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codeName="ThisWorkbook"/>
  <mc:AlternateContent xmlns:mc="http://schemas.openxmlformats.org/markup-compatibility/2006">
    <mc:Choice Requires="x15">
      <x15ac:absPath xmlns:x15ac="http://schemas.microsoft.com/office/spreadsheetml/2010/11/ac" url="/Users/banana/Dropbox/Bruce RA work/Migration and Universal Jurisdiction/"/>
    </mc:Choice>
  </mc:AlternateContent>
  <xr:revisionPtr revIDLastSave="0" documentId="13_ncr:1_{F6CFEB85-272F-4B40-8BFA-431EB7B33423}" xr6:coauthVersionLast="36" xr6:coauthVersionMax="36" xr10:uidLastSave="{00000000-0000-0000-0000-000000000000}"/>
  <bookViews>
    <workbookView xWindow="0" yWindow="460" windowWidth="28800" windowHeight="15940" xr2:uid="{00000000-000D-0000-FFFF-FFFF00000000}"/>
  </bookViews>
  <sheets>
    <sheet name="Master List of UJ Complaints" sheetId="1" r:id="rId1"/>
    <sheet name="Non-UJ cases I had to delete (C" sheetId="11" r:id="rId2"/>
    <sheet name="Tables" sheetId="2" r:id="rId3"/>
    <sheet name="Plots - Number of complaints ta" sheetId="3" r:id="rId4"/>
    <sheet name="Plots - Table 2" sheetId="4" r:id="rId5"/>
    <sheet name="Plots - Table 1-2" sheetId="5" r:id="rId6"/>
    <sheet name="Plots - Number of complaints fi" sheetId="6" r:id="rId7"/>
    <sheet name="Plots - Table 2_ Number of UJ-B" sheetId="7" r:id="rId8"/>
    <sheet name="Plots - Table 1" sheetId="8" r:id="rId9"/>
    <sheet name="Plots - Table 1-1" sheetId="9" r:id="rId10"/>
    <sheet name="Plots - Drawings" sheetId="10" r:id="rId11"/>
    <sheet name="Potentially add these people" sheetId="12" r:id="rId12"/>
    <sheet name="Quotes on themes discussed in p" sheetId="13" r:id="rId13"/>
  </sheets>
  <definedNames>
    <definedName name="_xlnm._FilterDatabase" localSheetId="0" hidden="1">'Master List of UJ Complaints'!$T$1:$T$1991</definedName>
  </definedNames>
  <calcPr calcId="181029"/>
</workbook>
</file>

<file path=xl/calcChain.xml><?xml version="1.0" encoding="utf-8"?>
<calcChain xmlns="http://schemas.openxmlformats.org/spreadsheetml/2006/main">
  <c r="AN1820" i="1" l="1"/>
  <c r="Z1820" i="1"/>
  <c r="Y1820" i="1" s="1"/>
  <c r="X1820" i="1"/>
  <c r="O1820" i="1"/>
  <c r="N253" i="1" l="1"/>
  <c r="N183" i="1"/>
  <c r="N1629" i="1"/>
  <c r="Y1136" i="1" l="1"/>
  <c r="X1136" i="1" s="1"/>
  <c r="W1136" i="1"/>
  <c r="Y1594" i="1"/>
  <c r="X1594" i="1" s="1"/>
  <c r="W1594" i="1"/>
  <c r="Y926" i="1"/>
  <c r="X926" i="1" s="1"/>
  <c r="W926" i="1"/>
  <c r="Y1629" i="1"/>
  <c r="X1629" i="1" s="1"/>
  <c r="W1629" i="1"/>
  <c r="Y1543" i="1"/>
  <c r="X1543" i="1" s="1"/>
  <c r="W1543" i="1"/>
  <c r="Y33" i="1"/>
  <c r="X33" i="1" s="1"/>
  <c r="W33" i="1"/>
  <c r="Y1903" i="1" l="1"/>
  <c r="X1903" i="1" s="1"/>
  <c r="W1903" i="1"/>
  <c r="N1903" i="1"/>
  <c r="Y899" i="1"/>
  <c r="X899" i="1" s="1"/>
  <c r="W899" i="1"/>
  <c r="AU854" i="1"/>
  <c r="AM854" i="1"/>
  <c r="Y854" i="1"/>
  <c r="X854" i="1" s="1"/>
  <c r="W854" i="1"/>
  <c r="N854" i="1"/>
  <c r="AU1586" i="1" l="1"/>
  <c r="AM1586" i="1"/>
  <c r="Y1586" i="1"/>
  <c r="X1586" i="1" s="1"/>
  <c r="W1586" i="1"/>
  <c r="N1586" i="1"/>
  <c r="AU1585" i="1"/>
  <c r="AM1585" i="1"/>
  <c r="Y1585" i="1"/>
  <c r="X1585" i="1" s="1"/>
  <c r="W1585" i="1"/>
  <c r="N1585" i="1"/>
  <c r="AU1584" i="1"/>
  <c r="AM1584" i="1"/>
  <c r="Y1584" i="1"/>
  <c r="X1584" i="1" s="1"/>
  <c r="W1584" i="1"/>
  <c r="N1584" i="1"/>
  <c r="Y1761" i="1"/>
  <c r="X1761" i="1" s="1"/>
  <c r="W1761" i="1"/>
  <c r="N1761" i="1"/>
  <c r="AU183" i="1" l="1"/>
  <c r="Y183" i="1"/>
  <c r="X183" i="1" s="1"/>
  <c r="W183" i="1"/>
  <c r="AU1169" i="1" l="1"/>
  <c r="AM1169" i="1"/>
  <c r="Y1169" i="1"/>
  <c r="X1169" i="1" s="1"/>
  <c r="W1169" i="1"/>
  <c r="N1169" i="1"/>
  <c r="AM1694" i="1"/>
  <c r="Y1694" i="1"/>
  <c r="X1694" i="1" s="1"/>
  <c r="W1694" i="1"/>
  <c r="N1694" i="1"/>
  <c r="Y877" i="1"/>
  <c r="X877" i="1" s="1"/>
  <c r="W877" i="1"/>
  <c r="N877" i="1"/>
  <c r="Y1874" i="1"/>
  <c r="X1874" i="1" s="1"/>
  <c r="W1874" i="1"/>
  <c r="N1874" i="1"/>
  <c r="Y1856" i="1"/>
  <c r="X1856" i="1" s="1"/>
  <c r="W1856" i="1"/>
  <c r="N1856" i="1"/>
  <c r="Y947" i="1"/>
  <c r="X947" i="1" s="1"/>
  <c r="W947" i="1"/>
  <c r="N947" i="1"/>
  <c r="Y962" i="1"/>
  <c r="X962" i="1" s="1"/>
  <c r="W962" i="1"/>
  <c r="N962" i="1"/>
  <c r="Y18" i="1"/>
  <c r="X18" i="1" s="1"/>
  <c r="W18" i="1"/>
  <c r="N18" i="1"/>
  <c r="AM902" i="1"/>
  <c r="Y902" i="1"/>
  <c r="X902" i="1" s="1"/>
  <c r="W902" i="1"/>
  <c r="N902" i="1"/>
  <c r="AU207" i="1"/>
  <c r="AM207" i="1"/>
  <c r="Y207" i="1"/>
  <c r="X207" i="1" s="1"/>
  <c r="W207" i="1"/>
  <c r="N207" i="1"/>
  <c r="AU1921" i="1"/>
  <c r="AM1921" i="1"/>
  <c r="Y1921" i="1"/>
  <c r="X1921" i="1" s="1"/>
  <c r="W1921" i="1"/>
  <c r="N1921" i="1"/>
  <c r="AU1551" i="1"/>
  <c r="AM1551" i="1"/>
  <c r="Y1551" i="1"/>
  <c r="X1551" i="1" s="1"/>
  <c r="W1551" i="1"/>
  <c r="N1551" i="1"/>
  <c r="AU1661" i="1"/>
  <c r="AM1661" i="1"/>
  <c r="Y1661" i="1"/>
  <c r="X1661" i="1" s="1"/>
  <c r="W1661" i="1"/>
  <c r="N1661" i="1"/>
  <c r="Y1899" i="1"/>
  <c r="X1899" i="1" s="1"/>
  <c r="W1899" i="1"/>
  <c r="N1899" i="1"/>
  <c r="AU846" i="1"/>
  <c r="Y846" i="1"/>
  <c r="X846" i="1" s="1"/>
  <c r="W846" i="1"/>
  <c r="N846" i="1"/>
  <c r="Y1683" i="1"/>
  <c r="X1683" i="1" s="1"/>
  <c r="W1683" i="1"/>
  <c r="N1683" i="1"/>
  <c r="Y1918" i="1"/>
  <c r="X1918" i="1" s="1"/>
  <c r="W1918" i="1"/>
  <c r="N1918" i="1"/>
  <c r="Y1833" i="1"/>
  <c r="X1833" i="1" s="1"/>
  <c r="W1833" i="1"/>
  <c r="N1833" i="1"/>
  <c r="Y1745" i="1"/>
  <c r="X1745" i="1" s="1"/>
  <c r="W1745" i="1"/>
  <c r="N1745" i="1"/>
  <c r="Y973" i="1"/>
  <c r="X973" i="1" s="1"/>
  <c r="W973" i="1"/>
  <c r="N973" i="1"/>
  <c r="Y1828" i="1"/>
  <c r="X1828" i="1" s="1"/>
  <c r="W1828" i="1"/>
  <c r="N1828" i="1"/>
  <c r="AM950" i="1"/>
  <c r="Y950" i="1"/>
  <c r="X950" i="1" s="1"/>
  <c r="W950" i="1"/>
  <c r="N950" i="1"/>
  <c r="Y217" i="1"/>
  <c r="X217" i="1" s="1"/>
  <c r="W217" i="1"/>
  <c r="N217" i="1"/>
  <c r="AM978" i="1"/>
  <c r="Y978" i="1"/>
  <c r="X978" i="1" s="1"/>
  <c r="W978" i="1"/>
  <c r="N978" i="1"/>
  <c r="AM72" i="1"/>
  <c r="Y72" i="1"/>
  <c r="X72" i="1" s="1"/>
  <c r="W72" i="1"/>
  <c r="N72" i="1"/>
  <c r="AM1560" i="1"/>
  <c r="Y1560" i="1"/>
  <c r="X1560" i="1" s="1"/>
  <c r="W1560" i="1"/>
  <c r="N1560" i="1"/>
  <c r="AM222" i="1"/>
  <c r="Y222" i="1"/>
  <c r="X222" i="1" s="1"/>
  <c r="W222" i="1"/>
  <c r="N222" i="1"/>
  <c r="AM1863" i="1"/>
  <c r="Y1863" i="1"/>
  <c r="X1863" i="1" s="1"/>
  <c r="W1863" i="1"/>
  <c r="N1863" i="1"/>
  <c r="Y951" i="1"/>
  <c r="X951" i="1" s="1"/>
  <c r="W951" i="1"/>
  <c r="N951" i="1"/>
  <c r="AM1948" i="1"/>
  <c r="Y1948" i="1"/>
  <c r="X1948" i="1" s="1"/>
  <c r="W1948" i="1"/>
  <c r="N1948" i="1"/>
  <c r="AU1747" i="1"/>
  <c r="AM1747" i="1"/>
  <c r="Y1747" i="1"/>
  <c r="X1747" i="1" s="1"/>
  <c r="W1747" i="1"/>
  <c r="N1747" i="1"/>
  <c r="AM868" i="1"/>
  <c r="Y868" i="1"/>
  <c r="X868" i="1" s="1"/>
  <c r="W868" i="1"/>
  <c r="N868" i="1"/>
  <c r="Y834" i="1"/>
  <c r="X834" i="1" s="1"/>
  <c r="W834" i="1"/>
  <c r="N834" i="1"/>
  <c r="AM347" i="1"/>
  <c r="Y347" i="1"/>
  <c r="X347" i="1" s="1"/>
  <c r="W347" i="1"/>
  <c r="N347" i="1"/>
  <c r="AM1806" i="1"/>
  <c r="Y1806" i="1"/>
  <c r="X1806" i="1" s="1"/>
  <c r="W1806" i="1"/>
  <c r="N1806" i="1"/>
  <c r="Y1592" i="1" l="1"/>
  <c r="X1592" i="1" s="1"/>
  <c r="W1592" i="1"/>
  <c r="N1592" i="1"/>
  <c r="Y1582" i="1"/>
  <c r="X1582" i="1" s="1"/>
  <c r="W1582" i="1"/>
  <c r="Y1069" i="1"/>
  <c r="X1069" i="1" s="1"/>
  <c r="W1069" i="1"/>
  <c r="N1069" i="1"/>
  <c r="Y1107" i="1"/>
  <c r="X1107" i="1" s="1"/>
  <c r="W1107" i="1"/>
  <c r="N1107" i="1"/>
  <c r="Y1648" i="1"/>
  <c r="X1648" i="1" s="1"/>
  <c r="W1648" i="1"/>
  <c r="N1648" i="1"/>
  <c r="Y1814" i="1"/>
  <c r="X1814" i="1" s="1"/>
  <c r="W1814" i="1"/>
  <c r="N1814" i="1"/>
  <c r="AU1003" i="1"/>
  <c r="AM1003" i="1"/>
  <c r="Y1003" i="1"/>
  <c r="X1003" i="1" s="1"/>
  <c r="W1003" i="1"/>
  <c r="N1003" i="1"/>
  <c r="AU887" i="1"/>
  <c r="AM887" i="1"/>
  <c r="Y887" i="1"/>
  <c r="X887" i="1" s="1"/>
  <c r="W887" i="1"/>
  <c r="N887" i="1"/>
  <c r="AU181" i="1"/>
  <c r="AM181" i="1"/>
  <c r="Y181" i="1"/>
  <c r="X181" i="1" s="1"/>
  <c r="W181" i="1"/>
  <c r="N181" i="1"/>
  <c r="AU95" i="1"/>
  <c r="AM95" i="1"/>
  <c r="Y95" i="1"/>
  <c r="X95" i="1" s="1"/>
  <c r="W95" i="1"/>
  <c r="N95" i="1"/>
  <c r="AU87" i="1"/>
  <c r="AM87" i="1"/>
  <c r="Y87" i="1"/>
  <c r="X87" i="1" s="1"/>
  <c r="W87" i="1"/>
  <c r="N87" i="1"/>
  <c r="AU84" i="1"/>
  <c r="AM84" i="1"/>
  <c r="Y84" i="1"/>
  <c r="X84" i="1" s="1"/>
  <c r="W84" i="1"/>
  <c r="N84" i="1"/>
  <c r="AU50" i="1"/>
  <c r="AM50" i="1"/>
  <c r="Y50" i="1"/>
  <c r="X50" i="1" s="1"/>
  <c r="W50" i="1"/>
  <c r="N50" i="1"/>
  <c r="AU22" i="1"/>
  <c r="AM22" i="1"/>
  <c r="Y22" i="1"/>
  <c r="X22" i="1" s="1"/>
  <c r="W22" i="1"/>
  <c r="N22" i="1"/>
  <c r="AU1006" i="1"/>
  <c r="AM1006" i="1"/>
  <c r="Y1006" i="1"/>
  <c r="X1006" i="1" s="1"/>
  <c r="W1006" i="1"/>
  <c r="N1006" i="1"/>
  <c r="AU1547" i="1"/>
  <c r="AM1547" i="1"/>
  <c r="Y1547" i="1"/>
  <c r="X1547" i="1" s="1"/>
  <c r="W1547" i="1"/>
  <c r="N1547" i="1"/>
  <c r="AU86" i="1"/>
  <c r="AM86" i="1"/>
  <c r="Y86" i="1"/>
  <c r="X86" i="1" s="1"/>
  <c r="W86" i="1"/>
  <c r="N86" i="1"/>
  <c r="AU199" i="1"/>
  <c r="AM199" i="1"/>
  <c r="Y199" i="1"/>
  <c r="X199" i="1" s="1"/>
  <c r="W199" i="1"/>
  <c r="N199" i="1"/>
  <c r="Y1756" i="1"/>
  <c r="X1756" i="1" s="1"/>
  <c r="W1756" i="1"/>
  <c r="N1756" i="1"/>
  <c r="Y1711" i="1"/>
  <c r="X1711" i="1" s="1"/>
  <c r="W1711" i="1"/>
  <c r="N1711" i="1"/>
  <c r="Y1892" i="1"/>
  <c r="X1892" i="1" s="1"/>
  <c r="W1892" i="1"/>
  <c r="N1892" i="1"/>
  <c r="Y977" i="1"/>
  <c r="X977" i="1" s="1"/>
  <c r="W977" i="1"/>
  <c r="N977" i="1"/>
  <c r="Y1106" i="1"/>
  <c r="X1106" i="1" s="1"/>
  <c r="W1106" i="1"/>
  <c r="N1106" i="1"/>
  <c r="Y964" i="1"/>
  <c r="X964" i="1" s="1"/>
  <c r="W964" i="1"/>
  <c r="N964" i="1"/>
  <c r="AU865" i="1"/>
  <c r="AM865" i="1"/>
  <c r="Y865" i="1"/>
  <c r="X865" i="1" s="1"/>
  <c r="W865" i="1"/>
  <c r="N865" i="1"/>
  <c r="Y1991" i="1"/>
  <c r="X1991" i="1" s="1"/>
  <c r="W1991" i="1"/>
  <c r="N1991" i="1"/>
  <c r="AM1001" i="1"/>
  <c r="Y1001" i="1"/>
  <c r="X1001" i="1" s="1"/>
  <c r="W1001" i="1"/>
  <c r="N1001" i="1"/>
  <c r="Y985" i="1"/>
  <c r="X985" i="1" s="1"/>
  <c r="W985" i="1"/>
  <c r="N985" i="1"/>
  <c r="Y1775" i="1"/>
  <c r="X1775" i="1" s="1"/>
  <c r="W1775" i="1"/>
  <c r="N1775" i="1"/>
  <c r="Y1718" i="1"/>
  <c r="X1718" i="1" s="1"/>
  <c r="W1718" i="1"/>
  <c r="N1718" i="1"/>
  <c r="Y1717" i="1"/>
  <c r="X1717" i="1" s="1"/>
  <c r="W1717" i="1"/>
  <c r="N1717" i="1"/>
  <c r="Y1817" i="1"/>
  <c r="X1817" i="1" s="1"/>
  <c r="W1817" i="1"/>
  <c r="N1817" i="1"/>
  <c r="Y6" i="1"/>
  <c r="X6" i="1" s="1"/>
  <c r="W6" i="1"/>
  <c r="N6" i="1"/>
  <c r="AU213" i="1"/>
  <c r="AM213" i="1"/>
  <c r="Y213" i="1"/>
  <c r="X213" i="1" s="1"/>
  <c r="W213" i="1"/>
  <c r="N213" i="1"/>
  <c r="AU193" i="1"/>
  <c r="AM193" i="1"/>
  <c r="Y193" i="1"/>
  <c r="X193" i="1" s="1"/>
  <c r="W193" i="1"/>
  <c r="N193" i="1"/>
  <c r="AU189" i="1"/>
  <c r="AM189" i="1"/>
  <c r="Y189" i="1"/>
  <c r="X189" i="1" s="1"/>
  <c r="W189" i="1"/>
  <c r="N189" i="1"/>
  <c r="AU74" i="1"/>
  <c r="AM74" i="1"/>
  <c r="Y74" i="1"/>
  <c r="X74" i="1" s="1"/>
  <c r="W74" i="1"/>
  <c r="N74" i="1"/>
  <c r="AU1834" i="1"/>
  <c r="AM1834" i="1"/>
  <c r="Y1834" i="1"/>
  <c r="X1834" i="1" s="1"/>
  <c r="W1834" i="1"/>
  <c r="N1834" i="1"/>
  <c r="AU1776" i="1"/>
  <c r="AM1776" i="1"/>
  <c r="Y1776" i="1"/>
  <c r="X1776" i="1" s="1"/>
  <c r="W1776" i="1"/>
  <c r="N1776" i="1"/>
  <c r="AU1004" i="1"/>
  <c r="AM1004" i="1"/>
  <c r="Y1004" i="1"/>
  <c r="X1004" i="1" s="1"/>
  <c r="W1004" i="1"/>
  <c r="N1004" i="1"/>
  <c r="AU883" i="1"/>
  <c r="AM883" i="1"/>
  <c r="Y883" i="1"/>
  <c r="X883" i="1" s="1"/>
  <c r="W883" i="1"/>
  <c r="N883" i="1"/>
  <c r="AU135" i="1"/>
  <c r="AM135" i="1"/>
  <c r="Y135" i="1"/>
  <c r="X135" i="1" s="1"/>
  <c r="W135" i="1"/>
  <c r="N135" i="1"/>
  <c r="AU85" i="1"/>
  <c r="AM85" i="1"/>
  <c r="Y85" i="1"/>
  <c r="X85" i="1" s="1"/>
  <c r="W85" i="1"/>
  <c r="N85" i="1"/>
  <c r="AU1844" i="1"/>
  <c r="AM1844" i="1"/>
  <c r="Y1844" i="1"/>
  <c r="X1844" i="1" s="1"/>
  <c r="W1844" i="1"/>
  <c r="N1844" i="1"/>
  <c r="AU1815" i="1"/>
  <c r="AM1815" i="1"/>
  <c r="Y1815" i="1"/>
  <c r="X1815" i="1" s="1"/>
  <c r="W1815" i="1"/>
  <c r="N1815" i="1"/>
  <c r="AU1616" i="1"/>
  <c r="AM1616" i="1"/>
  <c r="Y1616" i="1"/>
  <c r="X1616" i="1" s="1"/>
  <c r="W1616" i="1"/>
  <c r="N1616" i="1"/>
  <c r="AU1556" i="1"/>
  <c r="AM1556" i="1"/>
  <c r="Y1556" i="1"/>
  <c r="X1556" i="1" s="1"/>
  <c r="W1556" i="1"/>
  <c r="N1556" i="1"/>
  <c r="AU1552" i="1"/>
  <c r="AM1552" i="1"/>
  <c r="Y1552" i="1"/>
  <c r="X1552" i="1" s="1"/>
  <c r="W1552" i="1"/>
  <c r="N1552" i="1"/>
  <c r="AU1548" i="1"/>
  <c r="AM1548" i="1"/>
  <c r="Y1548" i="1"/>
  <c r="X1548" i="1" s="1"/>
  <c r="W1548" i="1"/>
  <c r="N1548" i="1"/>
  <c r="AU1007" i="1"/>
  <c r="AM1007" i="1"/>
  <c r="Y1007" i="1"/>
  <c r="X1007" i="1" s="1"/>
  <c r="W1007" i="1"/>
  <c r="N1007" i="1"/>
  <c r="AU1005" i="1"/>
  <c r="AM1005" i="1"/>
  <c r="Y1005" i="1"/>
  <c r="X1005" i="1" s="1"/>
  <c r="W1005" i="1"/>
  <c r="N1005" i="1"/>
  <c r="Y1061" i="1"/>
  <c r="X1061" i="1" s="1"/>
  <c r="W1061" i="1"/>
  <c r="Y1060" i="1"/>
  <c r="X1060" i="1" s="1"/>
  <c r="W1060" i="1"/>
  <c r="Y1058" i="1"/>
  <c r="X1058" i="1" s="1"/>
  <c r="W1058" i="1"/>
  <c r="Y1057" i="1"/>
  <c r="X1057" i="1" s="1"/>
  <c r="W1057" i="1"/>
  <c r="Y1056" i="1"/>
  <c r="X1056" i="1" s="1"/>
  <c r="W1056" i="1"/>
  <c r="Y1055" i="1"/>
  <c r="X1055" i="1" s="1"/>
  <c r="W1055" i="1"/>
  <c r="Y1054" i="1"/>
  <c r="X1054" i="1" s="1"/>
  <c r="W1054" i="1"/>
  <c r="Y1053" i="1"/>
  <c r="X1053" i="1" s="1"/>
  <c r="W1053" i="1"/>
  <c r="Y1052" i="1"/>
  <c r="X1052" i="1" s="1"/>
  <c r="W1052" i="1"/>
  <c r="Y1051" i="1"/>
  <c r="X1051" i="1" s="1"/>
  <c r="W1051" i="1"/>
  <c r="Y1050" i="1"/>
  <c r="X1050" i="1" s="1"/>
  <c r="W1050" i="1"/>
  <c r="Y1049" i="1"/>
  <c r="X1049" i="1" s="1"/>
  <c r="W1049" i="1"/>
  <c r="Y1047" i="1"/>
  <c r="X1047" i="1" s="1"/>
  <c r="W1047" i="1"/>
  <c r="Y1046" i="1"/>
  <c r="X1046" i="1" s="1"/>
  <c r="W1046" i="1"/>
  <c r="Y1045" i="1"/>
  <c r="X1045" i="1" s="1"/>
  <c r="W1045" i="1"/>
  <c r="Y1044" i="1"/>
  <c r="X1044" i="1" s="1"/>
  <c r="W1044" i="1"/>
  <c r="Y1043" i="1"/>
  <c r="X1043" i="1" s="1"/>
  <c r="W1043" i="1"/>
  <c r="Y1042" i="1"/>
  <c r="X1042" i="1" s="1"/>
  <c r="W1042" i="1"/>
  <c r="Y1041" i="1"/>
  <c r="X1041" i="1" s="1"/>
  <c r="W1041" i="1"/>
  <c r="Y1040" i="1"/>
  <c r="X1040" i="1" s="1"/>
  <c r="W1040" i="1"/>
  <c r="Y1039" i="1"/>
  <c r="X1039" i="1" s="1"/>
  <c r="W1039" i="1"/>
  <c r="Y1038" i="1"/>
  <c r="X1038" i="1" s="1"/>
  <c r="W1038" i="1"/>
  <c r="Y1036" i="1"/>
  <c r="X1036" i="1" s="1"/>
  <c r="W1036" i="1"/>
  <c r="Y1035" i="1"/>
  <c r="X1035" i="1" s="1"/>
  <c r="W1035" i="1"/>
  <c r="Y1034" i="1"/>
  <c r="X1034" i="1" s="1"/>
  <c r="W1034" i="1"/>
  <c r="Y1033" i="1"/>
  <c r="X1033" i="1" s="1"/>
  <c r="W1033" i="1"/>
  <c r="Y1032" i="1"/>
  <c r="X1032" i="1" s="1"/>
  <c r="W1032" i="1"/>
  <c r="Y1031" i="1"/>
  <c r="X1031" i="1" s="1"/>
  <c r="W1031" i="1"/>
  <c r="Y1030" i="1"/>
  <c r="X1030" i="1" s="1"/>
  <c r="W1030" i="1"/>
  <c r="Y1029" i="1"/>
  <c r="X1029" i="1" s="1"/>
  <c r="W1029" i="1"/>
  <c r="Y1028" i="1"/>
  <c r="X1028" i="1" s="1"/>
  <c r="W1028" i="1"/>
  <c r="Y1027" i="1"/>
  <c r="X1027" i="1" s="1"/>
  <c r="W1027" i="1"/>
  <c r="Y1066" i="1"/>
  <c r="X1066" i="1" s="1"/>
  <c r="W1066" i="1"/>
  <c r="Y1065" i="1"/>
  <c r="X1065" i="1" s="1"/>
  <c r="W1065" i="1"/>
  <c r="Y1064" i="1"/>
  <c r="X1064" i="1" s="1"/>
  <c r="W1064" i="1"/>
  <c r="Y1063" i="1"/>
  <c r="X1063" i="1" s="1"/>
  <c r="W1063" i="1"/>
  <c r="Y1062" i="1"/>
  <c r="X1062" i="1" s="1"/>
  <c r="W1062" i="1"/>
  <c r="Y1059" i="1"/>
  <c r="X1059" i="1" s="1"/>
  <c r="W1059" i="1"/>
  <c r="Y1048" i="1"/>
  <c r="X1048" i="1" s="1"/>
  <c r="W1048" i="1"/>
  <c r="Y1037" i="1"/>
  <c r="X1037" i="1" s="1"/>
  <c r="W1037" i="1"/>
  <c r="Y1026" i="1"/>
  <c r="X1026" i="1" s="1"/>
  <c r="W1026" i="1"/>
  <c r="AU291" i="11"/>
  <c r="Y291" i="11"/>
  <c r="X291" i="11" s="1"/>
  <c r="W291" i="11"/>
  <c r="N291" i="11"/>
  <c r="Y290" i="11"/>
  <c r="X290" i="11" s="1"/>
  <c r="W290" i="11"/>
  <c r="N290" i="11"/>
  <c r="Y289" i="11"/>
  <c r="X289" i="11" s="1"/>
  <c r="W289" i="11"/>
  <c r="N289" i="11"/>
  <c r="Y288" i="11"/>
  <c r="X288" i="11" s="1"/>
  <c r="W288" i="11"/>
  <c r="N288" i="11"/>
  <c r="Y287" i="11"/>
  <c r="X287" i="11" s="1"/>
  <c r="W287" i="11"/>
  <c r="N287" i="11"/>
  <c r="Y286" i="11"/>
  <c r="X286" i="11" s="1"/>
  <c r="W286" i="11"/>
  <c r="N286" i="11"/>
  <c r="Y285" i="11"/>
  <c r="X285" i="11" s="1"/>
  <c r="W285" i="11"/>
  <c r="N285" i="11"/>
  <c r="AU284" i="11" l="1"/>
  <c r="AM284" i="11"/>
  <c r="Y284" i="11"/>
  <c r="X284" i="11"/>
  <c r="W284" i="11"/>
  <c r="N284" i="11"/>
  <c r="AU283" i="11"/>
  <c r="AM283" i="11"/>
  <c r="Y283" i="11"/>
  <c r="X283" i="11" s="1"/>
  <c r="W283" i="11"/>
  <c r="N283" i="11"/>
  <c r="AU282" i="11"/>
  <c r="AM282" i="11"/>
  <c r="Y282" i="11"/>
  <c r="X282" i="11" s="1"/>
  <c r="W282" i="11"/>
  <c r="N282" i="11"/>
  <c r="AU281" i="11"/>
  <c r="AM281" i="11"/>
  <c r="Y281" i="11"/>
  <c r="X281" i="11" s="1"/>
  <c r="W281" i="11"/>
  <c r="N281" i="11"/>
  <c r="AU280" i="11"/>
  <c r="AM280" i="11"/>
  <c r="Y280" i="11"/>
  <c r="X280" i="11" s="1"/>
  <c r="W280" i="11"/>
  <c r="N280" i="11"/>
  <c r="AU279" i="11"/>
  <c r="AM279" i="11"/>
  <c r="Y279" i="11"/>
  <c r="X279" i="11" s="1"/>
  <c r="W279" i="11"/>
  <c r="N279" i="11"/>
  <c r="AU278" i="11"/>
  <c r="AM278" i="11"/>
  <c r="Y278" i="11"/>
  <c r="X278" i="11" s="1"/>
  <c r="W278" i="11"/>
  <c r="N278" i="11"/>
  <c r="Y1438" i="1" l="1"/>
  <c r="X1438" i="1" s="1"/>
  <c r="W1438" i="1"/>
  <c r="N1438" i="1"/>
  <c r="Y1436" i="1"/>
  <c r="X1436" i="1" s="1"/>
  <c r="W1436" i="1"/>
  <c r="N1436" i="1"/>
  <c r="AU277" i="11"/>
  <c r="AM277" i="11"/>
  <c r="Y277" i="11"/>
  <c r="X277" i="11" s="1"/>
  <c r="W277" i="11"/>
  <c r="N277" i="11"/>
  <c r="AU276" i="11"/>
  <c r="AM276" i="11"/>
  <c r="Y276" i="11"/>
  <c r="X276" i="11" s="1"/>
  <c r="W276" i="11"/>
  <c r="N276" i="11"/>
  <c r="AU275" i="11"/>
  <c r="AM275" i="11"/>
  <c r="Y275" i="11"/>
  <c r="X275" i="11" s="1"/>
  <c r="W275" i="11"/>
  <c r="N275" i="11"/>
  <c r="AU274" i="11"/>
  <c r="AM274" i="11"/>
  <c r="Y274" i="11"/>
  <c r="X274" i="11" s="1"/>
  <c r="W274" i="11"/>
  <c r="N274" i="11"/>
  <c r="AU273" i="11"/>
  <c r="AM273" i="11"/>
  <c r="Y273" i="11"/>
  <c r="X273" i="11" s="1"/>
  <c r="W273" i="11"/>
  <c r="N273" i="11"/>
  <c r="N272" i="11"/>
  <c r="W272" i="11"/>
  <c r="Y272" i="11"/>
  <c r="X272" i="11" s="1"/>
  <c r="AM272" i="11"/>
  <c r="AU272" i="11"/>
  <c r="N271" i="11"/>
  <c r="W271" i="11"/>
  <c r="Y271" i="11"/>
  <c r="X271" i="11" s="1"/>
  <c r="AU270" i="11" l="1"/>
  <c r="AM270" i="11"/>
  <c r="Y270" i="11"/>
  <c r="X270" i="11"/>
  <c r="W270" i="11"/>
  <c r="N270" i="11"/>
  <c r="AU269" i="11"/>
  <c r="AM269" i="11"/>
  <c r="Y269" i="11"/>
  <c r="X269" i="11"/>
  <c r="W269" i="11"/>
  <c r="N269" i="11"/>
  <c r="AU268" i="11"/>
  <c r="AM268" i="11"/>
  <c r="Y268" i="11"/>
  <c r="X268" i="11"/>
  <c r="W268" i="11"/>
  <c r="N268" i="11"/>
  <c r="AU267" i="11"/>
  <c r="AM267" i="11"/>
  <c r="Y267" i="11"/>
  <c r="X267" i="11"/>
  <c r="W267" i="11"/>
  <c r="N267" i="11"/>
  <c r="AU266" i="11"/>
  <c r="AM266" i="11"/>
  <c r="Y266" i="11"/>
  <c r="X266" i="11" s="1"/>
  <c r="W266" i="11"/>
  <c r="N266" i="11"/>
  <c r="AM265" i="11" l="1"/>
  <c r="Y265" i="11"/>
  <c r="X265" i="11" s="1"/>
  <c r="W265" i="11"/>
  <c r="N265" i="11"/>
  <c r="AU264" i="11"/>
  <c r="AM264" i="11"/>
  <c r="Y264" i="11"/>
  <c r="X264" i="11" s="1"/>
  <c r="W264" i="11"/>
  <c r="N264" i="11"/>
  <c r="AU263" i="11"/>
  <c r="AM263" i="11"/>
  <c r="Y263" i="11"/>
  <c r="X263" i="11" s="1"/>
  <c r="W263" i="11"/>
  <c r="N263" i="11"/>
  <c r="N262" i="11"/>
  <c r="W262" i="11"/>
  <c r="Y262" i="11"/>
  <c r="X262" i="11" s="1"/>
  <c r="AM262" i="11"/>
  <c r="AU262" i="11"/>
  <c r="AU261" i="11"/>
  <c r="AM261" i="11"/>
  <c r="Y261" i="11"/>
  <c r="X261" i="11" s="1"/>
  <c r="W261" i="11"/>
  <c r="N261" i="11"/>
  <c r="AU260" i="11"/>
  <c r="AM260" i="11"/>
  <c r="Y260" i="11"/>
  <c r="X260" i="11"/>
  <c r="W260" i="11"/>
  <c r="N260" i="11"/>
  <c r="AU259" i="11"/>
  <c r="AM259" i="11"/>
  <c r="Y259" i="11"/>
  <c r="X259" i="11" s="1"/>
  <c r="W259" i="11"/>
  <c r="N259" i="11"/>
  <c r="AU258" i="11"/>
  <c r="AM258" i="11"/>
  <c r="Y258" i="11"/>
  <c r="X258" i="11" s="1"/>
  <c r="W258" i="11"/>
  <c r="N258" i="11"/>
  <c r="AU257" i="11"/>
  <c r="AM257" i="11"/>
  <c r="Y257" i="11"/>
  <c r="X257" i="11" s="1"/>
  <c r="W257" i="11"/>
  <c r="N257" i="11"/>
  <c r="AU256" i="11"/>
  <c r="AM256" i="11"/>
  <c r="Y256" i="11"/>
  <c r="X256" i="11" s="1"/>
  <c r="W256" i="11"/>
  <c r="N256" i="11"/>
  <c r="AU255" i="11"/>
  <c r="AM255" i="11"/>
  <c r="Y255" i="11"/>
  <c r="X255" i="11" s="1"/>
  <c r="W255" i="11"/>
  <c r="N255" i="11"/>
  <c r="AU254" i="11"/>
  <c r="AM254" i="11"/>
  <c r="Y254" i="11"/>
  <c r="X254" i="11" s="1"/>
  <c r="W254" i="11"/>
  <c r="N254" i="11"/>
  <c r="AU253" i="11"/>
  <c r="AM253" i="11"/>
  <c r="Y253" i="11"/>
  <c r="X253" i="11" s="1"/>
  <c r="W253" i="11"/>
  <c r="N253" i="11"/>
  <c r="AU252" i="11"/>
  <c r="AM252" i="11"/>
  <c r="Y252" i="11"/>
  <c r="X252" i="11" s="1"/>
  <c r="W252" i="11"/>
  <c r="N252" i="11"/>
  <c r="AU251" i="11"/>
  <c r="AM251" i="11"/>
  <c r="Y251" i="11"/>
  <c r="X251" i="11" s="1"/>
  <c r="W251" i="11"/>
  <c r="N251" i="11"/>
  <c r="AU250" i="11"/>
  <c r="AM250" i="11"/>
  <c r="Y250" i="11"/>
  <c r="X250" i="11" s="1"/>
  <c r="W250" i="11"/>
  <c r="N250" i="11"/>
  <c r="AU249" i="11"/>
  <c r="AM249" i="11"/>
  <c r="Y249" i="11"/>
  <c r="X249" i="11" s="1"/>
  <c r="W249" i="11"/>
  <c r="N249" i="11"/>
  <c r="AU248" i="11"/>
  <c r="AM248" i="11"/>
  <c r="Y248" i="11"/>
  <c r="X248" i="11" s="1"/>
  <c r="W248" i="11"/>
  <c r="N248" i="11"/>
  <c r="AU247" i="11"/>
  <c r="AM247" i="11"/>
  <c r="Y247" i="11"/>
  <c r="X247" i="11" s="1"/>
  <c r="W247" i="11"/>
  <c r="N247" i="11"/>
  <c r="AU246" i="11"/>
  <c r="AM246" i="11"/>
  <c r="Y246" i="11"/>
  <c r="X246" i="11" s="1"/>
  <c r="W246" i="11"/>
  <c r="N246" i="11"/>
  <c r="N245" i="11" l="1"/>
  <c r="W245" i="11"/>
  <c r="Y245" i="11"/>
  <c r="X245" i="11" s="1"/>
  <c r="AU245" i="11"/>
  <c r="N244" i="11"/>
  <c r="W244" i="11"/>
  <c r="Y244" i="11"/>
  <c r="X244" i="11" s="1"/>
  <c r="AM244" i="11"/>
  <c r="AU244" i="11"/>
  <c r="Y243" i="11"/>
  <c r="X243" i="11" s="1"/>
  <c r="W243" i="11"/>
  <c r="N243" i="11"/>
  <c r="Y242" i="11"/>
  <c r="X242" i="11" s="1"/>
  <c r="W242" i="11"/>
  <c r="N242" i="11"/>
  <c r="Y241" i="11"/>
  <c r="X241" i="11" s="1"/>
  <c r="W241" i="11"/>
  <c r="N241" i="11"/>
  <c r="N240" i="11" l="1"/>
  <c r="W240" i="11"/>
  <c r="Y240" i="11"/>
  <c r="X240" i="11" s="1"/>
  <c r="N239" i="11"/>
  <c r="W239" i="11"/>
  <c r="Y239" i="11"/>
  <c r="X239" i="11" s="1"/>
  <c r="AM239" i="11"/>
  <c r="AU239" i="11"/>
  <c r="N238" i="11"/>
  <c r="W238" i="11"/>
  <c r="Y238" i="11"/>
  <c r="X238" i="11" s="1"/>
  <c r="AM238" i="11"/>
  <c r="AU238" i="11"/>
  <c r="AV236" i="11" l="1"/>
  <c r="AN236" i="11"/>
  <c r="Y236" i="11"/>
  <c r="O236" i="11"/>
  <c r="AV235" i="11"/>
  <c r="AN235" i="11"/>
  <c r="Y235" i="11"/>
  <c r="O235" i="11"/>
  <c r="AV234" i="11"/>
  <c r="AN234" i="11"/>
  <c r="Y234" i="11"/>
  <c r="O234" i="11"/>
  <c r="AV233" i="11"/>
  <c r="AN233" i="11"/>
  <c r="Y233" i="11"/>
  <c r="O233" i="11"/>
  <c r="O230" i="11"/>
  <c r="AO228" i="11"/>
  <c r="N228" i="11"/>
  <c r="AO227" i="11"/>
  <c r="N227" i="11"/>
  <c r="AO226" i="11"/>
  <c r="N226" i="11"/>
  <c r="AO225" i="11"/>
  <c r="N225" i="11"/>
  <c r="AO224" i="11"/>
  <c r="N224" i="11"/>
  <c r="AO223" i="11"/>
  <c r="N223" i="11"/>
  <c r="AO222" i="11"/>
  <c r="N222" i="11"/>
  <c r="AO221" i="11"/>
  <c r="N221" i="11"/>
  <c r="AO220" i="11"/>
  <c r="N220" i="11"/>
  <c r="AO219" i="11"/>
  <c r="N219" i="11"/>
  <c r="AO218" i="11"/>
  <c r="N218" i="11"/>
  <c r="AO217" i="11"/>
  <c r="N217" i="11"/>
  <c r="AO216" i="11"/>
  <c r="N216" i="11"/>
  <c r="AS215" i="11"/>
  <c r="AK215" i="11"/>
  <c r="M215" i="11"/>
  <c r="AS214" i="11"/>
  <c r="AK214" i="11"/>
  <c r="M214" i="11"/>
  <c r="AS213" i="11"/>
  <c r="AK213" i="11"/>
  <c r="M213" i="11"/>
  <c r="AS212" i="11"/>
  <c r="AK212" i="11"/>
  <c r="M212" i="11"/>
  <c r="AS211" i="11"/>
  <c r="AK211" i="11"/>
  <c r="M211" i="11"/>
  <c r="AS210" i="11"/>
  <c r="AK210" i="11"/>
  <c r="M210" i="11"/>
  <c r="AS209" i="11"/>
  <c r="AK209" i="11"/>
  <c r="M209" i="11"/>
  <c r="AS208" i="11"/>
  <c r="AK208" i="11"/>
  <c r="M208" i="11"/>
  <c r="AS207" i="11"/>
  <c r="AK207" i="11"/>
  <c r="M207" i="11"/>
  <c r="AS206" i="11"/>
  <c r="AK206" i="11"/>
  <c r="M206" i="11"/>
  <c r="AS205" i="11"/>
  <c r="AK205" i="11"/>
  <c r="M205" i="11"/>
  <c r="AS204" i="11"/>
  <c r="AK204" i="11"/>
  <c r="M204" i="11"/>
  <c r="AS203" i="11"/>
  <c r="AK203" i="11"/>
  <c r="M203" i="11"/>
  <c r="AS202" i="11"/>
  <c r="AK202" i="11"/>
  <c r="M202" i="11"/>
  <c r="AS201" i="11"/>
  <c r="AK201" i="11"/>
  <c r="M201" i="11"/>
  <c r="AS200" i="11"/>
  <c r="AK200" i="11"/>
  <c r="M200" i="11"/>
  <c r="AS199" i="11"/>
  <c r="AK199" i="11"/>
  <c r="M199" i="11"/>
  <c r="AS198" i="11"/>
  <c r="AK198" i="11"/>
  <c r="M198" i="11"/>
  <c r="AS197" i="11"/>
  <c r="AK197" i="11"/>
  <c r="M197" i="11"/>
  <c r="AS196" i="11"/>
  <c r="AK196" i="11"/>
  <c r="M196" i="11"/>
  <c r="AS195" i="11"/>
  <c r="AK195" i="11"/>
  <c r="M195" i="11"/>
  <c r="AS194" i="11"/>
  <c r="AK194" i="11"/>
  <c r="M194" i="11"/>
  <c r="AS193" i="11"/>
  <c r="AK193" i="11"/>
  <c r="M193" i="11"/>
  <c r="AS192" i="11"/>
  <c r="AK192" i="11"/>
  <c r="M192" i="11"/>
  <c r="AS191" i="11"/>
  <c r="AK191" i="11"/>
  <c r="M191" i="11"/>
  <c r="AS190" i="11"/>
  <c r="AK190" i="11"/>
  <c r="M190" i="11"/>
  <c r="AS189" i="11"/>
  <c r="AK189" i="11"/>
  <c r="M189" i="11"/>
  <c r="AS188" i="11"/>
  <c r="AK188" i="11"/>
  <c r="M188" i="11"/>
  <c r="AS187" i="11"/>
  <c r="AK187" i="11"/>
  <c r="M187" i="11"/>
  <c r="AS186" i="11"/>
  <c r="AK186" i="11"/>
  <c r="M186" i="11"/>
  <c r="AS185" i="11"/>
  <c r="AK185" i="11"/>
  <c r="M185" i="11"/>
  <c r="AS184" i="11"/>
  <c r="AK184" i="11"/>
  <c r="M184" i="11"/>
  <c r="AS183" i="11"/>
  <c r="AK183" i="11"/>
  <c r="M183" i="11"/>
  <c r="AS182" i="11"/>
  <c r="AK182" i="11"/>
  <c r="M182" i="11"/>
  <c r="AS181" i="11"/>
  <c r="AK181" i="11"/>
  <c r="M181" i="11"/>
  <c r="AS180" i="11"/>
  <c r="AK180" i="11"/>
  <c r="M180" i="11"/>
  <c r="AS179" i="11"/>
  <c r="AK179" i="11"/>
  <c r="M179" i="11"/>
  <c r="AS178" i="11"/>
  <c r="AK178" i="11"/>
  <c r="M178" i="11"/>
  <c r="AS177" i="11"/>
  <c r="AK177" i="11"/>
  <c r="M177" i="11"/>
  <c r="AS176" i="11"/>
  <c r="AK176" i="11"/>
  <c r="M176" i="11"/>
  <c r="AS175" i="11"/>
  <c r="AK175" i="11"/>
  <c r="M175" i="11"/>
  <c r="AS174" i="11"/>
  <c r="AK174" i="11"/>
  <c r="M174" i="11"/>
  <c r="AS173" i="11"/>
  <c r="AK173" i="11"/>
  <c r="M173" i="11"/>
  <c r="AS172" i="11"/>
  <c r="AK172" i="11"/>
  <c r="M172" i="11"/>
  <c r="AS171" i="11"/>
  <c r="AK171" i="11"/>
  <c r="M171" i="11"/>
  <c r="AS170" i="11"/>
  <c r="AK170" i="11"/>
  <c r="M170" i="11"/>
  <c r="AS169" i="11"/>
  <c r="AK169" i="11"/>
  <c r="M169" i="11"/>
  <c r="AS168" i="11"/>
  <c r="AK168" i="11"/>
  <c r="M168" i="11"/>
  <c r="AS167" i="11"/>
  <c r="AK167" i="11"/>
  <c r="M167" i="11"/>
  <c r="AS166" i="11"/>
  <c r="AK166" i="11"/>
  <c r="M166" i="11"/>
  <c r="AS165" i="11"/>
  <c r="AK165" i="11"/>
  <c r="M165" i="11"/>
  <c r="AS164" i="11"/>
  <c r="AK164" i="11"/>
  <c r="M164" i="11"/>
  <c r="AS163" i="11"/>
  <c r="AK163" i="11"/>
  <c r="M163" i="11"/>
  <c r="AS162" i="11"/>
  <c r="AK162" i="11"/>
  <c r="M162" i="11"/>
  <c r="AS161" i="11"/>
  <c r="AK161" i="11"/>
  <c r="M161" i="11"/>
  <c r="AS160" i="11"/>
  <c r="AK160" i="11"/>
  <c r="M160" i="11"/>
  <c r="AS159" i="11"/>
  <c r="AK159" i="11"/>
  <c r="M159" i="11"/>
  <c r="AS158" i="11"/>
  <c r="AK158" i="11"/>
  <c r="M158" i="11"/>
  <c r="AS157" i="11"/>
  <c r="AK157" i="11"/>
  <c r="M157" i="11"/>
  <c r="AS156" i="11"/>
  <c r="AK156" i="11"/>
  <c r="M156" i="11"/>
  <c r="AS155" i="11"/>
  <c r="AK155" i="11"/>
  <c r="M155" i="11"/>
  <c r="AS154" i="11"/>
  <c r="AK154" i="11"/>
  <c r="M154" i="11"/>
  <c r="AS153" i="11"/>
  <c r="AK153" i="11"/>
  <c r="M153" i="11"/>
  <c r="AS152" i="11"/>
  <c r="AK152" i="11"/>
  <c r="M152" i="11"/>
  <c r="AS151" i="11"/>
  <c r="AK151" i="11"/>
  <c r="M151" i="11"/>
  <c r="AS150" i="11"/>
  <c r="AK150" i="11"/>
  <c r="M150" i="11"/>
  <c r="AS149" i="11"/>
  <c r="AK149" i="11"/>
  <c r="M149" i="11"/>
  <c r="AS148" i="11"/>
  <c r="AK148" i="11"/>
  <c r="M148" i="11"/>
  <c r="AS147" i="11"/>
  <c r="AK147" i="11"/>
  <c r="M147" i="11"/>
  <c r="AS146" i="11"/>
  <c r="AK146" i="11"/>
  <c r="M146" i="11"/>
  <c r="AS145" i="11"/>
  <c r="AK145" i="11"/>
  <c r="M145" i="11"/>
  <c r="AS144" i="11"/>
  <c r="AK144" i="11"/>
  <c r="M144" i="11"/>
  <c r="AS143" i="11"/>
  <c r="AK143" i="11"/>
  <c r="M143" i="11"/>
  <c r="AS142" i="11"/>
  <c r="AK142" i="11"/>
  <c r="M142" i="11"/>
  <c r="AS141" i="11"/>
  <c r="AK141" i="11"/>
  <c r="M141" i="11"/>
  <c r="AS140" i="11"/>
  <c r="AK140" i="11"/>
  <c r="M140" i="11"/>
  <c r="AS139" i="11"/>
  <c r="AK139" i="11"/>
  <c r="M139" i="11"/>
  <c r="AS138" i="11"/>
  <c r="AK138" i="11"/>
  <c r="M138" i="11"/>
  <c r="AS137" i="11"/>
  <c r="AK137" i="11"/>
  <c r="M137" i="11"/>
  <c r="AS136" i="11"/>
  <c r="AK136" i="11"/>
  <c r="M136" i="11"/>
  <c r="AS135" i="11"/>
  <c r="AK135" i="11"/>
  <c r="M135" i="11"/>
  <c r="AS134" i="11"/>
  <c r="AK134" i="11"/>
  <c r="M134" i="11"/>
  <c r="AS133" i="11"/>
  <c r="AK133" i="11"/>
  <c r="M133" i="11"/>
  <c r="AS132" i="11"/>
  <c r="AK132" i="11"/>
  <c r="M132" i="11"/>
  <c r="AS131" i="11"/>
  <c r="AK131" i="11"/>
  <c r="M131" i="11"/>
  <c r="AS130" i="11"/>
  <c r="AK130" i="11"/>
  <c r="M130" i="11"/>
  <c r="AS129" i="11"/>
  <c r="AK129" i="11"/>
  <c r="M129" i="11"/>
  <c r="AS128" i="11"/>
  <c r="AK128" i="11"/>
  <c r="M128" i="11"/>
  <c r="AS127" i="11"/>
  <c r="AK127" i="11"/>
  <c r="M127" i="11"/>
  <c r="AS126" i="11"/>
  <c r="AK126" i="11"/>
  <c r="M126" i="11"/>
  <c r="AS125" i="11"/>
  <c r="AK125" i="11"/>
  <c r="M125" i="11"/>
  <c r="AS124" i="11"/>
  <c r="AK124" i="11"/>
  <c r="M124" i="11"/>
  <c r="AS123" i="11"/>
  <c r="AK123" i="11"/>
  <c r="M123" i="11"/>
  <c r="AS122" i="11"/>
  <c r="AK122" i="11"/>
  <c r="M122" i="11"/>
  <c r="AS121" i="11"/>
  <c r="AK121" i="11"/>
  <c r="M121" i="11"/>
  <c r="AS120" i="11"/>
  <c r="AK120" i="11"/>
  <c r="M120" i="11"/>
  <c r="AS119" i="11"/>
  <c r="AK119" i="11"/>
  <c r="M119" i="11"/>
  <c r="AS118" i="11"/>
  <c r="AK118" i="11"/>
  <c r="M118" i="11"/>
  <c r="AS117" i="11"/>
  <c r="AK117" i="11"/>
  <c r="M117" i="11"/>
  <c r="AS116" i="11"/>
  <c r="AK116" i="11"/>
  <c r="M116" i="11"/>
  <c r="AS115" i="11"/>
  <c r="AK115" i="11"/>
  <c r="M115" i="11"/>
  <c r="AS114" i="11"/>
  <c r="AK114" i="11"/>
  <c r="M114" i="11"/>
  <c r="AS113" i="11"/>
  <c r="AK113" i="11"/>
  <c r="M113" i="11"/>
  <c r="AS112" i="11"/>
  <c r="AK112" i="11"/>
  <c r="M112" i="11"/>
  <c r="AS111" i="11"/>
  <c r="AK111" i="11"/>
  <c r="M111" i="11"/>
  <c r="AS110" i="11"/>
  <c r="AK110" i="11"/>
  <c r="M110" i="11"/>
  <c r="AS109" i="11"/>
  <c r="AK109" i="11"/>
  <c r="M109" i="11"/>
  <c r="AS108" i="11"/>
  <c r="AK108" i="11"/>
  <c r="M108" i="11"/>
  <c r="AS107" i="11"/>
  <c r="AK107" i="11"/>
  <c r="M107" i="11"/>
  <c r="AS106" i="11"/>
  <c r="AK106" i="11"/>
  <c r="M106" i="11"/>
  <c r="AS105" i="11"/>
  <c r="AK105" i="11"/>
  <c r="M105" i="11"/>
  <c r="AS104" i="11"/>
  <c r="AK104" i="11"/>
  <c r="M104" i="11"/>
  <c r="AS103" i="11"/>
  <c r="AK103" i="11"/>
  <c r="M103" i="11"/>
  <c r="AS102" i="11"/>
  <c r="AK102" i="11"/>
  <c r="M102" i="11"/>
  <c r="AS101" i="11"/>
  <c r="AK101" i="11"/>
  <c r="M101" i="11"/>
  <c r="AS100" i="11"/>
  <c r="AK100" i="11"/>
  <c r="M100" i="11"/>
  <c r="AS99" i="11"/>
  <c r="AK99" i="11"/>
  <c r="M99" i="11"/>
  <c r="AS98" i="11"/>
  <c r="AK98" i="11"/>
  <c r="M98" i="11"/>
  <c r="AS97" i="11"/>
  <c r="AK97" i="11"/>
  <c r="M97" i="11"/>
  <c r="AS96" i="11"/>
  <c r="AK96" i="11"/>
  <c r="M96" i="11"/>
  <c r="AS95" i="11"/>
  <c r="AK95" i="11"/>
  <c r="M95" i="11"/>
  <c r="AS94" i="11"/>
  <c r="AK94" i="11"/>
  <c r="M94" i="11"/>
  <c r="AS93" i="11"/>
  <c r="AK93" i="11"/>
  <c r="M93" i="11"/>
  <c r="AS92" i="11"/>
  <c r="AK92" i="11"/>
  <c r="M92" i="11"/>
  <c r="AS91" i="11"/>
  <c r="AK91" i="11"/>
  <c r="M91" i="11"/>
  <c r="AS90" i="11"/>
  <c r="AK90" i="11"/>
  <c r="M90" i="11"/>
  <c r="AS89" i="11"/>
  <c r="AK89" i="11"/>
  <c r="M89" i="11"/>
  <c r="AS88" i="11"/>
  <c r="AK88" i="11"/>
  <c r="M88" i="11"/>
  <c r="AS87" i="11"/>
  <c r="AK87" i="11"/>
  <c r="M87" i="11"/>
  <c r="AS86" i="11"/>
  <c r="AK86" i="11"/>
  <c r="M86" i="11"/>
  <c r="AS85" i="11"/>
  <c r="AK85" i="11"/>
  <c r="M85" i="11"/>
  <c r="AS84" i="11"/>
  <c r="AK84" i="11"/>
  <c r="M84" i="11"/>
  <c r="AS83" i="11"/>
  <c r="AK83" i="11"/>
  <c r="M83" i="11"/>
  <c r="AS82" i="11"/>
  <c r="AK82" i="11"/>
  <c r="M82" i="11"/>
  <c r="AS81" i="11"/>
  <c r="AK81" i="11"/>
  <c r="M81" i="11"/>
  <c r="AS80" i="11"/>
  <c r="AK80" i="11"/>
  <c r="M80" i="11"/>
  <c r="AS79" i="11"/>
  <c r="AK79" i="11"/>
  <c r="M79" i="11"/>
  <c r="AS78" i="11"/>
  <c r="AK78" i="11"/>
  <c r="M78" i="11"/>
  <c r="AS77" i="11"/>
  <c r="AK77" i="11"/>
  <c r="M77" i="11"/>
  <c r="AS76" i="11"/>
  <c r="AK76" i="11"/>
  <c r="M76" i="11"/>
  <c r="AS75" i="11"/>
  <c r="AK75" i="11"/>
  <c r="M75" i="11"/>
  <c r="AS74" i="11"/>
  <c r="AK74" i="11"/>
  <c r="M74" i="11"/>
  <c r="AS73" i="11"/>
  <c r="AK73" i="11"/>
  <c r="M73" i="11"/>
  <c r="AS72" i="11"/>
  <c r="AK72" i="11"/>
  <c r="M72" i="11"/>
  <c r="Z71" i="11"/>
  <c r="Y71" i="11" s="1"/>
  <c r="X71" i="11"/>
  <c r="O71" i="11"/>
  <c r="AO70" i="11"/>
  <c r="N70" i="11"/>
  <c r="AO69" i="11"/>
  <c r="N69" i="11"/>
  <c r="AO68" i="11"/>
  <c r="N68" i="11"/>
  <c r="AO67" i="11"/>
  <c r="N67" i="11"/>
  <c r="AO66" i="11"/>
  <c r="N66" i="11"/>
  <c r="AO65" i="11"/>
  <c r="N65" i="11"/>
  <c r="AO64" i="11"/>
  <c r="N64" i="11"/>
  <c r="AO63" i="11"/>
  <c r="N63" i="11"/>
  <c r="AO62" i="11"/>
  <c r="N62" i="11"/>
  <c r="AO61" i="11"/>
  <c r="N61" i="11"/>
  <c r="AO60" i="11"/>
  <c r="N60" i="11"/>
  <c r="AO59" i="11"/>
  <c r="N59" i="11"/>
  <c r="AO58" i="11"/>
  <c r="N58" i="11"/>
  <c r="AO57" i="11"/>
  <c r="N57" i="11"/>
  <c r="AO56" i="11"/>
  <c r="N56" i="11"/>
  <c r="AO55" i="11"/>
  <c r="N55" i="11"/>
  <c r="AO54" i="11"/>
  <c r="N54" i="11"/>
  <c r="AO53" i="11"/>
  <c r="N53" i="11"/>
  <c r="AO52" i="11"/>
  <c r="N52" i="11"/>
  <c r="AO51" i="11"/>
  <c r="N51" i="11"/>
  <c r="AO50" i="11"/>
  <c r="N50" i="11"/>
  <c r="AO49" i="11"/>
  <c r="N49" i="11"/>
  <c r="AO48" i="11"/>
  <c r="N48" i="11"/>
  <c r="AS47" i="11"/>
  <c r="M47" i="11"/>
  <c r="AO46" i="11"/>
  <c r="N46" i="11"/>
  <c r="AO45" i="11"/>
  <c r="N45" i="11"/>
  <c r="AS44" i="11"/>
  <c r="M44" i="11"/>
  <c r="AS43" i="11"/>
  <c r="M43" i="11"/>
  <c r="AS42" i="11"/>
  <c r="M42" i="11"/>
  <c r="AS41" i="11"/>
  <c r="M41" i="11"/>
  <c r="AS40" i="11"/>
  <c r="M40" i="11"/>
  <c r="AS39" i="11"/>
  <c r="M39" i="11"/>
  <c r="AS38" i="11"/>
  <c r="M38" i="11"/>
  <c r="AS37" i="11"/>
  <c r="M37" i="11"/>
  <c r="AS36" i="11"/>
  <c r="M36" i="11"/>
  <c r="AS35" i="11"/>
  <c r="M35" i="11"/>
  <c r="AS34" i="11"/>
  <c r="M34" i="11"/>
  <c r="AV33" i="11"/>
  <c r="AN33" i="11"/>
  <c r="Y33" i="11"/>
  <c r="O33" i="11"/>
  <c r="AO29" i="11"/>
  <c r="N29" i="11"/>
  <c r="AO28" i="11"/>
  <c r="N28" i="11"/>
  <c r="AO27" i="11"/>
  <c r="N27" i="11"/>
  <c r="AU16" i="11"/>
  <c r="AM16" i="11"/>
  <c r="N16" i="11"/>
  <c r="AU15" i="11"/>
  <c r="AM15" i="11"/>
  <c r="N15" i="11"/>
  <c r="AU14" i="11"/>
  <c r="AM14" i="11"/>
  <c r="N14" i="11"/>
  <c r="AU13" i="11"/>
  <c r="AM13" i="11"/>
  <c r="N13" i="11"/>
  <c r="AU12" i="11"/>
  <c r="AM12" i="11"/>
  <c r="N12" i="11"/>
  <c r="AU11" i="11"/>
  <c r="AM11" i="11"/>
  <c r="N11" i="11"/>
  <c r="AU10" i="11"/>
  <c r="AM10" i="11"/>
  <c r="N10" i="11"/>
  <c r="AU9" i="11"/>
  <c r="AM9" i="11"/>
  <c r="N9" i="11"/>
  <c r="AU8" i="11"/>
  <c r="AM8" i="11"/>
  <c r="N8" i="11"/>
  <c r="AU7" i="11"/>
  <c r="AM7" i="11"/>
  <c r="N7" i="11"/>
  <c r="AU6" i="11"/>
  <c r="AM6" i="11"/>
  <c r="N6" i="11"/>
  <c r="AU5" i="11"/>
  <c r="AM5" i="11"/>
  <c r="N5" i="11"/>
  <c r="AU4" i="11"/>
  <c r="AM4" i="11"/>
  <c r="N4" i="11"/>
  <c r="B34" i="9"/>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B55" i="3"/>
  <c r="B54" i="3"/>
  <c r="B53" i="3"/>
  <c r="B52" i="3"/>
  <c r="B51" i="3"/>
  <c r="B50" i="3"/>
  <c r="B49" i="3"/>
  <c r="B48" i="3"/>
  <c r="B47" i="3"/>
  <c r="B46" i="3"/>
  <c r="B45" i="3"/>
  <c r="B44" i="3"/>
  <c r="B43" i="3"/>
  <c r="B42" i="3"/>
  <c r="B41" i="3"/>
  <c r="B40" i="3"/>
  <c r="B39" i="3"/>
  <c r="B38" i="3"/>
  <c r="B37" i="3"/>
  <c r="B36" i="3"/>
  <c r="B35" i="3"/>
  <c r="B34" i="3"/>
  <c r="B33" i="3"/>
  <c r="B32" i="3"/>
  <c r="B31" i="3"/>
  <c r="B30" i="3"/>
  <c r="B29" i="3"/>
  <c r="B28" i="3"/>
  <c r="B27" i="3"/>
  <c r="B26" i="3"/>
  <c r="B25" i="3"/>
  <c r="B24" i="3"/>
  <c r="B23" i="3"/>
  <c r="B22" i="3"/>
  <c r="B21" i="3"/>
  <c r="B20" i="3"/>
  <c r="B19" i="3"/>
  <c r="B18" i="3"/>
  <c r="B17" i="3"/>
  <c r="B16" i="3"/>
  <c r="B15" i="3"/>
  <c r="B14" i="3"/>
  <c r="B13" i="3"/>
  <c r="B12" i="3"/>
  <c r="B11" i="3"/>
  <c r="B10" i="3"/>
  <c r="B9" i="3"/>
  <c r="B8" i="3"/>
  <c r="B7" i="3"/>
  <c r="B6" i="3"/>
  <c r="B5" i="3"/>
  <c r="B4" i="3"/>
  <c r="B3" i="3"/>
  <c r="E56" i="2"/>
  <c r="E55" i="2"/>
  <c r="E54" i="2"/>
  <c r="E53" i="2"/>
  <c r="E52" i="2"/>
  <c r="E51" i="2"/>
  <c r="E50" i="2"/>
  <c r="E49" i="2"/>
  <c r="E48" i="2"/>
  <c r="E47" i="2"/>
  <c r="E46" i="2"/>
  <c r="E45" i="2"/>
  <c r="E44" i="2"/>
  <c r="E43" i="2"/>
  <c r="E42" i="2"/>
  <c r="E41" i="2"/>
  <c r="AO40" i="2"/>
  <c r="AL40" i="2"/>
  <c r="AI40" i="2"/>
  <c r="E40" i="2"/>
  <c r="E39" i="2"/>
  <c r="E38" i="2"/>
  <c r="E37" i="2"/>
  <c r="B37" i="2"/>
  <c r="E36" i="2"/>
  <c r="B36" i="2"/>
  <c r="E35" i="2"/>
  <c r="B35" i="2"/>
  <c r="E34" i="2"/>
  <c r="B34" i="2"/>
  <c r="E33" i="2"/>
  <c r="B33" i="2"/>
  <c r="E32" i="2"/>
  <c r="B32" i="2"/>
  <c r="E31" i="2"/>
  <c r="B31" i="2"/>
  <c r="E30" i="2"/>
  <c r="B30" i="2"/>
  <c r="E29" i="2"/>
  <c r="B29" i="2"/>
  <c r="E28" i="2"/>
  <c r="B28" i="2"/>
  <c r="E27" i="2"/>
  <c r="B27" i="2"/>
  <c r="E26" i="2"/>
  <c r="B26" i="2"/>
  <c r="E25" i="2"/>
  <c r="B25" i="2"/>
  <c r="E24" i="2"/>
  <c r="B24" i="2"/>
  <c r="E23" i="2"/>
  <c r="B23" i="2"/>
  <c r="E22" i="2"/>
  <c r="B22" i="2"/>
  <c r="E21" i="2"/>
  <c r="B21" i="2"/>
  <c r="E20" i="2"/>
  <c r="B20" i="2"/>
  <c r="E19" i="2"/>
  <c r="B19" i="2"/>
  <c r="E18" i="2"/>
  <c r="B18" i="2"/>
  <c r="E17" i="2"/>
  <c r="B17" i="2"/>
  <c r="E16" i="2"/>
  <c r="B16" i="2"/>
  <c r="E15" i="2"/>
  <c r="B15" i="2"/>
  <c r="E14" i="2"/>
  <c r="B14" i="2"/>
  <c r="E13" i="2"/>
  <c r="B13" i="2"/>
  <c r="E12" i="2"/>
  <c r="B12" i="2"/>
  <c r="E11" i="2"/>
  <c r="B11" i="2"/>
  <c r="E10" i="2"/>
  <c r="B10" i="2"/>
  <c r="E9" i="2"/>
  <c r="B9" i="2"/>
  <c r="Q8" i="2"/>
  <c r="P8" i="2"/>
  <c r="E8" i="2"/>
  <c r="B8" i="2"/>
  <c r="Q7" i="2"/>
  <c r="P7" i="2"/>
  <c r="E7" i="2"/>
  <c r="B7" i="2"/>
  <c r="Q6" i="2"/>
  <c r="P6" i="2"/>
  <c r="E6" i="2"/>
  <c r="B6" i="2"/>
  <c r="Q5" i="2"/>
  <c r="P5" i="2"/>
  <c r="J5" i="2"/>
  <c r="I5" i="2"/>
  <c r="H5" i="2"/>
  <c r="E5" i="2"/>
  <c r="B5" i="2"/>
  <c r="AA4" i="2"/>
  <c r="Z4" i="2"/>
  <c r="Q4" i="2"/>
  <c r="P4" i="2"/>
  <c r="J4" i="2"/>
  <c r="I4" i="2"/>
  <c r="H4" i="2"/>
  <c r="E4" i="2"/>
  <c r="B4" i="2"/>
  <c r="AA3" i="2"/>
  <c r="Z3" i="2"/>
  <c r="Q3" i="2"/>
  <c r="P3" i="2"/>
  <c r="J3" i="2"/>
  <c r="I3" i="2"/>
  <c r="H3" i="2"/>
  <c r="E3" i="2"/>
  <c r="B3" i="2"/>
  <c r="Q2" i="2"/>
  <c r="P2" i="2"/>
  <c r="E2" i="2"/>
  <c r="B2" i="2"/>
  <c r="AU825" i="1"/>
  <c r="Y825" i="1"/>
  <c r="X825" i="1" s="1"/>
  <c r="W825" i="1"/>
  <c r="N825" i="1"/>
  <c r="AU483" i="1"/>
  <c r="Y483" i="1"/>
  <c r="X483" i="1" s="1"/>
  <c r="W483" i="1"/>
  <c r="N483" i="1"/>
  <c r="Y823" i="1"/>
  <c r="X823" i="1" s="1"/>
  <c r="W823" i="1"/>
  <c r="N823" i="1"/>
  <c r="AU1958" i="1"/>
  <c r="AM1958" i="1"/>
  <c r="Y1958" i="1"/>
  <c r="X1958" i="1" s="1"/>
  <c r="W1958" i="1"/>
  <c r="N1958" i="1"/>
  <c r="AU1978" i="1"/>
  <c r="AM1978" i="1"/>
  <c r="Y1978" i="1"/>
  <c r="X1978" i="1" s="1"/>
  <c r="W1978" i="1"/>
  <c r="N1978" i="1"/>
  <c r="AU1879" i="1"/>
  <c r="AM1879" i="1"/>
  <c r="Y1879" i="1"/>
  <c r="X1879" i="1" s="1"/>
  <c r="W1879" i="1"/>
  <c r="N1879" i="1"/>
  <c r="AU852" i="1"/>
  <c r="AM852" i="1"/>
  <c r="Y852" i="1"/>
  <c r="X852" i="1" s="1"/>
  <c r="W852" i="1"/>
  <c r="N852" i="1"/>
  <c r="Y1904" i="1"/>
  <c r="X1904" i="1" s="1"/>
  <c r="W1904" i="1"/>
  <c r="N1904" i="1"/>
  <c r="Y1725" i="1"/>
  <c r="X1725" i="1" s="1"/>
  <c r="W1725" i="1"/>
  <c r="N1725" i="1"/>
  <c r="AU1692" i="1"/>
  <c r="AM1692" i="1"/>
  <c r="Y1692" i="1"/>
  <c r="X1692" i="1" s="1"/>
  <c r="W1692" i="1"/>
  <c r="N1692" i="1"/>
  <c r="Y857" i="1"/>
  <c r="X857" i="1" s="1"/>
  <c r="W857" i="1"/>
  <c r="N857" i="1"/>
  <c r="Y864" i="1"/>
  <c r="X864" i="1" s="1"/>
  <c r="W864" i="1"/>
  <c r="N864" i="1"/>
  <c r="Y1000" i="1"/>
  <c r="X1000" i="1" s="1"/>
  <c r="W1000" i="1"/>
  <c r="N1000" i="1"/>
  <c r="AU11" i="1"/>
  <c r="AM11" i="1"/>
  <c r="Y11" i="1"/>
  <c r="X11" i="1" s="1"/>
  <c r="W11" i="1"/>
  <c r="N11" i="1"/>
  <c r="Y251" i="1"/>
  <c r="X251" i="1" s="1"/>
  <c r="W251" i="1"/>
  <c r="N251" i="1"/>
  <c r="Y1649" i="1"/>
  <c r="X1649" i="1" s="1"/>
  <c r="W1649" i="1"/>
  <c r="N1649" i="1"/>
  <c r="Y34" i="1"/>
  <c r="X34" i="1" s="1"/>
  <c r="W34" i="1"/>
  <c r="N34" i="1"/>
  <c r="Y1695" i="1"/>
  <c r="X1695" i="1" s="1"/>
  <c r="W1695" i="1"/>
  <c r="N1695" i="1"/>
  <c r="Y1742" i="1"/>
  <c r="X1742" i="1" s="1"/>
  <c r="W1742" i="1"/>
  <c r="N1742" i="1"/>
  <c r="AU236" i="1"/>
  <c r="Y236" i="1"/>
  <c r="X236" i="1" s="1"/>
  <c r="W236" i="1"/>
  <c r="N236" i="1"/>
  <c r="Y23" i="1"/>
  <c r="X23" i="1" s="1"/>
  <c r="W23" i="1"/>
  <c r="N23" i="1"/>
  <c r="Y1769" i="1"/>
  <c r="X1769" i="1" s="1"/>
  <c r="W1769" i="1"/>
  <c r="N1769" i="1"/>
  <c r="Y1839" i="1"/>
  <c r="X1839" i="1" s="1"/>
  <c r="W1839" i="1"/>
  <c r="N1839" i="1"/>
  <c r="AM1869" i="1"/>
  <c r="Y1869" i="1"/>
  <c r="X1869" i="1" s="1"/>
  <c r="W1869" i="1"/>
  <c r="N1869" i="1"/>
  <c r="AM1990" i="1"/>
  <c r="Y1990" i="1"/>
  <c r="X1990" i="1" s="1"/>
  <c r="W1990" i="1"/>
  <c r="N1990" i="1"/>
  <c r="AM1969" i="1"/>
  <c r="Y1969" i="1"/>
  <c r="X1969" i="1" s="1"/>
  <c r="W1969" i="1"/>
  <c r="N1969" i="1"/>
  <c r="AM1952" i="1"/>
  <c r="Y1952" i="1"/>
  <c r="X1952" i="1" s="1"/>
  <c r="W1952" i="1"/>
  <c r="N1952" i="1"/>
  <c r="AM1938" i="1"/>
  <c r="Y1938" i="1"/>
  <c r="X1938" i="1" s="1"/>
  <c r="W1938" i="1"/>
  <c r="N1938" i="1"/>
  <c r="AM1929" i="1"/>
  <c r="Y1929" i="1"/>
  <c r="X1929" i="1" s="1"/>
  <c r="W1929" i="1"/>
  <c r="N1929" i="1"/>
  <c r="AM1925" i="1"/>
  <c r="Y1925" i="1"/>
  <c r="X1925" i="1" s="1"/>
  <c r="W1925" i="1"/>
  <c r="N1925" i="1"/>
  <c r="AM1914" i="1"/>
  <c r="Y1914" i="1"/>
  <c r="X1914" i="1" s="1"/>
  <c r="W1914" i="1"/>
  <c r="N1914" i="1"/>
  <c r="AM1910" i="1"/>
  <c r="Y1910" i="1"/>
  <c r="X1910" i="1" s="1"/>
  <c r="W1910" i="1"/>
  <c r="N1910" i="1"/>
  <c r="AM1909" i="1"/>
  <c r="Y1909" i="1"/>
  <c r="X1909" i="1" s="1"/>
  <c r="W1909" i="1"/>
  <c r="N1909" i="1"/>
  <c r="AM1907" i="1"/>
  <c r="Y1907" i="1"/>
  <c r="X1907" i="1" s="1"/>
  <c r="W1907" i="1"/>
  <c r="N1907" i="1"/>
  <c r="AM1893" i="1"/>
  <c r="Y1893" i="1"/>
  <c r="X1893" i="1" s="1"/>
  <c r="W1893" i="1"/>
  <c r="N1893" i="1"/>
  <c r="AM1885" i="1"/>
  <c r="Y1885" i="1"/>
  <c r="X1885" i="1" s="1"/>
  <c r="W1885" i="1"/>
  <c r="N1885" i="1"/>
  <c r="AM1884" i="1"/>
  <c r="Y1884" i="1"/>
  <c r="X1884" i="1" s="1"/>
  <c r="W1884" i="1"/>
  <c r="N1884" i="1"/>
  <c r="AM1876" i="1"/>
  <c r="Y1876" i="1"/>
  <c r="X1876" i="1" s="1"/>
  <c r="W1876" i="1"/>
  <c r="N1876" i="1"/>
  <c r="AM1872" i="1"/>
  <c r="Y1872" i="1"/>
  <c r="X1872" i="1" s="1"/>
  <c r="W1872" i="1"/>
  <c r="N1872" i="1"/>
  <c r="AM1853" i="1"/>
  <c r="Y1853" i="1"/>
  <c r="X1853" i="1" s="1"/>
  <c r="W1853" i="1"/>
  <c r="N1853" i="1"/>
  <c r="AM1849" i="1"/>
  <c r="Y1849" i="1"/>
  <c r="X1849" i="1" s="1"/>
  <c r="W1849" i="1"/>
  <c r="N1849" i="1"/>
  <c r="AM1805" i="1"/>
  <c r="Y1805" i="1"/>
  <c r="X1805" i="1" s="1"/>
  <c r="W1805" i="1"/>
  <c r="N1805" i="1"/>
  <c r="AM1773" i="1"/>
  <c r="Y1773" i="1"/>
  <c r="X1773" i="1" s="1"/>
  <c r="W1773" i="1"/>
  <c r="N1773" i="1"/>
  <c r="AM1762" i="1"/>
  <c r="Y1762" i="1"/>
  <c r="X1762" i="1" s="1"/>
  <c r="W1762" i="1"/>
  <c r="N1762" i="1"/>
  <c r="AM1740" i="1"/>
  <c r="Y1740" i="1"/>
  <c r="X1740" i="1" s="1"/>
  <c r="W1740" i="1"/>
  <c r="N1740" i="1"/>
  <c r="AM1714" i="1"/>
  <c r="Y1714" i="1"/>
  <c r="X1714" i="1" s="1"/>
  <c r="W1714" i="1"/>
  <c r="N1714" i="1"/>
  <c r="AM1680" i="1"/>
  <c r="Y1680" i="1"/>
  <c r="X1680" i="1" s="1"/>
  <c r="W1680" i="1"/>
  <c r="N1680" i="1"/>
  <c r="AM1663" i="1"/>
  <c r="Y1663" i="1"/>
  <c r="X1663" i="1" s="1"/>
  <c r="W1663" i="1"/>
  <c r="N1663" i="1"/>
  <c r="AM1662" i="1"/>
  <c r="Y1662" i="1"/>
  <c r="X1662" i="1" s="1"/>
  <c r="W1662" i="1"/>
  <c r="N1662" i="1"/>
  <c r="AM1618" i="1"/>
  <c r="Y1618" i="1"/>
  <c r="X1618" i="1" s="1"/>
  <c r="W1618" i="1"/>
  <c r="N1618" i="1"/>
  <c r="AM1606" i="1"/>
  <c r="Y1606" i="1"/>
  <c r="X1606" i="1" s="1"/>
  <c r="W1606" i="1"/>
  <c r="N1606" i="1"/>
  <c r="AM1604" i="1"/>
  <c r="Y1604" i="1"/>
  <c r="X1604" i="1" s="1"/>
  <c r="W1604" i="1"/>
  <c r="N1604" i="1"/>
  <c r="AM1591" i="1"/>
  <c r="Y1591" i="1"/>
  <c r="X1591" i="1" s="1"/>
  <c r="W1591" i="1"/>
  <c r="N1591" i="1"/>
  <c r="AM1590" i="1"/>
  <c r="Y1590" i="1"/>
  <c r="X1590" i="1" s="1"/>
  <c r="W1590" i="1"/>
  <c r="N1590" i="1"/>
  <c r="AM1571" i="1"/>
  <c r="Y1571" i="1"/>
  <c r="X1571" i="1" s="1"/>
  <c r="W1571" i="1"/>
  <c r="N1571" i="1"/>
  <c r="AM1561" i="1"/>
  <c r="Y1561" i="1"/>
  <c r="X1561" i="1" s="1"/>
  <c r="W1561" i="1"/>
  <c r="N1561" i="1"/>
  <c r="AM969" i="1"/>
  <c r="Y969" i="1"/>
  <c r="X969" i="1" s="1"/>
  <c r="W969" i="1"/>
  <c r="N969" i="1"/>
  <c r="AM927" i="1"/>
  <c r="Y927" i="1"/>
  <c r="X927" i="1" s="1"/>
  <c r="W927" i="1"/>
  <c r="N927" i="1"/>
  <c r="AM914" i="1"/>
  <c r="Y914" i="1"/>
  <c r="X914" i="1" s="1"/>
  <c r="W914" i="1"/>
  <c r="N914" i="1"/>
  <c r="AM901" i="1"/>
  <c r="Y901" i="1"/>
  <c r="X901" i="1" s="1"/>
  <c r="W901" i="1"/>
  <c r="N901" i="1"/>
  <c r="AM892" i="1"/>
  <c r="Y892" i="1"/>
  <c r="X892" i="1" s="1"/>
  <c r="W892" i="1"/>
  <c r="N892" i="1"/>
  <c r="AM240" i="1"/>
  <c r="Y240" i="1"/>
  <c r="X240" i="1" s="1"/>
  <c r="W240" i="1"/>
  <c r="N240" i="1"/>
  <c r="AM229" i="1"/>
  <c r="Y229" i="1"/>
  <c r="X229" i="1" s="1"/>
  <c r="W229" i="1"/>
  <c r="N229" i="1"/>
  <c r="AM210" i="1"/>
  <c r="Y210" i="1"/>
  <c r="X210" i="1" s="1"/>
  <c r="W210" i="1"/>
  <c r="N210" i="1"/>
  <c r="AM172" i="1"/>
  <c r="Y172" i="1"/>
  <c r="X172" i="1" s="1"/>
  <c r="W172" i="1"/>
  <c r="N172" i="1"/>
  <c r="AM153" i="1"/>
  <c r="Y153" i="1"/>
  <c r="X153" i="1" s="1"/>
  <c r="W153" i="1"/>
  <c r="N153" i="1"/>
  <c r="AM152" i="1"/>
  <c r="Y152" i="1"/>
  <c r="X152" i="1" s="1"/>
  <c r="W152" i="1"/>
  <c r="N152" i="1"/>
  <c r="AM140" i="1"/>
  <c r="Y140" i="1"/>
  <c r="X140" i="1" s="1"/>
  <c r="W140" i="1"/>
  <c r="N140" i="1"/>
  <c r="AM80" i="1"/>
  <c r="Y80" i="1"/>
  <c r="X80" i="1" s="1"/>
  <c r="W80" i="1"/>
  <c r="N80" i="1"/>
  <c r="AM79" i="1"/>
  <c r="Y79" i="1"/>
  <c r="X79" i="1" s="1"/>
  <c r="W79" i="1"/>
  <c r="N79" i="1"/>
  <c r="AM2" i="1"/>
  <c r="Y2" i="1"/>
  <c r="X2" i="1" s="1"/>
  <c r="W2" i="1"/>
  <c r="N2" i="1"/>
  <c r="AM511" i="1"/>
  <c r="Y511" i="1"/>
  <c r="X511" i="1" s="1"/>
  <c r="W511" i="1"/>
  <c r="N511" i="1"/>
  <c r="AM510" i="1"/>
  <c r="Y510" i="1"/>
  <c r="X510" i="1" s="1"/>
  <c r="W510" i="1"/>
  <c r="N510" i="1"/>
  <c r="AM509" i="1"/>
  <c r="Y509" i="1"/>
  <c r="X509" i="1" s="1"/>
  <c r="W509" i="1"/>
  <c r="N509" i="1"/>
  <c r="AM508" i="1"/>
  <c r="Y508" i="1"/>
  <c r="X508" i="1" s="1"/>
  <c r="W508" i="1"/>
  <c r="N508" i="1"/>
  <c r="AM505" i="1"/>
  <c r="Y505" i="1"/>
  <c r="X505" i="1" s="1"/>
  <c r="W505" i="1"/>
  <c r="N505" i="1"/>
  <c r="AM504" i="1"/>
  <c r="Y504" i="1"/>
  <c r="X504" i="1" s="1"/>
  <c r="W504" i="1"/>
  <c r="N504" i="1"/>
  <c r="AM503" i="1"/>
  <c r="Y503" i="1"/>
  <c r="X503" i="1" s="1"/>
  <c r="W503" i="1"/>
  <c r="N503" i="1"/>
  <c r="AM502" i="1"/>
  <c r="Y502" i="1"/>
  <c r="X502" i="1" s="1"/>
  <c r="W502" i="1"/>
  <c r="N502" i="1"/>
  <c r="AM501" i="1"/>
  <c r="Y501" i="1"/>
  <c r="X501" i="1" s="1"/>
  <c r="W501" i="1"/>
  <c r="N501" i="1"/>
  <c r="AM500" i="1"/>
  <c r="Y500" i="1"/>
  <c r="X500" i="1" s="1"/>
  <c r="W500" i="1"/>
  <c r="N500" i="1"/>
  <c r="AM499" i="1"/>
  <c r="Y499" i="1"/>
  <c r="X499" i="1" s="1"/>
  <c r="W499" i="1"/>
  <c r="N499" i="1"/>
  <c r="AM498" i="1"/>
  <c r="Y498" i="1"/>
  <c r="X498" i="1" s="1"/>
  <c r="W498" i="1"/>
  <c r="N498" i="1"/>
  <c r="AM497" i="1"/>
  <c r="Y497" i="1"/>
  <c r="X497" i="1" s="1"/>
  <c r="W497" i="1"/>
  <c r="N497" i="1"/>
  <c r="AM496" i="1"/>
  <c r="Y496" i="1"/>
  <c r="X496" i="1" s="1"/>
  <c r="W496" i="1"/>
  <c r="N496" i="1"/>
  <c r="AM490" i="1"/>
  <c r="Y490" i="1"/>
  <c r="X490" i="1" s="1"/>
  <c r="W490" i="1"/>
  <c r="N490" i="1"/>
  <c r="AM489" i="1"/>
  <c r="Y489" i="1"/>
  <c r="X489" i="1" s="1"/>
  <c r="W489" i="1"/>
  <c r="N489" i="1"/>
  <c r="AM488" i="1"/>
  <c r="Y488" i="1"/>
  <c r="X488" i="1" s="1"/>
  <c r="W488" i="1"/>
  <c r="N488" i="1"/>
  <c r="AM487" i="1"/>
  <c r="Y487" i="1"/>
  <c r="X487" i="1" s="1"/>
  <c r="W487" i="1"/>
  <c r="N487" i="1"/>
  <c r="AM486" i="1"/>
  <c r="Y486" i="1"/>
  <c r="X486" i="1" s="1"/>
  <c r="W486" i="1"/>
  <c r="N486" i="1"/>
  <c r="AM485" i="1"/>
  <c r="Y485" i="1"/>
  <c r="X485" i="1" s="1"/>
  <c r="W485" i="1"/>
  <c r="N485" i="1"/>
  <c r="AM484" i="1"/>
  <c r="Y484" i="1"/>
  <c r="X484" i="1" s="1"/>
  <c r="W484" i="1"/>
  <c r="N484" i="1"/>
  <c r="AM1875" i="1"/>
  <c r="Y1875" i="1"/>
  <c r="X1875" i="1" s="1"/>
  <c r="W1875" i="1"/>
  <c r="N1875" i="1"/>
  <c r="AU1784" i="1"/>
  <c r="AM1784" i="1"/>
  <c r="Y1784" i="1"/>
  <c r="X1784" i="1" s="1"/>
  <c r="W1784" i="1"/>
  <c r="N1784" i="1"/>
  <c r="AU1950" i="1"/>
  <c r="AM1950" i="1"/>
  <c r="Y1950" i="1"/>
  <c r="X1950" i="1" s="1"/>
  <c r="W1950" i="1"/>
  <c r="N1950" i="1"/>
  <c r="AU1945" i="1"/>
  <c r="AM1945" i="1"/>
  <c r="Y1945" i="1"/>
  <c r="X1945" i="1" s="1"/>
  <c r="W1945" i="1"/>
  <c r="N1945" i="1"/>
  <c r="AU1939" i="1"/>
  <c r="AM1939" i="1"/>
  <c r="Y1939" i="1"/>
  <c r="X1939" i="1" s="1"/>
  <c r="W1939" i="1"/>
  <c r="N1939" i="1"/>
  <c r="AU1926" i="1"/>
  <c r="AM1926" i="1"/>
  <c r="Y1926" i="1"/>
  <c r="X1926" i="1" s="1"/>
  <c r="W1926" i="1"/>
  <c r="N1926" i="1"/>
  <c r="AU1900" i="1"/>
  <c r="AM1900" i="1"/>
  <c r="Y1900" i="1"/>
  <c r="X1900" i="1" s="1"/>
  <c r="W1900" i="1"/>
  <c r="N1900" i="1"/>
  <c r="AU1847" i="1"/>
  <c r="AM1847" i="1"/>
  <c r="Y1847" i="1"/>
  <c r="X1847" i="1" s="1"/>
  <c r="W1847" i="1"/>
  <c r="N1847" i="1"/>
  <c r="AU1822" i="1"/>
  <c r="AM1822" i="1"/>
  <c r="Y1822" i="1"/>
  <c r="X1822" i="1" s="1"/>
  <c r="W1822" i="1"/>
  <c r="N1822" i="1"/>
  <c r="AU1788" i="1"/>
  <c r="AM1788" i="1"/>
  <c r="Y1788" i="1"/>
  <c r="X1788" i="1" s="1"/>
  <c r="W1788" i="1"/>
  <c r="N1788" i="1"/>
  <c r="AU1781" i="1"/>
  <c r="AM1781" i="1"/>
  <c r="Y1781" i="1"/>
  <c r="X1781" i="1" s="1"/>
  <c r="W1781" i="1"/>
  <c r="N1781" i="1"/>
  <c r="AU1757" i="1"/>
  <c r="AM1757" i="1"/>
  <c r="Y1757" i="1"/>
  <c r="X1757" i="1" s="1"/>
  <c r="W1757" i="1"/>
  <c r="N1757" i="1"/>
  <c r="AU1741" i="1"/>
  <c r="AM1741" i="1"/>
  <c r="Y1741" i="1"/>
  <c r="X1741" i="1" s="1"/>
  <c r="W1741" i="1"/>
  <c r="N1741" i="1"/>
  <c r="AU1625" i="1"/>
  <c r="AM1625" i="1"/>
  <c r="Y1625" i="1"/>
  <c r="X1625" i="1" s="1"/>
  <c r="W1625" i="1"/>
  <c r="N1625" i="1"/>
  <c r="AU1598" i="1"/>
  <c r="AM1598" i="1"/>
  <c r="Y1598" i="1"/>
  <c r="X1598" i="1" s="1"/>
  <c r="W1598" i="1"/>
  <c r="N1598" i="1"/>
  <c r="AU996" i="1"/>
  <c r="AM996" i="1"/>
  <c r="Y996" i="1"/>
  <c r="X996" i="1" s="1"/>
  <c r="W996" i="1"/>
  <c r="N996" i="1"/>
  <c r="AU935" i="1"/>
  <c r="AM935" i="1"/>
  <c r="Y935" i="1"/>
  <c r="X935" i="1" s="1"/>
  <c r="W935" i="1"/>
  <c r="N935" i="1"/>
  <c r="AU909" i="1"/>
  <c r="AM909" i="1"/>
  <c r="Y909" i="1"/>
  <c r="X909" i="1" s="1"/>
  <c r="W909" i="1"/>
  <c r="N909" i="1"/>
  <c r="AU876" i="1"/>
  <c r="AM876" i="1"/>
  <c r="Y876" i="1"/>
  <c r="X876" i="1" s="1"/>
  <c r="W876" i="1"/>
  <c r="N876" i="1"/>
  <c r="AU245" i="1"/>
  <c r="AM245" i="1"/>
  <c r="Y245" i="1"/>
  <c r="X245" i="1" s="1"/>
  <c r="W245" i="1"/>
  <c r="N245" i="1"/>
  <c r="AU221" i="1"/>
  <c r="AM221" i="1"/>
  <c r="Y221" i="1"/>
  <c r="X221" i="1" s="1"/>
  <c r="W221" i="1"/>
  <c r="N221" i="1"/>
  <c r="AU159" i="1"/>
  <c r="AM159" i="1"/>
  <c r="Y159" i="1"/>
  <c r="X159" i="1" s="1"/>
  <c r="W159" i="1"/>
  <c r="N159" i="1"/>
  <c r="AU102" i="1"/>
  <c r="AM102" i="1"/>
  <c r="Y102" i="1"/>
  <c r="X102" i="1" s="1"/>
  <c r="W102" i="1"/>
  <c r="N102" i="1"/>
  <c r="AU29" i="1"/>
  <c r="AM29" i="1"/>
  <c r="Y29" i="1"/>
  <c r="X29" i="1" s="1"/>
  <c r="W29" i="1"/>
  <c r="N29" i="1"/>
  <c r="AU480" i="1"/>
  <c r="AM480" i="1"/>
  <c r="Y480" i="1"/>
  <c r="X480" i="1" s="1"/>
  <c r="W480" i="1"/>
  <c r="N480" i="1"/>
  <c r="AU479" i="1"/>
  <c r="AM479" i="1"/>
  <c r="Y479" i="1"/>
  <c r="X479" i="1" s="1"/>
  <c r="W479" i="1"/>
  <c r="N479" i="1"/>
  <c r="AU478" i="1"/>
  <c r="AM478" i="1"/>
  <c r="Y478" i="1"/>
  <c r="X478" i="1" s="1"/>
  <c r="W478" i="1"/>
  <c r="N478" i="1"/>
  <c r="AU477" i="1"/>
  <c r="AM477" i="1"/>
  <c r="Y477" i="1"/>
  <c r="X477" i="1" s="1"/>
  <c r="W477" i="1"/>
  <c r="N477" i="1"/>
  <c r="AU476" i="1"/>
  <c r="AM476" i="1"/>
  <c r="Y476" i="1"/>
  <c r="X476" i="1" s="1"/>
  <c r="W476" i="1"/>
  <c r="N476" i="1"/>
  <c r="AU475" i="1"/>
  <c r="AM475" i="1"/>
  <c r="Y475" i="1"/>
  <c r="X475" i="1" s="1"/>
  <c r="W475" i="1"/>
  <c r="N475" i="1"/>
  <c r="AU472" i="1"/>
  <c r="AM472" i="1"/>
  <c r="Y472" i="1"/>
  <c r="X472" i="1" s="1"/>
  <c r="W472" i="1"/>
  <c r="N472" i="1"/>
  <c r="AU471" i="1"/>
  <c r="AM471" i="1"/>
  <c r="Y471" i="1"/>
  <c r="X471" i="1" s="1"/>
  <c r="W471" i="1"/>
  <c r="N471" i="1"/>
  <c r="AU463" i="1"/>
  <c r="AM463" i="1"/>
  <c r="Y463" i="1"/>
  <c r="X463" i="1" s="1"/>
  <c r="W463" i="1"/>
  <c r="N463" i="1"/>
  <c r="AU1959" i="1"/>
  <c r="AM1959" i="1"/>
  <c r="Y1959" i="1"/>
  <c r="X1959" i="1" s="1"/>
  <c r="W1959" i="1"/>
  <c r="N1959" i="1"/>
  <c r="AU1890" i="1"/>
  <c r="AM1890" i="1"/>
  <c r="Y1890" i="1"/>
  <c r="X1890" i="1" s="1"/>
  <c r="W1890" i="1"/>
  <c r="N1890" i="1"/>
  <c r="AU1865" i="1"/>
  <c r="AM1865" i="1"/>
  <c r="Y1865" i="1"/>
  <c r="X1865" i="1" s="1"/>
  <c r="W1865" i="1"/>
  <c r="N1865" i="1"/>
  <c r="AU1842" i="1"/>
  <c r="AM1842" i="1"/>
  <c r="Y1842" i="1"/>
  <c r="X1842" i="1" s="1"/>
  <c r="W1842" i="1"/>
  <c r="N1842" i="1"/>
  <c r="AU1667" i="1"/>
  <c r="AM1667" i="1"/>
  <c r="Y1667" i="1"/>
  <c r="X1667" i="1" s="1"/>
  <c r="W1667" i="1"/>
  <c r="N1667" i="1"/>
  <c r="AU1630" i="1"/>
  <c r="AM1630" i="1"/>
  <c r="Y1630" i="1"/>
  <c r="X1630" i="1" s="1"/>
  <c r="W1630" i="1"/>
  <c r="N1630" i="1"/>
  <c r="AU994" i="1"/>
  <c r="AM994" i="1"/>
  <c r="Y994" i="1"/>
  <c r="X994" i="1" s="1"/>
  <c r="W994" i="1"/>
  <c r="N994" i="1"/>
  <c r="AU907" i="1"/>
  <c r="AM907" i="1"/>
  <c r="Y907" i="1"/>
  <c r="X907" i="1" s="1"/>
  <c r="W907" i="1"/>
  <c r="N907" i="1"/>
  <c r="AU186" i="1"/>
  <c r="AM186" i="1"/>
  <c r="Y186" i="1"/>
  <c r="X186" i="1" s="1"/>
  <c r="W186" i="1"/>
  <c r="N186" i="1"/>
  <c r="AU174" i="1"/>
  <c r="AM174" i="1"/>
  <c r="Y174" i="1"/>
  <c r="X174" i="1" s="1"/>
  <c r="W174" i="1"/>
  <c r="N174" i="1"/>
  <c r="AU169" i="1"/>
  <c r="AM169" i="1"/>
  <c r="Y169" i="1"/>
  <c r="X169" i="1" s="1"/>
  <c r="W169" i="1"/>
  <c r="N169" i="1"/>
  <c r="AU97" i="1"/>
  <c r="AM97" i="1"/>
  <c r="Y97" i="1"/>
  <c r="X97" i="1" s="1"/>
  <c r="W97" i="1"/>
  <c r="N97" i="1"/>
  <c r="AU1989" i="1"/>
  <c r="AM1989" i="1"/>
  <c r="Y1989" i="1"/>
  <c r="X1989" i="1" s="1"/>
  <c r="W1989" i="1"/>
  <c r="N1989" i="1"/>
  <c r="AU1943" i="1"/>
  <c r="AM1943" i="1"/>
  <c r="Y1943" i="1"/>
  <c r="X1943" i="1" s="1"/>
  <c r="W1943" i="1"/>
  <c r="N1943" i="1"/>
  <c r="AU1871" i="1"/>
  <c r="AM1871" i="1"/>
  <c r="Y1871" i="1"/>
  <c r="X1871" i="1" s="1"/>
  <c r="W1871" i="1"/>
  <c r="N1871" i="1"/>
  <c r="AU1866" i="1"/>
  <c r="AM1866" i="1"/>
  <c r="Y1866" i="1"/>
  <c r="X1866" i="1" s="1"/>
  <c r="W1866" i="1"/>
  <c r="N1866" i="1"/>
  <c r="AU1846" i="1"/>
  <c r="AM1846" i="1"/>
  <c r="Y1846" i="1"/>
  <c r="X1846" i="1" s="1"/>
  <c r="W1846" i="1"/>
  <c r="N1846" i="1"/>
  <c r="AU1772" i="1"/>
  <c r="AM1772" i="1"/>
  <c r="Y1772" i="1"/>
  <c r="X1772" i="1" s="1"/>
  <c r="W1772" i="1"/>
  <c r="N1772" i="1"/>
  <c r="AU1739" i="1"/>
  <c r="AM1739" i="1"/>
  <c r="Y1739" i="1"/>
  <c r="X1739" i="1" s="1"/>
  <c r="W1739" i="1"/>
  <c r="N1739" i="1"/>
  <c r="AU1734" i="1"/>
  <c r="AM1734" i="1"/>
  <c r="Y1734" i="1"/>
  <c r="X1734" i="1" s="1"/>
  <c r="W1734" i="1"/>
  <c r="N1734" i="1"/>
  <c r="AU1678" i="1"/>
  <c r="AM1678" i="1"/>
  <c r="Y1678" i="1"/>
  <c r="X1678" i="1" s="1"/>
  <c r="W1678" i="1"/>
  <c r="N1678" i="1"/>
  <c r="AU1665" i="1"/>
  <c r="AM1665" i="1"/>
  <c r="Y1665" i="1"/>
  <c r="X1665" i="1" s="1"/>
  <c r="W1665" i="1"/>
  <c r="N1665" i="1"/>
  <c r="AU1657" i="1"/>
  <c r="AM1657" i="1"/>
  <c r="Y1657" i="1"/>
  <c r="X1657" i="1" s="1"/>
  <c r="W1657" i="1"/>
  <c r="N1657" i="1"/>
  <c r="AU1624" i="1"/>
  <c r="AM1624" i="1"/>
  <c r="Y1624" i="1"/>
  <c r="X1624" i="1" s="1"/>
  <c r="W1624" i="1"/>
  <c r="N1624" i="1"/>
  <c r="AU1595" i="1"/>
  <c r="AM1595" i="1"/>
  <c r="Y1595" i="1"/>
  <c r="X1595" i="1" s="1"/>
  <c r="W1595" i="1"/>
  <c r="N1595" i="1"/>
  <c r="AU956" i="1"/>
  <c r="AM956" i="1"/>
  <c r="Y956" i="1"/>
  <c r="X956" i="1" s="1"/>
  <c r="W956" i="1"/>
  <c r="N956" i="1"/>
  <c r="AU928" i="1"/>
  <c r="AM928" i="1"/>
  <c r="Y928" i="1"/>
  <c r="X928" i="1" s="1"/>
  <c r="W928" i="1"/>
  <c r="N928" i="1"/>
  <c r="AU226" i="1"/>
  <c r="AM226" i="1"/>
  <c r="Y226" i="1"/>
  <c r="X226" i="1" s="1"/>
  <c r="W226" i="1"/>
  <c r="N226" i="1"/>
  <c r="AU224" i="1"/>
  <c r="AM224" i="1"/>
  <c r="Y224" i="1"/>
  <c r="X224" i="1" s="1"/>
  <c r="W224" i="1"/>
  <c r="N224" i="1"/>
  <c r="AU195" i="1"/>
  <c r="AM195" i="1"/>
  <c r="Y195" i="1"/>
  <c r="X195" i="1" s="1"/>
  <c r="W195" i="1"/>
  <c r="N195" i="1"/>
  <c r="AU173" i="1"/>
  <c r="AM173" i="1"/>
  <c r="Y173" i="1"/>
  <c r="X173" i="1" s="1"/>
  <c r="W173" i="1"/>
  <c r="N173" i="1"/>
  <c r="AU168" i="1"/>
  <c r="AM168" i="1"/>
  <c r="Y168" i="1"/>
  <c r="X168" i="1" s="1"/>
  <c r="W168" i="1"/>
  <c r="N168" i="1"/>
  <c r="AU116" i="1"/>
  <c r="AM116" i="1"/>
  <c r="Y116" i="1"/>
  <c r="X116" i="1" s="1"/>
  <c r="W116" i="1"/>
  <c r="N116" i="1"/>
  <c r="AU89" i="1"/>
  <c r="AM89" i="1"/>
  <c r="Y89" i="1"/>
  <c r="X89" i="1" s="1"/>
  <c r="W89" i="1"/>
  <c r="N89" i="1"/>
  <c r="AU48" i="1"/>
  <c r="AM48" i="1"/>
  <c r="Y48" i="1"/>
  <c r="X48" i="1" s="1"/>
  <c r="W48" i="1"/>
  <c r="N48" i="1"/>
  <c r="AU3" i="1"/>
  <c r="AM3" i="1"/>
  <c r="Y3" i="1"/>
  <c r="X3" i="1" s="1"/>
  <c r="W3" i="1"/>
  <c r="N3" i="1"/>
  <c r="AU1841" i="1"/>
  <c r="AM1841" i="1"/>
  <c r="Y1841" i="1"/>
  <c r="X1841" i="1" s="1"/>
  <c r="W1841" i="1"/>
  <c r="N1841" i="1"/>
  <c r="AU459" i="1"/>
  <c r="AM459" i="1"/>
  <c r="Y459" i="1"/>
  <c r="X459" i="1" s="1"/>
  <c r="W459" i="1"/>
  <c r="N459" i="1"/>
  <c r="AU1804" i="1"/>
  <c r="AM1804" i="1"/>
  <c r="Y1804" i="1"/>
  <c r="X1804" i="1" s="1"/>
  <c r="W1804" i="1"/>
  <c r="N1804" i="1"/>
  <c r="AU1766" i="1"/>
  <c r="AM1766" i="1"/>
  <c r="Y1766" i="1"/>
  <c r="X1766" i="1" s="1"/>
  <c r="W1766" i="1"/>
  <c r="N1766" i="1"/>
  <c r="AU917" i="1"/>
  <c r="AM917" i="1"/>
  <c r="Y917" i="1"/>
  <c r="X917" i="1" s="1"/>
  <c r="W917" i="1"/>
  <c r="N917" i="1"/>
  <c r="AU884" i="1"/>
  <c r="AM884" i="1"/>
  <c r="Y884" i="1"/>
  <c r="X884" i="1" s="1"/>
  <c r="W884" i="1"/>
  <c r="N884" i="1"/>
  <c r="AU867" i="1"/>
  <c r="AM867" i="1"/>
  <c r="Y867" i="1"/>
  <c r="X867" i="1" s="1"/>
  <c r="W867" i="1"/>
  <c r="N867" i="1"/>
  <c r="AU250" i="1"/>
  <c r="AM250" i="1"/>
  <c r="Y250" i="1"/>
  <c r="X250" i="1" s="1"/>
  <c r="W250" i="1"/>
  <c r="N250" i="1"/>
  <c r="AU246" i="1"/>
  <c r="AM246" i="1"/>
  <c r="Y246" i="1"/>
  <c r="X246" i="1" s="1"/>
  <c r="W246" i="1"/>
  <c r="N246" i="1"/>
  <c r="AU235" i="1"/>
  <c r="AM235" i="1"/>
  <c r="Y235" i="1"/>
  <c r="X235" i="1" s="1"/>
  <c r="W235" i="1"/>
  <c r="N235" i="1"/>
  <c r="AU197" i="1"/>
  <c r="AM197" i="1"/>
  <c r="Y197" i="1"/>
  <c r="X197" i="1" s="1"/>
  <c r="W197" i="1"/>
  <c r="N197" i="1"/>
  <c r="AU1924" i="1"/>
  <c r="AM1924" i="1"/>
  <c r="Y1924" i="1"/>
  <c r="X1924" i="1" s="1"/>
  <c r="W1924" i="1"/>
  <c r="N1924" i="1"/>
  <c r="AU1677" i="1"/>
  <c r="AM1677" i="1"/>
  <c r="Y1677" i="1"/>
  <c r="X1677" i="1" s="1"/>
  <c r="W1677" i="1"/>
  <c r="N1677" i="1"/>
  <c r="AU879" i="1"/>
  <c r="AM879" i="1"/>
  <c r="Y879" i="1"/>
  <c r="X879" i="1" s="1"/>
  <c r="W879" i="1"/>
  <c r="N879" i="1"/>
  <c r="AU874" i="1"/>
  <c r="AM874" i="1"/>
  <c r="Y874" i="1"/>
  <c r="X874" i="1" s="1"/>
  <c r="W874" i="1"/>
  <c r="N874" i="1"/>
  <c r="AU196" i="1"/>
  <c r="AM196" i="1"/>
  <c r="Y196" i="1"/>
  <c r="X196" i="1" s="1"/>
  <c r="W196" i="1"/>
  <c r="N196" i="1"/>
  <c r="AU470" i="1"/>
  <c r="AM470" i="1"/>
  <c r="Y470" i="1"/>
  <c r="X470" i="1" s="1"/>
  <c r="W470" i="1"/>
  <c r="N470" i="1"/>
  <c r="AU1964" i="1"/>
  <c r="AM1964" i="1"/>
  <c r="Y1964" i="1"/>
  <c r="X1964" i="1" s="1"/>
  <c r="W1964" i="1"/>
  <c r="N1964" i="1"/>
  <c r="AU1679" i="1"/>
  <c r="AM1679" i="1"/>
  <c r="Y1679" i="1"/>
  <c r="X1679" i="1" s="1"/>
  <c r="W1679" i="1"/>
  <c r="N1679" i="1"/>
  <c r="AU1660" i="1"/>
  <c r="AM1660" i="1"/>
  <c r="Y1660" i="1"/>
  <c r="X1660" i="1" s="1"/>
  <c r="W1660" i="1"/>
  <c r="N1660" i="1"/>
  <c r="AU836" i="1"/>
  <c r="AM836" i="1"/>
  <c r="Y836" i="1"/>
  <c r="X836" i="1" s="1"/>
  <c r="W836" i="1"/>
  <c r="N836" i="1"/>
  <c r="AU1961" i="1"/>
  <c r="AM1961" i="1"/>
  <c r="Y1961" i="1"/>
  <c r="X1961" i="1" s="1"/>
  <c r="W1961" i="1"/>
  <c r="N1961" i="1"/>
  <c r="AU1946" i="1"/>
  <c r="AM1946" i="1"/>
  <c r="Y1946" i="1"/>
  <c r="X1946" i="1" s="1"/>
  <c r="W1946" i="1"/>
  <c r="N1946" i="1"/>
  <c r="AU1941" i="1"/>
  <c r="AM1941" i="1"/>
  <c r="Y1941" i="1"/>
  <c r="X1941" i="1" s="1"/>
  <c r="W1941" i="1"/>
  <c r="N1941" i="1"/>
  <c r="AU1891" i="1"/>
  <c r="AM1891" i="1"/>
  <c r="Y1891" i="1"/>
  <c r="X1891" i="1" s="1"/>
  <c r="W1891" i="1"/>
  <c r="N1891" i="1"/>
  <c r="AU1870" i="1"/>
  <c r="AM1870" i="1"/>
  <c r="Y1870" i="1"/>
  <c r="X1870" i="1" s="1"/>
  <c r="W1870" i="1"/>
  <c r="N1870" i="1"/>
  <c r="AU1868" i="1"/>
  <c r="AM1868" i="1"/>
  <c r="Y1868" i="1"/>
  <c r="X1868" i="1" s="1"/>
  <c r="W1868" i="1"/>
  <c r="N1868" i="1"/>
  <c r="AU1864" i="1"/>
  <c r="AM1864" i="1"/>
  <c r="Y1864" i="1"/>
  <c r="X1864" i="1" s="1"/>
  <c r="W1864" i="1"/>
  <c r="N1864" i="1"/>
  <c r="AU1861" i="1"/>
  <c r="AM1861" i="1"/>
  <c r="Y1861" i="1"/>
  <c r="X1861" i="1" s="1"/>
  <c r="W1861" i="1"/>
  <c r="N1861" i="1"/>
  <c r="AU1860" i="1"/>
  <c r="AM1860" i="1"/>
  <c r="Y1860" i="1"/>
  <c r="X1860" i="1" s="1"/>
  <c r="W1860" i="1"/>
  <c r="N1860" i="1"/>
  <c r="AU1848" i="1"/>
  <c r="AM1848" i="1"/>
  <c r="Y1848" i="1"/>
  <c r="X1848" i="1" s="1"/>
  <c r="W1848" i="1"/>
  <c r="N1848" i="1"/>
  <c r="AU1840" i="1"/>
  <c r="AM1840" i="1"/>
  <c r="Y1840" i="1"/>
  <c r="X1840" i="1" s="1"/>
  <c r="W1840" i="1"/>
  <c r="N1840" i="1"/>
  <c r="AU1812" i="1"/>
  <c r="AM1812" i="1"/>
  <c r="Y1812" i="1"/>
  <c r="X1812" i="1" s="1"/>
  <c r="W1812" i="1"/>
  <c r="N1812" i="1"/>
  <c r="AU1791" i="1"/>
  <c r="AM1791" i="1"/>
  <c r="Y1791" i="1"/>
  <c r="X1791" i="1" s="1"/>
  <c r="W1791" i="1"/>
  <c r="N1791" i="1"/>
  <c r="AU1790" i="1"/>
  <c r="AM1790" i="1"/>
  <c r="Y1790" i="1"/>
  <c r="X1790" i="1" s="1"/>
  <c r="W1790" i="1"/>
  <c r="N1790" i="1"/>
  <c r="AU1789" i="1"/>
  <c r="AM1789" i="1"/>
  <c r="Y1789" i="1"/>
  <c r="X1789" i="1" s="1"/>
  <c r="W1789" i="1"/>
  <c r="N1789" i="1"/>
  <c r="AU1787" i="1"/>
  <c r="AM1787" i="1"/>
  <c r="Y1787" i="1"/>
  <c r="X1787" i="1" s="1"/>
  <c r="W1787" i="1"/>
  <c r="N1787" i="1"/>
  <c r="AU1735" i="1"/>
  <c r="AM1735" i="1"/>
  <c r="Y1735" i="1"/>
  <c r="X1735" i="1" s="1"/>
  <c r="W1735" i="1"/>
  <c r="N1735" i="1"/>
  <c r="AU1733" i="1"/>
  <c r="AM1733" i="1"/>
  <c r="Y1733" i="1"/>
  <c r="X1733" i="1" s="1"/>
  <c r="W1733" i="1"/>
  <c r="N1733" i="1"/>
  <c r="AU1685" i="1"/>
  <c r="AM1685" i="1"/>
  <c r="Y1685" i="1"/>
  <c r="X1685" i="1" s="1"/>
  <c r="W1685" i="1"/>
  <c r="N1685" i="1"/>
  <c r="AU1672" i="1"/>
  <c r="AM1672" i="1"/>
  <c r="Y1672" i="1"/>
  <c r="X1672" i="1" s="1"/>
  <c r="W1672" i="1"/>
  <c r="N1672" i="1"/>
  <c r="AU1669" i="1"/>
  <c r="AM1669" i="1"/>
  <c r="Y1669" i="1"/>
  <c r="X1669" i="1" s="1"/>
  <c r="W1669" i="1"/>
  <c r="N1669" i="1"/>
  <c r="AU1643" i="1"/>
  <c r="AM1643" i="1"/>
  <c r="Y1643" i="1"/>
  <c r="X1643" i="1" s="1"/>
  <c r="W1643" i="1"/>
  <c r="N1643" i="1"/>
  <c r="AU1617" i="1"/>
  <c r="AM1617" i="1"/>
  <c r="Y1617" i="1"/>
  <c r="X1617" i="1" s="1"/>
  <c r="W1617" i="1"/>
  <c r="N1617" i="1"/>
  <c r="AU1597" i="1"/>
  <c r="AM1597" i="1"/>
  <c r="Y1597" i="1"/>
  <c r="X1597" i="1" s="1"/>
  <c r="W1597" i="1"/>
  <c r="N1597" i="1"/>
  <c r="AU932" i="1"/>
  <c r="AM932" i="1"/>
  <c r="Y932" i="1"/>
  <c r="X932" i="1" s="1"/>
  <c r="W932" i="1"/>
  <c r="N932" i="1"/>
  <c r="AU931" i="1"/>
  <c r="AM931" i="1"/>
  <c r="Y931" i="1"/>
  <c r="X931" i="1" s="1"/>
  <c r="W931" i="1"/>
  <c r="N931" i="1"/>
  <c r="AU930" i="1"/>
  <c r="AM930" i="1"/>
  <c r="Y930" i="1"/>
  <c r="X930" i="1" s="1"/>
  <c r="W930" i="1"/>
  <c r="N930" i="1"/>
  <c r="AU912" i="1"/>
  <c r="AM912" i="1"/>
  <c r="Y912" i="1"/>
  <c r="X912" i="1" s="1"/>
  <c r="W912" i="1"/>
  <c r="N912" i="1"/>
  <c r="AU898" i="1"/>
  <c r="AM898" i="1"/>
  <c r="Y898" i="1"/>
  <c r="X898" i="1" s="1"/>
  <c r="W898" i="1"/>
  <c r="N898" i="1"/>
  <c r="AU878" i="1"/>
  <c r="AM878" i="1"/>
  <c r="Y878" i="1"/>
  <c r="X878" i="1" s="1"/>
  <c r="W878" i="1"/>
  <c r="N878" i="1"/>
  <c r="AU829" i="1"/>
  <c r="AM829" i="1"/>
  <c r="Y829" i="1"/>
  <c r="X829" i="1" s="1"/>
  <c r="W829" i="1"/>
  <c r="N829" i="1"/>
  <c r="AU228" i="1"/>
  <c r="AM228" i="1"/>
  <c r="Y228" i="1"/>
  <c r="X228" i="1" s="1"/>
  <c r="W228" i="1"/>
  <c r="N228" i="1"/>
  <c r="AU223" i="1"/>
  <c r="AM223" i="1"/>
  <c r="Y223" i="1"/>
  <c r="X223" i="1" s="1"/>
  <c r="W223" i="1"/>
  <c r="N223" i="1"/>
  <c r="AU185" i="1"/>
  <c r="AM185" i="1"/>
  <c r="Y185" i="1"/>
  <c r="X185" i="1" s="1"/>
  <c r="W185" i="1"/>
  <c r="N185" i="1"/>
  <c r="AU178" i="1"/>
  <c r="AM178" i="1"/>
  <c r="Y178" i="1"/>
  <c r="X178" i="1" s="1"/>
  <c r="W178" i="1"/>
  <c r="N178" i="1"/>
  <c r="AU177" i="1"/>
  <c r="AM177" i="1"/>
  <c r="Y177" i="1"/>
  <c r="X177" i="1" s="1"/>
  <c r="W177" i="1"/>
  <c r="N177" i="1"/>
  <c r="AU176" i="1"/>
  <c r="AM176" i="1"/>
  <c r="Y176" i="1"/>
  <c r="X176" i="1" s="1"/>
  <c r="W176" i="1"/>
  <c r="N176" i="1"/>
  <c r="AU130" i="1"/>
  <c r="AM130" i="1"/>
  <c r="Y130" i="1"/>
  <c r="X130" i="1" s="1"/>
  <c r="W130" i="1"/>
  <c r="N130" i="1"/>
  <c r="AU105" i="1"/>
  <c r="AM105" i="1"/>
  <c r="Y105" i="1"/>
  <c r="X105" i="1" s="1"/>
  <c r="W105" i="1"/>
  <c r="N105" i="1"/>
  <c r="AU94" i="1"/>
  <c r="AM94" i="1"/>
  <c r="Y94" i="1"/>
  <c r="X94" i="1" s="1"/>
  <c r="W94" i="1"/>
  <c r="N94" i="1"/>
  <c r="AU90" i="1"/>
  <c r="AM90" i="1"/>
  <c r="Y90" i="1"/>
  <c r="X90" i="1" s="1"/>
  <c r="W90" i="1"/>
  <c r="N90" i="1"/>
  <c r="AU78" i="1"/>
  <c r="AM78" i="1"/>
  <c r="Y78" i="1"/>
  <c r="X78" i="1" s="1"/>
  <c r="W78" i="1"/>
  <c r="N78" i="1"/>
  <c r="AU25" i="1"/>
  <c r="AM25" i="1"/>
  <c r="Y25" i="1"/>
  <c r="X25" i="1" s="1"/>
  <c r="W25" i="1"/>
  <c r="N25" i="1"/>
  <c r="AU1906" i="1"/>
  <c r="AM1906" i="1"/>
  <c r="Y1906" i="1"/>
  <c r="X1906" i="1" s="1"/>
  <c r="W1906" i="1"/>
  <c r="N1906" i="1"/>
  <c r="AU469" i="1"/>
  <c r="AM469" i="1"/>
  <c r="Y469" i="1"/>
  <c r="X469" i="1" s="1"/>
  <c r="W469" i="1"/>
  <c r="N469" i="1"/>
  <c r="AU468" i="1"/>
  <c r="AM468" i="1"/>
  <c r="Y468" i="1"/>
  <c r="X468" i="1" s="1"/>
  <c r="W468" i="1"/>
  <c r="N468" i="1"/>
  <c r="AU467" i="1"/>
  <c r="AM467" i="1"/>
  <c r="Y467" i="1"/>
  <c r="X467" i="1" s="1"/>
  <c r="W467" i="1"/>
  <c r="N467" i="1"/>
  <c r="AU466" i="1"/>
  <c r="AM466" i="1"/>
  <c r="Y466" i="1"/>
  <c r="X466" i="1" s="1"/>
  <c r="W466" i="1"/>
  <c r="N466" i="1"/>
  <c r="AU465" i="1"/>
  <c r="AM465" i="1"/>
  <c r="Y465" i="1"/>
  <c r="X465" i="1" s="1"/>
  <c r="W465" i="1"/>
  <c r="N465" i="1"/>
  <c r="AU464" i="1"/>
  <c r="AM464" i="1"/>
  <c r="Y464" i="1"/>
  <c r="X464" i="1" s="1"/>
  <c r="W464" i="1"/>
  <c r="N464" i="1"/>
  <c r="AU460" i="1"/>
  <c r="AM460" i="1"/>
  <c r="Y460" i="1"/>
  <c r="X460" i="1" s="1"/>
  <c r="W460" i="1"/>
  <c r="N460" i="1"/>
  <c r="AU1949" i="1"/>
  <c r="AM1949" i="1"/>
  <c r="Y1949" i="1"/>
  <c r="X1949" i="1" s="1"/>
  <c r="W1949" i="1"/>
  <c r="N1949" i="1"/>
  <c r="AU234" i="1"/>
  <c r="AM234" i="1"/>
  <c r="Y234" i="1"/>
  <c r="X234" i="1" s="1"/>
  <c r="W234" i="1"/>
  <c r="N234" i="1"/>
  <c r="AU32" i="1"/>
  <c r="AM32" i="1"/>
  <c r="Y32" i="1"/>
  <c r="X32" i="1" s="1"/>
  <c r="W32" i="1"/>
  <c r="N32" i="1"/>
  <c r="AU1873" i="1"/>
  <c r="AM1873" i="1"/>
  <c r="Y1873" i="1"/>
  <c r="X1873" i="1" s="1"/>
  <c r="W1873" i="1"/>
  <c r="N1873" i="1"/>
  <c r="AU150" i="1"/>
  <c r="AM150" i="1"/>
  <c r="Y150" i="1"/>
  <c r="X150" i="1" s="1"/>
  <c r="W150" i="1"/>
  <c r="N150" i="1"/>
  <c r="AU149" i="1"/>
  <c r="AM149" i="1"/>
  <c r="Y149" i="1"/>
  <c r="X149" i="1" s="1"/>
  <c r="W149" i="1"/>
  <c r="N149" i="1"/>
  <c r="Y819" i="1"/>
  <c r="X819" i="1" s="1"/>
  <c r="W819" i="1"/>
  <c r="N819" i="1"/>
  <c r="Y818" i="1"/>
  <c r="X818" i="1" s="1"/>
  <c r="W818" i="1"/>
  <c r="N818" i="1"/>
  <c r="Y817" i="1"/>
  <c r="X817" i="1" s="1"/>
  <c r="W817" i="1"/>
  <c r="N817" i="1"/>
  <c r="Y816" i="1"/>
  <c r="X816" i="1" s="1"/>
  <c r="W816" i="1"/>
  <c r="N816" i="1"/>
  <c r="Y815" i="1"/>
  <c r="X815" i="1" s="1"/>
  <c r="W815" i="1"/>
  <c r="N815" i="1"/>
  <c r="Y814" i="1"/>
  <c r="X814" i="1" s="1"/>
  <c r="W814" i="1"/>
  <c r="N814" i="1"/>
  <c r="Y813" i="1"/>
  <c r="X813" i="1" s="1"/>
  <c r="W813" i="1"/>
  <c r="N813" i="1"/>
  <c r="Y812" i="1"/>
  <c r="X812" i="1" s="1"/>
  <c r="W812" i="1"/>
  <c r="N812" i="1"/>
  <c r="Y811" i="1"/>
  <c r="X811" i="1" s="1"/>
  <c r="W811" i="1"/>
  <c r="N811" i="1"/>
  <c r="Y810" i="1"/>
  <c r="X810" i="1" s="1"/>
  <c r="W810" i="1"/>
  <c r="N810" i="1"/>
  <c r="Y807" i="1"/>
  <c r="X807" i="1" s="1"/>
  <c r="W807" i="1"/>
  <c r="N807" i="1"/>
  <c r="Y806" i="1"/>
  <c r="X806" i="1" s="1"/>
  <c r="W806" i="1"/>
  <c r="N806" i="1"/>
  <c r="Y805" i="1"/>
  <c r="X805" i="1" s="1"/>
  <c r="W805" i="1"/>
  <c r="N805" i="1"/>
  <c r="Y804" i="1"/>
  <c r="X804" i="1" s="1"/>
  <c r="W804" i="1"/>
  <c r="N804" i="1"/>
  <c r="Y803" i="1"/>
  <c r="X803" i="1" s="1"/>
  <c r="W803" i="1"/>
  <c r="N803" i="1"/>
  <c r="Y802" i="1"/>
  <c r="X802" i="1" s="1"/>
  <c r="W802" i="1"/>
  <c r="N802" i="1"/>
  <c r="Y801" i="1"/>
  <c r="X801" i="1" s="1"/>
  <c r="W801" i="1"/>
  <c r="N801" i="1"/>
  <c r="Y800" i="1"/>
  <c r="X800" i="1" s="1"/>
  <c r="W800" i="1"/>
  <c r="N800" i="1"/>
  <c r="Y799" i="1"/>
  <c r="X799" i="1" s="1"/>
  <c r="W799" i="1"/>
  <c r="N799" i="1"/>
  <c r="Y798" i="1"/>
  <c r="X798" i="1" s="1"/>
  <c r="W798" i="1"/>
  <c r="N798" i="1"/>
  <c r="Y797" i="1"/>
  <c r="X797" i="1" s="1"/>
  <c r="W797" i="1"/>
  <c r="N797" i="1"/>
  <c r="Y794" i="1"/>
  <c r="X794" i="1" s="1"/>
  <c r="W794" i="1"/>
  <c r="N794" i="1"/>
  <c r="Y793" i="1"/>
  <c r="X793" i="1" s="1"/>
  <c r="W793" i="1"/>
  <c r="N793" i="1"/>
  <c r="Y792" i="1"/>
  <c r="X792" i="1" s="1"/>
  <c r="W792" i="1"/>
  <c r="N792" i="1"/>
  <c r="Y791" i="1"/>
  <c r="X791" i="1" s="1"/>
  <c r="W791" i="1"/>
  <c r="N791" i="1"/>
  <c r="Y790" i="1"/>
  <c r="X790" i="1" s="1"/>
  <c r="W790" i="1"/>
  <c r="N790" i="1"/>
  <c r="Y789" i="1"/>
  <c r="X789" i="1" s="1"/>
  <c r="W789" i="1"/>
  <c r="N789" i="1"/>
  <c r="Y788" i="1"/>
  <c r="X788" i="1" s="1"/>
  <c r="W788" i="1"/>
  <c r="N788" i="1"/>
  <c r="Y787" i="1"/>
  <c r="X787" i="1" s="1"/>
  <c r="W787" i="1"/>
  <c r="N787" i="1"/>
  <c r="Y786" i="1"/>
  <c r="X786" i="1" s="1"/>
  <c r="W786" i="1"/>
  <c r="N786" i="1"/>
  <c r="Y785" i="1"/>
  <c r="X785" i="1" s="1"/>
  <c r="W785" i="1"/>
  <c r="N785" i="1"/>
  <c r="Y784" i="1"/>
  <c r="X784" i="1" s="1"/>
  <c r="W784" i="1"/>
  <c r="N784" i="1"/>
  <c r="Y781" i="1"/>
  <c r="X781" i="1" s="1"/>
  <c r="W781" i="1"/>
  <c r="N781" i="1"/>
  <c r="Y779" i="1"/>
  <c r="X779" i="1" s="1"/>
  <c r="W779" i="1"/>
  <c r="N779" i="1"/>
  <c r="Y777" i="1"/>
  <c r="X777" i="1" s="1"/>
  <c r="W777" i="1"/>
  <c r="N777" i="1"/>
  <c r="Y775" i="1"/>
  <c r="X775" i="1" s="1"/>
  <c r="W775" i="1"/>
  <c r="N775" i="1"/>
  <c r="Y773" i="1"/>
  <c r="X773" i="1" s="1"/>
  <c r="W773" i="1"/>
  <c r="N773" i="1"/>
  <c r="Y771" i="1"/>
  <c r="X771" i="1" s="1"/>
  <c r="W771" i="1"/>
  <c r="N771" i="1"/>
  <c r="Y769" i="1"/>
  <c r="X769" i="1" s="1"/>
  <c r="W769" i="1"/>
  <c r="N769" i="1"/>
  <c r="Y767" i="1"/>
  <c r="X767" i="1" s="1"/>
  <c r="W767" i="1"/>
  <c r="N767" i="1"/>
  <c r="Y765" i="1"/>
  <c r="X765" i="1" s="1"/>
  <c r="W765" i="1"/>
  <c r="N765" i="1"/>
  <c r="Y763" i="1"/>
  <c r="X763" i="1" s="1"/>
  <c r="W763" i="1"/>
  <c r="N763" i="1"/>
  <c r="Y761" i="1"/>
  <c r="X761" i="1" s="1"/>
  <c r="W761" i="1"/>
  <c r="N761" i="1"/>
  <c r="Y758" i="1"/>
  <c r="X758" i="1" s="1"/>
  <c r="W758" i="1"/>
  <c r="N758" i="1"/>
  <c r="Y756" i="1"/>
  <c r="X756" i="1" s="1"/>
  <c r="W756" i="1"/>
  <c r="N756" i="1"/>
  <c r="Y754" i="1"/>
  <c r="X754" i="1" s="1"/>
  <c r="W754" i="1"/>
  <c r="N754" i="1"/>
  <c r="Y752" i="1"/>
  <c r="X752" i="1" s="1"/>
  <c r="W752" i="1"/>
  <c r="N752" i="1"/>
  <c r="Y750" i="1"/>
  <c r="X750" i="1" s="1"/>
  <c r="W750" i="1"/>
  <c r="N750" i="1"/>
  <c r="Y748" i="1"/>
  <c r="X748" i="1" s="1"/>
  <c r="W748" i="1"/>
  <c r="N748" i="1"/>
  <c r="Y746" i="1"/>
  <c r="X746" i="1" s="1"/>
  <c r="W746" i="1"/>
  <c r="N746" i="1"/>
  <c r="Y744" i="1"/>
  <c r="X744" i="1" s="1"/>
  <c r="W744" i="1"/>
  <c r="N744" i="1"/>
  <c r="Y742" i="1"/>
  <c r="X742" i="1" s="1"/>
  <c r="W742" i="1"/>
  <c r="N742" i="1"/>
  <c r="Y740" i="1"/>
  <c r="X740" i="1" s="1"/>
  <c r="W740" i="1"/>
  <c r="N740" i="1"/>
  <c r="Y738" i="1"/>
  <c r="X738" i="1" s="1"/>
  <c r="W738" i="1"/>
  <c r="N738" i="1"/>
  <c r="Y735" i="1"/>
  <c r="X735" i="1" s="1"/>
  <c r="W735" i="1"/>
  <c r="N735" i="1"/>
  <c r="Y725" i="1"/>
  <c r="X725" i="1" s="1"/>
  <c r="W725" i="1"/>
  <c r="N725" i="1"/>
  <c r="Y713" i="1"/>
  <c r="X713" i="1" s="1"/>
  <c r="W713" i="1"/>
  <c r="N713" i="1"/>
  <c r="Y701" i="1"/>
  <c r="X701" i="1" s="1"/>
  <c r="W701" i="1"/>
  <c r="N701" i="1"/>
  <c r="Y689" i="1"/>
  <c r="X689" i="1" s="1"/>
  <c r="W689" i="1"/>
  <c r="N689" i="1"/>
  <c r="Y677" i="1"/>
  <c r="X677" i="1" s="1"/>
  <c r="W677" i="1"/>
  <c r="N677" i="1"/>
  <c r="Y665" i="1"/>
  <c r="X665" i="1" s="1"/>
  <c r="W665" i="1"/>
  <c r="N665" i="1"/>
  <c r="Y653" i="1"/>
  <c r="X653" i="1" s="1"/>
  <c r="W653" i="1"/>
  <c r="N653" i="1"/>
  <c r="Y641" i="1"/>
  <c r="X641" i="1" s="1"/>
  <c r="W641" i="1"/>
  <c r="N641" i="1"/>
  <c r="Y629" i="1"/>
  <c r="X629" i="1" s="1"/>
  <c r="W629" i="1"/>
  <c r="N629" i="1"/>
  <c r="Y617" i="1"/>
  <c r="X617" i="1" s="1"/>
  <c r="W617" i="1"/>
  <c r="N617" i="1"/>
  <c r="Y614" i="1"/>
  <c r="X614" i="1" s="1"/>
  <c r="W614" i="1"/>
  <c r="N614" i="1"/>
  <c r="Y602" i="1"/>
  <c r="X602" i="1" s="1"/>
  <c r="W602" i="1"/>
  <c r="N602" i="1"/>
  <c r="Y590" i="1"/>
  <c r="X590" i="1" s="1"/>
  <c r="W590" i="1"/>
  <c r="N590" i="1"/>
  <c r="Y578" i="1"/>
  <c r="X578" i="1" s="1"/>
  <c r="W578" i="1"/>
  <c r="N578" i="1"/>
  <c r="Y566" i="1"/>
  <c r="X566" i="1" s="1"/>
  <c r="W566" i="1"/>
  <c r="N566" i="1"/>
  <c r="Y554" i="1"/>
  <c r="X554" i="1" s="1"/>
  <c r="W554" i="1"/>
  <c r="N554" i="1"/>
  <c r="Y542" i="1"/>
  <c r="X542" i="1" s="1"/>
  <c r="W542" i="1"/>
  <c r="N542" i="1"/>
  <c r="Y530" i="1"/>
  <c r="X530" i="1" s="1"/>
  <c r="W530" i="1"/>
  <c r="N530" i="1"/>
  <c r="Y518" i="1"/>
  <c r="X518" i="1" s="1"/>
  <c r="W518" i="1"/>
  <c r="N518" i="1"/>
  <c r="Y506" i="1"/>
  <c r="X506" i="1" s="1"/>
  <c r="W506" i="1"/>
  <c r="N506" i="1"/>
  <c r="Y494" i="1"/>
  <c r="X494" i="1" s="1"/>
  <c r="W494" i="1"/>
  <c r="N494" i="1"/>
  <c r="Y491" i="1"/>
  <c r="X491" i="1" s="1"/>
  <c r="W491" i="1"/>
  <c r="N491" i="1"/>
  <c r="Y481" i="1"/>
  <c r="X481" i="1" s="1"/>
  <c r="W481" i="1"/>
  <c r="N481" i="1"/>
  <c r="Y473" i="1"/>
  <c r="X473" i="1" s="1"/>
  <c r="W473" i="1"/>
  <c r="N473" i="1"/>
  <c r="Y461" i="1"/>
  <c r="X461" i="1" s="1"/>
  <c r="W461" i="1"/>
  <c r="N461" i="1"/>
  <c r="Y449" i="1"/>
  <c r="X449" i="1" s="1"/>
  <c r="W449" i="1"/>
  <c r="N449" i="1"/>
  <c r="Y437" i="1"/>
  <c r="X437" i="1" s="1"/>
  <c r="W437" i="1"/>
  <c r="N437" i="1"/>
  <c r="Y428" i="1"/>
  <c r="X428" i="1" s="1"/>
  <c r="W428" i="1"/>
  <c r="N428" i="1"/>
  <c r="Y417" i="1"/>
  <c r="X417" i="1" s="1"/>
  <c r="W417" i="1"/>
  <c r="N417" i="1"/>
  <c r="Y405" i="1"/>
  <c r="X405" i="1" s="1"/>
  <c r="W405" i="1"/>
  <c r="N405" i="1"/>
  <c r="Y393" i="1"/>
  <c r="X393" i="1" s="1"/>
  <c r="W393" i="1"/>
  <c r="N393" i="1"/>
  <c r="Y381" i="1"/>
  <c r="X381" i="1" s="1"/>
  <c r="W381" i="1"/>
  <c r="N381" i="1"/>
  <c r="Y378" i="1"/>
  <c r="X378" i="1" s="1"/>
  <c r="W378" i="1"/>
  <c r="N378" i="1"/>
  <c r="Y366" i="1"/>
  <c r="X366" i="1" s="1"/>
  <c r="W366" i="1"/>
  <c r="N366" i="1"/>
  <c r="Y354" i="1"/>
  <c r="X354" i="1" s="1"/>
  <c r="W354" i="1"/>
  <c r="N354" i="1"/>
  <c r="Y346" i="1"/>
  <c r="X346" i="1" s="1"/>
  <c r="W346" i="1"/>
  <c r="N346" i="1"/>
  <c r="Y345" i="1"/>
  <c r="X345" i="1" s="1"/>
  <c r="W345" i="1"/>
  <c r="N345" i="1"/>
  <c r="Y344" i="1"/>
  <c r="X344" i="1" s="1"/>
  <c r="W344" i="1"/>
  <c r="N344" i="1"/>
  <c r="Y342" i="1"/>
  <c r="X342" i="1" s="1"/>
  <c r="W342" i="1"/>
  <c r="N342" i="1"/>
  <c r="Y341" i="1"/>
  <c r="X341" i="1" s="1"/>
  <c r="W341" i="1"/>
  <c r="N341" i="1"/>
  <c r="Y340" i="1"/>
  <c r="X340" i="1" s="1"/>
  <c r="W340" i="1"/>
  <c r="N340" i="1"/>
  <c r="Y339" i="1"/>
  <c r="X339" i="1" s="1"/>
  <c r="W339" i="1"/>
  <c r="N339" i="1"/>
  <c r="Y338" i="1"/>
  <c r="X338" i="1" s="1"/>
  <c r="W338" i="1"/>
  <c r="N338" i="1"/>
  <c r="Y337" i="1"/>
  <c r="X337" i="1" s="1"/>
  <c r="W337" i="1"/>
  <c r="N337" i="1"/>
  <c r="Y336" i="1"/>
  <c r="X336" i="1" s="1"/>
  <c r="W336" i="1"/>
  <c r="N336" i="1"/>
  <c r="Y335" i="1"/>
  <c r="X335" i="1" s="1"/>
  <c r="W335" i="1"/>
  <c r="N335" i="1"/>
  <c r="Y334" i="1"/>
  <c r="X334" i="1" s="1"/>
  <c r="W334" i="1"/>
  <c r="N334" i="1"/>
  <c r="Y333" i="1"/>
  <c r="X333" i="1" s="1"/>
  <c r="W333" i="1"/>
  <c r="N333" i="1"/>
  <c r="Y332" i="1"/>
  <c r="X332" i="1" s="1"/>
  <c r="W332" i="1"/>
  <c r="N332" i="1"/>
  <c r="Y330" i="1"/>
  <c r="X330" i="1" s="1"/>
  <c r="W330" i="1"/>
  <c r="N330" i="1"/>
  <c r="Y329" i="1"/>
  <c r="X329" i="1" s="1"/>
  <c r="W329" i="1"/>
  <c r="N329" i="1"/>
  <c r="Y328" i="1"/>
  <c r="X328" i="1" s="1"/>
  <c r="W328" i="1"/>
  <c r="N328" i="1"/>
  <c r="Y327" i="1"/>
  <c r="X327" i="1" s="1"/>
  <c r="W327" i="1"/>
  <c r="N327" i="1"/>
  <c r="Y326" i="1"/>
  <c r="X326" i="1" s="1"/>
  <c r="W326" i="1"/>
  <c r="N326" i="1"/>
  <c r="Y325" i="1"/>
  <c r="X325" i="1" s="1"/>
  <c r="W325" i="1"/>
  <c r="N325" i="1"/>
  <c r="Y324" i="1"/>
  <c r="X324" i="1" s="1"/>
  <c r="W324" i="1"/>
  <c r="N324" i="1"/>
  <c r="Y323" i="1"/>
  <c r="X323" i="1" s="1"/>
  <c r="W323" i="1"/>
  <c r="N323" i="1"/>
  <c r="Y322" i="1"/>
  <c r="X322" i="1" s="1"/>
  <c r="W322" i="1"/>
  <c r="N322" i="1"/>
  <c r="Y321" i="1"/>
  <c r="X321" i="1" s="1"/>
  <c r="W321" i="1"/>
  <c r="N321" i="1"/>
  <c r="Y320" i="1"/>
  <c r="X320" i="1" s="1"/>
  <c r="W320" i="1"/>
  <c r="N320" i="1"/>
  <c r="Y318" i="1"/>
  <c r="X318" i="1" s="1"/>
  <c r="W318" i="1"/>
  <c r="N318" i="1"/>
  <c r="Y317" i="1"/>
  <c r="X317" i="1" s="1"/>
  <c r="W317" i="1"/>
  <c r="N317" i="1"/>
  <c r="Y316" i="1"/>
  <c r="X316" i="1" s="1"/>
  <c r="W316" i="1"/>
  <c r="N316" i="1"/>
  <c r="Y315" i="1"/>
  <c r="X315" i="1" s="1"/>
  <c r="W315" i="1"/>
  <c r="N315" i="1"/>
  <c r="Y314" i="1"/>
  <c r="X314" i="1" s="1"/>
  <c r="W314" i="1"/>
  <c r="N314" i="1"/>
  <c r="Y313" i="1"/>
  <c r="X313" i="1" s="1"/>
  <c r="W313" i="1"/>
  <c r="N313" i="1"/>
  <c r="Y312" i="1"/>
  <c r="X312" i="1" s="1"/>
  <c r="W312" i="1"/>
  <c r="N312" i="1"/>
  <c r="Y311" i="1"/>
  <c r="X311" i="1" s="1"/>
  <c r="W311" i="1"/>
  <c r="N311" i="1"/>
  <c r="Y310" i="1"/>
  <c r="X310" i="1" s="1"/>
  <c r="W310" i="1"/>
  <c r="N310" i="1"/>
  <c r="Y309" i="1"/>
  <c r="X309" i="1" s="1"/>
  <c r="W309" i="1"/>
  <c r="N309" i="1"/>
  <c r="Y308" i="1"/>
  <c r="X308" i="1" s="1"/>
  <c r="W308" i="1"/>
  <c r="N308" i="1"/>
  <c r="Y306" i="1"/>
  <c r="X306" i="1" s="1"/>
  <c r="W306" i="1"/>
  <c r="N306" i="1"/>
  <c r="Y305" i="1"/>
  <c r="X305" i="1" s="1"/>
  <c r="W305" i="1"/>
  <c r="N305" i="1"/>
  <c r="Y304" i="1"/>
  <c r="X304" i="1" s="1"/>
  <c r="W304" i="1"/>
  <c r="N304" i="1"/>
  <c r="Y303" i="1"/>
  <c r="X303" i="1" s="1"/>
  <c r="W303" i="1"/>
  <c r="N303" i="1"/>
  <c r="Y302" i="1"/>
  <c r="X302" i="1" s="1"/>
  <c r="W302" i="1"/>
  <c r="N302" i="1"/>
  <c r="Y301" i="1"/>
  <c r="X301" i="1" s="1"/>
  <c r="W301" i="1"/>
  <c r="N301" i="1"/>
  <c r="Y300" i="1"/>
  <c r="X300" i="1" s="1"/>
  <c r="W300" i="1"/>
  <c r="N300" i="1"/>
  <c r="Y299" i="1"/>
  <c r="X299" i="1" s="1"/>
  <c r="W299" i="1"/>
  <c r="N299" i="1"/>
  <c r="Y298" i="1"/>
  <c r="X298" i="1" s="1"/>
  <c r="W298" i="1"/>
  <c r="N298" i="1"/>
  <c r="Y297" i="1"/>
  <c r="X297" i="1" s="1"/>
  <c r="W297" i="1"/>
  <c r="N297" i="1"/>
  <c r="Y296" i="1"/>
  <c r="X296" i="1" s="1"/>
  <c r="W296" i="1"/>
  <c r="N296" i="1"/>
  <c r="Y294" i="1"/>
  <c r="X294" i="1" s="1"/>
  <c r="W294" i="1"/>
  <c r="N294" i="1"/>
  <c r="Y293" i="1"/>
  <c r="X293" i="1" s="1"/>
  <c r="W293" i="1"/>
  <c r="N293" i="1"/>
  <c r="Y292" i="1"/>
  <c r="X292" i="1" s="1"/>
  <c r="W292" i="1"/>
  <c r="N292" i="1"/>
  <c r="Y291" i="1"/>
  <c r="X291" i="1" s="1"/>
  <c r="W291" i="1"/>
  <c r="N291" i="1"/>
  <c r="Y290" i="1"/>
  <c r="X290" i="1" s="1"/>
  <c r="W290" i="1"/>
  <c r="N290" i="1"/>
  <c r="Y289" i="1"/>
  <c r="X289" i="1" s="1"/>
  <c r="W289" i="1"/>
  <c r="N289" i="1"/>
  <c r="Y288" i="1"/>
  <c r="X288" i="1" s="1"/>
  <c r="W288" i="1"/>
  <c r="N288" i="1"/>
  <c r="Y287" i="1"/>
  <c r="X287" i="1" s="1"/>
  <c r="W287" i="1"/>
  <c r="N287" i="1"/>
  <c r="Y286" i="1"/>
  <c r="X286" i="1" s="1"/>
  <c r="W286" i="1"/>
  <c r="N286" i="1"/>
  <c r="Y285" i="1"/>
  <c r="X285" i="1" s="1"/>
  <c r="W285" i="1"/>
  <c r="N285" i="1"/>
  <c r="Y284" i="1"/>
  <c r="X284" i="1" s="1"/>
  <c r="W284" i="1"/>
  <c r="N284" i="1"/>
  <c r="Y282" i="1"/>
  <c r="X282" i="1" s="1"/>
  <c r="W282" i="1"/>
  <c r="N282" i="1"/>
  <c r="Y281" i="1"/>
  <c r="X281" i="1" s="1"/>
  <c r="W281" i="1"/>
  <c r="N281" i="1"/>
  <c r="Y280" i="1"/>
  <c r="X280" i="1" s="1"/>
  <c r="W280" i="1"/>
  <c r="N280" i="1"/>
  <c r="Y279" i="1"/>
  <c r="X279" i="1" s="1"/>
  <c r="W279" i="1"/>
  <c r="N279" i="1"/>
  <c r="Y278" i="1"/>
  <c r="X278" i="1" s="1"/>
  <c r="W278" i="1"/>
  <c r="N278" i="1"/>
  <c r="Y277" i="1"/>
  <c r="X277" i="1" s="1"/>
  <c r="W277" i="1"/>
  <c r="N277" i="1"/>
  <c r="Y276" i="1"/>
  <c r="X276" i="1" s="1"/>
  <c r="W276" i="1"/>
  <c r="N276" i="1"/>
  <c r="Y275" i="1"/>
  <c r="X275" i="1" s="1"/>
  <c r="W275" i="1"/>
  <c r="N275" i="1"/>
  <c r="Y274" i="1"/>
  <c r="X274" i="1" s="1"/>
  <c r="W274" i="1"/>
  <c r="N274" i="1"/>
  <c r="Y273" i="1"/>
  <c r="X273" i="1" s="1"/>
  <c r="W273" i="1"/>
  <c r="N273" i="1"/>
  <c r="Y272" i="1"/>
  <c r="X272" i="1" s="1"/>
  <c r="W272" i="1"/>
  <c r="N272" i="1"/>
  <c r="Y270" i="1"/>
  <c r="X270" i="1" s="1"/>
  <c r="W270" i="1"/>
  <c r="N270" i="1"/>
  <c r="Y269" i="1"/>
  <c r="X269" i="1" s="1"/>
  <c r="W269" i="1"/>
  <c r="N269" i="1"/>
  <c r="Y268" i="1"/>
  <c r="X268" i="1" s="1"/>
  <c r="W268" i="1"/>
  <c r="N268" i="1"/>
  <c r="Y267" i="1"/>
  <c r="X267" i="1" s="1"/>
  <c r="W267" i="1"/>
  <c r="N267" i="1"/>
  <c r="Y266" i="1"/>
  <c r="X266" i="1" s="1"/>
  <c r="W266" i="1"/>
  <c r="N266" i="1"/>
  <c r="Y265" i="1"/>
  <c r="X265" i="1" s="1"/>
  <c r="W265" i="1"/>
  <c r="N265" i="1"/>
  <c r="Y264" i="1"/>
  <c r="X264" i="1" s="1"/>
  <c r="W264" i="1"/>
  <c r="N264" i="1"/>
  <c r="Y263" i="1"/>
  <c r="X263" i="1" s="1"/>
  <c r="W263" i="1"/>
  <c r="N263" i="1"/>
  <c r="Y262" i="1"/>
  <c r="X262" i="1" s="1"/>
  <c r="W262" i="1"/>
  <c r="N262" i="1"/>
  <c r="Y261" i="1"/>
  <c r="X261" i="1" s="1"/>
  <c r="W261" i="1"/>
  <c r="N261" i="1"/>
  <c r="Y260" i="1"/>
  <c r="X260" i="1" s="1"/>
  <c r="W260" i="1"/>
  <c r="N260" i="1"/>
  <c r="Y257" i="1"/>
  <c r="X257" i="1" s="1"/>
  <c r="W257" i="1"/>
  <c r="N257" i="1"/>
  <c r="Y254" i="1"/>
  <c r="X254" i="1" s="1"/>
  <c r="W254" i="1"/>
  <c r="N254" i="1"/>
  <c r="AU118" i="1"/>
  <c r="Y118" i="1"/>
  <c r="X118" i="1" s="1"/>
  <c r="W118" i="1"/>
  <c r="N118" i="1"/>
  <c r="AU1982" i="1"/>
  <c r="AM1982" i="1"/>
  <c r="Y1982" i="1"/>
  <c r="X1982" i="1" s="1"/>
  <c r="W1982" i="1"/>
  <c r="N1982" i="1"/>
  <c r="AU959" i="1"/>
  <c r="AM959" i="1"/>
  <c r="Y959" i="1"/>
  <c r="X959" i="1" s="1"/>
  <c r="W959" i="1"/>
  <c r="N959" i="1"/>
  <c r="AU929" i="1"/>
  <c r="AM929" i="1"/>
  <c r="Y929" i="1"/>
  <c r="X929" i="1" s="1"/>
  <c r="W929" i="1"/>
  <c r="N929" i="1"/>
  <c r="AU880" i="1"/>
  <c r="AM880" i="1"/>
  <c r="Y880" i="1"/>
  <c r="X880" i="1" s="1"/>
  <c r="W880" i="1"/>
  <c r="N880" i="1"/>
  <c r="AU171" i="1"/>
  <c r="AM171" i="1"/>
  <c r="Y171" i="1"/>
  <c r="X171" i="1" s="1"/>
  <c r="W171" i="1"/>
  <c r="N171" i="1"/>
  <c r="AU26" i="1"/>
  <c r="AM26" i="1"/>
  <c r="Y26" i="1"/>
  <c r="X26" i="1" s="1"/>
  <c r="W26" i="1"/>
  <c r="N26" i="1"/>
  <c r="AU1824" i="1"/>
  <c r="AM1824" i="1"/>
  <c r="Y1824" i="1"/>
  <c r="X1824" i="1" s="1"/>
  <c r="W1824" i="1"/>
  <c r="N1824" i="1"/>
  <c r="AM835" i="1"/>
  <c r="Y835" i="1"/>
  <c r="X835" i="1" s="1"/>
  <c r="W835" i="1"/>
  <c r="N835" i="1"/>
  <c r="Y1931" i="1"/>
  <c r="X1931" i="1" s="1"/>
  <c r="W1931" i="1"/>
  <c r="N1931" i="1"/>
  <c r="AU1851" i="1"/>
  <c r="AM1851" i="1"/>
  <c r="Y1851" i="1"/>
  <c r="X1851" i="1" s="1"/>
  <c r="W1851" i="1"/>
  <c r="N1851" i="1"/>
  <c r="AU1838" i="1"/>
  <c r="AM1838" i="1"/>
  <c r="Y1838" i="1"/>
  <c r="X1838" i="1" s="1"/>
  <c r="W1838" i="1"/>
  <c r="N1838" i="1"/>
  <c r="AU1808" i="1"/>
  <c r="AM1808" i="1"/>
  <c r="Y1808" i="1"/>
  <c r="X1808" i="1" s="1"/>
  <c r="W1808" i="1"/>
  <c r="N1808" i="1"/>
  <c r="AU1728" i="1"/>
  <c r="AM1728" i="1"/>
  <c r="Y1728" i="1"/>
  <c r="X1728" i="1" s="1"/>
  <c r="W1728" i="1"/>
  <c r="N1728" i="1"/>
  <c r="AU900" i="1"/>
  <c r="AM900" i="1"/>
  <c r="Y900" i="1"/>
  <c r="X900" i="1" s="1"/>
  <c r="W900" i="1"/>
  <c r="N900" i="1"/>
  <c r="AU218" i="1"/>
  <c r="AM218" i="1"/>
  <c r="Y218" i="1"/>
  <c r="X218" i="1" s="1"/>
  <c r="W218" i="1"/>
  <c r="N218" i="1"/>
  <c r="AU206" i="1"/>
  <c r="AM206" i="1"/>
  <c r="Y206" i="1"/>
  <c r="X206" i="1" s="1"/>
  <c r="W206" i="1"/>
  <c r="N206" i="1"/>
  <c r="AU164" i="1"/>
  <c r="AM164" i="1"/>
  <c r="Y164" i="1"/>
  <c r="X164" i="1" s="1"/>
  <c r="W164" i="1"/>
  <c r="N164" i="1"/>
  <c r="AU984" i="1"/>
  <c r="AM984" i="1"/>
  <c r="Y984" i="1"/>
  <c r="X984" i="1" s="1"/>
  <c r="W984" i="1"/>
  <c r="N984" i="1"/>
  <c r="AU1923" i="1"/>
  <c r="AM1923" i="1"/>
  <c r="Y1923" i="1"/>
  <c r="X1923" i="1" s="1"/>
  <c r="W1923" i="1"/>
  <c r="N1923" i="1"/>
  <c r="AU1987" i="1"/>
  <c r="AM1987" i="1"/>
  <c r="Y1987" i="1"/>
  <c r="X1987" i="1" s="1"/>
  <c r="W1987" i="1"/>
  <c r="N1987" i="1"/>
  <c r="AU1977" i="1"/>
  <c r="AM1977" i="1"/>
  <c r="Y1977" i="1"/>
  <c r="X1977" i="1" s="1"/>
  <c r="W1977" i="1"/>
  <c r="N1977" i="1"/>
  <c r="AU1973" i="1"/>
  <c r="AM1973" i="1"/>
  <c r="Y1973" i="1"/>
  <c r="X1973" i="1" s="1"/>
  <c r="W1973" i="1"/>
  <c r="N1973" i="1"/>
  <c r="AU1956" i="1"/>
  <c r="AM1956" i="1"/>
  <c r="Y1956" i="1"/>
  <c r="X1956" i="1" s="1"/>
  <c r="W1956" i="1"/>
  <c r="N1956" i="1"/>
  <c r="AU1927" i="1"/>
  <c r="AM1927" i="1"/>
  <c r="Y1927" i="1"/>
  <c r="X1927" i="1" s="1"/>
  <c r="W1927" i="1"/>
  <c r="N1927" i="1"/>
  <c r="AU1877" i="1"/>
  <c r="AM1877" i="1"/>
  <c r="Y1877" i="1"/>
  <c r="X1877" i="1" s="1"/>
  <c r="W1877" i="1"/>
  <c r="N1877" i="1"/>
  <c r="AU1634" i="1"/>
  <c r="AM1634" i="1"/>
  <c r="Y1634" i="1"/>
  <c r="X1634" i="1" s="1"/>
  <c r="W1634" i="1"/>
  <c r="N1634" i="1"/>
  <c r="AU1619" i="1"/>
  <c r="AM1619" i="1"/>
  <c r="Y1619" i="1"/>
  <c r="X1619" i="1" s="1"/>
  <c r="W1619" i="1"/>
  <c r="N1619" i="1"/>
  <c r="AU1612" i="1"/>
  <c r="AM1612" i="1"/>
  <c r="Y1612" i="1"/>
  <c r="X1612" i="1" s="1"/>
  <c r="W1612" i="1"/>
  <c r="N1612" i="1"/>
  <c r="AU1013" i="1"/>
  <c r="AM1013" i="1"/>
  <c r="Y1013" i="1"/>
  <c r="X1013" i="1" s="1"/>
  <c r="W1013" i="1"/>
  <c r="N1013" i="1"/>
  <c r="AU1012" i="1"/>
  <c r="AM1012" i="1"/>
  <c r="Y1012" i="1"/>
  <c r="X1012" i="1" s="1"/>
  <c r="W1012" i="1"/>
  <c r="N1012" i="1"/>
  <c r="AU211" i="1"/>
  <c r="AM211" i="1"/>
  <c r="Y211" i="1"/>
  <c r="X211" i="1" s="1"/>
  <c r="W211" i="1"/>
  <c r="N211" i="1"/>
  <c r="AU209" i="1"/>
  <c r="AM209" i="1"/>
  <c r="Y209" i="1"/>
  <c r="X209" i="1" s="1"/>
  <c r="W209" i="1"/>
  <c r="N209" i="1"/>
  <c r="AU208" i="1"/>
  <c r="AM208" i="1"/>
  <c r="Y208" i="1"/>
  <c r="X208" i="1" s="1"/>
  <c r="W208" i="1"/>
  <c r="N208" i="1"/>
  <c r="AU1955" i="1"/>
  <c r="AM1955" i="1"/>
  <c r="Y1955" i="1"/>
  <c r="X1955" i="1" s="1"/>
  <c r="W1955" i="1"/>
  <c r="N1955" i="1"/>
  <c r="AU1019" i="1"/>
  <c r="AM1019" i="1"/>
  <c r="Y1019" i="1"/>
  <c r="X1019" i="1" s="1"/>
  <c r="W1019" i="1"/>
  <c r="N1019" i="1"/>
  <c r="Y934" i="1"/>
  <c r="X934" i="1" s="1"/>
  <c r="W934" i="1"/>
  <c r="N934" i="1"/>
  <c r="AU1099" i="1"/>
  <c r="AM1099" i="1"/>
  <c r="Y1099" i="1"/>
  <c r="X1099" i="1" s="1"/>
  <c r="W1099" i="1"/>
  <c r="N1099" i="1"/>
  <c r="AU1098" i="1"/>
  <c r="AM1098" i="1"/>
  <c r="Y1098" i="1"/>
  <c r="X1098" i="1" s="1"/>
  <c r="W1098" i="1"/>
  <c r="N1098" i="1"/>
  <c r="AU1097" i="1"/>
  <c r="AM1097" i="1"/>
  <c r="Y1097" i="1"/>
  <c r="X1097" i="1" s="1"/>
  <c r="W1097" i="1"/>
  <c r="N1097" i="1"/>
  <c r="AU1096" i="1"/>
  <c r="AM1096" i="1"/>
  <c r="Y1096" i="1"/>
  <c r="X1096" i="1" s="1"/>
  <c r="W1096" i="1"/>
  <c r="N1096" i="1"/>
  <c r="AU1095" i="1"/>
  <c r="AM1095" i="1"/>
  <c r="Y1095" i="1"/>
  <c r="X1095" i="1" s="1"/>
  <c r="W1095" i="1"/>
  <c r="N1095" i="1"/>
  <c r="AU1094" i="1"/>
  <c r="AM1094" i="1"/>
  <c r="Y1094" i="1"/>
  <c r="X1094" i="1" s="1"/>
  <c r="W1094" i="1"/>
  <c r="N1094" i="1"/>
  <c r="AU1093" i="1"/>
  <c r="AM1093" i="1"/>
  <c r="Y1093" i="1"/>
  <c r="X1093" i="1" s="1"/>
  <c r="W1093" i="1"/>
  <c r="N1093" i="1"/>
  <c r="AU1091" i="1"/>
  <c r="AM1091" i="1"/>
  <c r="Y1091" i="1"/>
  <c r="X1091" i="1" s="1"/>
  <c r="W1091" i="1"/>
  <c r="N1091" i="1"/>
  <c r="AU1090" i="1"/>
  <c r="AM1090" i="1"/>
  <c r="Y1090" i="1"/>
  <c r="X1090" i="1" s="1"/>
  <c r="W1090" i="1"/>
  <c r="N1090" i="1"/>
  <c r="AU1089" i="1"/>
  <c r="AM1089" i="1"/>
  <c r="Y1089" i="1"/>
  <c r="X1089" i="1" s="1"/>
  <c r="W1089" i="1"/>
  <c r="N1089" i="1"/>
  <c r="AU1088" i="1"/>
  <c r="AM1088" i="1"/>
  <c r="Y1088" i="1"/>
  <c r="X1088" i="1" s="1"/>
  <c r="W1088" i="1"/>
  <c r="N1088" i="1"/>
  <c r="AU1087" i="1"/>
  <c r="AM1087" i="1"/>
  <c r="Y1087" i="1"/>
  <c r="X1087" i="1" s="1"/>
  <c r="W1087" i="1"/>
  <c r="N1087" i="1"/>
  <c r="AU1086" i="1"/>
  <c r="AM1086" i="1"/>
  <c r="Y1086" i="1"/>
  <c r="X1086" i="1" s="1"/>
  <c r="W1086" i="1"/>
  <c r="N1086" i="1"/>
  <c r="AU1085" i="1"/>
  <c r="AM1085" i="1"/>
  <c r="Y1085" i="1"/>
  <c r="X1085" i="1" s="1"/>
  <c r="W1085" i="1"/>
  <c r="N1085" i="1"/>
  <c r="AU1084" i="1"/>
  <c r="AM1084" i="1"/>
  <c r="Y1084" i="1"/>
  <c r="X1084" i="1" s="1"/>
  <c r="W1084" i="1"/>
  <c r="N1084" i="1"/>
  <c r="AU1083" i="1"/>
  <c r="AM1083" i="1"/>
  <c r="Y1083" i="1"/>
  <c r="X1083" i="1" s="1"/>
  <c r="W1083" i="1"/>
  <c r="N1083" i="1"/>
  <c r="AU1082" i="1"/>
  <c r="AM1082" i="1"/>
  <c r="Y1082" i="1"/>
  <c r="X1082" i="1" s="1"/>
  <c r="W1082" i="1"/>
  <c r="N1082" i="1"/>
  <c r="AU1080" i="1"/>
  <c r="AM1080" i="1"/>
  <c r="Y1080" i="1"/>
  <c r="X1080" i="1" s="1"/>
  <c r="W1080" i="1"/>
  <c r="N1080" i="1"/>
  <c r="AU1079" i="1"/>
  <c r="AM1079" i="1"/>
  <c r="Y1079" i="1"/>
  <c r="X1079" i="1" s="1"/>
  <c r="W1079" i="1"/>
  <c r="N1079" i="1"/>
  <c r="AU1078" i="1"/>
  <c r="AM1078" i="1"/>
  <c r="Y1078" i="1"/>
  <c r="X1078" i="1" s="1"/>
  <c r="W1078" i="1"/>
  <c r="N1078" i="1"/>
  <c r="AU1077" i="1"/>
  <c r="AM1077" i="1"/>
  <c r="Y1077" i="1"/>
  <c r="X1077" i="1" s="1"/>
  <c r="W1077" i="1"/>
  <c r="N1077" i="1"/>
  <c r="AU1076" i="1"/>
  <c r="AM1076" i="1"/>
  <c r="Y1076" i="1"/>
  <c r="X1076" i="1" s="1"/>
  <c r="W1076" i="1"/>
  <c r="N1076" i="1"/>
  <c r="AU1075" i="1"/>
  <c r="AM1075" i="1"/>
  <c r="Y1075" i="1"/>
  <c r="X1075" i="1" s="1"/>
  <c r="W1075" i="1"/>
  <c r="N1075" i="1"/>
  <c r="AU1074" i="1"/>
  <c r="AM1074" i="1"/>
  <c r="Y1074" i="1"/>
  <c r="X1074" i="1" s="1"/>
  <c r="W1074" i="1"/>
  <c r="N1074" i="1"/>
  <c r="AU1073" i="1"/>
  <c r="AM1073" i="1"/>
  <c r="Y1073" i="1"/>
  <c r="X1073" i="1" s="1"/>
  <c r="W1073" i="1"/>
  <c r="N1073" i="1"/>
  <c r="AU1072" i="1"/>
  <c r="AM1072" i="1"/>
  <c r="Y1072" i="1"/>
  <c r="X1072" i="1" s="1"/>
  <c r="W1072" i="1"/>
  <c r="N1072" i="1"/>
  <c r="AU1071" i="1"/>
  <c r="AM1071" i="1"/>
  <c r="Y1071" i="1"/>
  <c r="X1071" i="1" s="1"/>
  <c r="W1071" i="1"/>
  <c r="N1071" i="1"/>
  <c r="AU1105" i="1"/>
  <c r="AM1105" i="1"/>
  <c r="Y1105" i="1"/>
  <c r="X1105" i="1" s="1"/>
  <c r="W1105" i="1"/>
  <c r="N1105" i="1"/>
  <c r="AU1104" i="1"/>
  <c r="AM1104" i="1"/>
  <c r="Y1104" i="1"/>
  <c r="X1104" i="1" s="1"/>
  <c r="W1104" i="1"/>
  <c r="N1104" i="1"/>
  <c r="AU1103" i="1"/>
  <c r="AM1103" i="1"/>
  <c r="Y1103" i="1"/>
  <c r="X1103" i="1" s="1"/>
  <c r="W1103" i="1"/>
  <c r="N1103" i="1"/>
  <c r="AU1102" i="1"/>
  <c r="AM1102" i="1"/>
  <c r="Y1102" i="1"/>
  <c r="X1102" i="1" s="1"/>
  <c r="W1102" i="1"/>
  <c r="N1102" i="1"/>
  <c r="AU1101" i="1"/>
  <c r="AM1101" i="1"/>
  <c r="Y1101" i="1"/>
  <c r="X1101" i="1" s="1"/>
  <c r="W1101" i="1"/>
  <c r="N1101" i="1"/>
  <c r="AU1100" i="1"/>
  <c r="AM1100" i="1"/>
  <c r="Y1100" i="1"/>
  <c r="X1100" i="1" s="1"/>
  <c r="W1100" i="1"/>
  <c r="N1100" i="1"/>
  <c r="AU1092" i="1"/>
  <c r="AM1092" i="1"/>
  <c r="Y1092" i="1"/>
  <c r="X1092" i="1" s="1"/>
  <c r="W1092" i="1"/>
  <c r="N1092" i="1"/>
  <c r="AU1081" i="1"/>
  <c r="AM1081" i="1"/>
  <c r="Y1081" i="1"/>
  <c r="X1081" i="1" s="1"/>
  <c r="W1081" i="1"/>
  <c r="N1081" i="1"/>
  <c r="AU1070" i="1"/>
  <c r="AM1070" i="1"/>
  <c r="Y1070" i="1"/>
  <c r="X1070" i="1" s="1"/>
  <c r="W1070" i="1"/>
  <c r="N1070" i="1"/>
  <c r="AU63" i="1"/>
  <c r="AM63" i="1"/>
  <c r="Y63" i="1"/>
  <c r="X63" i="1" s="1"/>
  <c r="W63" i="1"/>
  <c r="N63" i="1"/>
  <c r="AU893" i="1"/>
  <c r="AM893" i="1"/>
  <c r="Y893" i="1"/>
  <c r="X893" i="1" s="1"/>
  <c r="W893" i="1"/>
  <c r="N893" i="1"/>
  <c r="AU57" i="1"/>
  <c r="AM57" i="1"/>
  <c r="Y57" i="1"/>
  <c r="X57" i="1" s="1"/>
  <c r="W57" i="1"/>
  <c r="N57" i="1"/>
  <c r="AU859" i="1"/>
  <c r="AM859" i="1"/>
  <c r="Y859" i="1"/>
  <c r="X859" i="1" s="1"/>
  <c r="W859" i="1"/>
  <c r="N859" i="1"/>
  <c r="AU119" i="1"/>
  <c r="Y119" i="1"/>
  <c r="X119" i="1" s="1"/>
  <c r="W119" i="1"/>
  <c r="N119" i="1"/>
  <c r="AU1632" i="1"/>
  <c r="AM1632" i="1"/>
  <c r="Y1632" i="1"/>
  <c r="X1632" i="1" s="1"/>
  <c r="W1632" i="1"/>
  <c r="N1632" i="1"/>
  <c r="AU1913" i="1"/>
  <c r="AM1913" i="1"/>
  <c r="Y1913" i="1"/>
  <c r="X1913" i="1" s="1"/>
  <c r="W1913" i="1"/>
  <c r="N1913" i="1"/>
  <c r="AU1887" i="1"/>
  <c r="AM1887" i="1"/>
  <c r="Y1887" i="1"/>
  <c r="X1887" i="1" s="1"/>
  <c r="W1887" i="1"/>
  <c r="N1887" i="1"/>
  <c r="AU1886" i="1"/>
  <c r="AM1886" i="1"/>
  <c r="Y1886" i="1"/>
  <c r="X1886" i="1" s="1"/>
  <c r="W1886" i="1"/>
  <c r="N1886" i="1"/>
  <c r="AU1730" i="1"/>
  <c r="AM1730" i="1"/>
  <c r="Y1730" i="1"/>
  <c r="X1730" i="1" s="1"/>
  <c r="W1730" i="1"/>
  <c r="N1730" i="1"/>
  <c r="AU1729" i="1"/>
  <c r="AM1729" i="1"/>
  <c r="Y1729" i="1"/>
  <c r="X1729" i="1" s="1"/>
  <c r="W1729" i="1"/>
  <c r="N1729" i="1"/>
  <c r="AU1707" i="1"/>
  <c r="AM1707" i="1"/>
  <c r="Y1707" i="1"/>
  <c r="X1707" i="1" s="1"/>
  <c r="W1707" i="1"/>
  <c r="N1707" i="1"/>
  <c r="AU1706" i="1"/>
  <c r="AM1706" i="1"/>
  <c r="Y1706" i="1"/>
  <c r="X1706" i="1" s="1"/>
  <c r="W1706" i="1"/>
  <c r="N1706" i="1"/>
  <c r="AU1701" i="1"/>
  <c r="AM1701" i="1"/>
  <c r="Y1701" i="1"/>
  <c r="X1701" i="1" s="1"/>
  <c r="W1701" i="1"/>
  <c r="N1701" i="1"/>
  <c r="AU1700" i="1"/>
  <c r="AM1700" i="1"/>
  <c r="Y1700" i="1"/>
  <c r="X1700" i="1" s="1"/>
  <c r="W1700" i="1"/>
  <c r="N1700" i="1"/>
  <c r="AU1699" i="1"/>
  <c r="AM1699" i="1"/>
  <c r="Y1699" i="1"/>
  <c r="X1699" i="1" s="1"/>
  <c r="W1699" i="1"/>
  <c r="N1699" i="1"/>
  <c r="AU1698" i="1"/>
  <c r="AM1698" i="1"/>
  <c r="Y1698" i="1"/>
  <c r="X1698" i="1" s="1"/>
  <c r="W1698" i="1"/>
  <c r="N1698" i="1"/>
  <c r="AU1697" i="1"/>
  <c r="AM1697" i="1"/>
  <c r="Y1697" i="1"/>
  <c r="X1697" i="1" s="1"/>
  <c r="W1697" i="1"/>
  <c r="N1697" i="1"/>
  <c r="AU1696" i="1"/>
  <c r="AM1696" i="1"/>
  <c r="Y1696" i="1"/>
  <c r="X1696" i="1" s="1"/>
  <c r="W1696" i="1"/>
  <c r="N1696" i="1"/>
  <c r="AU1646" i="1"/>
  <c r="AM1646" i="1"/>
  <c r="Y1646" i="1"/>
  <c r="X1646" i="1" s="1"/>
  <c r="W1646" i="1"/>
  <c r="N1646" i="1"/>
  <c r="AU1645" i="1"/>
  <c r="AM1645" i="1"/>
  <c r="Y1645" i="1"/>
  <c r="X1645" i="1" s="1"/>
  <c r="W1645" i="1"/>
  <c r="N1645" i="1"/>
  <c r="AU1644" i="1"/>
  <c r="AM1644" i="1"/>
  <c r="Y1644" i="1"/>
  <c r="X1644" i="1" s="1"/>
  <c r="W1644" i="1"/>
  <c r="N1644" i="1"/>
  <c r="AU1628" i="1"/>
  <c r="AM1628" i="1"/>
  <c r="Y1628" i="1"/>
  <c r="X1628" i="1" s="1"/>
  <c r="W1628" i="1"/>
  <c r="N1628" i="1"/>
  <c r="AU992" i="1"/>
  <c r="AM992" i="1"/>
  <c r="Y992" i="1"/>
  <c r="X992" i="1" s="1"/>
  <c r="W992" i="1"/>
  <c r="N992" i="1"/>
  <c r="AU916" i="1"/>
  <c r="AM916" i="1"/>
  <c r="Y916" i="1"/>
  <c r="X916" i="1" s="1"/>
  <c r="W916" i="1"/>
  <c r="N916" i="1"/>
  <c r="AU915" i="1"/>
  <c r="AM915" i="1"/>
  <c r="Y915" i="1"/>
  <c r="X915" i="1" s="1"/>
  <c r="W915" i="1"/>
  <c r="N915" i="1"/>
  <c r="AU850" i="1"/>
  <c r="AM850" i="1"/>
  <c r="Y850" i="1"/>
  <c r="X850" i="1" s="1"/>
  <c r="W850" i="1"/>
  <c r="N850" i="1"/>
  <c r="AU837" i="1"/>
  <c r="AM837" i="1"/>
  <c r="Y837" i="1"/>
  <c r="X837" i="1" s="1"/>
  <c r="W837" i="1"/>
  <c r="N837" i="1"/>
  <c r="AU156" i="1"/>
  <c r="AM156" i="1"/>
  <c r="Y156" i="1"/>
  <c r="X156" i="1" s="1"/>
  <c r="W156" i="1"/>
  <c r="N156" i="1"/>
  <c r="AU155" i="1"/>
  <c r="AM155" i="1"/>
  <c r="Y155" i="1"/>
  <c r="X155" i="1" s="1"/>
  <c r="W155" i="1"/>
  <c r="N155" i="1"/>
  <c r="AU106" i="1"/>
  <c r="AM106" i="1"/>
  <c r="Y106" i="1"/>
  <c r="X106" i="1" s="1"/>
  <c r="W106" i="1"/>
  <c r="N106" i="1"/>
  <c r="AU56" i="1"/>
  <c r="AM56" i="1"/>
  <c r="Y56" i="1"/>
  <c r="X56" i="1" s="1"/>
  <c r="W56" i="1"/>
  <c r="N56" i="1"/>
  <c r="AU37" i="1"/>
  <c r="AM37" i="1"/>
  <c r="Y37" i="1"/>
  <c r="X37" i="1" s="1"/>
  <c r="W37" i="1"/>
  <c r="N37" i="1"/>
  <c r="AU35" i="1"/>
  <c r="AM35" i="1"/>
  <c r="Y35" i="1"/>
  <c r="X35" i="1" s="1"/>
  <c r="W35" i="1"/>
  <c r="N35" i="1"/>
  <c r="AU13" i="1"/>
  <c r="AM13" i="1"/>
  <c r="Y13" i="1"/>
  <c r="X13" i="1" s="1"/>
  <c r="W13" i="1"/>
  <c r="N13" i="1"/>
  <c r="AU12" i="1"/>
  <c r="AM12" i="1"/>
  <c r="Y12" i="1"/>
  <c r="X12" i="1" s="1"/>
  <c r="W12" i="1"/>
  <c r="N12" i="1"/>
  <c r="Y1908" i="1"/>
  <c r="X1908" i="1" s="1"/>
  <c r="W1908" i="1"/>
  <c r="N1908" i="1"/>
  <c r="Y1671" i="1"/>
  <c r="X1671" i="1" s="1"/>
  <c r="W1671" i="1"/>
  <c r="N1671" i="1"/>
  <c r="AM1681" i="1"/>
  <c r="Y1681" i="1"/>
  <c r="X1681" i="1" s="1"/>
  <c r="W1681" i="1"/>
  <c r="N1681" i="1"/>
  <c r="AM734" i="1"/>
  <c r="Y734" i="1"/>
  <c r="X734" i="1" s="1"/>
  <c r="W734" i="1"/>
  <c r="N734" i="1"/>
  <c r="AM733" i="1"/>
  <c r="Y733" i="1"/>
  <c r="X733" i="1" s="1"/>
  <c r="W733" i="1"/>
  <c r="N733" i="1"/>
  <c r="AM732" i="1"/>
  <c r="Y732" i="1"/>
  <c r="X732" i="1" s="1"/>
  <c r="W732" i="1"/>
  <c r="N732" i="1"/>
  <c r="AM731" i="1"/>
  <c r="Y731" i="1"/>
  <c r="X731" i="1" s="1"/>
  <c r="W731" i="1"/>
  <c r="N731" i="1"/>
  <c r="AM730" i="1"/>
  <c r="Y730" i="1"/>
  <c r="X730" i="1" s="1"/>
  <c r="W730" i="1"/>
  <c r="N730" i="1"/>
  <c r="AM729" i="1"/>
  <c r="Y729" i="1"/>
  <c r="X729" i="1" s="1"/>
  <c r="W729" i="1"/>
  <c r="N729" i="1"/>
  <c r="AM728" i="1"/>
  <c r="Y728" i="1"/>
  <c r="X728" i="1" s="1"/>
  <c r="W728" i="1"/>
  <c r="N728" i="1"/>
  <c r="AM727" i="1"/>
  <c r="Y727" i="1"/>
  <c r="X727" i="1" s="1"/>
  <c r="W727" i="1"/>
  <c r="N727" i="1"/>
  <c r="AM724" i="1"/>
  <c r="Y724" i="1"/>
  <c r="X724" i="1" s="1"/>
  <c r="W724" i="1"/>
  <c r="N724" i="1"/>
  <c r="AM723" i="1"/>
  <c r="Y723" i="1"/>
  <c r="X723" i="1" s="1"/>
  <c r="W723" i="1"/>
  <c r="N723" i="1"/>
  <c r="AM722" i="1"/>
  <c r="Y722" i="1"/>
  <c r="X722" i="1" s="1"/>
  <c r="W722" i="1"/>
  <c r="N722" i="1"/>
  <c r="AM721" i="1"/>
  <c r="Y721" i="1"/>
  <c r="X721" i="1" s="1"/>
  <c r="W721" i="1"/>
  <c r="N721" i="1"/>
  <c r="AM720" i="1"/>
  <c r="Y720" i="1"/>
  <c r="X720" i="1" s="1"/>
  <c r="W720" i="1"/>
  <c r="N720" i="1"/>
  <c r="AM719" i="1"/>
  <c r="Y719" i="1"/>
  <c r="X719" i="1" s="1"/>
  <c r="W719" i="1"/>
  <c r="N719" i="1"/>
  <c r="AM718" i="1"/>
  <c r="Y718" i="1"/>
  <c r="X718" i="1" s="1"/>
  <c r="W718" i="1"/>
  <c r="N718" i="1"/>
  <c r="AM717" i="1"/>
  <c r="Y717" i="1"/>
  <c r="X717" i="1" s="1"/>
  <c r="W717" i="1"/>
  <c r="N717" i="1"/>
  <c r="AM716" i="1"/>
  <c r="Y716" i="1"/>
  <c r="X716" i="1" s="1"/>
  <c r="W716" i="1"/>
  <c r="N716" i="1"/>
  <c r="AM715" i="1"/>
  <c r="Y715" i="1"/>
  <c r="X715" i="1" s="1"/>
  <c r="W715" i="1"/>
  <c r="N715" i="1"/>
  <c r="AM712" i="1"/>
  <c r="Y712" i="1"/>
  <c r="X712" i="1" s="1"/>
  <c r="W712" i="1"/>
  <c r="N712" i="1"/>
  <c r="AM711" i="1"/>
  <c r="Y711" i="1"/>
  <c r="X711" i="1" s="1"/>
  <c r="W711" i="1"/>
  <c r="N711" i="1"/>
  <c r="AM710" i="1"/>
  <c r="Y710" i="1"/>
  <c r="X710" i="1" s="1"/>
  <c r="W710" i="1"/>
  <c r="N710" i="1"/>
  <c r="AM709" i="1"/>
  <c r="Y709" i="1"/>
  <c r="X709" i="1" s="1"/>
  <c r="W709" i="1"/>
  <c r="N709" i="1"/>
  <c r="AM708" i="1"/>
  <c r="Y708" i="1"/>
  <c r="X708" i="1" s="1"/>
  <c r="W708" i="1"/>
  <c r="N708" i="1"/>
  <c r="AM707" i="1"/>
  <c r="Y707" i="1"/>
  <c r="X707" i="1" s="1"/>
  <c r="W707" i="1"/>
  <c r="N707" i="1"/>
  <c r="AM706" i="1"/>
  <c r="Y706" i="1"/>
  <c r="X706" i="1" s="1"/>
  <c r="W706" i="1"/>
  <c r="N706" i="1"/>
  <c r="AM705" i="1"/>
  <c r="Y705" i="1"/>
  <c r="X705" i="1" s="1"/>
  <c r="W705" i="1"/>
  <c r="N705" i="1"/>
  <c r="AM704" i="1"/>
  <c r="Y704" i="1"/>
  <c r="X704" i="1" s="1"/>
  <c r="W704" i="1"/>
  <c r="N704" i="1"/>
  <c r="AM703" i="1"/>
  <c r="Y703" i="1"/>
  <c r="X703" i="1" s="1"/>
  <c r="W703" i="1"/>
  <c r="N703" i="1"/>
  <c r="AM700" i="1"/>
  <c r="Y700" i="1"/>
  <c r="X700" i="1" s="1"/>
  <c r="W700" i="1"/>
  <c r="N700" i="1"/>
  <c r="AM699" i="1"/>
  <c r="Y699" i="1"/>
  <c r="X699" i="1" s="1"/>
  <c r="W699" i="1"/>
  <c r="N699" i="1"/>
  <c r="AM698" i="1"/>
  <c r="Y698" i="1"/>
  <c r="X698" i="1" s="1"/>
  <c r="W698" i="1"/>
  <c r="N698" i="1"/>
  <c r="AM697" i="1"/>
  <c r="Y697" i="1"/>
  <c r="X697" i="1" s="1"/>
  <c r="W697" i="1"/>
  <c r="N697" i="1"/>
  <c r="AM696" i="1"/>
  <c r="Y696" i="1"/>
  <c r="X696" i="1" s="1"/>
  <c r="W696" i="1"/>
  <c r="N696" i="1"/>
  <c r="AM695" i="1"/>
  <c r="Y695" i="1"/>
  <c r="X695" i="1" s="1"/>
  <c r="W695" i="1"/>
  <c r="N695" i="1"/>
  <c r="AM694" i="1"/>
  <c r="Y694" i="1"/>
  <c r="X694" i="1" s="1"/>
  <c r="W694" i="1"/>
  <c r="N694" i="1"/>
  <c r="AM693" i="1"/>
  <c r="Y693" i="1"/>
  <c r="X693" i="1" s="1"/>
  <c r="W693" i="1"/>
  <c r="N693" i="1"/>
  <c r="AM692" i="1"/>
  <c r="Y692" i="1"/>
  <c r="X692" i="1" s="1"/>
  <c r="W692" i="1"/>
  <c r="N692" i="1"/>
  <c r="AM691" i="1"/>
  <c r="Y691" i="1"/>
  <c r="X691" i="1" s="1"/>
  <c r="W691" i="1"/>
  <c r="N691" i="1"/>
  <c r="AM688" i="1"/>
  <c r="Y688" i="1"/>
  <c r="X688" i="1" s="1"/>
  <c r="W688" i="1"/>
  <c r="N688" i="1"/>
  <c r="AM687" i="1"/>
  <c r="Y687" i="1"/>
  <c r="X687" i="1" s="1"/>
  <c r="W687" i="1"/>
  <c r="N687" i="1"/>
  <c r="AM686" i="1"/>
  <c r="Y686" i="1"/>
  <c r="X686" i="1" s="1"/>
  <c r="W686" i="1"/>
  <c r="N686" i="1"/>
  <c r="AM685" i="1"/>
  <c r="Y685" i="1"/>
  <c r="X685" i="1" s="1"/>
  <c r="W685" i="1"/>
  <c r="N685" i="1"/>
  <c r="AM684" i="1"/>
  <c r="Y684" i="1"/>
  <c r="X684" i="1" s="1"/>
  <c r="W684" i="1"/>
  <c r="N684" i="1"/>
  <c r="AM683" i="1"/>
  <c r="Y683" i="1"/>
  <c r="X683" i="1" s="1"/>
  <c r="W683" i="1"/>
  <c r="N683" i="1"/>
  <c r="AM682" i="1"/>
  <c r="Y682" i="1"/>
  <c r="X682" i="1" s="1"/>
  <c r="W682" i="1"/>
  <c r="N682" i="1"/>
  <c r="AM681" i="1"/>
  <c r="Y681" i="1"/>
  <c r="X681" i="1" s="1"/>
  <c r="W681" i="1"/>
  <c r="N681" i="1"/>
  <c r="AM680" i="1"/>
  <c r="Y680" i="1"/>
  <c r="X680" i="1" s="1"/>
  <c r="W680" i="1"/>
  <c r="N680" i="1"/>
  <c r="AM679" i="1"/>
  <c r="Y679" i="1"/>
  <c r="X679" i="1" s="1"/>
  <c r="W679" i="1"/>
  <c r="N679" i="1"/>
  <c r="AM676" i="1"/>
  <c r="Y676" i="1"/>
  <c r="X676" i="1" s="1"/>
  <c r="W676" i="1"/>
  <c r="N676" i="1"/>
  <c r="AM675" i="1"/>
  <c r="Y675" i="1"/>
  <c r="X675" i="1" s="1"/>
  <c r="W675" i="1"/>
  <c r="N675" i="1"/>
  <c r="AM674" i="1"/>
  <c r="Y674" i="1"/>
  <c r="X674" i="1" s="1"/>
  <c r="W674" i="1"/>
  <c r="N674" i="1"/>
  <c r="AM673" i="1"/>
  <c r="Y673" i="1"/>
  <c r="X673" i="1" s="1"/>
  <c r="W673" i="1"/>
  <c r="N673" i="1"/>
  <c r="AM672" i="1"/>
  <c r="Y672" i="1"/>
  <c r="X672" i="1" s="1"/>
  <c r="W672" i="1"/>
  <c r="N672" i="1"/>
  <c r="AM671" i="1"/>
  <c r="Y671" i="1"/>
  <c r="X671" i="1" s="1"/>
  <c r="W671" i="1"/>
  <c r="N671" i="1"/>
  <c r="AM670" i="1"/>
  <c r="Y670" i="1"/>
  <c r="X670" i="1" s="1"/>
  <c r="W670" i="1"/>
  <c r="N670" i="1"/>
  <c r="AM669" i="1"/>
  <c r="Y669" i="1"/>
  <c r="X669" i="1" s="1"/>
  <c r="W669" i="1"/>
  <c r="N669" i="1"/>
  <c r="AM668" i="1"/>
  <c r="Y668" i="1"/>
  <c r="X668" i="1" s="1"/>
  <c r="W668" i="1"/>
  <c r="N668" i="1"/>
  <c r="AM667" i="1"/>
  <c r="Y667" i="1"/>
  <c r="X667" i="1" s="1"/>
  <c r="W667" i="1"/>
  <c r="N667" i="1"/>
  <c r="AM664" i="1"/>
  <c r="Y664" i="1"/>
  <c r="X664" i="1" s="1"/>
  <c r="W664" i="1"/>
  <c r="N664" i="1"/>
  <c r="AM663" i="1"/>
  <c r="Y663" i="1"/>
  <c r="X663" i="1" s="1"/>
  <c r="W663" i="1"/>
  <c r="N663" i="1"/>
  <c r="AM662" i="1"/>
  <c r="Y662" i="1"/>
  <c r="X662" i="1" s="1"/>
  <c r="W662" i="1"/>
  <c r="N662" i="1"/>
  <c r="AM661" i="1"/>
  <c r="Y661" i="1"/>
  <c r="X661" i="1" s="1"/>
  <c r="W661" i="1"/>
  <c r="N661" i="1"/>
  <c r="AM660" i="1"/>
  <c r="Y660" i="1"/>
  <c r="X660" i="1" s="1"/>
  <c r="W660" i="1"/>
  <c r="N660" i="1"/>
  <c r="AM659" i="1"/>
  <c r="Y659" i="1"/>
  <c r="X659" i="1" s="1"/>
  <c r="W659" i="1"/>
  <c r="N659" i="1"/>
  <c r="AM658" i="1"/>
  <c r="Y658" i="1"/>
  <c r="X658" i="1" s="1"/>
  <c r="W658" i="1"/>
  <c r="N658" i="1"/>
  <c r="AM657" i="1"/>
  <c r="Y657" i="1"/>
  <c r="X657" i="1" s="1"/>
  <c r="W657" i="1"/>
  <c r="N657" i="1"/>
  <c r="AM656" i="1"/>
  <c r="Y656" i="1"/>
  <c r="X656" i="1" s="1"/>
  <c r="W656" i="1"/>
  <c r="N656" i="1"/>
  <c r="AM655" i="1"/>
  <c r="Y655" i="1"/>
  <c r="X655" i="1" s="1"/>
  <c r="W655" i="1"/>
  <c r="N655" i="1"/>
  <c r="AM652" i="1"/>
  <c r="Y652" i="1"/>
  <c r="X652" i="1" s="1"/>
  <c r="W652" i="1"/>
  <c r="N652" i="1"/>
  <c r="AM651" i="1"/>
  <c r="Y651" i="1"/>
  <c r="X651" i="1" s="1"/>
  <c r="W651" i="1"/>
  <c r="N651" i="1"/>
  <c r="AM650" i="1"/>
  <c r="Y650" i="1"/>
  <c r="X650" i="1" s="1"/>
  <c r="W650" i="1"/>
  <c r="N650" i="1"/>
  <c r="AM649" i="1"/>
  <c r="Y649" i="1"/>
  <c r="X649" i="1" s="1"/>
  <c r="W649" i="1"/>
  <c r="N649" i="1"/>
  <c r="AM648" i="1"/>
  <c r="Y648" i="1"/>
  <c r="X648" i="1" s="1"/>
  <c r="W648" i="1"/>
  <c r="N648" i="1"/>
  <c r="AM647" i="1"/>
  <c r="Y647" i="1"/>
  <c r="X647" i="1" s="1"/>
  <c r="W647" i="1"/>
  <c r="N647" i="1"/>
  <c r="AM646" i="1"/>
  <c r="Y646" i="1"/>
  <c r="X646" i="1" s="1"/>
  <c r="W646" i="1"/>
  <c r="N646" i="1"/>
  <c r="AM645" i="1"/>
  <c r="Y645" i="1"/>
  <c r="X645" i="1" s="1"/>
  <c r="W645" i="1"/>
  <c r="N645" i="1"/>
  <c r="AM644" i="1"/>
  <c r="Y644" i="1"/>
  <c r="X644" i="1" s="1"/>
  <c r="W644" i="1"/>
  <c r="N644" i="1"/>
  <c r="AM643" i="1"/>
  <c r="Y643" i="1"/>
  <c r="X643" i="1" s="1"/>
  <c r="W643" i="1"/>
  <c r="N643" i="1"/>
  <c r="AM640" i="1"/>
  <c r="Y640" i="1"/>
  <c r="X640" i="1" s="1"/>
  <c r="W640" i="1"/>
  <c r="N640" i="1"/>
  <c r="AM639" i="1"/>
  <c r="Y639" i="1"/>
  <c r="X639" i="1" s="1"/>
  <c r="W639" i="1"/>
  <c r="N639" i="1"/>
  <c r="AM638" i="1"/>
  <c r="Y638" i="1"/>
  <c r="X638" i="1" s="1"/>
  <c r="W638" i="1"/>
  <c r="N638" i="1"/>
  <c r="AM637" i="1"/>
  <c r="Y637" i="1"/>
  <c r="X637" i="1" s="1"/>
  <c r="W637" i="1"/>
  <c r="N637" i="1"/>
  <c r="AM636" i="1"/>
  <c r="Y636" i="1"/>
  <c r="X636" i="1" s="1"/>
  <c r="W636" i="1"/>
  <c r="N636" i="1"/>
  <c r="AM635" i="1"/>
  <c r="Y635" i="1"/>
  <c r="X635" i="1" s="1"/>
  <c r="W635" i="1"/>
  <c r="N635" i="1"/>
  <c r="AM634" i="1"/>
  <c r="Y634" i="1"/>
  <c r="X634" i="1" s="1"/>
  <c r="W634" i="1"/>
  <c r="N634" i="1"/>
  <c r="AM633" i="1"/>
  <c r="Y633" i="1"/>
  <c r="X633" i="1" s="1"/>
  <c r="W633" i="1"/>
  <c r="N633" i="1"/>
  <c r="AM632" i="1"/>
  <c r="Y632" i="1"/>
  <c r="X632" i="1" s="1"/>
  <c r="W632" i="1"/>
  <c r="N632" i="1"/>
  <c r="AM631" i="1"/>
  <c r="Y631" i="1"/>
  <c r="X631" i="1" s="1"/>
  <c r="W631" i="1"/>
  <c r="N631" i="1"/>
  <c r="AM628" i="1"/>
  <c r="Y628" i="1"/>
  <c r="X628" i="1" s="1"/>
  <c r="W628" i="1"/>
  <c r="N628" i="1"/>
  <c r="AM627" i="1"/>
  <c r="Y627" i="1"/>
  <c r="X627" i="1" s="1"/>
  <c r="W627" i="1"/>
  <c r="N627" i="1"/>
  <c r="AM626" i="1"/>
  <c r="Y626" i="1"/>
  <c r="X626" i="1" s="1"/>
  <c r="W626" i="1"/>
  <c r="N626" i="1"/>
  <c r="AM625" i="1"/>
  <c r="Y625" i="1"/>
  <c r="X625" i="1" s="1"/>
  <c r="W625" i="1"/>
  <c r="N625" i="1"/>
  <c r="AM624" i="1"/>
  <c r="Y624" i="1"/>
  <c r="X624" i="1" s="1"/>
  <c r="W624" i="1"/>
  <c r="N624" i="1"/>
  <c r="AM623" i="1"/>
  <c r="Y623" i="1"/>
  <c r="X623" i="1" s="1"/>
  <c r="W623" i="1"/>
  <c r="N623" i="1"/>
  <c r="AM622" i="1"/>
  <c r="Y622" i="1"/>
  <c r="X622" i="1" s="1"/>
  <c r="W622" i="1"/>
  <c r="N622" i="1"/>
  <c r="AM621" i="1"/>
  <c r="Y621" i="1"/>
  <c r="X621" i="1" s="1"/>
  <c r="W621" i="1"/>
  <c r="N621" i="1"/>
  <c r="AM620" i="1"/>
  <c r="Y620" i="1"/>
  <c r="X620" i="1" s="1"/>
  <c r="W620" i="1"/>
  <c r="N620" i="1"/>
  <c r="AM619" i="1"/>
  <c r="Y619" i="1"/>
  <c r="X619" i="1" s="1"/>
  <c r="W619" i="1"/>
  <c r="N619" i="1"/>
  <c r="AM613" i="1"/>
  <c r="Y613" i="1"/>
  <c r="X613" i="1" s="1"/>
  <c r="W613" i="1"/>
  <c r="N613" i="1"/>
  <c r="AM612" i="1"/>
  <c r="Y612" i="1"/>
  <c r="X612" i="1" s="1"/>
  <c r="W612" i="1"/>
  <c r="N612" i="1"/>
  <c r="AM611" i="1"/>
  <c r="Y611" i="1"/>
  <c r="X611" i="1" s="1"/>
  <c r="W611" i="1"/>
  <c r="N611" i="1"/>
  <c r="AM610" i="1"/>
  <c r="Y610" i="1"/>
  <c r="X610" i="1" s="1"/>
  <c r="W610" i="1"/>
  <c r="N610" i="1"/>
  <c r="AM609" i="1"/>
  <c r="Y609" i="1"/>
  <c r="X609" i="1" s="1"/>
  <c r="W609" i="1"/>
  <c r="N609" i="1"/>
  <c r="AM608" i="1"/>
  <c r="Y608" i="1"/>
  <c r="X608" i="1" s="1"/>
  <c r="W608" i="1"/>
  <c r="N608" i="1"/>
  <c r="AM607" i="1"/>
  <c r="Y607" i="1"/>
  <c r="X607" i="1" s="1"/>
  <c r="W607" i="1"/>
  <c r="N607" i="1"/>
  <c r="AM606" i="1"/>
  <c r="Y606" i="1"/>
  <c r="X606" i="1" s="1"/>
  <c r="W606" i="1"/>
  <c r="N606" i="1"/>
  <c r="AM605" i="1"/>
  <c r="Y605" i="1"/>
  <c r="X605" i="1" s="1"/>
  <c r="W605" i="1"/>
  <c r="N605" i="1"/>
  <c r="AM604" i="1"/>
  <c r="Y604" i="1"/>
  <c r="X604" i="1" s="1"/>
  <c r="W604" i="1"/>
  <c r="N604" i="1"/>
  <c r="AM601" i="1"/>
  <c r="Y601" i="1"/>
  <c r="X601" i="1" s="1"/>
  <c r="W601" i="1"/>
  <c r="N601" i="1"/>
  <c r="AM600" i="1"/>
  <c r="Y600" i="1"/>
  <c r="X600" i="1" s="1"/>
  <c r="W600" i="1"/>
  <c r="N600" i="1"/>
  <c r="AM599" i="1"/>
  <c r="Y599" i="1"/>
  <c r="X599" i="1" s="1"/>
  <c r="W599" i="1"/>
  <c r="N599" i="1"/>
  <c r="AM598" i="1"/>
  <c r="Y598" i="1"/>
  <c r="X598" i="1" s="1"/>
  <c r="W598" i="1"/>
  <c r="N598" i="1"/>
  <c r="AM597" i="1"/>
  <c r="Y597" i="1"/>
  <c r="X597" i="1" s="1"/>
  <c r="W597" i="1"/>
  <c r="N597" i="1"/>
  <c r="AM596" i="1"/>
  <c r="Y596" i="1"/>
  <c r="X596" i="1" s="1"/>
  <c r="W596" i="1"/>
  <c r="N596" i="1"/>
  <c r="AM595" i="1"/>
  <c r="Y595" i="1"/>
  <c r="X595" i="1" s="1"/>
  <c r="W595" i="1"/>
  <c r="N595" i="1"/>
  <c r="AM594" i="1"/>
  <c r="Y594" i="1"/>
  <c r="X594" i="1" s="1"/>
  <c r="W594" i="1"/>
  <c r="N594" i="1"/>
  <c r="AM593" i="1"/>
  <c r="Y593" i="1"/>
  <c r="X593" i="1" s="1"/>
  <c r="W593" i="1"/>
  <c r="N593" i="1"/>
  <c r="AM592" i="1"/>
  <c r="Y592" i="1"/>
  <c r="X592" i="1" s="1"/>
  <c r="W592" i="1"/>
  <c r="N592" i="1"/>
  <c r="AM589" i="1"/>
  <c r="Y589" i="1"/>
  <c r="X589" i="1" s="1"/>
  <c r="W589" i="1"/>
  <c r="N589" i="1"/>
  <c r="AM588" i="1"/>
  <c r="Y588" i="1"/>
  <c r="X588" i="1" s="1"/>
  <c r="W588" i="1"/>
  <c r="N588" i="1"/>
  <c r="AM587" i="1"/>
  <c r="Y587" i="1"/>
  <c r="X587" i="1" s="1"/>
  <c r="W587" i="1"/>
  <c r="N587" i="1"/>
  <c r="AM586" i="1"/>
  <c r="Y586" i="1"/>
  <c r="X586" i="1" s="1"/>
  <c r="W586" i="1"/>
  <c r="N586" i="1"/>
  <c r="AM585" i="1"/>
  <c r="Y585" i="1"/>
  <c r="X585" i="1" s="1"/>
  <c r="W585" i="1"/>
  <c r="N585" i="1"/>
  <c r="AM584" i="1"/>
  <c r="Y584" i="1"/>
  <c r="X584" i="1" s="1"/>
  <c r="W584" i="1"/>
  <c r="N584" i="1"/>
  <c r="AM583" i="1"/>
  <c r="Y583" i="1"/>
  <c r="X583" i="1" s="1"/>
  <c r="W583" i="1"/>
  <c r="N583" i="1"/>
  <c r="AM582" i="1"/>
  <c r="Y582" i="1"/>
  <c r="X582" i="1" s="1"/>
  <c r="W582" i="1"/>
  <c r="N582" i="1"/>
  <c r="AM581" i="1"/>
  <c r="Y581" i="1"/>
  <c r="X581" i="1" s="1"/>
  <c r="W581" i="1"/>
  <c r="N581" i="1"/>
  <c r="AM580" i="1"/>
  <c r="Y580" i="1"/>
  <c r="X580" i="1" s="1"/>
  <c r="W580" i="1"/>
  <c r="N580" i="1"/>
  <c r="AM577" i="1"/>
  <c r="Y577" i="1"/>
  <c r="X577" i="1" s="1"/>
  <c r="W577" i="1"/>
  <c r="N577" i="1"/>
  <c r="AM576" i="1"/>
  <c r="Y576" i="1"/>
  <c r="X576" i="1" s="1"/>
  <c r="W576" i="1"/>
  <c r="N576" i="1"/>
  <c r="AM575" i="1"/>
  <c r="Y575" i="1"/>
  <c r="X575" i="1" s="1"/>
  <c r="W575" i="1"/>
  <c r="N575" i="1"/>
  <c r="AM574" i="1"/>
  <c r="Y574" i="1"/>
  <c r="X574" i="1" s="1"/>
  <c r="W574" i="1"/>
  <c r="N574" i="1"/>
  <c r="AM573" i="1"/>
  <c r="Y573" i="1"/>
  <c r="X573" i="1" s="1"/>
  <c r="W573" i="1"/>
  <c r="N573" i="1"/>
  <c r="AM572" i="1"/>
  <c r="Y572" i="1"/>
  <c r="X572" i="1" s="1"/>
  <c r="W572" i="1"/>
  <c r="N572" i="1"/>
  <c r="AM571" i="1"/>
  <c r="Y571" i="1"/>
  <c r="X571" i="1" s="1"/>
  <c r="W571" i="1"/>
  <c r="N571" i="1"/>
  <c r="AM570" i="1"/>
  <c r="Y570" i="1"/>
  <c r="X570" i="1" s="1"/>
  <c r="W570" i="1"/>
  <c r="N570" i="1"/>
  <c r="AM569" i="1"/>
  <c r="Y569" i="1"/>
  <c r="X569" i="1" s="1"/>
  <c r="W569" i="1"/>
  <c r="N569" i="1"/>
  <c r="AM568" i="1"/>
  <c r="Y568" i="1"/>
  <c r="X568" i="1" s="1"/>
  <c r="W568" i="1"/>
  <c r="N568" i="1"/>
  <c r="AM565" i="1"/>
  <c r="Y565" i="1"/>
  <c r="X565" i="1" s="1"/>
  <c r="W565" i="1"/>
  <c r="N565" i="1"/>
  <c r="AM564" i="1"/>
  <c r="Y564" i="1"/>
  <c r="X564" i="1" s="1"/>
  <c r="W564" i="1"/>
  <c r="N564" i="1"/>
  <c r="AM563" i="1"/>
  <c r="Y563" i="1"/>
  <c r="X563" i="1" s="1"/>
  <c r="W563" i="1"/>
  <c r="N563" i="1"/>
  <c r="AM562" i="1"/>
  <c r="Y562" i="1"/>
  <c r="X562" i="1" s="1"/>
  <c r="W562" i="1"/>
  <c r="N562" i="1"/>
  <c r="AM561" i="1"/>
  <c r="Y561" i="1"/>
  <c r="X561" i="1" s="1"/>
  <c r="W561" i="1"/>
  <c r="N561" i="1"/>
  <c r="AM560" i="1"/>
  <c r="Y560" i="1"/>
  <c r="X560" i="1" s="1"/>
  <c r="W560" i="1"/>
  <c r="N560" i="1"/>
  <c r="AM559" i="1"/>
  <c r="Y559" i="1"/>
  <c r="X559" i="1" s="1"/>
  <c r="W559" i="1"/>
  <c r="N559" i="1"/>
  <c r="AM558" i="1"/>
  <c r="Y558" i="1"/>
  <c r="X558" i="1" s="1"/>
  <c r="W558" i="1"/>
  <c r="N558" i="1"/>
  <c r="AM557" i="1"/>
  <c r="Y557" i="1"/>
  <c r="X557" i="1" s="1"/>
  <c r="W557" i="1"/>
  <c r="N557" i="1"/>
  <c r="AM556" i="1"/>
  <c r="Y556" i="1"/>
  <c r="X556" i="1" s="1"/>
  <c r="W556" i="1"/>
  <c r="N556" i="1"/>
  <c r="AM553" i="1"/>
  <c r="Y553" i="1"/>
  <c r="X553" i="1" s="1"/>
  <c r="W553" i="1"/>
  <c r="N553" i="1"/>
  <c r="AM552" i="1"/>
  <c r="Y552" i="1"/>
  <c r="X552" i="1" s="1"/>
  <c r="W552" i="1"/>
  <c r="N552" i="1"/>
  <c r="AM551" i="1"/>
  <c r="Y551" i="1"/>
  <c r="X551" i="1" s="1"/>
  <c r="W551" i="1"/>
  <c r="N551" i="1"/>
  <c r="AM550" i="1"/>
  <c r="Y550" i="1"/>
  <c r="X550" i="1" s="1"/>
  <c r="W550" i="1"/>
  <c r="N550" i="1"/>
  <c r="AM549" i="1"/>
  <c r="Y549" i="1"/>
  <c r="X549" i="1" s="1"/>
  <c r="W549" i="1"/>
  <c r="N549" i="1"/>
  <c r="AM548" i="1"/>
  <c r="Y548" i="1"/>
  <c r="X548" i="1" s="1"/>
  <c r="W548" i="1"/>
  <c r="N548" i="1"/>
  <c r="AM547" i="1"/>
  <c r="Y547" i="1"/>
  <c r="X547" i="1" s="1"/>
  <c r="W547" i="1"/>
  <c r="N547" i="1"/>
  <c r="AM546" i="1"/>
  <c r="Y546" i="1"/>
  <c r="X546" i="1" s="1"/>
  <c r="W546" i="1"/>
  <c r="N546" i="1"/>
  <c r="AM545" i="1"/>
  <c r="Y545" i="1"/>
  <c r="X545" i="1" s="1"/>
  <c r="W545" i="1"/>
  <c r="N545" i="1"/>
  <c r="AM544" i="1"/>
  <c r="Y544" i="1"/>
  <c r="X544" i="1" s="1"/>
  <c r="W544" i="1"/>
  <c r="N544" i="1"/>
  <c r="AM541" i="1"/>
  <c r="Y541" i="1"/>
  <c r="X541" i="1" s="1"/>
  <c r="W541" i="1"/>
  <c r="N541" i="1"/>
  <c r="AM540" i="1"/>
  <c r="Y540" i="1"/>
  <c r="X540" i="1" s="1"/>
  <c r="W540" i="1"/>
  <c r="N540" i="1"/>
  <c r="AM539" i="1"/>
  <c r="Y539" i="1"/>
  <c r="X539" i="1" s="1"/>
  <c r="W539" i="1"/>
  <c r="N539" i="1"/>
  <c r="AM538" i="1"/>
  <c r="Y538" i="1"/>
  <c r="X538" i="1" s="1"/>
  <c r="W538" i="1"/>
  <c r="N538" i="1"/>
  <c r="AM537" i="1"/>
  <c r="Y537" i="1"/>
  <c r="X537" i="1" s="1"/>
  <c r="W537" i="1"/>
  <c r="N537" i="1"/>
  <c r="AM536" i="1"/>
  <c r="Y536" i="1"/>
  <c r="X536" i="1" s="1"/>
  <c r="W536" i="1"/>
  <c r="N536" i="1"/>
  <c r="AM535" i="1"/>
  <c r="Y535" i="1"/>
  <c r="X535" i="1" s="1"/>
  <c r="W535" i="1"/>
  <c r="N535" i="1"/>
  <c r="AM534" i="1"/>
  <c r="Y534" i="1"/>
  <c r="X534" i="1" s="1"/>
  <c r="W534" i="1"/>
  <c r="N534" i="1"/>
  <c r="AM533" i="1"/>
  <c r="Y533" i="1"/>
  <c r="X533" i="1" s="1"/>
  <c r="W533" i="1"/>
  <c r="N533" i="1"/>
  <c r="AM532" i="1"/>
  <c r="Y532" i="1"/>
  <c r="X532" i="1" s="1"/>
  <c r="W532" i="1"/>
  <c r="N532" i="1"/>
  <c r="AM529" i="1"/>
  <c r="Y529" i="1"/>
  <c r="X529" i="1" s="1"/>
  <c r="W529" i="1"/>
  <c r="N529" i="1"/>
  <c r="AM528" i="1"/>
  <c r="Y528" i="1"/>
  <c r="X528" i="1" s="1"/>
  <c r="W528" i="1"/>
  <c r="N528" i="1"/>
  <c r="AM527" i="1"/>
  <c r="Y527" i="1"/>
  <c r="X527" i="1" s="1"/>
  <c r="W527" i="1"/>
  <c r="N527" i="1"/>
  <c r="AM526" i="1"/>
  <c r="Y526" i="1"/>
  <c r="X526" i="1" s="1"/>
  <c r="W526" i="1"/>
  <c r="N526" i="1"/>
  <c r="AM525" i="1"/>
  <c r="Y525" i="1"/>
  <c r="X525" i="1" s="1"/>
  <c r="W525" i="1"/>
  <c r="N525" i="1"/>
  <c r="AM524" i="1"/>
  <c r="Y524" i="1"/>
  <c r="X524" i="1" s="1"/>
  <c r="W524" i="1"/>
  <c r="N524" i="1"/>
  <c r="AM523" i="1"/>
  <c r="Y523" i="1"/>
  <c r="X523" i="1" s="1"/>
  <c r="W523" i="1"/>
  <c r="N523" i="1"/>
  <c r="AM522" i="1"/>
  <c r="Y522" i="1"/>
  <c r="X522" i="1" s="1"/>
  <c r="W522" i="1"/>
  <c r="N522" i="1"/>
  <c r="AM521" i="1"/>
  <c r="Y521" i="1"/>
  <c r="X521" i="1" s="1"/>
  <c r="W521" i="1"/>
  <c r="N521" i="1"/>
  <c r="AM520" i="1"/>
  <c r="Y520" i="1"/>
  <c r="X520" i="1" s="1"/>
  <c r="W520" i="1"/>
  <c r="N520" i="1"/>
  <c r="AM517" i="1"/>
  <c r="Y517" i="1"/>
  <c r="X517" i="1" s="1"/>
  <c r="W517" i="1"/>
  <c r="N517" i="1"/>
  <c r="AM516" i="1"/>
  <c r="Y516" i="1"/>
  <c r="X516" i="1" s="1"/>
  <c r="W516" i="1"/>
  <c r="N516" i="1"/>
  <c r="AM515" i="1"/>
  <c r="Y515" i="1"/>
  <c r="X515" i="1" s="1"/>
  <c r="W515" i="1"/>
  <c r="N515" i="1"/>
  <c r="AM514" i="1"/>
  <c r="Y514" i="1"/>
  <c r="X514" i="1" s="1"/>
  <c r="W514" i="1"/>
  <c r="N514" i="1"/>
  <c r="AM513" i="1"/>
  <c r="Y513" i="1"/>
  <c r="X513" i="1" s="1"/>
  <c r="W513" i="1"/>
  <c r="N513" i="1"/>
  <c r="AM512" i="1"/>
  <c r="Y512" i="1"/>
  <c r="X512" i="1" s="1"/>
  <c r="W512" i="1"/>
  <c r="N512" i="1"/>
  <c r="AM458" i="1"/>
  <c r="Y458" i="1"/>
  <c r="X458" i="1" s="1"/>
  <c r="W458" i="1"/>
  <c r="N458" i="1"/>
  <c r="AM457" i="1"/>
  <c r="Y457" i="1"/>
  <c r="X457" i="1" s="1"/>
  <c r="W457" i="1"/>
  <c r="N457" i="1"/>
  <c r="AM456" i="1"/>
  <c r="Y456" i="1"/>
  <c r="X456" i="1" s="1"/>
  <c r="W456" i="1"/>
  <c r="N456" i="1"/>
  <c r="AM455" i="1"/>
  <c r="Y455" i="1"/>
  <c r="X455" i="1" s="1"/>
  <c r="W455" i="1"/>
  <c r="N455" i="1"/>
  <c r="AM454" i="1"/>
  <c r="Y454" i="1"/>
  <c r="X454" i="1" s="1"/>
  <c r="W454" i="1"/>
  <c r="N454" i="1"/>
  <c r="AM453" i="1"/>
  <c r="Y453" i="1"/>
  <c r="X453" i="1" s="1"/>
  <c r="W453" i="1"/>
  <c r="N453" i="1"/>
  <c r="AM452" i="1"/>
  <c r="Y452" i="1"/>
  <c r="X452" i="1" s="1"/>
  <c r="W452" i="1"/>
  <c r="N452" i="1"/>
  <c r="AM451" i="1"/>
  <c r="Y451" i="1"/>
  <c r="X451" i="1" s="1"/>
  <c r="W451" i="1"/>
  <c r="N451" i="1"/>
  <c r="AM448" i="1"/>
  <c r="Y448" i="1"/>
  <c r="X448" i="1" s="1"/>
  <c r="W448" i="1"/>
  <c r="N448" i="1"/>
  <c r="AM447" i="1"/>
  <c r="Y447" i="1"/>
  <c r="X447" i="1" s="1"/>
  <c r="W447" i="1"/>
  <c r="N447" i="1"/>
  <c r="AM446" i="1"/>
  <c r="Y446" i="1"/>
  <c r="X446" i="1" s="1"/>
  <c r="W446" i="1"/>
  <c r="N446" i="1"/>
  <c r="AM445" i="1"/>
  <c r="Y445" i="1"/>
  <c r="X445" i="1" s="1"/>
  <c r="W445" i="1"/>
  <c r="N445" i="1"/>
  <c r="AM444" i="1"/>
  <c r="Y444" i="1"/>
  <c r="X444" i="1" s="1"/>
  <c r="W444" i="1"/>
  <c r="N444" i="1"/>
  <c r="AM443" i="1"/>
  <c r="Y443" i="1"/>
  <c r="X443" i="1" s="1"/>
  <c r="W443" i="1"/>
  <c r="N443" i="1"/>
  <c r="AM442" i="1"/>
  <c r="Y442" i="1"/>
  <c r="X442" i="1" s="1"/>
  <c r="W442" i="1"/>
  <c r="N442" i="1"/>
  <c r="AM441" i="1"/>
  <c r="Y441" i="1"/>
  <c r="X441" i="1" s="1"/>
  <c r="W441" i="1"/>
  <c r="N441" i="1"/>
  <c r="AM440" i="1"/>
  <c r="Y440" i="1"/>
  <c r="X440" i="1" s="1"/>
  <c r="W440" i="1"/>
  <c r="N440" i="1"/>
  <c r="AM439" i="1"/>
  <c r="Y439" i="1"/>
  <c r="X439" i="1" s="1"/>
  <c r="W439" i="1"/>
  <c r="N439" i="1"/>
  <c r="AM436" i="1"/>
  <c r="Y436" i="1"/>
  <c r="X436" i="1" s="1"/>
  <c r="W436" i="1"/>
  <c r="N436" i="1"/>
  <c r="AM435" i="1"/>
  <c r="Y435" i="1"/>
  <c r="X435" i="1" s="1"/>
  <c r="W435" i="1"/>
  <c r="N435" i="1"/>
  <c r="AM434" i="1"/>
  <c r="Y434" i="1"/>
  <c r="X434" i="1" s="1"/>
  <c r="W434" i="1"/>
  <c r="N434" i="1"/>
  <c r="AM433" i="1"/>
  <c r="Y433" i="1"/>
  <c r="X433" i="1" s="1"/>
  <c r="W433" i="1"/>
  <c r="N433" i="1"/>
  <c r="AM432" i="1"/>
  <c r="Y432" i="1"/>
  <c r="X432" i="1" s="1"/>
  <c r="W432" i="1"/>
  <c r="N432" i="1"/>
  <c r="AM431" i="1"/>
  <c r="Y431" i="1"/>
  <c r="X431" i="1" s="1"/>
  <c r="W431" i="1"/>
  <c r="N431" i="1"/>
  <c r="AM430" i="1"/>
  <c r="Y430" i="1"/>
  <c r="X430" i="1" s="1"/>
  <c r="W430" i="1"/>
  <c r="N430" i="1"/>
  <c r="AM1813" i="1"/>
  <c r="Y1813" i="1"/>
  <c r="X1813" i="1" s="1"/>
  <c r="W1813" i="1"/>
  <c r="N1813" i="1"/>
  <c r="AM1896" i="1"/>
  <c r="Y1896" i="1"/>
  <c r="X1896" i="1" s="1"/>
  <c r="W1896" i="1"/>
  <c r="N1896" i="1"/>
  <c r="Y1857" i="1"/>
  <c r="X1857" i="1" s="1"/>
  <c r="W1857" i="1"/>
  <c r="N1857" i="1"/>
  <c r="AU1705" i="1"/>
  <c r="AM1705" i="1"/>
  <c r="Y1705" i="1"/>
  <c r="X1705" i="1" s="1"/>
  <c r="W1705" i="1"/>
  <c r="N1705" i="1"/>
  <c r="AU855" i="1"/>
  <c r="AM855" i="1"/>
  <c r="Y855" i="1"/>
  <c r="X855" i="1" s="1"/>
  <c r="W855" i="1"/>
  <c r="N855" i="1"/>
  <c r="AU1843" i="1"/>
  <c r="AM1843" i="1"/>
  <c r="Y1843" i="1"/>
  <c r="X1843" i="1" s="1"/>
  <c r="W1843" i="1"/>
  <c r="N1843" i="1"/>
  <c r="AU1601" i="1"/>
  <c r="AM1601" i="1"/>
  <c r="Y1601" i="1"/>
  <c r="X1601" i="1" s="1"/>
  <c r="W1601" i="1"/>
  <c r="N1601" i="1"/>
  <c r="AU1636" i="1"/>
  <c r="AM1636" i="1"/>
  <c r="Y1636" i="1"/>
  <c r="X1636" i="1" s="1"/>
  <c r="W1636" i="1"/>
  <c r="N1636" i="1"/>
  <c r="AU1693" i="1"/>
  <c r="AM1693" i="1"/>
  <c r="Y1693" i="1"/>
  <c r="X1693" i="1" s="1"/>
  <c r="W1693" i="1"/>
  <c r="N1693" i="1"/>
  <c r="AU946" i="1"/>
  <c r="AM946" i="1"/>
  <c r="Y946" i="1"/>
  <c r="X946" i="1" s="1"/>
  <c r="W946" i="1"/>
  <c r="N946" i="1"/>
  <c r="AU165" i="1"/>
  <c r="Y165" i="1"/>
  <c r="X165" i="1" s="1"/>
  <c r="W165" i="1"/>
  <c r="N165" i="1"/>
  <c r="AM822" i="1"/>
  <c r="Y822" i="1"/>
  <c r="X822" i="1" s="1"/>
  <c r="W822" i="1"/>
  <c r="N822" i="1"/>
  <c r="AM821" i="1"/>
  <c r="Y821" i="1"/>
  <c r="X821" i="1" s="1"/>
  <c r="W821" i="1"/>
  <c r="N821" i="1"/>
  <c r="AM820" i="1"/>
  <c r="Y820" i="1"/>
  <c r="X820" i="1" s="1"/>
  <c r="W820" i="1"/>
  <c r="N820" i="1"/>
  <c r="Y991" i="1"/>
  <c r="X991" i="1" s="1"/>
  <c r="W991" i="1"/>
  <c r="N991" i="1"/>
  <c r="Y60" i="1"/>
  <c r="X60" i="1" s="1"/>
  <c r="W60" i="1"/>
  <c r="N60" i="1"/>
  <c r="Y875" i="1"/>
  <c r="X875" i="1" s="1"/>
  <c r="W875" i="1"/>
  <c r="N875" i="1"/>
  <c r="AM871" i="1"/>
  <c r="Y871" i="1"/>
  <c r="X871" i="1" s="1"/>
  <c r="W871" i="1"/>
  <c r="N871" i="1"/>
  <c r="AM870" i="1"/>
  <c r="Y870" i="1"/>
  <c r="X870" i="1" s="1"/>
  <c r="W870" i="1"/>
  <c r="N870" i="1"/>
  <c r="AM1603" i="1"/>
  <c r="Y1603" i="1"/>
  <c r="X1603" i="1" s="1"/>
  <c r="W1603" i="1"/>
  <c r="N1603" i="1"/>
  <c r="AM1602" i="1"/>
  <c r="Y1602" i="1"/>
  <c r="X1602" i="1" s="1"/>
  <c r="W1602" i="1"/>
  <c r="N1602" i="1"/>
  <c r="AM1600" i="1"/>
  <c r="Y1600" i="1"/>
  <c r="X1600" i="1" s="1"/>
  <c r="W1600" i="1"/>
  <c r="N1600" i="1"/>
  <c r="AM227" i="1"/>
  <c r="Y227" i="1"/>
  <c r="X227" i="1" s="1"/>
  <c r="W227" i="1"/>
  <c r="N227" i="1"/>
  <c r="AM1942" i="1"/>
  <c r="Y1942" i="1"/>
  <c r="X1942" i="1" s="1"/>
  <c r="W1942" i="1"/>
  <c r="N1942" i="1"/>
  <c r="AM1794" i="1"/>
  <c r="Y1794" i="1"/>
  <c r="X1794" i="1" s="1"/>
  <c r="W1794" i="1"/>
  <c r="N1794" i="1"/>
  <c r="AM881" i="1"/>
  <c r="Y881" i="1"/>
  <c r="X881" i="1" s="1"/>
  <c r="W881" i="1"/>
  <c r="N881" i="1"/>
  <c r="AM860" i="1"/>
  <c r="Y860" i="1"/>
  <c r="X860" i="1" s="1"/>
  <c r="W860" i="1"/>
  <c r="N860" i="1"/>
  <c r="AM1654" i="1"/>
  <c r="Y1654" i="1"/>
  <c r="X1654" i="1" s="1"/>
  <c r="W1654" i="1"/>
  <c r="N1654" i="1"/>
  <c r="AM971" i="1"/>
  <c r="Y971" i="1"/>
  <c r="X971" i="1" s="1"/>
  <c r="W971" i="1"/>
  <c r="N971" i="1"/>
  <c r="AM1653" i="1"/>
  <c r="Y1653" i="1"/>
  <c r="X1653" i="1" s="1"/>
  <c r="W1653" i="1"/>
  <c r="N1653" i="1"/>
  <c r="AM1553" i="1"/>
  <c r="Y1553" i="1"/>
  <c r="X1553" i="1" s="1"/>
  <c r="W1553" i="1"/>
  <c r="N1553" i="1"/>
  <c r="AM175" i="1"/>
  <c r="Y175" i="1"/>
  <c r="X175" i="1" s="1"/>
  <c r="W175" i="1"/>
  <c r="N175" i="1"/>
  <c r="AM869" i="1"/>
  <c r="Y869" i="1"/>
  <c r="X869" i="1" s="1"/>
  <c r="W869" i="1"/>
  <c r="N869" i="1"/>
  <c r="Y1528" i="1"/>
  <c r="X1528" i="1" s="1"/>
  <c r="W1528" i="1"/>
  <c r="N1528" i="1"/>
  <c r="Y1526" i="1"/>
  <c r="X1526" i="1" s="1"/>
  <c r="W1526" i="1"/>
  <c r="N1526" i="1"/>
  <c r="Y1525" i="1"/>
  <c r="X1525" i="1" s="1"/>
  <c r="W1525" i="1"/>
  <c r="N1525" i="1"/>
  <c r="Y1524" i="1"/>
  <c r="X1524" i="1" s="1"/>
  <c r="W1524" i="1"/>
  <c r="N1524" i="1"/>
  <c r="Y1523" i="1"/>
  <c r="X1523" i="1" s="1"/>
  <c r="W1523" i="1"/>
  <c r="N1523" i="1"/>
  <c r="Y1522" i="1"/>
  <c r="X1522" i="1" s="1"/>
  <c r="W1522" i="1"/>
  <c r="N1522" i="1"/>
  <c r="Y1521" i="1"/>
  <c r="X1521" i="1" s="1"/>
  <c r="W1521" i="1"/>
  <c r="N1521" i="1"/>
  <c r="Y1520" i="1"/>
  <c r="X1520" i="1" s="1"/>
  <c r="W1520" i="1"/>
  <c r="N1520" i="1"/>
  <c r="Y1519" i="1"/>
  <c r="X1519" i="1" s="1"/>
  <c r="W1519" i="1"/>
  <c r="N1519" i="1"/>
  <c r="Y1518" i="1"/>
  <c r="X1518" i="1" s="1"/>
  <c r="W1518" i="1"/>
  <c r="N1518" i="1"/>
  <c r="Y1517" i="1"/>
  <c r="X1517" i="1" s="1"/>
  <c r="W1517" i="1"/>
  <c r="N1517" i="1"/>
  <c r="Y1535" i="1"/>
  <c r="X1535" i="1" s="1"/>
  <c r="W1535" i="1"/>
  <c r="N1535" i="1"/>
  <c r="Y1534" i="1"/>
  <c r="X1534" i="1" s="1"/>
  <c r="W1534" i="1"/>
  <c r="N1534" i="1"/>
  <c r="Y1533" i="1"/>
  <c r="X1533" i="1" s="1"/>
  <c r="W1533" i="1"/>
  <c r="N1533" i="1"/>
  <c r="Y1532" i="1"/>
  <c r="X1532" i="1" s="1"/>
  <c r="W1532" i="1"/>
  <c r="N1532" i="1"/>
  <c r="Y1531" i="1"/>
  <c r="X1531" i="1" s="1"/>
  <c r="W1531" i="1"/>
  <c r="N1531" i="1"/>
  <c r="Y1530" i="1"/>
  <c r="X1530" i="1" s="1"/>
  <c r="W1530" i="1"/>
  <c r="N1530" i="1"/>
  <c r="Y1529" i="1"/>
  <c r="X1529" i="1" s="1"/>
  <c r="W1529" i="1"/>
  <c r="N1529" i="1"/>
  <c r="Y1527" i="1"/>
  <c r="X1527" i="1" s="1"/>
  <c r="W1527" i="1"/>
  <c r="N1527" i="1"/>
  <c r="Y1516" i="1"/>
  <c r="X1516" i="1" s="1"/>
  <c r="W1516" i="1"/>
  <c r="N1516" i="1"/>
  <c r="AU1655" i="1"/>
  <c r="AM1655" i="1"/>
  <c r="Y1655" i="1"/>
  <c r="X1655" i="1" s="1"/>
  <c r="W1655" i="1"/>
  <c r="N1655" i="1"/>
  <c r="AU1566" i="1"/>
  <c r="AM1566" i="1"/>
  <c r="Y1566" i="1"/>
  <c r="X1566" i="1" s="1"/>
  <c r="W1566" i="1"/>
  <c r="N1566" i="1"/>
  <c r="AU1168" i="1"/>
  <c r="AM1168" i="1"/>
  <c r="Y1168" i="1"/>
  <c r="X1168" i="1" s="1"/>
  <c r="W1168" i="1"/>
  <c r="N1168" i="1"/>
  <c r="AU1167" i="1"/>
  <c r="AM1167" i="1"/>
  <c r="Y1167" i="1"/>
  <c r="X1167" i="1" s="1"/>
  <c r="W1167" i="1"/>
  <c r="N1167" i="1"/>
  <c r="AU1166" i="1"/>
  <c r="AM1166" i="1"/>
  <c r="Y1166" i="1"/>
  <c r="X1166" i="1" s="1"/>
  <c r="W1166" i="1"/>
  <c r="N1166" i="1"/>
  <c r="AU1165" i="1"/>
  <c r="AM1165" i="1"/>
  <c r="Y1165" i="1"/>
  <c r="X1165" i="1" s="1"/>
  <c r="W1165" i="1"/>
  <c r="N1165" i="1"/>
  <c r="AU1164" i="1"/>
  <c r="AM1164" i="1"/>
  <c r="Y1164" i="1"/>
  <c r="X1164" i="1" s="1"/>
  <c r="W1164" i="1"/>
  <c r="N1164" i="1"/>
  <c r="AU1163" i="1"/>
  <c r="AM1163" i="1"/>
  <c r="Y1163" i="1"/>
  <c r="X1163" i="1" s="1"/>
  <c r="W1163" i="1"/>
  <c r="N1163" i="1"/>
  <c r="AU1162" i="1"/>
  <c r="AM1162" i="1"/>
  <c r="Y1162" i="1"/>
  <c r="X1162" i="1" s="1"/>
  <c r="W1162" i="1"/>
  <c r="N1162" i="1"/>
  <c r="AU131" i="1"/>
  <c r="AM131" i="1"/>
  <c r="Y131" i="1"/>
  <c r="X131" i="1" s="1"/>
  <c r="W131" i="1"/>
  <c r="N131" i="1"/>
  <c r="AU129" i="1"/>
  <c r="AM129" i="1"/>
  <c r="Y129" i="1"/>
  <c r="X129" i="1" s="1"/>
  <c r="W129" i="1"/>
  <c r="N129" i="1"/>
  <c r="AU1599" i="1"/>
  <c r="AM1599" i="1"/>
  <c r="Y1599" i="1"/>
  <c r="X1599" i="1" s="1"/>
  <c r="W1599" i="1"/>
  <c r="N1599" i="1"/>
  <c r="AU1588" i="1"/>
  <c r="AM1588" i="1"/>
  <c r="Y1588" i="1"/>
  <c r="X1588" i="1" s="1"/>
  <c r="W1588" i="1"/>
  <c r="N1588" i="1"/>
  <c r="AU1936" i="1"/>
  <c r="AM1936" i="1"/>
  <c r="Y1936" i="1"/>
  <c r="X1936" i="1" s="1"/>
  <c r="W1936" i="1"/>
  <c r="N1936" i="1"/>
  <c r="AU1627" i="1"/>
  <c r="AM1627" i="1"/>
  <c r="Y1627" i="1"/>
  <c r="X1627" i="1" s="1"/>
  <c r="W1627" i="1"/>
  <c r="N1627" i="1"/>
  <c r="AU1596" i="1"/>
  <c r="AM1596" i="1"/>
  <c r="Y1596" i="1"/>
  <c r="X1596" i="1" s="1"/>
  <c r="W1596" i="1"/>
  <c r="N1596" i="1"/>
  <c r="AU123" i="1"/>
  <c r="AM123" i="1"/>
  <c r="Y123" i="1"/>
  <c r="X123" i="1" s="1"/>
  <c r="W123" i="1"/>
  <c r="N123" i="1"/>
  <c r="AU36" i="1"/>
  <c r="AM36" i="1"/>
  <c r="Y36" i="1"/>
  <c r="X36" i="1" s="1"/>
  <c r="W36" i="1"/>
  <c r="N36" i="1"/>
  <c r="AU955" i="1"/>
  <c r="AM955" i="1"/>
  <c r="Y955" i="1"/>
  <c r="X955" i="1" s="1"/>
  <c r="W955" i="1"/>
  <c r="N955" i="1"/>
  <c r="AU954" i="1"/>
  <c r="AM954" i="1"/>
  <c r="Y954" i="1"/>
  <c r="X954" i="1" s="1"/>
  <c r="W954" i="1"/>
  <c r="N954" i="1"/>
  <c r="AU125" i="1"/>
  <c r="AM125" i="1"/>
  <c r="Y125" i="1"/>
  <c r="X125" i="1" s="1"/>
  <c r="W125" i="1"/>
  <c r="N125" i="1"/>
  <c r="AU103" i="1"/>
  <c r="AM103" i="1"/>
  <c r="Y103" i="1"/>
  <c r="X103" i="1" s="1"/>
  <c r="W103" i="1"/>
  <c r="N103" i="1"/>
  <c r="AU76" i="1"/>
  <c r="AM76" i="1"/>
  <c r="Y76" i="1"/>
  <c r="X76" i="1" s="1"/>
  <c r="W76" i="1"/>
  <c r="N76" i="1"/>
  <c r="AU67" i="1"/>
  <c r="AM67" i="1"/>
  <c r="Y67" i="1"/>
  <c r="X67" i="1" s="1"/>
  <c r="W67" i="1"/>
  <c r="N67" i="1"/>
  <c r="AU120" i="1"/>
  <c r="AM120" i="1"/>
  <c r="Y120" i="1"/>
  <c r="X120" i="1" s="1"/>
  <c r="W120" i="1"/>
  <c r="N120" i="1"/>
  <c r="AU1862" i="1"/>
  <c r="AM1862" i="1"/>
  <c r="Y1862" i="1"/>
  <c r="X1862" i="1" s="1"/>
  <c r="W1862" i="1"/>
  <c r="N1862" i="1"/>
  <c r="AU1768" i="1"/>
  <c r="AM1768" i="1"/>
  <c r="Y1768" i="1"/>
  <c r="X1768" i="1" s="1"/>
  <c r="W1768" i="1"/>
  <c r="N1768" i="1"/>
  <c r="AU1605" i="1"/>
  <c r="AM1605" i="1"/>
  <c r="Y1605" i="1"/>
  <c r="X1605" i="1" s="1"/>
  <c r="W1605" i="1"/>
  <c r="N1605" i="1"/>
  <c r="AU849" i="1"/>
  <c r="AM849" i="1"/>
  <c r="Y849" i="1"/>
  <c r="X849" i="1" s="1"/>
  <c r="W849" i="1"/>
  <c r="N849" i="1"/>
  <c r="AU124" i="1"/>
  <c r="AM124" i="1"/>
  <c r="Y124" i="1"/>
  <c r="X124" i="1" s="1"/>
  <c r="W124" i="1"/>
  <c r="N124" i="1"/>
  <c r="AU239" i="1"/>
  <c r="AM239" i="1"/>
  <c r="Y239" i="1"/>
  <c r="X239" i="1" s="1"/>
  <c r="W239" i="1"/>
  <c r="N239" i="1"/>
  <c r="AU979" i="1"/>
  <c r="AM979" i="1"/>
  <c r="Y979" i="1"/>
  <c r="X979" i="1" s="1"/>
  <c r="W979" i="1"/>
  <c r="N979" i="1"/>
  <c r="AU833" i="1"/>
  <c r="AM833" i="1"/>
  <c r="Y833" i="1"/>
  <c r="X833" i="1" s="1"/>
  <c r="W833" i="1"/>
  <c r="N833" i="1"/>
  <c r="Y1911" i="1"/>
  <c r="X1911" i="1" s="1"/>
  <c r="W1911" i="1"/>
  <c r="N1911" i="1"/>
  <c r="AM66" i="1"/>
  <c r="Y66" i="1"/>
  <c r="X66" i="1" s="1"/>
  <c r="W66" i="1"/>
  <c r="N66" i="1"/>
  <c r="AU1637" i="1"/>
  <c r="AM1637" i="1"/>
  <c r="Y1637" i="1"/>
  <c r="X1637" i="1" s="1"/>
  <c r="W1637" i="1"/>
  <c r="N1637" i="1"/>
  <c r="AU1016" i="1"/>
  <c r="AM1016" i="1"/>
  <c r="Y1016" i="1"/>
  <c r="X1016" i="1" s="1"/>
  <c r="W1016" i="1"/>
  <c r="N1016" i="1"/>
  <c r="Y1554" i="1"/>
  <c r="X1554" i="1" s="1"/>
  <c r="W1554" i="1"/>
  <c r="N1554" i="1"/>
  <c r="Y853" i="1"/>
  <c r="X853" i="1" s="1"/>
  <c r="W853" i="1"/>
  <c r="N853" i="1"/>
  <c r="AM117" i="1"/>
  <c r="Y117" i="1"/>
  <c r="X117" i="1" s="1"/>
  <c r="W117" i="1"/>
  <c r="N117" i="1"/>
  <c r="Y999" i="1"/>
  <c r="X999" i="1" s="1"/>
  <c r="W999" i="1"/>
  <c r="N999" i="1"/>
  <c r="Y4" i="1"/>
  <c r="X4" i="1" s="1"/>
  <c r="W4" i="1"/>
  <c r="N4" i="1"/>
  <c r="Y21" i="1"/>
  <c r="X21" i="1" s="1"/>
  <c r="W21" i="1"/>
  <c r="N21" i="1"/>
  <c r="Y17" i="1"/>
  <c r="X17" i="1" s="1"/>
  <c r="W17" i="1"/>
  <c r="N17" i="1"/>
  <c r="AU1715" i="1"/>
  <c r="Y1715" i="1"/>
  <c r="X1715" i="1" s="1"/>
  <c r="W1715" i="1"/>
  <c r="N1715" i="1"/>
  <c r="AU1716" i="1"/>
  <c r="Y1716" i="1"/>
  <c r="X1716" i="1" s="1"/>
  <c r="W1716" i="1"/>
  <c r="N1716" i="1"/>
  <c r="Y873" i="1"/>
  <c r="X873" i="1" s="1"/>
  <c r="W873" i="1"/>
  <c r="N873" i="1"/>
  <c r="Y20" i="1"/>
  <c r="X20" i="1" s="1"/>
  <c r="W20" i="1"/>
  <c r="N20" i="1"/>
  <c r="Y1128" i="1"/>
  <c r="X1128" i="1" s="1"/>
  <c r="W1128" i="1"/>
  <c r="N1128" i="1"/>
  <c r="Y1127" i="1"/>
  <c r="X1127" i="1" s="1"/>
  <c r="W1127" i="1"/>
  <c r="N1127" i="1"/>
  <c r="Y1126" i="1"/>
  <c r="X1126" i="1" s="1"/>
  <c r="W1126" i="1"/>
  <c r="N1126" i="1"/>
  <c r="Y1125" i="1"/>
  <c r="X1125" i="1" s="1"/>
  <c r="W1125" i="1"/>
  <c r="N1125" i="1"/>
  <c r="Y1124" i="1"/>
  <c r="X1124" i="1" s="1"/>
  <c r="W1124" i="1"/>
  <c r="N1124" i="1"/>
  <c r="Y1123" i="1"/>
  <c r="X1123" i="1" s="1"/>
  <c r="W1123" i="1"/>
  <c r="N1123" i="1"/>
  <c r="Y1122" i="1"/>
  <c r="X1122" i="1" s="1"/>
  <c r="W1122" i="1"/>
  <c r="N1122" i="1"/>
  <c r="Y1121" i="1"/>
  <c r="X1121" i="1" s="1"/>
  <c r="W1121" i="1"/>
  <c r="N1121" i="1"/>
  <c r="Y1120" i="1"/>
  <c r="X1120" i="1" s="1"/>
  <c r="W1120" i="1"/>
  <c r="N1120" i="1"/>
  <c r="Y1118" i="1"/>
  <c r="X1118" i="1" s="1"/>
  <c r="W1118" i="1"/>
  <c r="N1118" i="1"/>
  <c r="Y1117" i="1"/>
  <c r="X1117" i="1" s="1"/>
  <c r="W1117" i="1"/>
  <c r="N1117" i="1"/>
  <c r="Y1116" i="1"/>
  <c r="X1116" i="1" s="1"/>
  <c r="W1116" i="1"/>
  <c r="N1116" i="1"/>
  <c r="Y1115" i="1"/>
  <c r="X1115" i="1" s="1"/>
  <c r="W1115" i="1"/>
  <c r="N1115" i="1"/>
  <c r="Y1114" i="1"/>
  <c r="X1114" i="1" s="1"/>
  <c r="W1114" i="1"/>
  <c r="N1114" i="1"/>
  <c r="Y1113" i="1"/>
  <c r="X1113" i="1" s="1"/>
  <c r="W1113" i="1"/>
  <c r="N1113" i="1"/>
  <c r="Y1112" i="1"/>
  <c r="X1112" i="1" s="1"/>
  <c r="W1112" i="1"/>
  <c r="N1112" i="1"/>
  <c r="Y1111" i="1"/>
  <c r="X1111" i="1" s="1"/>
  <c r="W1111" i="1"/>
  <c r="N1111" i="1"/>
  <c r="Y1110" i="1"/>
  <c r="X1110" i="1" s="1"/>
  <c r="W1110" i="1"/>
  <c r="N1110" i="1"/>
  <c r="Y1109" i="1"/>
  <c r="X1109" i="1" s="1"/>
  <c r="W1109" i="1"/>
  <c r="N1109" i="1"/>
  <c r="Y1135" i="1"/>
  <c r="X1135" i="1" s="1"/>
  <c r="W1135" i="1"/>
  <c r="N1135" i="1"/>
  <c r="Y1134" i="1"/>
  <c r="X1134" i="1" s="1"/>
  <c r="W1134" i="1"/>
  <c r="N1134" i="1"/>
  <c r="Y1133" i="1"/>
  <c r="X1133" i="1" s="1"/>
  <c r="W1133" i="1"/>
  <c r="N1133" i="1"/>
  <c r="Y1132" i="1"/>
  <c r="X1132" i="1" s="1"/>
  <c r="W1132" i="1"/>
  <c r="N1132" i="1"/>
  <c r="Y1131" i="1"/>
  <c r="X1131" i="1" s="1"/>
  <c r="W1131" i="1"/>
  <c r="N1131" i="1"/>
  <c r="Y1130" i="1"/>
  <c r="X1130" i="1" s="1"/>
  <c r="W1130" i="1"/>
  <c r="N1130" i="1"/>
  <c r="Y1129" i="1"/>
  <c r="X1129" i="1" s="1"/>
  <c r="W1129" i="1"/>
  <c r="N1129" i="1"/>
  <c r="Y1119" i="1"/>
  <c r="X1119" i="1" s="1"/>
  <c r="W1119" i="1"/>
  <c r="N1119" i="1"/>
  <c r="Y1108" i="1"/>
  <c r="X1108" i="1" s="1"/>
  <c r="W1108" i="1"/>
  <c r="N1108" i="1"/>
  <c r="Y1435" i="1"/>
  <c r="X1435" i="1" s="1"/>
  <c r="W1435" i="1"/>
  <c r="N1435" i="1"/>
  <c r="Y1434" i="1"/>
  <c r="X1434" i="1" s="1"/>
  <c r="W1434" i="1"/>
  <c r="N1434" i="1"/>
  <c r="Y1433" i="1"/>
  <c r="X1433" i="1" s="1"/>
  <c r="W1433" i="1"/>
  <c r="N1433" i="1"/>
  <c r="Y1432" i="1"/>
  <c r="X1432" i="1" s="1"/>
  <c r="W1432" i="1"/>
  <c r="N1432" i="1"/>
  <c r="Y1431" i="1"/>
  <c r="X1431" i="1" s="1"/>
  <c r="W1431" i="1"/>
  <c r="N1431" i="1"/>
  <c r="Y1430" i="1"/>
  <c r="X1430" i="1" s="1"/>
  <c r="W1430" i="1"/>
  <c r="N1430" i="1"/>
  <c r="Y1429" i="1"/>
  <c r="X1429" i="1" s="1"/>
  <c r="W1429" i="1"/>
  <c r="N1429" i="1"/>
  <c r="Y1428" i="1"/>
  <c r="X1428" i="1" s="1"/>
  <c r="W1428" i="1"/>
  <c r="N1428" i="1"/>
  <c r="Y1427" i="1"/>
  <c r="X1427" i="1" s="1"/>
  <c r="W1427" i="1"/>
  <c r="N1427" i="1"/>
  <c r="Y1425" i="1"/>
  <c r="X1425" i="1" s="1"/>
  <c r="W1425" i="1"/>
  <c r="N1425" i="1"/>
  <c r="Y1424" i="1"/>
  <c r="X1424" i="1" s="1"/>
  <c r="W1424" i="1"/>
  <c r="N1424" i="1"/>
  <c r="Y1423" i="1"/>
  <c r="X1423" i="1" s="1"/>
  <c r="W1423" i="1"/>
  <c r="N1423" i="1"/>
  <c r="Y1422" i="1"/>
  <c r="X1422" i="1" s="1"/>
  <c r="W1422" i="1"/>
  <c r="N1422" i="1"/>
  <c r="Y1421" i="1"/>
  <c r="X1421" i="1" s="1"/>
  <c r="W1421" i="1"/>
  <c r="N1421" i="1"/>
  <c r="Y1420" i="1"/>
  <c r="X1420" i="1" s="1"/>
  <c r="W1420" i="1"/>
  <c r="N1420" i="1"/>
  <c r="Y1419" i="1"/>
  <c r="X1419" i="1" s="1"/>
  <c r="W1419" i="1"/>
  <c r="N1419" i="1"/>
  <c r="Y1418" i="1"/>
  <c r="X1418" i="1" s="1"/>
  <c r="W1418" i="1"/>
  <c r="N1418" i="1"/>
  <c r="Y1417" i="1"/>
  <c r="X1417" i="1" s="1"/>
  <c r="W1417" i="1"/>
  <c r="N1417" i="1"/>
  <c r="Y1416" i="1"/>
  <c r="X1416" i="1" s="1"/>
  <c r="W1416" i="1"/>
  <c r="N1416" i="1"/>
  <c r="Y1414" i="1"/>
  <c r="X1414" i="1" s="1"/>
  <c r="W1414" i="1"/>
  <c r="N1414" i="1"/>
  <c r="Y1413" i="1"/>
  <c r="X1413" i="1" s="1"/>
  <c r="W1413" i="1"/>
  <c r="N1413" i="1"/>
  <c r="Y1412" i="1"/>
  <c r="X1412" i="1" s="1"/>
  <c r="W1412" i="1"/>
  <c r="N1412" i="1"/>
  <c r="Y1411" i="1"/>
  <c r="X1411" i="1" s="1"/>
  <c r="W1411" i="1"/>
  <c r="N1411" i="1"/>
  <c r="Y1410" i="1"/>
  <c r="X1410" i="1" s="1"/>
  <c r="W1410" i="1"/>
  <c r="N1410" i="1"/>
  <c r="Y1409" i="1"/>
  <c r="X1409" i="1" s="1"/>
  <c r="W1409" i="1"/>
  <c r="N1409" i="1"/>
  <c r="Y1408" i="1"/>
  <c r="X1408" i="1" s="1"/>
  <c r="W1408" i="1"/>
  <c r="N1408" i="1"/>
  <c r="Y1407" i="1"/>
  <c r="X1407" i="1" s="1"/>
  <c r="W1407" i="1"/>
  <c r="N1407" i="1"/>
  <c r="Y1406" i="1"/>
  <c r="X1406" i="1" s="1"/>
  <c r="W1406" i="1"/>
  <c r="N1406" i="1"/>
  <c r="Y1405" i="1"/>
  <c r="X1405" i="1" s="1"/>
  <c r="W1405" i="1"/>
  <c r="N1405" i="1"/>
  <c r="Y1403" i="1"/>
  <c r="X1403" i="1" s="1"/>
  <c r="W1403" i="1"/>
  <c r="N1403" i="1"/>
  <c r="Y1402" i="1"/>
  <c r="X1402" i="1" s="1"/>
  <c r="W1402" i="1"/>
  <c r="N1402" i="1"/>
  <c r="Y1401" i="1"/>
  <c r="X1401" i="1" s="1"/>
  <c r="W1401" i="1"/>
  <c r="N1401" i="1"/>
  <c r="Y1400" i="1"/>
  <c r="X1400" i="1" s="1"/>
  <c r="W1400" i="1"/>
  <c r="N1400" i="1"/>
  <c r="Y1399" i="1"/>
  <c r="X1399" i="1" s="1"/>
  <c r="W1399" i="1"/>
  <c r="N1399" i="1"/>
  <c r="Y1398" i="1"/>
  <c r="X1398" i="1" s="1"/>
  <c r="W1398" i="1"/>
  <c r="N1398" i="1"/>
  <c r="Y1397" i="1"/>
  <c r="X1397" i="1" s="1"/>
  <c r="W1397" i="1"/>
  <c r="N1397" i="1"/>
  <c r="Y1396" i="1"/>
  <c r="X1396" i="1" s="1"/>
  <c r="W1396" i="1"/>
  <c r="N1396" i="1"/>
  <c r="Y1395" i="1"/>
  <c r="X1395" i="1" s="1"/>
  <c r="W1395" i="1"/>
  <c r="N1395" i="1"/>
  <c r="Y1394" i="1"/>
  <c r="X1394" i="1" s="1"/>
  <c r="W1394" i="1"/>
  <c r="N1394" i="1"/>
  <c r="Y1392" i="1"/>
  <c r="X1392" i="1" s="1"/>
  <c r="W1392" i="1"/>
  <c r="N1392" i="1"/>
  <c r="Y1391" i="1"/>
  <c r="X1391" i="1" s="1"/>
  <c r="W1391" i="1"/>
  <c r="N1391" i="1"/>
  <c r="Y1390" i="1"/>
  <c r="X1390" i="1" s="1"/>
  <c r="W1390" i="1"/>
  <c r="N1390" i="1"/>
  <c r="Y1389" i="1"/>
  <c r="X1389" i="1" s="1"/>
  <c r="W1389" i="1"/>
  <c r="N1389" i="1"/>
  <c r="Y1388" i="1"/>
  <c r="X1388" i="1" s="1"/>
  <c r="W1388" i="1"/>
  <c r="N1388" i="1"/>
  <c r="Y1387" i="1"/>
  <c r="X1387" i="1" s="1"/>
  <c r="W1387" i="1"/>
  <c r="N1387" i="1"/>
  <c r="Y1386" i="1"/>
  <c r="X1386" i="1" s="1"/>
  <c r="W1386" i="1"/>
  <c r="N1386" i="1"/>
  <c r="Y1385" i="1"/>
  <c r="X1385" i="1" s="1"/>
  <c r="W1385" i="1"/>
  <c r="N1385" i="1"/>
  <c r="Y1384" i="1"/>
  <c r="X1384" i="1" s="1"/>
  <c r="W1384" i="1"/>
  <c r="N1384" i="1"/>
  <c r="Y1383" i="1"/>
  <c r="X1383" i="1" s="1"/>
  <c r="W1383" i="1"/>
  <c r="N1383" i="1"/>
  <c r="Y1381" i="1"/>
  <c r="X1381" i="1" s="1"/>
  <c r="W1381" i="1"/>
  <c r="N1381" i="1"/>
  <c r="Y1380" i="1"/>
  <c r="X1380" i="1" s="1"/>
  <c r="W1380" i="1"/>
  <c r="N1380" i="1"/>
  <c r="Y1379" i="1"/>
  <c r="X1379" i="1" s="1"/>
  <c r="W1379" i="1"/>
  <c r="N1379" i="1"/>
  <c r="Y1378" i="1"/>
  <c r="X1378" i="1" s="1"/>
  <c r="W1378" i="1"/>
  <c r="N1378" i="1"/>
  <c r="Y1377" i="1"/>
  <c r="X1377" i="1" s="1"/>
  <c r="W1377" i="1"/>
  <c r="N1377" i="1"/>
  <c r="Y1376" i="1"/>
  <c r="X1376" i="1" s="1"/>
  <c r="W1376" i="1"/>
  <c r="N1376" i="1"/>
  <c r="Y1375" i="1"/>
  <c r="X1375" i="1" s="1"/>
  <c r="W1375" i="1"/>
  <c r="N1375" i="1"/>
  <c r="Y1374" i="1"/>
  <c r="X1374" i="1" s="1"/>
  <c r="W1374" i="1"/>
  <c r="N1374" i="1"/>
  <c r="Y1373" i="1"/>
  <c r="X1373" i="1" s="1"/>
  <c r="W1373" i="1"/>
  <c r="N1373" i="1"/>
  <c r="Y1372" i="1"/>
  <c r="X1372" i="1" s="1"/>
  <c r="W1372" i="1"/>
  <c r="N1372" i="1"/>
  <c r="Y1370" i="1"/>
  <c r="X1370" i="1" s="1"/>
  <c r="W1370" i="1"/>
  <c r="N1370" i="1"/>
  <c r="Y1369" i="1"/>
  <c r="X1369" i="1" s="1"/>
  <c r="W1369" i="1"/>
  <c r="N1369" i="1"/>
  <c r="Y1368" i="1"/>
  <c r="X1368" i="1" s="1"/>
  <c r="W1368" i="1"/>
  <c r="N1368" i="1"/>
  <c r="Y1367" i="1"/>
  <c r="X1367" i="1" s="1"/>
  <c r="W1367" i="1"/>
  <c r="N1367" i="1"/>
  <c r="Y1366" i="1"/>
  <c r="X1366" i="1" s="1"/>
  <c r="W1366" i="1"/>
  <c r="N1366" i="1"/>
  <c r="Y1365" i="1"/>
  <c r="X1365" i="1" s="1"/>
  <c r="W1365" i="1"/>
  <c r="N1365" i="1"/>
  <c r="Y1364" i="1"/>
  <c r="X1364" i="1" s="1"/>
  <c r="W1364" i="1"/>
  <c r="N1364" i="1"/>
  <c r="Y1363" i="1"/>
  <c r="X1363" i="1" s="1"/>
  <c r="W1363" i="1"/>
  <c r="N1363" i="1"/>
  <c r="Y1362" i="1"/>
  <c r="X1362" i="1" s="1"/>
  <c r="W1362" i="1"/>
  <c r="N1362" i="1"/>
  <c r="Y1361" i="1"/>
  <c r="X1361" i="1" s="1"/>
  <c r="W1361" i="1"/>
  <c r="N1361" i="1"/>
  <c r="Y1359" i="1"/>
  <c r="X1359" i="1" s="1"/>
  <c r="W1359" i="1"/>
  <c r="N1359" i="1"/>
  <c r="Y1358" i="1"/>
  <c r="X1358" i="1" s="1"/>
  <c r="W1358" i="1"/>
  <c r="N1358" i="1"/>
  <c r="Y1357" i="1"/>
  <c r="X1357" i="1" s="1"/>
  <c r="W1357" i="1"/>
  <c r="N1357" i="1"/>
  <c r="Y1356" i="1"/>
  <c r="X1356" i="1" s="1"/>
  <c r="W1356" i="1"/>
  <c r="N1356" i="1"/>
  <c r="Y1355" i="1"/>
  <c r="X1355" i="1" s="1"/>
  <c r="W1355" i="1"/>
  <c r="N1355" i="1"/>
  <c r="Y1354" i="1"/>
  <c r="X1354" i="1" s="1"/>
  <c r="W1354" i="1"/>
  <c r="N1354" i="1"/>
  <c r="Y1353" i="1"/>
  <c r="X1353" i="1" s="1"/>
  <c r="W1353" i="1"/>
  <c r="N1353" i="1"/>
  <c r="Y1352" i="1"/>
  <c r="X1352" i="1" s="1"/>
  <c r="W1352" i="1"/>
  <c r="N1352" i="1"/>
  <c r="Y1351" i="1"/>
  <c r="X1351" i="1" s="1"/>
  <c r="W1351" i="1"/>
  <c r="N1351" i="1"/>
  <c r="Y1350" i="1"/>
  <c r="X1350" i="1" s="1"/>
  <c r="W1350" i="1"/>
  <c r="N1350" i="1"/>
  <c r="Y1348" i="1"/>
  <c r="X1348" i="1" s="1"/>
  <c r="W1348" i="1"/>
  <c r="N1348" i="1"/>
  <c r="Y1347" i="1"/>
  <c r="X1347" i="1" s="1"/>
  <c r="W1347" i="1"/>
  <c r="N1347" i="1"/>
  <c r="Y1346" i="1"/>
  <c r="X1346" i="1" s="1"/>
  <c r="W1346" i="1"/>
  <c r="N1346" i="1"/>
  <c r="Y1345" i="1"/>
  <c r="X1345" i="1" s="1"/>
  <c r="W1345" i="1"/>
  <c r="N1345" i="1"/>
  <c r="Y1344" i="1"/>
  <c r="X1344" i="1" s="1"/>
  <c r="W1344" i="1"/>
  <c r="N1344" i="1"/>
  <c r="Y1343" i="1"/>
  <c r="X1343" i="1" s="1"/>
  <c r="W1343" i="1"/>
  <c r="N1343" i="1"/>
  <c r="Y1342" i="1"/>
  <c r="X1342" i="1" s="1"/>
  <c r="W1342" i="1"/>
  <c r="N1342" i="1"/>
  <c r="Y1341" i="1"/>
  <c r="X1341" i="1" s="1"/>
  <c r="W1341" i="1"/>
  <c r="N1341" i="1"/>
  <c r="Y1340" i="1"/>
  <c r="X1340" i="1" s="1"/>
  <c r="W1340" i="1"/>
  <c r="N1340" i="1"/>
  <c r="Y1339" i="1"/>
  <c r="X1339" i="1" s="1"/>
  <c r="W1339" i="1"/>
  <c r="N1339" i="1"/>
  <c r="Y1336" i="1"/>
  <c r="X1336" i="1" s="1"/>
  <c r="W1336" i="1"/>
  <c r="N1336" i="1"/>
  <c r="Y1335" i="1"/>
  <c r="X1335" i="1" s="1"/>
  <c r="W1335" i="1"/>
  <c r="N1335" i="1"/>
  <c r="Y1334" i="1"/>
  <c r="X1334" i="1" s="1"/>
  <c r="W1334" i="1"/>
  <c r="N1334" i="1"/>
  <c r="Y1333" i="1"/>
  <c r="X1333" i="1" s="1"/>
  <c r="W1333" i="1"/>
  <c r="N1333" i="1"/>
  <c r="Y1332" i="1"/>
  <c r="X1332" i="1" s="1"/>
  <c r="W1332" i="1"/>
  <c r="N1332" i="1"/>
  <c r="Y1331" i="1"/>
  <c r="X1331" i="1" s="1"/>
  <c r="W1331" i="1"/>
  <c r="N1331" i="1"/>
  <c r="Y1330" i="1"/>
  <c r="X1330" i="1" s="1"/>
  <c r="W1330" i="1"/>
  <c r="N1330" i="1"/>
  <c r="Y1329" i="1"/>
  <c r="X1329" i="1" s="1"/>
  <c r="W1329" i="1"/>
  <c r="N1329" i="1"/>
  <c r="Y1328" i="1"/>
  <c r="X1328" i="1" s="1"/>
  <c r="W1328" i="1"/>
  <c r="N1328" i="1"/>
  <c r="Y1327" i="1"/>
  <c r="X1327" i="1" s="1"/>
  <c r="W1327" i="1"/>
  <c r="N1327" i="1"/>
  <c r="Y1325" i="1"/>
  <c r="X1325" i="1" s="1"/>
  <c r="W1325" i="1"/>
  <c r="N1325" i="1"/>
  <c r="Y1324" i="1"/>
  <c r="X1324" i="1" s="1"/>
  <c r="W1324" i="1"/>
  <c r="N1324" i="1"/>
  <c r="Y1323" i="1"/>
  <c r="X1323" i="1" s="1"/>
  <c r="W1323" i="1"/>
  <c r="N1323" i="1"/>
  <c r="Y1322" i="1"/>
  <c r="X1322" i="1" s="1"/>
  <c r="W1322" i="1"/>
  <c r="N1322" i="1"/>
  <c r="Y1321" i="1"/>
  <c r="X1321" i="1" s="1"/>
  <c r="W1321" i="1"/>
  <c r="N1321" i="1"/>
  <c r="Y1320" i="1"/>
  <c r="X1320" i="1" s="1"/>
  <c r="W1320" i="1"/>
  <c r="N1320" i="1"/>
  <c r="Y1319" i="1"/>
  <c r="X1319" i="1" s="1"/>
  <c r="W1319" i="1"/>
  <c r="N1319" i="1"/>
  <c r="Y1318" i="1"/>
  <c r="X1318" i="1" s="1"/>
  <c r="W1318" i="1"/>
  <c r="N1318" i="1"/>
  <c r="Y1317" i="1"/>
  <c r="X1317" i="1" s="1"/>
  <c r="W1317" i="1"/>
  <c r="N1317" i="1"/>
  <c r="Y1316" i="1"/>
  <c r="X1316" i="1" s="1"/>
  <c r="W1316" i="1"/>
  <c r="N1316" i="1"/>
  <c r="Y1314" i="1"/>
  <c r="X1314" i="1" s="1"/>
  <c r="W1314" i="1"/>
  <c r="N1314" i="1"/>
  <c r="Y1313" i="1"/>
  <c r="X1313" i="1" s="1"/>
  <c r="W1313" i="1"/>
  <c r="N1313" i="1"/>
  <c r="Y1312" i="1"/>
  <c r="X1312" i="1" s="1"/>
  <c r="W1312" i="1"/>
  <c r="N1312" i="1"/>
  <c r="Y1311" i="1"/>
  <c r="X1311" i="1" s="1"/>
  <c r="W1311" i="1"/>
  <c r="N1311" i="1"/>
  <c r="Y1310" i="1"/>
  <c r="X1310" i="1" s="1"/>
  <c r="W1310" i="1"/>
  <c r="N1310" i="1"/>
  <c r="Y1309" i="1"/>
  <c r="X1309" i="1" s="1"/>
  <c r="W1309" i="1"/>
  <c r="N1309" i="1"/>
  <c r="Y1308" i="1"/>
  <c r="X1308" i="1" s="1"/>
  <c r="W1308" i="1"/>
  <c r="N1308" i="1"/>
  <c r="Y1307" i="1"/>
  <c r="X1307" i="1" s="1"/>
  <c r="W1307" i="1"/>
  <c r="N1307" i="1"/>
  <c r="Y1306" i="1"/>
  <c r="X1306" i="1" s="1"/>
  <c r="W1306" i="1"/>
  <c r="N1306" i="1"/>
  <c r="Y1305" i="1"/>
  <c r="X1305" i="1" s="1"/>
  <c r="W1305" i="1"/>
  <c r="N1305" i="1"/>
  <c r="Y1303" i="1"/>
  <c r="X1303" i="1" s="1"/>
  <c r="W1303" i="1"/>
  <c r="N1303" i="1"/>
  <c r="Y1302" i="1"/>
  <c r="X1302" i="1" s="1"/>
  <c r="W1302" i="1"/>
  <c r="N1302" i="1"/>
  <c r="Y1301" i="1"/>
  <c r="X1301" i="1" s="1"/>
  <c r="W1301" i="1"/>
  <c r="N1301" i="1"/>
  <c r="Y1300" i="1"/>
  <c r="X1300" i="1" s="1"/>
  <c r="W1300" i="1"/>
  <c r="N1300" i="1"/>
  <c r="Y1299" i="1"/>
  <c r="X1299" i="1" s="1"/>
  <c r="W1299" i="1"/>
  <c r="N1299" i="1"/>
  <c r="Y1298" i="1"/>
  <c r="X1298" i="1" s="1"/>
  <c r="W1298" i="1"/>
  <c r="N1298" i="1"/>
  <c r="Y1297" i="1"/>
  <c r="X1297" i="1" s="1"/>
  <c r="W1297" i="1"/>
  <c r="N1297" i="1"/>
  <c r="Y1296" i="1"/>
  <c r="X1296" i="1" s="1"/>
  <c r="W1296" i="1"/>
  <c r="N1296" i="1"/>
  <c r="Y1295" i="1"/>
  <c r="X1295" i="1" s="1"/>
  <c r="W1295" i="1"/>
  <c r="N1295" i="1"/>
  <c r="Y1294" i="1"/>
  <c r="X1294" i="1" s="1"/>
  <c r="W1294" i="1"/>
  <c r="N1294" i="1"/>
  <c r="Y1292" i="1"/>
  <c r="X1292" i="1" s="1"/>
  <c r="W1292" i="1"/>
  <c r="N1292" i="1"/>
  <c r="Y1291" i="1"/>
  <c r="X1291" i="1" s="1"/>
  <c r="W1291" i="1"/>
  <c r="N1291" i="1"/>
  <c r="Y1290" i="1"/>
  <c r="X1290" i="1" s="1"/>
  <c r="W1290" i="1"/>
  <c r="N1290" i="1"/>
  <c r="Y1289" i="1"/>
  <c r="X1289" i="1" s="1"/>
  <c r="W1289" i="1"/>
  <c r="N1289" i="1"/>
  <c r="Y1288" i="1"/>
  <c r="X1288" i="1" s="1"/>
  <c r="W1288" i="1"/>
  <c r="N1288" i="1"/>
  <c r="Y1287" i="1"/>
  <c r="X1287" i="1" s="1"/>
  <c r="W1287" i="1"/>
  <c r="N1287" i="1"/>
  <c r="Y1286" i="1"/>
  <c r="X1286" i="1" s="1"/>
  <c r="W1286" i="1"/>
  <c r="N1286" i="1"/>
  <c r="Y1285" i="1"/>
  <c r="X1285" i="1" s="1"/>
  <c r="W1285" i="1"/>
  <c r="N1285" i="1"/>
  <c r="Y1284" i="1"/>
  <c r="X1284" i="1" s="1"/>
  <c r="W1284" i="1"/>
  <c r="N1284" i="1"/>
  <c r="Y1283" i="1"/>
  <c r="X1283" i="1" s="1"/>
  <c r="W1283" i="1"/>
  <c r="N1283" i="1"/>
  <c r="Y1281" i="1"/>
  <c r="X1281" i="1" s="1"/>
  <c r="W1281" i="1"/>
  <c r="N1281" i="1"/>
  <c r="Y1280" i="1"/>
  <c r="X1280" i="1" s="1"/>
  <c r="W1280" i="1"/>
  <c r="N1280" i="1"/>
  <c r="Y1279" i="1"/>
  <c r="X1279" i="1" s="1"/>
  <c r="W1279" i="1"/>
  <c r="N1279" i="1"/>
  <c r="Y1278" i="1"/>
  <c r="X1278" i="1" s="1"/>
  <c r="W1278" i="1"/>
  <c r="N1278" i="1"/>
  <c r="Y1277" i="1"/>
  <c r="X1277" i="1" s="1"/>
  <c r="W1277" i="1"/>
  <c r="N1277" i="1"/>
  <c r="Y1276" i="1"/>
  <c r="X1276" i="1" s="1"/>
  <c r="W1276" i="1"/>
  <c r="N1276" i="1"/>
  <c r="Y1275" i="1"/>
  <c r="X1275" i="1" s="1"/>
  <c r="W1275" i="1"/>
  <c r="N1275" i="1"/>
  <c r="Y1274" i="1"/>
  <c r="X1274" i="1" s="1"/>
  <c r="W1274" i="1"/>
  <c r="N1274" i="1"/>
  <c r="Y1273" i="1"/>
  <c r="X1273" i="1" s="1"/>
  <c r="W1273" i="1"/>
  <c r="N1273" i="1"/>
  <c r="Y1272" i="1"/>
  <c r="X1272" i="1" s="1"/>
  <c r="W1272" i="1"/>
  <c r="N1272" i="1"/>
  <c r="Y1270" i="1"/>
  <c r="X1270" i="1" s="1"/>
  <c r="W1270" i="1"/>
  <c r="N1270" i="1"/>
  <c r="Y1269" i="1"/>
  <c r="X1269" i="1" s="1"/>
  <c r="W1269" i="1"/>
  <c r="N1269" i="1"/>
  <c r="Y1268" i="1"/>
  <c r="X1268" i="1" s="1"/>
  <c r="W1268" i="1"/>
  <c r="N1268" i="1"/>
  <c r="Y1267" i="1"/>
  <c r="X1267" i="1" s="1"/>
  <c r="W1267" i="1"/>
  <c r="N1267" i="1"/>
  <c r="Y1266" i="1"/>
  <c r="X1266" i="1" s="1"/>
  <c r="W1266" i="1"/>
  <c r="N1266" i="1"/>
  <c r="Y1265" i="1"/>
  <c r="X1265" i="1" s="1"/>
  <c r="W1265" i="1"/>
  <c r="N1265" i="1"/>
  <c r="Y1264" i="1"/>
  <c r="X1264" i="1" s="1"/>
  <c r="W1264" i="1"/>
  <c r="N1264" i="1"/>
  <c r="Y1263" i="1"/>
  <c r="X1263" i="1" s="1"/>
  <c r="W1263" i="1"/>
  <c r="N1263" i="1"/>
  <c r="Y1262" i="1"/>
  <c r="X1262" i="1" s="1"/>
  <c r="W1262" i="1"/>
  <c r="N1262" i="1"/>
  <c r="Y1261" i="1"/>
  <c r="X1261" i="1" s="1"/>
  <c r="W1261" i="1"/>
  <c r="N1261" i="1"/>
  <c r="Y1259" i="1"/>
  <c r="X1259" i="1" s="1"/>
  <c r="W1259" i="1"/>
  <c r="N1259" i="1"/>
  <c r="Y1258" i="1"/>
  <c r="X1258" i="1" s="1"/>
  <c r="W1258" i="1"/>
  <c r="N1258" i="1"/>
  <c r="Y1257" i="1"/>
  <c r="X1257" i="1" s="1"/>
  <c r="W1257" i="1"/>
  <c r="N1257" i="1"/>
  <c r="Y1256" i="1"/>
  <c r="X1256" i="1" s="1"/>
  <c r="W1256" i="1"/>
  <c r="N1256" i="1"/>
  <c r="Y1255" i="1"/>
  <c r="X1255" i="1" s="1"/>
  <c r="W1255" i="1"/>
  <c r="N1255" i="1"/>
  <c r="Y1254" i="1"/>
  <c r="X1254" i="1" s="1"/>
  <c r="W1254" i="1"/>
  <c r="N1254" i="1"/>
  <c r="Y1253" i="1"/>
  <c r="X1253" i="1" s="1"/>
  <c r="W1253" i="1"/>
  <c r="N1253" i="1"/>
  <c r="Y1252" i="1"/>
  <c r="X1252" i="1" s="1"/>
  <c r="W1252" i="1"/>
  <c r="N1252" i="1"/>
  <c r="Y1251" i="1"/>
  <c r="X1251" i="1" s="1"/>
  <c r="W1251" i="1"/>
  <c r="N1251" i="1"/>
  <c r="Y1250" i="1"/>
  <c r="X1250" i="1" s="1"/>
  <c r="W1250" i="1"/>
  <c r="N1250" i="1"/>
  <c r="Y1248" i="1"/>
  <c r="X1248" i="1" s="1"/>
  <c r="W1248" i="1"/>
  <c r="N1248" i="1"/>
  <c r="Y1247" i="1"/>
  <c r="X1247" i="1" s="1"/>
  <c r="W1247" i="1"/>
  <c r="N1247" i="1"/>
  <c r="Y1246" i="1"/>
  <c r="X1246" i="1" s="1"/>
  <c r="W1246" i="1"/>
  <c r="N1246" i="1"/>
  <c r="Y1245" i="1"/>
  <c r="X1245" i="1" s="1"/>
  <c r="W1245" i="1"/>
  <c r="N1245" i="1"/>
  <c r="Y1244" i="1"/>
  <c r="X1244" i="1" s="1"/>
  <c r="W1244" i="1"/>
  <c r="N1244" i="1"/>
  <c r="Y1243" i="1"/>
  <c r="X1243" i="1" s="1"/>
  <c r="W1243" i="1"/>
  <c r="N1243" i="1"/>
  <c r="Y1242" i="1"/>
  <c r="X1242" i="1" s="1"/>
  <c r="W1242" i="1"/>
  <c r="N1242" i="1"/>
  <c r="Y1241" i="1"/>
  <c r="X1241" i="1" s="1"/>
  <c r="W1241" i="1"/>
  <c r="N1241" i="1"/>
  <c r="Y1240" i="1"/>
  <c r="X1240" i="1" s="1"/>
  <c r="W1240" i="1"/>
  <c r="N1240" i="1"/>
  <c r="Y1239" i="1"/>
  <c r="X1239" i="1" s="1"/>
  <c r="W1239" i="1"/>
  <c r="N1239" i="1"/>
  <c r="Y1237" i="1"/>
  <c r="X1237" i="1" s="1"/>
  <c r="W1237" i="1"/>
  <c r="N1237" i="1"/>
  <c r="Y1236" i="1"/>
  <c r="X1236" i="1" s="1"/>
  <c r="W1236" i="1"/>
  <c r="N1236" i="1"/>
  <c r="Y1235" i="1"/>
  <c r="X1235" i="1" s="1"/>
  <c r="W1235" i="1"/>
  <c r="N1235" i="1"/>
  <c r="Y1234" i="1"/>
  <c r="X1234" i="1" s="1"/>
  <c r="W1234" i="1"/>
  <c r="N1234" i="1"/>
  <c r="Y1233" i="1"/>
  <c r="X1233" i="1" s="1"/>
  <c r="W1233" i="1"/>
  <c r="N1233" i="1"/>
  <c r="Y1232" i="1"/>
  <c r="X1232" i="1" s="1"/>
  <c r="W1232" i="1"/>
  <c r="N1232" i="1"/>
  <c r="Y1231" i="1"/>
  <c r="X1231" i="1" s="1"/>
  <c r="W1231" i="1"/>
  <c r="N1231" i="1"/>
  <c r="Y1230" i="1"/>
  <c r="X1230" i="1" s="1"/>
  <c r="W1230" i="1"/>
  <c r="N1230" i="1"/>
  <c r="Y1229" i="1"/>
  <c r="X1229" i="1" s="1"/>
  <c r="W1229" i="1"/>
  <c r="N1229" i="1"/>
  <c r="Y1228" i="1"/>
  <c r="X1228" i="1" s="1"/>
  <c r="W1228" i="1"/>
  <c r="N1228" i="1"/>
  <c r="Y1515" i="1"/>
  <c r="X1515" i="1" s="1"/>
  <c r="W1515" i="1"/>
  <c r="N1515" i="1"/>
  <c r="Y1514" i="1"/>
  <c r="X1514" i="1" s="1"/>
  <c r="W1514" i="1"/>
  <c r="N1514" i="1"/>
  <c r="Y1513" i="1"/>
  <c r="X1513" i="1" s="1"/>
  <c r="W1513" i="1"/>
  <c r="N1513" i="1"/>
  <c r="Y1512" i="1"/>
  <c r="X1512" i="1" s="1"/>
  <c r="W1512" i="1"/>
  <c r="N1512" i="1"/>
  <c r="Y1511" i="1"/>
  <c r="X1511" i="1" s="1"/>
  <c r="W1511" i="1"/>
  <c r="N1511" i="1"/>
  <c r="Y1510" i="1"/>
  <c r="X1510" i="1" s="1"/>
  <c r="W1510" i="1"/>
  <c r="N1510" i="1"/>
  <c r="Y1509" i="1"/>
  <c r="X1509" i="1" s="1"/>
  <c r="W1509" i="1"/>
  <c r="N1509" i="1"/>
  <c r="Y1508" i="1"/>
  <c r="X1508" i="1" s="1"/>
  <c r="W1508" i="1"/>
  <c r="N1508" i="1"/>
  <c r="Y1507" i="1"/>
  <c r="X1507" i="1" s="1"/>
  <c r="W1507" i="1"/>
  <c r="N1507" i="1"/>
  <c r="Y1506" i="1"/>
  <c r="X1506" i="1" s="1"/>
  <c r="W1506" i="1"/>
  <c r="N1506" i="1"/>
  <c r="Y1504" i="1"/>
  <c r="X1504" i="1" s="1"/>
  <c r="W1504" i="1"/>
  <c r="N1504" i="1"/>
  <c r="Y1503" i="1"/>
  <c r="X1503" i="1" s="1"/>
  <c r="W1503" i="1"/>
  <c r="N1503" i="1"/>
  <c r="Y1502" i="1"/>
  <c r="X1502" i="1" s="1"/>
  <c r="W1502" i="1"/>
  <c r="N1502" i="1"/>
  <c r="Y1501" i="1"/>
  <c r="X1501" i="1" s="1"/>
  <c r="W1501" i="1"/>
  <c r="N1501" i="1"/>
  <c r="Y1500" i="1"/>
  <c r="X1500" i="1" s="1"/>
  <c r="W1500" i="1"/>
  <c r="N1500" i="1"/>
  <c r="Y1499" i="1"/>
  <c r="X1499" i="1" s="1"/>
  <c r="W1499" i="1"/>
  <c r="N1499" i="1"/>
  <c r="Y1498" i="1"/>
  <c r="X1498" i="1" s="1"/>
  <c r="W1498" i="1"/>
  <c r="N1498" i="1"/>
  <c r="Y1497" i="1"/>
  <c r="X1497" i="1" s="1"/>
  <c r="W1497" i="1"/>
  <c r="N1497" i="1"/>
  <c r="Y1496" i="1"/>
  <c r="X1496" i="1" s="1"/>
  <c r="W1496" i="1"/>
  <c r="N1496" i="1"/>
  <c r="Y1495" i="1"/>
  <c r="X1495" i="1" s="1"/>
  <c r="W1495" i="1"/>
  <c r="N1495" i="1"/>
  <c r="Y1493" i="1"/>
  <c r="X1493" i="1" s="1"/>
  <c r="W1493" i="1"/>
  <c r="N1493" i="1"/>
  <c r="Y1492" i="1"/>
  <c r="X1492" i="1" s="1"/>
  <c r="W1492" i="1"/>
  <c r="N1492" i="1"/>
  <c r="Y1491" i="1"/>
  <c r="X1491" i="1" s="1"/>
  <c r="W1491" i="1"/>
  <c r="N1491" i="1"/>
  <c r="Y1490" i="1"/>
  <c r="X1490" i="1" s="1"/>
  <c r="W1490" i="1"/>
  <c r="N1490" i="1"/>
  <c r="Y1489" i="1"/>
  <c r="X1489" i="1" s="1"/>
  <c r="W1489" i="1"/>
  <c r="N1489" i="1"/>
  <c r="Y1488" i="1"/>
  <c r="X1488" i="1" s="1"/>
  <c r="W1488" i="1"/>
  <c r="N1488" i="1"/>
  <c r="Y1487" i="1"/>
  <c r="X1487" i="1" s="1"/>
  <c r="W1487" i="1"/>
  <c r="N1487" i="1"/>
  <c r="Y1486" i="1"/>
  <c r="X1486" i="1" s="1"/>
  <c r="W1486" i="1"/>
  <c r="N1486" i="1"/>
  <c r="Y1485" i="1"/>
  <c r="X1485" i="1" s="1"/>
  <c r="W1485" i="1"/>
  <c r="N1485" i="1"/>
  <c r="Y1484" i="1"/>
  <c r="X1484" i="1" s="1"/>
  <c r="W1484" i="1"/>
  <c r="N1484" i="1"/>
  <c r="Y1482" i="1"/>
  <c r="X1482" i="1" s="1"/>
  <c r="W1482" i="1"/>
  <c r="N1482" i="1"/>
  <c r="Y1481" i="1"/>
  <c r="X1481" i="1" s="1"/>
  <c r="W1481" i="1"/>
  <c r="N1481" i="1"/>
  <c r="Y1480" i="1"/>
  <c r="X1480" i="1" s="1"/>
  <c r="W1480" i="1"/>
  <c r="N1480" i="1"/>
  <c r="Y1479" i="1"/>
  <c r="X1479" i="1" s="1"/>
  <c r="W1479" i="1"/>
  <c r="N1479" i="1"/>
  <c r="Y1478" i="1"/>
  <c r="X1478" i="1" s="1"/>
  <c r="W1478" i="1"/>
  <c r="N1478" i="1"/>
  <c r="Y1477" i="1"/>
  <c r="X1477" i="1" s="1"/>
  <c r="W1477" i="1"/>
  <c r="N1477" i="1"/>
  <c r="Y1476" i="1"/>
  <c r="X1476" i="1" s="1"/>
  <c r="W1476" i="1"/>
  <c r="N1476" i="1"/>
  <c r="Y1475" i="1"/>
  <c r="X1475" i="1" s="1"/>
  <c r="W1475" i="1"/>
  <c r="N1475" i="1"/>
  <c r="Y1474" i="1"/>
  <c r="X1474" i="1" s="1"/>
  <c r="W1474" i="1"/>
  <c r="N1474" i="1"/>
  <c r="Y1473" i="1"/>
  <c r="X1473" i="1" s="1"/>
  <c r="W1473" i="1"/>
  <c r="N1473" i="1"/>
  <c r="Y1471" i="1"/>
  <c r="X1471" i="1" s="1"/>
  <c r="W1471" i="1"/>
  <c r="N1471" i="1"/>
  <c r="Y1470" i="1"/>
  <c r="X1470" i="1" s="1"/>
  <c r="W1470" i="1"/>
  <c r="N1470" i="1"/>
  <c r="Y1469" i="1"/>
  <c r="X1469" i="1" s="1"/>
  <c r="W1469" i="1"/>
  <c r="N1469" i="1"/>
  <c r="Y1468" i="1"/>
  <c r="X1468" i="1" s="1"/>
  <c r="W1468" i="1"/>
  <c r="N1468" i="1"/>
  <c r="Y1467" i="1"/>
  <c r="X1467" i="1" s="1"/>
  <c r="W1467" i="1"/>
  <c r="N1467" i="1"/>
  <c r="Y1466" i="1"/>
  <c r="X1466" i="1" s="1"/>
  <c r="W1466" i="1"/>
  <c r="N1466" i="1"/>
  <c r="Y1465" i="1"/>
  <c r="X1465" i="1" s="1"/>
  <c r="W1465" i="1"/>
  <c r="N1465" i="1"/>
  <c r="Y1464" i="1"/>
  <c r="X1464" i="1" s="1"/>
  <c r="W1464" i="1"/>
  <c r="N1464" i="1"/>
  <c r="Y1463" i="1"/>
  <c r="X1463" i="1" s="1"/>
  <c r="W1463" i="1"/>
  <c r="N1463" i="1"/>
  <c r="Y1462" i="1"/>
  <c r="X1462" i="1" s="1"/>
  <c r="W1462" i="1"/>
  <c r="N1462" i="1"/>
  <c r="Y1460" i="1"/>
  <c r="X1460" i="1" s="1"/>
  <c r="W1460" i="1"/>
  <c r="N1460" i="1"/>
  <c r="Y1459" i="1"/>
  <c r="X1459" i="1" s="1"/>
  <c r="W1459" i="1"/>
  <c r="N1459" i="1"/>
  <c r="Y1458" i="1"/>
  <c r="X1458" i="1" s="1"/>
  <c r="W1458" i="1"/>
  <c r="N1458" i="1"/>
  <c r="Y1457" i="1"/>
  <c r="X1457" i="1" s="1"/>
  <c r="W1457" i="1"/>
  <c r="N1457" i="1"/>
  <c r="Y1456" i="1"/>
  <c r="X1456" i="1" s="1"/>
  <c r="W1456" i="1"/>
  <c r="N1456" i="1"/>
  <c r="Y1455" i="1"/>
  <c r="X1455" i="1" s="1"/>
  <c r="W1455" i="1"/>
  <c r="N1455" i="1"/>
  <c r="Y1454" i="1"/>
  <c r="X1454" i="1" s="1"/>
  <c r="W1454" i="1"/>
  <c r="N1454" i="1"/>
  <c r="Y1453" i="1"/>
  <c r="X1453" i="1" s="1"/>
  <c r="W1453" i="1"/>
  <c r="N1453" i="1"/>
  <c r="Y1452" i="1"/>
  <c r="X1452" i="1" s="1"/>
  <c r="W1452" i="1"/>
  <c r="N1452" i="1"/>
  <c r="Y1451" i="1"/>
  <c r="X1451" i="1" s="1"/>
  <c r="W1451" i="1"/>
  <c r="N1451" i="1"/>
  <c r="Y1449" i="1"/>
  <c r="X1449" i="1" s="1"/>
  <c r="W1449" i="1"/>
  <c r="N1449" i="1"/>
  <c r="Y1448" i="1"/>
  <c r="X1448" i="1" s="1"/>
  <c r="W1448" i="1"/>
  <c r="N1448" i="1"/>
  <c r="Y1447" i="1"/>
  <c r="X1447" i="1" s="1"/>
  <c r="W1447" i="1"/>
  <c r="N1447" i="1"/>
  <c r="Y1446" i="1"/>
  <c r="X1446" i="1" s="1"/>
  <c r="W1446" i="1"/>
  <c r="N1446" i="1"/>
  <c r="Y1445" i="1"/>
  <c r="X1445" i="1" s="1"/>
  <c r="W1445" i="1"/>
  <c r="N1445" i="1"/>
  <c r="Y1444" i="1"/>
  <c r="X1444" i="1" s="1"/>
  <c r="W1444" i="1"/>
  <c r="N1444" i="1"/>
  <c r="Y1443" i="1"/>
  <c r="X1443" i="1" s="1"/>
  <c r="W1443" i="1"/>
  <c r="N1443" i="1"/>
  <c r="Y1442" i="1"/>
  <c r="X1442" i="1" s="1"/>
  <c r="W1442" i="1"/>
  <c r="N1442" i="1"/>
  <c r="Y1441" i="1"/>
  <c r="X1441" i="1" s="1"/>
  <c r="W1441" i="1"/>
  <c r="N1441" i="1"/>
  <c r="Y1440" i="1"/>
  <c r="X1440" i="1" s="1"/>
  <c r="W1440" i="1"/>
  <c r="N1440" i="1"/>
  <c r="Y1437" i="1"/>
  <c r="X1437" i="1" s="1"/>
  <c r="W1437" i="1"/>
  <c r="N1437" i="1"/>
  <c r="Y1426" i="1"/>
  <c r="X1426" i="1" s="1"/>
  <c r="W1426" i="1"/>
  <c r="N1426" i="1"/>
  <c r="Y1415" i="1"/>
  <c r="X1415" i="1" s="1"/>
  <c r="W1415" i="1"/>
  <c r="N1415" i="1"/>
  <c r="Y1404" i="1"/>
  <c r="X1404" i="1" s="1"/>
  <c r="W1404" i="1"/>
  <c r="N1404" i="1"/>
  <c r="Y1393" i="1"/>
  <c r="X1393" i="1" s="1"/>
  <c r="W1393" i="1"/>
  <c r="N1393" i="1"/>
  <c r="Y1382" i="1"/>
  <c r="X1382" i="1" s="1"/>
  <c r="W1382" i="1"/>
  <c r="N1382" i="1"/>
  <c r="Y1371" i="1"/>
  <c r="X1371" i="1" s="1"/>
  <c r="W1371" i="1"/>
  <c r="N1371" i="1"/>
  <c r="Y1360" i="1"/>
  <c r="X1360" i="1" s="1"/>
  <c r="W1360" i="1"/>
  <c r="N1360" i="1"/>
  <c r="Y1349" i="1"/>
  <c r="X1349" i="1" s="1"/>
  <c r="W1349" i="1"/>
  <c r="N1349" i="1"/>
  <c r="Y1338" i="1"/>
  <c r="X1338" i="1" s="1"/>
  <c r="W1338" i="1"/>
  <c r="N1338" i="1"/>
  <c r="Y1326" i="1"/>
  <c r="X1326" i="1" s="1"/>
  <c r="W1326" i="1"/>
  <c r="N1326" i="1"/>
  <c r="Y1315" i="1"/>
  <c r="X1315" i="1" s="1"/>
  <c r="W1315" i="1"/>
  <c r="N1315" i="1"/>
  <c r="Y1304" i="1"/>
  <c r="X1304" i="1" s="1"/>
  <c r="W1304" i="1"/>
  <c r="N1304" i="1"/>
  <c r="Y1293" i="1"/>
  <c r="X1293" i="1" s="1"/>
  <c r="W1293" i="1"/>
  <c r="N1293" i="1"/>
  <c r="Y1282" i="1"/>
  <c r="X1282" i="1" s="1"/>
  <c r="W1282" i="1"/>
  <c r="N1282" i="1"/>
  <c r="Y1271" i="1"/>
  <c r="X1271" i="1" s="1"/>
  <c r="W1271" i="1"/>
  <c r="N1271" i="1"/>
  <c r="Y1260" i="1"/>
  <c r="X1260" i="1" s="1"/>
  <c r="W1260" i="1"/>
  <c r="N1260" i="1"/>
  <c r="Y1249" i="1"/>
  <c r="X1249" i="1" s="1"/>
  <c r="W1249" i="1"/>
  <c r="N1249" i="1"/>
  <c r="Y1238" i="1"/>
  <c r="X1238" i="1" s="1"/>
  <c r="W1238" i="1"/>
  <c r="N1238" i="1"/>
  <c r="Y1227" i="1"/>
  <c r="X1227" i="1" s="1"/>
  <c r="W1227" i="1"/>
  <c r="N1227" i="1"/>
  <c r="Y1505" i="1"/>
  <c r="X1505" i="1" s="1"/>
  <c r="W1505" i="1"/>
  <c r="N1505" i="1"/>
  <c r="Y1494" i="1"/>
  <c r="X1494" i="1" s="1"/>
  <c r="W1494" i="1"/>
  <c r="N1494" i="1"/>
  <c r="Y1483" i="1"/>
  <c r="X1483" i="1" s="1"/>
  <c r="W1483" i="1"/>
  <c r="N1483" i="1"/>
  <c r="Y1472" i="1"/>
  <c r="X1472" i="1" s="1"/>
  <c r="W1472" i="1"/>
  <c r="N1472" i="1"/>
  <c r="Y1461" i="1"/>
  <c r="X1461" i="1" s="1"/>
  <c r="W1461" i="1"/>
  <c r="N1461" i="1"/>
  <c r="Y1450" i="1"/>
  <c r="X1450" i="1" s="1"/>
  <c r="W1450" i="1"/>
  <c r="N1450" i="1"/>
  <c r="Y1439" i="1"/>
  <c r="X1439" i="1" s="1"/>
  <c r="W1439" i="1"/>
  <c r="N1439" i="1"/>
  <c r="Y1337" i="1"/>
  <c r="X1337" i="1" s="1"/>
  <c r="W1337" i="1"/>
  <c r="N1337" i="1"/>
  <c r="Y1226" i="1"/>
  <c r="X1226" i="1" s="1"/>
  <c r="W1226" i="1"/>
  <c r="N1226" i="1"/>
  <c r="AM1954" i="1"/>
  <c r="Y1954" i="1"/>
  <c r="X1954" i="1" s="1"/>
  <c r="W1954" i="1"/>
  <c r="N1954" i="1"/>
  <c r="AM1917" i="1"/>
  <c r="Y1917" i="1"/>
  <c r="X1917" i="1" s="1"/>
  <c r="W1917" i="1"/>
  <c r="N1917" i="1"/>
  <c r="AM1836" i="1"/>
  <c r="Y1836" i="1"/>
  <c r="X1836" i="1" s="1"/>
  <c r="W1836" i="1"/>
  <c r="N1836" i="1"/>
  <c r="AU1897" i="1"/>
  <c r="AM1897" i="1"/>
  <c r="Y1897" i="1"/>
  <c r="X1897" i="1" s="1"/>
  <c r="W1897" i="1"/>
  <c r="N1897" i="1"/>
  <c r="AU1895" i="1"/>
  <c r="AM1895" i="1"/>
  <c r="Y1895" i="1"/>
  <c r="X1895" i="1" s="1"/>
  <c r="W1895" i="1"/>
  <c r="N1895" i="1"/>
  <c r="AU1002" i="1"/>
  <c r="AM1002" i="1"/>
  <c r="Y1002" i="1"/>
  <c r="X1002" i="1" s="1"/>
  <c r="W1002" i="1"/>
  <c r="N1002" i="1"/>
  <c r="AU993" i="1"/>
  <c r="AM993" i="1"/>
  <c r="Y993" i="1"/>
  <c r="X993" i="1" s="1"/>
  <c r="W993" i="1"/>
  <c r="N993" i="1"/>
  <c r="AU921" i="1"/>
  <c r="AM921" i="1"/>
  <c r="Y921" i="1"/>
  <c r="X921" i="1" s="1"/>
  <c r="W921" i="1"/>
  <c r="N921" i="1"/>
  <c r="AU919" i="1"/>
  <c r="AM919" i="1"/>
  <c r="Y919" i="1"/>
  <c r="X919" i="1" s="1"/>
  <c r="W919" i="1"/>
  <c r="N919" i="1"/>
  <c r="AU826" i="1"/>
  <c r="AM826" i="1"/>
  <c r="Y826" i="1"/>
  <c r="X826" i="1" s="1"/>
  <c r="W826" i="1"/>
  <c r="N826" i="1"/>
  <c r="AU46" i="1"/>
  <c r="AM46" i="1"/>
  <c r="Y46" i="1"/>
  <c r="X46" i="1" s="1"/>
  <c r="W46" i="1"/>
  <c r="N46" i="1"/>
  <c r="Y861" i="1"/>
  <c r="X861" i="1" s="1"/>
  <c r="W861" i="1"/>
  <c r="N861" i="1"/>
  <c r="Y242" i="1"/>
  <c r="X242" i="1" s="1"/>
  <c r="W242" i="1"/>
  <c r="N242" i="1"/>
  <c r="AU1691" i="1"/>
  <c r="AM1691" i="1"/>
  <c r="Y1691" i="1"/>
  <c r="X1691" i="1" s="1"/>
  <c r="W1691" i="1"/>
  <c r="N1691" i="1"/>
  <c r="AU1635" i="1"/>
  <c r="AM1635" i="1"/>
  <c r="Y1635" i="1"/>
  <c r="X1635" i="1" s="1"/>
  <c r="W1635" i="1"/>
  <c r="N1635" i="1"/>
  <c r="AU1613" i="1"/>
  <c r="AM1613" i="1"/>
  <c r="Y1613" i="1"/>
  <c r="X1613" i="1" s="1"/>
  <c r="W1613" i="1"/>
  <c r="N1613" i="1"/>
  <c r="AU68" i="1"/>
  <c r="AM68" i="1"/>
  <c r="Y68" i="1"/>
  <c r="X68" i="1" s="1"/>
  <c r="W68" i="1"/>
  <c r="N68" i="1"/>
  <c r="AU1912" i="1"/>
  <c r="AM1912" i="1"/>
  <c r="Y1912" i="1"/>
  <c r="X1912" i="1" s="1"/>
  <c r="W1912" i="1"/>
  <c r="N1912" i="1"/>
  <c r="AU1771" i="1"/>
  <c r="AM1771" i="1"/>
  <c r="Y1771" i="1"/>
  <c r="X1771" i="1" s="1"/>
  <c r="W1771" i="1"/>
  <c r="N1771" i="1"/>
  <c r="AU1719" i="1"/>
  <c r="AM1719" i="1"/>
  <c r="Y1719" i="1"/>
  <c r="X1719" i="1" s="1"/>
  <c r="W1719" i="1"/>
  <c r="N1719" i="1"/>
  <c r="AU1686" i="1"/>
  <c r="AM1686" i="1"/>
  <c r="Y1686" i="1"/>
  <c r="X1686" i="1" s="1"/>
  <c r="W1686" i="1"/>
  <c r="N1686" i="1"/>
  <c r="AU1652" i="1"/>
  <c r="AM1652" i="1"/>
  <c r="Y1652" i="1"/>
  <c r="X1652" i="1" s="1"/>
  <c r="W1652" i="1"/>
  <c r="N1652" i="1"/>
  <c r="AU980" i="1"/>
  <c r="AM980" i="1"/>
  <c r="Y980" i="1"/>
  <c r="X980" i="1" s="1"/>
  <c r="W980" i="1"/>
  <c r="N980" i="1"/>
  <c r="AU941" i="1"/>
  <c r="AM941" i="1"/>
  <c r="Y941" i="1"/>
  <c r="X941" i="1" s="1"/>
  <c r="W941" i="1"/>
  <c r="N941" i="1"/>
  <c r="AU863" i="1"/>
  <c r="AM863" i="1"/>
  <c r="Y863" i="1"/>
  <c r="X863" i="1" s="1"/>
  <c r="W863" i="1"/>
  <c r="N863" i="1"/>
  <c r="AU862" i="1"/>
  <c r="AM862" i="1"/>
  <c r="Y862" i="1"/>
  <c r="X862" i="1" s="1"/>
  <c r="W862" i="1"/>
  <c r="N862" i="1"/>
  <c r="AU122" i="1"/>
  <c r="AM122" i="1"/>
  <c r="Y122" i="1"/>
  <c r="X122" i="1" s="1"/>
  <c r="W122" i="1"/>
  <c r="N122" i="1"/>
  <c r="AU41" i="1"/>
  <c r="AM41" i="1"/>
  <c r="Y41" i="1"/>
  <c r="X41" i="1" s="1"/>
  <c r="W41" i="1"/>
  <c r="N41" i="1"/>
  <c r="AU158" i="1"/>
  <c r="AM158" i="1"/>
  <c r="Y158" i="1"/>
  <c r="X158" i="1" s="1"/>
  <c r="W158" i="1"/>
  <c r="N158" i="1"/>
  <c r="AU989" i="1"/>
  <c r="AM989" i="1"/>
  <c r="Y989" i="1"/>
  <c r="X989" i="1" s="1"/>
  <c r="W989" i="1"/>
  <c r="N989" i="1"/>
  <c r="AU1025" i="1"/>
  <c r="AM1025" i="1"/>
  <c r="Y1025" i="1"/>
  <c r="X1025" i="1" s="1"/>
  <c r="W1025" i="1"/>
  <c r="N1025" i="1"/>
  <c r="AU233" i="1"/>
  <c r="AM233" i="1"/>
  <c r="Y233" i="1"/>
  <c r="X233" i="1" s="1"/>
  <c r="W233" i="1"/>
  <c r="N233" i="1"/>
  <c r="AU832" i="1"/>
  <c r="AM832" i="1"/>
  <c r="Y832" i="1"/>
  <c r="X832" i="1" s="1"/>
  <c r="W832" i="1"/>
  <c r="N832" i="1"/>
  <c r="AU1965" i="1"/>
  <c r="AM1965" i="1"/>
  <c r="Y1965" i="1"/>
  <c r="X1965" i="1" s="1"/>
  <c r="W1965" i="1"/>
  <c r="N1965" i="1"/>
  <c r="AU45" i="1"/>
  <c r="AM45" i="1"/>
  <c r="Y45" i="1"/>
  <c r="X45" i="1" s="1"/>
  <c r="W45" i="1"/>
  <c r="N45" i="1"/>
  <c r="AU998" i="1"/>
  <c r="AM998" i="1"/>
  <c r="Y998" i="1"/>
  <c r="X998" i="1" s="1"/>
  <c r="W998" i="1"/>
  <c r="N998" i="1"/>
  <c r="AU1068" i="1"/>
  <c r="AM1068" i="1"/>
  <c r="Y1068" i="1"/>
  <c r="X1068" i="1" s="1"/>
  <c r="W1068" i="1"/>
  <c r="N1068" i="1"/>
  <c r="AU1835" i="1"/>
  <c r="AM1835" i="1"/>
  <c r="Y1835" i="1"/>
  <c r="X1835" i="1" s="1"/>
  <c r="W1835" i="1"/>
  <c r="N1835" i="1"/>
  <c r="AU918" i="1"/>
  <c r="AM918" i="1"/>
  <c r="Y918" i="1"/>
  <c r="X918" i="1" s="1"/>
  <c r="W918" i="1"/>
  <c r="N918" i="1"/>
  <c r="AU1894" i="1"/>
  <c r="AM1894" i="1"/>
  <c r="Y1894" i="1"/>
  <c r="X1894" i="1" s="1"/>
  <c r="W1894" i="1"/>
  <c r="N1894" i="1"/>
  <c r="AU219" i="1"/>
  <c r="AM219" i="1"/>
  <c r="Y219" i="1"/>
  <c r="X219" i="1" s="1"/>
  <c r="W219" i="1"/>
  <c r="N219" i="1"/>
  <c r="AU52" i="1"/>
  <c r="AM52" i="1"/>
  <c r="Y52" i="1"/>
  <c r="X52" i="1" s="1"/>
  <c r="W52" i="1"/>
  <c r="N52" i="1"/>
  <c r="AU824" i="1"/>
  <c r="AM824" i="1"/>
  <c r="Y824" i="1"/>
  <c r="X824" i="1" s="1"/>
  <c r="W824" i="1"/>
  <c r="N824" i="1"/>
  <c r="AU920" i="1"/>
  <c r="AM920" i="1"/>
  <c r="Y920" i="1"/>
  <c r="X920" i="1" s="1"/>
  <c r="W920" i="1"/>
  <c r="N920" i="1"/>
  <c r="AM30" i="1"/>
  <c r="Y30" i="1"/>
  <c r="X30" i="1" s="1"/>
  <c r="W30" i="1"/>
  <c r="N30" i="1"/>
  <c r="AM201" i="1"/>
  <c r="Y201" i="1"/>
  <c r="X201" i="1" s="1"/>
  <c r="W201" i="1"/>
  <c r="N201" i="1"/>
  <c r="AM215" i="1"/>
  <c r="Y215" i="1"/>
  <c r="X215" i="1" s="1"/>
  <c r="W215" i="1"/>
  <c r="N215" i="1"/>
  <c r="AM1779" i="1"/>
  <c r="Y1779" i="1"/>
  <c r="X1779" i="1" s="1"/>
  <c r="W1779" i="1"/>
  <c r="N1779" i="1"/>
  <c r="AM1795" i="1"/>
  <c r="Y1795" i="1"/>
  <c r="X1795" i="1" s="1"/>
  <c r="W1795" i="1"/>
  <c r="N1795" i="1"/>
  <c r="AM981" i="1"/>
  <c r="Y981" i="1"/>
  <c r="X981" i="1" s="1"/>
  <c r="W981" i="1"/>
  <c r="N981" i="1"/>
  <c r="AU1674" i="1"/>
  <c r="AM1674" i="1"/>
  <c r="Y1674" i="1"/>
  <c r="X1674" i="1" s="1"/>
  <c r="W1674" i="1"/>
  <c r="N1674" i="1"/>
  <c r="AM216" i="1"/>
  <c r="Y216" i="1"/>
  <c r="X216" i="1" s="1"/>
  <c r="W216" i="1"/>
  <c r="N216" i="1"/>
  <c r="AM1659" i="1"/>
  <c r="Y1659" i="1"/>
  <c r="X1659" i="1" s="1"/>
  <c r="W1659" i="1"/>
  <c r="N1659" i="1"/>
  <c r="AU1673" i="1"/>
  <c r="AM1673" i="1"/>
  <c r="Y1673" i="1"/>
  <c r="X1673" i="1" s="1"/>
  <c r="W1673" i="1"/>
  <c r="N1673" i="1"/>
  <c r="AU241" i="1"/>
  <c r="AM241" i="1"/>
  <c r="Y241" i="1"/>
  <c r="X241" i="1" s="1"/>
  <c r="W241" i="1"/>
  <c r="N241" i="1"/>
  <c r="AU1825" i="1"/>
  <c r="AM1825" i="1"/>
  <c r="Y1825" i="1"/>
  <c r="X1825" i="1" s="1"/>
  <c r="W1825" i="1"/>
  <c r="N1825" i="1"/>
  <c r="AU202" i="1"/>
  <c r="AM202" i="1"/>
  <c r="Y202" i="1"/>
  <c r="X202" i="1" s="1"/>
  <c r="W202" i="1"/>
  <c r="N202" i="1"/>
  <c r="AU1920" i="1"/>
  <c r="AM1920" i="1"/>
  <c r="Y1920" i="1"/>
  <c r="X1920" i="1" s="1"/>
  <c r="W1920" i="1"/>
  <c r="N1920" i="1"/>
  <c r="AU167" i="1"/>
  <c r="AM167" i="1"/>
  <c r="Y167" i="1"/>
  <c r="X167" i="1" s="1"/>
  <c r="W167" i="1"/>
  <c r="N167" i="1"/>
  <c r="AU166" i="1"/>
  <c r="AM166" i="1"/>
  <c r="Y166" i="1"/>
  <c r="X166" i="1" s="1"/>
  <c r="W166" i="1"/>
  <c r="N166" i="1"/>
  <c r="AU1984" i="1"/>
  <c r="AM1984" i="1"/>
  <c r="Y1984" i="1"/>
  <c r="X1984" i="1" s="1"/>
  <c r="W1984" i="1"/>
  <c r="N1984" i="1"/>
  <c r="AU1980" i="1"/>
  <c r="AM1980" i="1"/>
  <c r="Y1980" i="1"/>
  <c r="X1980" i="1" s="1"/>
  <c r="W1980" i="1"/>
  <c r="N1980" i="1"/>
  <c r="AU1807" i="1"/>
  <c r="AM1807" i="1"/>
  <c r="Y1807" i="1"/>
  <c r="X1807" i="1" s="1"/>
  <c r="W1807" i="1"/>
  <c r="N1807" i="1"/>
  <c r="AU1778" i="1"/>
  <c r="AM1778" i="1"/>
  <c r="Y1778" i="1"/>
  <c r="X1778" i="1" s="1"/>
  <c r="W1778" i="1"/>
  <c r="N1778" i="1"/>
  <c r="AU1767" i="1"/>
  <c r="AM1767" i="1"/>
  <c r="Y1767" i="1"/>
  <c r="X1767" i="1" s="1"/>
  <c r="W1767" i="1"/>
  <c r="N1767" i="1"/>
  <c r="AU1712" i="1"/>
  <c r="AM1712" i="1"/>
  <c r="Y1712" i="1"/>
  <c r="X1712" i="1" s="1"/>
  <c r="W1712" i="1"/>
  <c r="N1712" i="1"/>
  <c r="AU866" i="1"/>
  <c r="AM866" i="1"/>
  <c r="Y866" i="1"/>
  <c r="X866" i="1" s="1"/>
  <c r="W866" i="1"/>
  <c r="N866" i="1"/>
  <c r="AU858" i="1"/>
  <c r="AM858" i="1"/>
  <c r="Y858" i="1"/>
  <c r="X858" i="1" s="1"/>
  <c r="W858" i="1"/>
  <c r="N858" i="1"/>
  <c r="AU839" i="1"/>
  <c r="AM839" i="1"/>
  <c r="Y839" i="1"/>
  <c r="X839" i="1" s="1"/>
  <c r="W839" i="1"/>
  <c r="N839" i="1"/>
  <c r="AU838" i="1"/>
  <c r="AM838" i="1"/>
  <c r="Y838" i="1"/>
  <c r="X838" i="1" s="1"/>
  <c r="W838" i="1"/>
  <c r="N838" i="1"/>
  <c r="AU151" i="1"/>
  <c r="AM151" i="1"/>
  <c r="Y151" i="1"/>
  <c r="X151" i="1" s="1"/>
  <c r="W151" i="1"/>
  <c r="N151" i="1"/>
  <c r="AU65" i="1"/>
  <c r="AM65" i="1"/>
  <c r="Y65" i="1"/>
  <c r="X65" i="1" s="1"/>
  <c r="W65" i="1"/>
  <c r="N65" i="1"/>
  <c r="AU1748" i="1"/>
  <c r="AM1748" i="1"/>
  <c r="Y1748" i="1"/>
  <c r="X1748" i="1" s="1"/>
  <c r="W1748" i="1"/>
  <c r="N1748" i="1"/>
  <c r="AU975" i="1"/>
  <c r="AM975" i="1"/>
  <c r="Y975" i="1"/>
  <c r="X975" i="1" s="1"/>
  <c r="W975" i="1"/>
  <c r="N975" i="1"/>
  <c r="AU1587" i="1"/>
  <c r="AM1587" i="1"/>
  <c r="Y1587" i="1"/>
  <c r="X1587" i="1" s="1"/>
  <c r="W1587" i="1"/>
  <c r="N1587" i="1"/>
  <c r="AU1968" i="1"/>
  <c r="AM1968" i="1"/>
  <c r="Y1968" i="1"/>
  <c r="X1968" i="1" s="1"/>
  <c r="W1968" i="1"/>
  <c r="N1968" i="1"/>
  <c r="AU1966" i="1"/>
  <c r="AM1966" i="1"/>
  <c r="Y1966" i="1"/>
  <c r="X1966" i="1" s="1"/>
  <c r="W1966" i="1"/>
  <c r="N1966" i="1"/>
  <c r="AU1960" i="1"/>
  <c r="AM1960" i="1"/>
  <c r="Y1960" i="1"/>
  <c r="X1960" i="1" s="1"/>
  <c r="W1960" i="1"/>
  <c r="N1960" i="1"/>
  <c r="AU1898" i="1"/>
  <c r="AM1898" i="1"/>
  <c r="Y1898" i="1"/>
  <c r="X1898" i="1" s="1"/>
  <c r="W1898" i="1"/>
  <c r="N1898" i="1"/>
  <c r="AU1837" i="1"/>
  <c r="AM1837" i="1"/>
  <c r="Y1837" i="1"/>
  <c r="X1837" i="1" s="1"/>
  <c r="W1837" i="1"/>
  <c r="N1837" i="1"/>
  <c r="AU1774" i="1"/>
  <c r="AM1774" i="1"/>
  <c r="Y1774" i="1"/>
  <c r="X1774" i="1" s="1"/>
  <c r="W1774" i="1"/>
  <c r="N1774" i="1"/>
  <c r="AU1684" i="1"/>
  <c r="AM1684" i="1"/>
  <c r="Y1684" i="1"/>
  <c r="X1684" i="1" s="1"/>
  <c r="W1684" i="1"/>
  <c r="N1684" i="1"/>
  <c r="AU1067" i="1"/>
  <c r="AM1067" i="1"/>
  <c r="Y1067" i="1"/>
  <c r="X1067" i="1" s="1"/>
  <c r="W1067" i="1"/>
  <c r="N1067" i="1"/>
  <c r="AU997" i="1"/>
  <c r="AM997" i="1"/>
  <c r="Y997" i="1"/>
  <c r="X997" i="1" s="1"/>
  <c r="W997" i="1"/>
  <c r="N997" i="1"/>
  <c r="AU922" i="1"/>
  <c r="AM922" i="1"/>
  <c r="Y922" i="1"/>
  <c r="X922" i="1" s="1"/>
  <c r="W922" i="1"/>
  <c r="N922" i="1"/>
  <c r="AU115" i="1"/>
  <c r="AM115" i="1"/>
  <c r="Y115" i="1"/>
  <c r="X115" i="1" s="1"/>
  <c r="W115" i="1"/>
  <c r="N115" i="1"/>
  <c r="AU827" i="1"/>
  <c r="AM827" i="1"/>
  <c r="Y827" i="1"/>
  <c r="X827" i="1" s="1"/>
  <c r="W827" i="1"/>
  <c r="N827" i="1"/>
  <c r="AU231" i="1"/>
  <c r="AM231" i="1"/>
  <c r="Y231" i="1"/>
  <c r="X231" i="1" s="1"/>
  <c r="W231" i="1"/>
  <c r="N231" i="1"/>
  <c r="AU47" i="1"/>
  <c r="AM47" i="1"/>
  <c r="Y47" i="1"/>
  <c r="X47" i="1" s="1"/>
  <c r="W47" i="1"/>
  <c r="N47" i="1"/>
  <c r="Y1915" i="1"/>
  <c r="X1915" i="1" s="1"/>
  <c r="W1915" i="1"/>
  <c r="N1915" i="1"/>
  <c r="AM1770" i="1"/>
  <c r="Y1770" i="1"/>
  <c r="X1770" i="1" s="1"/>
  <c r="W1770" i="1"/>
  <c r="N1770" i="1"/>
  <c r="AM1572" i="1"/>
  <c r="Y1572" i="1"/>
  <c r="X1572" i="1" s="1"/>
  <c r="W1572" i="1"/>
  <c r="N1572" i="1"/>
  <c r="AM427" i="1"/>
  <c r="Y427" i="1"/>
  <c r="X427" i="1" s="1"/>
  <c r="W427" i="1"/>
  <c r="N427" i="1"/>
  <c r="AM426" i="1"/>
  <c r="Y426" i="1"/>
  <c r="X426" i="1" s="1"/>
  <c r="W426" i="1"/>
  <c r="N426" i="1"/>
  <c r="AM425" i="1"/>
  <c r="Y425" i="1"/>
  <c r="X425" i="1" s="1"/>
  <c r="W425" i="1"/>
  <c r="N425" i="1"/>
  <c r="AM424" i="1"/>
  <c r="Y424" i="1"/>
  <c r="X424" i="1" s="1"/>
  <c r="W424" i="1"/>
  <c r="N424" i="1"/>
  <c r="AM423" i="1"/>
  <c r="Y423" i="1"/>
  <c r="X423" i="1" s="1"/>
  <c r="W423" i="1"/>
  <c r="N423" i="1"/>
  <c r="AM422" i="1"/>
  <c r="Y422" i="1"/>
  <c r="X422" i="1" s="1"/>
  <c r="W422" i="1"/>
  <c r="N422" i="1"/>
  <c r="AM421" i="1"/>
  <c r="Y421" i="1"/>
  <c r="X421" i="1" s="1"/>
  <c r="W421" i="1"/>
  <c r="N421" i="1"/>
  <c r="AM420" i="1"/>
  <c r="Y420" i="1"/>
  <c r="X420" i="1" s="1"/>
  <c r="W420" i="1"/>
  <c r="N420" i="1"/>
  <c r="AM419" i="1"/>
  <c r="Y419" i="1"/>
  <c r="X419" i="1" s="1"/>
  <c r="W419" i="1"/>
  <c r="N419" i="1"/>
  <c r="AM416" i="1"/>
  <c r="Y416" i="1"/>
  <c r="X416" i="1" s="1"/>
  <c r="W416" i="1"/>
  <c r="N416" i="1"/>
  <c r="AM415" i="1"/>
  <c r="Y415" i="1"/>
  <c r="X415" i="1" s="1"/>
  <c r="W415" i="1"/>
  <c r="N415" i="1"/>
  <c r="AM414" i="1"/>
  <c r="Y414" i="1"/>
  <c r="X414" i="1" s="1"/>
  <c r="W414" i="1"/>
  <c r="N414" i="1"/>
  <c r="AM413" i="1"/>
  <c r="Y413" i="1"/>
  <c r="X413" i="1" s="1"/>
  <c r="W413" i="1"/>
  <c r="N413" i="1"/>
  <c r="AM412" i="1"/>
  <c r="Y412" i="1"/>
  <c r="X412" i="1" s="1"/>
  <c r="W412" i="1"/>
  <c r="N412" i="1"/>
  <c r="AM411" i="1"/>
  <c r="Y411" i="1"/>
  <c r="X411" i="1" s="1"/>
  <c r="W411" i="1"/>
  <c r="N411" i="1"/>
  <c r="AM410" i="1"/>
  <c r="Y410" i="1"/>
  <c r="X410" i="1" s="1"/>
  <c r="W410" i="1"/>
  <c r="N410" i="1"/>
  <c r="AM409" i="1"/>
  <c r="Y409" i="1"/>
  <c r="X409" i="1" s="1"/>
  <c r="W409" i="1"/>
  <c r="N409" i="1"/>
  <c r="AM408" i="1"/>
  <c r="Y408" i="1"/>
  <c r="X408" i="1" s="1"/>
  <c r="W408" i="1"/>
  <c r="N408" i="1"/>
  <c r="AM407" i="1"/>
  <c r="Y407" i="1"/>
  <c r="X407" i="1" s="1"/>
  <c r="W407" i="1"/>
  <c r="N407" i="1"/>
  <c r="AM404" i="1"/>
  <c r="Y404" i="1"/>
  <c r="X404" i="1" s="1"/>
  <c r="W404" i="1"/>
  <c r="N404" i="1"/>
  <c r="AM403" i="1"/>
  <c r="Y403" i="1"/>
  <c r="X403" i="1" s="1"/>
  <c r="W403" i="1"/>
  <c r="N403" i="1"/>
  <c r="AM402" i="1"/>
  <c r="Y402" i="1"/>
  <c r="X402" i="1" s="1"/>
  <c r="W402" i="1"/>
  <c r="N402" i="1"/>
  <c r="AM401" i="1"/>
  <c r="Y401" i="1"/>
  <c r="X401" i="1" s="1"/>
  <c r="W401" i="1"/>
  <c r="N401" i="1"/>
  <c r="AM400" i="1"/>
  <c r="Y400" i="1"/>
  <c r="X400" i="1" s="1"/>
  <c r="W400" i="1"/>
  <c r="N400" i="1"/>
  <c r="AM399" i="1"/>
  <c r="Y399" i="1"/>
  <c r="X399" i="1" s="1"/>
  <c r="W399" i="1"/>
  <c r="N399" i="1"/>
  <c r="AM398" i="1"/>
  <c r="Y398" i="1"/>
  <c r="X398" i="1" s="1"/>
  <c r="W398" i="1"/>
  <c r="N398" i="1"/>
  <c r="AM397" i="1"/>
  <c r="Y397" i="1"/>
  <c r="X397" i="1" s="1"/>
  <c r="W397" i="1"/>
  <c r="N397" i="1"/>
  <c r="AM396" i="1"/>
  <c r="Y396" i="1"/>
  <c r="X396" i="1" s="1"/>
  <c r="W396" i="1"/>
  <c r="N396" i="1"/>
  <c r="AM395" i="1"/>
  <c r="Y395" i="1"/>
  <c r="X395" i="1" s="1"/>
  <c r="W395" i="1"/>
  <c r="N395" i="1"/>
  <c r="AM392" i="1"/>
  <c r="Y392" i="1"/>
  <c r="X392" i="1" s="1"/>
  <c r="W392" i="1"/>
  <c r="N392" i="1"/>
  <c r="AM391" i="1"/>
  <c r="Y391" i="1"/>
  <c r="X391" i="1" s="1"/>
  <c r="W391" i="1"/>
  <c r="N391" i="1"/>
  <c r="AM390" i="1"/>
  <c r="Y390" i="1"/>
  <c r="X390" i="1" s="1"/>
  <c r="W390" i="1"/>
  <c r="N390" i="1"/>
  <c r="AM389" i="1"/>
  <c r="Y389" i="1"/>
  <c r="X389" i="1" s="1"/>
  <c r="W389" i="1"/>
  <c r="N389" i="1"/>
  <c r="AM388" i="1"/>
  <c r="Y388" i="1"/>
  <c r="X388" i="1" s="1"/>
  <c r="W388" i="1"/>
  <c r="N388" i="1"/>
  <c r="AM387" i="1"/>
  <c r="Y387" i="1"/>
  <c r="X387" i="1" s="1"/>
  <c r="W387" i="1"/>
  <c r="N387" i="1"/>
  <c r="AM386" i="1"/>
  <c r="Y386" i="1"/>
  <c r="X386" i="1" s="1"/>
  <c r="W386" i="1"/>
  <c r="N386" i="1"/>
  <c r="AM385" i="1"/>
  <c r="Y385" i="1"/>
  <c r="X385" i="1" s="1"/>
  <c r="W385" i="1"/>
  <c r="N385" i="1"/>
  <c r="AM384" i="1"/>
  <c r="Y384" i="1"/>
  <c r="X384" i="1" s="1"/>
  <c r="W384" i="1"/>
  <c r="N384" i="1"/>
  <c r="AM383" i="1"/>
  <c r="Y383" i="1"/>
  <c r="X383" i="1" s="1"/>
  <c r="W383" i="1"/>
  <c r="N383" i="1"/>
  <c r="AM377" i="1"/>
  <c r="Y377" i="1"/>
  <c r="X377" i="1" s="1"/>
  <c r="W377" i="1"/>
  <c r="N377" i="1"/>
  <c r="AM376" i="1"/>
  <c r="Y376" i="1"/>
  <c r="X376" i="1" s="1"/>
  <c r="W376" i="1"/>
  <c r="N376" i="1"/>
  <c r="AM375" i="1"/>
  <c r="Y375" i="1"/>
  <c r="X375" i="1" s="1"/>
  <c r="W375" i="1"/>
  <c r="N375" i="1"/>
  <c r="AM374" i="1"/>
  <c r="Y374" i="1"/>
  <c r="X374" i="1" s="1"/>
  <c r="W374" i="1"/>
  <c r="N374" i="1"/>
  <c r="AM373" i="1"/>
  <c r="Y373" i="1"/>
  <c r="X373" i="1" s="1"/>
  <c r="W373" i="1"/>
  <c r="N373" i="1"/>
  <c r="AM372" i="1"/>
  <c r="Y372" i="1"/>
  <c r="X372" i="1" s="1"/>
  <c r="W372" i="1"/>
  <c r="N372" i="1"/>
  <c r="AM371" i="1"/>
  <c r="Y371" i="1"/>
  <c r="X371" i="1" s="1"/>
  <c r="W371" i="1"/>
  <c r="N371" i="1"/>
  <c r="AM370" i="1"/>
  <c r="Y370" i="1"/>
  <c r="X370" i="1" s="1"/>
  <c r="W370" i="1"/>
  <c r="N370" i="1"/>
  <c r="AM369" i="1"/>
  <c r="Y369" i="1"/>
  <c r="X369" i="1" s="1"/>
  <c r="W369" i="1"/>
  <c r="N369" i="1"/>
  <c r="AM368" i="1"/>
  <c r="Y368" i="1"/>
  <c r="X368" i="1" s="1"/>
  <c r="W368" i="1"/>
  <c r="N368" i="1"/>
  <c r="AM365" i="1"/>
  <c r="Y365" i="1"/>
  <c r="X365" i="1" s="1"/>
  <c r="W365" i="1"/>
  <c r="N365" i="1"/>
  <c r="AM364" i="1"/>
  <c r="Y364" i="1"/>
  <c r="X364" i="1" s="1"/>
  <c r="W364" i="1"/>
  <c r="N364" i="1"/>
  <c r="AM363" i="1"/>
  <c r="Y363" i="1"/>
  <c r="X363" i="1" s="1"/>
  <c r="W363" i="1"/>
  <c r="N363" i="1"/>
  <c r="AM362" i="1"/>
  <c r="Y362" i="1"/>
  <c r="X362" i="1" s="1"/>
  <c r="W362" i="1"/>
  <c r="N362" i="1"/>
  <c r="AM361" i="1"/>
  <c r="Y361" i="1"/>
  <c r="X361" i="1" s="1"/>
  <c r="W361" i="1"/>
  <c r="N361" i="1"/>
  <c r="AM360" i="1"/>
  <c r="Y360" i="1"/>
  <c r="X360" i="1" s="1"/>
  <c r="W360" i="1"/>
  <c r="N360" i="1"/>
  <c r="AM359" i="1"/>
  <c r="Y359" i="1"/>
  <c r="X359" i="1" s="1"/>
  <c r="W359" i="1"/>
  <c r="N359" i="1"/>
  <c r="AM358" i="1"/>
  <c r="Y358" i="1"/>
  <c r="X358" i="1" s="1"/>
  <c r="W358" i="1"/>
  <c r="N358" i="1"/>
  <c r="AM357" i="1"/>
  <c r="Y357" i="1"/>
  <c r="X357" i="1" s="1"/>
  <c r="W357" i="1"/>
  <c r="N357" i="1"/>
  <c r="AM356" i="1"/>
  <c r="Y356" i="1"/>
  <c r="X356" i="1" s="1"/>
  <c r="W356" i="1"/>
  <c r="N356" i="1"/>
  <c r="AM353" i="1"/>
  <c r="Y353" i="1"/>
  <c r="X353" i="1" s="1"/>
  <c r="W353" i="1"/>
  <c r="N353" i="1"/>
  <c r="AM352" i="1"/>
  <c r="Y352" i="1"/>
  <c r="X352" i="1" s="1"/>
  <c r="W352" i="1"/>
  <c r="N352" i="1"/>
  <c r="AM351" i="1"/>
  <c r="Y351" i="1"/>
  <c r="X351" i="1" s="1"/>
  <c r="W351" i="1"/>
  <c r="N351" i="1"/>
  <c r="AM350" i="1"/>
  <c r="Y350" i="1"/>
  <c r="X350" i="1" s="1"/>
  <c r="W350" i="1"/>
  <c r="N350" i="1"/>
  <c r="AM349" i="1"/>
  <c r="Y349" i="1"/>
  <c r="X349" i="1" s="1"/>
  <c r="W349" i="1"/>
  <c r="N349" i="1"/>
  <c r="AM348" i="1"/>
  <c r="Y348" i="1"/>
  <c r="X348" i="1" s="1"/>
  <c r="W348" i="1"/>
  <c r="N348" i="1"/>
  <c r="AM1953" i="1"/>
  <c r="Y1953" i="1"/>
  <c r="X1953" i="1" s="1"/>
  <c r="W1953" i="1"/>
  <c r="N1953" i="1"/>
  <c r="AM139" i="1"/>
  <c r="Y139" i="1"/>
  <c r="X139" i="1" s="1"/>
  <c r="W139" i="1"/>
  <c r="N139" i="1"/>
  <c r="AU1141" i="1"/>
  <c r="AM1141" i="1"/>
  <c r="Y1141" i="1"/>
  <c r="X1141" i="1" s="1"/>
  <c r="W1141" i="1"/>
  <c r="N1141" i="1"/>
  <c r="AU1140" i="1"/>
  <c r="AM1140" i="1"/>
  <c r="Y1140" i="1"/>
  <c r="X1140" i="1" s="1"/>
  <c r="W1140" i="1"/>
  <c r="N1140" i="1"/>
  <c r="AU1139" i="1"/>
  <c r="AM1139" i="1"/>
  <c r="Y1139" i="1"/>
  <c r="X1139" i="1" s="1"/>
  <c r="W1139" i="1"/>
  <c r="N1139" i="1"/>
  <c r="AU1138" i="1"/>
  <c r="AM1138" i="1"/>
  <c r="Y1138" i="1"/>
  <c r="X1138" i="1" s="1"/>
  <c r="W1138" i="1"/>
  <c r="N1138" i="1"/>
  <c r="AU1137" i="1"/>
  <c r="AM1137" i="1"/>
  <c r="Y1137" i="1"/>
  <c r="X1137" i="1" s="1"/>
  <c r="W1137" i="1"/>
  <c r="N1137" i="1"/>
  <c r="AU1136" i="1"/>
  <c r="AM1136" i="1"/>
  <c r="N1136" i="1"/>
  <c r="AU1713" i="1"/>
  <c r="AM1713" i="1"/>
  <c r="Y1713" i="1"/>
  <c r="X1713" i="1" s="1"/>
  <c r="W1713" i="1"/>
  <c r="N1713" i="1"/>
  <c r="AU1801" i="1"/>
  <c r="AM1801" i="1"/>
  <c r="Y1801" i="1"/>
  <c r="X1801" i="1" s="1"/>
  <c r="W1801" i="1"/>
  <c r="N1801" i="1"/>
  <c r="AU1799" i="1"/>
  <c r="AM1799" i="1"/>
  <c r="Y1799" i="1"/>
  <c r="X1799" i="1" s="1"/>
  <c r="W1799" i="1"/>
  <c r="N1799" i="1"/>
  <c r="AU1798" i="1"/>
  <c r="AM1798" i="1"/>
  <c r="Y1798" i="1"/>
  <c r="X1798" i="1" s="1"/>
  <c r="W1798" i="1"/>
  <c r="N1798" i="1"/>
  <c r="AU5" i="1"/>
  <c r="AM5" i="1"/>
  <c r="Y5" i="1"/>
  <c r="X5" i="1" s="1"/>
  <c r="W5" i="1"/>
  <c r="N5" i="1"/>
  <c r="AU1928" i="1"/>
  <c r="Y1928" i="1"/>
  <c r="X1928" i="1" s="1"/>
  <c r="W1928" i="1"/>
  <c r="N1928" i="1"/>
  <c r="AU1640" i="1"/>
  <c r="Y1640" i="1"/>
  <c r="X1640" i="1" s="1"/>
  <c r="W1640" i="1"/>
  <c r="N1640" i="1"/>
  <c r="AU225" i="1"/>
  <c r="Y225" i="1"/>
  <c r="X225" i="1" s="1"/>
  <c r="W225" i="1"/>
  <c r="N225" i="1"/>
  <c r="AU38" i="1"/>
  <c r="Y38" i="1"/>
  <c r="X38" i="1" s="1"/>
  <c r="W38" i="1"/>
  <c r="N38" i="1"/>
  <c r="AU59" i="1"/>
  <c r="Y59" i="1"/>
  <c r="X59" i="1" s="1"/>
  <c r="W59" i="1"/>
  <c r="N59" i="1"/>
  <c r="AU1760" i="1"/>
  <c r="Y1760" i="1"/>
  <c r="X1760" i="1" s="1"/>
  <c r="W1760" i="1"/>
  <c r="N1760" i="1"/>
  <c r="AU198" i="1"/>
  <c r="Y198" i="1"/>
  <c r="X198" i="1" s="1"/>
  <c r="W198" i="1"/>
  <c r="N198" i="1"/>
  <c r="AU1726" i="1"/>
  <c r="Y1726" i="1"/>
  <c r="X1726" i="1" s="1"/>
  <c r="W1726" i="1"/>
  <c r="N1726" i="1"/>
  <c r="AU64" i="1"/>
  <c r="Y64" i="1"/>
  <c r="X64" i="1" s="1"/>
  <c r="W64" i="1"/>
  <c r="N64" i="1"/>
  <c r="AU19" i="1"/>
  <c r="Y19" i="1"/>
  <c r="X19" i="1" s="1"/>
  <c r="W19" i="1"/>
  <c r="N19" i="1"/>
  <c r="AU1723" i="1"/>
  <c r="Y1723" i="1"/>
  <c r="X1723" i="1" s="1"/>
  <c r="W1723" i="1"/>
  <c r="N1723" i="1"/>
  <c r="AU974" i="1"/>
  <c r="Y974" i="1"/>
  <c r="X974" i="1" s="1"/>
  <c r="W974" i="1"/>
  <c r="N974" i="1"/>
  <c r="AU27" i="1"/>
  <c r="Y27" i="1"/>
  <c r="X27" i="1" s="1"/>
  <c r="W27" i="1"/>
  <c r="N27" i="1"/>
  <c r="AU908" i="1"/>
  <c r="Y908" i="1"/>
  <c r="X908" i="1" s="1"/>
  <c r="W908" i="1"/>
  <c r="N908" i="1"/>
  <c r="AU1676" i="1"/>
  <c r="Y1676" i="1"/>
  <c r="X1676" i="1" s="1"/>
  <c r="W1676" i="1"/>
  <c r="N1676" i="1"/>
  <c r="AU1859" i="1"/>
  <c r="Y1859" i="1"/>
  <c r="X1859" i="1" s="1"/>
  <c r="W1859" i="1"/>
  <c r="N1859" i="1"/>
  <c r="AU968" i="1"/>
  <c r="Y968" i="1"/>
  <c r="X968" i="1" s="1"/>
  <c r="W968" i="1"/>
  <c r="N968" i="1"/>
  <c r="AU1940" i="1"/>
  <c r="Y1940" i="1"/>
  <c r="X1940" i="1" s="1"/>
  <c r="W1940" i="1"/>
  <c r="N1940" i="1"/>
  <c r="AU983" i="1"/>
  <c r="Y983" i="1"/>
  <c r="X983" i="1" s="1"/>
  <c r="W983" i="1"/>
  <c r="N983" i="1"/>
  <c r="AU39" i="1"/>
  <c r="Y39" i="1"/>
  <c r="X39" i="1" s="1"/>
  <c r="W39" i="1"/>
  <c r="N39" i="1"/>
  <c r="AU840" i="1"/>
  <c r="Y840" i="1"/>
  <c r="X840" i="1" s="1"/>
  <c r="W840" i="1"/>
  <c r="N840" i="1"/>
  <c r="AU1826" i="1"/>
  <c r="Y1826" i="1"/>
  <c r="X1826" i="1" s="1"/>
  <c r="W1826" i="1"/>
  <c r="N1826" i="1"/>
  <c r="AU1976" i="1"/>
  <c r="AM1976" i="1"/>
  <c r="Y1976" i="1"/>
  <c r="X1976" i="1" s="1"/>
  <c r="W1976" i="1"/>
  <c r="N1976" i="1"/>
  <c r="AU1947" i="1"/>
  <c r="AM1947" i="1"/>
  <c r="Y1947" i="1"/>
  <c r="X1947" i="1" s="1"/>
  <c r="W1947" i="1"/>
  <c r="N1947" i="1"/>
  <c r="AU1883" i="1"/>
  <c r="AM1883" i="1"/>
  <c r="Y1883" i="1"/>
  <c r="X1883" i="1" s="1"/>
  <c r="W1883" i="1"/>
  <c r="N1883" i="1"/>
  <c r="AU1786" i="1"/>
  <c r="AM1786" i="1"/>
  <c r="Y1786" i="1"/>
  <c r="X1786" i="1" s="1"/>
  <c r="W1786" i="1"/>
  <c r="N1786" i="1"/>
  <c r="AU1785" i="1"/>
  <c r="AM1785" i="1"/>
  <c r="Y1785" i="1"/>
  <c r="X1785" i="1" s="1"/>
  <c r="W1785" i="1"/>
  <c r="N1785" i="1"/>
  <c r="AU1759" i="1"/>
  <c r="AM1759" i="1"/>
  <c r="Y1759" i="1"/>
  <c r="X1759" i="1" s="1"/>
  <c r="W1759" i="1"/>
  <c r="N1759" i="1"/>
  <c r="AU1690" i="1"/>
  <c r="AM1690" i="1"/>
  <c r="Y1690" i="1"/>
  <c r="X1690" i="1" s="1"/>
  <c r="W1690" i="1"/>
  <c r="N1690" i="1"/>
  <c r="AU1623" i="1"/>
  <c r="AM1623" i="1"/>
  <c r="Y1623" i="1"/>
  <c r="X1623" i="1" s="1"/>
  <c r="W1623" i="1"/>
  <c r="N1623" i="1"/>
  <c r="AU953" i="1"/>
  <c r="AM953" i="1"/>
  <c r="Y953" i="1"/>
  <c r="X953" i="1" s="1"/>
  <c r="W953" i="1"/>
  <c r="N953" i="1"/>
  <c r="AU925" i="1"/>
  <c r="AM925" i="1"/>
  <c r="Y925" i="1"/>
  <c r="X925" i="1" s="1"/>
  <c r="W925" i="1"/>
  <c r="N925" i="1"/>
  <c r="AU906" i="1"/>
  <c r="AM906" i="1"/>
  <c r="Y906" i="1"/>
  <c r="X906" i="1" s="1"/>
  <c r="W906" i="1"/>
  <c r="N906" i="1"/>
  <c r="AU848" i="1"/>
  <c r="AM848" i="1"/>
  <c r="Y848" i="1"/>
  <c r="X848" i="1" s="1"/>
  <c r="W848" i="1"/>
  <c r="N848" i="1"/>
  <c r="AU248" i="1"/>
  <c r="AM248" i="1"/>
  <c r="Y248" i="1"/>
  <c r="X248" i="1" s="1"/>
  <c r="W248" i="1"/>
  <c r="N248" i="1"/>
  <c r="AU126" i="1"/>
  <c r="AM126" i="1"/>
  <c r="Y126" i="1"/>
  <c r="X126" i="1" s="1"/>
  <c r="W126" i="1"/>
  <c r="N126" i="1"/>
  <c r="AU113" i="1"/>
  <c r="AM113" i="1"/>
  <c r="Y113" i="1"/>
  <c r="X113" i="1" s="1"/>
  <c r="W113" i="1"/>
  <c r="N113" i="1"/>
  <c r="AU93" i="1"/>
  <c r="AM93" i="1"/>
  <c r="Y93" i="1"/>
  <c r="X93" i="1" s="1"/>
  <c r="W93" i="1"/>
  <c r="N93" i="1"/>
  <c r="AU70" i="1"/>
  <c r="AM70" i="1"/>
  <c r="Y70" i="1"/>
  <c r="X70" i="1" s="1"/>
  <c r="W70" i="1"/>
  <c r="N70" i="1"/>
  <c r="Y976" i="1"/>
  <c r="X976" i="1" s="1"/>
  <c r="W976" i="1"/>
  <c r="N976" i="1"/>
  <c r="AU92" i="1"/>
  <c r="AM92" i="1"/>
  <c r="Y92" i="1"/>
  <c r="X92" i="1" s="1"/>
  <c r="W92" i="1"/>
  <c r="N92" i="1"/>
  <c r="AU966" i="1"/>
  <c r="Y966" i="1"/>
  <c r="X966" i="1" s="1"/>
  <c r="W966" i="1"/>
  <c r="N966" i="1"/>
  <c r="AU1867" i="1"/>
  <c r="AM1867" i="1"/>
  <c r="Y1867" i="1"/>
  <c r="X1867" i="1" s="1"/>
  <c r="W1867" i="1"/>
  <c r="N1867" i="1"/>
  <c r="AU1753" i="1"/>
  <c r="AM1753" i="1"/>
  <c r="Y1753" i="1"/>
  <c r="X1753" i="1" s="1"/>
  <c r="W1753" i="1"/>
  <c r="N1753" i="1"/>
  <c r="AU1736" i="1"/>
  <c r="AM1736" i="1"/>
  <c r="Y1736" i="1"/>
  <c r="X1736" i="1" s="1"/>
  <c r="W1736" i="1"/>
  <c r="N1736" i="1"/>
  <c r="AU28" i="1"/>
  <c r="AM28" i="1"/>
  <c r="Y28" i="1"/>
  <c r="X28" i="1" s="1"/>
  <c r="W28" i="1"/>
  <c r="N28" i="1"/>
  <c r="AM1744" i="1"/>
  <c r="Y1744" i="1"/>
  <c r="X1744" i="1" s="1"/>
  <c r="W1744" i="1"/>
  <c r="N1744" i="1"/>
  <c r="AU1609" i="1"/>
  <c r="AM1609" i="1"/>
  <c r="Y1609" i="1"/>
  <c r="X1609" i="1" s="1"/>
  <c r="W1609" i="1"/>
  <c r="N1609" i="1"/>
  <c r="AU10" i="1"/>
  <c r="AM10" i="1"/>
  <c r="Y10" i="1"/>
  <c r="X10" i="1" s="1"/>
  <c r="W10" i="1"/>
  <c r="N10" i="1"/>
  <c r="AU9" i="1"/>
  <c r="AM9" i="1"/>
  <c r="Y9" i="1"/>
  <c r="X9" i="1" s="1"/>
  <c r="W9" i="1"/>
  <c r="N9" i="1"/>
  <c r="AU148" i="1"/>
  <c r="Y148" i="1"/>
  <c r="X148" i="1" s="1"/>
  <c r="W148" i="1"/>
  <c r="N148" i="1"/>
  <c r="AU1905" i="1"/>
  <c r="AM1905" i="1"/>
  <c r="Y1905" i="1"/>
  <c r="X1905" i="1" s="1"/>
  <c r="W1905" i="1"/>
  <c r="N1905" i="1"/>
  <c r="AU949" i="1"/>
  <c r="AM949" i="1"/>
  <c r="Y949" i="1"/>
  <c r="X949" i="1" s="1"/>
  <c r="W949" i="1"/>
  <c r="N949" i="1"/>
  <c r="AU1975" i="1"/>
  <c r="AM1975" i="1"/>
  <c r="Y1975" i="1"/>
  <c r="X1975" i="1" s="1"/>
  <c r="W1975" i="1"/>
  <c r="N1975" i="1"/>
  <c r="AU961" i="1"/>
  <c r="AM961" i="1"/>
  <c r="Y961" i="1"/>
  <c r="X961" i="1" s="1"/>
  <c r="W961" i="1"/>
  <c r="N961" i="1"/>
  <c r="AU952" i="1"/>
  <c r="AM952" i="1"/>
  <c r="Y952" i="1"/>
  <c r="X952" i="1" s="1"/>
  <c r="W952" i="1"/>
  <c r="N952" i="1"/>
  <c r="AU847" i="1"/>
  <c r="AM847" i="1"/>
  <c r="Y847" i="1"/>
  <c r="X847" i="1" s="1"/>
  <c r="W847" i="1"/>
  <c r="N847" i="1"/>
  <c r="AU247" i="1"/>
  <c r="AM247" i="1"/>
  <c r="Y247" i="1"/>
  <c r="X247" i="1" s="1"/>
  <c r="W247" i="1"/>
  <c r="N247" i="1"/>
  <c r="AU127" i="1"/>
  <c r="AM127" i="1"/>
  <c r="Y127" i="1"/>
  <c r="X127" i="1" s="1"/>
  <c r="W127" i="1"/>
  <c r="N127" i="1"/>
  <c r="AU69" i="1"/>
  <c r="AM69" i="1"/>
  <c r="Y69" i="1"/>
  <c r="X69" i="1" s="1"/>
  <c r="W69" i="1"/>
  <c r="N69" i="1"/>
  <c r="AU1934" i="1"/>
  <c r="AM1934" i="1"/>
  <c r="Y1934" i="1"/>
  <c r="X1934" i="1" s="1"/>
  <c r="W1934" i="1"/>
  <c r="N1934" i="1"/>
  <c r="AU1852" i="1"/>
  <c r="AM1852" i="1"/>
  <c r="Y1852" i="1"/>
  <c r="X1852" i="1" s="1"/>
  <c r="W1852" i="1"/>
  <c r="N1852" i="1"/>
  <c r="AU1752" i="1"/>
  <c r="AM1752" i="1"/>
  <c r="Y1752" i="1"/>
  <c r="X1752" i="1" s="1"/>
  <c r="W1752" i="1"/>
  <c r="N1752" i="1"/>
  <c r="AU1751" i="1"/>
  <c r="AM1751" i="1"/>
  <c r="Y1751" i="1"/>
  <c r="X1751" i="1" s="1"/>
  <c r="W1751" i="1"/>
  <c r="N1751" i="1"/>
  <c r="AU1750" i="1"/>
  <c r="AM1750" i="1"/>
  <c r="Y1750" i="1"/>
  <c r="X1750" i="1" s="1"/>
  <c r="W1750" i="1"/>
  <c r="N1750" i="1"/>
  <c r="AU1746" i="1"/>
  <c r="AM1746" i="1"/>
  <c r="Y1746" i="1"/>
  <c r="X1746" i="1" s="1"/>
  <c r="W1746" i="1"/>
  <c r="N1746" i="1"/>
  <c r="AU1727" i="1"/>
  <c r="AM1727" i="1"/>
  <c r="Y1727" i="1"/>
  <c r="X1727" i="1" s="1"/>
  <c r="W1727" i="1"/>
  <c r="N1727" i="1"/>
  <c r="AU1724" i="1"/>
  <c r="AM1724" i="1"/>
  <c r="Y1724" i="1"/>
  <c r="X1724" i="1" s="1"/>
  <c r="W1724" i="1"/>
  <c r="N1724" i="1"/>
  <c r="AU1722" i="1"/>
  <c r="AM1722" i="1"/>
  <c r="Y1722" i="1"/>
  <c r="X1722" i="1" s="1"/>
  <c r="W1722" i="1"/>
  <c r="N1722" i="1"/>
  <c r="AU1721" i="1"/>
  <c r="AM1721" i="1"/>
  <c r="Y1721" i="1"/>
  <c r="X1721" i="1" s="1"/>
  <c r="W1721" i="1"/>
  <c r="N1721" i="1"/>
  <c r="AU1688" i="1"/>
  <c r="AM1688" i="1"/>
  <c r="Y1688" i="1"/>
  <c r="X1688" i="1" s="1"/>
  <c r="W1688" i="1"/>
  <c r="N1688" i="1"/>
  <c r="AU1670" i="1"/>
  <c r="AM1670" i="1"/>
  <c r="Y1670" i="1"/>
  <c r="X1670" i="1" s="1"/>
  <c r="W1670" i="1"/>
  <c r="N1670" i="1"/>
  <c r="AU1647" i="1"/>
  <c r="AM1647" i="1"/>
  <c r="Y1647" i="1"/>
  <c r="X1647" i="1" s="1"/>
  <c r="W1647" i="1"/>
  <c r="N1647" i="1"/>
  <c r="AU1581" i="1"/>
  <c r="AM1581" i="1"/>
  <c r="Y1581" i="1"/>
  <c r="X1581" i="1" s="1"/>
  <c r="W1581" i="1"/>
  <c r="N1581" i="1"/>
  <c r="AU1580" i="1"/>
  <c r="AM1580" i="1"/>
  <c r="Y1580" i="1"/>
  <c r="X1580" i="1" s="1"/>
  <c r="W1580" i="1"/>
  <c r="N1580" i="1"/>
  <c r="AU1579" i="1"/>
  <c r="AM1579" i="1"/>
  <c r="Y1579" i="1"/>
  <c r="X1579" i="1" s="1"/>
  <c r="W1579" i="1"/>
  <c r="N1579" i="1"/>
  <c r="AU1578" i="1"/>
  <c r="AM1578" i="1"/>
  <c r="Y1578" i="1"/>
  <c r="X1578" i="1" s="1"/>
  <c r="W1578" i="1"/>
  <c r="N1578" i="1"/>
  <c r="AU1577" i="1"/>
  <c r="AM1577" i="1"/>
  <c r="Y1577" i="1"/>
  <c r="X1577" i="1" s="1"/>
  <c r="W1577" i="1"/>
  <c r="N1577" i="1"/>
  <c r="AU1576" i="1"/>
  <c r="AM1576" i="1"/>
  <c r="Y1576" i="1"/>
  <c r="X1576" i="1" s="1"/>
  <c r="W1576" i="1"/>
  <c r="N1576" i="1"/>
  <c r="AU1575" i="1"/>
  <c r="AM1575" i="1"/>
  <c r="Y1575" i="1"/>
  <c r="X1575" i="1" s="1"/>
  <c r="W1575" i="1"/>
  <c r="N1575" i="1"/>
  <c r="AU1574" i="1"/>
  <c r="AM1574" i="1"/>
  <c r="Y1574" i="1"/>
  <c r="X1574" i="1" s="1"/>
  <c r="W1574" i="1"/>
  <c r="N1574" i="1"/>
  <c r="AU1573" i="1"/>
  <c r="AM1573" i="1"/>
  <c r="Y1573" i="1"/>
  <c r="X1573" i="1" s="1"/>
  <c r="W1573" i="1"/>
  <c r="N1573" i="1"/>
  <c r="AU1570" i="1"/>
  <c r="AM1570" i="1"/>
  <c r="Y1570" i="1"/>
  <c r="X1570" i="1" s="1"/>
  <c r="W1570" i="1"/>
  <c r="N1570" i="1"/>
  <c r="AU1569" i="1"/>
  <c r="AM1569" i="1"/>
  <c r="Y1569" i="1"/>
  <c r="X1569" i="1" s="1"/>
  <c r="W1569" i="1"/>
  <c r="N1569" i="1"/>
  <c r="AU1567" i="1"/>
  <c r="AM1567" i="1"/>
  <c r="Y1567" i="1"/>
  <c r="X1567" i="1" s="1"/>
  <c r="W1567" i="1"/>
  <c r="N1567" i="1"/>
  <c r="AU1563" i="1"/>
  <c r="AM1563" i="1"/>
  <c r="Y1563" i="1"/>
  <c r="X1563" i="1" s="1"/>
  <c r="W1563" i="1"/>
  <c r="N1563" i="1"/>
  <c r="AU1562" i="1"/>
  <c r="AM1562" i="1"/>
  <c r="Y1562" i="1"/>
  <c r="X1562" i="1" s="1"/>
  <c r="W1562" i="1"/>
  <c r="N1562" i="1"/>
  <c r="AU972" i="1"/>
  <c r="AM972" i="1"/>
  <c r="Y972" i="1"/>
  <c r="X972" i="1" s="1"/>
  <c r="W972" i="1"/>
  <c r="N972" i="1"/>
  <c r="AU948" i="1"/>
  <c r="AM948" i="1"/>
  <c r="Y948" i="1"/>
  <c r="X948" i="1" s="1"/>
  <c r="W948" i="1"/>
  <c r="N948" i="1"/>
  <c r="AU942" i="1"/>
  <c r="AM942" i="1"/>
  <c r="Y942" i="1"/>
  <c r="X942" i="1" s="1"/>
  <c r="W942" i="1"/>
  <c r="N942" i="1"/>
  <c r="AU913" i="1"/>
  <c r="AM913" i="1"/>
  <c r="Y913" i="1"/>
  <c r="X913" i="1" s="1"/>
  <c r="W913" i="1"/>
  <c r="N913" i="1"/>
  <c r="AU911" i="1"/>
  <c r="AM911" i="1"/>
  <c r="Y911" i="1"/>
  <c r="X911" i="1" s="1"/>
  <c r="W911" i="1"/>
  <c r="N911" i="1"/>
  <c r="AU904" i="1"/>
  <c r="AM904" i="1"/>
  <c r="Y904" i="1"/>
  <c r="X904" i="1" s="1"/>
  <c r="W904" i="1"/>
  <c r="N904" i="1"/>
  <c r="AU903" i="1"/>
  <c r="AM903" i="1"/>
  <c r="Y903" i="1"/>
  <c r="X903" i="1" s="1"/>
  <c r="W903" i="1"/>
  <c r="N903" i="1"/>
  <c r="AU252" i="1"/>
  <c r="AM252" i="1"/>
  <c r="Y252" i="1"/>
  <c r="X252" i="1" s="1"/>
  <c r="W252" i="1"/>
  <c r="N252" i="1"/>
  <c r="AU170" i="1"/>
  <c r="AM170" i="1"/>
  <c r="Y170" i="1"/>
  <c r="X170" i="1" s="1"/>
  <c r="W170" i="1"/>
  <c r="N170" i="1"/>
  <c r="AU121" i="1"/>
  <c r="AM121" i="1"/>
  <c r="Y121" i="1"/>
  <c r="X121" i="1" s="1"/>
  <c r="W121" i="1"/>
  <c r="N121" i="1"/>
  <c r="AU111" i="1"/>
  <c r="AM111" i="1"/>
  <c r="Y111" i="1"/>
  <c r="X111" i="1" s="1"/>
  <c r="W111" i="1"/>
  <c r="N111" i="1"/>
  <c r="AU110" i="1"/>
  <c r="AM110" i="1"/>
  <c r="Y110" i="1"/>
  <c r="X110" i="1" s="1"/>
  <c r="W110" i="1"/>
  <c r="N110" i="1"/>
  <c r="AU108" i="1"/>
  <c r="AM108" i="1"/>
  <c r="Y108" i="1"/>
  <c r="X108" i="1" s="1"/>
  <c r="W108" i="1"/>
  <c r="N108" i="1"/>
  <c r="AU107" i="1"/>
  <c r="AM107" i="1"/>
  <c r="Y107" i="1"/>
  <c r="X107" i="1" s="1"/>
  <c r="W107" i="1"/>
  <c r="N107" i="1"/>
  <c r="AM1780" i="1"/>
  <c r="Y1780" i="1"/>
  <c r="X1780" i="1" s="1"/>
  <c r="W1780" i="1"/>
  <c r="N1780" i="1"/>
  <c r="AU982" i="1"/>
  <c r="Y982" i="1"/>
  <c r="X982" i="1" s="1"/>
  <c r="W982" i="1"/>
  <c r="N982" i="1"/>
  <c r="AU891" i="1"/>
  <c r="Y891" i="1"/>
  <c r="X891" i="1" s="1"/>
  <c r="W891" i="1"/>
  <c r="N891" i="1"/>
  <c r="AU841" i="1"/>
  <c r="Y841" i="1"/>
  <c r="X841" i="1" s="1"/>
  <c r="W841" i="1"/>
  <c r="N841" i="1"/>
  <c r="AU1902" i="1"/>
  <c r="Y1902" i="1"/>
  <c r="X1902" i="1" s="1"/>
  <c r="W1902" i="1"/>
  <c r="N1902" i="1"/>
  <c r="AU40" i="1"/>
  <c r="Y40" i="1"/>
  <c r="X40" i="1" s="1"/>
  <c r="W40" i="1"/>
  <c r="N40" i="1"/>
  <c r="AU142" i="1"/>
  <c r="Y142" i="1"/>
  <c r="X142" i="1" s="1"/>
  <c r="W142" i="1"/>
  <c r="N142" i="1"/>
  <c r="AU1827" i="1"/>
  <c r="Y1827" i="1"/>
  <c r="X1827" i="1" s="1"/>
  <c r="W1827" i="1"/>
  <c r="N1827" i="1"/>
  <c r="Y1536" i="1"/>
  <c r="X1536" i="1" s="1"/>
  <c r="W1536" i="1"/>
  <c r="N1536" i="1"/>
  <c r="AU1009" i="1"/>
  <c r="AM1009" i="1"/>
  <c r="Y1009" i="1"/>
  <c r="X1009" i="1" s="1"/>
  <c r="W1009" i="1"/>
  <c r="N1009" i="1"/>
  <c r="AM1702" i="1"/>
  <c r="Y1702" i="1"/>
  <c r="X1702" i="1" s="1"/>
  <c r="W1702" i="1"/>
  <c r="N1702" i="1"/>
  <c r="AU945" i="1"/>
  <c r="AM945" i="1"/>
  <c r="Y945" i="1"/>
  <c r="X945" i="1" s="1"/>
  <c r="W945" i="1"/>
  <c r="N945" i="1"/>
  <c r="AU249" i="1"/>
  <c r="AM249" i="1"/>
  <c r="Y249" i="1"/>
  <c r="X249" i="1" s="1"/>
  <c r="W249" i="1"/>
  <c r="N249" i="1"/>
  <c r="AU220" i="1"/>
  <c r="AM220" i="1"/>
  <c r="Y220" i="1"/>
  <c r="X220" i="1" s="1"/>
  <c r="W220" i="1"/>
  <c r="N220" i="1"/>
  <c r="AU163" i="1"/>
  <c r="AM163" i="1"/>
  <c r="Y163" i="1"/>
  <c r="X163" i="1" s="1"/>
  <c r="W163" i="1"/>
  <c r="N163" i="1"/>
  <c r="AM963" i="1"/>
  <c r="Y963" i="1"/>
  <c r="X963" i="1" s="1"/>
  <c r="W963" i="1"/>
  <c r="N963" i="1"/>
  <c r="Y31" i="1"/>
  <c r="X31" i="1" s="1"/>
  <c r="W31" i="1"/>
  <c r="N31" i="1"/>
  <c r="AU1633" i="1"/>
  <c r="AM1633" i="1"/>
  <c r="Y1633" i="1"/>
  <c r="X1633" i="1" s="1"/>
  <c r="W1633" i="1"/>
  <c r="N1633" i="1"/>
  <c r="AU145" i="1"/>
  <c r="AM145" i="1"/>
  <c r="Y145" i="1"/>
  <c r="X145" i="1" s="1"/>
  <c r="W145" i="1"/>
  <c r="N145" i="1"/>
  <c r="AU71" i="1"/>
  <c r="AM71" i="1"/>
  <c r="Y71" i="1"/>
  <c r="X71" i="1" s="1"/>
  <c r="W71" i="1"/>
  <c r="N71" i="1"/>
  <c r="AU1819" i="1"/>
  <c r="AM1819" i="1"/>
  <c r="Y1819" i="1"/>
  <c r="X1819" i="1" s="1"/>
  <c r="W1819" i="1"/>
  <c r="N1819" i="1"/>
  <c r="AU138" i="1"/>
  <c r="AM138" i="1"/>
  <c r="Y138" i="1"/>
  <c r="X138" i="1" s="1"/>
  <c r="W138" i="1"/>
  <c r="N138" i="1"/>
  <c r="AU101" i="1"/>
  <c r="AM101" i="1"/>
  <c r="Y101" i="1"/>
  <c r="X101" i="1" s="1"/>
  <c r="W101" i="1"/>
  <c r="N101" i="1"/>
  <c r="AU845" i="1"/>
  <c r="AM845" i="1"/>
  <c r="Y845" i="1"/>
  <c r="X845" i="1" s="1"/>
  <c r="W845" i="1"/>
  <c r="N845" i="1"/>
  <c r="AU134" i="1"/>
  <c r="AM134" i="1"/>
  <c r="Y134" i="1"/>
  <c r="X134" i="1" s="1"/>
  <c r="W134" i="1"/>
  <c r="N134" i="1"/>
  <c r="AU1882" i="1"/>
  <c r="AM1882" i="1"/>
  <c r="Y1882" i="1"/>
  <c r="X1882" i="1" s="1"/>
  <c r="W1882" i="1"/>
  <c r="N1882" i="1"/>
  <c r="AU970" i="1"/>
  <c r="AM970" i="1"/>
  <c r="Y970" i="1"/>
  <c r="X970" i="1" s="1"/>
  <c r="W970" i="1"/>
  <c r="N970" i="1"/>
  <c r="AU24" i="1"/>
  <c r="AM24" i="1"/>
  <c r="Y24" i="1"/>
  <c r="X24" i="1" s="1"/>
  <c r="W24" i="1"/>
  <c r="N24" i="1"/>
  <c r="AU1850" i="1"/>
  <c r="AM1850" i="1"/>
  <c r="Y1850" i="1"/>
  <c r="X1850" i="1" s="1"/>
  <c r="W1850" i="1"/>
  <c r="N1850" i="1"/>
  <c r="AU1544" i="1"/>
  <c r="AM1544" i="1"/>
  <c r="Y1544" i="1"/>
  <c r="X1544" i="1" s="1"/>
  <c r="W1544" i="1"/>
  <c r="N1544" i="1"/>
  <c r="AU1765" i="1"/>
  <c r="AM1765" i="1"/>
  <c r="Y1765" i="1"/>
  <c r="X1765" i="1" s="1"/>
  <c r="W1765" i="1"/>
  <c r="N1765" i="1"/>
  <c r="AU828" i="1"/>
  <c r="AM828" i="1"/>
  <c r="Y828" i="1"/>
  <c r="X828" i="1" s="1"/>
  <c r="W828" i="1"/>
  <c r="N828" i="1"/>
  <c r="AU81" i="1"/>
  <c r="AM81" i="1"/>
  <c r="Y81" i="1"/>
  <c r="X81" i="1" s="1"/>
  <c r="W81" i="1"/>
  <c r="N81" i="1"/>
  <c r="AU843" i="1"/>
  <c r="AM843" i="1"/>
  <c r="Y843" i="1"/>
  <c r="X843" i="1" s="1"/>
  <c r="W843" i="1"/>
  <c r="N843" i="1"/>
  <c r="AU1656" i="1"/>
  <c r="AM1656" i="1"/>
  <c r="Y1656" i="1"/>
  <c r="X1656" i="1" s="1"/>
  <c r="W1656" i="1"/>
  <c r="N1656" i="1"/>
  <c r="AU886" i="1"/>
  <c r="AM886" i="1"/>
  <c r="Y886" i="1"/>
  <c r="X886" i="1" s="1"/>
  <c r="W886" i="1"/>
  <c r="N886" i="1"/>
  <c r="AU923" i="1"/>
  <c r="AM923" i="1"/>
  <c r="Y923" i="1"/>
  <c r="X923" i="1" s="1"/>
  <c r="W923" i="1"/>
  <c r="N923" i="1"/>
  <c r="AU1782" i="1"/>
  <c r="AM1782" i="1"/>
  <c r="Y1782" i="1"/>
  <c r="X1782" i="1" s="1"/>
  <c r="W1782" i="1"/>
  <c r="N1782" i="1"/>
  <c r="Y856" i="1"/>
  <c r="X856" i="1" s="1"/>
  <c r="W856" i="1"/>
  <c r="AU888" i="1"/>
  <c r="AM888" i="1"/>
  <c r="Y888" i="1"/>
  <c r="X888" i="1" s="1"/>
  <c r="W888" i="1"/>
  <c r="N888" i="1"/>
  <c r="AU1689" i="1"/>
  <c r="Y1689" i="1"/>
  <c r="X1689" i="1" s="1"/>
  <c r="W1689" i="1"/>
  <c r="N1689" i="1"/>
  <c r="AU889" i="1"/>
  <c r="AM889" i="1"/>
  <c r="Y889" i="1"/>
  <c r="X889" i="1" s="1"/>
  <c r="W889" i="1"/>
  <c r="N889" i="1"/>
  <c r="AU1832" i="1"/>
  <c r="AM1832" i="1"/>
  <c r="Y1832" i="1"/>
  <c r="X1832" i="1" s="1"/>
  <c r="W1832" i="1"/>
  <c r="N1832" i="1"/>
  <c r="AU143" i="1"/>
  <c r="AM143" i="1"/>
  <c r="Y143" i="1"/>
  <c r="X143" i="1" s="1"/>
  <c r="W143" i="1"/>
  <c r="N143" i="1"/>
  <c r="AU1565" i="1"/>
  <c r="AM1565" i="1"/>
  <c r="Y1565" i="1"/>
  <c r="X1565" i="1" s="1"/>
  <c r="W1565" i="1"/>
  <c r="N1565" i="1"/>
  <c r="AU1631" i="1"/>
  <c r="AM1631" i="1"/>
  <c r="Y1631" i="1"/>
  <c r="X1631" i="1" s="1"/>
  <c r="W1631" i="1"/>
  <c r="N1631" i="1"/>
  <c r="AM1225" i="1"/>
  <c r="Y1225" i="1"/>
  <c r="X1225" i="1" s="1"/>
  <c r="W1225" i="1"/>
  <c r="N1225" i="1"/>
  <c r="AM1224" i="1"/>
  <c r="Y1224" i="1"/>
  <c r="X1224" i="1" s="1"/>
  <c r="W1224" i="1"/>
  <c r="N1224" i="1"/>
  <c r="AM1223" i="1"/>
  <c r="Y1223" i="1"/>
  <c r="X1223" i="1" s="1"/>
  <c r="W1223" i="1"/>
  <c r="N1223" i="1"/>
  <c r="AM1222" i="1"/>
  <c r="Y1222" i="1"/>
  <c r="X1222" i="1" s="1"/>
  <c r="W1222" i="1"/>
  <c r="N1222" i="1"/>
  <c r="AM1221" i="1"/>
  <c r="Y1221" i="1"/>
  <c r="X1221" i="1" s="1"/>
  <c r="W1221" i="1"/>
  <c r="N1221" i="1"/>
  <c r="AM1704" i="1"/>
  <c r="Y1704" i="1"/>
  <c r="X1704" i="1" s="1"/>
  <c r="W1704" i="1"/>
  <c r="N1704" i="1"/>
  <c r="AM872" i="1"/>
  <c r="Y872" i="1"/>
  <c r="X872" i="1" s="1"/>
  <c r="W872" i="1"/>
  <c r="N872" i="1"/>
  <c r="AU1621" i="1"/>
  <c r="Y1621" i="1"/>
  <c r="X1621" i="1" s="1"/>
  <c r="W1621" i="1"/>
  <c r="N1621" i="1"/>
  <c r="AU1022" i="1"/>
  <c r="AM1022" i="1"/>
  <c r="Y1022" i="1"/>
  <c r="X1022" i="1" s="1"/>
  <c r="W1022" i="1"/>
  <c r="N1022" i="1"/>
  <c r="AU1703" i="1"/>
  <c r="AM1703" i="1"/>
  <c r="Y1703" i="1"/>
  <c r="X1703" i="1" s="1"/>
  <c r="W1703" i="1"/>
  <c r="N1703" i="1"/>
  <c r="AU1668" i="1"/>
  <c r="AM1668" i="1"/>
  <c r="Y1668" i="1"/>
  <c r="X1668" i="1" s="1"/>
  <c r="W1668" i="1"/>
  <c r="N1668" i="1"/>
  <c r="AU1979" i="1"/>
  <c r="AM1979" i="1"/>
  <c r="Y1979" i="1"/>
  <c r="X1979" i="1" s="1"/>
  <c r="W1979" i="1"/>
  <c r="N1979" i="1"/>
  <c r="Y1177" i="1"/>
  <c r="X1177" i="1" s="1"/>
  <c r="W1177" i="1"/>
  <c r="N1177" i="1"/>
  <c r="Y1176" i="1"/>
  <c r="X1176" i="1" s="1"/>
  <c r="W1176" i="1"/>
  <c r="N1176" i="1"/>
  <c r="Y1175" i="1"/>
  <c r="X1175" i="1" s="1"/>
  <c r="W1175" i="1"/>
  <c r="N1175" i="1"/>
  <c r="Y1174" i="1"/>
  <c r="X1174" i="1" s="1"/>
  <c r="W1174" i="1"/>
  <c r="N1174" i="1"/>
  <c r="Y1173" i="1"/>
  <c r="X1173" i="1" s="1"/>
  <c r="W1173" i="1"/>
  <c r="N1173" i="1"/>
  <c r="Y1172" i="1"/>
  <c r="X1172" i="1" s="1"/>
  <c r="W1172" i="1"/>
  <c r="N1172" i="1"/>
  <c r="Y1171" i="1"/>
  <c r="X1171" i="1" s="1"/>
  <c r="W1171" i="1"/>
  <c r="N1171" i="1"/>
  <c r="Y1170" i="1"/>
  <c r="X1170" i="1" s="1"/>
  <c r="W1170" i="1"/>
  <c r="N1170" i="1"/>
  <c r="Y62" i="1"/>
  <c r="X62" i="1" s="1"/>
  <c r="W62" i="1"/>
  <c r="N62" i="1"/>
  <c r="Y990" i="1"/>
  <c r="X990" i="1" s="1"/>
  <c r="W990" i="1"/>
  <c r="N990" i="1"/>
  <c r="AU104" i="1"/>
  <c r="AM104" i="1"/>
  <c r="Y104" i="1"/>
  <c r="X104" i="1" s="1"/>
  <c r="W104" i="1"/>
  <c r="N104" i="1"/>
  <c r="AM1963" i="1"/>
  <c r="Y1963" i="1"/>
  <c r="X1963" i="1" s="1"/>
  <c r="W1963" i="1"/>
  <c r="N1963" i="1"/>
  <c r="AM1962" i="1"/>
  <c r="Y1962" i="1"/>
  <c r="X1962" i="1" s="1"/>
  <c r="W1962" i="1"/>
  <c r="N1962" i="1"/>
  <c r="AU1818" i="1"/>
  <c r="AM1818" i="1"/>
  <c r="Y1818" i="1"/>
  <c r="X1818" i="1" s="1"/>
  <c r="W1818" i="1"/>
  <c r="N1818" i="1"/>
  <c r="AU77" i="1"/>
  <c r="AM77" i="1"/>
  <c r="Y77" i="1"/>
  <c r="X77" i="1" s="1"/>
  <c r="W77" i="1"/>
  <c r="N77" i="1"/>
  <c r="AU1015" i="1"/>
  <c r="AM1015" i="1"/>
  <c r="Y1015" i="1"/>
  <c r="X1015" i="1" s="1"/>
  <c r="W1015" i="1"/>
  <c r="N1015" i="1"/>
  <c r="AU1800" i="1"/>
  <c r="AM1800" i="1"/>
  <c r="Y1800" i="1"/>
  <c r="X1800" i="1" s="1"/>
  <c r="W1800" i="1"/>
  <c r="N1800" i="1"/>
  <c r="AU144" i="1"/>
  <c r="Y144" i="1"/>
  <c r="X144" i="1" s="1"/>
  <c r="W144" i="1"/>
  <c r="N144" i="1"/>
  <c r="AM1743" i="1"/>
  <c r="Y1743" i="1"/>
  <c r="X1743" i="1" s="1"/>
  <c r="W1743" i="1"/>
  <c r="N1743" i="1"/>
  <c r="AU1988" i="1"/>
  <c r="AM1988" i="1"/>
  <c r="Y1988" i="1"/>
  <c r="X1988" i="1" s="1"/>
  <c r="W1988" i="1"/>
  <c r="N1988" i="1"/>
  <c r="AU154" i="1"/>
  <c r="AM154" i="1"/>
  <c r="Y154" i="1"/>
  <c r="X154" i="1" s="1"/>
  <c r="W154" i="1"/>
  <c r="N154" i="1"/>
  <c r="AU1777" i="1"/>
  <c r="AM1777" i="1"/>
  <c r="Y1777" i="1"/>
  <c r="X1777" i="1" s="1"/>
  <c r="W1777" i="1"/>
  <c r="N1777" i="1"/>
  <c r="AU42" i="1"/>
  <c r="Y42" i="1"/>
  <c r="X42" i="1" s="1"/>
  <c r="W42" i="1"/>
  <c r="N42" i="1"/>
  <c r="AU112" i="1"/>
  <c r="AM112" i="1"/>
  <c r="Y112" i="1"/>
  <c r="X112" i="1" s="1"/>
  <c r="W112" i="1"/>
  <c r="N112" i="1"/>
  <c r="AU1783" i="1"/>
  <c r="AM1783" i="1"/>
  <c r="Y1783" i="1"/>
  <c r="X1783" i="1" s="1"/>
  <c r="W1783" i="1"/>
  <c r="N1783" i="1"/>
  <c r="AU1758" i="1"/>
  <c r="AM1758" i="1"/>
  <c r="Y1758" i="1"/>
  <c r="X1758" i="1" s="1"/>
  <c r="W1758" i="1"/>
  <c r="N1758" i="1"/>
  <c r="AU1738" i="1"/>
  <c r="AM1738" i="1"/>
  <c r="Y1738" i="1"/>
  <c r="X1738" i="1" s="1"/>
  <c r="W1738" i="1"/>
  <c r="N1738" i="1"/>
  <c r="AU1687" i="1"/>
  <c r="AM1687" i="1"/>
  <c r="Y1687" i="1"/>
  <c r="X1687" i="1" s="1"/>
  <c r="W1687" i="1"/>
  <c r="N1687" i="1"/>
  <c r="AU1664" i="1"/>
  <c r="AM1664" i="1"/>
  <c r="Y1664" i="1"/>
  <c r="X1664" i="1" s="1"/>
  <c r="W1664" i="1"/>
  <c r="N1664" i="1"/>
  <c r="AU1651" i="1"/>
  <c r="AM1651" i="1"/>
  <c r="Y1651" i="1"/>
  <c r="X1651" i="1" s="1"/>
  <c r="W1651" i="1"/>
  <c r="N1651" i="1"/>
  <c r="AU1622" i="1"/>
  <c r="AM1622" i="1"/>
  <c r="Y1622" i="1"/>
  <c r="X1622" i="1" s="1"/>
  <c r="W1622" i="1"/>
  <c r="N1622" i="1"/>
  <c r="AU905" i="1"/>
  <c r="AM905" i="1"/>
  <c r="Y905" i="1"/>
  <c r="X905" i="1" s="1"/>
  <c r="W905" i="1"/>
  <c r="N905" i="1"/>
  <c r="AU1880" i="1"/>
  <c r="AM1880" i="1"/>
  <c r="Y1880" i="1"/>
  <c r="X1880" i="1" s="1"/>
  <c r="W1880" i="1"/>
  <c r="N1880" i="1"/>
  <c r="AU157" i="1"/>
  <c r="AM157" i="1"/>
  <c r="Y157" i="1"/>
  <c r="X157" i="1" s="1"/>
  <c r="W157" i="1"/>
  <c r="N157" i="1"/>
  <c r="AU8" i="1"/>
  <c r="AM8" i="1"/>
  <c r="Y8" i="1"/>
  <c r="X8" i="1" s="1"/>
  <c r="W8" i="1"/>
  <c r="N8" i="1"/>
  <c r="AU1008" i="1"/>
  <c r="AM1008" i="1"/>
  <c r="Y1008" i="1"/>
  <c r="X1008" i="1" s="1"/>
  <c r="W1008" i="1"/>
  <c r="N1008" i="1"/>
  <c r="AU136" i="1"/>
  <c r="AM136" i="1"/>
  <c r="Y136" i="1"/>
  <c r="X136" i="1" s="1"/>
  <c r="W136" i="1"/>
  <c r="N136" i="1"/>
  <c r="AU844" i="1"/>
  <c r="AM844" i="1"/>
  <c r="Y844" i="1"/>
  <c r="X844" i="1" s="1"/>
  <c r="W844" i="1"/>
  <c r="N844" i="1"/>
  <c r="AU100" i="1"/>
  <c r="AM100" i="1"/>
  <c r="Y100" i="1"/>
  <c r="X100" i="1" s="1"/>
  <c r="W100" i="1"/>
  <c r="N100" i="1"/>
  <c r="AU851" i="1"/>
  <c r="AM851" i="1"/>
  <c r="Y851" i="1"/>
  <c r="X851" i="1" s="1"/>
  <c r="W851" i="1"/>
  <c r="N851" i="1"/>
  <c r="AU230" i="1"/>
  <c r="AM230" i="1"/>
  <c r="Y230" i="1"/>
  <c r="X230" i="1" s="1"/>
  <c r="W230" i="1"/>
  <c r="N230" i="1"/>
  <c r="AU1709" i="1"/>
  <c r="AM1709" i="1"/>
  <c r="Y1709" i="1"/>
  <c r="X1709" i="1" s="1"/>
  <c r="W1709" i="1"/>
  <c r="N1709" i="1"/>
  <c r="AU133" i="1"/>
  <c r="AM133" i="1"/>
  <c r="Y133" i="1"/>
  <c r="X133" i="1" s="1"/>
  <c r="W133" i="1"/>
  <c r="N133" i="1"/>
  <c r="AM1666" i="1"/>
  <c r="Y1666" i="1"/>
  <c r="X1666" i="1" s="1"/>
  <c r="W1666" i="1"/>
  <c r="N1666" i="1"/>
  <c r="AU1901" i="1"/>
  <c r="AM1901" i="1"/>
  <c r="Y1901" i="1"/>
  <c r="X1901" i="1" s="1"/>
  <c r="W1901" i="1"/>
  <c r="N1901" i="1"/>
  <c r="AM986" i="1"/>
  <c r="Y986" i="1"/>
  <c r="X986" i="1" s="1"/>
  <c r="W986" i="1"/>
  <c r="N986" i="1"/>
  <c r="Y1210" i="1"/>
  <c r="X1210" i="1" s="1"/>
  <c r="W1210" i="1"/>
  <c r="N1210" i="1"/>
  <c r="Y1209" i="1"/>
  <c r="X1209" i="1" s="1"/>
  <c r="W1209" i="1"/>
  <c r="N1209" i="1"/>
  <c r="Y1208" i="1"/>
  <c r="X1208" i="1" s="1"/>
  <c r="W1208" i="1"/>
  <c r="N1208" i="1"/>
  <c r="Y1207" i="1"/>
  <c r="X1207" i="1" s="1"/>
  <c r="W1207" i="1"/>
  <c r="N1207" i="1"/>
  <c r="Y1206" i="1"/>
  <c r="X1206" i="1" s="1"/>
  <c r="W1206" i="1"/>
  <c r="N1206" i="1"/>
  <c r="Y1205" i="1"/>
  <c r="X1205" i="1" s="1"/>
  <c r="W1205" i="1"/>
  <c r="N1205" i="1"/>
  <c r="Y1204" i="1"/>
  <c r="X1204" i="1" s="1"/>
  <c r="W1204" i="1"/>
  <c r="N1204" i="1"/>
  <c r="Y1203" i="1"/>
  <c r="X1203" i="1" s="1"/>
  <c r="W1203" i="1"/>
  <c r="N1203" i="1"/>
  <c r="Y1218" i="1"/>
  <c r="X1218" i="1" s="1"/>
  <c r="W1218" i="1"/>
  <c r="N1218" i="1"/>
  <c r="Y1217" i="1"/>
  <c r="X1217" i="1" s="1"/>
  <c r="W1217" i="1"/>
  <c r="N1217" i="1"/>
  <c r="Y1216" i="1"/>
  <c r="X1216" i="1" s="1"/>
  <c r="W1216" i="1"/>
  <c r="N1216" i="1"/>
  <c r="Y1215" i="1"/>
  <c r="X1215" i="1" s="1"/>
  <c r="W1215" i="1"/>
  <c r="N1215" i="1"/>
  <c r="Y1214" i="1"/>
  <c r="X1214" i="1" s="1"/>
  <c r="W1214" i="1"/>
  <c r="N1214" i="1"/>
  <c r="Y1213" i="1"/>
  <c r="X1213" i="1" s="1"/>
  <c r="W1213" i="1"/>
  <c r="N1213" i="1"/>
  <c r="Y1212" i="1"/>
  <c r="X1212" i="1" s="1"/>
  <c r="W1212" i="1"/>
  <c r="N1212" i="1"/>
  <c r="Y1211" i="1"/>
  <c r="X1211" i="1" s="1"/>
  <c r="W1211" i="1"/>
  <c r="N1211" i="1"/>
  <c r="Y1202" i="1"/>
  <c r="X1202" i="1" s="1"/>
  <c r="W1202" i="1"/>
  <c r="N1202" i="1"/>
  <c r="AU1974" i="1"/>
  <c r="AM1974" i="1"/>
  <c r="Y1974" i="1"/>
  <c r="X1974" i="1" s="1"/>
  <c r="W1974" i="1"/>
  <c r="N1974" i="1"/>
  <c r="Y1682" i="1"/>
  <c r="X1682" i="1" s="1"/>
  <c r="W1682" i="1"/>
  <c r="N1682" i="1"/>
  <c r="AU1639" i="1"/>
  <c r="AM1639" i="1"/>
  <c r="Y1639" i="1"/>
  <c r="X1639" i="1" s="1"/>
  <c r="W1639" i="1"/>
  <c r="N1639" i="1"/>
  <c r="AU1021" i="1"/>
  <c r="AM1021" i="1"/>
  <c r="Y1021" i="1"/>
  <c r="X1021" i="1" s="1"/>
  <c r="W1021" i="1"/>
  <c r="N1021" i="1"/>
  <c r="AU1614" i="1"/>
  <c r="AM1614" i="1"/>
  <c r="Y1614" i="1"/>
  <c r="X1614" i="1" s="1"/>
  <c r="W1614" i="1"/>
  <c r="N1614" i="1"/>
  <c r="AU147" i="1"/>
  <c r="AM147" i="1"/>
  <c r="Y147" i="1"/>
  <c r="X147" i="1" s="1"/>
  <c r="W147" i="1"/>
  <c r="N147" i="1"/>
  <c r="AU1017" i="1"/>
  <c r="AM1017" i="1"/>
  <c r="Y1017" i="1"/>
  <c r="X1017" i="1" s="1"/>
  <c r="W1017" i="1"/>
  <c r="N1017" i="1"/>
  <c r="AU214" i="1"/>
  <c r="AM214" i="1"/>
  <c r="Y214" i="1"/>
  <c r="X214" i="1" s="1"/>
  <c r="W214" i="1"/>
  <c r="N214" i="1"/>
  <c r="AU194" i="1"/>
  <c r="AM194" i="1"/>
  <c r="Y194" i="1"/>
  <c r="X194" i="1" s="1"/>
  <c r="W194" i="1"/>
  <c r="N194" i="1"/>
  <c r="AU190" i="1"/>
  <c r="AM190" i="1"/>
  <c r="Y190" i="1"/>
  <c r="X190" i="1" s="1"/>
  <c r="W190" i="1"/>
  <c r="N190" i="1"/>
  <c r="AU75" i="1"/>
  <c r="AM75" i="1"/>
  <c r="Y75" i="1"/>
  <c r="X75" i="1" s="1"/>
  <c r="W75" i="1"/>
  <c r="N75" i="1"/>
  <c r="AU1935" i="1"/>
  <c r="AM1935" i="1"/>
  <c r="Y1935" i="1"/>
  <c r="X1935" i="1" s="1"/>
  <c r="W1935" i="1"/>
  <c r="N1935" i="1"/>
  <c r="AU191" i="1"/>
  <c r="AM191" i="1"/>
  <c r="Y191" i="1"/>
  <c r="X191" i="1" s="1"/>
  <c r="W191" i="1"/>
  <c r="N191" i="1"/>
  <c r="AU88" i="1"/>
  <c r="AM88" i="1"/>
  <c r="Y88" i="1"/>
  <c r="X88" i="1" s="1"/>
  <c r="W88" i="1"/>
  <c r="N88" i="1"/>
  <c r="AU187" i="1"/>
  <c r="AM187" i="1"/>
  <c r="Y187" i="1"/>
  <c r="X187" i="1" s="1"/>
  <c r="W187" i="1"/>
  <c r="N187" i="1"/>
  <c r="Y1555" i="1"/>
  <c r="X1555" i="1" s="1"/>
  <c r="W1555" i="1"/>
  <c r="AM1854" i="1"/>
  <c r="Y1854" i="1"/>
  <c r="X1854" i="1" s="1"/>
  <c r="W1854" i="1"/>
  <c r="N1854" i="1"/>
  <c r="AU1749" i="1"/>
  <c r="AM1749" i="1"/>
  <c r="Y1749" i="1"/>
  <c r="X1749" i="1" s="1"/>
  <c r="W1749" i="1"/>
  <c r="AU995" i="1"/>
  <c r="AM995" i="1"/>
  <c r="Y995" i="1"/>
  <c r="X995" i="1" s="1"/>
  <c r="W995" i="1"/>
  <c r="AU15" i="1"/>
  <c r="AM15" i="1"/>
  <c r="Y15" i="1"/>
  <c r="X15" i="1" s="1"/>
  <c r="W15" i="1"/>
  <c r="AU58" i="1"/>
  <c r="AM58" i="1"/>
  <c r="Y58" i="1"/>
  <c r="X58" i="1" s="1"/>
  <c r="W58" i="1"/>
  <c r="AU958" i="1"/>
  <c r="AM958" i="1"/>
  <c r="Y958" i="1"/>
  <c r="X958" i="1" s="1"/>
  <c r="W958" i="1"/>
  <c r="AU1855" i="1"/>
  <c r="AM1855" i="1"/>
  <c r="Y1855" i="1"/>
  <c r="X1855" i="1" s="1"/>
  <c r="W1855" i="1"/>
  <c r="AU54" i="1"/>
  <c r="AM54" i="1"/>
  <c r="Y54" i="1"/>
  <c r="X54" i="1" s="1"/>
  <c r="W54" i="1"/>
  <c r="AU14" i="1"/>
  <c r="AM14" i="1"/>
  <c r="Y14" i="1"/>
  <c r="X14" i="1" s="1"/>
  <c r="W14" i="1"/>
  <c r="AM1889" i="1"/>
  <c r="Y1889" i="1"/>
  <c r="X1889" i="1" s="1"/>
  <c r="W1889" i="1"/>
  <c r="AU910" i="1"/>
  <c r="Y910" i="1"/>
  <c r="X910" i="1" s="1"/>
  <c r="W910" i="1"/>
  <c r="N910" i="1"/>
  <c r="AU830" i="1"/>
  <c r="Y830" i="1"/>
  <c r="X830" i="1" s="1"/>
  <c r="W830" i="1"/>
  <c r="N830" i="1"/>
  <c r="AU1985" i="1"/>
  <c r="Y1985" i="1"/>
  <c r="X1985" i="1" s="1"/>
  <c r="W1985" i="1"/>
  <c r="N1985" i="1"/>
  <c r="AU1986" i="1"/>
  <c r="Y1986" i="1"/>
  <c r="X1986" i="1" s="1"/>
  <c r="W1986" i="1"/>
  <c r="N1986" i="1"/>
  <c r="AU960" i="1"/>
  <c r="AM960" i="1"/>
  <c r="Y960" i="1"/>
  <c r="X960" i="1" s="1"/>
  <c r="W960" i="1"/>
  <c r="N960" i="1"/>
  <c r="AU1831" i="1"/>
  <c r="AM1831" i="1"/>
  <c r="Y1831" i="1"/>
  <c r="X1831" i="1" s="1"/>
  <c r="W1831" i="1"/>
  <c r="N1831" i="1"/>
  <c r="AU939" i="1"/>
  <c r="AM939" i="1"/>
  <c r="Y939" i="1"/>
  <c r="X939" i="1" s="1"/>
  <c r="W939" i="1"/>
  <c r="N939" i="1"/>
  <c r="AU1755" i="1"/>
  <c r="AM1755" i="1"/>
  <c r="Y1755" i="1"/>
  <c r="X1755" i="1" s="1"/>
  <c r="W1755" i="1"/>
  <c r="N1755" i="1"/>
  <c r="AU180" i="1"/>
  <c r="AM180" i="1"/>
  <c r="Y180" i="1"/>
  <c r="X180" i="1" s="1"/>
  <c r="W180" i="1"/>
  <c r="N180" i="1"/>
  <c r="AU1024" i="1"/>
  <c r="AM1024" i="1"/>
  <c r="Y1024" i="1"/>
  <c r="X1024" i="1" s="1"/>
  <c r="W1024" i="1"/>
  <c r="N1024" i="1"/>
  <c r="AU53" i="1"/>
  <c r="AM53" i="1"/>
  <c r="Y53" i="1"/>
  <c r="X53" i="1" s="1"/>
  <c r="W53" i="1"/>
  <c r="N53" i="1"/>
  <c r="AU1830" i="1"/>
  <c r="AM1830" i="1"/>
  <c r="Y1830" i="1"/>
  <c r="X1830" i="1" s="1"/>
  <c r="W1830" i="1"/>
  <c r="N1830" i="1"/>
  <c r="AU83" i="1"/>
  <c r="AM83" i="1"/>
  <c r="Y83" i="1"/>
  <c r="X83" i="1" s="1"/>
  <c r="W83" i="1"/>
  <c r="N83" i="1"/>
  <c r="AU1816" i="1"/>
  <c r="AM1816" i="1"/>
  <c r="Y1816" i="1"/>
  <c r="X1816" i="1" s="1"/>
  <c r="W1816" i="1"/>
  <c r="N1816" i="1"/>
  <c r="AU1549" i="1"/>
  <c r="AM1549" i="1"/>
  <c r="Y1549" i="1"/>
  <c r="X1549" i="1" s="1"/>
  <c r="W1549" i="1"/>
  <c r="N1549" i="1"/>
  <c r="AU1764" i="1"/>
  <c r="AM1764" i="1"/>
  <c r="Y1764" i="1"/>
  <c r="X1764" i="1" s="1"/>
  <c r="W1764" i="1"/>
  <c r="N1764" i="1"/>
  <c r="AU896" i="1"/>
  <c r="AM896" i="1"/>
  <c r="Y896" i="1"/>
  <c r="X896" i="1" s="1"/>
  <c r="W896" i="1"/>
  <c r="N896" i="1"/>
  <c r="AU933" i="1"/>
  <c r="AM933" i="1"/>
  <c r="Y933" i="1"/>
  <c r="X933" i="1" s="1"/>
  <c r="W933" i="1"/>
  <c r="N933" i="1"/>
  <c r="AU1557" i="1"/>
  <c r="AM1557" i="1"/>
  <c r="Y1557" i="1"/>
  <c r="X1557" i="1" s="1"/>
  <c r="W1557" i="1"/>
  <c r="N1557" i="1"/>
  <c r="AU179" i="1"/>
  <c r="AM179" i="1"/>
  <c r="Y179" i="1"/>
  <c r="X179" i="1" s="1"/>
  <c r="W179" i="1"/>
  <c r="N179" i="1"/>
  <c r="AU1558" i="1"/>
  <c r="AM1558" i="1"/>
  <c r="Y1558" i="1"/>
  <c r="X1558" i="1" s="1"/>
  <c r="W1558" i="1"/>
  <c r="N1558" i="1"/>
  <c r="AU1545" i="1"/>
  <c r="AM1545" i="1"/>
  <c r="Y1545" i="1"/>
  <c r="X1545" i="1" s="1"/>
  <c r="W1545" i="1"/>
  <c r="N1545" i="1"/>
  <c r="AU1546" i="1"/>
  <c r="AM1546" i="1"/>
  <c r="Y1546" i="1"/>
  <c r="X1546" i="1" s="1"/>
  <c r="W1546" i="1"/>
  <c r="N1546" i="1"/>
  <c r="AU237" i="1"/>
  <c r="AM237" i="1"/>
  <c r="Y237" i="1"/>
  <c r="X237" i="1" s="1"/>
  <c r="W237" i="1"/>
  <c r="N237" i="1"/>
  <c r="AU1919" i="1"/>
  <c r="AM1919" i="1"/>
  <c r="Y1919" i="1"/>
  <c r="X1919" i="1" s="1"/>
  <c r="W1919" i="1"/>
  <c r="N1919" i="1"/>
  <c r="AU1607" i="1"/>
  <c r="AM1607" i="1"/>
  <c r="Y1607" i="1"/>
  <c r="X1607" i="1" s="1"/>
  <c r="W1607" i="1"/>
  <c r="N1607" i="1"/>
  <c r="AU1593" i="1"/>
  <c r="AM1593" i="1"/>
  <c r="Y1593" i="1"/>
  <c r="X1593" i="1" s="1"/>
  <c r="W1593" i="1"/>
  <c r="N1593" i="1"/>
  <c r="AU114" i="1"/>
  <c r="AM114" i="1"/>
  <c r="Y114" i="1"/>
  <c r="X114" i="1" s="1"/>
  <c r="W114" i="1"/>
  <c r="N114" i="1"/>
  <c r="AU232" i="1"/>
  <c r="AM232" i="1"/>
  <c r="Y232" i="1"/>
  <c r="X232" i="1" s="1"/>
  <c r="W232" i="1"/>
  <c r="N232" i="1"/>
  <c r="AU161" i="1"/>
  <c r="AM161" i="1"/>
  <c r="Y161" i="1"/>
  <c r="X161" i="1" s="1"/>
  <c r="W161" i="1"/>
  <c r="N161" i="1"/>
  <c r="AU1793" i="1"/>
  <c r="AM1793" i="1"/>
  <c r="Y1793" i="1"/>
  <c r="X1793" i="1" s="1"/>
  <c r="W1793" i="1"/>
  <c r="N1793" i="1"/>
  <c r="AU924" i="1"/>
  <c r="AM924" i="1"/>
  <c r="Y924" i="1"/>
  <c r="X924" i="1" s="1"/>
  <c r="W924" i="1"/>
  <c r="N924" i="1"/>
  <c r="AU1792" i="1"/>
  <c r="AM1792" i="1"/>
  <c r="Y1792" i="1"/>
  <c r="X1792" i="1" s="1"/>
  <c r="W1792" i="1"/>
  <c r="N1792" i="1"/>
  <c r="AU141" i="1"/>
  <c r="AM141" i="1"/>
  <c r="Y141" i="1"/>
  <c r="X141" i="1" s="1"/>
  <c r="W141" i="1"/>
  <c r="N141" i="1"/>
  <c r="AU109" i="1"/>
  <c r="AM109" i="1"/>
  <c r="Y109" i="1"/>
  <c r="X109" i="1" s="1"/>
  <c r="W109" i="1"/>
  <c r="N109" i="1"/>
  <c r="AU1675" i="1"/>
  <c r="AM1675" i="1"/>
  <c r="Y1675" i="1"/>
  <c r="X1675" i="1" s="1"/>
  <c r="W1675" i="1"/>
  <c r="N1675" i="1"/>
  <c r="AU1732" i="1"/>
  <c r="Y1732" i="1"/>
  <c r="X1732" i="1" s="1"/>
  <c r="W1732" i="1"/>
  <c r="N1732" i="1"/>
  <c r="AU1731" i="1"/>
  <c r="AM1731" i="1"/>
  <c r="Y1731" i="1"/>
  <c r="X1731" i="1" s="1"/>
  <c r="W1731" i="1"/>
  <c r="N1731" i="1"/>
  <c r="AU1970" i="1"/>
  <c r="AM1970" i="1"/>
  <c r="Y1970" i="1"/>
  <c r="X1970" i="1" s="1"/>
  <c r="W1970" i="1"/>
  <c r="N1970" i="1"/>
  <c r="AU1957" i="1"/>
  <c r="AM1957" i="1"/>
  <c r="Y1957" i="1"/>
  <c r="X1957" i="1" s="1"/>
  <c r="W1957" i="1"/>
  <c r="N1957" i="1"/>
  <c r="AU205" i="1"/>
  <c r="AM205" i="1"/>
  <c r="Y205" i="1"/>
  <c r="X205" i="1" s="1"/>
  <c r="W205" i="1"/>
  <c r="N205" i="1"/>
  <c r="AU1972" i="1"/>
  <c r="AM1972" i="1"/>
  <c r="Y1972" i="1"/>
  <c r="X1972" i="1" s="1"/>
  <c r="W1972" i="1"/>
  <c r="N1972" i="1"/>
  <c r="AU936" i="1"/>
  <c r="AM936" i="1"/>
  <c r="Y936" i="1"/>
  <c r="X936" i="1" s="1"/>
  <c r="W936" i="1"/>
  <c r="N936" i="1"/>
  <c r="AU55" i="1"/>
  <c r="AM55" i="1"/>
  <c r="Y55" i="1"/>
  <c r="X55" i="1" s="1"/>
  <c r="W55" i="1"/>
  <c r="N55" i="1"/>
  <c r="AU1802" i="1"/>
  <c r="AM1802" i="1"/>
  <c r="Y1802" i="1"/>
  <c r="X1802" i="1" s="1"/>
  <c r="W1802" i="1"/>
  <c r="N1802" i="1"/>
  <c r="AU967" i="1"/>
  <c r="AM967" i="1"/>
  <c r="Y967" i="1"/>
  <c r="X967" i="1" s="1"/>
  <c r="W967" i="1"/>
  <c r="N967" i="1"/>
  <c r="AU940" i="1"/>
  <c r="AM940" i="1"/>
  <c r="Y940" i="1"/>
  <c r="X940" i="1" s="1"/>
  <c r="W940" i="1"/>
  <c r="N940" i="1"/>
  <c r="AU938" i="1"/>
  <c r="AM938" i="1"/>
  <c r="Y938" i="1"/>
  <c r="X938" i="1" s="1"/>
  <c r="W938" i="1"/>
  <c r="N938" i="1"/>
  <c r="AU937" i="1"/>
  <c r="AM937" i="1"/>
  <c r="Y937" i="1"/>
  <c r="X937" i="1" s="1"/>
  <c r="W937" i="1"/>
  <c r="N937" i="1"/>
  <c r="AU244" i="1"/>
  <c r="AM244" i="1"/>
  <c r="Y244" i="1"/>
  <c r="X244" i="1" s="1"/>
  <c r="W244" i="1"/>
  <c r="N244" i="1"/>
  <c r="AU1811" i="1"/>
  <c r="AM1811" i="1"/>
  <c r="Y1811" i="1"/>
  <c r="X1811" i="1" s="1"/>
  <c r="W1811" i="1"/>
  <c r="N1811" i="1"/>
  <c r="AU1608" i="1"/>
  <c r="AM1608" i="1"/>
  <c r="Y1608" i="1"/>
  <c r="X1608" i="1" s="1"/>
  <c r="W1608" i="1"/>
  <c r="N1608" i="1"/>
  <c r="AU1023" i="1"/>
  <c r="AM1023" i="1"/>
  <c r="Y1023" i="1"/>
  <c r="X1023" i="1" s="1"/>
  <c r="W1023" i="1"/>
  <c r="N1023" i="1"/>
  <c r="AU238" i="1"/>
  <c r="AM238" i="1"/>
  <c r="Y238" i="1"/>
  <c r="X238" i="1" s="1"/>
  <c r="W238" i="1"/>
  <c r="N238" i="1"/>
  <c r="AU203" i="1"/>
  <c r="AM203" i="1"/>
  <c r="Y203" i="1"/>
  <c r="X203" i="1" s="1"/>
  <c r="W203" i="1"/>
  <c r="N203" i="1"/>
  <c r="AU1981" i="1"/>
  <c r="AM1981" i="1"/>
  <c r="Y1981" i="1"/>
  <c r="X1981" i="1" s="1"/>
  <c r="W1981" i="1"/>
  <c r="N1981" i="1"/>
  <c r="AU1829" i="1"/>
  <c r="AM1829" i="1"/>
  <c r="Y1829" i="1"/>
  <c r="X1829" i="1" s="1"/>
  <c r="W1829" i="1"/>
  <c r="N1829" i="1"/>
  <c r="AU1810" i="1"/>
  <c r="AM1810" i="1"/>
  <c r="Y1810" i="1"/>
  <c r="X1810" i="1" s="1"/>
  <c r="W1810" i="1"/>
  <c r="N1810" i="1"/>
  <c r="AU1615" i="1"/>
  <c r="AM1615" i="1"/>
  <c r="Y1615" i="1"/>
  <c r="X1615" i="1" s="1"/>
  <c r="W1615" i="1"/>
  <c r="N1615" i="1"/>
  <c r="AU1020" i="1"/>
  <c r="AM1020" i="1"/>
  <c r="Y1020" i="1"/>
  <c r="X1020" i="1" s="1"/>
  <c r="W1020" i="1"/>
  <c r="N1020" i="1"/>
  <c r="AM1154" i="1"/>
  <c r="N1154" i="1"/>
  <c r="AM1152" i="1"/>
  <c r="N1152" i="1"/>
  <c r="AM1151" i="1"/>
  <c r="N1151" i="1"/>
  <c r="AM1150" i="1"/>
  <c r="N1150" i="1"/>
  <c r="AM1149" i="1"/>
  <c r="N1149" i="1"/>
  <c r="AM1148" i="1"/>
  <c r="N1148" i="1"/>
  <c r="AM1147" i="1"/>
  <c r="N1147" i="1"/>
  <c r="AM1146" i="1"/>
  <c r="N1146" i="1"/>
  <c r="AM1145" i="1"/>
  <c r="N1145" i="1"/>
  <c r="AM1144" i="1"/>
  <c r="N1144" i="1"/>
  <c r="AM1143" i="1"/>
  <c r="N1143" i="1"/>
  <c r="AM1161" i="1"/>
  <c r="N1161" i="1"/>
  <c r="AM1160" i="1"/>
  <c r="N1160" i="1"/>
  <c r="AM1159" i="1"/>
  <c r="N1159" i="1"/>
  <c r="AM1158" i="1"/>
  <c r="N1158" i="1"/>
  <c r="AM1157" i="1"/>
  <c r="N1157" i="1"/>
  <c r="AM1156" i="1"/>
  <c r="N1156" i="1"/>
  <c r="AM1155" i="1"/>
  <c r="N1155" i="1"/>
  <c r="AM1153" i="1"/>
  <c r="N1153" i="1"/>
  <c r="AM1142" i="1"/>
  <c r="N1142" i="1"/>
  <c r="Y1589" i="1"/>
  <c r="X1589" i="1" s="1"/>
  <c r="W1589" i="1"/>
  <c r="N1589" i="1"/>
  <c r="AU1881" i="1"/>
  <c r="AM1881" i="1"/>
  <c r="Y1881" i="1"/>
  <c r="X1881" i="1" s="1"/>
  <c r="W1881" i="1"/>
  <c r="N1881" i="1"/>
  <c r="AU831" i="1"/>
  <c r="AM831" i="1"/>
  <c r="Y831" i="1"/>
  <c r="X831" i="1" s="1"/>
  <c r="W831" i="1"/>
  <c r="N831" i="1"/>
  <c r="AU128" i="1"/>
  <c r="AM128" i="1"/>
  <c r="Y128" i="1"/>
  <c r="X128" i="1" s="1"/>
  <c r="W128" i="1"/>
  <c r="N128" i="1"/>
  <c r="AU98" i="1"/>
  <c r="AM98" i="1"/>
  <c r="Y98" i="1"/>
  <c r="X98" i="1" s="1"/>
  <c r="W98" i="1"/>
  <c r="N98" i="1"/>
  <c r="Y1650" i="1"/>
  <c r="X1650" i="1" s="1"/>
  <c r="W1650" i="1"/>
  <c r="N1650" i="1"/>
  <c r="Y1983" i="1"/>
  <c r="X1983" i="1" s="1"/>
  <c r="W1983" i="1"/>
  <c r="N1983" i="1"/>
  <c r="Y957" i="1"/>
  <c r="X957" i="1" s="1"/>
  <c r="W957" i="1"/>
  <c r="N957" i="1"/>
  <c r="AU1803" i="1"/>
  <c r="AM1803" i="1"/>
  <c r="Y1803" i="1"/>
  <c r="X1803" i="1" s="1"/>
  <c r="W1803" i="1"/>
  <c r="N1803" i="1"/>
  <c r="AU16" i="1"/>
  <c r="AM16" i="1"/>
  <c r="Y16" i="1"/>
  <c r="X16" i="1" s="1"/>
  <c r="W16" i="1"/>
  <c r="N16" i="1"/>
  <c r="AU1858" i="1"/>
  <c r="AM1858" i="1"/>
  <c r="Y1858" i="1"/>
  <c r="X1858" i="1" s="1"/>
  <c r="W1858" i="1"/>
  <c r="N1858" i="1"/>
  <c r="AU1720" i="1"/>
  <c r="AM1720" i="1"/>
  <c r="Y1720" i="1"/>
  <c r="X1720" i="1" s="1"/>
  <c r="W1720" i="1"/>
  <c r="N1720" i="1"/>
  <c r="AU1564" i="1"/>
  <c r="AM1564" i="1"/>
  <c r="Y1564" i="1"/>
  <c r="X1564" i="1" s="1"/>
  <c r="W1564" i="1"/>
  <c r="N1564" i="1"/>
  <c r="AU1542" i="1"/>
  <c r="Y1542" i="1"/>
  <c r="X1542" i="1" s="1"/>
  <c r="W1542" i="1"/>
  <c r="N1542" i="1"/>
  <c r="AU1541" i="1"/>
  <c r="Y1541" i="1"/>
  <c r="X1541" i="1" s="1"/>
  <c r="W1541" i="1"/>
  <c r="N1541" i="1"/>
  <c r="AU1540" i="1"/>
  <c r="Y1540" i="1"/>
  <c r="X1540" i="1" s="1"/>
  <c r="W1540" i="1"/>
  <c r="N1540" i="1"/>
  <c r="AU1539" i="1"/>
  <c r="Y1539" i="1"/>
  <c r="X1539" i="1" s="1"/>
  <c r="W1539" i="1"/>
  <c r="N1539" i="1"/>
  <c r="AU1538" i="1"/>
  <c r="Y1538" i="1"/>
  <c r="X1538" i="1" s="1"/>
  <c r="W1538" i="1"/>
  <c r="N1538" i="1"/>
  <c r="AU1537" i="1"/>
  <c r="Y1537" i="1"/>
  <c r="X1537" i="1" s="1"/>
  <c r="W1537" i="1"/>
  <c r="N1537" i="1"/>
  <c r="AM51" i="1"/>
  <c r="Y51" i="1"/>
  <c r="X51" i="1" s="1"/>
  <c r="W51" i="1"/>
  <c r="N51" i="1"/>
  <c r="AU212" i="1"/>
  <c r="AM212" i="1"/>
  <c r="Y212" i="1"/>
  <c r="X212" i="1" s="1"/>
  <c r="W212" i="1"/>
  <c r="N212" i="1"/>
  <c r="AU192" i="1"/>
  <c r="AM192" i="1"/>
  <c r="Y192" i="1"/>
  <c r="X192" i="1" s="1"/>
  <c r="W192" i="1"/>
  <c r="N192" i="1"/>
  <c r="AU188" i="1"/>
  <c r="AM188" i="1"/>
  <c r="Y188" i="1"/>
  <c r="X188" i="1" s="1"/>
  <c r="W188" i="1"/>
  <c r="N188" i="1"/>
  <c r="AU73" i="1"/>
  <c r="AM73" i="1"/>
  <c r="Y73" i="1"/>
  <c r="X73" i="1" s="1"/>
  <c r="W73" i="1"/>
  <c r="N73" i="1"/>
  <c r="AU1937" i="1"/>
  <c r="AM1937" i="1"/>
  <c r="Y1937" i="1"/>
  <c r="X1937" i="1" s="1"/>
  <c r="W1937" i="1"/>
  <c r="N1937" i="1"/>
  <c r="AU1737" i="1"/>
  <c r="AM1737" i="1"/>
  <c r="Y1737" i="1"/>
  <c r="X1737" i="1" s="1"/>
  <c r="W1737" i="1"/>
  <c r="N1737" i="1"/>
  <c r="AU91" i="1"/>
  <c r="AM91" i="1"/>
  <c r="Y91" i="1"/>
  <c r="X91" i="1" s="1"/>
  <c r="W91" i="1"/>
  <c r="N91" i="1"/>
  <c r="AU1638" i="1"/>
  <c r="AM1638" i="1"/>
  <c r="Y1638" i="1"/>
  <c r="X1638" i="1" s="1"/>
  <c r="W1638" i="1"/>
  <c r="N1638" i="1"/>
  <c r="Y61" i="1"/>
  <c r="X61" i="1" s="1"/>
  <c r="W61" i="1"/>
  <c r="N61" i="1"/>
  <c r="Y1220" i="1"/>
  <c r="X1220" i="1" s="1"/>
  <c r="W1220" i="1"/>
  <c r="N1220" i="1"/>
  <c r="Y1219" i="1"/>
  <c r="X1219" i="1" s="1"/>
  <c r="W1219" i="1"/>
  <c r="N1219" i="1"/>
  <c r="Y1878" i="1"/>
  <c r="X1878" i="1" s="1"/>
  <c r="W1878" i="1"/>
  <c r="N1878" i="1"/>
  <c r="AU1823" i="1"/>
  <c r="AM1823" i="1"/>
  <c r="Y1823" i="1"/>
  <c r="X1823" i="1" s="1"/>
  <c r="W1823" i="1"/>
  <c r="N1823" i="1"/>
  <c r="AU1641" i="1"/>
  <c r="AM1641" i="1"/>
  <c r="Y1641" i="1"/>
  <c r="X1641" i="1" s="1"/>
  <c r="W1641" i="1"/>
  <c r="N1641" i="1"/>
  <c r="AU1642" i="1"/>
  <c r="AM1642" i="1"/>
  <c r="Y1642" i="1"/>
  <c r="X1642" i="1" s="1"/>
  <c r="W1642" i="1"/>
  <c r="N1642" i="1"/>
  <c r="AU243" i="1"/>
  <c r="AM243" i="1"/>
  <c r="Y243" i="1"/>
  <c r="X243" i="1" s="1"/>
  <c r="W243" i="1"/>
  <c r="N243" i="1"/>
  <c r="AU1568" i="1"/>
  <c r="AM1568" i="1"/>
  <c r="Y1568" i="1"/>
  <c r="X1568" i="1" s="1"/>
  <c r="W1568" i="1"/>
  <c r="N1568" i="1"/>
  <c r="AU1951" i="1"/>
  <c r="AM1951" i="1"/>
  <c r="Y1951" i="1"/>
  <c r="X1951" i="1" s="1"/>
  <c r="W1951" i="1"/>
  <c r="N1951" i="1"/>
  <c r="AU43" i="1"/>
  <c r="AM43" i="1"/>
  <c r="Y43" i="1"/>
  <c r="X43" i="1" s="1"/>
  <c r="W43" i="1"/>
  <c r="N43" i="1"/>
  <c r="AU44" i="1"/>
  <c r="AM44" i="1"/>
  <c r="Y44" i="1"/>
  <c r="X44" i="1" s="1"/>
  <c r="W44" i="1"/>
  <c r="N44" i="1"/>
  <c r="AU1797" i="1"/>
  <c r="AM1797" i="1"/>
  <c r="Y1797" i="1"/>
  <c r="X1797" i="1" s="1"/>
  <c r="W1797" i="1"/>
  <c r="N1797" i="1"/>
  <c r="AU1796" i="1"/>
  <c r="AM1796" i="1"/>
  <c r="Y1796" i="1"/>
  <c r="X1796" i="1" s="1"/>
  <c r="W1796" i="1"/>
  <c r="N1796" i="1"/>
  <c r="AU1610" i="1"/>
  <c r="AM1610" i="1"/>
  <c r="Y1610" i="1"/>
  <c r="X1610" i="1" s="1"/>
  <c r="W1610" i="1"/>
  <c r="N1610" i="1"/>
  <c r="AU1014" i="1"/>
  <c r="AM1014" i="1"/>
  <c r="Y1014" i="1"/>
  <c r="X1014" i="1" s="1"/>
  <c r="W1014" i="1"/>
  <c r="N1014" i="1"/>
  <c r="AU1930" i="1"/>
  <c r="Y1930" i="1"/>
  <c r="X1930" i="1" s="1"/>
  <c r="W1930" i="1"/>
  <c r="N1930" i="1"/>
  <c r="AU1933" i="1"/>
  <c r="Y1933" i="1"/>
  <c r="X1933" i="1" s="1"/>
  <c r="W1933" i="1"/>
  <c r="N1933" i="1"/>
  <c r="AU1932" i="1"/>
  <c r="Y1932" i="1"/>
  <c r="X1932" i="1" s="1"/>
  <c r="W1932" i="1"/>
  <c r="N1932" i="1"/>
  <c r="AU1583" i="1"/>
  <c r="AM1583" i="1"/>
  <c r="Y1583" i="1"/>
  <c r="X1583" i="1" s="1"/>
  <c r="W1583" i="1"/>
  <c r="N1583" i="1"/>
  <c r="AU1809" i="1"/>
  <c r="AM1809" i="1"/>
  <c r="Y1809" i="1"/>
  <c r="X1809" i="1" s="1"/>
  <c r="W1809" i="1"/>
  <c r="N1809" i="1"/>
  <c r="AU162" i="1"/>
  <c r="Y162" i="1"/>
  <c r="X162" i="1" s="1"/>
  <c r="W162" i="1"/>
  <c r="N162" i="1"/>
  <c r="AM1658" i="1"/>
  <c r="Y1658" i="1"/>
  <c r="X1658" i="1" s="1"/>
  <c r="W1658" i="1"/>
  <c r="N1658" i="1"/>
  <c r="AU204" i="1"/>
  <c r="Y204" i="1"/>
  <c r="X204" i="1" s="1"/>
  <c r="W204" i="1"/>
  <c r="N204" i="1"/>
  <c r="AU890" i="1"/>
  <c r="AM890" i="1"/>
  <c r="Y890" i="1"/>
  <c r="X890" i="1" s="1"/>
  <c r="W890" i="1"/>
  <c r="N890" i="1"/>
  <c r="Y1194" i="1"/>
  <c r="X1194" i="1" s="1"/>
  <c r="W1194" i="1"/>
  <c r="N1194" i="1"/>
  <c r="Y1193" i="1"/>
  <c r="X1193" i="1" s="1"/>
  <c r="W1193" i="1"/>
  <c r="N1193" i="1"/>
  <c r="Y1192" i="1"/>
  <c r="X1192" i="1" s="1"/>
  <c r="W1192" i="1"/>
  <c r="N1192" i="1"/>
  <c r="Y1191" i="1"/>
  <c r="X1191" i="1" s="1"/>
  <c r="W1191" i="1"/>
  <c r="N1191" i="1"/>
  <c r="Y1190" i="1"/>
  <c r="X1190" i="1" s="1"/>
  <c r="W1190" i="1"/>
  <c r="N1190" i="1"/>
  <c r="Y1188" i="1"/>
  <c r="X1188" i="1" s="1"/>
  <c r="W1188" i="1"/>
  <c r="N1188" i="1"/>
  <c r="Y1187" i="1"/>
  <c r="X1187" i="1" s="1"/>
  <c r="W1187" i="1"/>
  <c r="N1187" i="1"/>
  <c r="Y1186" i="1"/>
  <c r="X1186" i="1" s="1"/>
  <c r="W1186" i="1"/>
  <c r="N1186" i="1"/>
  <c r="Y1185" i="1"/>
  <c r="X1185" i="1" s="1"/>
  <c r="W1185" i="1"/>
  <c r="N1185" i="1"/>
  <c r="Y1184" i="1"/>
  <c r="X1184" i="1" s="1"/>
  <c r="W1184" i="1"/>
  <c r="N1184" i="1"/>
  <c r="Y1183" i="1"/>
  <c r="X1183" i="1" s="1"/>
  <c r="W1183" i="1"/>
  <c r="N1183" i="1"/>
  <c r="Y1182" i="1"/>
  <c r="X1182" i="1" s="1"/>
  <c r="W1182" i="1"/>
  <c r="N1182" i="1"/>
  <c r="Y1181" i="1"/>
  <c r="X1181" i="1" s="1"/>
  <c r="W1181" i="1"/>
  <c r="N1181" i="1"/>
  <c r="Y1180" i="1"/>
  <c r="X1180" i="1" s="1"/>
  <c r="W1180" i="1"/>
  <c r="N1180" i="1"/>
  <c r="Y1179" i="1"/>
  <c r="X1179" i="1" s="1"/>
  <c r="W1179" i="1"/>
  <c r="N1179" i="1"/>
  <c r="Y1201" i="1"/>
  <c r="X1201" i="1" s="1"/>
  <c r="W1201" i="1"/>
  <c r="N1201" i="1"/>
  <c r="Y1200" i="1"/>
  <c r="X1200" i="1" s="1"/>
  <c r="W1200" i="1"/>
  <c r="N1200" i="1"/>
  <c r="Y1199" i="1"/>
  <c r="X1199" i="1" s="1"/>
  <c r="W1199" i="1"/>
  <c r="N1199" i="1"/>
  <c r="Y1198" i="1"/>
  <c r="X1198" i="1" s="1"/>
  <c r="W1198" i="1"/>
  <c r="N1198" i="1"/>
  <c r="Y1197" i="1"/>
  <c r="X1197" i="1" s="1"/>
  <c r="W1197" i="1"/>
  <c r="N1197" i="1"/>
  <c r="Y1196" i="1"/>
  <c r="X1196" i="1" s="1"/>
  <c r="W1196" i="1"/>
  <c r="N1196" i="1"/>
  <c r="Y1195" i="1"/>
  <c r="X1195" i="1" s="1"/>
  <c r="W1195" i="1"/>
  <c r="N1195" i="1"/>
  <c r="Y1189" i="1"/>
  <c r="X1189" i="1" s="1"/>
  <c r="W1189" i="1"/>
  <c r="N1189" i="1"/>
  <c r="Y1178" i="1"/>
  <c r="X1178" i="1" s="1"/>
  <c r="W1178" i="1"/>
  <c r="N1178" i="1"/>
  <c r="AU1971" i="1"/>
  <c r="AM1971" i="1"/>
  <c r="Y1971" i="1"/>
  <c r="X1971" i="1" s="1"/>
  <c r="W1971" i="1"/>
  <c r="N1971" i="1"/>
  <c r="AU1018" i="1"/>
  <c r="AM1018" i="1"/>
  <c r="Y1018" i="1"/>
  <c r="X1018" i="1" s="1"/>
  <c r="W1018" i="1"/>
  <c r="N1018" i="1"/>
  <c r="AU1010" i="1"/>
  <c r="AM1010" i="1"/>
  <c r="Y1010" i="1"/>
  <c r="X1010" i="1" s="1"/>
  <c r="W1010" i="1"/>
  <c r="N1010" i="1"/>
  <c r="AU146" i="1"/>
  <c r="AM146" i="1"/>
  <c r="Y146" i="1"/>
  <c r="X146" i="1" s="1"/>
  <c r="W146" i="1"/>
  <c r="N146" i="1"/>
  <c r="AU1011" i="1"/>
  <c r="AM1011" i="1"/>
  <c r="Y1011" i="1"/>
  <c r="X1011" i="1" s="1"/>
  <c r="W1011" i="1"/>
  <c r="N1011" i="1"/>
  <c r="AU1620" i="1"/>
  <c r="AM1620" i="1"/>
  <c r="Y1620" i="1"/>
  <c r="X1620" i="1" s="1"/>
  <c r="W1620" i="1"/>
  <c r="N1620" i="1"/>
  <c r="AU1611" i="1"/>
  <c r="AM1611" i="1"/>
  <c r="Y1611" i="1"/>
  <c r="X1611" i="1" s="1"/>
  <c r="W1611" i="1"/>
  <c r="N1611" i="1"/>
  <c r="AU160" i="1"/>
  <c r="AM160" i="1"/>
  <c r="Y160" i="1"/>
  <c r="X160" i="1" s="1"/>
  <c r="W160" i="1"/>
  <c r="N160" i="1"/>
  <c r="AU1922" i="1"/>
  <c r="AM1922" i="1"/>
  <c r="Y1922" i="1"/>
  <c r="X1922" i="1" s="1"/>
  <c r="W1922" i="1"/>
  <c r="N1922" i="1"/>
  <c r="AU96" i="1"/>
  <c r="AM96" i="1"/>
  <c r="Y96" i="1"/>
  <c r="X96" i="1" s="1"/>
  <c r="W96" i="1"/>
  <c r="N96" i="1"/>
  <c r="AU1845" i="1"/>
  <c r="AM1845" i="1"/>
  <c r="Y1845" i="1"/>
  <c r="X1845" i="1" s="1"/>
  <c r="W1845" i="1"/>
  <c r="N1845" i="1"/>
  <c r="AU1550" i="1"/>
  <c r="AM1550" i="1"/>
  <c r="Y1550" i="1"/>
  <c r="X1550" i="1" s="1"/>
  <c r="W1550" i="1"/>
  <c r="N1550" i="1"/>
  <c r="AU944" i="1"/>
  <c r="AM944" i="1"/>
  <c r="Y944" i="1"/>
  <c r="X944" i="1" s="1"/>
  <c r="W944" i="1"/>
  <c r="N944" i="1"/>
  <c r="AU885" i="1"/>
  <c r="AM885" i="1"/>
  <c r="Y885" i="1"/>
  <c r="X885" i="1" s="1"/>
  <c r="W885" i="1"/>
  <c r="N885" i="1"/>
  <c r="AU200" i="1"/>
  <c r="AM200" i="1"/>
  <c r="Y200" i="1"/>
  <c r="X200" i="1" s="1"/>
  <c r="W200" i="1"/>
  <c r="N200" i="1"/>
  <c r="AM965" i="1"/>
  <c r="Y965" i="1"/>
  <c r="X965" i="1" s="1"/>
  <c r="W965" i="1"/>
  <c r="N965" i="1"/>
  <c r="AM7" i="1"/>
  <c r="Y7" i="1"/>
  <c r="X7" i="1" s="1"/>
  <c r="W7" i="1"/>
  <c r="N7" i="1"/>
  <c r="E58" i="2" l="1"/>
  <c r="E59" i="2" s="1"/>
  <c r="B39" i="2"/>
  <c r="AB3" i="2"/>
  <c r="AB4" i="2"/>
  <c r="AE4" i="2"/>
  <c r="AE2" i="2"/>
  <c r="AF2" i="2" s="1"/>
  <c r="AE3" i="2"/>
  <c r="M10" i="2"/>
  <c r="M8" i="2"/>
  <c r="M4" i="2"/>
  <c r="M7" i="2"/>
  <c r="M3" i="2"/>
  <c r="M6" i="2"/>
  <c r="M9" i="2"/>
  <c r="M5" i="2"/>
  <c r="M2" i="2"/>
  <c r="P10" i="2"/>
  <c r="Q10" i="2"/>
  <c r="AF4" i="2" l="1"/>
  <c r="AF3"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Mack Eason</author>
    <author>Maximo Langer</author>
  </authors>
  <commentList>
    <comment ref="G1" authorId="0" shapeId="0" xr:uid="{00000000-0006-0000-0000-000001000000}">
      <text>
        <r>
          <rPr>
            <sz val="11"/>
            <color rgb="FF000000"/>
            <rFont val="Helvetica"/>
            <family val="2"/>
          </rPr>
          <t xml:space="preserve">Author:
</t>
        </r>
        <r>
          <rPr>
            <sz val="11"/>
            <color rgb="FF000000"/>
            <rFont val="Helvetica"/>
            <family val="2"/>
          </rPr>
          <t xml:space="preserve">0=no, case already in Langer’s 2011 database
</t>
        </r>
        <r>
          <rPr>
            <sz val="11"/>
            <color rgb="FF000000"/>
            <rFont val="Helvetica"/>
            <family val="2"/>
          </rPr>
          <t xml:space="preserve">1= Not in Langer’s 2011 database
</t>
        </r>
        <r>
          <rPr>
            <sz val="11"/>
            <color rgb="FF000000"/>
            <rFont val="Helvetica"/>
            <family val="2"/>
          </rPr>
          <t xml:space="preserve">2= Updated significantly/added identification not present in Langer’s database
</t>
        </r>
        <r>
          <rPr>
            <sz val="11"/>
            <color rgb="FF000000"/>
            <rFont val="Helvetica"/>
            <family val="2"/>
          </rPr>
          <t>3= Defendants added to cases initiated before 2010</t>
        </r>
      </text>
    </comment>
    <comment ref="I1" authorId="1" shapeId="0" xr:uid="{00000000-0006-0000-0000-000002000000}">
      <text>
        <r>
          <rPr>
            <sz val="11"/>
            <color rgb="FF000000"/>
            <rFont val="Helvetica"/>
            <family val="2"/>
          </rPr>
          <t xml:space="preserve">Mack Eason:
</t>
        </r>
        <r>
          <rPr>
            <sz val="11"/>
            <color rgb="FF000000"/>
            <rFont val="Helvetica"/>
            <family val="2"/>
          </rPr>
          <t>Case that spans our cutoff of Dec 31, 2017 (meaning: it has a meaningful development during 2018 that is worth recording but should not be included in the numbers for our EJIL paper)</t>
        </r>
      </text>
    </comment>
    <comment ref="N1" authorId="1" shapeId="0" xr:uid="{00000000-0006-0000-0000-000003000000}">
      <text>
        <r>
          <rPr>
            <sz val="11"/>
            <color indexed="8"/>
            <rFont val="Helvetica"/>
            <family val="2"/>
          </rPr>
          <t>Mack Eason:
Case year is based on complaint date.  If no complaint date found, then it draws on warrant date, indictment date, or arrest date, in that order.</t>
        </r>
      </text>
    </comment>
    <comment ref="O1" authorId="0" shapeId="0" xr:uid="{00000000-0006-0000-0000-000004000000}">
      <text>
        <r>
          <rPr>
            <sz val="11"/>
            <color rgb="FF000000"/>
            <rFont val="Helvetica"/>
            <family val="2"/>
          </rPr>
          <t xml:space="preserve">Author:
</t>
        </r>
        <r>
          <rPr>
            <sz val="11"/>
            <color rgb="FF000000"/>
            <rFont val="Helvetica"/>
            <family val="2"/>
          </rPr>
          <t>-1 = Unknown</t>
        </r>
      </text>
    </comment>
    <comment ref="Q1" authorId="1" shapeId="0" xr:uid="{00000000-0006-0000-0000-000005000000}">
      <text>
        <r>
          <rPr>
            <sz val="11"/>
            <color rgb="FF000000"/>
            <rFont val="Helvetica"/>
            <family val="2"/>
          </rPr>
          <t xml:space="preserve">Mack Eason:
</t>
        </r>
        <r>
          <rPr>
            <sz val="11"/>
            <color rgb="FF000000"/>
            <rFont val="Helvetica"/>
            <family val="2"/>
          </rPr>
          <t>This includes indictment, charging, etc.</t>
        </r>
      </text>
    </comment>
    <comment ref="U1" authorId="0" shapeId="0" xr:uid="{00000000-0006-0000-0000-000006000000}">
      <text>
        <r>
          <rPr>
            <sz val="11"/>
            <color rgb="FF000000"/>
            <rFont val="Helvetica"/>
            <family val="2"/>
          </rPr>
          <t xml:space="preserve">Author:
</t>
        </r>
        <r>
          <rPr>
            <sz val="11"/>
            <color rgb="FF000000"/>
            <rFont val="Helvetica"/>
            <family val="2"/>
          </rPr>
          <t xml:space="preserve">-1=no appeal
</t>
        </r>
      </text>
    </comment>
    <comment ref="V1" authorId="0" shapeId="0" xr:uid="{00000000-0006-0000-0000-000007000000}">
      <text>
        <r>
          <rPr>
            <sz val="11"/>
            <color rgb="FF000000"/>
            <rFont val="Helvetica"/>
            <family val="2"/>
          </rPr>
          <t xml:space="preserve">Author:
</t>
        </r>
        <r>
          <rPr>
            <sz val="11"/>
            <color rgb="FF000000"/>
            <rFont val="Helvetica"/>
            <family val="2"/>
          </rPr>
          <t xml:space="preserve">1=yes
</t>
        </r>
        <r>
          <rPr>
            <sz val="11"/>
            <color rgb="FF000000"/>
            <rFont val="Helvetica"/>
            <family val="2"/>
          </rPr>
          <t>0=no</t>
        </r>
      </text>
    </comment>
    <comment ref="W1" authorId="1" shapeId="0" xr:uid="{00000000-0006-0000-0000-000008000000}">
      <text>
        <r>
          <rPr>
            <sz val="11"/>
            <color indexed="8"/>
            <rFont val="Helvetica"/>
            <family val="2"/>
          </rPr>
          <t xml:space="preserve">Mack Eason:
This includes indictment, charging, etc.
</t>
        </r>
      </text>
    </comment>
    <comment ref="Y1" authorId="0" shapeId="0" xr:uid="{00000000-0006-0000-0000-000009000000}">
      <text>
        <r>
          <rPr>
            <sz val="11"/>
            <color rgb="FF000000"/>
            <rFont val="Helvetica"/>
            <family val="2"/>
          </rPr>
          <t xml:space="preserve">Author:
</t>
        </r>
        <r>
          <rPr>
            <sz val="11"/>
            <color rgb="FF000000"/>
            <rFont val="Helvetica"/>
            <family val="2"/>
          </rPr>
          <t xml:space="preserve">Has the defendant been tried or pled guilty?
</t>
        </r>
        <r>
          <rPr>
            <sz val="11"/>
            <color rgb="FF000000"/>
            <rFont val="Helvetica"/>
            <family val="2"/>
          </rPr>
          <t xml:space="preserve">Yes = 1
</t>
        </r>
        <r>
          <rPr>
            <sz val="11"/>
            <color rgb="FF000000"/>
            <rFont val="Helvetica"/>
            <family val="2"/>
          </rPr>
          <t xml:space="preserve">No = 0
</t>
        </r>
        <r>
          <rPr>
            <sz val="11"/>
            <color rgb="FF000000"/>
            <rFont val="Helvetica"/>
            <family val="2"/>
          </rPr>
          <t xml:space="preserve">trial begun but not concluded= 2
</t>
        </r>
        <r>
          <rPr>
            <sz val="11"/>
            <color rgb="FF000000"/>
            <rFont val="Helvetica"/>
            <family val="2"/>
          </rPr>
          <t xml:space="preserve">
</t>
        </r>
      </text>
    </comment>
    <comment ref="Z1" authorId="0" shapeId="0" xr:uid="{00000000-0006-0000-0000-00000A000000}">
      <text>
        <r>
          <rPr>
            <sz val="11"/>
            <color rgb="FF000000"/>
            <rFont val="Helvetica"/>
            <family val="2"/>
          </rPr>
          <t xml:space="preserve">Author:
</t>
        </r>
        <r>
          <rPr>
            <sz val="11"/>
            <color rgb="FF000000"/>
            <rFont val="Helvetica"/>
            <family val="2"/>
          </rPr>
          <t xml:space="preserve">If defendant’s case was taken to trial, was the defendant convicted or acquitted?
</t>
        </r>
        <r>
          <rPr>
            <sz val="11"/>
            <color rgb="FF000000"/>
            <rFont val="Helvetica"/>
            <family val="2"/>
          </rPr>
          <t xml:space="preserve">No trial completed = -1
</t>
        </r>
        <r>
          <rPr>
            <sz val="11"/>
            <color rgb="FF000000"/>
            <rFont val="Helvetica"/>
            <family val="2"/>
          </rPr>
          <t xml:space="preserve">Convicted = 1
</t>
        </r>
        <r>
          <rPr>
            <sz val="11"/>
            <color rgb="FF000000"/>
            <rFont val="Helvetica"/>
            <family val="2"/>
          </rPr>
          <t xml:space="preserve">Acquitted = 0
</t>
        </r>
        <r>
          <rPr>
            <sz val="11"/>
            <color rgb="FF000000"/>
            <rFont val="Helvetica"/>
            <family val="2"/>
          </rPr>
          <t xml:space="preserve">Acquitted of some charges/convicted of some charges = 2
</t>
        </r>
        <r>
          <rPr>
            <sz val="11"/>
            <color rgb="FF000000"/>
            <rFont val="Helvetica"/>
            <family val="2"/>
          </rPr>
          <t xml:space="preserve">
</t>
        </r>
        <r>
          <rPr>
            <sz val="11"/>
            <color rgb="FF000000"/>
            <rFont val="Helvetica"/>
            <family val="2"/>
          </rPr>
          <t xml:space="preserve">
</t>
        </r>
        <r>
          <rPr>
            <sz val="11"/>
            <color rgb="FF000000"/>
            <rFont val="Helvetica"/>
            <family val="2"/>
          </rPr>
          <t xml:space="preserve">
</t>
        </r>
        <r>
          <rPr>
            <sz val="11"/>
            <color rgb="FF000000"/>
            <rFont val="Helvetica"/>
            <family val="2"/>
          </rPr>
          <t xml:space="preserve">AARON’s PROPOSAL FOR CODING:
</t>
        </r>
        <r>
          <rPr>
            <sz val="11"/>
            <color rgb="FF000000"/>
            <rFont val="Helvetica"/>
            <family val="2"/>
          </rPr>
          <t xml:space="preserve">0= no trial
</t>
        </r>
        <r>
          <rPr>
            <sz val="11"/>
            <color rgb="FF000000"/>
            <rFont val="Helvetica"/>
            <family val="2"/>
          </rPr>
          <t xml:space="preserve">1 = started, ongoing
</t>
        </r>
        <r>
          <rPr>
            <sz val="11"/>
            <color rgb="FF000000"/>
            <rFont val="Helvetica"/>
            <family val="2"/>
          </rPr>
          <t xml:space="preserve">2 = started, failed
</t>
        </r>
        <r>
          <rPr>
            <sz val="11"/>
            <color rgb="FF000000"/>
            <rFont val="Helvetica"/>
            <family val="2"/>
          </rPr>
          <t>3 = completed.</t>
        </r>
      </text>
    </comment>
    <comment ref="AA1" authorId="0" shapeId="0" xr:uid="{00000000-0006-0000-0000-00000B000000}">
      <text>
        <r>
          <rPr>
            <sz val="11"/>
            <color rgb="FF000000"/>
            <rFont val="Helvetica"/>
            <family val="2"/>
          </rPr>
          <t xml:space="preserve">Author:
</t>
        </r>
        <r>
          <rPr>
            <sz val="11"/>
            <color rgb="FF000000"/>
            <rFont val="Helvetica"/>
            <family val="2"/>
          </rPr>
          <t xml:space="preserve">0=Overturned (completely)
</t>
        </r>
        <r>
          <rPr>
            <sz val="11"/>
            <color rgb="FF000000"/>
            <rFont val="Helvetica"/>
            <family val="2"/>
          </rPr>
          <t xml:space="preserve">1= Upheld
</t>
        </r>
        <r>
          <rPr>
            <sz val="11"/>
            <color rgb="FF000000"/>
            <rFont val="Helvetica"/>
            <family val="2"/>
          </rPr>
          <t xml:space="preserve">2=partially upheld, partially overturned
</t>
        </r>
        <r>
          <rPr>
            <sz val="11"/>
            <color rgb="FF000000"/>
            <rFont val="Helvetica"/>
            <family val="2"/>
          </rPr>
          <t xml:space="preserve">3=Retrial order
</t>
        </r>
        <r>
          <rPr>
            <sz val="11"/>
            <color rgb="FF000000"/>
            <rFont val="Helvetica"/>
            <family val="2"/>
          </rPr>
          <t xml:space="preserve">4=Upheld by international court
</t>
        </r>
        <r>
          <rPr>
            <sz val="11"/>
            <color rgb="FF000000"/>
            <rFont val="Helvetica"/>
            <family val="2"/>
          </rPr>
          <t xml:space="preserve">-1=no appeal yet/appeal not heard yet
</t>
        </r>
        <r>
          <rPr>
            <sz val="11"/>
            <color rgb="FF000000"/>
            <rFont val="Helvetica"/>
            <family val="2"/>
          </rPr>
          <t xml:space="preserve">-2=No initial trial completed2
</t>
        </r>
      </text>
    </comment>
    <comment ref="AB1" authorId="0" shapeId="0" xr:uid="{00000000-0006-0000-0000-00000C000000}">
      <text>
        <r>
          <rPr>
            <sz val="11"/>
            <color rgb="FF000000"/>
            <rFont val="Helvetica"/>
            <family val="2"/>
          </rPr>
          <t xml:space="preserve">Author:
</t>
        </r>
        <r>
          <rPr>
            <sz val="11"/>
            <color rgb="FF000000"/>
            <rFont val="Helvetica"/>
            <family val="2"/>
          </rPr>
          <t xml:space="preserve">0=no
</t>
        </r>
        <r>
          <rPr>
            <sz val="11"/>
            <color rgb="FF000000"/>
            <rFont val="Helvetica"/>
            <family val="2"/>
          </rPr>
          <t xml:space="preserve">1=yes
</t>
        </r>
        <r>
          <rPr>
            <sz val="11"/>
            <color rgb="FF000000"/>
            <rFont val="Helvetica"/>
            <family val="2"/>
          </rPr>
          <t>2=torture as war crime</t>
        </r>
      </text>
    </comment>
    <comment ref="AC1" authorId="0" shapeId="0" xr:uid="{00000000-0006-0000-0000-00000D000000}">
      <text>
        <r>
          <rPr>
            <sz val="11"/>
            <color rgb="FF000000"/>
            <rFont val="Helvetica"/>
            <family val="2"/>
          </rPr>
          <t xml:space="preserve">Author:
</t>
        </r>
        <r>
          <rPr>
            <sz val="11"/>
            <color rgb="FF000000"/>
            <rFont val="Helvetica"/>
            <family val="2"/>
          </rPr>
          <t xml:space="preserve">0=no
</t>
        </r>
        <r>
          <rPr>
            <sz val="11"/>
            <color rgb="FF000000"/>
            <rFont val="Helvetica"/>
            <family val="2"/>
          </rPr>
          <t xml:space="preserve">1=yes
</t>
        </r>
        <r>
          <rPr>
            <sz val="11"/>
            <color rgb="FF000000"/>
            <rFont val="Helvetica"/>
            <family val="2"/>
          </rPr>
          <t xml:space="preserve">2=Subsidiary form of crime (attempt or conspiracy)
</t>
        </r>
      </text>
    </comment>
    <comment ref="AD1" authorId="0" shapeId="0" xr:uid="{00000000-0006-0000-0000-00000E000000}">
      <text>
        <r>
          <rPr>
            <sz val="11"/>
            <color indexed="8"/>
            <rFont val="Helvetica"/>
            <family val="2"/>
          </rPr>
          <t xml:space="preserve">Author:
0=no
1=yes
2=“Grave Breaches of Geneva Conventions” (not quite same)
</t>
        </r>
      </text>
    </comment>
    <comment ref="AE1" authorId="0" shapeId="0" xr:uid="{00000000-0006-0000-0000-00000F000000}">
      <text>
        <r>
          <rPr>
            <sz val="11"/>
            <color rgb="FF000000"/>
            <rFont val="Helvetica"/>
            <family val="2"/>
          </rPr>
          <t xml:space="preserve">Author:
</t>
        </r>
        <r>
          <rPr>
            <sz val="11"/>
            <color rgb="FF000000"/>
            <rFont val="Helvetica"/>
            <family val="2"/>
          </rPr>
          <t xml:space="preserve">Charges include Crimes against Humanity
</t>
        </r>
      </text>
    </comment>
    <comment ref="AG1" authorId="0" shapeId="0" xr:uid="{00000000-0006-0000-0000-000010000000}">
      <text>
        <r>
          <rPr>
            <sz val="11"/>
            <color indexed="8"/>
            <rFont val="Helvetica"/>
            <family val="2"/>
          </rPr>
          <t xml:space="preserve">Author:
Is the defendant’s home state a former colonial possession (or informal possession)?
0=no
1=yes
</t>
        </r>
      </text>
    </comment>
    <comment ref="AH1" authorId="0" shapeId="0" xr:uid="{00000000-0006-0000-0000-000011000000}">
      <text>
        <r>
          <rPr>
            <sz val="11"/>
            <color indexed="8"/>
            <rFont val="Helvetica"/>
            <family val="2"/>
          </rPr>
          <t>Author:
Is the prosecuting state a former colonial power?
1=yes
2=no
-1=sort of (in case of very old, very small empires.)</t>
        </r>
      </text>
    </comment>
    <comment ref="AI1" authorId="0" shapeId="0" xr:uid="{00000000-0006-0000-0000-000012000000}">
      <text>
        <r>
          <rPr>
            <sz val="11"/>
            <color indexed="8"/>
            <rFont val="Helvetica"/>
            <family val="2"/>
          </rPr>
          <t xml:space="preserve">Author:
Did the prosecuting state previously control the target state as a colony?
0=no
1=yes
</t>
        </r>
      </text>
    </comment>
    <comment ref="AJ1" authorId="0" shapeId="0" xr:uid="{00000000-0006-0000-0000-000013000000}">
      <text>
        <r>
          <rPr>
            <sz val="11"/>
            <color rgb="FF000000"/>
            <rFont val="Helvetica"/>
            <family val="2"/>
          </rPr>
          <t xml:space="preserve">Author:
</t>
        </r>
        <r>
          <rPr>
            <sz val="11"/>
            <color rgb="FF000000"/>
            <rFont val="Helvetica"/>
            <family val="2"/>
          </rPr>
          <t>What World Bank region the defendant state is in</t>
        </r>
      </text>
    </comment>
    <comment ref="AK1" authorId="0" shapeId="0" xr:uid="{00000000-0006-0000-0000-000014000000}">
      <text>
        <r>
          <rPr>
            <sz val="11"/>
            <color indexed="8"/>
            <rFont val="Helvetica"/>
            <family val="2"/>
          </rPr>
          <t>Author:
Region coding source: 
https://unstats.un.org/unsd/methodology/m49/</t>
        </r>
      </text>
    </comment>
    <comment ref="AL1" authorId="0" shapeId="0" xr:uid="{00000000-0006-0000-0000-000015000000}">
      <text>
        <r>
          <rPr>
            <sz val="11"/>
            <color indexed="8"/>
            <rFont val="Helvetica"/>
            <family val="2"/>
          </rPr>
          <t xml:space="preserve">Author:
</t>
        </r>
      </text>
    </comment>
    <comment ref="AM1" authorId="0" shapeId="0" xr:uid="{00000000-0006-0000-0000-000016000000}">
      <text>
        <r>
          <rPr>
            <sz val="11"/>
            <color rgb="FF000000"/>
            <rFont val="Helvetica"/>
            <family val="2"/>
          </rPr>
          <t xml:space="preserve">Author:
</t>
        </r>
        <r>
          <rPr>
            <sz val="11"/>
            <color rgb="FF000000"/>
            <rFont val="Helvetica"/>
            <family val="2"/>
          </rPr>
          <t xml:space="preserve">1=co-national victims alone
</t>
        </r>
        <r>
          <rPr>
            <sz val="11"/>
            <color rgb="FF000000"/>
            <rFont val="Helvetica"/>
            <family val="2"/>
          </rPr>
          <t xml:space="preserve">2=co-national victims &amp; co-national NGOs
</t>
        </r>
        <r>
          <rPr>
            <sz val="11"/>
            <color rgb="FF000000"/>
            <rFont val="Helvetica"/>
            <family val="2"/>
          </rPr>
          <t xml:space="preserve">3=co-national victims &amp; int’l NGOs
</t>
        </r>
        <r>
          <rPr>
            <sz val="11"/>
            <color rgb="FF000000"/>
            <rFont val="Helvetica"/>
            <family val="2"/>
          </rPr>
          <t xml:space="preserve">4=co-national NGOs &amp; int’l NGOs
</t>
        </r>
        <r>
          <rPr>
            <sz val="11"/>
            <color rgb="FF000000"/>
            <rFont val="Helvetica"/>
            <family val="2"/>
          </rPr>
          <t xml:space="preserve">5=co-national victims, co-national NGOs, &amp; int’l NGOs
</t>
        </r>
        <r>
          <rPr>
            <sz val="11"/>
            <color rgb="FF000000"/>
            <rFont val="Helvetica"/>
            <family val="2"/>
          </rPr>
          <t>6=prosecuting state</t>
        </r>
      </text>
    </comment>
    <comment ref="AN1" authorId="0" shapeId="0" xr:uid="{00000000-0006-0000-0000-000017000000}">
      <text>
        <r>
          <rPr>
            <sz val="11"/>
            <color rgb="FF000000"/>
            <rFont val="Helvetica"/>
            <family val="2"/>
          </rPr>
          <t xml:space="preserve">Author:
</t>
        </r>
        <r>
          <rPr>
            <sz val="11"/>
            <color rgb="FF000000"/>
            <rFont val="Helvetica"/>
            <family val="2"/>
          </rPr>
          <t xml:space="preserve">Did a victims group – either on their own or with help of NGO – pressure the prosecuting state to try the case?
</t>
        </r>
        <r>
          <rPr>
            <sz val="11"/>
            <color rgb="FF000000"/>
            <rFont val="Helvetica"/>
            <family val="2"/>
          </rPr>
          <t xml:space="preserve">1=Yes
</t>
        </r>
        <r>
          <rPr>
            <sz val="11"/>
            <color rgb="FF000000"/>
            <rFont val="Helvetica"/>
            <family val="2"/>
          </rPr>
          <t xml:space="preserve">2=No
</t>
        </r>
        <r>
          <rPr>
            <sz val="11"/>
            <color rgb="FF000000"/>
            <rFont val="Helvetica"/>
            <family val="2"/>
          </rPr>
          <t xml:space="preserve">-1=unclear
</t>
        </r>
        <r>
          <rPr>
            <sz val="11"/>
            <color rgb="FF000000"/>
            <rFont val="Helvetica"/>
            <family val="2"/>
          </rPr>
          <t xml:space="preserve">-2=state official initiated the case.
</t>
        </r>
      </text>
    </comment>
    <comment ref="AO1" authorId="0" shapeId="0" xr:uid="{00000000-0006-0000-0000-000018000000}">
      <text>
        <r>
          <rPr>
            <sz val="11"/>
            <color rgb="FF000000"/>
            <rFont val="Helvetica"/>
            <family val="2"/>
          </rPr>
          <t xml:space="preserve">Author:
</t>
        </r>
        <r>
          <rPr>
            <sz val="11"/>
            <color rgb="FF000000"/>
            <rFont val="Helvetica"/>
            <family val="2"/>
          </rPr>
          <t xml:space="preserve">1=yes
</t>
        </r>
        <r>
          <rPr>
            <sz val="11"/>
            <color rgb="FF000000"/>
            <rFont val="Helvetica"/>
            <family val="2"/>
          </rPr>
          <t xml:space="preserve">0=no
</t>
        </r>
        <r>
          <rPr>
            <sz val="11"/>
            <color rgb="FF000000"/>
            <rFont val="Helvetica"/>
            <family val="2"/>
          </rPr>
          <t xml:space="preserve">-1=unclear
</t>
        </r>
        <r>
          <rPr>
            <sz val="11"/>
            <color rgb="FF000000"/>
            <rFont val="Helvetica"/>
            <family val="2"/>
          </rPr>
          <t>-2=state official initiated the case.</t>
        </r>
      </text>
    </comment>
    <comment ref="AP1" authorId="0" shapeId="0" xr:uid="{00000000-0006-0000-0000-000019000000}">
      <text>
        <r>
          <rPr>
            <sz val="11"/>
            <color indexed="8"/>
            <rFont val="Helvetica"/>
            <family val="2"/>
          </rPr>
          <t>Author:
1=yes
0=no
-1=unclear
-2=state official initiated the case.</t>
        </r>
      </text>
    </comment>
    <comment ref="AQ1" authorId="0" shapeId="0" xr:uid="{00000000-0006-0000-0000-00001A000000}">
      <text>
        <r>
          <rPr>
            <sz val="11"/>
            <color indexed="8"/>
            <rFont val="Helvetica"/>
            <family val="2"/>
          </rPr>
          <t>Author:
0=no
1=yes
-1= unclear
-2=state official initiated the case.</t>
        </r>
      </text>
    </comment>
    <comment ref="AR1" authorId="0" shapeId="0" xr:uid="{00000000-0006-0000-0000-00001B000000}">
      <text>
        <r>
          <rPr>
            <sz val="11"/>
            <color rgb="FF000000"/>
            <rFont val="Helvetica"/>
            <family val="2"/>
          </rPr>
          <t xml:space="preserve">Author:
</t>
        </r>
        <r>
          <rPr>
            <sz val="11"/>
            <color rgb="FF000000"/>
            <rFont val="Helvetica"/>
            <family val="2"/>
          </rPr>
          <t xml:space="preserve">0=no
</t>
        </r>
        <r>
          <rPr>
            <sz val="11"/>
            <color rgb="FF000000"/>
            <rFont val="Helvetica"/>
            <family val="2"/>
          </rPr>
          <t xml:space="preserve">1=yes
</t>
        </r>
        <r>
          <rPr>
            <sz val="11"/>
            <color rgb="FF000000"/>
            <rFont val="Helvetica"/>
            <family val="2"/>
          </rPr>
          <t xml:space="preserve">-1=unknown
</t>
        </r>
        <r>
          <rPr>
            <sz val="11"/>
            <color rgb="FF000000"/>
            <rFont val="Helvetica"/>
            <family val="2"/>
          </rPr>
          <t>-2=state official initiated the case.</t>
        </r>
      </text>
    </comment>
    <comment ref="AS1" authorId="0" shapeId="0" xr:uid="{00000000-0006-0000-0000-00001C000000}">
      <text>
        <r>
          <rPr>
            <sz val="11"/>
            <color rgb="FF000000"/>
            <rFont val="Helvetica"/>
            <family val="2"/>
          </rPr>
          <t xml:space="preserve">Author:
</t>
        </r>
        <r>
          <rPr>
            <sz val="11"/>
            <color rgb="FF000000"/>
            <rFont val="Helvetica"/>
            <family val="2"/>
          </rPr>
          <t xml:space="preserve">Test for official immunity (from Arrest Warrant case):  Was defendant a head of state or foreign minister?  A high-ranking diplomatic or consular official (representing the state at the time)? Was defendant a high ranking public official engaged in a special mission?  ALL THESE ASK ABOUT DEFENDANT AT TIME OF INDICTMENT/ARREST.
</t>
        </r>
        <r>
          <rPr>
            <sz val="11"/>
            <color rgb="FF000000"/>
            <rFont val="Helvetica"/>
            <family val="2"/>
          </rPr>
          <t xml:space="preserve">
</t>
        </r>
        <r>
          <rPr>
            <sz val="11"/>
            <color rgb="FF000000"/>
            <rFont val="Helvetica"/>
            <family val="2"/>
          </rPr>
          <t xml:space="preserve">0=no
</t>
        </r>
        <r>
          <rPr>
            <sz val="11"/>
            <color rgb="FF000000"/>
            <rFont val="Helvetica"/>
            <family val="2"/>
          </rPr>
          <t xml:space="preserve">1=yes
</t>
        </r>
        <r>
          <rPr>
            <sz val="11"/>
            <color rgb="FF000000"/>
            <rFont val="Helvetica"/>
            <family val="2"/>
          </rPr>
          <t xml:space="preserve">-1=May receive immunity, if we use a WIDE definition
</t>
        </r>
        <r>
          <rPr>
            <sz val="11"/>
            <color rgb="FF000000"/>
            <rFont val="Helvetica"/>
            <family val="2"/>
          </rPr>
          <t>-2=unknown</t>
        </r>
      </text>
    </comment>
    <comment ref="AT1" authorId="0" shapeId="0" xr:uid="{00000000-0006-0000-0000-00001D000000}">
      <text>
        <r>
          <rPr>
            <sz val="11"/>
            <color rgb="FF000000"/>
            <rFont val="Helvetica"/>
            <family val="2"/>
          </rPr>
          <t xml:space="preserve">Author:
</t>
        </r>
        <r>
          <rPr>
            <sz val="11"/>
            <color rgb="FF000000"/>
            <rFont val="Helvetica"/>
            <family val="2"/>
          </rPr>
          <t xml:space="preserve">0=no
</t>
        </r>
        <r>
          <rPr>
            <sz val="11"/>
            <color rgb="FF000000"/>
            <rFont val="Helvetica"/>
            <family val="2"/>
          </rPr>
          <t xml:space="preserve">1=yes
</t>
        </r>
        <r>
          <rPr>
            <sz val="11"/>
            <color rgb="FF000000"/>
            <rFont val="Helvetica"/>
            <family val="2"/>
          </rPr>
          <t xml:space="preserve">2=mixed evidence
</t>
        </r>
        <r>
          <rPr>
            <sz val="11"/>
            <color rgb="FF000000"/>
            <rFont val="Helvetica"/>
            <family val="2"/>
          </rPr>
          <t xml:space="preserve">-1= unknown
</t>
        </r>
        <r>
          <rPr>
            <sz val="11"/>
            <color rgb="FF000000"/>
            <rFont val="Helvetica"/>
            <family val="2"/>
          </rPr>
          <t>-2=Def_nationality state no longer existed</t>
        </r>
      </text>
    </comment>
    <comment ref="AU1" authorId="1" shapeId="0" xr:uid="{00000000-0006-0000-0000-00001E000000}">
      <text>
        <r>
          <rPr>
            <sz val="11"/>
            <color rgb="FF000000"/>
            <rFont val="Helvetica"/>
            <family val="2"/>
          </rPr>
          <t xml:space="preserve">Mack Eason:
</t>
        </r>
        <r>
          <rPr>
            <sz val="11"/>
            <color rgb="FF000000"/>
            <rFont val="Helvetica"/>
            <family val="2"/>
          </rPr>
          <t xml:space="preserve">1=yes
</t>
        </r>
        <r>
          <rPr>
            <sz val="11"/>
            <color rgb="FF000000"/>
            <rFont val="Helvetica"/>
            <family val="2"/>
          </rPr>
          <t xml:space="preserve">0=no
</t>
        </r>
        <r>
          <rPr>
            <sz val="11"/>
            <color rgb="FF000000"/>
            <rFont val="Helvetica"/>
            <family val="2"/>
          </rPr>
          <t xml:space="preserve">-1=def wasn’t residing outside nationality state
</t>
        </r>
        <r>
          <rPr>
            <sz val="11"/>
            <color rgb="FF000000"/>
            <rFont val="Helvetica"/>
            <family val="2"/>
          </rPr>
          <t xml:space="preserve">-2=unknown
</t>
        </r>
        <r>
          <rPr>
            <sz val="11"/>
            <color rgb="FF000000"/>
            <rFont val="Helvetica"/>
            <family val="2"/>
          </rPr>
          <t xml:space="preserve">-3=Def_nationality state no longer existed
</t>
        </r>
      </text>
    </comment>
    <comment ref="AV1" authorId="1" shapeId="0" xr:uid="{00000000-0006-0000-0000-00001F000000}">
      <text>
        <r>
          <rPr>
            <sz val="11"/>
            <color indexed="8"/>
            <rFont val="Helvetica"/>
            <family val="2"/>
          </rPr>
          <t xml:space="preserve">Mack Eason:
</t>
        </r>
      </text>
    </comment>
    <comment ref="AW1" authorId="0" shapeId="0" xr:uid="{00000000-0006-0000-0000-000020000000}">
      <text>
        <r>
          <rPr>
            <sz val="11"/>
            <color indexed="8"/>
            <rFont val="Helvetica"/>
            <family val="2"/>
          </rPr>
          <t xml:space="preserve">Author:
Go through this list:
http://www.un.org/en/development/desa/policy/cdp/ldc/ldc_list.pdf
to find out which are officially LDCs according to UN Committee for Development Policy
</t>
        </r>
      </text>
    </comment>
    <comment ref="AZ1" authorId="0" shapeId="0" xr:uid="{00000000-0006-0000-0000-000021000000}">
      <text>
        <r>
          <rPr>
            <sz val="11"/>
            <color rgb="FF000000"/>
            <rFont val="Helvetica"/>
            <family val="2"/>
          </rPr>
          <t xml:space="preserve">Author:
</t>
        </r>
        <r>
          <rPr>
            <sz val="11"/>
            <color rgb="FF000000"/>
            <rFont val="Helvetica"/>
            <family val="2"/>
          </rPr>
          <t xml:space="preserve">0=no
</t>
        </r>
        <r>
          <rPr>
            <sz val="11"/>
            <color rgb="FF000000"/>
            <rFont val="Helvetica"/>
            <family val="2"/>
          </rPr>
          <t xml:space="preserve">1=yes
</t>
        </r>
        <r>
          <rPr>
            <sz val="11"/>
            <color rgb="FF000000"/>
            <rFont val="Helvetica"/>
            <family val="2"/>
          </rPr>
          <t xml:space="preserve">-1=unclear/unknown
</t>
        </r>
        <r>
          <rPr>
            <sz val="11"/>
            <color rgb="FF000000"/>
            <rFont val="Helvetica"/>
            <family val="2"/>
          </rPr>
          <t xml:space="preserve">
</t>
        </r>
        <r>
          <rPr>
            <sz val="11"/>
            <color rgb="FF000000"/>
            <rFont val="Helvetica"/>
            <family val="2"/>
          </rPr>
          <t xml:space="preserve">(NOTE: if ONLY presence, this is called “transitory presence”)
</t>
        </r>
      </text>
    </comment>
    <comment ref="BA1" authorId="0" shapeId="0" xr:uid="{00000000-0006-0000-0000-000022000000}">
      <text>
        <r>
          <rPr>
            <sz val="11"/>
            <color indexed="8"/>
            <rFont val="Helvetica"/>
            <family val="2"/>
          </rPr>
          <t>Author:
0=no
1=yes
-1=unclear/unknown</t>
        </r>
      </text>
    </comment>
    <comment ref="BJ1" authorId="0" shapeId="0" xr:uid="{00000000-0006-0000-0000-000023000000}">
      <text>
        <r>
          <rPr>
            <sz val="11"/>
            <color indexed="8"/>
            <rFont val="Helvetica"/>
            <family val="2"/>
          </rPr>
          <t>Author:
1=yes
0=no
-1=unclear/unknown
-2 = prior show trial conducted in nationality state</t>
        </r>
      </text>
    </comment>
    <comment ref="O2" authorId="0" shapeId="0" xr:uid="{00000000-0006-0000-0000-0000B9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2" authorId="0" shapeId="0" xr:uid="{00000000-0006-0000-0000-0000BA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2" authorId="0" shapeId="0" xr:uid="{00000000-0006-0000-0000-0000BB2F0000}">
      <text>
        <r>
          <rPr>
            <sz val="11"/>
            <color indexed="8"/>
            <rFont val="Helvetica"/>
            <family val="2"/>
          </rPr>
          <t>Author:
https://books.google.com/books?id=X5EgykND42kC&amp;pg=PA401</t>
        </r>
      </text>
    </comment>
    <comment ref="AN2" authorId="0" shapeId="0" xr:uid="{00000000-0006-0000-0000-0000BC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2" authorId="0" shapeId="0" xr:uid="{00000000-0006-0000-0000-0000BD2F0000}">
      <text>
        <r>
          <rPr>
            <sz val="11"/>
            <color indexed="8"/>
            <rFont val="Helvetica"/>
            <family val="2"/>
          </rPr>
          <t>Author:
The Simon Wiesenthal Centre</t>
        </r>
      </text>
    </comment>
    <comment ref="O3" authorId="0" shapeId="0" xr:uid="{00000000-0006-0000-0000-00001A2C0000}">
      <text>
        <r>
          <rPr>
            <sz val="11"/>
            <color indexed="8"/>
            <rFont val="Helvetica"/>
            <family val="2"/>
          </rPr>
          <t>Author:
http://www.derechos.org/nizkor/arg/espana/gar.html</t>
        </r>
      </text>
    </comment>
    <comment ref="P3" authorId="0" shapeId="0" xr:uid="{00000000-0006-0000-0000-00001B2C0000}">
      <text>
        <r>
          <rPr>
            <sz val="11"/>
            <color rgb="FF000000"/>
            <rFont val="Helvetica"/>
            <family val="2"/>
          </rPr>
          <t xml:space="preserve">Author:
</t>
        </r>
        <r>
          <rPr>
            <sz val="11"/>
            <color rgb="FF000000"/>
            <rFont val="Helvetica"/>
            <family val="2"/>
          </rPr>
          <t>http://www.derechos.org/nizkor/arg/espana/gar.html</t>
        </r>
      </text>
    </comment>
    <comment ref="AB3" authorId="0" shapeId="0" xr:uid="{00000000-0006-0000-0000-00001C2C0000}">
      <text>
        <r>
          <rPr>
            <sz val="11"/>
            <color indexed="8"/>
            <rFont val="Helvetica"/>
            <family val="2"/>
          </rPr>
          <t xml:space="preserve">Author:
See 1999 indictment, section 7. 
http://www.derechos.org/nizkor/arg/espana/gar.html </t>
        </r>
      </text>
    </comment>
    <comment ref="AC3" authorId="0" shapeId="0" xr:uid="{00000000-0006-0000-0000-00001D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3" authorId="0" shapeId="0" xr:uid="{00000000-0006-0000-0000-00001E2C0000}">
      <text>
        <r>
          <rPr>
            <sz val="11"/>
            <color indexed="8"/>
            <rFont val="Helvetica"/>
            <family val="2"/>
          </rPr>
          <t xml:space="preserve">Author:
Trial Watch says these Argentinean defendants were charged with CaH.  I looked through the court documents and I disagree.
</t>
        </r>
      </text>
    </comment>
    <comment ref="AF3" authorId="0" shapeId="0" xr:uid="{00000000-0006-0000-0000-00001F2C0000}">
      <text>
        <r>
          <rPr>
            <sz val="11"/>
            <color indexed="8"/>
            <rFont val="Helvetica"/>
            <family val="2"/>
          </rPr>
          <t>Author:
Terrorism (under article 23, paragraph four of La Ley Organica)
See section 6 of 1999 indictment, available here: http://www.derechos.org/nizkor/arg/espana/gar.html.</t>
        </r>
      </text>
    </comment>
    <comment ref="AL3" authorId="0" shapeId="0" xr:uid="{00000000-0006-0000-0000-000020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3" authorId="0" shapeId="0" xr:uid="{00000000-0006-0000-0000-000021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3" authorId="0" shapeId="0" xr:uid="{00000000-0006-0000-0000-000022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3" authorId="0" shapeId="0" xr:uid="{00000000-0006-0000-0000-000023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3" authorId="0" shapeId="0" xr:uid="{00000000-0006-0000-0000-000024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3" authorId="0" shapeId="0" xr:uid="{00000000-0006-0000-0000-0000252C0000}">
      <text>
        <r>
          <rPr>
            <sz val="11"/>
            <color indexed="8"/>
            <rFont val="Helvetica"/>
            <family val="2"/>
          </rPr>
          <t>Author:
multiple countries had opened investigations into these Argentinean defendants.</t>
        </r>
      </text>
    </comment>
    <comment ref="Q4" authorId="1" shapeId="0" xr:uid="{00000000-0006-0000-0000-000018180000}">
      <text>
        <r>
          <rPr>
            <sz val="11"/>
            <color indexed="8"/>
            <rFont val="Helvetica"/>
            <family val="2"/>
          </rPr>
          <t>Mack Eason:
https://www.generalbundesanwalt.de/de/showpress.php?searchstring=Abdulrahman&amp;newsid=708</t>
        </r>
      </text>
    </comment>
    <comment ref="R4" authorId="1" shapeId="0" xr:uid="{00000000-0006-0000-0000-000019180000}">
      <text>
        <r>
          <rPr>
            <sz val="11"/>
            <color rgb="FF000000"/>
            <rFont val="Helvetica"/>
            <family val="2"/>
          </rPr>
          <t xml:space="preserve">Mack Eason:
</t>
        </r>
        <r>
          <rPr>
            <sz val="11"/>
            <color rgb="FF000000"/>
            <rFont val="Helvetica"/>
            <family val="2"/>
          </rPr>
          <t>Office of the Federal Prosecutor General, “Two Suspected Members of the Foreign Terrorist Group "Jabhat al-Nusra" (JaN)” (“Festnahme zweier mutmaßlicher Mitglieder der ausländischen terroristischen Vereinigung „Jabhat al-Nusra“ (JaN)”), March 2, 2017, https://www.generalbundesanwalt.de/de/showpress.php?themenid=19&amp;newsid=680</t>
        </r>
      </text>
    </comment>
    <comment ref="O5" authorId="1" shapeId="0" xr:uid="{00000000-0006-0000-0000-0000390F0000}">
      <text>
        <r>
          <rPr>
            <sz val="11"/>
            <color indexed="8"/>
            <rFont val="Helvetica"/>
            <family val="2"/>
          </rPr>
          <t>Mack Eason:
https://trialinternational.org/fr/latest-post/demande-en-reparation-contre-la-tunisie/</t>
        </r>
      </text>
    </comment>
    <comment ref="AG5" authorId="0" shapeId="0" xr:uid="{00000000-0006-0000-0000-00003A0F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5" authorId="0" shapeId="0" xr:uid="{00000000-0006-0000-0000-00003B0F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O5" authorId="1" shapeId="0" xr:uid="{00000000-0006-0000-0000-00003C0F0000}">
      <text>
        <r>
          <rPr>
            <sz val="11"/>
            <color indexed="8"/>
            <rFont val="Helvetica"/>
            <family val="2"/>
          </rPr>
          <t>Mack Eason:
TRIAL</t>
        </r>
      </text>
    </comment>
    <comment ref="AP5" authorId="1" shapeId="0" xr:uid="{00000000-0006-0000-0000-00003D0F0000}">
      <text>
        <r>
          <rPr>
            <sz val="11"/>
            <color indexed="8"/>
            <rFont val="Helvetica"/>
            <family val="2"/>
          </rPr>
          <t>Mack Eason:
Abdennacer Naït-Lima was living with asylum status in Switzerland
https://trialinternational.org/latest-post/european-court-of-human-rights-to-torture-victims-please-try-to-obtain-justice-elsewhere/</t>
        </r>
      </text>
    </comment>
    <comment ref="AS5" authorId="1" shapeId="0" xr:uid="{00000000-0006-0000-0000-00003E0F0000}">
      <text>
        <r>
          <rPr>
            <sz val="11"/>
            <color indexed="8"/>
            <rFont val="Helvetica"/>
            <family val="2"/>
          </rPr>
          <t>Mack Eason:
https://trialinternational.org/latest-post/european-court-of-human-rights-to-torture-victims-please-try-to-obtain-justice-elsewhere/</t>
        </r>
      </text>
    </comment>
    <comment ref="AZ5" authorId="1" shapeId="0" xr:uid="{00000000-0006-0000-0000-00003F0F0000}">
      <text>
        <r>
          <rPr>
            <sz val="11"/>
            <color indexed="8"/>
            <rFont val="Helvetica"/>
            <family val="2"/>
          </rPr>
          <t>Mack Eason:
“Kallel, who was present in Geneva for medical purposes”
https://trialinternational.org/fr/latest-post/demande-en-reparation-contre-la-tunisie/</t>
        </r>
      </text>
    </comment>
    <comment ref="AQ6" authorId="1" shapeId="0" xr:uid="{00000000-0006-0000-0000-000017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6" authorId="1" shapeId="0" xr:uid="{00000000-0006-0000-0000-000018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6" authorId="1" shapeId="0" xr:uid="{00000000-0006-0000-0000-000019030000}">
      <text>
        <r>
          <rPr>
            <sz val="11"/>
            <color indexed="8"/>
            <rFont val="Helvetica"/>
            <family val="2"/>
          </rPr>
          <t>Mack Eason:
“ the deputy director of the Syrian National Security Bureau and a close adviser to President Bashar al-Assad.”
https://en.wikipedia.org/wiki/Abdel-Fatah_Qudsiyeh</t>
        </r>
      </text>
    </comment>
    <comment ref="B7" authorId="0" shapeId="0" xr:uid="{00000000-0006-0000-0000-00002B000000}">
      <text>
        <r>
          <rPr>
            <sz val="11"/>
            <color indexed="8"/>
            <rFont val="Helvetica"/>
            <family val="2"/>
          </rPr>
          <t>Author:
Particularly important for my argument about postcolonial migration ties.  
At home, these two are considered by some to be “patriots, who deserve respect and recognition.”  http://www.liberte-algerie.com/actualite/nous-allons-laver-laffront-241192
“Entre l’Algérie et la France les liens sont toujours étroits, souvent tourmentés. Les cicatrices restent profondes et les événements retentissent en profondeur sur les deux rives.” (translation: “Between Algeria and France are still close ties, often tormented. The scars remain deep and events resound deep on both sides.”) http://www.algerie-disparus.org/app/uploads/2016/03/REVUE-DE-PRESSE-JANVIER-2016.pdf</t>
        </r>
      </text>
    </comment>
    <comment ref="M7" authorId="0" shapeId="0" xr:uid="{00000000-0006-0000-0000-00002C000000}">
      <text>
        <r>
          <rPr>
            <sz val="11"/>
            <color indexed="8"/>
            <rFont val="Helvetica"/>
            <family val="2"/>
          </rPr>
          <t>Author:
https://translate.googleusercontent.com/translate_c?depth=1&amp;hl=en&amp;prev=search&amp;rurl=translate.google.com&amp;sl=fr&amp;u=http://www.fidh.org/magmoyen/algerie.htm&amp;usg=ALkJrhgsSRfUjrEkuWbr9kFlabWhWGtQpg</t>
        </r>
      </text>
    </comment>
    <comment ref="O7" authorId="0" shapeId="0" xr:uid="{00000000-0006-0000-0000-00002D000000}">
      <text>
        <r>
          <rPr>
            <sz val="11"/>
            <color indexed="8"/>
            <rFont val="Helvetica"/>
            <family val="2"/>
          </rPr>
          <t>Author:
http://www.france24.com/fr/20160119-algerie-guerre-civile-justice-non-lieu-miliciens-algeriens-torture-appel-nimes-relizane</t>
        </r>
      </text>
    </comment>
    <comment ref="Q7" authorId="0" shapeId="0" xr:uid="{00000000-0006-0000-0000-00002E000000}">
      <text>
        <r>
          <rPr>
            <sz val="11"/>
            <color indexed="8"/>
            <rFont val="Helvetica"/>
            <family val="2"/>
          </rPr>
          <t>Author:
https://www.fidh.org/en/region/north-africa-middle-east/algeria/16735-algeria-questions-and-answers-on-the-relizane-case-judged-in-france#Q5</t>
        </r>
      </text>
    </comment>
    <comment ref="R7" authorId="0" shapeId="0" xr:uid="{00000000-0006-0000-0000-00002F000000}">
      <text>
        <r>
          <rPr>
            <sz val="11"/>
            <color indexed="8"/>
            <rFont val="Helvetica"/>
            <family val="2"/>
          </rPr>
          <t>Author:
https://www.fidh.org/spip.php?page=article&amp;id_article=814</t>
        </r>
      </text>
    </comment>
    <comment ref="AB7" authorId="0" shapeId="0" xr:uid="{00000000-0006-0000-0000-000030000000}">
      <text>
        <r>
          <rPr>
            <sz val="11"/>
            <color indexed="8"/>
            <rFont val="Helvetica"/>
            <family val="2"/>
          </rPr>
          <t>Author:
“torture, barbarous acts and crimes against humanity”
https://translate.google.com/translate?sl=fr&amp;tl=en&amp;js=y&amp;prev=_t&amp;hl=en&amp;ie=UTF-8&amp;u=https%3A%2F%2Fwww.fidh.org%2FIMG%2Fpdf%2Frecap_gaj2005.pdf&amp;edit-text=&amp;act=url</t>
        </r>
      </text>
    </comment>
    <comment ref="AE7" authorId="0" shapeId="0" xr:uid="{00000000-0006-0000-0000-000031000000}">
      <text>
        <r>
          <rPr>
            <sz val="11"/>
            <color indexed="8"/>
            <rFont val="Helvetica"/>
            <family val="2"/>
          </rPr>
          <t>Author:
“torture, barbarous acts and crimes against humanity”
https://translate.google.com/translate?sl=fr&amp;tl=en&amp;js=y&amp;prev=_t&amp;hl=en&amp;ie=UTF-8&amp;u=https%3A%2F%2Fwww.fidh.org%2FIMG%2Fpdf%2Frecap_gaj2005.pdf&amp;edit-text=&amp;act=url</t>
        </r>
      </text>
    </comment>
    <comment ref="AF7" authorId="0" shapeId="0" xr:uid="{00000000-0006-0000-0000-000032000000}">
      <text>
        <r>
          <rPr>
            <sz val="11"/>
            <color indexed="8"/>
            <rFont val="Helvetica"/>
            <family val="2"/>
          </rPr>
          <t>Author:
“torture, barbarous acts and crimes against humanity”
https://translate.google.com/translate?sl=fr&amp;tl=en&amp;js=y&amp;prev=_t&amp;hl=en&amp;ie=UTF-8&amp;u=https%3A%2F%2Fwww.fidh.org%2FIMG%2Fpdf%2Frecap_gaj2005.pdf&amp;edit-text=&amp;act=url</t>
        </r>
      </text>
    </comment>
    <comment ref="AI7" authorId="0" shapeId="0" xr:uid="{00000000-0006-0000-0000-000033000000}">
      <text>
        <r>
          <rPr>
            <sz val="11"/>
            <color indexed="8"/>
            <rFont val="Helvetica"/>
            <family val="2"/>
          </rPr>
          <t>Author:
https://en.wikipedia.org/wiki/French_Algeria</t>
        </r>
      </text>
    </comment>
    <comment ref="AL7" authorId="0" shapeId="0" xr:uid="{00000000-0006-0000-0000-000034000000}">
      <text>
        <r>
          <rPr>
            <sz val="11"/>
            <color indexed="8"/>
            <rFont val="Helvetica"/>
            <family val="2"/>
          </rPr>
          <t>Author:
“International Federation for Human Rights (FIDH) and the French League for Human Rights and the Citizen (LDH), supported by the Relizane section of the Algerian League for Defense of Human Rights (LADDH), affiliated to the FIDH in Algeria, and the Collective of Families of Disappeared in Algeria”
FIDH, “Groupe d’action judiciaire de la FIDH: Recapitulatif des activités du GAJ”, dated June 2005, as posted at: www.fidh.org.
(translation: https://translate.google.com/translate?hl=en&amp;sl=fr&amp;u=https://www.fidh.org/IMG/pdf/recap_gaj2005.pdf&amp;prev=search)
at p. 3</t>
        </r>
      </text>
    </comment>
    <comment ref="AN7" authorId="0" shapeId="0" xr:uid="{00000000-0006-0000-0000-000035000000}">
      <text>
        <r>
          <rPr>
            <sz val="11"/>
            <color indexed="8"/>
            <rFont val="Helvetica"/>
            <family val="2"/>
          </rPr>
          <t>Author:
“Seven Algerian victims who lost relatives or have survived stood as the plaintiffs during the investigation.”
https://www.fidh.org/en/region/north-africa-middle-east/algeria/16735-algeria-questions-and-answers-on-the-relizane-case-judged-in-france#Q5</t>
        </r>
      </text>
    </comment>
    <comment ref="AP7" authorId="0" shapeId="0" xr:uid="{00000000-0006-0000-0000-000036000000}">
      <text>
        <r>
          <rPr>
            <sz val="11"/>
            <color indexed="8"/>
            <rFont val="Helvetica"/>
            <family val="2"/>
          </rPr>
          <t>Author:
“Seven Algerian victims who lost relatives or have survived stood as the plaintiffs during the investigation.”
https://www.fidh.org/en/region/north-africa-middle-east/algeria/16735-algeria-questions-and-answers-on-the-relizane-case-judged-in-france#Q5</t>
        </r>
      </text>
    </comment>
    <comment ref="AT7" authorId="0" shapeId="0" xr:uid="{00000000-0006-0000-0000-000037000000}">
      <text>
        <r>
          <rPr>
            <sz val="11"/>
            <color indexed="8"/>
            <rFont val="Helvetica"/>
            <family val="2"/>
          </rPr>
          <t>Author:
Algeria actively blocked the investigation, refusing to honor the rogatory commission sent by France.</t>
        </r>
      </text>
    </comment>
    <comment ref="AV7" authorId="0" shapeId="0" xr:uid="{00000000-0006-0000-0000-000038000000}">
      <text>
        <r>
          <rPr>
            <sz val="11"/>
            <color indexed="8"/>
            <rFont val="Helvetica"/>
            <family val="2"/>
          </rPr>
          <t>Author:
put into place February 21, 2006.
https://www.fidh.org/en/region/north-africa-middle-east/algeria/New-Amnesty-Law-Will-Ensure</t>
        </r>
      </text>
    </comment>
    <comment ref="B8" authorId="0" shapeId="0" xr:uid="{00000000-0006-0000-0000-00009307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8" authorId="0" shapeId="0" xr:uid="{00000000-0006-0000-0000-000094070000}">
      <text>
        <r>
          <rPr>
            <sz val="11"/>
            <color indexed="8"/>
            <rFont val="Helvetica"/>
            <family val="2"/>
          </rPr>
          <t>Author:
Added 7/18/16</t>
        </r>
      </text>
    </comment>
    <comment ref="AF8" authorId="1" shapeId="0" xr:uid="{00000000-0006-0000-0000-000095070000}">
      <text>
        <r>
          <rPr>
            <sz val="11"/>
            <color indexed="8"/>
            <rFont val="Helvetica"/>
            <family val="2"/>
          </rPr>
          <t>Mack Eason:
"rape and crimes against humanity."
https://translate.google.com/translate?hl=en&amp;sl=es&amp;u=http://www.sahara-noticias.com/571-uno-de-los-hombres-fuertes-del-polisario-en-la-mira-de-la-justicia-espanola.html&amp;prev=search</t>
        </r>
      </text>
    </comment>
    <comment ref="AI8" authorId="0" shapeId="0" xr:uid="{00000000-0006-0000-0000-000096070000}">
      <text>
        <r>
          <rPr>
            <sz val="11"/>
            <color indexed="8"/>
            <rFont val="Helvetica"/>
            <family val="2"/>
          </rPr>
          <t>Author:
Spain didn’t hold Morocco as a colony in the 19th century, BUT Morocco was a spanish protectorate after WWI and was invaded by Franco</t>
        </r>
      </text>
    </comment>
    <comment ref="AL8" authorId="1" shapeId="0" xr:uid="{00000000-0006-0000-0000-000097070000}">
      <text>
        <r>
          <rPr>
            <sz val="11"/>
            <color indexed="8"/>
            <rFont val="Helvetica"/>
            <family val="2"/>
          </rPr>
          <t>Mack Eason:
https://translate.google.com/translate?hl=en&amp;sl=es&amp;u=http://www.sahara-noticias.com/571-uno-de-los-hombres-fuertes-del-polisario-en-la-mira-de-la-justicia-espanola.html&amp;prev=search</t>
        </r>
      </text>
    </comment>
    <comment ref="AO8" authorId="1" shapeId="0" xr:uid="{00000000-0006-0000-0000-000098070000}">
      <text>
        <r>
          <rPr>
            <sz val="11"/>
            <color indexed="8"/>
            <rFont val="Helvetica"/>
            <family val="2"/>
          </rPr>
          <t xml:space="preserve">Mack Eason:
supported by the Spanish-Sahraoui Association “Hiwar.” </t>
        </r>
      </text>
    </comment>
    <comment ref="B9" authorId="0" shapeId="0" xr:uid="{00000000-0006-0000-0000-0000590D0000}">
      <text>
        <r>
          <rPr>
            <sz val="11"/>
            <color indexed="8"/>
            <rFont val="Helvetica"/>
            <family val="2"/>
          </rPr>
          <t>Author:
TRIAL describes the victims in these complaints as French-Moroccan.  If they had french citizenship at the time of the crimes, might have to remove these cases as passive personality cases.</t>
        </r>
      </text>
    </comment>
    <comment ref="AG9" authorId="0" shapeId="0" xr:uid="{00000000-0006-0000-0000-00005A0D0000}">
      <text>
        <r>
          <rPr>
            <sz val="11"/>
            <color indexed="8"/>
            <rFont val="Helvetica"/>
            <family val="2"/>
          </rPr>
          <t>Author:
Wasn’t a formal colony.  Maintained independence in 18th and 19th century, despite interest from Ottoman, French and British to conquer.
BUT was split into French and Spanish Protectorates in 1912.
https://en.wikipedia.org/wiki/History_of_Morocco</t>
        </r>
      </text>
    </comment>
    <comment ref="AI9" authorId="0" shapeId="0" xr:uid="{00000000-0006-0000-0000-00005B0D0000}">
      <text>
        <r>
          <rPr>
            <sz val="11"/>
            <color indexed="8"/>
            <rFont val="Helvetica"/>
            <family val="2"/>
          </rPr>
          <t>Author:
Wasn’t a formal colony.  Maintained independence in 18th and 19th century, despite interest from Ottoman, French and British to conquer.
BUT was split into French and Spanish Protectorates in 1912.
https://en.wikipedia.org/wiki/History_of_Morocco</t>
        </r>
      </text>
    </comment>
    <comment ref="AO9" authorId="0" shapeId="0" xr:uid="{00000000-0006-0000-0000-00005C0D0000}">
      <text>
        <r>
          <rPr>
            <sz val="11"/>
            <color indexed="8"/>
            <rFont val="Helvetica"/>
            <family val="2"/>
          </rPr>
          <t>Author:
2013 Complaint filed by Moroccan torture victim Adil Lamtalsi with assistance of ACAT (Action by Christians for the Abolition of Torture) (Action des Chrétiens pour l'Abolition de la Torture)</t>
        </r>
      </text>
    </comment>
    <comment ref="AS9" authorId="0" shapeId="0" xr:uid="{00000000-0006-0000-0000-00005D0D0000}">
      <text>
        <r>
          <rPr>
            <sz val="11"/>
            <color indexed="8"/>
            <rFont val="Helvetica"/>
            <family val="2"/>
          </rPr>
          <t xml:space="preserve">Author:
Chief of the Moroccan Intelligence
Does this count?
</t>
        </r>
      </text>
    </comment>
    <comment ref="AT9" authorId="0" shapeId="0" xr:uid="{00000000-0006-0000-0000-00005E0D0000}">
      <text>
        <r>
          <rPr>
            <sz val="11"/>
            <color indexed="8"/>
            <rFont val="Helvetica"/>
            <family val="2"/>
          </rPr>
          <t>Author:
“Morocco strongly denied the allegations against his official. Following these complaints, a serious diplomatic row between France and Morocco began. From February 2014 until February 2015, Morocco suspended its judicial cooperation with France, creating an unprecedented bilateral crisis.”
https://trialinternational.org/latest-post/abdellatif-hammouchi/</t>
        </r>
      </text>
    </comment>
    <comment ref="BI9" authorId="0" shapeId="0" xr:uid="{00000000-0006-0000-0000-00005F0D0000}">
      <text>
        <r>
          <rPr>
            <sz val="11"/>
            <color indexed="8"/>
            <rFont val="Helvetica"/>
            <family val="2"/>
          </rPr>
          <t>Author:
complaints were submitted to the UN Committee Against Torture at same time as French complaints.  Initial findings suggest CAT supports prosecution.
“On 20 April 2015 the Committee Against Torture declared admissible the communication against Morocco”
https://trialinternational.org/latest-post/abdellatif-hammouchi/</t>
        </r>
      </text>
    </comment>
    <comment ref="BJ9" authorId="0" shapeId="0" xr:uid="{00000000-0006-0000-0000-0000600D0000}">
      <text>
        <r>
          <rPr>
            <sz val="11"/>
            <color indexed="8"/>
            <rFont val="Helvetica"/>
            <family val="2"/>
          </rPr>
          <t>Author:
“Morocco strongly denied the allegations against his official. Following these complaints, a serious diplomatic row between France and Morocco began. From February 2014 until February 2015, Morocco suspended its judicial cooperation with France, creating an unprecedented bilateral crisis.”
https://trialinternational.org/latest-post/abdellatif-hammouchi/</t>
        </r>
      </text>
    </comment>
    <comment ref="B10" authorId="0" shapeId="0" xr:uid="{00000000-0006-0000-0000-0000610D0000}">
      <text>
        <r>
          <rPr>
            <sz val="11"/>
            <color indexed="8"/>
            <rFont val="Helvetica"/>
            <family val="2"/>
          </rPr>
          <t>Author:
TRIAL describes the victims in these complaints as French-Moroccan.  If they had french citizenship at the time of the crimes, might have to remove these cases as passive personality cases.</t>
        </r>
      </text>
    </comment>
    <comment ref="O10" authorId="0" shapeId="0" xr:uid="{00000000-0006-0000-0000-0000620D0000}">
      <text>
        <r>
          <rPr>
            <sz val="11"/>
            <color indexed="8"/>
            <rFont val="Helvetica"/>
            <family val="2"/>
          </rPr>
          <t xml:space="preserve">Author:
Two different complaints submitted on same day
</t>
        </r>
      </text>
    </comment>
    <comment ref="AG10" authorId="0" shapeId="0" xr:uid="{00000000-0006-0000-0000-0000630D0000}">
      <text>
        <r>
          <rPr>
            <sz val="11"/>
            <color indexed="8"/>
            <rFont val="Helvetica"/>
            <family val="2"/>
          </rPr>
          <t>Author:
Wasn’t a formal colony.  Maintained independence in 18th and 19th century, despite interest from Ottoman, French and British to conquer.
BUT was split into French and Spanish Protectorates in 1912.
https://en.wikipedia.org/wiki/History_of_Morocco</t>
        </r>
      </text>
    </comment>
    <comment ref="AI10" authorId="0" shapeId="0" xr:uid="{00000000-0006-0000-0000-0000640D0000}">
      <text>
        <r>
          <rPr>
            <sz val="11"/>
            <color indexed="8"/>
            <rFont val="Helvetica"/>
            <family val="2"/>
          </rPr>
          <t>Author:
Wasn’t a formal colony.  Maintained independence in 18th and 19th century, despite interest from Ottoman, French and British to conquer.
BUT was split into French and Spanish Protectorates in 1912.
https://en.wikipedia.org/wiki/History_of_Morocco</t>
        </r>
      </text>
    </comment>
    <comment ref="AO10" authorId="0" shapeId="0" xr:uid="{00000000-0006-0000-0000-0000650D0000}">
      <text>
        <r>
          <rPr>
            <sz val="11"/>
            <color indexed="8"/>
            <rFont val="Helvetica"/>
            <family val="2"/>
          </rPr>
          <t>Author:
2013 Complaint filed by Moroccan torture victim Naama Asfari with assistance of ACAT (Action by Christians for the Abolition of Torture) (Action des Chrétiens pour l'Abolition de la Torture)</t>
        </r>
      </text>
    </comment>
    <comment ref="AS10" authorId="0" shapeId="0" xr:uid="{00000000-0006-0000-0000-0000660D0000}">
      <text>
        <r>
          <rPr>
            <sz val="11"/>
            <color indexed="8"/>
            <rFont val="Helvetica"/>
            <family val="2"/>
          </rPr>
          <t xml:space="preserve">Author:
Chief of the Moroccan Intelligence
Does this count?
</t>
        </r>
      </text>
    </comment>
    <comment ref="AT10" authorId="0" shapeId="0" xr:uid="{00000000-0006-0000-0000-0000670D0000}">
      <text>
        <r>
          <rPr>
            <sz val="11"/>
            <color indexed="8"/>
            <rFont val="Helvetica"/>
            <family val="2"/>
          </rPr>
          <t>Author:
“Morocco strongly denied the allegations against his official. Following these complaints, a serious diplomatic row between France and Morocco began. From February 2014 until February 2015, Morocco suspended its judicial cooperation with France, creating an unprecedented bilateral crisis.”
https://trialinternational.org/latest-post/abdellatif-hammouchi/</t>
        </r>
      </text>
    </comment>
    <comment ref="BI10" authorId="0" shapeId="0" xr:uid="{00000000-0006-0000-0000-0000680D0000}">
      <text>
        <r>
          <rPr>
            <sz val="11"/>
            <color indexed="8"/>
            <rFont val="Helvetica"/>
            <family val="2"/>
          </rPr>
          <t>Author:
complaints were submitted to the UN Committee Against Torture at same time as French complaints.  Initial findings suggest CAT supports prosecution.
“On 20 April 2015 the Committee Against Torture declared admissible the communication against Morocco”
https://trialinternational.org/latest-post/abdellatif-hammouchi/</t>
        </r>
      </text>
    </comment>
    <comment ref="BJ10" authorId="0" shapeId="0" xr:uid="{00000000-0006-0000-0000-0000690D0000}">
      <text>
        <r>
          <rPr>
            <sz val="11"/>
            <color indexed="8"/>
            <rFont val="Helvetica"/>
            <family val="2"/>
          </rPr>
          <t>Author:
“Morocco strongly denied the allegations against his official. Following these complaints, a serious diplomatic row between France and Morocco began. From February 2014 until February 2015, Morocco suspended its judicial cooperation with France, creating an unprecedented bilateral crisis.”
https://trialinternational.org/latest-post/abdellatif-hammouchi/</t>
        </r>
      </text>
    </comment>
    <comment ref="B11" authorId="0" shapeId="0" xr:uid="{00000000-0006-0000-0000-0000E6300000}">
      <text>
        <r>
          <rPr>
            <sz val="11"/>
            <color indexed="8"/>
            <rFont val="Helvetica"/>
            <family val="2"/>
          </rPr>
          <t>Author:
TRIAL describes the victims in these complaints as French-Moroccan.  If they had french citizenship at the time of the crimes, might have to remove these cases as passive personality cases.</t>
        </r>
      </text>
    </comment>
    <comment ref="O11" authorId="0" shapeId="0" xr:uid="{00000000-0006-0000-0000-0000E7300000}">
      <text>
        <r>
          <rPr>
            <sz val="11"/>
            <color indexed="8"/>
            <rFont val="Helvetica"/>
            <family val="2"/>
          </rPr>
          <t xml:space="preserve">Author:
Two different complaints submitted on same day
</t>
        </r>
      </text>
    </comment>
    <comment ref="AG11" authorId="0" shapeId="0" xr:uid="{00000000-0006-0000-0000-0000E8300000}">
      <text>
        <r>
          <rPr>
            <sz val="11"/>
            <color indexed="8"/>
            <rFont val="Helvetica"/>
            <family val="2"/>
          </rPr>
          <t>Author:
Wasn’t a formal colony.  Maintained independence in 18th and 19th century, despite interest from Ottoman, French and British to conquer.
BUT was split into French and Spanish Protectorates in 1912.
https://en.wikipedia.org/wiki/History_of_Morocco</t>
        </r>
      </text>
    </comment>
    <comment ref="AI11" authorId="0" shapeId="0" xr:uid="{00000000-0006-0000-0000-0000E9300000}">
      <text>
        <r>
          <rPr>
            <sz val="11"/>
            <color indexed="8"/>
            <rFont val="Helvetica"/>
            <family val="2"/>
          </rPr>
          <t>Author:
Wasn’t a formal colony.  Maintained independence in 18th and 19th century, despite interest from Ottoman, French and British to conquer.
BUT was split into French and Spanish Protectorates in 1912.
https://en.wikipedia.org/wiki/History_of_Morocco</t>
        </r>
      </text>
    </comment>
    <comment ref="AO11" authorId="0" shapeId="0" xr:uid="{00000000-0006-0000-0000-0000EA300000}">
      <text>
        <r>
          <rPr>
            <sz val="11"/>
            <color indexed="8"/>
            <rFont val="Helvetica"/>
            <family val="2"/>
          </rPr>
          <t>Author:
Unclear who filed this third complaint but it seems like it was ACAT, same NGO as in first two complaints.</t>
        </r>
      </text>
    </comment>
    <comment ref="AS11" authorId="0" shapeId="0" xr:uid="{00000000-0006-0000-0000-0000EB300000}">
      <text>
        <r>
          <rPr>
            <sz val="11"/>
            <color indexed="8"/>
            <rFont val="Helvetica"/>
            <family val="2"/>
          </rPr>
          <t xml:space="preserve">Author:
Chief of the Moroccan Intelligence
Does this count?
</t>
        </r>
      </text>
    </comment>
    <comment ref="AT11" authorId="0" shapeId="0" xr:uid="{00000000-0006-0000-0000-0000EC300000}">
      <text>
        <r>
          <rPr>
            <sz val="11"/>
            <color indexed="8"/>
            <rFont val="Helvetica"/>
            <family val="2"/>
          </rPr>
          <t>Author:
“Morocco strongly denied the allegations against his official. Following these complaints, a serious diplomatic row between France and Morocco began. From February 2014 until February 2015, Morocco suspended its judicial cooperation with France, creating an unprecedented bilateral crisis.”
https://trialinternational.org/latest-post/abdellatif-hammouchi/</t>
        </r>
      </text>
    </comment>
    <comment ref="BI11" authorId="0" shapeId="0" xr:uid="{00000000-0006-0000-0000-0000ED300000}">
      <text>
        <r>
          <rPr>
            <sz val="11"/>
            <color indexed="8"/>
            <rFont val="Helvetica"/>
            <family val="2"/>
          </rPr>
          <t>Author:
complaints were submitted to the UN Committee Against Torture at same time as French complaints.  Initial findings suggest CAT supports prosecution.
“On 20 April 2015 the Committee Against Torture declared admissible the communication against Morocco”
https://trialinternational.org/latest-post/abdellatif-hammouchi/</t>
        </r>
      </text>
    </comment>
    <comment ref="BJ11" authorId="0" shapeId="0" xr:uid="{00000000-0006-0000-0000-0000EE300000}">
      <text>
        <r>
          <rPr>
            <sz val="11"/>
            <color indexed="8"/>
            <rFont val="Helvetica"/>
            <family val="2"/>
          </rPr>
          <t>Author:
“Morocco strongly denied the allegations against his official. Following these complaints, a serious diplomatic row between France and Morocco began. From February 2014 until February 2015, Morocco suspended its judicial cooperation with France, creating an unprecedented bilateral crisis.”
https://trialinternational.org/latest-post/abdellatif-hammouchi/</t>
        </r>
      </text>
    </comment>
    <comment ref="B12" authorId="0" shapeId="0" xr:uid="{00000000-0006-0000-0000-000039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C12" authorId="2" shapeId="0" xr:uid="{158F74AD-951C-904E-8350-C9D183CF1F78}">
      <text>
        <r>
          <rPr>
            <b/>
            <sz val="10"/>
            <color rgb="FF000000"/>
            <rFont val="Tahoma"/>
            <family val="2"/>
          </rPr>
          <t>Maximo Langer:</t>
        </r>
        <r>
          <rPr>
            <sz val="10"/>
            <color rgb="FF000000"/>
            <rFont val="Tahoma"/>
            <family val="2"/>
          </rPr>
          <t xml:space="preserve">
</t>
        </r>
        <r>
          <rPr>
            <sz val="18"/>
            <color rgb="FF000000"/>
            <rFont val="Calibri"/>
            <family val="2"/>
          </rPr>
          <t xml:space="preserve">We include these cases even if these are borderline cases. They are alleged facts that happened after 1976 up to 1989: </t>
        </r>
        <r>
          <rPr>
            <u/>
            <sz val="18"/>
            <color rgb="FF000000"/>
            <rFont val="Calibri"/>
            <family val="2"/>
          </rPr>
          <t>https://elpais.com/internacional/2016/07/09/actualidad/1468076549_432770.html</t>
        </r>
        <r>
          <rPr>
            <sz val="18"/>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8"/>
            <color rgb="FF000000"/>
            <rFont val="Calibri"/>
            <family val="2"/>
          </rPr>
          <t>https://hayderecho.expansion.com/2015/04/13/la-concesion-de-la-nacionalidad-espanola-a-los-saharauis-o-habitantes-de-la-provincia-53/</t>
        </r>
        <r>
          <rPr>
            <sz val="18"/>
            <color rgb="FF000000"/>
            <rFont val="Calibri"/>
            <family val="2"/>
          </rPr>
          <t xml:space="preserve">.
</t>
        </r>
        <r>
          <rPr>
            <sz val="18"/>
            <color rgb="FF000000"/>
            <rFont val="Calibri"/>
            <family val="2"/>
          </rPr>
          <t xml:space="preserve">This is why we consider these cases universal jurisdiction. </t>
        </r>
      </text>
    </comment>
    <comment ref="G12" authorId="0" shapeId="0" xr:uid="{00000000-0006-0000-0000-00003A200000}">
      <text>
        <r>
          <rPr>
            <sz val="11"/>
            <color rgb="FF000000"/>
            <rFont val="Helvetica"/>
            <family val="2"/>
          </rPr>
          <t xml:space="preserve">Author:
</t>
        </r>
        <r>
          <rPr>
            <sz val="11"/>
            <color rgb="FF000000"/>
            <rFont val="Helvetica"/>
            <family val="2"/>
          </rPr>
          <t xml:space="preserve">Added 7-18-16
</t>
        </r>
      </text>
    </comment>
    <comment ref="O12" authorId="0" shapeId="0" xr:uid="{00000000-0006-0000-0000-00003B200000}">
      <text>
        <r>
          <rPr>
            <sz val="11"/>
            <color indexed="8"/>
            <rFont val="Helvetica"/>
            <family val="2"/>
          </rPr>
          <t>Author:
http://sahara-news.org/650-spanish-police-hunt-polisario-leaders-for-genocide.html</t>
        </r>
      </text>
    </comment>
    <comment ref="AF12" authorId="0" shapeId="0" xr:uid="{00000000-0006-0000-0000-00003C200000}">
      <text>
        <r>
          <rPr>
            <sz val="11"/>
            <color indexed="8"/>
            <rFont val="Helvetica"/>
            <family val="2"/>
          </rPr>
          <t>Author:
“crimes of murder, bodily injury, illegal detention, TERRORISM, TORTURE and disappearances”</t>
        </r>
      </text>
    </comment>
    <comment ref="AI12" authorId="0" shapeId="0" xr:uid="{00000000-0006-0000-0000-00003D200000}">
      <text>
        <r>
          <rPr>
            <sz val="11"/>
            <color indexed="8"/>
            <rFont val="Helvetica"/>
            <family val="2"/>
          </rPr>
          <t>Author:
Spain didn’t hold Morocco as a colony in the 19th century, BUT Morocco was a spanish protectorate after WWI and was invaded by Franco</t>
        </r>
      </text>
    </comment>
    <comment ref="AL12" authorId="0" shapeId="0" xr:uid="{00000000-0006-0000-0000-00003E200000}">
      <text>
        <r>
          <rPr>
            <sz val="11"/>
            <color indexed="8"/>
            <rFont val="Helvetica"/>
            <family val="2"/>
          </rPr>
          <t>Author:
http://polisario-thinktwice.org/460-december-14-2007-mens-justice-catches-up-with-the-polisario-and-algeria.html
http://www.asser.nl/media/1421/spain-yihl-15-2012.pdf</t>
        </r>
      </text>
    </comment>
    <comment ref="AN12" authorId="0" shapeId="0" xr:uid="{00000000-0006-0000-0000-00003F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2" authorId="0" shapeId="0" xr:uid="{00000000-0006-0000-0000-000040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2" authorId="0" shapeId="0" xr:uid="{00000000-0006-0000-0000-000041200000}">
      <text>
        <r>
          <rPr>
            <sz val="11"/>
            <color indexed="8"/>
            <rFont val="Helvetica"/>
            <family val="2"/>
          </rPr>
          <t>Author:
“filed before the Spanish National Court by a group of Saharawi citizens”  http://www.fmyv.es/ci/in/HR/12.pdf at p. 21</t>
        </r>
      </text>
    </comment>
    <comment ref="AQ12" authorId="0" shapeId="0" xr:uid="{00000000-0006-0000-0000-000042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2" authorId="0" shapeId="0" xr:uid="{00000000-0006-0000-0000-000043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3" authorId="0" shapeId="0" xr:uid="{00000000-0006-0000-0000-000044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3" authorId="0" shapeId="0" xr:uid="{00000000-0006-0000-0000-000045200000}">
      <text>
        <r>
          <rPr>
            <sz val="11"/>
            <color indexed="8"/>
            <rFont val="Helvetica"/>
            <family val="2"/>
          </rPr>
          <t xml:space="preserve">Author:
Added 7-18-16
</t>
        </r>
      </text>
    </comment>
    <comment ref="O13" authorId="0" shapeId="0" xr:uid="{00000000-0006-0000-0000-000046200000}">
      <text>
        <r>
          <rPr>
            <sz val="11"/>
            <color indexed="8"/>
            <rFont val="Helvetica"/>
            <family val="2"/>
          </rPr>
          <t>Author:
http://sahara-news.org/650-spanish-police-hunt-polisario-leaders-for-genocide.html</t>
        </r>
      </text>
    </comment>
    <comment ref="AF13" authorId="0" shapeId="0" xr:uid="{00000000-0006-0000-0000-000047200000}">
      <text>
        <r>
          <rPr>
            <sz val="11"/>
            <color indexed="8"/>
            <rFont val="Helvetica"/>
            <family val="2"/>
          </rPr>
          <t>Author:
“crimes of murder, bodily injury, illegal detention, TERRORISM, TORTURE and disappearances”</t>
        </r>
      </text>
    </comment>
    <comment ref="AI13" authorId="0" shapeId="0" xr:uid="{00000000-0006-0000-0000-000048200000}">
      <text>
        <r>
          <rPr>
            <sz val="11"/>
            <color indexed="8"/>
            <rFont val="Helvetica"/>
            <family val="2"/>
          </rPr>
          <t>Author:
Spain didn’t hold Morocco as a colony in the 19th century, BUT Morocco was a spanish protectorate after WWI and was invaded by Franco</t>
        </r>
      </text>
    </comment>
    <comment ref="AL13" authorId="0" shapeId="0" xr:uid="{00000000-0006-0000-0000-000049200000}">
      <text>
        <r>
          <rPr>
            <sz val="11"/>
            <color indexed="8"/>
            <rFont val="Helvetica"/>
            <family val="2"/>
          </rPr>
          <t>Author:
http://polisario-thinktwice.org/460-december-14-2007-mens-justice-catches-up-with-the-polisario-and-algeria.html
http://www.asser.nl/media/1421/spain-yihl-15-2012.pdf</t>
        </r>
      </text>
    </comment>
    <comment ref="AN13" authorId="0" shapeId="0" xr:uid="{00000000-0006-0000-0000-00004A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3" authorId="0" shapeId="0" xr:uid="{00000000-0006-0000-0000-00004B200000}">
      <text>
        <r>
          <rPr>
            <sz val="11"/>
            <color indexed="8"/>
            <rFont val="Helvetica"/>
            <family val="2"/>
          </rPr>
          <t>Author:
“filed before the Spanish National Court by a group of Saharawi citizens”  http://www.fmyv.es/ci/in/HR/12.pdf at p. 21</t>
        </r>
      </text>
    </comment>
    <comment ref="AQ13" authorId="0" shapeId="0" xr:uid="{00000000-0006-0000-0000-00004C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3" authorId="0" shapeId="0" xr:uid="{00000000-0006-0000-0000-00004D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4" authorId="1" shapeId="0" xr:uid="{00000000-0006-0000-0000-00004F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14" authorId="1" shapeId="0" xr:uid="{00000000-0006-0000-0000-000050060000}">
      <text>
        <r>
          <rPr>
            <sz val="11"/>
            <color indexed="8"/>
            <rFont val="Helvetica"/>
            <family val="2"/>
          </rPr>
          <t>Mack Eason:
as of 2014, at least</t>
        </r>
      </text>
    </comment>
    <comment ref="O14" authorId="1" shapeId="0" xr:uid="{00000000-0006-0000-0000-000051060000}">
      <text>
        <r>
          <rPr>
            <sz val="11"/>
            <color indexed="8"/>
            <rFont val="Helvetica"/>
            <family val="2"/>
          </rPr>
          <t>Mack Eason:
http://www.asser.nl/media/1452/spain-yihl-14-2011.pdf</t>
        </r>
      </text>
    </comment>
    <comment ref="AD14" authorId="1" shapeId="0" xr:uid="{00000000-0006-0000-0000-000052060000}">
      <text>
        <r>
          <rPr>
            <sz val="11"/>
            <color indexed="8"/>
            <rFont val="Helvetica"/>
            <family val="2"/>
          </rPr>
          <t>Mack Eason:
http://ihrp.law.utoronto.ca/utfl_file/count/documents/WorkingGroup_Clinic/Spain%20Universal%20Jurisdiction%20Memo.pdf</t>
        </r>
      </text>
    </comment>
    <comment ref="AE14" authorId="1" shapeId="0" xr:uid="{00000000-0006-0000-0000-000053060000}">
      <text>
        <r>
          <rPr>
            <sz val="11"/>
            <color indexed="8"/>
            <rFont val="Helvetica"/>
            <family val="2"/>
          </rPr>
          <t>Mack Eason:
http://ihrp.law.utoronto.ca/utfl_file/count/documents/WorkingGroup_Clinic/Spain%20Universal%20Jurisdiction%20Memo.pdf</t>
        </r>
      </text>
    </comment>
    <comment ref="AF14" authorId="1" shapeId="0" xr:uid="{00000000-0006-0000-0000-000054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14" authorId="0" shapeId="0" xr:uid="{00000000-0006-0000-0000-000055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14" authorId="1" shapeId="0" xr:uid="{00000000-0006-0000-0000-000056060000}">
      <text>
        <r>
          <rPr>
            <sz val="11"/>
            <color indexed="8"/>
            <rFont val="Helvetica"/>
            <family val="2"/>
          </rPr>
          <t>Mack Eason:
www.asser.nl/media/1452/spain-yihl-14-2011.pdf at p. 5
http://www.sandiegouniontribune.com/sdut-spanish-court-open-probe-into-killings-in-iraq-2011jan04-story.html</t>
        </r>
      </text>
    </comment>
    <comment ref="B15" authorId="1" shapeId="0" xr:uid="{00000000-0006-0000-0000-000077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15" authorId="1" shapeId="0" xr:uid="{00000000-0006-0000-0000-000078060000}">
      <text>
        <r>
          <rPr>
            <sz val="11"/>
            <color indexed="8"/>
            <rFont val="Helvetica"/>
            <family val="2"/>
          </rPr>
          <t>Mack Eason:
as of 2014, at least</t>
        </r>
      </text>
    </comment>
    <comment ref="O15" authorId="1" shapeId="0" xr:uid="{00000000-0006-0000-0000-000079060000}">
      <text>
        <r>
          <rPr>
            <sz val="11"/>
            <color indexed="8"/>
            <rFont val="Helvetica"/>
            <family val="2"/>
          </rPr>
          <t>Mack Eason:
http://www.asser.nl/media/1452/spain-yihl-14-2011.pdf</t>
        </r>
      </text>
    </comment>
    <comment ref="AD15" authorId="1" shapeId="0" xr:uid="{00000000-0006-0000-0000-00007A060000}">
      <text>
        <r>
          <rPr>
            <sz val="11"/>
            <color indexed="8"/>
            <rFont val="Helvetica"/>
            <family val="2"/>
          </rPr>
          <t>Mack Eason:
http://ihrp.law.utoronto.ca/utfl_file/count/documents/WorkingGroup_Clinic/Spain%20Universal%20Jurisdiction%20Memo.pdf</t>
        </r>
      </text>
    </comment>
    <comment ref="AE15" authorId="1" shapeId="0" xr:uid="{00000000-0006-0000-0000-00007B060000}">
      <text>
        <r>
          <rPr>
            <sz val="11"/>
            <color indexed="8"/>
            <rFont val="Helvetica"/>
            <family val="2"/>
          </rPr>
          <t>Mack Eason:
http://ihrp.law.utoronto.ca/utfl_file/count/documents/WorkingGroup_Clinic/Spain%20Universal%20Jurisdiction%20Memo.pdf</t>
        </r>
      </text>
    </comment>
    <comment ref="AF15" authorId="1" shapeId="0" xr:uid="{00000000-0006-0000-0000-00007C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15" authorId="0" shapeId="0" xr:uid="{00000000-0006-0000-0000-00007D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15" authorId="1" shapeId="0" xr:uid="{00000000-0006-0000-0000-00007E060000}">
      <text>
        <r>
          <rPr>
            <sz val="11"/>
            <color indexed="8"/>
            <rFont val="Helvetica"/>
            <family val="2"/>
          </rPr>
          <t>Mack Eason:
www.asser.nl/media/1452/spain-yihl-14-2011.pdf at p. 5
http://www.sandiegouniontribune.com/sdut-spanish-court-open-probe-into-killings-in-iraq-2011jan04-story.html</t>
        </r>
      </text>
    </comment>
    <comment ref="O16" authorId="0" shapeId="0" xr:uid="{00000000-0006-0000-0000-000013040000}">
      <text>
        <r>
          <rPr>
            <sz val="11"/>
            <color indexed="8"/>
            <rFont val="Helvetica"/>
            <family val="2"/>
          </rPr>
          <t xml:space="preserve">Author:
Multiple civil cases filed.  This is the date of the first one.  See 2000 Yerodia Arrest Warrant.
https://translate.google.com/translate?hl=en&amp;sl=fr&amp;u=https://competenceuniverselle.files.wordpress.com/2011/07/vandermeersch-avril-2000.pdf
http://www.radioradicale.it/exagora/congo-leader-kabila-sued-by-belgian
</t>
        </r>
      </text>
    </comment>
    <comment ref="P16" authorId="1" shapeId="0" xr:uid="{00000000-0006-0000-0000-000014040000}">
      <text>
        <r>
          <rPr>
            <sz val="11"/>
            <color indexed="8"/>
            <rFont val="Helvetica"/>
            <family val="2"/>
          </rPr>
          <t>Mack Eason:
https://trialinternational.org/latest-post/abdoulaye-yerodia-ndombasi/</t>
        </r>
      </text>
    </comment>
    <comment ref="AF16" authorId="1" shapeId="0" xr:uid="{00000000-0006-0000-0000-000015040000}">
      <text>
        <r>
          <rPr>
            <sz val="11"/>
            <color indexed="8"/>
            <rFont val="Helvetica"/>
            <family val="2"/>
          </rPr>
          <t xml:space="preserve">Mack Eason:
Crimes against humanity,Deprivation of life,Deprivation of liberty,Other persecutions and apartheid
https://trialinternational.org/latest-post/abdoulaye-yerodia-ndombasi/
</t>
        </r>
      </text>
    </comment>
    <comment ref="AI16" authorId="1" shapeId="0" xr:uid="{00000000-0006-0000-0000-000016040000}">
      <text>
        <r>
          <rPr>
            <sz val="11"/>
            <color indexed="8"/>
            <rFont val="Helvetica"/>
            <family val="2"/>
          </rPr>
          <t>Mack Eason:
https://en.wikipedia.org/wiki/Colonization_of_the_Congo</t>
        </r>
      </text>
    </comment>
    <comment ref="AL16" authorId="1" shapeId="0" xr:uid="{00000000-0006-0000-0000-000017040000}">
      <text>
        <r>
          <rPr>
            <sz val="11"/>
            <color indexed="8"/>
            <rFont val="Helvetica"/>
            <family val="2"/>
          </rPr>
          <t>Mack Eason:
International Human Rights in Context at p. 1169, https://books.google.com/books?id=9NKaXYtw9YUC&amp;pg=PA1169</t>
        </r>
      </text>
    </comment>
    <comment ref="AN16" authorId="0" shapeId="0" xr:uid="{00000000-0006-0000-0000-00001804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P16" authorId="0" shapeId="0" xr:uid="{00000000-0006-0000-0000-00001904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S16" authorId="1" shapeId="0" xr:uid="{00000000-0006-0000-0000-00001A040000}">
      <text>
        <r>
          <rPr>
            <sz val="11"/>
            <color indexed="8"/>
            <rFont val="Helvetica"/>
            <family val="2"/>
          </rPr>
          <t>Mack Eason:
then-chief of staff to President of the Democratic Republic of Congo
At the time when the arrest warrant was issued Mr. Yerodia was the Minister for Foreign Affairs of the Congo.</t>
        </r>
      </text>
    </comment>
    <comment ref="AZ16" authorId="0" shapeId="0" xr:uid="{00000000-0006-0000-0000-00001B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A16" authorId="0" shapeId="0" xr:uid="{00000000-0006-0000-0000-00001C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B16" authorId="0" shapeId="0" xr:uid="{00000000-0006-0000-0000-00001D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C16" authorId="0" shapeId="0" xr:uid="{00000000-0006-0000-0000-00001E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Q17" authorId="1" shapeId="0" xr:uid="{00000000-0006-0000-0000-000013180000}">
      <text>
        <r>
          <rPr>
            <sz val="11"/>
            <color indexed="8"/>
            <rFont val="Helvetica"/>
            <family val="2"/>
          </rPr>
          <t>Mack Eason:
https://www.generalbundesanwalt.de/de/showpress.php?searchstring=Abdulrahman&amp;newsid=708</t>
        </r>
      </text>
    </comment>
    <comment ref="B18" authorId="0" shapeId="0" xr:uid="{5B8C7B99-6C8E-844C-B0A4-A5656D10DCB1}">
      <text>
        <r>
          <rPr>
            <sz val="11"/>
            <color indexed="8"/>
            <rFont val="Helvetica"/>
            <family val="2"/>
          </rPr>
          <t xml:space="preserve">Author:
Good cases for the refugee/asylum arguments.  All three of these defendants had sought asylum.  AND all three of these investigations were initiated on the grounds of statements made by defendants to immigration services WHILE applygin for asylum.
</t>
        </r>
      </text>
    </comment>
    <comment ref="O18" authorId="0" shapeId="0" xr:uid="{A3A1016F-0E5F-7B41-9339-72CFF3F4208A}">
      <text>
        <r>
          <rPr>
            <sz val="11"/>
            <color indexed="8"/>
            <rFont val="Helvetica"/>
            <family val="2"/>
          </rPr>
          <t>Author:
Inferred from the dates in the district court decision: http://uitspraken.rechtspraak.nl/inziendocument?id=ECLI:NL:RBSGR:2007:BA9575</t>
        </r>
      </text>
    </comment>
    <comment ref="Q18" authorId="1" shapeId="0" xr:uid="{CCB02B02-1371-824E-ADF5-03A9D3EE21A8}">
      <text>
        <r>
          <rPr>
            <sz val="11"/>
            <color rgb="FF000000"/>
            <rFont val="Helvetica"/>
            <family val="2"/>
          </rPr>
          <t xml:space="preserve">Mack Eason:
</t>
        </r>
        <r>
          <rPr>
            <sz val="11"/>
            <color rgb="FF000000"/>
            <rFont val="Helvetica"/>
            <family val="2"/>
          </rPr>
          <t>Approximate indictment date from: https://trialinternational.org/latest-post/abdoullah-faqirzada/</t>
        </r>
      </text>
    </comment>
    <comment ref="R18" authorId="0" shapeId="0" xr:uid="{2E17B9F1-3119-DD4B-B66D-20A4FE2533A4}">
      <text>
        <r>
          <rPr>
            <sz val="11"/>
            <color rgb="FF000000"/>
            <rFont val="Helvetica"/>
            <family val="2"/>
          </rPr>
          <t xml:space="preserve">Author:
</t>
        </r>
        <r>
          <rPr>
            <sz val="11"/>
            <color rgb="FF000000"/>
            <rFont val="Helvetica"/>
            <family val="2"/>
          </rPr>
          <t>https://trialinternational.org/latest-post/abdoullah-faqirzada/</t>
        </r>
      </text>
    </comment>
    <comment ref="T18" authorId="0" shapeId="0" xr:uid="{765FE025-E7E0-4240-9C5D-CF9998FAACE6}">
      <text>
        <r>
          <rPr>
            <sz val="11"/>
            <color indexed="8"/>
            <rFont val="Helvetica"/>
            <family val="2"/>
          </rPr>
          <t>Author:
http://www.internationalcrimesdatabase.org/Case/1000</t>
        </r>
      </text>
    </comment>
    <comment ref="U18" authorId="0" shapeId="0" xr:uid="{397850F6-72F2-9D4A-B8F0-805AF303D60E}">
      <text>
        <r>
          <rPr>
            <sz val="11"/>
            <color indexed="8"/>
            <rFont val="Helvetica"/>
            <family val="2"/>
          </rPr>
          <t>Author:
http://www.internationalcrimesdatabase.org/Case/1000</t>
        </r>
      </text>
    </comment>
    <comment ref="AG18" authorId="0" shapeId="0" xr:uid="{ECDF1E02-642D-8547-8B58-9E6D19855F94}">
      <text>
        <r>
          <rPr>
            <sz val="11"/>
            <color rgb="FF000000"/>
            <rFont val="Helvetica"/>
            <family val="2"/>
          </rPr>
          <t xml:space="preserve">Author:
</t>
        </r>
        <r>
          <rPr>
            <sz val="11"/>
            <color rgb="FF000000"/>
            <rFont val="Helvetica"/>
            <family val="2"/>
          </rPr>
          <t xml:space="preserve">“The British fought 3 major wars with the Afghan people between 1839 and 1919 and although it was never a fully integrated colony of the British Empire, Afghanistan finally gained Independence from the British in 1919.”
</t>
        </r>
        <r>
          <rPr>
            <sz val="11"/>
            <color rgb="FF000000"/>
            <rFont val="Helvetica"/>
            <family val="2"/>
          </rPr>
          <t xml:space="preserve">
</t>
        </r>
        <r>
          <rPr>
            <sz val="11"/>
            <color rgb="FF000000"/>
            <rFont val="Helvetica"/>
            <family val="2"/>
          </rPr>
          <t>https://www.quora.com/Which-country-or-colonies-did-the-British-find-it-hard-to-get-under-their-control</t>
        </r>
      </text>
    </comment>
    <comment ref="BB18" authorId="0" shapeId="0" xr:uid="{FCB09F52-7279-F646-A1DE-E7B17E41969B}">
      <text>
        <r>
          <rPr>
            <sz val="11"/>
            <color indexed="8"/>
            <rFont val="Helvetica"/>
            <family val="2"/>
          </rPr>
          <t>Author:
“In 1994, Abdoullah Faquirzada fled from Afghanistan and asked for asylum in the Netherlands, in vain. Despite this decision, he stayed in the country illegally.”
https://trialinternational.org/latest-post/abdoullah-faqirzada/</t>
        </r>
      </text>
    </comment>
    <comment ref="B19" authorId="1" shapeId="0" xr:uid="{00000000-0006-0000-0000-0000070F0000}">
      <text>
        <r>
          <rPr>
            <sz val="11"/>
            <color indexed="8"/>
            <rFont val="Helvetica"/>
            <family val="2"/>
          </rPr>
          <t>Mack Eason:
Some sources describe this as a civil suit, others as a criminal suit.  Unclear.</t>
        </r>
      </text>
    </comment>
    <comment ref="O19" authorId="1" shapeId="0" xr:uid="{00000000-0006-0000-0000-0000080F0000}">
      <text>
        <r>
          <rPr>
            <sz val="11"/>
            <color indexed="8"/>
            <rFont val="Helvetica"/>
            <family val="2"/>
          </rPr>
          <t>Mack Eason:
http://www.reuters.com/article/us-germany-turkey-complaint-idUSKCN0ZD231</t>
        </r>
      </text>
    </comment>
    <comment ref="AD19" authorId="1" shapeId="0" xr:uid="{00000000-0006-0000-0000-0000090F0000}">
      <text>
        <r>
          <rPr>
            <sz val="11"/>
            <color indexed="8"/>
            <rFont val="Helvetica"/>
            <family val="2"/>
          </rPr>
          <t>Mack Eason:
https://sputniknews.com/politics/201606281042101173-german-erdogan-war-crimes-trial/</t>
        </r>
      </text>
    </comment>
    <comment ref="AE19" authorId="1" shapeId="0" xr:uid="{00000000-0006-0000-0000-00000A0F0000}">
      <text>
        <r>
          <rPr>
            <sz val="11"/>
            <color indexed="8"/>
            <rFont val="Helvetica"/>
            <family val="2"/>
          </rPr>
          <t>Mack Eason:
https://sputniknews.com/politics/201606281042101173-german-erdogan-war-crimes-trial/</t>
        </r>
      </text>
    </comment>
    <comment ref="AL19" authorId="1" shapeId="0" xr:uid="{00000000-0006-0000-0000-00000B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P20" authorId="1" shapeId="0" xr:uid="{00000000-0006-0000-0000-000000180000}">
      <text>
        <r>
          <rPr>
            <sz val="11"/>
            <color indexed="8"/>
            <rFont val="Helvetica"/>
            <family val="2"/>
          </rPr>
          <t xml:space="preserve">Mack Eason:
https://www.usnews.com/news/world/articles/2017-05-09/germany-arrests-2-suspected-islamic-extremists-from-syria	</t>
        </r>
      </text>
    </comment>
    <comment ref="Q21" authorId="1" shapeId="0" xr:uid="{00000000-0006-0000-0000-000014180000}">
      <text>
        <r>
          <rPr>
            <sz val="11"/>
            <color indexed="8"/>
            <rFont val="Helvetica"/>
            <family val="2"/>
          </rPr>
          <t>Mack Eason:
https://www.generalbundesanwalt.de/de/showpress.php?searchstring=Abdulrahman&amp;newsid=708</t>
        </r>
      </text>
    </comment>
    <comment ref="R21" authorId="1" shapeId="0" xr:uid="{00000000-0006-0000-0000-000015180000}">
      <text>
        <r>
          <rPr>
            <sz val="11"/>
            <color indexed="8"/>
            <rFont val="Helvetica"/>
            <family val="2"/>
          </rPr>
          <t>Mack Eason:
Office of the Federal Prosecutor General, “Two Suspected Members of the Foreign Terrorist Group "Jabhat al-Nusra" (JaN)” (“Festnahme zweier mutmaßlicher Mitglieder der ausländischen terroristischen Vereinigung „Jabhat al-Nusra“ (JaN)”), March 2, 2017, https://www.generalbundesanwalt.de/de/showpress.php?themenid=19&amp;newsid=680</t>
        </r>
      </text>
    </comment>
    <comment ref="B22" authorId="0" shapeId="0" xr:uid="{00000000-0006-0000-0000-00001F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22" authorId="0" shapeId="0" xr:uid="{00000000-0006-0000-0000-000020020000}">
      <text>
        <r>
          <rPr>
            <sz val="11"/>
            <color indexed="8"/>
            <rFont val="Helvetica"/>
            <family val="2"/>
          </rPr>
          <t>Author:
Defendants Named HERE:
http://cadenaser.com/ser/2014/10/31/tribunales/1414787886_712567.html</t>
        </r>
      </text>
    </comment>
    <comment ref="O22" authorId="1" shapeId="0" xr:uid="{00000000-0006-0000-0000-000021020000}">
      <text>
        <r>
          <rPr>
            <sz val="11"/>
            <color indexed="8"/>
            <rFont val="Helvetica"/>
            <family val="2"/>
          </rPr>
          <t xml:space="preserve">Mack Eason:
https://translate.google.com/translate?hl=en&amp;sl=es&amp;u=http://memoriahistorica.org.es/tag/maria-servini-de-cubria/&amp;prev=search
</t>
        </r>
      </text>
    </comment>
    <comment ref="P22" authorId="0" shapeId="0" xr:uid="{00000000-0006-0000-0000-000022020000}">
      <text>
        <r>
          <rPr>
            <sz val="11"/>
            <color indexed="8"/>
            <rFont val="Helvetica"/>
            <family val="2"/>
          </rPr>
          <t>Author:
http://cadenaser.com/ser/2014/10/31/tribunales/1414787886_712567.html</t>
        </r>
      </text>
    </comment>
    <comment ref="AE22" authorId="0" shapeId="0" xr:uid="{00000000-0006-0000-0000-000023020000}">
      <text>
        <r>
          <rPr>
            <sz val="11"/>
            <color indexed="8"/>
            <rFont val="Helvetica"/>
            <family val="2"/>
          </rPr>
          <t xml:space="preserve">Author:
http://cadenaser.com/ser/2014/10/31/tribunales/1414787886_712567.html
</t>
        </r>
      </text>
    </comment>
    <comment ref="AF22" authorId="0" shapeId="0" xr:uid="{00000000-0006-0000-0000-000024020000}">
      <text>
        <r>
          <rPr>
            <sz val="11"/>
            <color indexed="8"/>
            <rFont val="Helvetica"/>
            <family val="2"/>
          </rPr>
          <t>Author:
List of crimes here: http://politica.elpais.com/politica/2014/10/31/actualidad/1414789472_600996.html</t>
        </r>
      </text>
    </comment>
    <comment ref="AL22" authorId="0" shapeId="0" xr:uid="{00000000-0006-0000-0000-000025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22" authorId="0" shapeId="0" xr:uid="{00000000-0006-0000-0000-000026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22" authorId="0" shapeId="0" xr:uid="{00000000-0006-0000-0000-000027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22" authorId="0" shapeId="0" xr:uid="{00000000-0006-0000-0000-000028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22" authorId="0" shapeId="0" xr:uid="{00000000-0006-0000-0000-000029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23" authorId="1" shapeId="0" xr:uid="{00000000-0006-0000-0000-0000B6300000}">
      <text>
        <r>
          <rPr>
            <sz val="11"/>
            <color indexed="8"/>
            <rFont val="Helvetica"/>
            <family val="2"/>
          </rPr>
          <t>Mack Eason:
https://trialinternational.org/latest-post/abou-djerra-soltani/</t>
        </r>
      </text>
    </comment>
    <comment ref="P23" authorId="1" shapeId="0" xr:uid="{00000000-0006-0000-0000-0000B7300000}">
      <text>
        <r>
          <rPr>
            <sz val="11"/>
            <color indexed="8"/>
            <rFont val="Helvetica"/>
            <family val="2"/>
          </rPr>
          <t>Mack Eason:
https://trialinternational.org/latest-post/abou-djerra-soltani/</t>
        </r>
      </text>
    </comment>
    <comment ref="AR23" authorId="1" shapeId="0" xr:uid="{00000000-0006-0000-0000-0000B8300000}">
      <text>
        <r>
          <rPr>
            <sz val="11"/>
            <color indexed="8"/>
            <rFont val="Helvetica"/>
            <family val="2"/>
          </rPr>
          <t>Mack Eason:
Complainant lives in France under Asylum status</t>
        </r>
      </text>
    </comment>
    <comment ref="B24" authorId="0" shapeId="0" xr:uid="{00000000-0006-0000-0000-00006A090000}">
      <text>
        <r>
          <rPr>
            <sz val="11"/>
            <color indexed="8"/>
            <rFont val="Helvetica"/>
            <family val="2"/>
          </rPr>
          <t>Author:
May be considered a case of passive personality?  B/c victim in this case is a Spanish nun.
HOWEVER: “The passive personality jurisdiction is not a general principle of competence for the Spanish judges and it only applies to very few crimes such as terrorism. Yet, under the new law on universal jurisdiction of 2014, the principle of “connectedness” allows judges to open investigations in crimes connected to the initial terrorist charges, whatever the nationality of the victims, or the nature of the crime. Spanish judges used this principle of connectedness to build creative solutions to maintain the continuity in their cases of crimes against humanity, war crimes or genocide. Thus, using the fact that at least one of the victims had Spanish nationality, and reclassifying the offences as terrorism, they managed to continue their investigations into cases of crimes against humanity involving foreign victims, such as the Boko Haram case.” (from 2016 TRIAL report, at page 40).</t>
        </r>
      </text>
    </comment>
    <comment ref="O24" authorId="1" shapeId="0" xr:uid="{00000000-0006-0000-0000-00006B090000}">
      <text>
        <r>
          <rPr>
            <sz val="11"/>
            <color indexed="8"/>
            <rFont val="Helvetica"/>
            <family val="2"/>
          </rPr>
          <t>Mack Eason:
https://trialinternational.org/latest-post/abubakar-shekau/</t>
        </r>
      </text>
    </comment>
    <comment ref="Q24" authorId="1" shapeId="0" xr:uid="{00000000-0006-0000-0000-00006C090000}">
      <text>
        <r>
          <rPr>
            <sz val="11"/>
            <color indexed="8"/>
            <rFont val="Helvetica"/>
            <family val="2"/>
          </rPr>
          <t>Mack Eason:
http://af.reuters.com/article/nigeriaNews/idAFL5N0YJ4I420150528?feedType=RSS&amp;feedName=nigeriaNews</t>
        </r>
      </text>
    </comment>
    <comment ref="AE24" authorId="1" shapeId="0" xr:uid="{00000000-0006-0000-0000-00006D090000}">
      <text>
        <r>
          <rPr>
            <sz val="11"/>
            <color indexed="8"/>
            <rFont val="Helvetica"/>
            <family val="2"/>
          </rPr>
          <t>Mack Eason:
http://af.reuters.com/article/nigeriaNews/idAFL5N0YJ4I420150528?feedType=RSS&amp;feedName=nigeriaNews</t>
        </r>
      </text>
    </comment>
    <comment ref="AF24" authorId="1" shapeId="0" xr:uid="{00000000-0006-0000-0000-00006E090000}">
      <text>
        <r>
          <rPr>
            <sz val="11"/>
            <color indexed="8"/>
            <rFont val="Helvetica"/>
            <family val="2"/>
          </rPr>
          <t>Mack Eason:
terrorism
http://af.reuters.com/article/nigeriaNews/idAFL5N0YJ4I420150528?feedType=RSS&amp;feedName=nigeriaNews</t>
        </r>
      </text>
    </comment>
    <comment ref="AL24" authorId="1" shapeId="0" xr:uid="{00000000-0006-0000-0000-00006F090000}">
      <text>
        <r>
          <rPr>
            <sz val="11"/>
            <color indexed="8"/>
            <rFont val="Helvetica"/>
            <family val="2"/>
          </rPr>
          <t>Mack Eason:
https://trialinternational.org/latest-post/abubakar-shekau/</t>
        </r>
      </text>
    </comment>
    <comment ref="O25" authorId="0" shapeId="0" xr:uid="{00000000-0006-0000-0000-000023290000}">
      <text>
        <r>
          <rPr>
            <sz val="11"/>
            <color indexed="8"/>
            <rFont val="Helvetica"/>
            <family val="2"/>
          </rPr>
          <t>Author:
http://www.derechos.org/nizkor/arg/espana/gar.html</t>
        </r>
      </text>
    </comment>
    <comment ref="P25" authorId="0" shapeId="0" xr:uid="{00000000-0006-0000-0000-000024290000}">
      <text>
        <r>
          <rPr>
            <sz val="11"/>
            <color indexed="8"/>
            <rFont val="Helvetica"/>
            <family val="2"/>
          </rPr>
          <t>Author:
http://www.derechos.org/nizkor/arg/espana/gar.html</t>
        </r>
      </text>
    </comment>
    <comment ref="AB25" authorId="0" shapeId="0" xr:uid="{00000000-0006-0000-0000-000025290000}">
      <text>
        <r>
          <rPr>
            <sz val="11"/>
            <color indexed="8"/>
            <rFont val="Helvetica"/>
            <family val="2"/>
          </rPr>
          <t xml:space="preserve">Author:
See 1999 indictment, section 7. 
http://www.derechos.org/nizkor/arg/espana/gar.html </t>
        </r>
      </text>
    </comment>
    <comment ref="AC25" authorId="0" shapeId="0" xr:uid="{00000000-0006-0000-0000-000026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5" authorId="0" shapeId="0" xr:uid="{00000000-0006-0000-0000-000027290000}">
      <text>
        <r>
          <rPr>
            <sz val="11"/>
            <color indexed="8"/>
            <rFont val="Helvetica"/>
            <family val="2"/>
          </rPr>
          <t xml:space="preserve">Author:
Trial Watch says these Argentinean defendants were charged with CaH.  I looked through the court documents and I disagree.
</t>
        </r>
      </text>
    </comment>
    <comment ref="AF25" authorId="0" shapeId="0" xr:uid="{00000000-0006-0000-0000-000028290000}">
      <text>
        <r>
          <rPr>
            <sz val="11"/>
            <color indexed="8"/>
            <rFont val="Helvetica"/>
            <family val="2"/>
          </rPr>
          <t>Author:
Terrorism</t>
        </r>
      </text>
    </comment>
    <comment ref="AL25" authorId="0" shapeId="0" xr:uid="{00000000-0006-0000-0000-000029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5" authorId="0" shapeId="0" xr:uid="{00000000-0006-0000-0000-00002A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5" authorId="0" shapeId="0" xr:uid="{00000000-0006-0000-0000-00002B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5" authorId="0" shapeId="0" xr:uid="{00000000-0006-0000-0000-00002C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5" authorId="0" shapeId="0" xr:uid="{00000000-0006-0000-0000-00002D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5" authorId="0" shapeId="0" xr:uid="{00000000-0006-0000-0000-00002E290000}">
      <text>
        <r>
          <rPr>
            <sz val="11"/>
            <color indexed="8"/>
            <rFont val="Helvetica"/>
            <family val="2"/>
          </rPr>
          <t>Author:
multiple countries had opened investigations into these Argentinean defendants.</t>
        </r>
      </text>
    </comment>
    <comment ref="AG26" authorId="0" shapeId="0" xr:uid="{00000000-0006-0000-0000-00002E240000}">
      <text>
        <r>
          <rPr>
            <sz val="11"/>
            <color indexed="8"/>
            <rFont val="Helvetica"/>
            <family val="2"/>
          </rPr>
          <t xml:space="preserve">Author:
US is Sui generis among former colonies.  Treated it differently.
</t>
        </r>
      </text>
    </comment>
    <comment ref="B27" authorId="1" shapeId="0" xr:uid="{00000000-0006-0000-0000-0000F80E0000}">
      <text>
        <r>
          <rPr>
            <sz val="11"/>
            <color indexed="8"/>
            <rFont val="Helvetica"/>
            <family val="2"/>
          </rPr>
          <t>Mack Eason:
Some sources describe this as a civil suit, others as a criminal suit.  Unclear.</t>
        </r>
      </text>
    </comment>
    <comment ref="O27" authorId="1" shapeId="0" xr:uid="{00000000-0006-0000-0000-0000F90E0000}">
      <text>
        <r>
          <rPr>
            <sz val="11"/>
            <color indexed="8"/>
            <rFont val="Helvetica"/>
            <family val="2"/>
          </rPr>
          <t>Mack Eason:
http://www.reuters.com/article/us-germany-turkey-complaint-idUSKCN0ZD231</t>
        </r>
      </text>
    </comment>
    <comment ref="AD27" authorId="1" shapeId="0" xr:uid="{00000000-0006-0000-0000-0000FA0E0000}">
      <text>
        <r>
          <rPr>
            <sz val="11"/>
            <color indexed="8"/>
            <rFont val="Helvetica"/>
            <family val="2"/>
          </rPr>
          <t>Mack Eason:
https://sputniknews.com/politics/201606281042101173-german-erdogan-war-crimes-trial/</t>
        </r>
      </text>
    </comment>
    <comment ref="AE27" authorId="1" shapeId="0" xr:uid="{00000000-0006-0000-0000-0000FB0E0000}">
      <text>
        <r>
          <rPr>
            <sz val="11"/>
            <color indexed="8"/>
            <rFont val="Helvetica"/>
            <family val="2"/>
          </rPr>
          <t>Mack Eason:
https://sputniknews.com/politics/201606281042101173-german-erdogan-war-crimes-trial/</t>
        </r>
      </text>
    </comment>
    <comment ref="AL27" authorId="1" shapeId="0" xr:uid="{00000000-0006-0000-0000-0000FC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M28" authorId="0" shapeId="0" xr:uid="{00000000-0006-0000-0000-0000890D0000}">
      <text>
        <r>
          <rPr>
            <sz val="11"/>
            <color indexed="8"/>
            <rFont val="Helvetica"/>
            <family val="2"/>
          </rPr>
          <t>Author:
“The saga began in May 1999 when dozens of exiled Congolese refugees returned home after an agreement guaranteeing their safety was signed under the watch of the United Nations High Commissioner for Refugees (UNHCR).
The refugees had taken refuge in the neighbouring Democratic Republic of Congo (DRC) after civil war broke out a year before.
However when the refugees arrived at Brazzaville’s port, known as “the beach”, dozens of them were arrested by Sassou Nguesso’s authorities on suspicion of being supporters of a militia known as the Ninja, formerly one of the private armies political parties used in the 1990s.
They were taken to dentention centres and were never seen again.
Human rights groups and relatives of the missing claim 353 people had “disappeared”—apparently having been tortured and executed.”
http://mg.co.za/article/2005-07-19-brazzaville-beach-trial-gets-under-way</t>
        </r>
      </text>
    </comment>
    <comment ref="O28" authorId="0" shapeId="0" xr:uid="{00000000-0006-0000-0000-00008A0D0000}">
      <text>
        <r>
          <rPr>
            <sz val="11"/>
            <color indexed="8"/>
            <rFont val="Helvetica"/>
            <family val="2"/>
          </rPr>
          <t>Author:
https://www.fidh.org/IMG/pdf/Dates_clefs_de_la_procedure_en_France.pdf</t>
        </r>
      </text>
    </comment>
    <comment ref="AB28" authorId="0" shapeId="0" xr:uid="{00000000-0006-0000-0000-00008B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E28" authorId="0" shapeId="0" xr:uid="{00000000-0006-0000-0000-00008C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F28" authorId="0" shapeId="0" xr:uid="{00000000-0006-0000-0000-00008D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H28" authorId="0" shapeId="0" xr:uid="{00000000-0006-0000-0000-00008E0D0000}">
      <text>
        <r>
          <rPr>
            <sz val="11"/>
            <color indexed="8"/>
            <rFont val="Helvetica"/>
            <family val="2"/>
          </rPr>
          <t>Author:
barely.
https://en.wikipedia.org/wiki/Danish_colonial_empire#Overview</t>
        </r>
      </text>
    </comment>
    <comment ref="AI28" authorId="0" shapeId="0" xr:uid="{00000000-0006-0000-0000-00008F0D0000}">
      <text>
        <r>
          <rPr>
            <sz val="11"/>
            <color indexed="8"/>
            <rFont val="Helvetica"/>
            <family val="2"/>
          </rPr>
          <t>Author:
French exercised control over this area from the late 19th century.
“French administration[edit]
The first name given officially on 1 August 1886 for the new colony was Colony of Gabon and Congo. On 30 April 1891 this was renamed Colony of French Congo, consisting of Gabon and Middle Congo, the name the French gave to Congo-Brazzaville at that time.”
https://en.wikipedia.org/wiki/History_of_the_Republic_of_the_Congo
SEE THIS WIKIPEDIA ARTICLE FOR MAP</t>
        </r>
      </text>
    </comment>
    <comment ref="AN28" authorId="0" shapeId="0" xr:uid="{00000000-0006-0000-0000-0000900D0000}">
      <text>
        <r>
          <rPr>
            <sz val="11"/>
            <color indexed="8"/>
            <rFont val="Helvetica"/>
            <family val="2"/>
          </rPr>
          <t xml:space="preserve">Author:
Congolese Observatory for Human Rights
(also some discussion of an association of family members of victims)
</t>
        </r>
      </text>
    </comment>
    <comment ref="AO28" authorId="0" shapeId="0" xr:uid="{00000000-0006-0000-0000-0000910D0000}">
      <text>
        <r>
          <rPr>
            <sz val="11"/>
            <color indexed="8"/>
            <rFont val="Helvetica"/>
            <family val="2"/>
          </rPr>
          <t xml:space="preserve">Author:
“On 7 December 2001, The International Federation of Human Rights Leagues (FIDH) and the French League of Human Rights (LDH) voiced support for the Congolese Observatory for Human Rights (OCDH) and the associations of relatives of the victims in a complaint lodged in Paris against Denis Sassou Nguesso, President of the Republic of the Congo; General Pierre Oba, Minister of the Interior, of Public Security and of Territorial Administration, General Norbert Dabira, Inspector-General of the Armed Forces, resident in France; General Blaise Adoua, Commander of the Presidential Guard, known as the Presidential Guard, and any other individuals having Congolese nationality that the investigation might reveal.”
http://webcache.googleusercontent.com/search?q=cache:BuYqB5tvNYEJ:www.trial-ch.org/en/resources/trial-watch/trial-watch/profiles/profile/350/action/show/controller/Profile/tab/legal-procedure.html&amp;num=1&amp;client=safari&amp;hl=en&amp;gl=us&amp;strip=1&amp;vwsrc=0
</t>
        </r>
      </text>
    </comment>
    <comment ref="AP28" authorId="0" shapeId="0" xr:uid="{00000000-0006-0000-0000-0000920D0000}">
      <text>
        <r>
          <rPr>
            <sz val="11"/>
            <color indexed="8"/>
            <rFont val="Helvetica"/>
            <family val="2"/>
          </rPr>
          <t xml:space="preserve">Author:
Congolese Observatory for Human Rights
(also some discussion of an association of family members of victims)
</t>
        </r>
      </text>
    </comment>
    <comment ref="AQ28" authorId="0" shapeId="0" xr:uid="{00000000-0006-0000-0000-0000930D0000}">
      <text>
        <r>
          <rPr>
            <sz val="11"/>
            <color indexed="8"/>
            <rFont val="Helvetica"/>
            <family val="2"/>
          </rPr>
          <t xml:space="preserve">Author:
Congolese Observatory for Human Rights
(also some discussion of an association of family members of victims)
</t>
        </r>
      </text>
    </comment>
    <comment ref="AR28" authorId="0" shapeId="0" xr:uid="{00000000-0006-0000-0000-0000940D0000}">
      <text>
        <r>
          <rPr>
            <sz val="11"/>
            <color indexed="8"/>
            <rFont val="Helvetica"/>
            <family val="2"/>
          </rPr>
          <t xml:space="preserve">Author:
Congolese Observatory for Human Rights
(also some discussion of an association of family members of victims)
</t>
        </r>
      </text>
    </comment>
    <comment ref="AS28" authorId="0" shapeId="0" xr:uid="{00000000-0006-0000-0000-0000950D0000}">
      <text>
        <r>
          <rPr>
            <sz val="11"/>
            <color indexed="8"/>
            <rFont val="Helvetica"/>
            <family val="2"/>
          </rPr>
          <t>Author:
 Commander of the Presidential Guard, known as the Presidential Guard</t>
        </r>
      </text>
    </comment>
    <comment ref="AT28" authorId="0" shapeId="0" xr:uid="{00000000-0006-0000-0000-0000960D0000}">
      <text>
        <r>
          <rPr>
            <sz val="11"/>
            <color indexed="8"/>
            <rFont val="Helvetica"/>
            <family val="2"/>
          </rPr>
          <t>Author:
Congo-Brazzaville officials brought a case to the ICJ asking the ICJ to issue ““an order for the immediate suspension of the proceedings being conducted by the investigating judge of the Meaux Tribunal de grande instance.”
“At the beginning of December 2002, the Congolese Government lodged an official request with the International Court of Justice to declare that the French Republic “shall cause to be annulled the measures of investigation and prosecution taken by the prosecutor of the Meaux Tribunal”
http://webcache.googleusercontent.com/search?q=cache:BuYqB5tvNYEJ:www.trial-ch.org/en/resources/trial-watch/trial-watch/profiles/profile/350/action/show/controller/Profile/tab/legal-procedure.html&amp;num=1&amp;client=safari&amp;hl=en&amp;gl=us&amp;strip=1&amp;vwsrc=0</t>
        </r>
      </text>
    </comment>
    <comment ref="BI28" authorId="0" shapeId="0" xr:uid="{00000000-0006-0000-0000-0000970D0000}">
      <text>
        <r>
          <rPr>
            <sz val="11"/>
            <color indexed="8"/>
            <rFont val="Helvetica"/>
            <family val="2"/>
          </rPr>
          <t>Author:
ICJ ended up ruling on this case: Certain Criminal Proceedings in France (Republic of the Congo v. France), 17 June 2003
For more information on that ruling, and its relationship to evolving jurisprudence on head of state immunity, see: http://www.bu.edu/law/journals-archive/international/volume26n2/documents/odonnell.pdf</t>
        </r>
      </text>
    </comment>
    <comment ref="BJ28" authorId="0" shapeId="0" xr:uid="{00000000-0006-0000-0000-0000980D0000}">
      <text>
        <r>
          <rPr>
            <sz val="11"/>
            <color indexed="8"/>
            <rFont val="Helvetica"/>
            <family val="2"/>
          </rPr>
          <t>Author:
Tried and acquitted in Congo
source for trial: http://mg.co.za/article/2005-07-19-brazzaville-beach-trial-gets-under-way
FIND SOURCE FOR ACQUITTALS</t>
        </r>
      </text>
    </comment>
    <comment ref="O29" authorId="0" shapeId="0" xr:uid="{00000000-0006-0000-0000-00001E2E0000}">
      <text>
        <r>
          <rPr>
            <sz val="11"/>
            <color indexed="8"/>
            <rFont val="Helvetica"/>
            <family val="2"/>
          </rPr>
          <t>Author:
http://www.derechos.org/nizkor/arg/espana/gar.html</t>
        </r>
      </text>
    </comment>
    <comment ref="P29" authorId="0" shapeId="0" xr:uid="{00000000-0006-0000-0000-00001F2E0000}">
      <text>
        <r>
          <rPr>
            <sz val="11"/>
            <color rgb="FF000000"/>
            <rFont val="Helvetica"/>
            <family val="2"/>
          </rPr>
          <t xml:space="preserve">Author:
</t>
        </r>
        <r>
          <rPr>
            <sz val="11"/>
            <color rgb="FF000000"/>
            <rFont val="Helvetica"/>
            <family val="2"/>
          </rPr>
          <t>http://www.derechos.org/nizkor/arg/espana/gar.html</t>
        </r>
      </text>
    </comment>
    <comment ref="AB29" authorId="0" shapeId="0" xr:uid="{00000000-0006-0000-0000-0000202E0000}">
      <text>
        <r>
          <rPr>
            <sz val="11"/>
            <color indexed="8"/>
            <rFont val="Helvetica"/>
            <family val="2"/>
          </rPr>
          <t xml:space="preserve">Author:
See 1999 indictment, section 7. 
http://www.derechos.org/nizkor/arg/espana/gar.html </t>
        </r>
      </text>
    </comment>
    <comment ref="AC29" authorId="0" shapeId="0" xr:uid="{00000000-0006-0000-0000-000021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9" authorId="0" shapeId="0" xr:uid="{00000000-0006-0000-0000-0000222E0000}">
      <text>
        <r>
          <rPr>
            <sz val="11"/>
            <color indexed="8"/>
            <rFont val="Helvetica"/>
            <family val="2"/>
          </rPr>
          <t xml:space="preserve">Author:
Trial Watch says these Argentinean defendants were charged with CaH.  I looked through the court documents and I disagree.
</t>
        </r>
      </text>
    </comment>
    <comment ref="AF29" authorId="0" shapeId="0" xr:uid="{00000000-0006-0000-0000-0000232E0000}">
      <text>
        <r>
          <rPr>
            <sz val="11"/>
            <color indexed="8"/>
            <rFont val="Helvetica"/>
            <family val="2"/>
          </rPr>
          <t>Author:
Terrorism</t>
        </r>
      </text>
    </comment>
    <comment ref="AL29" authorId="0" shapeId="0" xr:uid="{00000000-0006-0000-0000-000024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9" authorId="0" shapeId="0" xr:uid="{00000000-0006-0000-0000-000025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9" authorId="0" shapeId="0" xr:uid="{00000000-0006-0000-0000-000026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9" authorId="0" shapeId="0" xr:uid="{00000000-0006-0000-0000-000027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9" authorId="0" shapeId="0" xr:uid="{00000000-0006-0000-0000-000028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9" authorId="0" shapeId="0" xr:uid="{00000000-0006-0000-0000-0000292E0000}">
      <text>
        <r>
          <rPr>
            <sz val="11"/>
            <color indexed="8"/>
            <rFont val="Helvetica"/>
            <family val="2"/>
          </rPr>
          <t>Author:
multiple countries had opened investigations into these Argentinean defendants.</t>
        </r>
      </text>
    </comment>
    <comment ref="C30" authorId="0" shapeId="0" xr:uid="{00000000-0006-0000-0000-0000E3120000}">
      <text>
        <r>
          <rPr>
            <sz val="11"/>
            <color indexed="8"/>
            <rFont val="Helvetica"/>
            <family val="2"/>
          </rPr>
          <t>Author:
Widow of “ the Rwandan president whose assassination marked the beginning of the 1994 genocide”
http://www.theguardian.com/world/2010/mar/02/widow-assassinated-rwandan-president-arrrested?INTCMP=SRCH</t>
        </r>
      </text>
    </comment>
    <comment ref="R30" authorId="0" shapeId="0" xr:uid="{00000000-0006-0000-0000-0000E4120000}">
      <text>
        <r>
          <rPr>
            <sz val="11"/>
            <color indexed="8"/>
            <rFont val="Helvetica"/>
            <family val="2"/>
          </rPr>
          <t>Author:
https://trialinternational.org/latest-post/agathe-kanziga-habyarimana/</t>
        </r>
      </text>
    </comment>
    <comment ref="AG30" authorId="0" shapeId="0" xr:uid="{00000000-0006-0000-0000-0000E5120000}">
      <text>
        <r>
          <rPr>
            <sz val="11"/>
            <color indexed="8"/>
            <rFont val="Helvetica"/>
            <family val="2"/>
          </rPr>
          <t>Author:
Rwanda controlled first by Germany (German East Africa) during colonial period, then by Belgium under League of Nations Mandate system</t>
        </r>
      </text>
    </comment>
    <comment ref="AH30" authorId="0" shapeId="0" xr:uid="{00000000-0006-0000-0000-0000E6120000}">
      <text>
        <r>
          <rPr>
            <sz val="11"/>
            <color indexed="8"/>
            <rFont val="Helvetica"/>
            <family val="2"/>
          </rPr>
          <t>Author:
barely.
https://en.wikipedia.org/wiki/Danish_colonial_empire#Overview</t>
        </r>
      </text>
    </comment>
    <comment ref="AO30" authorId="0" shapeId="0" xr:uid="{00000000-0006-0000-0000-0000E7120000}">
      <text>
        <r>
          <rPr>
            <sz val="11"/>
            <color indexed="8"/>
            <rFont val="Helvetica"/>
            <family val="2"/>
          </rPr>
          <t>Author:
CPCR
https://www.collectifpartiescivilesrwanda.fr/en/tableau-des-plaintes-du-cpcr/</t>
        </r>
      </text>
    </comment>
    <comment ref="AT30" authorId="0" shapeId="0" xr:uid="{00000000-0006-0000-0000-0000E8120000}">
      <text>
        <r>
          <rPr>
            <sz val="11"/>
            <color indexed="8"/>
            <rFont val="Helvetica"/>
            <family val="2"/>
          </rPr>
          <t>Author:
Rwanda issued international arrest warrant</t>
        </r>
      </text>
    </comment>
    <comment ref="AU30" authorId="1" shapeId="0" xr:uid="{00000000-0006-0000-0000-0000E9120000}">
      <text>
        <r>
          <rPr>
            <sz val="11"/>
            <color indexed="8"/>
            <rFont val="Helvetica"/>
            <family val="2"/>
          </rPr>
          <t>Mack Eason:
http://www.collectifpartiescivilesrwanda.fr/en/tableau-des-plaintes-du-cpcr/</t>
        </r>
      </text>
    </comment>
    <comment ref="BB30" authorId="0" shapeId="0" xr:uid="{00000000-0006-0000-0000-0000EA120000}">
      <text>
        <r>
          <rPr>
            <sz val="11"/>
            <color indexed="8"/>
            <rFont val="Helvetica"/>
            <family val="2"/>
          </rPr>
          <t>Author:
8 July 2004: Kanziga requests asylum in France, 25 (or 4) January 2007: France denies asylum request,
16 October 2009: refugee status again declined,</t>
        </r>
      </text>
    </comment>
    <comment ref="O31" authorId="1" shapeId="0" xr:uid="{00000000-0006-0000-0000-0000B6090000}">
      <text>
        <r>
          <rPr>
            <sz val="11"/>
            <color indexed="8"/>
            <rFont val="Helvetica"/>
            <family val="2"/>
          </rPr>
          <t>Mack Eason:
http://frontpageafricaonline.com/index.php/news/4301-war-crimes-hook-taylor-s-ex-wife-mystery-woman-arrested-in-london-yet-to-be-charged</t>
        </r>
      </text>
    </comment>
    <comment ref="R31" authorId="1" shapeId="0" xr:uid="{00000000-0006-0000-0000-0000B7090000}">
      <text>
        <r>
          <rPr>
            <sz val="11"/>
            <color indexed="8"/>
            <rFont val="Helvetica"/>
            <family val="2"/>
          </rPr>
          <t xml:space="preserve">Mack Eason:
http://news.met.police.uk/news/woman-charged-with-torture-offences-244587
</t>
        </r>
      </text>
    </comment>
    <comment ref="AF31" authorId="1" shapeId="0" xr:uid="{00000000-0006-0000-0000-0000B8090000}">
      <text>
        <r>
          <rPr>
            <sz val="11"/>
            <color indexed="8"/>
            <rFont val="Helvetica"/>
            <family val="2"/>
          </rPr>
          <t>Mack Eason:
“one accusations of conspiracy to torture and three accusations of infliction of severe pain or suffering in the performance of official duties”
https://trialinternational.org/latest-post/agnes-reeves-taylor/</t>
        </r>
      </text>
    </comment>
    <comment ref="AL31" authorId="1" shapeId="0" xr:uid="{00000000-0006-0000-0000-0000B9090000}">
      <text>
        <r>
          <rPr>
            <sz val="11"/>
            <color indexed="8"/>
            <rFont val="Helvetica"/>
            <family val="2"/>
          </rPr>
          <t>Mack Eason:
https://frontpageafricaonline.com/news/2016news/war-crimes-hook-taylor-s-ex-wife-mystery-woman-arrested-in-london-yet-to-be-charged/</t>
        </r>
      </text>
    </comment>
    <comment ref="AB32" authorId="0" shapeId="0" xr:uid="{00000000-0006-0000-0000-0000A4280000}">
      <text>
        <r>
          <rPr>
            <sz val="11"/>
            <color indexed="8"/>
            <rFont val="Helvetica"/>
            <family val="2"/>
          </rPr>
          <t xml:space="preserve">Author:
See 1999 indictment, section 7. 
http://www.derechos.org/nizkor/arg/espana/gar.html </t>
        </r>
      </text>
    </comment>
    <comment ref="AC32" authorId="0" shapeId="0" xr:uid="{00000000-0006-0000-0000-0000A5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32" authorId="0" shapeId="0" xr:uid="{00000000-0006-0000-0000-0000A6280000}">
      <text>
        <r>
          <rPr>
            <sz val="11"/>
            <color indexed="8"/>
            <rFont val="Helvetica"/>
            <family val="2"/>
          </rPr>
          <t xml:space="preserve">Author:
Trial Watch says these Argentinean defendants were charged with CaH.  I looked through the court documents and I disagree.
</t>
        </r>
      </text>
    </comment>
    <comment ref="AF32" authorId="0" shapeId="0" xr:uid="{00000000-0006-0000-0000-0000A7280000}">
      <text>
        <r>
          <rPr>
            <sz val="11"/>
            <color indexed="8"/>
            <rFont val="Helvetica"/>
            <family val="2"/>
          </rPr>
          <t>Author:
Terrorism</t>
        </r>
      </text>
    </comment>
    <comment ref="AL32" authorId="0" shapeId="0" xr:uid="{00000000-0006-0000-0000-0000A8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32" authorId="0" shapeId="0" xr:uid="{00000000-0006-0000-0000-0000A9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32" authorId="0" shapeId="0" xr:uid="{00000000-0006-0000-0000-0000AA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32" authorId="0" shapeId="0" xr:uid="{00000000-0006-0000-0000-0000AB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32" authorId="0" shapeId="0" xr:uid="{00000000-0006-0000-0000-0000AC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32" authorId="0" shapeId="0" xr:uid="{00000000-0006-0000-0000-0000AD280000}">
      <text>
        <r>
          <rPr>
            <sz val="11"/>
            <color indexed="8"/>
            <rFont val="Helvetica"/>
            <family val="2"/>
          </rPr>
          <t>Author:
multiple countries had opened investigations into these Argentinean defendants.</t>
        </r>
      </text>
    </comment>
    <comment ref="O34" authorId="1" shapeId="0" xr:uid="{00000000-0006-0000-0000-0000CB300000}">
      <text>
        <r>
          <rPr>
            <sz val="11"/>
            <color indexed="8"/>
            <rFont val="Helvetica"/>
            <family val="2"/>
          </rPr>
          <t>Mack Eason:
https://www.express.co.uk/news/world/973296/france-news-isis-iraq-refugee-asylum-tikrit</t>
        </r>
      </text>
    </comment>
    <comment ref="R34" authorId="1" shapeId="0" xr:uid="{00000000-0006-0000-0000-0000CC300000}">
      <text>
        <r>
          <rPr>
            <sz val="11"/>
            <color indexed="8"/>
            <rFont val="Helvetica"/>
            <family val="2"/>
          </rPr>
          <t>Mack Eason:
https://www.express.co.uk/news/world/973296/france-news-isis-iraq-refugee-asylum-tikrit</t>
        </r>
      </text>
    </comment>
    <comment ref="AG34" authorId="0" shapeId="0" xr:uid="{00000000-0006-0000-0000-0000CD300000}">
      <text>
        <r>
          <rPr>
            <sz val="11"/>
            <color rgb="FF000000"/>
            <rFont val="Helvetica"/>
            <family val="2"/>
          </rPr>
          <t xml:space="preserve">Author:
</t>
        </r>
        <r>
          <rPr>
            <sz val="11"/>
            <color rgb="FF000000"/>
            <rFont val="Helvetica"/>
            <family val="2"/>
          </rPr>
          <t xml:space="preserve">Part of Ottoman empire, then a British protectorate after WWI.
</t>
        </r>
        <r>
          <rPr>
            <sz val="11"/>
            <color rgb="FF000000"/>
            <rFont val="Helvetica"/>
            <family val="2"/>
          </rPr>
          <t xml:space="preserve">
</t>
        </r>
        <r>
          <rPr>
            <sz val="11"/>
            <color rgb="FF000000"/>
            <rFont val="Helvetica"/>
            <family val="2"/>
          </rPr>
          <t xml:space="preserve">https://en.wikipedia.org/wiki/Iraq#Ottoman_Iraq
</t>
        </r>
        <r>
          <rPr>
            <sz val="11"/>
            <color rgb="FF000000"/>
            <rFont val="Helvetica"/>
            <family val="2"/>
          </rPr>
          <t xml:space="preserve">
</t>
        </r>
        <r>
          <rPr>
            <sz val="11"/>
            <color rgb="FF000000"/>
            <rFont val="Helvetica"/>
            <family val="2"/>
          </rPr>
          <t>https://www.globalpolicy.org/iraq-conflict-the-historical-background-/british-colonialism-and-repression-in-iraq.html</t>
        </r>
      </text>
    </comment>
    <comment ref="AZ34" authorId="1" shapeId="0" xr:uid="{00000000-0006-0000-0000-0000CE300000}">
      <text>
        <r>
          <rPr>
            <sz val="11"/>
            <color indexed="8"/>
            <rFont val="Helvetica"/>
            <family val="2"/>
          </rPr>
          <t>Mack Eason:
“He arrived in France in the summer of 2016, Mr. Aswadi was granted political asylum in June 2017 the French Office for Protection of Refugees and Stateless Persons (OFPRA), which had granted him a ten-year resident card”
https://www.ouest-france.fr/monde/irak/irak-le-refugie-arrete-en-france-aurait-participe-des-massacres-selon-la-police-5817651</t>
        </r>
      </text>
    </comment>
    <comment ref="BA34" authorId="1" shapeId="0" xr:uid="{00000000-0006-0000-0000-0000CF300000}">
      <text>
        <r>
          <rPr>
            <sz val="11"/>
            <color indexed="8"/>
            <rFont val="Helvetica"/>
            <family val="2"/>
          </rPr>
          <t>Mack Eason:
“He arrived in France in the summer of 2016, Mr. Aswadi was granted political asylum in June 2017 the French Office for Protection of Refugees and Stateless Persons (OFPRA), which had granted him a ten-year resident card”
https://www.ouest-france.fr/monde/irak/irak-le-refugie-arrete-en-france-aurait-participe-des-massacres-selon-la-police-5817651</t>
        </r>
      </text>
    </comment>
    <comment ref="BB34" authorId="1" shapeId="0" xr:uid="{00000000-0006-0000-0000-0000D0300000}">
      <text>
        <r>
          <rPr>
            <sz val="11"/>
            <color indexed="8"/>
            <rFont val="Helvetica"/>
            <family val="2"/>
          </rPr>
          <t>Mack Eason:
“He arrived in France in the summer of 2016, Mr. Aswadi was granted political asylum in June 2017 the French Office for Protection of Refugees and Stateless Persons (OFPRA), which had granted him a ten-year resident card”
https://www.ouest-france.fr/monde/irak/irak-le-refugie-arrete-en-france-aurait-participe-des-massacres-selon-la-police-5817651</t>
        </r>
      </text>
    </comment>
    <comment ref="B35" authorId="0" shapeId="0" xr:uid="{00000000-0006-0000-0000-00004E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35" authorId="0" shapeId="0" xr:uid="{00000000-0006-0000-0000-00004F200000}">
      <text>
        <r>
          <rPr>
            <sz val="11"/>
            <color indexed="8"/>
            <rFont val="Helvetica"/>
            <family val="2"/>
          </rPr>
          <t xml:space="preserve">Author:
Added 7-18-16
</t>
        </r>
      </text>
    </comment>
    <comment ref="O35" authorId="0" shapeId="0" xr:uid="{00000000-0006-0000-0000-000050200000}">
      <text>
        <r>
          <rPr>
            <sz val="11"/>
            <color indexed="8"/>
            <rFont val="Helvetica"/>
            <family val="2"/>
          </rPr>
          <t>Author:
http://sahara-news.org/650-spanish-police-hunt-polisario-leaders-for-genocide.html</t>
        </r>
      </text>
    </comment>
    <comment ref="AF35" authorId="0" shapeId="0" xr:uid="{00000000-0006-0000-0000-000051200000}">
      <text>
        <r>
          <rPr>
            <sz val="11"/>
            <color indexed="8"/>
            <rFont val="Helvetica"/>
            <family val="2"/>
          </rPr>
          <t>Author:
“crimes of murder, bodily injury, illegal detention, TERRORISM, TORTURE and disappearances”</t>
        </r>
      </text>
    </comment>
    <comment ref="AI35" authorId="0" shapeId="0" xr:uid="{00000000-0006-0000-0000-000052200000}">
      <text>
        <r>
          <rPr>
            <sz val="11"/>
            <color indexed="8"/>
            <rFont val="Helvetica"/>
            <family val="2"/>
          </rPr>
          <t>Author:
Spain didn’t hold Morocco as a colony in the 19th century, BUT Morocco was a spanish protectorate after WWI and was invaded by Franco</t>
        </r>
      </text>
    </comment>
    <comment ref="AL35" authorId="0" shapeId="0" xr:uid="{00000000-0006-0000-0000-000053200000}">
      <text>
        <r>
          <rPr>
            <sz val="11"/>
            <color indexed="8"/>
            <rFont val="Helvetica"/>
            <family val="2"/>
          </rPr>
          <t>Author:
http://polisario-thinktwice.org/460-december-14-2007-mens-justice-catches-up-with-the-polisario-and-algeria.html
http://www.asser.nl/media/1421/spain-yihl-15-2012.pdf</t>
        </r>
      </text>
    </comment>
    <comment ref="AN35" authorId="0" shapeId="0" xr:uid="{00000000-0006-0000-0000-000054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35" authorId="0" shapeId="0" xr:uid="{00000000-0006-0000-0000-000055200000}">
      <text>
        <r>
          <rPr>
            <sz val="11"/>
            <color indexed="8"/>
            <rFont val="Helvetica"/>
            <family val="2"/>
          </rPr>
          <t>Author:
“filed before the Spanish National Court by a group of Saharawi citizens”  http://www.fmyv.es/ci/in/HR/12.pdf at p. 21</t>
        </r>
      </text>
    </comment>
    <comment ref="AQ35" authorId="0" shapeId="0" xr:uid="{00000000-0006-0000-0000-000056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35" authorId="0" shapeId="0" xr:uid="{00000000-0006-0000-0000-000057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36" authorId="0" shapeId="0" xr:uid="{00000000-0006-0000-0000-000042190000}">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36" authorId="0" shapeId="0" xr:uid="{00000000-0006-0000-0000-000043190000}">
      <text>
        <r>
          <rPr>
            <sz val="11"/>
            <color indexed="8"/>
            <rFont val="Helvetica"/>
            <family val="2"/>
          </rPr>
          <t>Author:
http://www.fmyv.es/ci/in/HR/12.pdf
Also see http://www.elmundo.es/elmundo/2006/09/14/solidaridad/1158254679.html</t>
        </r>
      </text>
    </comment>
    <comment ref="Q36" authorId="0" shapeId="0" xr:uid="{00000000-0006-0000-0000-00004419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36" authorId="0" shapeId="0" xr:uid="{00000000-0006-0000-0000-000045190000}">
      <text>
        <r>
          <rPr>
            <sz val="11"/>
            <color indexed="8"/>
            <rFont val="Helvetica"/>
            <family val="2"/>
          </rPr>
          <t>Author:
“genocide, illegal detention, torture and crimes against humanity” 
http://www.fmyv.es/ci/in/HR/12.pdf at 21</t>
        </r>
      </text>
    </comment>
    <comment ref="AC36" authorId="0" shapeId="0" xr:uid="{00000000-0006-0000-0000-000046190000}">
      <text>
        <r>
          <rPr>
            <sz val="11"/>
            <color indexed="8"/>
            <rFont val="Helvetica"/>
            <family val="2"/>
          </rPr>
          <t>Author:
“genocide, illegal detention, torture and crimes against humanity” 
http://www.fmyv.es/ci/in/HR/12.pdf at 21</t>
        </r>
      </text>
    </comment>
    <comment ref="AE36" authorId="0" shapeId="0" xr:uid="{00000000-0006-0000-0000-000047190000}">
      <text>
        <r>
          <rPr>
            <sz val="11"/>
            <color indexed="8"/>
            <rFont val="Helvetica"/>
            <family val="2"/>
          </rPr>
          <t>Author:
“genocide, illegal detention, torture and crimes against humanity” 
http://www.fmyv.es/ci/in/HR/12.pdf at 21</t>
        </r>
      </text>
    </comment>
    <comment ref="AF36" authorId="0" shapeId="0" xr:uid="{00000000-0006-0000-0000-000048190000}">
      <text>
        <r>
          <rPr>
            <sz val="11"/>
            <color indexed="8"/>
            <rFont val="Helvetica"/>
            <family val="2"/>
          </rPr>
          <t>Author:
“genocide, illegal detention, torture and crimes against humanity” 
http://www.fmyv.es/ci/in/HR/12.pdf at 21</t>
        </r>
      </text>
    </comment>
    <comment ref="AI36" authorId="0" shapeId="0" xr:uid="{00000000-0006-0000-0000-000049190000}">
      <text>
        <r>
          <rPr>
            <sz val="11"/>
            <color indexed="8"/>
            <rFont val="Helvetica"/>
            <family val="2"/>
          </rPr>
          <t>Author:
Spain didn’t hold Morocco as a colony in the 19th century, BUT Morocco was a spanish protectorate after WWI and was invaded by Franco</t>
        </r>
      </text>
    </comment>
    <comment ref="AL36" authorId="0" shapeId="0" xr:uid="{00000000-0006-0000-0000-00004A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36" authorId="0" shapeId="0" xr:uid="{00000000-0006-0000-0000-00004B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36" authorId="0" shapeId="0" xr:uid="{00000000-0006-0000-0000-00004C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36" authorId="0" shapeId="0" xr:uid="{00000000-0006-0000-0000-00004D190000}">
      <text>
        <r>
          <rPr>
            <sz val="11"/>
            <color indexed="8"/>
            <rFont val="Helvetica"/>
            <family val="2"/>
          </rPr>
          <t>Author:
“filed before the Spanish National Court by a group of Saharawi citizens”  http://www.fmyv.es/ci/in/HR/12.pdf at p. 21</t>
        </r>
      </text>
    </comment>
    <comment ref="AQ36" authorId="0" shapeId="0" xr:uid="{00000000-0006-0000-0000-00004E190000}">
      <text>
        <r>
          <rPr>
            <sz val="11"/>
            <color indexed="8"/>
            <rFont val="Helvetica"/>
            <family val="2"/>
          </rPr>
          <t>Author:
“filed before the Spanish National Court by a group of Saharawi citizens”  http://www.fmyv.es/ci/in/HR/12.pdf at p. 21</t>
        </r>
      </text>
    </comment>
    <comment ref="AR36" authorId="0" shapeId="0" xr:uid="{00000000-0006-0000-0000-00004F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37" authorId="0" shapeId="0" xr:uid="{00000000-0006-0000-0000-000058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37" authorId="0" shapeId="0" xr:uid="{00000000-0006-0000-0000-000059200000}">
      <text>
        <r>
          <rPr>
            <sz val="11"/>
            <color indexed="8"/>
            <rFont val="Helvetica"/>
            <family val="2"/>
          </rPr>
          <t xml:space="preserve">Author:
Added 7-18-16
</t>
        </r>
      </text>
    </comment>
    <comment ref="O37" authorId="0" shapeId="0" xr:uid="{00000000-0006-0000-0000-00005A200000}">
      <text>
        <r>
          <rPr>
            <sz val="11"/>
            <color indexed="8"/>
            <rFont val="Helvetica"/>
            <family val="2"/>
          </rPr>
          <t>Author:
http://sahara-news.org/650-spanish-police-hunt-polisario-leaders-for-genocide.html</t>
        </r>
      </text>
    </comment>
    <comment ref="AF37" authorId="0" shapeId="0" xr:uid="{00000000-0006-0000-0000-00005B200000}">
      <text>
        <r>
          <rPr>
            <sz val="11"/>
            <color indexed="8"/>
            <rFont val="Helvetica"/>
            <family val="2"/>
          </rPr>
          <t>Author:
“crimes of murder, bodily injury, illegal detention, TERRORISM, TORTURE and disappearances”</t>
        </r>
      </text>
    </comment>
    <comment ref="AI37" authorId="0" shapeId="0" xr:uid="{00000000-0006-0000-0000-00005C200000}">
      <text>
        <r>
          <rPr>
            <sz val="11"/>
            <color indexed="8"/>
            <rFont val="Helvetica"/>
            <family val="2"/>
          </rPr>
          <t>Author:
Spain didn’t hold Morocco as a colony in the 19th century, BUT Morocco was a spanish protectorate after WWI and was invaded by Franco</t>
        </r>
      </text>
    </comment>
    <comment ref="AL37" authorId="0" shapeId="0" xr:uid="{00000000-0006-0000-0000-00005D200000}">
      <text>
        <r>
          <rPr>
            <sz val="11"/>
            <color indexed="8"/>
            <rFont val="Helvetica"/>
            <family val="2"/>
          </rPr>
          <t>Author:
http://polisario-thinktwice.org/460-december-14-2007-mens-justice-catches-up-with-the-polisario-and-algeria.html
http://www.asser.nl/media/1421/spain-yihl-15-2012.pdf</t>
        </r>
      </text>
    </comment>
    <comment ref="AN37" authorId="0" shapeId="0" xr:uid="{00000000-0006-0000-0000-00005E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37" authorId="0" shapeId="0" xr:uid="{00000000-0006-0000-0000-00005F200000}">
      <text>
        <r>
          <rPr>
            <sz val="11"/>
            <color indexed="8"/>
            <rFont val="Helvetica"/>
            <family val="2"/>
          </rPr>
          <t>Author:
“filed before the Spanish National Court by a group of Saharawi citizens”  http://www.fmyv.es/ci/in/HR/12.pdf at p. 21</t>
        </r>
      </text>
    </comment>
    <comment ref="AQ37" authorId="0" shapeId="0" xr:uid="{00000000-0006-0000-0000-000060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37" authorId="0" shapeId="0" xr:uid="{00000000-0006-0000-0000-000061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38" authorId="1" shapeId="0" xr:uid="{00000000-0006-0000-0000-0000250F0000}">
      <text>
        <r>
          <rPr>
            <sz val="11"/>
            <color indexed="8"/>
            <rFont val="Helvetica"/>
            <family val="2"/>
          </rPr>
          <t>Mack Eason:
Some sources describe this as a civil suit, others as a criminal suit.  Unclear.</t>
        </r>
      </text>
    </comment>
    <comment ref="O38" authorId="1" shapeId="0" xr:uid="{00000000-0006-0000-0000-0000260F0000}">
      <text>
        <r>
          <rPr>
            <sz val="11"/>
            <color indexed="8"/>
            <rFont val="Helvetica"/>
            <family val="2"/>
          </rPr>
          <t>Mack Eason:
http://www.reuters.com/article/us-germany-turkey-complaint-idUSKCN0ZD231</t>
        </r>
      </text>
    </comment>
    <comment ref="AD38" authorId="1" shapeId="0" xr:uid="{00000000-0006-0000-0000-0000270F0000}">
      <text>
        <r>
          <rPr>
            <sz val="11"/>
            <color indexed="8"/>
            <rFont val="Helvetica"/>
            <family val="2"/>
          </rPr>
          <t>Mack Eason:
https://sputniknews.com/politics/201606281042101173-german-erdogan-war-crimes-trial/</t>
        </r>
      </text>
    </comment>
    <comment ref="AE38" authorId="1" shapeId="0" xr:uid="{00000000-0006-0000-0000-0000280F0000}">
      <text>
        <r>
          <rPr>
            <sz val="11"/>
            <color indexed="8"/>
            <rFont val="Helvetica"/>
            <family val="2"/>
          </rPr>
          <t>Mack Eason:
https://sputniknews.com/politics/201606281042101173-german-erdogan-war-crimes-trial/</t>
        </r>
      </text>
    </comment>
    <comment ref="AL38" authorId="1" shapeId="0" xr:uid="{00000000-0006-0000-0000-000029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B39" authorId="1" shapeId="0" xr:uid="{00000000-0006-0000-0000-0000D50E0000}">
      <text>
        <r>
          <rPr>
            <sz val="11"/>
            <color indexed="8"/>
            <rFont val="Helvetica"/>
            <family val="2"/>
          </rPr>
          <t>Mack Eason:
Some sources describe this as a civil suit, others as a criminal suit.  Unclear.</t>
        </r>
      </text>
    </comment>
    <comment ref="O39" authorId="1" shapeId="0" xr:uid="{00000000-0006-0000-0000-0000D60E0000}">
      <text>
        <r>
          <rPr>
            <sz val="11"/>
            <color indexed="8"/>
            <rFont val="Helvetica"/>
            <family val="2"/>
          </rPr>
          <t>Mack Eason:
http://www.reuters.com/article/us-germany-turkey-complaint-idUSKCN0ZD231</t>
        </r>
      </text>
    </comment>
    <comment ref="AD39" authorId="1" shapeId="0" xr:uid="{00000000-0006-0000-0000-0000D70E0000}">
      <text>
        <r>
          <rPr>
            <sz val="11"/>
            <color indexed="8"/>
            <rFont val="Helvetica"/>
            <family val="2"/>
          </rPr>
          <t>Mack Eason:
https://sputniknews.com/politics/201606281042101173-german-erdogan-war-crimes-trial/</t>
        </r>
      </text>
    </comment>
    <comment ref="AE39" authorId="1" shapeId="0" xr:uid="{00000000-0006-0000-0000-0000D80E0000}">
      <text>
        <r>
          <rPr>
            <sz val="11"/>
            <color indexed="8"/>
            <rFont val="Helvetica"/>
            <family val="2"/>
          </rPr>
          <t>Mack Eason:
https://sputniknews.com/politics/201606281042101173-german-erdogan-war-crimes-trial/</t>
        </r>
      </text>
    </comment>
    <comment ref="AL39" authorId="1" shapeId="0" xr:uid="{00000000-0006-0000-0000-0000D9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V40" authorId="0" shapeId="0" xr:uid="{00000000-0006-0000-0000-0000E6090000}">
      <text>
        <r>
          <rPr>
            <sz val="11"/>
            <color indexed="8"/>
            <rFont val="Helvetica"/>
            <family val="2"/>
          </rPr>
          <t xml:space="preserve">Author:
Complaint filed by Swedish law firm with Swedish authorities
</t>
        </r>
      </text>
    </comment>
    <comment ref="AL40" authorId="1" shapeId="0" xr:uid="{00000000-0006-0000-0000-0000E7090000}">
      <text>
        <r>
          <rPr>
            <sz val="11"/>
            <color indexed="8"/>
            <rFont val="Helvetica"/>
            <family val="2"/>
          </rPr>
          <t>Mack Eason:
https://sverigesradio.se/sida/artikel.aspx?programid=2200&amp;artikel=6735976</t>
        </r>
      </text>
    </comment>
    <comment ref="AS40" authorId="1" shapeId="0" xr:uid="{00000000-0006-0000-0000-0000E8090000}">
      <text>
        <r>
          <rPr>
            <sz val="11"/>
            <color indexed="8"/>
            <rFont val="Helvetica"/>
            <family val="2"/>
          </rPr>
          <t>Mack Eason:
former prime minister 
https://sverigesradio.se/sida/artikel.aspx?programid=2200&amp;artikel=6735976</t>
        </r>
      </text>
    </comment>
    <comment ref="B41" authorId="0" shapeId="0" xr:uid="{00000000-0006-0000-0000-00003B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41" authorId="0" shapeId="0" xr:uid="{00000000-0006-0000-0000-00003C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41" authorId="0" shapeId="0" xr:uid="{00000000-0006-0000-0000-00003D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41" authorId="0" shapeId="0" xr:uid="{00000000-0006-0000-0000-00003E130000}">
      <text>
        <r>
          <rPr>
            <sz val="11"/>
            <color indexed="8"/>
            <rFont val="Helvetica"/>
            <family val="2"/>
          </rPr>
          <t xml:space="preserve">Author:
In the Russian sphere of interest since the early 19th century
</t>
        </r>
      </text>
    </comment>
    <comment ref="AH41" authorId="0" shapeId="0" xr:uid="{00000000-0006-0000-0000-00003F130000}">
      <text>
        <r>
          <rPr>
            <sz val="11"/>
            <color indexed="8"/>
            <rFont val="Helvetica"/>
            <family val="2"/>
          </rPr>
          <t>Author:
https://en.wikipedia.org/wiki/List_of_former_German_colonies</t>
        </r>
      </text>
    </comment>
    <comment ref="AL41" authorId="0" shapeId="0" xr:uid="{00000000-0006-0000-0000-000040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41" authorId="0" shapeId="0" xr:uid="{00000000-0006-0000-0000-000041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41" authorId="0" shapeId="0" xr:uid="{00000000-0006-0000-0000-000042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41" authorId="0" shapeId="0" xr:uid="{00000000-0006-0000-0000-000043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41" authorId="0" shapeId="0" xr:uid="{00000000-0006-0000-0000-000044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41" authorId="0" shapeId="0" xr:uid="{00000000-0006-0000-0000-000045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41" authorId="0" shapeId="0" xr:uid="{00000000-0006-0000-0000-000046130000}">
      <text>
        <r>
          <rPr>
            <sz val="11"/>
            <color indexed="8"/>
            <rFont val="Helvetica"/>
            <family val="2"/>
          </rPr>
          <t>Author:
Major General
https://www.sipri.org/sites/default/files/2016-03/2005-792-CFSP.pdf</t>
        </r>
      </text>
    </comment>
    <comment ref="BH41" authorId="0" shapeId="0" xr:uid="{00000000-0006-0000-0000-000047130000}">
      <text>
        <r>
          <rPr>
            <sz val="11"/>
            <color indexed="8"/>
            <rFont val="Helvetica"/>
            <family val="2"/>
          </rPr>
          <t xml:space="preserve">Author:
https://www.hrw.org/news/2006/04/05/germany-prosecutor-denies-uzbek-victims-justice
</t>
        </r>
      </text>
    </comment>
    <comment ref="BI41" authorId="0" shapeId="0" xr:uid="{00000000-0006-0000-0000-000048130000}">
      <text>
        <r>
          <rPr>
            <sz val="11"/>
            <color indexed="8"/>
            <rFont val="Helvetica"/>
            <family val="2"/>
          </rPr>
          <t>Author:
Sanctions against all these individuals had been put in place by EU.
https://www.sipri.org/sites/default/files/2016-03/2005-792-CFSP.pdf</t>
        </r>
      </text>
    </comment>
    <comment ref="L42" authorId="0" shapeId="0" xr:uid="{00000000-0006-0000-0000-0000F8070000}">
      <text>
        <r>
          <rPr>
            <sz val="11"/>
            <color indexed="8"/>
            <rFont val="Helvetica"/>
            <family val="2"/>
          </rPr>
          <t>Author:
"This summer, Izzat Ibrahim al-Douri, Vice Chairman of the Revolutionary Command Council and one of Saddam's top deputies, visited Vienna for medical treatment. He learned quickly that international travel is becoming risky for the Iraqi leadership. An Austrian municipal official launched efforts with the Austrian Government to seek an arrest warrant against al-Douri. He then fled the country to return to Iraq.”  http://1997-2001.state.gov/www/policy_remarks/1999/991029_scheffer_un_iraq.html</t>
        </r>
      </text>
    </comment>
    <comment ref="R42" authorId="0" shapeId="0" xr:uid="{00000000-0006-0000-0000-0000F9070000}">
      <text>
        <r>
          <rPr>
            <sz val="11"/>
            <color indexed="8"/>
            <rFont val="Helvetica"/>
            <family val="2"/>
          </rPr>
          <t>Author:
https://www.hrw.org/news/1999/08/17/austria-blasted-release-iraqi</t>
        </r>
      </text>
    </comment>
    <comment ref="AB42" authorId="0" shapeId="0" xr:uid="{00000000-0006-0000-0000-0000FA070000}">
      <text>
        <r>
          <rPr>
            <sz val="11"/>
            <color indexed="8"/>
            <rFont val="Helvetica"/>
            <family val="2"/>
          </rPr>
          <t>Author:
“A local Austrian official then filed a complaint with the Public Prosecutor alleging his responsibility in the torture of two Iraqi citizens.”
http://www.redress.org/downloads/conferences/country%20studies.pdf at p. 2</t>
        </r>
      </text>
    </comment>
    <comment ref="AD42" authorId="0" shapeId="0" xr:uid="{00000000-0006-0000-0000-0000FB070000}">
      <text>
        <r>
          <rPr>
            <sz val="11"/>
            <color indexed="8"/>
            <rFont val="Helvetica"/>
            <family val="2"/>
          </rPr>
          <t>Author:
“In 1999 he visited Vienna Austria for treatment of leukemia. The Austrian opposition demanded that he be arrested for war crimes, but the government allowed him to leave the country.”
http://www.globalsecurity.org/military/world/iraq/al-douri.htm</t>
        </r>
      </text>
    </comment>
    <comment ref="AG42" authorId="0" shapeId="0" xr:uid="{00000000-0006-0000-0000-0000FC07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42" authorId="0" shapeId="0" xr:uid="{00000000-0006-0000-0000-0000FD070000}">
      <text>
        <r>
          <rPr>
            <sz val="11"/>
            <color indexed="8"/>
            <rFont val="Helvetica"/>
            <family val="2"/>
          </rPr>
          <t>Author:
https://www.hrw.org/news/1999/08/17/austria-blasted-release-iraqi</t>
        </r>
      </text>
    </comment>
    <comment ref="AO42" authorId="0" shapeId="0" xr:uid="{00000000-0006-0000-0000-0000FE070000}">
      <text>
        <r>
          <rPr>
            <sz val="11"/>
            <color indexed="8"/>
            <rFont val="Helvetica"/>
            <family val="2"/>
          </rPr>
          <t>Author:
Unclear</t>
        </r>
      </text>
    </comment>
    <comment ref="AS42" authorId="0" shapeId="0" xr:uid="{00000000-0006-0000-0000-0000FF070000}">
      <text>
        <r>
          <rPr>
            <sz val="11"/>
            <color indexed="8"/>
            <rFont val="Helvetica"/>
            <family val="2"/>
          </rPr>
          <t>Author:
Vice-chairman of Iraq's Revolutionary Command Council (RCC)</t>
        </r>
      </text>
    </comment>
    <comment ref="O43" authorId="1" shapeId="0" xr:uid="{00000000-0006-0000-0000-0000D6010000}">
      <text>
        <r>
          <rPr>
            <sz val="11"/>
            <color indexed="8"/>
            <rFont val="Helvetica"/>
            <family val="2"/>
          </rPr>
          <t>Mack Eason:
https://www.jstor.org/stable/20694413?seq=1#page_scan_tab_contents</t>
        </r>
      </text>
    </comment>
    <comment ref="AF43" authorId="1" shapeId="0" xr:uid="{00000000-0006-0000-0000-0000D7010000}">
      <text>
        <r>
          <rPr>
            <sz val="11"/>
            <color indexed="8"/>
            <rFont val="Helvetica"/>
            <family val="2"/>
          </rPr>
          <t xml:space="preserve">Mack Eason:
terrorism and illegal detention
</t>
        </r>
      </text>
    </comment>
    <comment ref="AL43" authorId="1" shapeId="0" xr:uid="{00000000-0006-0000-0000-0000D8010000}">
      <text>
        <r>
          <rPr>
            <sz val="11"/>
            <color indexed="8"/>
            <rFont val="Helvetica"/>
            <family val="2"/>
          </rPr>
          <t>Mack Eason:
https://www.jstor.org/stable/pdf/20694413.pdf</t>
        </r>
      </text>
    </comment>
    <comment ref="AO43" authorId="1" shapeId="0" xr:uid="{00000000-0006-0000-0000-0000D9010000}">
      <text>
        <r>
          <rPr>
            <sz val="11"/>
            <color indexed="8"/>
            <rFont val="Helvetica"/>
            <family val="2"/>
          </rPr>
          <t>Mack Eason:
“the Solidarity Commission with Peru of Catalunya”
https://www.jstor.org/stable/pdf/20694413.pdf</t>
        </r>
      </text>
    </comment>
    <comment ref="O44" authorId="1" shapeId="0" xr:uid="{00000000-0006-0000-0000-0000D2010000}">
      <text>
        <r>
          <rPr>
            <sz val="11"/>
            <color indexed="8"/>
            <rFont val="Helvetica"/>
            <family val="2"/>
          </rPr>
          <t>Mack Eason:
https://www.jstor.org/stable/20694413?seq=1#page_scan_tab_contents</t>
        </r>
      </text>
    </comment>
    <comment ref="AF44" authorId="1" shapeId="0" xr:uid="{00000000-0006-0000-0000-0000D3010000}">
      <text>
        <r>
          <rPr>
            <sz val="11"/>
            <color indexed="8"/>
            <rFont val="Helvetica"/>
            <family val="2"/>
          </rPr>
          <t xml:space="preserve">Mack Eason:
terrorism and illegal detention
</t>
        </r>
      </text>
    </comment>
    <comment ref="AL44" authorId="1" shapeId="0" xr:uid="{00000000-0006-0000-0000-0000D4010000}">
      <text>
        <r>
          <rPr>
            <sz val="11"/>
            <color indexed="8"/>
            <rFont val="Helvetica"/>
            <family val="2"/>
          </rPr>
          <t>Mack Eason:
https://www.jstor.org/stable/pdf/20694413.pdf</t>
        </r>
      </text>
    </comment>
    <comment ref="AO44" authorId="1" shapeId="0" xr:uid="{00000000-0006-0000-0000-0000D5010000}">
      <text>
        <r>
          <rPr>
            <sz val="11"/>
            <color indexed="8"/>
            <rFont val="Helvetica"/>
            <family val="2"/>
          </rPr>
          <t>Mack Eason:
“the Solidarity Commission with Peru of Catalunya”
https://www.jstor.org/stable/pdf/20694413.pdf</t>
        </r>
      </text>
    </comment>
    <comment ref="O45" authorId="1" shapeId="0" xr:uid="{00000000-0006-0000-0000-000018130000}">
      <text>
        <r>
          <rPr>
            <sz val="11"/>
            <color indexed="8"/>
            <rFont val="Helvetica"/>
            <family val="2"/>
          </rPr>
          <t>Mack Eason:
https://www.hrw.org/news/2015/12/18/why-germany-can-and-should-open-investigation-us-torture</t>
        </r>
      </text>
    </comment>
    <comment ref="AB45" authorId="1" shapeId="0" xr:uid="{00000000-0006-0000-0000-000019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45" authorId="1" shapeId="0" xr:uid="{00000000-0006-0000-0000-00001A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45" authorId="1" shapeId="0" xr:uid="{00000000-0006-0000-0000-00001B130000}">
      <text>
        <r>
          <rPr>
            <sz val="11"/>
            <color indexed="8"/>
            <rFont val="Helvetica"/>
            <family val="2"/>
          </rPr>
          <t>Mack Eason:
https://www.ecchr.eu/en/our_work/international-crimes-and-accountability/u-s-accountability/germany.html</t>
        </r>
      </text>
    </comment>
    <comment ref="AP45" authorId="1" shapeId="0" xr:uid="{00000000-0006-0000-0000-00001C130000}">
      <text>
        <r>
          <rPr>
            <sz val="11"/>
            <color indexed="8"/>
            <rFont val="Helvetica"/>
            <family val="2"/>
          </rPr>
          <t xml:space="preserve">Mack Eason:
CCR is American
</t>
        </r>
      </text>
    </comment>
    <comment ref="O46" authorId="0" shapeId="0" xr:uid="{00000000-0006-0000-0000-0000C5140000}">
      <text>
        <r>
          <rPr>
            <sz val="11"/>
            <color indexed="8"/>
            <rFont val="Helvetica"/>
            <family val="2"/>
          </rPr>
          <t>Author:
Gallagher, "Universal Jurisdiction in Practice" jicj.oxfordjournals.org/content/7/5/1087.full.pdf at 1101</t>
        </r>
      </text>
    </comment>
    <comment ref="P46" authorId="0" shapeId="0" xr:uid="{00000000-0006-0000-0000-0000C6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46" authorId="0" shapeId="0" xr:uid="{00000000-0006-0000-0000-0000C7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46" authorId="0" shapeId="0" xr:uid="{00000000-0006-0000-0000-0000C814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46" authorId="0" shapeId="0" xr:uid="{00000000-0006-0000-0000-0000C9140000}">
      <text>
        <r>
          <rPr>
            <sz val="11"/>
            <color indexed="8"/>
            <rFont val="Helvetica"/>
            <family val="2"/>
          </rPr>
          <t xml:space="preserve">Author:
US is Sui generis among former colonies.  Treated it differently.
</t>
        </r>
      </text>
    </comment>
    <comment ref="AH46" authorId="0" shapeId="0" xr:uid="{00000000-0006-0000-0000-0000CA140000}">
      <text>
        <r>
          <rPr>
            <sz val="11"/>
            <color indexed="8"/>
            <rFont val="Helvetica"/>
            <family val="2"/>
          </rPr>
          <t>Author:
https://en.wikipedia.org/wiki/List_of_former_German_colonies</t>
        </r>
      </text>
    </comment>
    <comment ref="AL46" authorId="0" shapeId="0" xr:uid="{00000000-0006-0000-0000-0000CB14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46" authorId="0" shapeId="0" xr:uid="{00000000-0006-0000-0000-0000CC140000}">
      <text>
        <r>
          <rPr>
            <sz val="11"/>
            <color indexed="8"/>
            <rFont val="Helvetica"/>
            <family val="2"/>
          </rPr>
          <t>Author:
ECCHR founder acted as lead counsel and  CCR was a party to the suit</t>
        </r>
      </text>
    </comment>
    <comment ref="AS46" authorId="0" shapeId="0" xr:uid="{00000000-0006-0000-0000-0000CD140000}">
      <text>
        <r>
          <rPr>
            <sz val="11"/>
            <color indexed="8"/>
            <rFont val="Helvetica"/>
            <family val="2"/>
          </rPr>
          <t>Author:
Attorney General</t>
        </r>
      </text>
    </comment>
    <comment ref="BH46" authorId="0" shapeId="0" xr:uid="{00000000-0006-0000-0000-0000CE140000}">
      <text>
        <r>
          <rPr>
            <sz val="11"/>
            <color indexed="8"/>
            <rFont val="Helvetica"/>
            <family val="2"/>
          </rPr>
          <t>Author:
Gallagher, "Universal Jurisdiction in Practice" jicj.oxfordjournals.org/content/7/5/1087.full.pdf
at 1104</t>
        </r>
      </text>
    </comment>
    <comment ref="A47" authorId="0" shapeId="0" xr:uid="{00000000-0006-0000-0000-0000BE10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47" authorId="1" shapeId="0" xr:uid="{00000000-0006-0000-0000-0000BF100000}">
      <text>
        <r>
          <rPr>
            <sz val="11"/>
            <color indexed="8"/>
            <rFont val="Helvetica"/>
            <family val="2"/>
          </rPr>
          <t xml:space="preserve">Mack Eason:
https://trialinternational.org/latest-post/donald-h-rumsfeld/
</t>
        </r>
      </text>
    </comment>
    <comment ref="O47" authorId="0" shapeId="0" xr:uid="{00000000-0006-0000-0000-0000C0100000}">
      <text>
        <r>
          <rPr>
            <sz val="11"/>
            <color indexed="8"/>
            <rFont val="Helvetica"/>
            <family val="2"/>
          </rPr>
          <t xml:space="preserve">Author:
Gallagher, "Universal Jurisdiction in Practice" jicj.oxfordjournals.org/content/7/5/1087.full.pdf
</t>
        </r>
      </text>
    </comment>
    <comment ref="Q47" authorId="0" shapeId="0" xr:uid="{00000000-0006-0000-0000-0000C110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47" authorId="0" shapeId="0" xr:uid="{00000000-0006-0000-0000-0000C210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47" authorId="0" shapeId="0" xr:uid="{00000000-0006-0000-0000-0000C3100000}">
      <text>
        <r>
          <rPr>
            <sz val="11"/>
            <color indexed="8"/>
            <rFont val="Helvetica"/>
            <family val="2"/>
          </rPr>
          <t xml:space="preserve">Author:
US is Sui generis among former colonies.  Treated it differently.
</t>
        </r>
      </text>
    </comment>
    <comment ref="AH47" authorId="0" shapeId="0" xr:uid="{00000000-0006-0000-0000-0000C4100000}">
      <text>
        <r>
          <rPr>
            <sz val="11"/>
            <color indexed="8"/>
            <rFont val="Helvetica"/>
            <family val="2"/>
          </rPr>
          <t>Author:
https://en.wikipedia.org/wiki/List_of_former_German_colonies</t>
        </r>
      </text>
    </comment>
    <comment ref="AL47" authorId="0" shapeId="0" xr:uid="{00000000-0006-0000-0000-0000C5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47" authorId="0" shapeId="0" xr:uid="{00000000-0006-0000-0000-0000C6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47" authorId="0" shapeId="0" xr:uid="{00000000-0006-0000-0000-0000C7100000}">
      <text>
        <r>
          <rPr>
            <sz val="11"/>
            <color indexed="8"/>
            <rFont val="Helvetica"/>
            <family val="2"/>
          </rPr>
          <t>Author:
in 2006, Gonzalez was former chief White House Counsel, but was still a white house lawyer</t>
        </r>
      </text>
    </comment>
    <comment ref="AV47" authorId="0" shapeId="0" xr:uid="{00000000-0006-0000-0000-0000C810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48" authorId="0" shapeId="0" xr:uid="{00000000-0006-0000-0000-0000262C0000}">
      <text>
        <r>
          <rPr>
            <sz val="11"/>
            <color indexed="8"/>
            <rFont val="Helvetica"/>
            <family val="2"/>
          </rPr>
          <t>Author:
http://www.derechos.org/nizkor/arg/espana/gar.html</t>
        </r>
      </text>
    </comment>
    <comment ref="P48" authorId="0" shapeId="0" xr:uid="{00000000-0006-0000-0000-0000272C0000}">
      <text>
        <r>
          <rPr>
            <sz val="11"/>
            <color indexed="8"/>
            <rFont val="Helvetica"/>
            <family val="2"/>
          </rPr>
          <t>Author:
http://www.derechos.org/nizkor/arg/espana/gar.html</t>
        </r>
      </text>
    </comment>
    <comment ref="AB48" authorId="0" shapeId="0" xr:uid="{00000000-0006-0000-0000-0000282C0000}">
      <text>
        <r>
          <rPr>
            <sz val="11"/>
            <color indexed="8"/>
            <rFont val="Helvetica"/>
            <family val="2"/>
          </rPr>
          <t xml:space="preserve">Author:
See 1999 indictment, section 7. 
http://www.derechos.org/nizkor/arg/espana/gar.html </t>
        </r>
      </text>
    </comment>
    <comment ref="AC48" authorId="0" shapeId="0" xr:uid="{00000000-0006-0000-0000-000029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8" authorId="0" shapeId="0" xr:uid="{00000000-0006-0000-0000-00002A2C0000}">
      <text>
        <r>
          <rPr>
            <sz val="11"/>
            <color indexed="8"/>
            <rFont val="Helvetica"/>
            <family val="2"/>
          </rPr>
          <t xml:space="preserve">Author:
Trial Watch says these Argentinean defendants were charged with CaH.  I looked through the court documents and I disagree.
</t>
        </r>
      </text>
    </comment>
    <comment ref="AF48" authorId="0" shapeId="0" xr:uid="{00000000-0006-0000-0000-00002B2C0000}">
      <text>
        <r>
          <rPr>
            <sz val="11"/>
            <color indexed="8"/>
            <rFont val="Helvetica"/>
            <family val="2"/>
          </rPr>
          <t>Author:
Terrorism</t>
        </r>
      </text>
    </comment>
    <comment ref="AL48" authorId="0" shapeId="0" xr:uid="{00000000-0006-0000-0000-00002C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8" authorId="0" shapeId="0" xr:uid="{00000000-0006-0000-0000-00002D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8" authorId="0" shapeId="0" xr:uid="{00000000-0006-0000-0000-00002E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8" authorId="0" shapeId="0" xr:uid="{00000000-0006-0000-0000-00002F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8" authorId="0" shapeId="0" xr:uid="{00000000-0006-0000-0000-000030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8" authorId="0" shapeId="0" xr:uid="{00000000-0006-0000-0000-0000312C0000}">
      <text>
        <r>
          <rPr>
            <sz val="11"/>
            <color indexed="8"/>
            <rFont val="Helvetica"/>
            <family val="2"/>
          </rPr>
          <t>Author:
multiple countries had opened investigations into these Argentinean defendants.</t>
        </r>
      </text>
    </comment>
    <comment ref="AT49" authorId="1" shapeId="0" xr:uid="{F6E3140A-BFAB-594B-9277-8D99C379EFED}">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B50" authorId="0" shapeId="0" xr:uid="{00000000-0006-0000-0000-00002A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50" authorId="0" shapeId="0" xr:uid="{00000000-0006-0000-0000-00002B020000}">
      <text>
        <r>
          <rPr>
            <sz val="11"/>
            <color indexed="8"/>
            <rFont val="Helvetica"/>
            <family val="2"/>
          </rPr>
          <t>Author:
Defendants Named HERE:
http://cadenaser.com/ser/2014/10/31/tribunales/1414787886_712567.html</t>
        </r>
      </text>
    </comment>
    <comment ref="O50" authorId="1" shapeId="0" xr:uid="{00000000-0006-0000-0000-00002C020000}">
      <text>
        <r>
          <rPr>
            <sz val="11"/>
            <color indexed="8"/>
            <rFont val="Helvetica"/>
            <family val="2"/>
          </rPr>
          <t xml:space="preserve">Mack Eason:
https://translate.google.com/translate?hl=en&amp;sl=es&amp;u=http://memoriahistorica.org.es/tag/maria-servini-de-cubria/&amp;prev=search
</t>
        </r>
      </text>
    </comment>
    <comment ref="P50" authorId="0" shapeId="0" xr:uid="{00000000-0006-0000-0000-00002D020000}">
      <text>
        <r>
          <rPr>
            <sz val="11"/>
            <color indexed="8"/>
            <rFont val="Helvetica"/>
            <family val="2"/>
          </rPr>
          <t>Author:
http://cadenaser.com/ser/2014/10/31/tribunales/1414787886_712567.html</t>
        </r>
      </text>
    </comment>
    <comment ref="AE50" authorId="0" shapeId="0" xr:uid="{00000000-0006-0000-0000-00002E020000}">
      <text>
        <r>
          <rPr>
            <sz val="11"/>
            <color indexed="8"/>
            <rFont val="Helvetica"/>
            <family val="2"/>
          </rPr>
          <t xml:space="preserve">Author:
http://cadenaser.com/ser/2014/10/31/tribunales/1414787886_712567.html
</t>
        </r>
      </text>
    </comment>
    <comment ref="AF50" authorId="0" shapeId="0" xr:uid="{00000000-0006-0000-0000-00002F020000}">
      <text>
        <r>
          <rPr>
            <sz val="11"/>
            <color indexed="8"/>
            <rFont val="Helvetica"/>
            <family val="2"/>
          </rPr>
          <t>Author:
List of crimes here: http://politica.elpais.com/politica/2014/10/31/actualidad/1414789472_600996.html</t>
        </r>
      </text>
    </comment>
    <comment ref="AL50" authorId="0" shapeId="0" xr:uid="{00000000-0006-0000-0000-000030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50" authorId="0" shapeId="0" xr:uid="{00000000-0006-0000-0000-000031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50" authorId="0" shapeId="0" xr:uid="{00000000-0006-0000-0000-000032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50" authorId="0" shapeId="0" xr:uid="{00000000-0006-0000-0000-000033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50" authorId="0" shapeId="0" xr:uid="{00000000-0006-0000-0000-000034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P51" authorId="0" shapeId="0" xr:uid="{00000000-0006-0000-0000-0000A3030000}">
      <text>
        <r>
          <rPr>
            <sz val="11"/>
            <color indexed="8"/>
            <rFont val="Helvetica"/>
            <family val="2"/>
          </rPr>
          <t>Author:
http://law.unimelb.edu.au/__data/assets/pdf_file/0009/1679400/Aptel-and-Williamson.pdf</t>
        </r>
      </text>
    </comment>
    <comment ref="AF51" authorId="0" shapeId="0" xr:uid="{00000000-0006-0000-0000-0000A4030000}">
      <text>
        <r>
          <rPr>
            <sz val="11"/>
            <color indexed="8"/>
            <rFont val="Helvetica"/>
            <family val="2"/>
          </rPr>
          <t>Author:
“charged by the Prosecutor for alleged violations of international criminal law on the premises of the Gisovu Tea Factory and in the surrounding hills” http://law.unimelb.edu.au/__data/assets/pdf_file/0009/1679400/Aptel-and-Williamson.pdf</t>
        </r>
      </text>
    </comment>
    <comment ref="AG51" authorId="0" shapeId="0" xr:uid="{00000000-0006-0000-0000-0000A5030000}">
      <text>
        <r>
          <rPr>
            <sz val="11"/>
            <color indexed="8"/>
            <rFont val="Helvetica"/>
            <family val="2"/>
          </rPr>
          <t>Author:
Rwanda controlled first by Germany (German East Africa) during colonial period, then by Belgium under League of Nations Mandate system</t>
        </r>
      </text>
    </comment>
    <comment ref="AH51" authorId="0" shapeId="0" xr:uid="{00000000-0006-0000-0000-0000A60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51" authorId="0" shapeId="0" xr:uid="{00000000-0006-0000-0000-0000A7030000}">
      <text>
        <r>
          <rPr>
            <sz val="11"/>
            <color indexed="8"/>
            <rFont val="Helvetica"/>
            <family val="2"/>
          </rPr>
          <t>Author:
 https://trialinternational.org/latest-post/alfred-musema/</t>
        </r>
      </text>
    </comment>
    <comment ref="AO51" authorId="0" shapeId="0" xr:uid="{00000000-0006-0000-0000-0000A8030000}">
      <text>
        <r>
          <rPr>
            <sz val="11"/>
            <color indexed="8"/>
            <rFont val="Helvetica"/>
            <family val="2"/>
          </rPr>
          <t>Author:
Association for International Justice in Rwanda (AJIR)</t>
        </r>
      </text>
    </comment>
    <comment ref="BB51" authorId="0" shapeId="0" xr:uid="{00000000-0006-0000-0000-0000A9030000}">
      <text>
        <r>
          <rPr>
            <sz val="11"/>
            <color indexed="8"/>
            <rFont val="Helvetica"/>
            <family val="2"/>
          </rPr>
          <t>Author:
“Together with his family he arrived in Switzerland at the end of 1994, and applied for asylum”
https://trialinternational.org/latest-post/alfred-musema/</t>
        </r>
      </text>
    </comment>
    <comment ref="O52" authorId="1" shapeId="0" xr:uid="{00000000-0006-0000-0000-0000F5120000}">
      <text>
        <r>
          <rPr>
            <sz val="11"/>
            <color indexed="8"/>
            <rFont val="Helvetica"/>
            <family val="2"/>
          </rPr>
          <t>Mack Eason:
https://www.hrw.org/news/2015/12/18/why-germany-can-and-should-open-investigation-us-torture</t>
        </r>
      </text>
    </comment>
    <comment ref="AB52" authorId="1" shapeId="0" xr:uid="{00000000-0006-0000-0000-0000F6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52" authorId="1" shapeId="0" xr:uid="{00000000-0006-0000-0000-0000F7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52" authorId="1" shapeId="0" xr:uid="{00000000-0006-0000-0000-0000F8120000}">
      <text>
        <r>
          <rPr>
            <sz val="11"/>
            <color indexed="8"/>
            <rFont val="Helvetica"/>
            <family val="2"/>
          </rPr>
          <t>Mack Eason:
https://www.ecchr.eu/en/our_work/international-crimes-and-accountability/u-s-accountability/germany.html</t>
        </r>
      </text>
    </comment>
    <comment ref="AP52" authorId="1" shapeId="0" xr:uid="{00000000-0006-0000-0000-0000F9120000}">
      <text>
        <r>
          <rPr>
            <sz val="11"/>
            <color indexed="8"/>
            <rFont val="Helvetica"/>
            <family val="2"/>
          </rPr>
          <t xml:space="preserve">Mack Eason:
CCR is American
</t>
        </r>
      </text>
    </comment>
    <comment ref="O53" authorId="1" shapeId="0" xr:uid="{00000000-0006-0000-0000-00001C060000}">
      <text>
        <r>
          <rPr>
            <sz val="11"/>
            <color indexed="8"/>
            <rFont val="Helvetica"/>
            <family val="2"/>
          </rPr>
          <t xml:space="preserve">Mack Eason:
https://trialinternational.org/latest-post/alfredo-cristiani-burkard/
</t>
        </r>
      </text>
    </comment>
    <comment ref="AF53" authorId="1" shapeId="0" xr:uid="{00000000-0006-0000-0000-00001D060000}">
      <text>
        <r>
          <rPr>
            <sz val="11"/>
            <color indexed="8"/>
            <rFont val="Helvetica"/>
            <family val="2"/>
          </rPr>
          <t>Mack Eason:
Murder, state terrorism</t>
        </r>
      </text>
    </comment>
    <comment ref="AN53" authorId="1" shapeId="0" xr:uid="{00000000-0006-0000-0000-00001E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53" authorId="0" shapeId="0" xr:uid="{00000000-0006-0000-0000-00001F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B54" authorId="1" shapeId="0" xr:uid="{00000000-0006-0000-0000-000057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54" authorId="1" shapeId="0" xr:uid="{00000000-0006-0000-0000-000058060000}">
      <text>
        <r>
          <rPr>
            <sz val="11"/>
            <color indexed="8"/>
            <rFont val="Helvetica"/>
            <family val="2"/>
          </rPr>
          <t>Mack Eason:
as of 2014, at least</t>
        </r>
      </text>
    </comment>
    <comment ref="O54" authorId="1" shapeId="0" xr:uid="{00000000-0006-0000-0000-000059060000}">
      <text>
        <r>
          <rPr>
            <sz val="11"/>
            <color indexed="8"/>
            <rFont val="Helvetica"/>
            <family val="2"/>
          </rPr>
          <t>Mack Eason:
http://www.asser.nl/media/1452/spain-yihl-14-2011.pdf</t>
        </r>
      </text>
    </comment>
    <comment ref="AD54" authorId="1" shapeId="0" xr:uid="{00000000-0006-0000-0000-00005A060000}">
      <text>
        <r>
          <rPr>
            <sz val="11"/>
            <color indexed="8"/>
            <rFont val="Helvetica"/>
            <family val="2"/>
          </rPr>
          <t>Mack Eason:
http://ihrp.law.utoronto.ca/utfl_file/count/documents/WorkingGroup_Clinic/Spain%20Universal%20Jurisdiction%20Memo.pdf</t>
        </r>
      </text>
    </comment>
    <comment ref="AE54" authorId="1" shapeId="0" xr:uid="{00000000-0006-0000-0000-00005B060000}">
      <text>
        <r>
          <rPr>
            <sz val="11"/>
            <color indexed="8"/>
            <rFont val="Helvetica"/>
            <family val="2"/>
          </rPr>
          <t>Mack Eason:
http://ihrp.law.utoronto.ca/utfl_file/count/documents/WorkingGroup_Clinic/Spain%20Universal%20Jurisdiction%20Memo.pdf</t>
        </r>
      </text>
    </comment>
    <comment ref="AF54" authorId="1" shapeId="0" xr:uid="{00000000-0006-0000-0000-00005C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54" authorId="0" shapeId="0" xr:uid="{00000000-0006-0000-0000-00005D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54" authorId="1" shapeId="0" xr:uid="{00000000-0006-0000-0000-00005E060000}">
      <text>
        <r>
          <rPr>
            <sz val="11"/>
            <color indexed="8"/>
            <rFont val="Helvetica"/>
            <family val="2"/>
          </rPr>
          <t>Mack Eason:
www.asser.nl/media/1452/spain-yihl-14-2011.pdf at p. 5
http://www.sandiegouniontribune.com/sdut-spanish-court-open-probe-into-killings-in-iraq-2011jan04-story.html</t>
        </r>
      </text>
    </comment>
    <comment ref="B55" authorId="0" shapeId="0" xr:uid="{00000000-0006-0000-0000-000038050000}">
      <text>
        <r>
          <rPr>
            <sz val="11"/>
            <color indexed="8"/>
            <rFont val="Helvetica"/>
            <family val="2"/>
          </rPr>
          <t>Author:
Important as instance of states actively trying NOT to investigate UJ-based complaints:  “the Swiss authorities did not take any action to investigate the allegations against Al-Buainain during his time in country”
http://www.humanrightsfirst.org/blog/litigating-abroad-demand-accountability-torture-bahrain</t>
        </r>
      </text>
    </comment>
    <comment ref="AG55" authorId="0" shapeId="0" xr:uid="{00000000-0006-0000-0000-000039050000}">
      <text>
        <r>
          <rPr>
            <sz val="11"/>
            <color indexed="8"/>
            <rFont val="Helvetica"/>
            <family val="2"/>
          </rPr>
          <t>Author:
https://en.wikipedia.org/wiki/History_of_Bahrain</t>
        </r>
      </text>
    </comment>
    <comment ref="AH55" authorId="0" shapeId="0" xr:uid="{00000000-0006-0000-0000-00003A05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N55" authorId="0" shapeId="0" xr:uid="{00000000-0006-0000-0000-00003B050000}">
      <text>
        <r>
          <rPr>
            <sz val="11"/>
            <color indexed="8"/>
            <rFont val="Helvetica"/>
            <family val="2"/>
          </rPr>
          <t>Author:
Complainant =  Jaafar Al-Hasabi, a Bahraini citizen granted asylum in the United Kingdom
“On 9 September 2015 Bahrain-born British citizen Jaafar Al-Hasabi submitted a criminal complaint to the prosecuting authorities in Berne (Switzerland) against Bahraini Attorney General Ali Bin Fadhul Al-Buainain”</t>
        </r>
      </text>
    </comment>
    <comment ref="AO55" authorId="0" shapeId="0" xr:uid="{00000000-0006-0000-0000-00003C050000}">
      <text>
        <r>
          <rPr>
            <sz val="11"/>
            <color indexed="8"/>
            <rFont val="Helvetica"/>
            <family val="2"/>
          </rPr>
          <t>Author:
“Al-Hasabi, who now lives in London, has lodged a complaint before Berne prosecuting authorities with the support of the European Center for Constitutional and Human Rights (ECCHR) in Berlin, the London based organizations REDRESS and the Bahrain Institute for Rights and Democracy (BIRD) as well as TRIAL (Track Impunity Always) in Geneva.”
http://www.ecchr.eu/en/our_work/international-crimes-and-accountability/bahrain/attorney-general.html</t>
        </r>
      </text>
    </comment>
    <comment ref="AP55" authorId="0" shapeId="0" xr:uid="{00000000-0006-0000-0000-00003D050000}">
      <text>
        <r>
          <rPr>
            <sz val="11"/>
            <color indexed="8"/>
            <rFont val="Helvetica"/>
            <family val="2"/>
          </rPr>
          <t>Author:
“On September 15, Jaafar Al-Hasabi, a Bahraini citizen granted asylum in the United Kingdom, filed a criminal complaint in Switzerland against Bahrain’s attorney general, Ali Bin Fadhul Al-Buainain.” http://www.humanrightsfirst.org/blog/litigating-abroad-demand-accountability-torture-bahrain</t>
        </r>
      </text>
    </comment>
    <comment ref="AQ55" authorId="0" shapeId="0" xr:uid="{00000000-0006-0000-0000-00003E050000}">
      <text>
        <r>
          <rPr>
            <sz val="11"/>
            <color indexed="8"/>
            <rFont val="Helvetica"/>
            <family val="2"/>
          </rPr>
          <t>Author:
“On September 15, Jaafar Al-Hasabi, a Bahraini citizen granted asylum in the United Kingdom, filed a criminal complaint in Switzerland against Bahrain’s attorney general, Ali Bin Fadhul Al-Buainain.”
http://www.humanrightsfirst.org/blog/litigating-abroad-demand-accountability-torture-bahrain</t>
        </r>
      </text>
    </comment>
    <comment ref="AR55" authorId="0" shapeId="0" xr:uid="{00000000-0006-0000-0000-00003F050000}">
      <text>
        <r>
          <rPr>
            <sz val="11"/>
            <color indexed="8"/>
            <rFont val="Helvetica"/>
            <family val="2"/>
          </rPr>
          <t>Author:
“On September 15, Jaafar Al-Hasabi, a Bahraini citizen granted asylum in the United Kingdom, filed a criminal complaint in Switzerland against Bahrain’s attorney general, Ali Bin Fadhul Al-Buainain.”
http://www.humanrightsfirst.org/blog/litigating-abroad-demand-accountability-torture-bahrain</t>
        </r>
      </text>
    </comment>
    <comment ref="AS55" authorId="0" shapeId="0" xr:uid="{00000000-0006-0000-0000-000040050000}">
      <text>
        <r>
          <rPr>
            <sz val="11"/>
            <color indexed="8"/>
            <rFont val="Helvetica"/>
            <family val="2"/>
          </rPr>
          <t>Author:
Attorney General of Bahrain; Vice- President of the International Association of Prosecutors (IAP).
Do these count?</t>
        </r>
      </text>
    </comment>
    <comment ref="AZ55" authorId="0" shapeId="0" xr:uid="{00000000-0006-0000-0000-000041050000}">
      <text>
        <r>
          <rPr>
            <sz val="11"/>
            <color indexed="8"/>
            <rFont val="Helvetica"/>
            <family val="2"/>
          </rPr>
          <t>Author:
was there for a conference, but was allowed to leave.
http://www.justiceinfo.net/en/crimes/2799-switzerland-examines-torture-case-against-bahrain-attorney-general.html</t>
        </r>
      </text>
    </comment>
    <comment ref="B56" authorId="0" shapeId="0" xr:uid="{00000000-0006-0000-0000-000062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56" authorId="0" shapeId="0" xr:uid="{00000000-0006-0000-0000-000063200000}">
      <text>
        <r>
          <rPr>
            <sz val="11"/>
            <color indexed="8"/>
            <rFont val="Helvetica"/>
            <family val="2"/>
          </rPr>
          <t xml:space="preserve">Author:
Added 7-18-16
</t>
        </r>
      </text>
    </comment>
    <comment ref="O56" authorId="0" shapeId="0" xr:uid="{00000000-0006-0000-0000-000064200000}">
      <text>
        <r>
          <rPr>
            <sz val="11"/>
            <color indexed="8"/>
            <rFont val="Helvetica"/>
            <family val="2"/>
          </rPr>
          <t>Author:
http://sahara-news.org/650-spanish-police-hunt-polisario-leaders-for-genocide.html</t>
        </r>
      </text>
    </comment>
    <comment ref="AF56" authorId="0" shapeId="0" xr:uid="{00000000-0006-0000-0000-000065200000}">
      <text>
        <r>
          <rPr>
            <sz val="11"/>
            <color indexed="8"/>
            <rFont val="Helvetica"/>
            <family val="2"/>
          </rPr>
          <t>Author:
“crimes of murder, bodily injury, illegal detention, TERRORISM, TORTURE and disappearances”</t>
        </r>
      </text>
    </comment>
    <comment ref="AI56" authorId="0" shapeId="0" xr:uid="{00000000-0006-0000-0000-000066200000}">
      <text>
        <r>
          <rPr>
            <sz val="11"/>
            <color indexed="8"/>
            <rFont val="Helvetica"/>
            <family val="2"/>
          </rPr>
          <t>Author:
Spain didn’t hold Morocco as a colony in the 19th century, BUT Morocco was a spanish protectorate after WWI and was invaded by Franco</t>
        </r>
      </text>
    </comment>
    <comment ref="AL56" authorId="0" shapeId="0" xr:uid="{00000000-0006-0000-0000-000067200000}">
      <text>
        <r>
          <rPr>
            <sz val="11"/>
            <color indexed="8"/>
            <rFont val="Helvetica"/>
            <family val="2"/>
          </rPr>
          <t>Author:
http://polisario-thinktwice.org/460-december-14-2007-mens-justice-catches-up-with-the-polisario-and-algeria.html
http://www.asser.nl/media/1421/spain-yihl-15-2012.pdf</t>
        </r>
      </text>
    </comment>
    <comment ref="AN56" authorId="0" shapeId="0" xr:uid="{00000000-0006-0000-0000-000068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56" authorId="0" shapeId="0" xr:uid="{00000000-0006-0000-0000-000069200000}">
      <text>
        <r>
          <rPr>
            <sz val="11"/>
            <color indexed="8"/>
            <rFont val="Helvetica"/>
            <family val="2"/>
          </rPr>
          <t>Author:
“filed before the Spanish National Court by a group of Saharawi citizens”  http://www.fmyv.es/ci/in/HR/12.pdf at p. 21</t>
        </r>
      </text>
    </comment>
    <comment ref="AQ56" authorId="0" shapeId="0" xr:uid="{00000000-0006-0000-0000-00006A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56" authorId="0" shapeId="0" xr:uid="{00000000-0006-0000-0000-00006B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G57" authorId="0" shapeId="0" xr:uid="{00000000-0006-0000-0000-00007F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57" authorId="0" shapeId="0" xr:uid="{00000000-0006-0000-0000-000080210000}">
      <text>
        <r>
          <rPr>
            <sz val="11"/>
            <color indexed="8"/>
            <rFont val="Helvetica"/>
            <family val="2"/>
          </rPr>
          <t>Author:
barely.
https://en.wikipedia.org/wiki/Danish_colonial_empire#Overview</t>
        </r>
      </text>
    </comment>
    <comment ref="AI57" authorId="0" shapeId="0" xr:uid="{00000000-0006-0000-0000-000081210000}">
      <text>
        <r>
          <rPr>
            <sz val="11"/>
            <color indexed="8"/>
            <rFont val="Helvetica"/>
            <family val="2"/>
          </rPr>
          <t>Author:
https://en.wikipedia.org/wiki/History_of_French-era_Tunisia</t>
        </r>
      </text>
    </comment>
    <comment ref="AL57" authorId="1" shapeId="0" xr:uid="{00000000-0006-0000-0000-000082210000}">
      <text>
        <r>
          <rPr>
            <sz val="11"/>
            <color indexed="8"/>
            <rFont val="Helvetica"/>
            <family val="2"/>
          </rPr>
          <t xml:space="preserve">Mack Eason:
https://web.archive.org/web/20050310130806/http://www.tunisnews.net/9novembre01.htm
</t>
        </r>
      </text>
    </comment>
    <comment ref="AN57" authorId="1" shapeId="0" xr:uid="{00000000-0006-0000-0000-000083210000}">
      <text>
        <r>
          <rPr>
            <sz val="11"/>
            <color indexed="8"/>
            <rFont val="Helvetica"/>
            <family val="2"/>
          </rPr>
          <t>Mack Eason:
https://web.archive.org/web/20050310130806/http://www.tunisnews.net/9novembre01.htm</t>
        </r>
      </text>
    </comment>
    <comment ref="AP57" authorId="1" shapeId="0" xr:uid="{00000000-0006-0000-0000-000084210000}">
      <text>
        <r>
          <rPr>
            <sz val="11"/>
            <color indexed="8"/>
            <rFont val="Helvetica"/>
            <family val="2"/>
          </rPr>
          <t>Mack Eason:
https://web.archive.org/web/20050310130806/http://www.tunisnews.net/9novembre01.htm</t>
        </r>
      </text>
    </comment>
    <comment ref="AQ57" authorId="1" shapeId="0" xr:uid="{00000000-0006-0000-0000-000085210000}">
      <text>
        <r>
          <rPr>
            <sz val="11"/>
            <color indexed="8"/>
            <rFont val="Helvetica"/>
            <family val="2"/>
          </rPr>
          <t>Mack Eason:
2 complainants living in France at time of complaint
https://web.archive.org/web/20050310130806/http://www.tunisnews.net/9novembre01.htm</t>
        </r>
      </text>
    </comment>
    <comment ref="AR57" authorId="1" shapeId="0" xr:uid="{00000000-0006-0000-0000-000086210000}">
      <text>
        <r>
          <rPr>
            <sz val="11"/>
            <color indexed="8"/>
            <rFont val="Helvetica"/>
            <family val="2"/>
          </rPr>
          <t>Mack Eason:
2 complainants living in France at time of complaint
https://web.archive.org/web/20050310130806/http://www.tunisnews.net/9novembre01.htm</t>
        </r>
      </text>
    </comment>
    <comment ref="AS57" authorId="1" shapeId="0" xr:uid="{00000000-0006-0000-0000-000087210000}">
      <text>
        <r>
          <rPr>
            <sz val="11"/>
            <color indexed="8"/>
            <rFont val="Helvetica"/>
            <family val="2"/>
          </rPr>
          <t>Mack Eason:
secrétaire d'Etat à la Sûreté auprès du ministère de l'Intérieur.</t>
        </r>
      </text>
    </comment>
    <comment ref="B58" authorId="1" shapeId="0" xr:uid="{00000000-0006-0000-0000-00006F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58" authorId="1" shapeId="0" xr:uid="{00000000-0006-0000-0000-000070060000}">
      <text>
        <r>
          <rPr>
            <sz val="11"/>
            <color indexed="8"/>
            <rFont val="Helvetica"/>
            <family val="2"/>
          </rPr>
          <t>Mack Eason:
as of 2014, at least</t>
        </r>
      </text>
    </comment>
    <comment ref="O58" authorId="1" shapeId="0" xr:uid="{00000000-0006-0000-0000-000071060000}">
      <text>
        <r>
          <rPr>
            <sz val="11"/>
            <color indexed="8"/>
            <rFont val="Helvetica"/>
            <family val="2"/>
          </rPr>
          <t>Mack Eason:
http://www.asser.nl/media/1452/spain-yihl-14-2011.pdf</t>
        </r>
      </text>
    </comment>
    <comment ref="AD58" authorId="1" shapeId="0" xr:uid="{00000000-0006-0000-0000-000072060000}">
      <text>
        <r>
          <rPr>
            <sz val="11"/>
            <color indexed="8"/>
            <rFont val="Helvetica"/>
            <family val="2"/>
          </rPr>
          <t>Mack Eason:
http://ihrp.law.utoronto.ca/utfl_file/count/documents/WorkingGroup_Clinic/Spain%20Universal%20Jurisdiction%20Memo.pdf</t>
        </r>
      </text>
    </comment>
    <comment ref="AE58" authorId="1" shapeId="0" xr:uid="{00000000-0006-0000-0000-000073060000}">
      <text>
        <r>
          <rPr>
            <sz val="11"/>
            <color indexed="8"/>
            <rFont val="Helvetica"/>
            <family val="2"/>
          </rPr>
          <t>Mack Eason:
http://ihrp.law.utoronto.ca/utfl_file/count/documents/WorkingGroup_Clinic/Spain%20Universal%20Jurisdiction%20Memo.pdf</t>
        </r>
      </text>
    </comment>
    <comment ref="AF58" authorId="1" shapeId="0" xr:uid="{00000000-0006-0000-0000-000074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58" authorId="0" shapeId="0" xr:uid="{00000000-0006-0000-0000-000075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58" authorId="1" shapeId="0" xr:uid="{00000000-0006-0000-0000-000076060000}">
      <text>
        <r>
          <rPr>
            <sz val="11"/>
            <color indexed="8"/>
            <rFont val="Helvetica"/>
            <family val="2"/>
          </rPr>
          <t>Mack Eason:
www.asser.nl/media/1452/spain-yihl-14-2011.pdf at p. 5
http://www.sandiegouniontribune.com/sdut-spanish-court-open-probe-into-killings-in-iraq-2011jan04-story.html</t>
        </r>
      </text>
    </comment>
    <comment ref="B59" authorId="1" shapeId="0" xr:uid="{00000000-0006-0000-0000-0000200F0000}">
      <text>
        <r>
          <rPr>
            <sz val="11"/>
            <color indexed="8"/>
            <rFont val="Helvetica"/>
            <family val="2"/>
          </rPr>
          <t>Mack Eason:
Some sources describe this as a civil suit, others as a criminal suit.  Unclear.</t>
        </r>
      </text>
    </comment>
    <comment ref="O59" authorId="1" shapeId="0" xr:uid="{00000000-0006-0000-0000-0000210F0000}">
      <text>
        <r>
          <rPr>
            <sz val="11"/>
            <color indexed="8"/>
            <rFont val="Helvetica"/>
            <family val="2"/>
          </rPr>
          <t>Mack Eason:
http://www.reuters.com/article/us-germany-turkey-complaint-idUSKCN0ZD231</t>
        </r>
      </text>
    </comment>
    <comment ref="AD59" authorId="1" shapeId="0" xr:uid="{00000000-0006-0000-0000-0000220F0000}">
      <text>
        <r>
          <rPr>
            <sz val="11"/>
            <color indexed="8"/>
            <rFont val="Helvetica"/>
            <family val="2"/>
          </rPr>
          <t>Mack Eason:
https://sputniknews.com/politics/201606281042101173-german-erdogan-war-crimes-trial/</t>
        </r>
      </text>
    </comment>
    <comment ref="AE59" authorId="1" shapeId="0" xr:uid="{00000000-0006-0000-0000-0000230F0000}">
      <text>
        <r>
          <rPr>
            <sz val="11"/>
            <color indexed="8"/>
            <rFont val="Helvetica"/>
            <family val="2"/>
          </rPr>
          <t>Mack Eason:
https://sputniknews.com/politics/201606281042101173-german-erdogan-war-crimes-trial/</t>
        </r>
      </text>
    </comment>
    <comment ref="AL59" authorId="1" shapeId="0" xr:uid="{00000000-0006-0000-0000-000024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AL60" authorId="1" shapeId="0" xr:uid="{00000000-0006-0000-0000-0000421B0000}">
      <text>
        <r>
          <rPr>
            <sz val="11"/>
            <color indexed="8"/>
            <rFont val="Helvetica"/>
            <family val="2"/>
          </rPr>
          <t xml:space="preserve">Mack Eason:
http://guernica37.org/2017/07/opencanada-in-spain-will-a-pioneering-case-bring-justice-for-syrian-victims/ </t>
        </r>
      </text>
    </comment>
    <comment ref="AN60" authorId="1" shapeId="0" xr:uid="{00000000-0006-0000-0000-0000431B0000}">
      <text>
        <r>
          <rPr>
            <sz val="11"/>
            <color indexed="8"/>
            <rFont val="Helvetica"/>
            <family val="2"/>
          </rPr>
          <t xml:space="preserve">Mack Eason:
https://www.nytimes.com/2017/03/27/world/middleeast/syria-crime-torture-assad-war.html
</t>
        </r>
      </text>
    </comment>
    <comment ref="AP60" authorId="1" shapeId="0" xr:uid="{00000000-0006-0000-0000-0000441B0000}">
      <text>
        <r>
          <rPr>
            <sz val="11"/>
            <color indexed="8"/>
            <rFont val="Helvetica"/>
            <family val="2"/>
          </rPr>
          <t xml:space="preserve">Mack Eason:
https://www.nytimes.com/2017/03/27/world/middleeast/syria-crime-torture-assad-war.html
</t>
        </r>
      </text>
    </comment>
    <comment ref="AQ60" authorId="1" shapeId="0" xr:uid="{00000000-0006-0000-0000-0000451B0000}">
      <text>
        <r>
          <rPr>
            <sz val="11"/>
            <color indexed="8"/>
            <rFont val="Helvetica"/>
            <family val="2"/>
          </rPr>
          <t xml:space="preserve">Mack Eason:
https://www.nytimes.com/2017/03/27/world/middleeast/syria-crime-torture-assad-war.html
</t>
        </r>
      </text>
    </comment>
    <comment ref="AR60" authorId="1" shapeId="0" xr:uid="{00000000-0006-0000-0000-0000461B0000}">
      <text>
        <r>
          <rPr>
            <sz val="11"/>
            <color indexed="8"/>
            <rFont val="Helvetica"/>
            <family val="2"/>
          </rPr>
          <t xml:space="preserve">Mack Eason:
https://www.nytimes.com/2017/03/27/world/middleeast/syria-crime-torture-assad-war.html
</t>
        </r>
      </text>
    </comment>
    <comment ref="AS60" authorId="1" shapeId="0" xr:uid="{00000000-0006-0000-0000-0000471B0000}">
      <text>
        <r>
          <rPr>
            <sz val="11"/>
            <color indexed="8"/>
            <rFont val="Helvetica"/>
            <family val="2"/>
          </rPr>
          <t>Mack Eason:
head of the National Security Bureau
http://guernica37.org/2017/04/the-new-york-times-assad-opponents-seek-justice-for-syrias-war-victims/</t>
        </r>
      </text>
    </comment>
    <comment ref="C61" authorId="1" shapeId="0" xr:uid="{00000000-0006-0000-0000-00002C030000}">
      <text>
        <r>
          <rPr>
            <sz val="11"/>
            <color indexed="8"/>
            <rFont val="Helvetica"/>
            <family val="2"/>
          </rPr>
          <t xml:space="preserve">Mack Eason:
His name is spelled in two different ways in different places in the 2017 “Make Way for Justice” report
</t>
        </r>
      </text>
    </comment>
    <comment ref="AQ61" authorId="1" shapeId="0" xr:uid="{00000000-0006-0000-0000-00002D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61" authorId="1" shapeId="0" xr:uid="{00000000-0006-0000-0000-00002E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61" authorId="1" shapeId="0" xr:uid="{00000000-0006-0000-0000-00002F030000}">
      <text>
        <r>
          <rPr>
            <sz val="11"/>
            <color indexed="8"/>
            <rFont val="Helvetica"/>
            <family val="2"/>
          </rPr>
          <t>Mack Eason:
“a special security adviser to Syrian president Bashar al-Assad and is one of his trusted men.[1] Mamlouk is also head of the National Security Bureau of the Ba'ath Party.”
https://en.wikipedia.org/wiki/Ali_Mamlouk</t>
        </r>
      </text>
    </comment>
    <comment ref="J62" authorId="1" shapeId="0" xr:uid="{00000000-0006-0000-0000-0000B6080000}">
      <text>
        <r>
          <rPr>
            <sz val="11"/>
            <color indexed="8"/>
            <rFont val="Helvetica"/>
            <family val="2"/>
          </rPr>
          <t xml:space="preserve">Mack Eason:
https://trialinternational.org/wp-content/uploads/2018/03/UJAR-Make-way-for-Justice-2018.pdf
at p. 43
</t>
        </r>
      </text>
    </comment>
    <comment ref="AG63" authorId="0" shapeId="0" xr:uid="{00000000-0006-0000-0000-000091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63" authorId="0" shapeId="0" xr:uid="{00000000-0006-0000-0000-000092210000}">
      <text>
        <r>
          <rPr>
            <sz val="11"/>
            <color indexed="8"/>
            <rFont val="Helvetica"/>
            <family val="2"/>
          </rPr>
          <t>Author:
barely.
https://en.wikipedia.org/wiki/Danish_colonial_empire#Overview</t>
        </r>
      </text>
    </comment>
    <comment ref="AI63" authorId="0" shapeId="0" xr:uid="{00000000-0006-0000-0000-000093210000}">
      <text>
        <r>
          <rPr>
            <sz val="11"/>
            <color indexed="8"/>
            <rFont val="Helvetica"/>
            <family val="2"/>
          </rPr>
          <t>Author:
https://en.wikipedia.org/wiki/History_of_French-era_Tunisia</t>
        </r>
      </text>
    </comment>
    <comment ref="AL63" authorId="1" shapeId="0" xr:uid="{00000000-0006-0000-0000-000094210000}">
      <text>
        <r>
          <rPr>
            <sz val="11"/>
            <color indexed="8"/>
            <rFont val="Helvetica"/>
            <family val="2"/>
          </rPr>
          <t xml:space="preserve">Mack Eason:
https://web.archive.org/web/20050310130806/http://www.tunisnews.net/9novembre01.htm
</t>
        </r>
      </text>
    </comment>
    <comment ref="AN63" authorId="1" shapeId="0" xr:uid="{00000000-0006-0000-0000-000095210000}">
      <text>
        <r>
          <rPr>
            <sz val="11"/>
            <color indexed="8"/>
            <rFont val="Helvetica"/>
            <family val="2"/>
          </rPr>
          <t>Mack Eason:
https://web.archive.org/web/20050310130806/http://www.tunisnews.net/9novembre01.htm</t>
        </r>
      </text>
    </comment>
    <comment ref="AP63" authorId="1" shapeId="0" xr:uid="{00000000-0006-0000-0000-000096210000}">
      <text>
        <r>
          <rPr>
            <sz val="11"/>
            <color indexed="8"/>
            <rFont val="Helvetica"/>
            <family val="2"/>
          </rPr>
          <t xml:space="preserve">Mack Eason:
https://web.archive.org/web/20050310130806/http://www.tunisnews.net/9novembre01.htm
</t>
        </r>
      </text>
    </comment>
    <comment ref="AQ63" authorId="1" shapeId="0" xr:uid="{00000000-0006-0000-0000-000097210000}">
      <text>
        <r>
          <rPr>
            <sz val="11"/>
            <color indexed="8"/>
            <rFont val="Helvetica"/>
            <family val="2"/>
          </rPr>
          <t>Mack Eason:
2 complainants living in France at time of complaint
https://web.archive.org/web/20050310130806/http://www.tunisnews.net/9novembre01.htm</t>
        </r>
      </text>
    </comment>
    <comment ref="AR63" authorId="1" shapeId="0" xr:uid="{00000000-0006-0000-0000-000098210000}">
      <text>
        <r>
          <rPr>
            <sz val="11"/>
            <color indexed="8"/>
            <rFont val="Helvetica"/>
            <family val="2"/>
          </rPr>
          <t>Mack Eason:
2 complainants living in France at time of complaint
https://web.archive.org/web/20050310130806/http://www.tunisnews.net/9novembre01.htm</t>
        </r>
      </text>
    </comment>
    <comment ref="AS63" authorId="1" shapeId="0" xr:uid="{00000000-0006-0000-0000-000099210000}">
      <text>
        <r>
          <rPr>
            <sz val="11"/>
            <color indexed="8"/>
            <rFont val="Helvetica"/>
            <family val="2"/>
          </rPr>
          <t>Mack Eason:
head of the Directorate General of Border and Alien</t>
        </r>
      </text>
    </comment>
    <comment ref="B64" authorId="1" shapeId="0" xr:uid="{00000000-0006-0000-0000-00000C0F0000}">
      <text>
        <r>
          <rPr>
            <sz val="11"/>
            <color indexed="8"/>
            <rFont val="Helvetica"/>
            <family val="2"/>
          </rPr>
          <t>Mack Eason:
Some sources describe this as a civil suit, others as a criminal suit.  Unclear.</t>
        </r>
      </text>
    </comment>
    <comment ref="O64" authorId="1" shapeId="0" xr:uid="{00000000-0006-0000-0000-00000D0F0000}">
      <text>
        <r>
          <rPr>
            <sz val="11"/>
            <color indexed="8"/>
            <rFont val="Helvetica"/>
            <family val="2"/>
          </rPr>
          <t>Mack Eason:
http://www.reuters.com/article/us-germany-turkey-complaint-idUSKCN0ZD231</t>
        </r>
      </text>
    </comment>
    <comment ref="AD64" authorId="1" shapeId="0" xr:uid="{00000000-0006-0000-0000-00000E0F0000}">
      <text>
        <r>
          <rPr>
            <sz val="11"/>
            <color indexed="8"/>
            <rFont val="Helvetica"/>
            <family val="2"/>
          </rPr>
          <t>Mack Eason:
https://sputniknews.com/politics/201606281042101173-german-erdogan-war-crimes-trial/</t>
        </r>
      </text>
    </comment>
    <comment ref="AE64" authorId="1" shapeId="0" xr:uid="{00000000-0006-0000-0000-00000F0F0000}">
      <text>
        <r>
          <rPr>
            <sz val="11"/>
            <color indexed="8"/>
            <rFont val="Helvetica"/>
            <family val="2"/>
          </rPr>
          <t>Mack Eason:
https://sputniknews.com/politics/201606281042101173-german-erdogan-war-crimes-trial/</t>
        </r>
      </text>
    </comment>
    <comment ref="AL64" authorId="1" shapeId="0" xr:uid="{00000000-0006-0000-0000-000010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K65" authorId="0" shapeId="0" xr:uid="{00000000-0006-0000-0000-000075110000}">
      <text>
        <r>
          <rPr>
            <sz val="11"/>
            <color indexed="8"/>
            <rFont val="Helvetica"/>
            <family val="2"/>
          </rPr>
          <t xml:space="preserve">Author:
https://www.highbeam.com/doc/1P1-88602436.html
</t>
        </r>
      </text>
    </comment>
    <comment ref="AB65" authorId="0" shapeId="0" xr:uid="{00000000-0006-0000-0000-000076110000}">
      <text>
        <r>
          <rPr>
            <sz val="11"/>
            <color indexed="8"/>
            <rFont val="Helvetica"/>
            <family val="2"/>
          </rPr>
          <t>Author:
“Crimes against humanity, crimes of torture, acts of barbarism and arbitrary arrests.”
http://ospiti.peacelink.it/anb-bia/nr437/e06.html</t>
        </r>
      </text>
    </comment>
    <comment ref="AE65" authorId="0" shapeId="0" xr:uid="{00000000-0006-0000-0000-000077110000}">
      <text>
        <r>
          <rPr>
            <sz val="11"/>
            <color indexed="8"/>
            <rFont val="Helvetica"/>
            <family val="2"/>
          </rPr>
          <t>Author:
“Crimes against humanity, crimes of torture, acts of barbarism and arbitrary arrests.”
http://ospiti.peacelink.it/anb-bia/nr437/e06.html</t>
        </r>
      </text>
    </comment>
    <comment ref="AF65" authorId="0" shapeId="0" xr:uid="{00000000-0006-0000-0000-000078110000}">
      <text>
        <r>
          <rPr>
            <sz val="11"/>
            <color indexed="8"/>
            <rFont val="Helvetica"/>
            <family val="2"/>
          </rPr>
          <t>Author:
“Crimes against humanity, crimes of torture, acts of barbarism and arbitrary arrests.”
http://ospiti.peacelink.it/anb-bia/nr437/e06.html</t>
        </r>
      </text>
    </comment>
    <comment ref="AG65" authorId="0" shapeId="0" xr:uid="{00000000-0006-0000-0000-000079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65" authorId="0" shapeId="0" xr:uid="{00000000-0006-0000-0000-00007A110000}">
      <text>
        <r>
          <rPr>
            <sz val="11"/>
            <color indexed="8"/>
            <rFont val="Helvetica"/>
            <family val="2"/>
          </rPr>
          <t>Author:
Looks like parts of Cameroon were held by all the other colonial powers (Brits, French, Germans)
https://en.wikipedia.org/wiki/History_of_Cameroon#Colonization</t>
        </r>
      </text>
    </comment>
    <comment ref="AN65" authorId="0" shapeId="0" xr:uid="{00000000-0006-0000-0000-00007B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65" authorId="0" shapeId="0" xr:uid="{00000000-0006-0000-0000-00007C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65" authorId="0" shapeId="0" xr:uid="{00000000-0006-0000-0000-00007D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65" authorId="0" shapeId="0" xr:uid="{00000000-0006-0000-0000-00007E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65" authorId="0" shapeId="0" xr:uid="{00000000-0006-0000-0000-00007F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65" authorId="0" shapeId="0" xr:uid="{00000000-0006-0000-0000-000080110000}">
      <text>
        <r>
          <rPr>
            <sz val="11"/>
            <color indexed="8"/>
            <rFont val="Helvetica"/>
            <family val="2"/>
          </rPr>
          <t xml:space="preserve">Author:
Minister of Justice at the time
https://en.wikipedia.org/wiki/Amadou_Ali
Does this count?
</t>
        </r>
      </text>
    </comment>
    <comment ref="BH65" authorId="0" shapeId="0" xr:uid="{00000000-0006-0000-0000-000081110000}">
      <text>
        <r>
          <rPr>
            <sz val="11"/>
            <color indexed="8"/>
            <rFont val="Helvetica"/>
            <family val="2"/>
          </rPr>
          <t xml:space="preserve">Author:
https://www.highbeam.com/doc/1P1-88602436.html
</t>
        </r>
      </text>
    </comment>
    <comment ref="B66" authorId="0" shapeId="0" xr:uid="{00000000-0006-0000-0000-00004B180000}">
      <text>
        <r>
          <rPr>
            <sz val="11"/>
            <color indexed="8"/>
            <rFont val="Helvetica"/>
            <family val="2"/>
          </rPr>
          <t>Author:
the Kosiah case was “the first time ever a member of this armed group which was fighting against charles Taylor and the npfL during the Liberian civil war was arrested and charged.”_x000D__x000D_Also, the Kosiah case marks the “first time someone would be tried for war crimes in front of a non-military criminal court (the federal criminal court) in Switzerland.”_x000D__x000D_http://civitas-maxima.org/CM_ANNUAL%20REPORT%202015.pdf at 28</t>
        </r>
      </text>
    </comment>
    <comment ref="M66" authorId="0" shapeId="0" xr:uid="{00000000-0006-0000-0000-00004C180000}">
      <text>
        <r>
          <rPr>
            <sz val="11"/>
            <color indexed="8"/>
            <rFont val="Helvetica"/>
            <family val="2"/>
          </rPr>
          <t xml:space="preserve">Author:
http://civitas-maxima.org/CM_ANNUAL%20REPORT%202015.pdf
at p. 28
</t>
        </r>
      </text>
    </comment>
    <comment ref="O66" authorId="1" shapeId="0" xr:uid="{00000000-0006-0000-0000-00004D180000}">
      <text>
        <r>
          <rPr>
            <sz val="11"/>
            <color indexed="8"/>
            <rFont val="Helvetica"/>
            <family val="2"/>
          </rPr>
          <t>Mack Eason:
https://trialinternational.org/latest-post/alieu-kosiah/</t>
        </r>
      </text>
    </comment>
    <comment ref="R66" authorId="0" shapeId="0" xr:uid="{00000000-0006-0000-0000-00004E180000}">
      <text>
        <r>
          <rPr>
            <sz val="11"/>
            <color indexed="8"/>
            <rFont val="Helvetica"/>
            <family val="2"/>
          </rPr>
          <t>Author:
arrest wasn’t made public until January 2015
http://www.nytimes.com/2015/01/17/world/africa/a-former-commander-of-liberian-rebels-is-arrested-in-switzerland.html?_r=0</t>
        </r>
      </text>
    </comment>
    <comment ref="AD66" authorId="0" shapeId="0" xr:uid="{00000000-0006-0000-0000-00004F180000}">
      <text>
        <r>
          <rPr>
            <sz val="11"/>
            <color indexed="8"/>
            <rFont val="Helvetica"/>
            <family val="2"/>
          </rPr>
          <t xml:space="preserve">Author:
“including systematic killings, targeting civilians”
</t>
        </r>
      </text>
    </comment>
    <comment ref="AG66" authorId="0" shapeId="0" xr:uid="{00000000-0006-0000-0000-000050180000}">
      <text>
        <r>
          <rPr>
            <sz val="11"/>
            <color rgb="FF000000"/>
            <rFont val="Helvetica"/>
            <family val="2"/>
          </rPr>
          <t xml:space="preserve">Author:
</t>
        </r>
        <r>
          <rPr>
            <sz val="11"/>
            <color rgb="FF000000"/>
            <rFont val="Helvetica"/>
            <family val="2"/>
          </rPr>
          <t>Liberia was not a formal colonial possession of one of the major powers.  BUT it was initially established as a colony made up of former slaves from North America, was established by the American Colonization Society, and even after declaring independence in 1847 remained within the sphere of American influence.</t>
        </r>
      </text>
    </comment>
    <comment ref="AH66" authorId="0" shapeId="0" xr:uid="{00000000-0006-0000-0000-000051180000}">
      <text>
        <r>
          <rPr>
            <sz val="11"/>
            <color rgb="FF000000"/>
            <rFont val="Helvetica"/>
            <family val="2"/>
          </rPr>
          <t xml:space="preserve">Author:
</t>
        </r>
        <r>
          <rPr>
            <sz val="11"/>
            <color rgb="FF000000"/>
            <rFont val="Helvetica"/>
            <family val="2"/>
          </rPr>
          <t xml:space="preserve">Argument about this.  Switzerland did not have colonies BUT was “intensely involved in colonial practices” both economically and in its scientific community.  
</t>
        </r>
        <r>
          <rPr>
            <sz val="11"/>
            <color rgb="FF000000"/>
            <rFont val="Helvetica"/>
            <family val="2"/>
          </rPr>
          <t>http://www.palgrave.com/us/book/9781137442734</t>
        </r>
      </text>
    </comment>
    <comment ref="AN66" authorId="0" shapeId="0" xr:uid="{00000000-0006-0000-0000-000052180000}">
      <text>
        <r>
          <rPr>
            <sz val="11"/>
            <color indexed="8"/>
            <rFont val="Helvetica"/>
            <family val="2"/>
          </rPr>
          <t>Author:
“In 2014, a group of seven people living in Liberia alerted the Swiss Prosecution of Kosiah alleged crimes, and filed a complaint against him. In August 2014, the Swiss Prosecution decided to open an investigation against Kosiah.”</t>
        </r>
      </text>
    </comment>
    <comment ref="AO66" authorId="0" shapeId="0" xr:uid="{00000000-0006-0000-0000-000053180000}">
      <text>
        <r>
          <rPr>
            <sz val="11"/>
            <color indexed="8"/>
            <rFont val="Helvetica"/>
            <family val="2"/>
          </rPr>
          <t>Author:
“Civitas Maxima and the GJRP documented crimes committed by ULIMO in Liberia and Alain Werner, Director of Civitas Maxima, filed on behalf of five Liberian victims a criminal complaint against Alieu Kosiah in 2014 in Switzerland after having discovered that he had resided in Switzerland for several years.”
http://civitas-maxima.org/CM_ANNUAL%20REPORT%202015.pdf at 28</t>
        </r>
      </text>
    </comment>
    <comment ref="AS66" authorId="0" shapeId="0" xr:uid="{00000000-0006-0000-0000-000054180000}">
      <text>
        <r>
          <rPr>
            <sz val="11"/>
            <color indexed="8"/>
            <rFont val="Helvetica"/>
            <family val="2"/>
          </rPr>
          <t xml:space="preserve">Author:
former commander of the United Liberation Movement of Liberia for Democracy (ULIMO)
</t>
        </r>
      </text>
    </comment>
    <comment ref="AU66" authorId="1" shapeId="0" xr:uid="{00000000-0006-0000-0000-000055180000}">
      <text>
        <r>
          <rPr>
            <sz val="11"/>
            <color indexed="8"/>
            <rFont val="Helvetica"/>
            <family val="2"/>
          </rPr>
          <t>Mack Eason:
http://www.justiceinfo.net/en/component/k2/24976-12032015-liberiajustice-european-arrests-of-liberian-war-crimes-suspects-refuel-impunity-debate-in-liberia.html</t>
        </r>
      </text>
    </comment>
    <comment ref="BA66" authorId="0" shapeId="0" xr:uid="{00000000-0006-0000-0000-000056180000}">
      <text>
        <r>
          <rPr>
            <sz val="11"/>
            <color indexed="8"/>
            <rFont val="Helvetica"/>
            <family val="2"/>
          </rPr>
          <t>Author:
Kosiah “had been living in Bern, in western Switzerland, since 1997, said Morisara Doumbia, a leader of a Liberian association in the city.”
http://www.nytimes.com/2015/01/17/world/africa/a-former-commander-of-liberian-rebels-is-arrested-in-switzerland.html?_r=1</t>
        </r>
      </text>
    </comment>
    <comment ref="BC66" authorId="1" shapeId="0" xr:uid="{00000000-0006-0000-0000-000057180000}">
      <text>
        <r>
          <rPr>
            <sz val="11"/>
            <color indexed="8"/>
            <rFont val="Helvetica"/>
            <family val="2"/>
          </rPr>
          <t>Mack Eason:
“Kosiah moved to Switzerland, where he obtained permanent resident status.”
https://trialinternational.org/latest-post/alieu-kosiah/</t>
        </r>
      </text>
    </comment>
    <comment ref="B67" authorId="0" shapeId="0" xr:uid="{C1E7E081-C837-0148-8EDB-6C13D6A37DD2}">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K67" authorId="0" shapeId="0" xr:uid="{00000000-0006-0000-0000-0000E2180000}">
      <text>
        <r>
          <rPr>
            <sz val="11"/>
            <color indexed="8"/>
            <rFont val="Helvetica"/>
            <family val="2"/>
          </rPr>
          <t>Author:
http://www.efe.com/efe/espana/politica/ruz-procesa-a-11-altos-cargos-y-militares-marroquies-por-genocidio-en-el-sahara/10002-2581895</t>
        </r>
      </text>
    </comment>
    <comment ref="O67" authorId="0" shapeId="0" xr:uid="{00000000-0006-0000-0000-0000E3180000}">
      <text>
        <r>
          <rPr>
            <sz val="11"/>
            <color indexed="8"/>
            <rFont val="Helvetica"/>
            <family val="2"/>
          </rPr>
          <t>Author:
http://www.fmyv.es/ci/in/HR/12.pdf
Also see http://www.elmundo.es/elmundo/2006/09/14/solidaridad/1158254679.html</t>
        </r>
      </text>
    </comment>
    <comment ref="AB67" authorId="0" shapeId="0" xr:uid="{00000000-0006-0000-0000-0000E4180000}">
      <text>
        <r>
          <rPr>
            <sz val="11"/>
            <color indexed="8"/>
            <rFont val="Helvetica"/>
            <family val="2"/>
          </rPr>
          <t>Author:
“genocide, illegal detention, torture and crimes against humanity” 
http://www.fmyv.es/ci/in/HR/12.pdf at 21</t>
        </r>
      </text>
    </comment>
    <comment ref="AC67" authorId="0" shapeId="0" xr:uid="{00000000-0006-0000-0000-0000E5180000}">
      <text>
        <r>
          <rPr>
            <sz val="11"/>
            <color indexed="8"/>
            <rFont val="Helvetica"/>
            <family val="2"/>
          </rPr>
          <t>Author:
“genocide, illegal detention, torture and crimes against humanity” 
http://www.fmyv.es/ci/in/HR/12.pdf at 21</t>
        </r>
      </text>
    </comment>
    <comment ref="AE67" authorId="0" shapeId="0" xr:uid="{00000000-0006-0000-0000-0000E6180000}">
      <text>
        <r>
          <rPr>
            <sz val="11"/>
            <color indexed="8"/>
            <rFont val="Helvetica"/>
            <family val="2"/>
          </rPr>
          <t>Author:
“genocide, illegal detention, torture and crimes against humanity” 
http://www.fmyv.es/ci/in/HR/12.pdf at 21</t>
        </r>
      </text>
    </comment>
    <comment ref="AF67" authorId="0" shapeId="0" xr:uid="{00000000-0006-0000-0000-0000E7180000}">
      <text>
        <r>
          <rPr>
            <sz val="11"/>
            <color indexed="8"/>
            <rFont val="Helvetica"/>
            <family val="2"/>
          </rPr>
          <t>Author:
“genocide, illegal detention, torture and crimes against humanity” 
http://www.fmyv.es/ci/in/HR/12.pdf at 21</t>
        </r>
      </text>
    </comment>
    <comment ref="AI67" authorId="0" shapeId="0" xr:uid="{00000000-0006-0000-0000-0000E8180000}">
      <text>
        <r>
          <rPr>
            <sz val="11"/>
            <color indexed="8"/>
            <rFont val="Helvetica"/>
            <family val="2"/>
          </rPr>
          <t>Author:
Spain didn’t hold Morocco as a colony in the 19th century, BUT Morocco was a spanish protectorate after WWI and was invaded by Franco</t>
        </r>
      </text>
    </comment>
    <comment ref="AL67" authorId="0" shapeId="0" xr:uid="{00000000-0006-0000-0000-0000E9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67" authorId="0" shapeId="0" xr:uid="{00000000-0006-0000-0000-0000EA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67" authorId="0" shapeId="0" xr:uid="{00000000-0006-0000-0000-0000EB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67" authorId="0" shapeId="0" xr:uid="{00000000-0006-0000-0000-0000EC180000}">
      <text>
        <r>
          <rPr>
            <sz val="11"/>
            <color indexed="8"/>
            <rFont val="Helvetica"/>
            <family val="2"/>
          </rPr>
          <t>Author:
“filed before the Spanish National Court by a group of Saharawi citizens”  http://www.fmyv.es/ci/in/HR/12.pdf at p. 21</t>
        </r>
      </text>
    </comment>
    <comment ref="AQ67" authorId="0" shapeId="0" xr:uid="{00000000-0006-0000-0000-0000ED180000}">
      <text>
        <r>
          <rPr>
            <sz val="11"/>
            <color indexed="8"/>
            <rFont val="Helvetica"/>
            <family val="2"/>
          </rPr>
          <t>Author:
“filed before the Spanish National Court by a group of Saharawi citizens”  http://www.fmyv.es/ci/in/HR/12.pdf at p. 21</t>
        </r>
      </text>
    </comment>
    <comment ref="AR67" authorId="0" shapeId="0" xr:uid="{00000000-0006-0000-0000-0000EE18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68" authorId="0" shapeId="0" xr:uid="{00000000-0006-0000-0000-0000D5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68" authorId="0" shapeId="0" xr:uid="{00000000-0006-0000-0000-0000D6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68" authorId="0" shapeId="0" xr:uid="{00000000-0006-0000-0000-0000D7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68" authorId="0" shapeId="0" xr:uid="{00000000-0006-0000-0000-0000D8130000}">
      <text>
        <r>
          <rPr>
            <sz val="11"/>
            <color indexed="8"/>
            <rFont val="Helvetica"/>
            <family val="2"/>
          </rPr>
          <t xml:space="preserve">Author:
In the Russian sphere of interest since the early 19th century
</t>
        </r>
      </text>
    </comment>
    <comment ref="AH68" authorId="0" shapeId="0" xr:uid="{00000000-0006-0000-0000-0000D9130000}">
      <text>
        <r>
          <rPr>
            <sz val="11"/>
            <color indexed="8"/>
            <rFont val="Helvetica"/>
            <family val="2"/>
          </rPr>
          <t>Author:
https://en.wikipedia.org/wiki/List_of_former_German_colonies</t>
        </r>
      </text>
    </comment>
    <comment ref="AL68" authorId="0" shapeId="0" xr:uid="{00000000-0006-0000-0000-0000DA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68" authorId="0" shapeId="0" xr:uid="{00000000-0006-0000-0000-0000DB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68" authorId="0" shapeId="0" xr:uid="{00000000-0006-0000-0000-0000DC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68" authorId="0" shapeId="0" xr:uid="{00000000-0006-0000-0000-0000DD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68" authorId="0" shapeId="0" xr:uid="{00000000-0006-0000-0000-0000DE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68" authorId="0" shapeId="0" xr:uid="{00000000-0006-0000-0000-0000DF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68" authorId="0" shapeId="0" xr:uid="{00000000-0006-0000-0000-0000E0130000}">
      <text>
        <r>
          <rPr>
            <sz val="11"/>
            <color indexed="8"/>
            <rFont val="Helvetica"/>
            <family val="2"/>
          </rPr>
          <t>Author:
Minister of Interior
https://www.sipri.org/sites/default/files/2016-03/2005-792-CFSP.pdf</t>
        </r>
      </text>
    </comment>
    <comment ref="AZ68" authorId="0" shapeId="0" xr:uid="{00000000-0006-0000-0000-0000E1130000}">
      <text>
        <r>
          <rPr>
            <sz val="11"/>
            <color indexed="8"/>
            <rFont val="Helvetica"/>
            <family val="2"/>
          </rPr>
          <t>Author:
He was in germany for medical treatment.
https://www.google.com/url?hl=en&amp;q=https://trialinternational.org/latest-post/zakirjon-almatovich-almatov/&amp;source=gmail&amp;ust=1466872206701000&amp;usg=AFQjCNH-ojJ513_FoConVVP6q29tu2-SRQ</t>
        </r>
      </text>
    </comment>
    <comment ref="BH68" authorId="0" shapeId="0" xr:uid="{00000000-0006-0000-0000-0000E2130000}">
      <text>
        <r>
          <rPr>
            <sz val="11"/>
            <color indexed="8"/>
            <rFont val="Helvetica"/>
            <family val="2"/>
          </rPr>
          <t xml:space="preserve">Author:
https://www.hrw.org/news/2006/04/05/germany-prosecutor-denies-uzbek-victims-justice
</t>
        </r>
      </text>
    </comment>
    <comment ref="BI68" authorId="0" shapeId="0" xr:uid="{00000000-0006-0000-0000-0000E3130000}">
      <text>
        <r>
          <rPr>
            <sz val="11"/>
            <color indexed="8"/>
            <rFont val="Helvetica"/>
            <family val="2"/>
          </rPr>
          <t>Author:
Sanctions against all these individuals had been put in place by EU.
https://www.sipri.org/sites/default/files/2016-03/2005-792-CFSP.pdf</t>
        </r>
      </text>
    </comment>
    <comment ref="K69" authorId="0" shapeId="0" xr:uid="{00000000-0006-0000-0000-0000010D0000}">
      <text>
        <r>
          <rPr>
            <sz val="11"/>
            <color indexed="8"/>
            <rFont val="Helvetica"/>
            <family val="2"/>
          </rPr>
          <t xml:space="preserve">Author:
http://pchrgaza.org/files/Reports/English/pdf_spec/PCHR-UJ-BOOK.pdf
</t>
        </r>
      </text>
    </comment>
    <comment ref="AG69" authorId="0" shapeId="0" xr:uid="{00000000-0006-0000-0000-000002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69" authorId="0" shapeId="0" xr:uid="{00000000-0006-0000-0000-0000030D0000}">
      <text>
        <r>
          <rPr>
            <sz val="11"/>
            <color indexed="8"/>
            <rFont val="Helvetica"/>
            <family val="2"/>
          </rPr>
          <t>Author:
http://pchrgaza.org/files/Reports/English/pdf_spec/PCHR-UJ-BOOK.pdf</t>
        </r>
      </text>
    </comment>
    <comment ref="BF69" authorId="0" shapeId="0" xr:uid="{00000000-0006-0000-0000-0000040D0000}">
      <text>
        <r>
          <rPr>
            <sz val="11"/>
            <color indexed="8"/>
            <rFont val="Helvetica"/>
            <family val="2"/>
          </rPr>
          <t>Author:
http://pchrgaza.org/files/Reports/English/pdf_spec/PCHR-UJ-BOOK.pdf</t>
        </r>
      </text>
    </comment>
    <comment ref="BJ69" authorId="0" shapeId="0" xr:uid="{00000000-0006-0000-0000-0000050D0000}">
      <text>
        <r>
          <rPr>
            <sz val="11"/>
            <color indexed="8"/>
            <rFont val="Helvetica"/>
            <family val="2"/>
          </rPr>
          <t>Author:
Israel had already adjudicated a number of these and other related cases.</t>
        </r>
      </text>
    </comment>
    <comment ref="H70" authorId="1" shapeId="0" xr:uid="{00000000-0006-0000-0000-0000000E0000}">
      <text>
        <r>
          <rPr>
            <sz val="11"/>
            <color indexed="8"/>
            <rFont val="Helvetica"/>
            <family val="2"/>
          </rPr>
          <t>Mack Eason:
Case dropped Apr 30, 2009</t>
        </r>
      </text>
    </comment>
    <comment ref="K70" authorId="0" shapeId="0" xr:uid="{00000000-0006-0000-0000-0000010E0000}">
      <text>
        <r>
          <rPr>
            <sz val="11"/>
            <color indexed="8"/>
            <rFont val="Helvetica"/>
            <family val="2"/>
          </rPr>
          <t>Author:
http://www.dailykos.com/story/2009/4/30/726464/-</t>
        </r>
      </text>
    </comment>
    <comment ref="AC70" authorId="0" shapeId="0" xr:uid="{00000000-0006-0000-0000-0000020E0000}">
      <text>
        <r>
          <rPr>
            <sz val="11"/>
            <color indexed="8"/>
            <rFont val="Helvetica"/>
            <family val="2"/>
          </rPr>
          <t>Author:
https://web.archive.org/web/20120303014906/http://www.mazlumder.org/ing/haber_detay.asp?haberID=15</t>
        </r>
      </text>
    </comment>
    <comment ref="AE70" authorId="0" shapeId="0" xr:uid="{00000000-0006-0000-0000-0000030E0000}">
      <text>
        <r>
          <rPr>
            <sz val="11"/>
            <color indexed="8"/>
            <rFont val="Helvetica"/>
            <family val="2"/>
          </rPr>
          <t xml:space="preserve">Author:
https://web.archive.org/web/20120303014906/http://www.mazlumder.org/ing/haber_detay.asp?haberID=15
</t>
        </r>
      </text>
    </comment>
    <comment ref="AG70" authorId="0" shapeId="0" xr:uid="{00000000-0006-0000-0000-000004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70" authorId="0" shapeId="0" xr:uid="{00000000-0006-0000-0000-0000050E0000}">
      <text>
        <r>
          <rPr>
            <sz val="11"/>
            <color indexed="8"/>
            <rFont val="Helvetica"/>
            <family val="2"/>
          </rPr>
          <t xml:space="preserve">Author:
Sort of.  As the Ottoman Empire.
</t>
        </r>
      </text>
    </comment>
    <comment ref="AI70" authorId="0" shapeId="0" xr:uid="{00000000-0006-0000-0000-0000060E0000}">
      <text>
        <r>
          <rPr>
            <sz val="11"/>
            <color indexed="8"/>
            <rFont val="Helvetica"/>
            <family val="2"/>
          </rPr>
          <t xml:space="preserve">Author:
Sort of.  As the Ottoman Empire.
</t>
        </r>
      </text>
    </comment>
    <comment ref="AO70" authorId="0" shapeId="0" xr:uid="{00000000-0006-0000-0000-0000070E0000}">
      <text>
        <r>
          <rPr>
            <sz val="11"/>
            <color indexed="8"/>
            <rFont val="Helvetica"/>
            <family val="2"/>
          </rPr>
          <t xml:space="preserve">Author:
a group called Mazlum-Der, Turkey based
</t>
        </r>
      </text>
    </comment>
    <comment ref="AP70" authorId="0" shapeId="0" xr:uid="{00000000-0006-0000-0000-000008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70" authorId="0" shapeId="0" xr:uid="{00000000-0006-0000-0000-0000090E0000}">
      <text>
        <r>
          <rPr>
            <sz val="11"/>
            <color indexed="8"/>
            <rFont val="Helvetica"/>
            <family val="2"/>
          </rPr>
          <t xml:space="preserve">Author:
a group called Mazlum-Der, Turkey based
</t>
        </r>
      </text>
    </comment>
    <comment ref="BH70" authorId="0" shapeId="0" xr:uid="{00000000-0006-0000-0000-00000A0E0000}">
      <text>
        <r>
          <rPr>
            <sz val="11"/>
            <color indexed="8"/>
            <rFont val="Helvetica"/>
            <family val="2"/>
          </rPr>
          <t>Author:
http://www.dailykos.com/story/2009/4/30/726464/-</t>
        </r>
      </text>
    </comment>
    <comment ref="B71" authorId="0" shapeId="0" xr:uid="{00000000-0006-0000-0000-00009D090000}">
      <text>
        <r>
          <rPr>
            <sz val="11"/>
            <color indexed="8"/>
            <rFont val="Helvetica"/>
            <family val="2"/>
          </rPr>
          <t>Author:
At this point, Britain’s UJ law only allowed cases to be prosecuted with the consent of the Attorney General, but private persons were able t apply for an arrest warrant WITHOUT that consent barrier.</t>
        </r>
      </text>
    </comment>
    <comment ref="M71" authorId="0" shapeId="0" xr:uid="{00000000-0006-0000-0000-00009E090000}">
      <text>
        <r>
          <rPr>
            <sz val="11"/>
            <color indexed="8"/>
            <rFont val="Helvetica"/>
            <family val="2"/>
          </rPr>
          <t>Author:
http://www.wrmea.org/2006-march/landmark-lawsuits-filed-in-u.s.-courts-against-israeli-officials.html</t>
        </r>
      </text>
    </comment>
    <comment ref="O71" authorId="0" shapeId="0" xr:uid="{00000000-0006-0000-0000-00009F090000}">
      <text>
        <r>
          <rPr>
            <sz val="11"/>
            <color indexed="8"/>
            <rFont val="Helvetica"/>
            <family val="2"/>
          </rPr>
          <t>Author:
This wasn’t a complaint but an “application for arrest warrant.
See Machover, Daniel, and Kate Maynard. "Prosecuting Alleged Israeli War Criminals in England and Wales." Denning LJ 18 (2006): 95.</t>
        </r>
      </text>
    </comment>
    <comment ref="P71" authorId="0" shapeId="0" xr:uid="{00000000-0006-0000-0000-0000A0090000}">
      <text>
        <r>
          <rPr>
            <sz val="11"/>
            <color indexed="8"/>
            <rFont val="Helvetica"/>
            <family val="2"/>
          </rPr>
          <t>Author:
http://www.wrmea.org/2006-march/landmark-lawsuits-filed-in-u.s.-courts-against-israeli-officials.html</t>
        </r>
      </text>
    </comment>
    <comment ref="AG71" authorId="0" shapeId="0" xr:uid="{00000000-0006-0000-0000-0000A109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71" authorId="0" shapeId="0" xr:uid="{00000000-0006-0000-0000-0000A2090000}">
      <text>
        <r>
          <rPr>
            <sz val="11"/>
            <color indexed="8"/>
            <rFont val="Helvetica"/>
            <family val="2"/>
          </rPr>
          <t>Author:
Sort of.  
Palestine was a protectorate of Britain 1917 until 1948.</t>
        </r>
      </text>
    </comment>
    <comment ref="AL71" authorId="0" shapeId="0" xr:uid="{00000000-0006-0000-0000-0000A3090000}">
      <text>
        <r>
          <rPr>
            <sz val="11"/>
            <color indexed="8"/>
            <rFont val="Helvetica"/>
            <family val="2"/>
          </rPr>
          <t>Author:
http://www.labournet.net/world/0509/almog1.html
The action was instigated by PCHR and Hickman &amp; Rose Solicitors, on behalf of Palestinian victims.</t>
        </r>
      </text>
    </comment>
    <comment ref="AN71" authorId="0" shapeId="0" xr:uid="{00000000-0006-0000-0000-0000A4090000}">
      <text>
        <r>
          <rPr>
            <sz val="11"/>
            <color indexed="8"/>
            <rFont val="Helvetica"/>
            <family val="2"/>
          </rPr>
          <t>Author:
The UK counsel was acting on the urging of the Palestinian Centre for Human Rights, and in turn, the PCHR was apparently acting on behalf of victims of a forced demolition in Palestine.  See: Machover, Daniel, and Kate Maynard. "Prosecuting Alleged Israeli War Criminals in England and Wales." Denning LJ 18 (2006): 95.</t>
        </r>
      </text>
    </comment>
    <comment ref="AO71" authorId="0" shapeId="0" xr:uid="{00000000-0006-0000-0000-0000A5090000}">
      <text>
        <r>
          <rPr>
            <sz val="11"/>
            <color indexed="8"/>
            <rFont val="Helvetica"/>
            <family val="2"/>
          </rPr>
          <t xml:space="preserve">Author:
The Palestinian Centre for Human Rights	</t>
        </r>
      </text>
    </comment>
    <comment ref="AP71" authorId="0" shapeId="0" xr:uid="{00000000-0006-0000-0000-0000A6090000}">
      <text>
        <r>
          <rPr>
            <sz val="11"/>
            <color indexed="8"/>
            <rFont val="Helvetica"/>
            <family val="2"/>
          </rPr>
          <t xml:space="preserve">Author:
The UK counsel aver that they were representing Palestinian victims </t>
        </r>
      </text>
    </comment>
    <comment ref="AZ71" authorId="0" shapeId="0" xr:uid="{00000000-0006-0000-0000-0000A7090000}">
      <text>
        <r>
          <rPr>
            <sz val="11"/>
            <color indexed="8"/>
            <rFont val="Helvetica"/>
            <family val="2"/>
          </rPr>
          <t>Author:
Mr Almog was due to speak at a synagogue in Solihull, Birmingham, on 11 September 2005</t>
        </r>
      </text>
    </comment>
    <comment ref="B72" authorId="0" shapeId="0" xr:uid="{364C88FF-E396-D44A-96E1-FFC2C356E52C}">
      <text>
        <r>
          <rPr>
            <sz val="11"/>
            <color indexed="8"/>
            <rFont val="Helvetica"/>
            <family val="2"/>
          </rPr>
          <t xml:space="preserve">Author:
Important b/c these 4 cases are the first to be brought under Belgium’s 1993 UJ statute
</t>
        </r>
      </text>
    </comment>
    <comment ref="O72" authorId="0" shapeId="0" xr:uid="{9F2FF50E-4369-334F-AD06-50E70D6E33C4}">
      <text>
        <r>
          <rPr>
            <sz val="11"/>
            <color indexed="8"/>
            <rFont val="Helvetica"/>
            <family val="2"/>
          </rPr>
          <t>Author:
https://trialinternational.org/latest-post/joseph-kanyabashi/</t>
        </r>
      </text>
    </comment>
    <comment ref="P72" authorId="0" shapeId="0" xr:uid="{8C152B6A-D1EE-7947-B5A0-FFCF43E1B6D0}">
      <text>
        <r>
          <rPr>
            <sz val="11"/>
            <color indexed="8"/>
            <rFont val="Helvetica"/>
            <family val="2"/>
          </rPr>
          <t>Author:
ICTR Yearbook 1994-1996
www.metafro.be/grandslacs/grandslacsdir400/0714.pdf</t>
        </r>
      </text>
    </comment>
    <comment ref="Q72" authorId="0" shapeId="0" xr:uid="{A57CF1E9-F165-5840-BB2A-59E3DE87CB71}">
      <text>
        <r>
          <rPr>
            <sz val="11"/>
            <color indexed="8"/>
            <rFont val="Helvetica"/>
            <family val="2"/>
          </rPr>
          <t xml:space="preserve">Author:
http://www.nesl.edu/userfiles/file/wcmemos/2003/harrah.pdf at 14
</t>
        </r>
      </text>
    </comment>
    <comment ref="AG72" authorId="0" shapeId="0" xr:uid="{22A63359-7F43-9B4F-AB2F-424E876CC0F8}">
      <text>
        <r>
          <rPr>
            <sz val="11"/>
            <color indexed="8"/>
            <rFont val="Helvetica"/>
            <family val="2"/>
          </rPr>
          <t>Author:
Rwanda controlled first by Germany (German East Africa) during colonial period, then by Belgium under League of Nations Mandate system</t>
        </r>
      </text>
    </comment>
    <comment ref="AI72" authorId="0" shapeId="0" xr:uid="{7C31A70A-F554-B444-B543-53A50430439A}">
      <text>
        <r>
          <rPr>
            <sz val="11"/>
            <color indexed="8"/>
            <rFont val="Helvetica"/>
            <family val="2"/>
          </rPr>
          <t>Author:
Rwanda controlled first by Germany (German East Africa) during colonial period, then by Belgium under League of Nations Mandate system</t>
        </r>
      </text>
    </comment>
    <comment ref="AL72" authorId="0" shapeId="0" xr:uid="{39754238-FF76-A347-BA4D-8075091AA17E}">
      <text>
        <r>
          <rPr>
            <sz val="11"/>
            <color indexed="8"/>
            <rFont val="Helvetica"/>
            <family val="2"/>
          </rPr>
          <t>Author:
https://www.hrw.org/reports/2006/ij0606/6.htm
ICTR Yearbook 1994-1996
www.metafro.be/grandslacs/grandslacsdir400/0714.pdf</t>
        </r>
      </text>
    </comment>
    <comment ref="AN72" authorId="0" shapeId="0" xr:uid="{78B48EAA-F114-8242-B6CA-DF478BCFCCC1}">
      <text>
        <r>
          <rPr>
            <sz val="11"/>
            <color indexed="8"/>
            <rFont val="Helvetica"/>
            <family val="2"/>
          </rPr>
          <t>Author:
See this page for description of civil parties joined to the suit.
http://web.archive.org/web/20020220162118/http://www.diplomatiejudiciaire.com/Higaniro/Higaniro.html</t>
        </r>
      </text>
    </comment>
    <comment ref="AP72" authorId="0" shapeId="0" xr:uid="{A654651A-9CFA-8A4B-A1A6-D027A0979419}">
      <text>
        <r>
          <rPr>
            <sz val="11"/>
            <color indexed="8"/>
            <rFont val="Helvetica"/>
            <family val="2"/>
          </rPr>
          <t>Author:
See this page for description of civil parties joined to the suit.
http://web.archive.org/web/20020220162118/http://www.diplomatiejudiciaire.com/Higaniro/Higaniro.html</t>
        </r>
      </text>
    </comment>
    <comment ref="AQ72" authorId="0" shapeId="0" xr:uid="{8DEACA0A-EE03-3146-B163-411232A0280E}">
      <text>
        <r>
          <rPr>
            <sz val="11"/>
            <color indexed="8"/>
            <rFont val="Helvetica"/>
            <family val="2"/>
          </rPr>
          <t>Author:
http://web.archive.org/web/20020113055036/http://www.diplomatiejudiciaire.com/Higaniro/Higaniro24.htm</t>
        </r>
      </text>
    </comment>
    <comment ref="AR72" authorId="0" shapeId="0" xr:uid="{9DEFC2F3-9623-5F40-B420-327AD1032E68}">
      <text>
        <r>
          <rPr>
            <sz val="11"/>
            <color indexed="8"/>
            <rFont val="Helvetica"/>
            <family val="2"/>
          </rPr>
          <t>Author:
http://web.archive.org/web/20020113055036/http://www.diplomatiejudiciaire.com/Higaniro/Higaniro24.htm</t>
        </r>
      </text>
    </comment>
    <comment ref="BB72" authorId="0" shapeId="0" xr:uid="{8147A423-3AD8-A14A-BE8B-597CD6F7126C}">
      <text>
        <r>
          <rPr>
            <sz val="11"/>
            <color indexed="8"/>
            <rFont val="Helvetica"/>
            <family val="2"/>
          </rPr>
          <t>Author:
“At the end of the genocide in his homeland, Higaniro went to Belgium, where he asked for asylum”
https://trialinternational.org/latest-post/alphonse-higaniro/</t>
        </r>
      </text>
    </comment>
    <comment ref="BE72" authorId="0" shapeId="0" xr:uid="{A94AD5D3-CD38-2E4A-BA38-1918D01E2330}">
      <text>
        <r>
          <rPr>
            <sz val="11"/>
            <color indexed="8"/>
            <rFont val="Helvetica"/>
            <family val="2"/>
          </rPr>
          <t>Author:
Ventura, M J, and A J Bleeker. “Universal Jurisdiction, African Perceptions of the International Criminal Court and the New AU Protocol on Amendments to the Protocol on the Statute of the African Court of Justice and Human Rights.” …  Criminal Court and Africa: One Decade  …, 2016. 
at p. 8, fn 25</t>
        </r>
      </text>
    </comment>
    <comment ref="K73" authorId="0" shapeId="0" xr:uid="{00000000-0006-0000-0000-00006E030000}">
      <text>
        <r>
          <rPr>
            <sz val="11"/>
            <color indexed="8"/>
            <rFont val="Helvetica"/>
            <family val="2"/>
          </rPr>
          <t>Author:
Order issued by Judge-Magistrate Ismael Moreno Chamarro, Central Instruction Court Number 2, Madrid, November 19, 1998.
SEE: https://www.hrw.org/reports/1999/cuba/Cuba996-11.htm#P1955_493926</t>
        </r>
      </text>
    </comment>
    <comment ref="O73" authorId="0" shapeId="0" xr:uid="{00000000-0006-0000-0000-00006F030000}">
      <text>
        <r>
          <rPr>
            <sz val="11"/>
            <color indexed="8"/>
            <rFont val="Helvetica"/>
            <family val="2"/>
          </rPr>
          <t>Author:
https://trialinternational.org/latest-post/fidel-castro/</t>
        </r>
      </text>
    </comment>
    <comment ref="AF73" authorId="0" shapeId="0" xr:uid="{00000000-0006-0000-0000-000070030000}">
      <text>
        <r>
          <rPr>
            <sz val="11"/>
            <color indexed="8"/>
            <rFont val="Helvetica"/>
            <family val="2"/>
          </rPr>
          <t>Author:
“Genocide murder and torture”
https://trialinternational.org/latest-post/fidel-castro/</t>
        </r>
      </text>
    </comment>
    <comment ref="AL73" authorId="0" shapeId="0" xr:uid="{00000000-0006-0000-0000-000071030000}">
      <text>
        <r>
          <rPr>
            <sz val="11"/>
            <color indexed="8"/>
            <rFont val="Helvetica"/>
            <family val="2"/>
          </rPr>
          <t>Author:
http://www.christusrex.org/www2/fcf/arrestcastrotoo.html
See also: https://www.hrw.org/reports/1999/cuba/Cuba996-11.htm#P1955_493926</t>
        </r>
      </text>
    </comment>
    <comment ref="AN73" authorId="0" shapeId="0" xr:uid="{00000000-0006-0000-0000-000072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O73" authorId="0" shapeId="0" xr:uid="{00000000-0006-0000-0000-000073030000}">
      <text>
        <r>
          <rPr>
            <sz val="11"/>
            <color indexed="8"/>
            <rFont val="Helvetica"/>
            <family val="2"/>
          </rPr>
          <t>Author:
“"Foundation for Human Rights in Cuba, allied with the Cuban American National Foundation””
http://www.christusrex.org/www2/fcf/arrestcastrotoo.html</t>
        </r>
      </text>
    </comment>
    <comment ref="AP73" authorId="0" shapeId="0" xr:uid="{00000000-0006-0000-0000-000074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S73" authorId="0" shapeId="0" xr:uid="{00000000-0006-0000-0000-000075030000}">
      <text>
        <r>
          <rPr>
            <sz val="11"/>
            <color indexed="8"/>
            <rFont val="Helvetica"/>
            <family val="2"/>
          </rPr>
          <t>Author:
Cuba’s ambassador to UN</t>
        </r>
      </text>
    </comment>
    <comment ref="O74" authorId="0" shapeId="0" xr:uid="{00000000-0006-0000-0000-000057030000}">
      <text>
        <r>
          <rPr>
            <sz val="11"/>
            <color indexed="8"/>
            <rFont val="Helvetica"/>
            <family val="2"/>
          </rPr>
          <t>Author:
https://trialinternational.org/latest-post/fidel-castro/</t>
        </r>
      </text>
    </comment>
    <comment ref="AF74" authorId="0" shapeId="0" xr:uid="{00000000-0006-0000-0000-000058030000}">
      <text>
        <r>
          <rPr>
            <sz val="11"/>
            <color indexed="8"/>
            <rFont val="Helvetica"/>
            <family val="2"/>
          </rPr>
          <t>Author:
“Genocide murder and torture”
https://trialinternational.org/latest-post/fidel-castro/</t>
        </r>
      </text>
    </comment>
    <comment ref="AL74" authorId="0" shapeId="0" xr:uid="{00000000-0006-0000-0000-000059030000}">
      <text>
        <r>
          <rPr>
            <sz val="11"/>
            <color indexed="8"/>
            <rFont val="Helvetica"/>
            <family val="2"/>
          </rPr>
          <t>Author:
https://trialinternational.org/latest-post/fidel-castro/</t>
        </r>
      </text>
    </comment>
    <comment ref="AN74" authorId="0" shapeId="0" xr:uid="{00000000-0006-0000-0000-00005A030000}">
      <text>
        <r>
          <rPr>
            <sz val="11"/>
            <color indexed="8"/>
            <rFont val="Helvetica"/>
            <family val="2"/>
          </rPr>
          <t>Author:
"Foundation for Human Rights in Cuba (FHRC)” “together with Cuban citizens”</t>
        </r>
      </text>
    </comment>
    <comment ref="AP74" authorId="0" shapeId="0" xr:uid="{00000000-0006-0000-0000-00005B030000}">
      <text>
        <r>
          <rPr>
            <sz val="11"/>
            <color indexed="8"/>
            <rFont val="Helvetica"/>
            <family val="2"/>
          </rPr>
          <t>Author:
"Foundation for Human Rights in Cuba (FHRC)” “together with Cuban citizens”</t>
        </r>
      </text>
    </comment>
    <comment ref="K75" authorId="0" shapeId="0" xr:uid="{00000000-0006-0000-0000-0000D6060000}">
      <text>
        <r>
          <rPr>
            <sz val="11"/>
            <color indexed="8"/>
            <rFont val="Helvetica"/>
            <family val="2"/>
          </rPr>
          <t>Author:
https://trialinternational.org/latest-post/fidel-castro/
https://web.archive.org/web/20080217060139/http://www.iht.com/articles/ap/2007/12/13/europe/EU-GEN-Spain-Castro.php</t>
        </r>
      </text>
    </comment>
    <comment ref="O75" authorId="0" shapeId="0" xr:uid="{00000000-0006-0000-0000-0000D7060000}">
      <text>
        <r>
          <rPr>
            <sz val="11"/>
            <color indexed="8"/>
            <rFont val="Helvetica"/>
            <family val="2"/>
          </rPr>
          <t>Author:
https://trialinternational.org/latest-post/fidel-castro/</t>
        </r>
      </text>
    </comment>
    <comment ref="AF75" authorId="0" shapeId="0" xr:uid="{00000000-0006-0000-0000-0000D8060000}">
      <text>
        <r>
          <rPr>
            <sz val="11"/>
            <color indexed="8"/>
            <rFont val="Helvetica"/>
            <family val="2"/>
          </rPr>
          <t>Author:
“genocide, crimes against humanity, torture and terrorism”https://trialinternational.org/latest-post/fidel-castro/</t>
        </r>
      </text>
    </comment>
    <comment ref="AL75" authorId="0" shapeId="0" xr:uid="{00000000-0006-0000-0000-0000D9060000}">
      <text>
        <r>
          <rPr>
            <sz val="11"/>
            <color indexed="8"/>
            <rFont val="Helvetica"/>
            <family val="2"/>
          </rPr>
          <t>Author:
https://trialinternational.org/latest-post/fidel-castro/</t>
        </r>
      </text>
    </comment>
    <comment ref="AN75" authorId="0" shapeId="0" xr:uid="{00000000-0006-0000-0000-0000DA060000}">
      <text>
        <r>
          <rPr>
            <sz val="11"/>
            <color indexed="8"/>
            <rFont val="Helvetica"/>
            <family val="2"/>
          </rPr>
          <t>Author:
http://web.archive.org/web/20070307024208/http://www.cad-brigada2506.com/br_quienes.asp</t>
        </r>
      </text>
    </comment>
    <comment ref="AP75" authorId="0" shapeId="0" xr:uid="{00000000-0006-0000-0000-0000DB060000}">
      <text>
        <r>
          <rPr>
            <sz val="11"/>
            <color indexed="8"/>
            <rFont val="Helvetica"/>
            <family val="2"/>
          </rPr>
          <t>Author:
At least some were.
http://web.archive.org/web/20070307024208/http://www.cad-brigada2506.com/br_quienes.asp</t>
        </r>
      </text>
    </comment>
    <comment ref="AQ75" authorId="0" shapeId="0" xr:uid="{00000000-0006-0000-0000-0000DC060000}">
      <text>
        <r>
          <rPr>
            <sz val="11"/>
            <color indexed="8"/>
            <rFont val="Helvetica"/>
            <family val="2"/>
          </rPr>
          <t>Author:
http://web.archive.org/web/20081120121911/http://www.cad-brigada2506.com/br_quienes.asp</t>
        </r>
      </text>
    </comment>
    <comment ref="B76" authorId="0" shapeId="0" xr:uid="{9A07F12E-E533-DD43-8CB4-0A072F15A3DB}">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K76" authorId="0" shapeId="0" xr:uid="{00000000-0006-0000-0000-0000F0180000}">
      <text>
        <r>
          <rPr>
            <sz val="11"/>
            <color indexed="8"/>
            <rFont val="Helvetica"/>
            <family val="2"/>
          </rPr>
          <t>Author:
http://www.efe.com/efe/espana/politica/ruz-procesa-a-11-altos-cargos-y-militares-marroquies-por-genocidio-en-el-sahara/10002-2581895</t>
        </r>
      </text>
    </comment>
    <comment ref="O76" authorId="0" shapeId="0" xr:uid="{00000000-0006-0000-0000-0000F1180000}">
      <text>
        <r>
          <rPr>
            <sz val="11"/>
            <color indexed="8"/>
            <rFont val="Helvetica"/>
            <family val="2"/>
          </rPr>
          <t>Author:
http://www.fmyv.es/ci/in/HR/12.pdf
Also see http://www.elmundo.es/elmundo/2006/09/14/solidaridad/1158254679.html</t>
        </r>
      </text>
    </comment>
    <comment ref="AB76" authorId="0" shapeId="0" xr:uid="{00000000-0006-0000-0000-0000F2180000}">
      <text>
        <r>
          <rPr>
            <sz val="11"/>
            <color indexed="8"/>
            <rFont val="Helvetica"/>
            <family val="2"/>
          </rPr>
          <t>Author:
“genocide, illegal detention, torture and crimes against humanity” 
http://www.fmyv.es/ci/in/HR/12.pdf at 21</t>
        </r>
      </text>
    </comment>
    <comment ref="AC76" authorId="0" shapeId="0" xr:uid="{00000000-0006-0000-0000-0000F3180000}">
      <text>
        <r>
          <rPr>
            <sz val="11"/>
            <color indexed="8"/>
            <rFont val="Helvetica"/>
            <family val="2"/>
          </rPr>
          <t>Author:
“genocide, illegal detention, torture and crimes against humanity” 
http://www.fmyv.es/ci/in/HR/12.pdf at 21</t>
        </r>
      </text>
    </comment>
    <comment ref="AE76" authorId="0" shapeId="0" xr:uid="{00000000-0006-0000-0000-0000F4180000}">
      <text>
        <r>
          <rPr>
            <sz val="11"/>
            <color indexed="8"/>
            <rFont val="Helvetica"/>
            <family val="2"/>
          </rPr>
          <t>Author:
“genocide, illegal detention, torture and crimes against humanity” 
http://www.fmyv.es/ci/in/HR/12.pdf at 21</t>
        </r>
      </text>
    </comment>
    <comment ref="AF76" authorId="0" shapeId="0" xr:uid="{00000000-0006-0000-0000-0000F5180000}">
      <text>
        <r>
          <rPr>
            <sz val="11"/>
            <color indexed="8"/>
            <rFont val="Helvetica"/>
            <family val="2"/>
          </rPr>
          <t>Author:
“genocide, illegal detention, torture and crimes against humanity” 
http://www.fmyv.es/ci/in/HR/12.pdf at 21</t>
        </r>
      </text>
    </comment>
    <comment ref="AI76" authorId="0" shapeId="0" xr:uid="{00000000-0006-0000-0000-0000F6180000}">
      <text>
        <r>
          <rPr>
            <sz val="11"/>
            <color indexed="8"/>
            <rFont val="Helvetica"/>
            <family val="2"/>
          </rPr>
          <t>Author:
Spain didn’t hold Morocco as a colony in the 19th century, BUT Morocco was a spanish protectorate after WWI and was invaded by Franco</t>
        </r>
      </text>
    </comment>
    <comment ref="AL76" authorId="0" shapeId="0" xr:uid="{00000000-0006-0000-0000-0000F7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76" authorId="0" shapeId="0" xr:uid="{00000000-0006-0000-0000-0000F8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76" authorId="0" shapeId="0" xr:uid="{00000000-0006-0000-0000-0000F9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76" authorId="0" shapeId="0" xr:uid="{00000000-0006-0000-0000-0000FA180000}">
      <text>
        <r>
          <rPr>
            <sz val="11"/>
            <color indexed="8"/>
            <rFont val="Helvetica"/>
            <family val="2"/>
          </rPr>
          <t>Author:
“filed before the Spanish National Court by a group of Saharawi citizens”  http://www.fmyv.es/ci/in/HR/12.pdf at p. 21</t>
        </r>
      </text>
    </comment>
    <comment ref="AQ76" authorId="0" shapeId="0" xr:uid="{00000000-0006-0000-0000-0000FB180000}">
      <text>
        <r>
          <rPr>
            <sz val="11"/>
            <color indexed="8"/>
            <rFont val="Helvetica"/>
            <family val="2"/>
          </rPr>
          <t>Author:
“filed before the Spanish National Court by a group of Saharawi citizens”  http://www.fmyv.es/ci/in/HR/12.pdf at p. 21</t>
        </r>
      </text>
    </comment>
    <comment ref="AR76" authorId="0" shapeId="0" xr:uid="{00000000-0006-0000-0000-0000FC18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77" authorId="0" shapeId="0" xr:uid="{00000000-0006-0000-0000-00005D080000}">
      <text>
        <r>
          <rPr>
            <sz val="11"/>
            <color indexed="8"/>
            <rFont val="Helvetica"/>
            <family val="2"/>
          </rPr>
          <t>Author:
Problematic b/c initial arrest was for false passport.</t>
        </r>
      </text>
    </comment>
    <comment ref="AI77" authorId="0" shapeId="0" xr:uid="{00000000-0006-0000-0000-00005E080000}">
      <text>
        <r>
          <rPr>
            <sz val="11"/>
            <color indexed="8"/>
            <rFont val="Helvetica"/>
            <family val="2"/>
          </rPr>
          <t>Author:
https://en.wikipedia.org/wiki/History_of_British_Ceylon</t>
        </r>
      </text>
    </comment>
    <comment ref="AL77" authorId="0" shapeId="0" xr:uid="{00000000-0006-0000-0000-00005F080000}">
      <text>
        <r>
          <rPr>
            <sz val="11"/>
            <color indexed="8"/>
            <rFont val="Helvetica"/>
            <family val="2"/>
          </rPr>
          <t>Author:
http://www.tamilguardian.com/article.asp?articleid=1924</t>
        </r>
      </text>
    </comment>
    <comment ref="AV77" authorId="0" shapeId="0" xr:uid="{00000000-0006-0000-0000-000060080000}">
      <text>
        <r>
          <rPr>
            <sz val="11"/>
            <color indexed="8"/>
            <rFont val="Helvetica"/>
            <family val="2"/>
          </rPr>
          <t>Author:
He had de facto amnesty as the Sri Lankan government had tried to offload him onto Britain.
http://www.tamilguardian.com/article.asp?articleid=1924</t>
        </r>
      </text>
    </comment>
    <comment ref="O78" authorId="0" shapeId="0" xr:uid="{00000000-0006-0000-0000-00002F290000}">
      <text>
        <r>
          <rPr>
            <sz val="11"/>
            <color indexed="8"/>
            <rFont val="Helvetica"/>
            <family val="2"/>
          </rPr>
          <t>Author:
http://www.derechos.org/nizkor/arg/espana/gar.html</t>
        </r>
      </text>
    </comment>
    <comment ref="P78" authorId="0" shapeId="0" xr:uid="{00000000-0006-0000-0000-000030290000}">
      <text>
        <r>
          <rPr>
            <sz val="11"/>
            <color indexed="8"/>
            <rFont val="Helvetica"/>
            <family val="2"/>
          </rPr>
          <t>Author:
http://www.derechos.org/nizkor/arg/espana/gar.html</t>
        </r>
      </text>
    </comment>
    <comment ref="AB78" authorId="0" shapeId="0" xr:uid="{00000000-0006-0000-0000-000031290000}">
      <text>
        <r>
          <rPr>
            <sz val="11"/>
            <color indexed="8"/>
            <rFont val="Helvetica"/>
            <family val="2"/>
          </rPr>
          <t xml:space="preserve">Author:
See 1999 indictment, section 7. 
http://www.derechos.org/nizkor/arg/espana/gar.html </t>
        </r>
      </text>
    </comment>
    <comment ref="AC78" authorId="0" shapeId="0" xr:uid="{00000000-0006-0000-0000-000032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78" authorId="0" shapeId="0" xr:uid="{00000000-0006-0000-0000-000033290000}">
      <text>
        <r>
          <rPr>
            <sz val="11"/>
            <color indexed="8"/>
            <rFont val="Helvetica"/>
            <family val="2"/>
          </rPr>
          <t xml:space="preserve">Author:
Trial Watch says these Argentinean defendants were charged with CaH.  I looked through the court documents and I disagree.
</t>
        </r>
      </text>
    </comment>
    <comment ref="AF78" authorId="0" shapeId="0" xr:uid="{00000000-0006-0000-0000-000034290000}">
      <text>
        <r>
          <rPr>
            <sz val="11"/>
            <color indexed="8"/>
            <rFont val="Helvetica"/>
            <family val="2"/>
          </rPr>
          <t>Author:
Terrorism</t>
        </r>
      </text>
    </comment>
    <comment ref="AL78" authorId="0" shapeId="0" xr:uid="{00000000-0006-0000-0000-000035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78" authorId="0" shapeId="0" xr:uid="{00000000-0006-0000-0000-000036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78" authorId="0" shapeId="0" xr:uid="{00000000-0006-0000-0000-000037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78" authorId="0" shapeId="0" xr:uid="{00000000-0006-0000-0000-000038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78" authorId="0" shapeId="0" xr:uid="{00000000-0006-0000-0000-000039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78" authorId="0" shapeId="0" xr:uid="{00000000-0006-0000-0000-00003A290000}">
      <text>
        <r>
          <rPr>
            <sz val="11"/>
            <color indexed="8"/>
            <rFont val="Helvetica"/>
            <family val="2"/>
          </rPr>
          <t>Author:
multiple countries had opened investigations into these Argentinean defendants.</t>
        </r>
      </text>
    </comment>
    <comment ref="O79" authorId="0" shapeId="0" xr:uid="{00000000-0006-0000-0000-0000BE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79" authorId="0" shapeId="0" xr:uid="{00000000-0006-0000-0000-0000BF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79" authorId="0" shapeId="0" xr:uid="{00000000-0006-0000-0000-0000C02F0000}">
      <text>
        <r>
          <rPr>
            <sz val="11"/>
            <color indexed="8"/>
            <rFont val="Helvetica"/>
            <family val="2"/>
          </rPr>
          <t>Author:
https://books.google.com/books?id=X5EgykND42kC&amp;pg=PA401</t>
        </r>
      </text>
    </comment>
    <comment ref="AN79" authorId="0" shapeId="0" xr:uid="{00000000-0006-0000-0000-0000C1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79" authorId="0" shapeId="0" xr:uid="{00000000-0006-0000-0000-0000C22F0000}">
      <text>
        <r>
          <rPr>
            <sz val="11"/>
            <color indexed="8"/>
            <rFont val="Helvetica"/>
            <family val="2"/>
          </rPr>
          <t>Author:
The Simon Wiesenthal Centre</t>
        </r>
      </text>
    </comment>
    <comment ref="O80" authorId="0" shapeId="0" xr:uid="{00000000-0006-0000-0000-0000C3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80" authorId="0" shapeId="0" xr:uid="{00000000-0006-0000-0000-0000C4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80" authorId="0" shapeId="0" xr:uid="{00000000-0006-0000-0000-0000C52F0000}">
      <text>
        <r>
          <rPr>
            <sz val="11"/>
            <color indexed="8"/>
            <rFont val="Helvetica"/>
            <family val="2"/>
          </rPr>
          <t>Author:
https://books.google.com/books?id=X5EgykND42kC&amp;pg=PA401</t>
        </r>
      </text>
    </comment>
    <comment ref="AN80" authorId="0" shapeId="0" xr:uid="{00000000-0006-0000-0000-0000C6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80" authorId="0" shapeId="0" xr:uid="{00000000-0006-0000-0000-0000C72F0000}">
      <text>
        <r>
          <rPr>
            <sz val="11"/>
            <color indexed="8"/>
            <rFont val="Helvetica"/>
            <family val="2"/>
          </rPr>
          <t>Author:
The Simon Wiesenthal Centre</t>
        </r>
      </text>
    </comment>
    <comment ref="O81" authorId="1" shapeId="0" xr:uid="{00000000-0006-0000-0000-00002F090000}">
      <text>
        <r>
          <rPr>
            <sz val="11"/>
            <color indexed="8"/>
            <rFont val="Helvetica"/>
            <family val="2"/>
          </rPr>
          <t>Mack Eason:
http://www.internationalcrimesdatabase.org/Case/948/R%C3%ADos-Montt/</t>
        </r>
      </text>
    </comment>
    <comment ref="P81" authorId="1" shapeId="0" xr:uid="{00000000-0006-0000-0000-000030090000}">
      <text>
        <r>
          <rPr>
            <sz val="11"/>
            <color indexed="8"/>
            <rFont val="Helvetica"/>
            <family val="2"/>
          </rPr>
          <t>Mack Eason:
https://translate.google.com/translate?hl=en&amp;sl=es&amp;u=http://www.elmundo.es/elmundo/2006/07/07/espana/1152285483.html&amp;prev=search</t>
        </r>
      </text>
    </comment>
    <comment ref="Q81" authorId="1" shapeId="0" xr:uid="{00000000-0006-0000-0000-000031090000}">
      <text>
        <r>
          <rPr>
            <sz val="11"/>
            <color indexed="8"/>
            <rFont val="Helvetica"/>
            <family val="2"/>
          </rPr>
          <t>Mack Eason:
http://www.internationalcrimesdatabase.org/Case/948/R%C3%ADos-Montt/</t>
        </r>
      </text>
    </comment>
    <comment ref="R81" authorId="1" shapeId="0" xr:uid="{00000000-0006-0000-0000-000032090000}">
      <text>
        <r>
          <rPr>
            <sz val="11"/>
            <color indexed="8"/>
            <rFont val="Helvetica"/>
            <family val="2"/>
          </rPr>
          <t>Mack Eason:
https://trialinternational.org/latest-post/oscar-humberto-mejia-victores/</t>
        </r>
      </text>
    </comment>
    <comment ref="AF81" authorId="1" shapeId="0" xr:uid="{00000000-0006-0000-0000-000033090000}">
      <text>
        <r>
          <rPr>
            <sz val="11"/>
            <color indexed="8"/>
            <rFont val="Helvetica"/>
            <family val="2"/>
          </rPr>
          <t xml:space="preserve">Mack Eason:
Enforced Torture
extrajudicial killing, 
terrorism
</t>
        </r>
      </text>
    </comment>
    <comment ref="AL81" authorId="1" shapeId="0" xr:uid="{00000000-0006-0000-0000-000034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81" authorId="1" shapeId="0" xr:uid="{00000000-0006-0000-0000-000035090000}">
      <text>
        <r>
          <rPr>
            <sz val="11"/>
            <color indexed="8"/>
            <rFont val="Helvetica"/>
            <family val="2"/>
          </rPr>
          <t>Mack Eason:
https://freedomhouse.org/blog/defunct-amnesty-decree-haunts-guatemala-genocide-case</t>
        </r>
      </text>
    </comment>
    <comment ref="AT82" authorId="1" shapeId="0" xr:uid="{0D039FB2-6EBE-3F44-9A85-C5649FF81726}">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83" authorId="1" shapeId="0" xr:uid="{00000000-0006-0000-0000-000010060000}">
      <text>
        <r>
          <rPr>
            <sz val="11"/>
            <color indexed="8"/>
            <rFont val="Helvetica"/>
            <family val="2"/>
          </rPr>
          <t xml:space="preserve">Mack Eason:
https://trialinternational.org/latest-post/alfredo-cristiani-burkard/
</t>
        </r>
      </text>
    </comment>
    <comment ref="P83" authorId="1" shapeId="0" xr:uid="{00000000-0006-0000-0000-000011060000}">
      <text>
        <r>
          <rPr>
            <sz val="11"/>
            <color indexed="8"/>
            <rFont val="Helvetica"/>
            <family val="2"/>
          </rPr>
          <t>Mack Eason:
https://trialinternational.org/latest-post/inocente-orlando-montano-morales/</t>
        </r>
      </text>
    </comment>
    <comment ref="Q83" authorId="1" shapeId="0" xr:uid="{00000000-0006-0000-0000-000012060000}">
      <text>
        <r>
          <rPr>
            <sz val="11"/>
            <color indexed="8"/>
            <rFont val="Helvetica"/>
            <family val="2"/>
          </rPr>
          <t>Mack Eason:
https://trialinternational.org/latest-post/inocente-orlando-montano-morales/</t>
        </r>
      </text>
    </comment>
    <comment ref="AF83" authorId="1" shapeId="0" xr:uid="{00000000-0006-0000-0000-000013060000}">
      <text>
        <r>
          <rPr>
            <sz val="11"/>
            <color indexed="8"/>
            <rFont val="Helvetica"/>
            <family val="2"/>
          </rPr>
          <t>Mack Eason:
Murder, state terrorism</t>
        </r>
      </text>
    </comment>
    <comment ref="AN83" authorId="1" shapeId="0" xr:uid="{00000000-0006-0000-0000-000014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83" authorId="0" shapeId="0" xr:uid="{00000000-0006-0000-0000-000015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B84" authorId="0" shapeId="0" xr:uid="{00000000-0006-0000-0000-000035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84" authorId="0" shapeId="0" xr:uid="{00000000-0006-0000-0000-000036020000}">
      <text>
        <r>
          <rPr>
            <sz val="11"/>
            <color indexed="8"/>
            <rFont val="Helvetica"/>
            <family val="2"/>
          </rPr>
          <t>Author:
Defendants Named HERE:
http://cadenaser.com/ser/2014/10/31/tribunales/1414787886_712567.html</t>
        </r>
      </text>
    </comment>
    <comment ref="O84" authorId="1" shapeId="0" xr:uid="{00000000-0006-0000-0000-000037020000}">
      <text>
        <r>
          <rPr>
            <sz val="11"/>
            <color indexed="8"/>
            <rFont val="Helvetica"/>
            <family val="2"/>
          </rPr>
          <t xml:space="preserve">Mack Eason:
https://translate.google.com/translate?hl=en&amp;sl=es&amp;u=http://memoriahistorica.org.es/tag/maria-servini-de-cubria/&amp;prev=search
</t>
        </r>
      </text>
    </comment>
    <comment ref="P84" authorId="0" shapeId="0" xr:uid="{00000000-0006-0000-0000-000038020000}">
      <text>
        <r>
          <rPr>
            <sz val="11"/>
            <color indexed="8"/>
            <rFont val="Helvetica"/>
            <family val="2"/>
          </rPr>
          <t>Author:
http://cadenaser.com/ser/2014/10/31/tribunales/1414787886_712567.html</t>
        </r>
      </text>
    </comment>
    <comment ref="AE84" authorId="0" shapeId="0" xr:uid="{00000000-0006-0000-0000-000039020000}">
      <text>
        <r>
          <rPr>
            <sz val="11"/>
            <color indexed="8"/>
            <rFont val="Helvetica"/>
            <family val="2"/>
          </rPr>
          <t xml:space="preserve">Author:
http://cadenaser.com/ser/2014/10/31/tribunales/1414787886_712567.html
</t>
        </r>
      </text>
    </comment>
    <comment ref="AF84" authorId="0" shapeId="0" xr:uid="{00000000-0006-0000-0000-00003A020000}">
      <text>
        <r>
          <rPr>
            <sz val="11"/>
            <color indexed="8"/>
            <rFont val="Helvetica"/>
            <family val="2"/>
          </rPr>
          <t>Author:
List of crimes here: http://politica.elpais.com/politica/2014/10/31/actualidad/1414789472_600996.html</t>
        </r>
      </text>
    </comment>
    <comment ref="AL84" authorId="0" shapeId="0" xr:uid="{00000000-0006-0000-0000-00003B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84" authorId="0" shapeId="0" xr:uid="{00000000-0006-0000-0000-00003C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84" authorId="0" shapeId="0" xr:uid="{00000000-0006-0000-0000-00003D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84" authorId="0" shapeId="0" xr:uid="{00000000-0006-0000-0000-00003E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84" authorId="0" shapeId="0" xr:uid="{00000000-0006-0000-0000-00003F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85" authorId="0" shapeId="0" xr:uid="{00000000-0006-0000-0000-0000CF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85" authorId="0" shapeId="0" xr:uid="{00000000-0006-0000-0000-0000D0020000}">
      <text>
        <r>
          <rPr>
            <sz val="11"/>
            <color indexed="8"/>
            <rFont val="Helvetica"/>
            <family val="2"/>
          </rPr>
          <t>Author:
Defendants Named HERE:
http://cadenaser.com/ser/2014/10/31/tribunales/1414787886_712567.html</t>
        </r>
      </text>
    </comment>
    <comment ref="O85" authorId="1" shapeId="0" xr:uid="{00000000-0006-0000-0000-0000D1020000}">
      <text>
        <r>
          <rPr>
            <sz val="11"/>
            <color indexed="8"/>
            <rFont val="Helvetica"/>
            <family val="2"/>
          </rPr>
          <t xml:space="preserve">Mack Eason:
https://translate.google.com/translate?hl=en&amp;sl=es&amp;u=http://memoriahistorica.org.es/tag/maria-servini-de-cubria/&amp;prev=search
</t>
        </r>
      </text>
    </comment>
    <comment ref="P85" authorId="0" shapeId="0" xr:uid="{00000000-0006-0000-0000-0000D2020000}">
      <text>
        <r>
          <rPr>
            <sz val="11"/>
            <color indexed="8"/>
            <rFont val="Helvetica"/>
            <family val="2"/>
          </rPr>
          <t>Author:
http://cadenaser.com/ser/2014/10/31/tribunales/1414787886_712567.html</t>
        </r>
      </text>
    </comment>
    <comment ref="AB85" authorId="0" shapeId="0" xr:uid="{00000000-0006-0000-0000-0000D3020000}">
      <text>
        <r>
          <rPr>
            <sz val="11"/>
            <color indexed="8"/>
            <rFont val="Helvetica"/>
            <family val="2"/>
          </rPr>
          <t>Author:
http://politica.elpais.com/politica/2014/10/31/actualidad/1414789472_600996.html</t>
        </r>
      </text>
    </comment>
    <comment ref="AE85" authorId="0" shapeId="0" xr:uid="{00000000-0006-0000-0000-0000D4020000}">
      <text>
        <r>
          <rPr>
            <sz val="11"/>
            <color indexed="8"/>
            <rFont val="Helvetica"/>
            <family val="2"/>
          </rPr>
          <t xml:space="preserve">Author:
http://cadenaser.com/ser/2014/10/31/tribunales/1414787886_712567.html
</t>
        </r>
      </text>
    </comment>
    <comment ref="AF85" authorId="0" shapeId="0" xr:uid="{00000000-0006-0000-0000-0000D5020000}">
      <text>
        <r>
          <rPr>
            <sz val="11"/>
            <color indexed="8"/>
            <rFont val="Helvetica"/>
            <family val="2"/>
          </rPr>
          <t>Author:
List of crimes here: http://politica.elpais.com/politica/2014/10/31/actualidad/1414789472_600996.html</t>
        </r>
      </text>
    </comment>
    <comment ref="AL85" authorId="0" shapeId="0" xr:uid="{00000000-0006-0000-0000-0000D6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85" authorId="0" shapeId="0" xr:uid="{00000000-0006-0000-0000-0000D7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85" authorId="0" shapeId="0" xr:uid="{00000000-0006-0000-0000-0000D8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85" authorId="0" shapeId="0" xr:uid="{00000000-0006-0000-0000-0000D9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85" authorId="0" shapeId="0" xr:uid="{00000000-0006-0000-0000-0000DA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86" authorId="0" shapeId="0" xr:uid="{00000000-0006-0000-0000-000002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O86" authorId="1" shapeId="0" xr:uid="{00000000-0006-0000-0000-000003020000}">
      <text>
        <r>
          <rPr>
            <sz val="11"/>
            <color indexed="8"/>
            <rFont val="Helvetica"/>
            <family val="2"/>
          </rPr>
          <t xml:space="preserve">Mack Eason:
https://translate.google.com/translate?hl=en&amp;sl=es&amp;u=http://memoriahistorica.org.es/tag/maria-servini-de-cubria/&amp;prev=search
</t>
        </r>
      </text>
    </comment>
    <comment ref="P86" authorId="0" shapeId="0" xr:uid="{00000000-0006-0000-0000-000004020000}">
      <text>
        <r>
          <rPr>
            <sz val="11"/>
            <color indexed="8"/>
            <rFont val="Helvetica"/>
            <family val="2"/>
          </rPr>
          <t>Author:
http://www.buenosairesherald.com/article/140972/judge-seeks-arrests-for-francoera-crimes</t>
        </r>
      </text>
    </comment>
    <comment ref="AF86" authorId="0" shapeId="0" xr:uid="{00000000-0006-0000-0000-000005020000}">
      <text>
        <r>
          <rPr>
            <sz val="11"/>
            <color indexed="8"/>
            <rFont val="Helvetica"/>
            <family val="2"/>
          </rPr>
          <t>Author:
List of crimes here: http://politica.elpais.com/politica/2014/10/31/actualidad/1414789472_600996.html</t>
        </r>
      </text>
    </comment>
    <comment ref="AL86" authorId="0" shapeId="0" xr:uid="{00000000-0006-0000-0000-000006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86" authorId="0" shapeId="0" xr:uid="{00000000-0006-0000-0000-000007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86" authorId="0" shapeId="0" xr:uid="{00000000-0006-0000-0000-000008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86" authorId="0" shapeId="0" xr:uid="{00000000-0006-0000-0000-000009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86" authorId="0" shapeId="0" xr:uid="{00000000-0006-0000-0000-00000A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87" authorId="0" shapeId="0" xr:uid="{00000000-0006-0000-0000-000040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87" authorId="0" shapeId="0" xr:uid="{00000000-0006-0000-0000-000041020000}">
      <text>
        <r>
          <rPr>
            <sz val="11"/>
            <color indexed="8"/>
            <rFont val="Helvetica"/>
            <family val="2"/>
          </rPr>
          <t>Author:
Defendants Named HERE:
http://cadenaser.com/ser/2014/10/31/tribunales/1414787886_712567.html</t>
        </r>
      </text>
    </comment>
    <comment ref="O87" authorId="1" shapeId="0" xr:uid="{00000000-0006-0000-0000-000042020000}">
      <text>
        <r>
          <rPr>
            <sz val="11"/>
            <color indexed="8"/>
            <rFont val="Helvetica"/>
            <family val="2"/>
          </rPr>
          <t xml:space="preserve">Mack Eason:
https://translate.google.com/translate?hl=en&amp;sl=es&amp;u=http://memoriahistorica.org.es/tag/maria-servini-de-cubria/&amp;prev=search
</t>
        </r>
      </text>
    </comment>
    <comment ref="P87" authorId="0" shapeId="0" xr:uid="{00000000-0006-0000-0000-000043020000}">
      <text>
        <r>
          <rPr>
            <sz val="11"/>
            <color indexed="8"/>
            <rFont val="Helvetica"/>
            <family val="2"/>
          </rPr>
          <t>Author:
http://cadenaser.com/ser/2014/10/31/tribunales/1414787886_712567.html</t>
        </r>
      </text>
    </comment>
    <comment ref="AE87" authorId="0" shapeId="0" xr:uid="{00000000-0006-0000-0000-000044020000}">
      <text>
        <r>
          <rPr>
            <sz val="11"/>
            <color indexed="8"/>
            <rFont val="Helvetica"/>
            <family val="2"/>
          </rPr>
          <t xml:space="preserve">Author:
http://cadenaser.com/ser/2014/10/31/tribunales/1414787886_712567.html
</t>
        </r>
      </text>
    </comment>
    <comment ref="AF87" authorId="0" shapeId="0" xr:uid="{00000000-0006-0000-0000-000045020000}">
      <text>
        <r>
          <rPr>
            <sz val="11"/>
            <color indexed="8"/>
            <rFont val="Helvetica"/>
            <family val="2"/>
          </rPr>
          <t>Author:
List of crimes here: http://politica.elpais.com/politica/2014/10/31/actualidad/1414789472_600996.html</t>
        </r>
      </text>
    </comment>
    <comment ref="AL87" authorId="0" shapeId="0" xr:uid="{00000000-0006-0000-0000-000046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87" authorId="0" shapeId="0" xr:uid="{00000000-0006-0000-0000-000047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87" authorId="0" shapeId="0" xr:uid="{00000000-0006-0000-0000-000048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87" authorId="0" shapeId="0" xr:uid="{00000000-0006-0000-0000-000049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87" authorId="0" shapeId="0" xr:uid="{00000000-0006-0000-0000-00004A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88" authorId="0" shapeId="0" xr:uid="{00000000-0006-0000-0000-0000B4060000}">
      <text>
        <r>
          <rPr>
            <sz val="11"/>
            <color indexed="8"/>
            <rFont val="Helvetica"/>
            <family val="2"/>
          </rPr>
          <t>Author:
Ad hoc Judge Bula Bula separate opinion, Arrest Warrant case.
See also, https://trialinternational.org/latest-post/fidel-castro/</t>
        </r>
      </text>
    </comment>
    <comment ref="AE88" authorId="0" shapeId="0" xr:uid="{00000000-0006-0000-0000-0000B5060000}">
      <text>
        <r>
          <rPr>
            <sz val="11"/>
            <color indexed="8"/>
            <rFont val="Helvetica"/>
            <family val="2"/>
          </rPr>
          <t>Author:
“crimes against humanity including murder, attempted murder, unlawful detention and torture.”
http://www.internationalcrimesdatabase.org/Case/980</t>
        </r>
      </text>
    </comment>
    <comment ref="AL88" authorId="0" shapeId="0" xr:uid="{00000000-0006-0000-0000-0000B6060000}">
      <text>
        <r>
          <rPr>
            <sz val="11"/>
            <color indexed="8"/>
            <rFont val="Helvetica"/>
            <family val="2"/>
          </rPr>
          <t xml:space="preserve">Author:
https://trialinternational.org/latest-post/fidel-castro/
</t>
        </r>
      </text>
    </comment>
    <comment ref="AN88" authorId="0" shapeId="0" xr:uid="{00000000-0006-0000-0000-0000B7060000}">
      <text>
        <r>
          <rPr>
            <sz val="11"/>
            <color indexed="8"/>
            <rFont val="Helvetica"/>
            <family val="2"/>
          </rPr>
          <t>Author:
http://www.asser.nl/upload/documents/20120405T112146-Castro%20-%20Plainte%20avec%20constitution%20de%20partie%20civile%20-%204-10-2001.pdf</t>
        </r>
      </text>
    </comment>
    <comment ref="AO88" authorId="0" shapeId="0" xr:uid="{00000000-0006-0000-0000-0000B8060000}">
      <text>
        <r>
          <rPr>
            <sz val="11"/>
            <color indexed="8"/>
            <rFont val="Helvetica"/>
            <family val="2"/>
          </rPr>
          <t>Author:
“BROTHERS TO THE RESCUE (ci-après le « BTTR »), organisation humanitaire de droit américain, ayant son siège à 5790 SW 84 Street, Miami, Floride 33143, U.S.A., représenté par José J. BASULTO.”
http://www.asser.nl/upload/documents/20120405T112146-Castro%20-%20Plainte%20avec%20constitution%20de%20partie%20civile%20-%204-10-2001.pdf</t>
        </r>
      </text>
    </comment>
    <comment ref="AP88" authorId="0" shapeId="0" xr:uid="{00000000-0006-0000-0000-0000B9060000}">
      <text>
        <r>
          <rPr>
            <sz val="11"/>
            <color indexed="8"/>
            <rFont val="Helvetica"/>
            <family val="2"/>
          </rPr>
          <t>Author:
Eva Librada Barbas-Arango, Maria Victoria GARCIA, Sergio PERODIN (3 of the 7 co-plaintiffs) are of Cuban nationality.
http://www.asser.nl/upload/documents/20120405T112146-Castro%20-%20Plainte%20avec%20constitution%20de%20partie%20civile%20-%204-10-2001.pdf</t>
        </r>
      </text>
    </comment>
    <comment ref="AS88" authorId="0" shapeId="0" xr:uid="{00000000-0006-0000-0000-0000BA060000}">
      <text>
        <r>
          <rPr>
            <sz val="11"/>
            <color indexed="8"/>
            <rFont val="Helvetica"/>
            <family val="2"/>
          </rPr>
          <t>Author:
former head of the armed forces
head of the Cuban secret service</t>
        </r>
      </text>
    </comment>
    <comment ref="O89" authorId="0" shapeId="0" xr:uid="{00000000-0006-0000-0000-0000322C0000}">
      <text>
        <r>
          <rPr>
            <sz val="11"/>
            <color indexed="8"/>
            <rFont val="Helvetica"/>
            <family val="2"/>
          </rPr>
          <t>Author:
http://www.derechos.org/nizkor/arg/espana/gar.html</t>
        </r>
      </text>
    </comment>
    <comment ref="P89" authorId="0" shapeId="0" xr:uid="{00000000-0006-0000-0000-0000332C0000}">
      <text>
        <r>
          <rPr>
            <sz val="11"/>
            <color indexed="8"/>
            <rFont val="Helvetica"/>
            <family val="2"/>
          </rPr>
          <t>Author:
http://www.derechos.org/nizkor/arg/espana/gar.html</t>
        </r>
      </text>
    </comment>
    <comment ref="AB89" authorId="0" shapeId="0" xr:uid="{00000000-0006-0000-0000-0000342C0000}">
      <text>
        <r>
          <rPr>
            <sz val="11"/>
            <color indexed="8"/>
            <rFont val="Helvetica"/>
            <family val="2"/>
          </rPr>
          <t xml:space="preserve">Author:
See 1999 indictment, section 7. 
http://www.derechos.org/nizkor/arg/espana/gar.html </t>
        </r>
      </text>
    </comment>
    <comment ref="AC89" authorId="0" shapeId="0" xr:uid="{00000000-0006-0000-0000-000035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9" authorId="0" shapeId="0" xr:uid="{00000000-0006-0000-0000-0000362C0000}">
      <text>
        <r>
          <rPr>
            <sz val="11"/>
            <color indexed="8"/>
            <rFont val="Helvetica"/>
            <family val="2"/>
          </rPr>
          <t xml:space="preserve">Author:
Trial Watch says these Argentinean defendants were charged with CaH.  I looked through the court documents and I disagree.
</t>
        </r>
      </text>
    </comment>
    <comment ref="AF89" authorId="0" shapeId="0" xr:uid="{00000000-0006-0000-0000-0000372C0000}">
      <text>
        <r>
          <rPr>
            <sz val="11"/>
            <color indexed="8"/>
            <rFont val="Helvetica"/>
            <family val="2"/>
          </rPr>
          <t>Author:
Terrorism</t>
        </r>
      </text>
    </comment>
    <comment ref="AL89" authorId="0" shapeId="0" xr:uid="{00000000-0006-0000-0000-000038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9" authorId="0" shapeId="0" xr:uid="{00000000-0006-0000-0000-000039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9" authorId="0" shapeId="0" xr:uid="{00000000-0006-0000-0000-00003A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9" authorId="0" shapeId="0" xr:uid="{00000000-0006-0000-0000-00003B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9" authorId="0" shapeId="0" xr:uid="{00000000-0006-0000-0000-00003C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9" authorId="0" shapeId="0" xr:uid="{00000000-0006-0000-0000-00003D2C0000}">
      <text>
        <r>
          <rPr>
            <sz val="11"/>
            <color indexed="8"/>
            <rFont val="Helvetica"/>
            <family val="2"/>
          </rPr>
          <t>Author:
multiple countries had opened investigations into these Argentinean defendants.</t>
        </r>
      </text>
    </comment>
    <comment ref="O90" authorId="0" shapeId="0" xr:uid="{00000000-0006-0000-0000-00003B290000}">
      <text>
        <r>
          <rPr>
            <sz val="11"/>
            <color indexed="8"/>
            <rFont val="Helvetica"/>
            <family val="2"/>
          </rPr>
          <t>Author:
http://www.derechos.org/nizkor/arg/espana/gar.html</t>
        </r>
      </text>
    </comment>
    <comment ref="P90" authorId="0" shapeId="0" xr:uid="{00000000-0006-0000-0000-00003C290000}">
      <text>
        <r>
          <rPr>
            <sz val="11"/>
            <color indexed="8"/>
            <rFont val="Helvetica"/>
            <family val="2"/>
          </rPr>
          <t>Author:
http://www.derechos.org/nizkor/arg/espana/gar.html</t>
        </r>
      </text>
    </comment>
    <comment ref="AB90" authorId="0" shapeId="0" xr:uid="{00000000-0006-0000-0000-00003D290000}">
      <text>
        <r>
          <rPr>
            <sz val="11"/>
            <color indexed="8"/>
            <rFont val="Helvetica"/>
            <family val="2"/>
          </rPr>
          <t xml:space="preserve">Author:
See 1999 indictment, section 7. 
http://www.derechos.org/nizkor/arg/espana/gar.html </t>
        </r>
      </text>
    </comment>
    <comment ref="AC90" authorId="0" shapeId="0" xr:uid="{00000000-0006-0000-0000-00003E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0" authorId="0" shapeId="0" xr:uid="{00000000-0006-0000-0000-00003F290000}">
      <text>
        <r>
          <rPr>
            <sz val="11"/>
            <color indexed="8"/>
            <rFont val="Helvetica"/>
            <family val="2"/>
          </rPr>
          <t xml:space="preserve">Author:
Trial Watch says these Argentinean defendants were charged with CaH.  I looked through the court documents and I disagree.
</t>
        </r>
      </text>
    </comment>
    <comment ref="AF90" authorId="0" shapeId="0" xr:uid="{00000000-0006-0000-0000-000040290000}">
      <text>
        <r>
          <rPr>
            <sz val="11"/>
            <color indexed="8"/>
            <rFont val="Helvetica"/>
            <family val="2"/>
          </rPr>
          <t>Author:
Terrorism</t>
        </r>
      </text>
    </comment>
    <comment ref="AL90" authorId="0" shapeId="0" xr:uid="{00000000-0006-0000-0000-000041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0" authorId="0" shapeId="0" xr:uid="{00000000-0006-0000-0000-000042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0" authorId="0" shapeId="0" xr:uid="{00000000-0006-0000-0000-000043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0" authorId="0" shapeId="0" xr:uid="{00000000-0006-0000-0000-000044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0" authorId="0" shapeId="0" xr:uid="{00000000-0006-0000-0000-000045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0" authorId="0" shapeId="0" xr:uid="{00000000-0006-0000-0000-000046290000}">
      <text>
        <r>
          <rPr>
            <sz val="11"/>
            <color indexed="8"/>
            <rFont val="Helvetica"/>
            <family val="2"/>
          </rPr>
          <t>Author:
multiple countries had opened investigations into these Argentinean defendants.</t>
        </r>
      </text>
    </comment>
    <comment ref="B91" authorId="1" shapeId="0" xr:uid="{00000000-0006-0000-0000-000035030000}">
      <text>
        <r>
          <rPr>
            <sz val="11"/>
            <color indexed="8"/>
            <rFont val="Helvetica"/>
            <family val="2"/>
          </rPr>
          <t>Mack Eason:
“Chile has a large Palestinian diaspora,”
https://electronicintifada.net/blogs/charlotte-silver/israels-judges-taken-court-chile
LINKS TO: https://electronicintifada.net/blogs/nora-barrows-friedman/new-palestinian-consciousness-history-diaspora-latin-america</t>
        </r>
      </text>
    </comment>
    <comment ref="O91" authorId="1" shapeId="0" xr:uid="{00000000-0006-0000-0000-000036030000}">
      <text>
        <r>
          <rPr>
            <sz val="11"/>
            <color indexed="8"/>
            <rFont val="Helvetica"/>
            <family val="2"/>
          </rPr>
          <t>Mack Eason:
http://jewishbusinessnews.com/2016/11/29/three-israeli-supreme-court-justices-faces-war-crimes-suit-for-authorizing-wall-barrier-in-west-bank/</t>
        </r>
      </text>
    </comment>
    <comment ref="AG91" authorId="0" shapeId="0" xr:uid="{00000000-0006-0000-0000-00003703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91" authorId="1" shapeId="0" xr:uid="{00000000-0006-0000-0000-000038030000}">
      <text>
        <r>
          <rPr>
            <sz val="11"/>
            <color indexed="8"/>
            <rFont val="Helvetica"/>
            <family val="2"/>
          </rPr>
          <t>Mack Eason:
http://jewishbusinessnews.com/2016/11/29/three-israeli-supreme-court-justices-faces-war-crimes-suit-for-authorizing-wall-barrier-in-west-bank/
http://www.jurist.org/paperchase/2016/11/three-israel-high-court-justices-face-war-crime-suit.php</t>
        </r>
      </text>
    </comment>
    <comment ref="AS91" authorId="1" shapeId="0" xr:uid="{00000000-0006-0000-0000-000039030000}">
      <text>
        <r>
          <rPr>
            <sz val="11"/>
            <color indexed="8"/>
            <rFont val="Helvetica"/>
            <family val="2"/>
          </rPr>
          <t>Mack Eason:
justices on the Israeli Supreme Court</t>
        </r>
      </text>
    </comment>
    <comment ref="BG91" authorId="1" shapeId="0" xr:uid="{00000000-0006-0000-0000-00003A030000}">
      <text>
        <r>
          <rPr>
            <sz val="11"/>
            <color indexed="8"/>
            <rFont val="Helvetica"/>
            <family val="2"/>
          </rPr>
          <t xml:space="preserve">Mack Eason:
“based on the Nuremberg precedent”
</t>
        </r>
      </text>
    </comment>
    <comment ref="AG92" authorId="0" shapeId="0" xr:uid="{00000000-0006-0000-0000-0000CC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92" authorId="0" shapeId="0" xr:uid="{00000000-0006-0000-0000-0000CD0D0000}">
      <text>
        <r>
          <rPr>
            <sz val="11"/>
            <color indexed="8"/>
            <rFont val="Helvetica"/>
            <family val="2"/>
          </rPr>
          <t>Author:
http://www.haaretz.com/news/report-olmert-livni-may-face-war-crimes-charges-in-norway-1.274588</t>
        </r>
      </text>
    </comment>
    <comment ref="AN92" authorId="0" shapeId="0" xr:uid="{00000000-0006-0000-0000-0000CE0D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92" authorId="0" shapeId="0" xr:uid="{00000000-0006-0000-0000-0000CF0D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92" authorId="0" shapeId="0" xr:uid="{00000000-0006-0000-0000-0000D00D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92" authorId="0" shapeId="0" xr:uid="{00000000-0006-0000-0000-0000D10D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S92" authorId="0" shapeId="0" xr:uid="{00000000-0006-0000-0000-0000D20D0000}">
      <text>
        <r>
          <rPr>
            <sz val="11"/>
            <color indexed="8"/>
            <rFont val="Helvetica"/>
            <family val="2"/>
          </rPr>
          <t>Author:
Chief of the General Staff</t>
        </r>
      </text>
    </comment>
    <comment ref="BF92" authorId="0" shapeId="0" xr:uid="{00000000-0006-0000-0000-0000D30D0000}">
      <text>
        <r>
          <rPr>
            <sz val="11"/>
            <color indexed="8"/>
            <rFont val="Helvetica"/>
            <family val="2"/>
          </rPr>
          <t>Author:
http://www.achr.eu/newen113.htm</t>
        </r>
      </text>
    </comment>
    <comment ref="H93" authorId="1" shapeId="0" xr:uid="{00000000-0006-0000-0000-00000B0E0000}">
      <text>
        <r>
          <rPr>
            <sz val="11"/>
            <color indexed="8"/>
            <rFont val="Helvetica"/>
            <family val="2"/>
          </rPr>
          <t>Mack Eason:
Case dropped Apr 30, 2009</t>
        </r>
      </text>
    </comment>
    <comment ref="K93" authorId="0" shapeId="0" xr:uid="{00000000-0006-0000-0000-00000C0E0000}">
      <text>
        <r>
          <rPr>
            <sz val="11"/>
            <color indexed="8"/>
            <rFont val="Helvetica"/>
            <family val="2"/>
          </rPr>
          <t>Author:
http://www.dailykos.com/story/2009/4/30/726464/-</t>
        </r>
      </text>
    </comment>
    <comment ref="AC93" authorId="0" shapeId="0" xr:uid="{00000000-0006-0000-0000-00000D0E0000}">
      <text>
        <r>
          <rPr>
            <sz val="11"/>
            <color indexed="8"/>
            <rFont val="Helvetica"/>
            <family val="2"/>
          </rPr>
          <t>Author:
https://web.archive.org/web/20120303014906/http://www.mazlumder.org/ing/haber_detay.asp?haberID=15</t>
        </r>
      </text>
    </comment>
    <comment ref="AE93" authorId="0" shapeId="0" xr:uid="{00000000-0006-0000-0000-00000E0E0000}">
      <text>
        <r>
          <rPr>
            <sz val="11"/>
            <color indexed="8"/>
            <rFont val="Helvetica"/>
            <family val="2"/>
          </rPr>
          <t xml:space="preserve">Author:
https://web.archive.org/web/20120303014906/http://www.mazlumder.org/ing/haber_detay.asp?haberID=15
</t>
        </r>
      </text>
    </comment>
    <comment ref="AG93" authorId="0" shapeId="0" xr:uid="{00000000-0006-0000-0000-00000F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93" authorId="0" shapeId="0" xr:uid="{00000000-0006-0000-0000-0000100E0000}">
      <text>
        <r>
          <rPr>
            <sz val="11"/>
            <color indexed="8"/>
            <rFont val="Helvetica"/>
            <family val="2"/>
          </rPr>
          <t xml:space="preserve">Author:
Sort of.  As the Ottoman Empire.
</t>
        </r>
      </text>
    </comment>
    <comment ref="AI93" authorId="0" shapeId="0" xr:uid="{00000000-0006-0000-0000-0000110E0000}">
      <text>
        <r>
          <rPr>
            <sz val="11"/>
            <color indexed="8"/>
            <rFont val="Helvetica"/>
            <family val="2"/>
          </rPr>
          <t xml:space="preserve">Author:
Sort of.  As the Ottoman Empire.
</t>
        </r>
      </text>
    </comment>
    <comment ref="AO93" authorId="0" shapeId="0" xr:uid="{00000000-0006-0000-0000-0000120E0000}">
      <text>
        <r>
          <rPr>
            <sz val="11"/>
            <color indexed="8"/>
            <rFont val="Helvetica"/>
            <family val="2"/>
          </rPr>
          <t xml:space="preserve">Author:
a group called Mazlum-Der, Turkey based
</t>
        </r>
      </text>
    </comment>
    <comment ref="AP93" authorId="0" shapeId="0" xr:uid="{00000000-0006-0000-0000-000013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93" authorId="0" shapeId="0" xr:uid="{00000000-0006-0000-0000-0000140E0000}">
      <text>
        <r>
          <rPr>
            <sz val="11"/>
            <color indexed="8"/>
            <rFont val="Helvetica"/>
            <family val="2"/>
          </rPr>
          <t xml:space="preserve">Author:
a group called Mazlum-Der, Turkey based
</t>
        </r>
      </text>
    </comment>
    <comment ref="AS93" authorId="0" shapeId="0" xr:uid="{00000000-0006-0000-0000-0000150E0000}">
      <text>
        <r>
          <rPr>
            <sz val="11"/>
            <color indexed="8"/>
            <rFont val="Helvetica"/>
            <family val="2"/>
          </rPr>
          <t>Author:
“Military Officer President”
(from the complaint)</t>
        </r>
      </text>
    </comment>
    <comment ref="BH93" authorId="0" shapeId="0" xr:uid="{00000000-0006-0000-0000-0000160E0000}">
      <text>
        <r>
          <rPr>
            <sz val="11"/>
            <color indexed="8"/>
            <rFont val="Helvetica"/>
            <family val="2"/>
          </rPr>
          <t>Author:
http://www.dailykos.com/story/2009/4/30/726464/-</t>
        </r>
      </text>
    </comment>
    <comment ref="O94" authorId="0" shapeId="0" xr:uid="{00000000-0006-0000-0000-000047290000}">
      <text>
        <r>
          <rPr>
            <sz val="11"/>
            <color indexed="8"/>
            <rFont val="Helvetica"/>
            <family val="2"/>
          </rPr>
          <t>Author:
http://www.derechos.org/nizkor/arg/espana/gar.html</t>
        </r>
      </text>
    </comment>
    <comment ref="P94" authorId="0" shapeId="0" xr:uid="{00000000-0006-0000-0000-000048290000}">
      <text>
        <r>
          <rPr>
            <sz val="11"/>
            <color indexed="8"/>
            <rFont val="Helvetica"/>
            <family val="2"/>
          </rPr>
          <t>Author:
http://www.derechos.org/nizkor/arg/espana/gar.html</t>
        </r>
      </text>
    </comment>
    <comment ref="AB94" authorId="0" shapeId="0" xr:uid="{00000000-0006-0000-0000-000049290000}">
      <text>
        <r>
          <rPr>
            <sz val="11"/>
            <color indexed="8"/>
            <rFont val="Helvetica"/>
            <family val="2"/>
          </rPr>
          <t xml:space="preserve">Author:
See 1999 indictment, section 7. 
http://www.derechos.org/nizkor/arg/espana/gar.html </t>
        </r>
      </text>
    </comment>
    <comment ref="AC94" authorId="0" shapeId="0" xr:uid="{00000000-0006-0000-0000-00004A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4" authorId="0" shapeId="0" xr:uid="{00000000-0006-0000-0000-00004B290000}">
      <text>
        <r>
          <rPr>
            <sz val="11"/>
            <color indexed="8"/>
            <rFont val="Helvetica"/>
            <family val="2"/>
          </rPr>
          <t xml:space="preserve">Author:
Trial Watch says these Argentinean defendants were charged with CaH.  I looked through the court documents and I disagree.
</t>
        </r>
      </text>
    </comment>
    <comment ref="AF94" authorId="0" shapeId="0" xr:uid="{00000000-0006-0000-0000-00004C290000}">
      <text>
        <r>
          <rPr>
            <sz val="11"/>
            <color indexed="8"/>
            <rFont val="Helvetica"/>
            <family val="2"/>
          </rPr>
          <t>Author:
Terrorism</t>
        </r>
      </text>
    </comment>
    <comment ref="AL94" authorId="0" shapeId="0" xr:uid="{00000000-0006-0000-0000-00004D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4" authorId="0" shapeId="0" xr:uid="{00000000-0006-0000-0000-00004E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4" authorId="0" shapeId="0" xr:uid="{00000000-0006-0000-0000-00004F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4" authorId="0" shapeId="0" xr:uid="{00000000-0006-0000-0000-000050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4" authorId="0" shapeId="0" xr:uid="{00000000-0006-0000-0000-000051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4" authorId="0" shapeId="0" xr:uid="{00000000-0006-0000-0000-000052290000}">
      <text>
        <r>
          <rPr>
            <sz val="11"/>
            <color indexed="8"/>
            <rFont val="Helvetica"/>
            <family val="2"/>
          </rPr>
          <t>Author:
multiple countries had opened investigations into these Argentinean defendants.</t>
        </r>
      </text>
    </comment>
    <comment ref="B95" authorId="0" shapeId="0" xr:uid="{00000000-0006-0000-0000-00004B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95" authorId="0" shapeId="0" xr:uid="{00000000-0006-0000-0000-00004C020000}">
      <text>
        <r>
          <rPr>
            <sz val="11"/>
            <color indexed="8"/>
            <rFont val="Helvetica"/>
            <family val="2"/>
          </rPr>
          <t>Author:
Defendants Named HERE:
http://cadenaser.com/ser/2014/10/31/tribunales/1414787886_712567.html</t>
        </r>
      </text>
    </comment>
    <comment ref="O95" authorId="1" shapeId="0" xr:uid="{00000000-0006-0000-0000-00004D020000}">
      <text>
        <r>
          <rPr>
            <sz val="11"/>
            <color indexed="8"/>
            <rFont val="Helvetica"/>
            <family val="2"/>
          </rPr>
          <t xml:space="preserve">Mack Eason:
https://translate.google.com/translate?hl=en&amp;sl=es&amp;u=http://memoriahistorica.org.es/tag/maria-servini-de-cubria/&amp;prev=search
</t>
        </r>
      </text>
    </comment>
    <comment ref="P95" authorId="0" shapeId="0" xr:uid="{00000000-0006-0000-0000-00004E020000}">
      <text>
        <r>
          <rPr>
            <sz val="11"/>
            <color indexed="8"/>
            <rFont val="Helvetica"/>
            <family val="2"/>
          </rPr>
          <t>Author:
http://cadenaser.com/ser/2014/10/31/tribunales/1414787886_712567.html</t>
        </r>
      </text>
    </comment>
    <comment ref="AE95" authorId="0" shapeId="0" xr:uid="{00000000-0006-0000-0000-00004F020000}">
      <text>
        <r>
          <rPr>
            <sz val="11"/>
            <color indexed="8"/>
            <rFont val="Helvetica"/>
            <family val="2"/>
          </rPr>
          <t xml:space="preserve">Author:
http://cadenaser.com/ser/2014/10/31/tribunales/1414787886_712567.html
</t>
        </r>
      </text>
    </comment>
    <comment ref="AF95" authorId="0" shapeId="0" xr:uid="{00000000-0006-0000-0000-000050020000}">
      <text>
        <r>
          <rPr>
            <sz val="11"/>
            <color indexed="8"/>
            <rFont val="Helvetica"/>
            <family val="2"/>
          </rPr>
          <t>Author:
List of crimes here: http://politica.elpais.com/politica/2014/10/31/actualidad/1414789472_600996.html</t>
        </r>
      </text>
    </comment>
    <comment ref="AL95" authorId="0" shapeId="0" xr:uid="{00000000-0006-0000-0000-000051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95" authorId="0" shapeId="0" xr:uid="{00000000-0006-0000-0000-000052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95" authorId="0" shapeId="0" xr:uid="{00000000-0006-0000-0000-000053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95" authorId="0" shapeId="0" xr:uid="{00000000-0006-0000-0000-000054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95" authorId="0" shapeId="0" xr:uid="{00000000-0006-0000-0000-000055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P96" authorId="0" shapeId="0" xr:uid="{00000000-0006-0000-0000-000074000000}">
      <text>
        <r>
          <rPr>
            <sz val="11"/>
            <color indexed="8"/>
            <rFont val="Helvetica"/>
            <family val="2"/>
          </rPr>
          <t>Author:
Int’l Arrest warrant issued by Audience National 
http://www.derechos.org/nizkor/chile/juicio/30abr99.html</t>
        </r>
      </text>
    </comment>
    <comment ref="Q96" authorId="0" shapeId="0" xr:uid="{00000000-0006-0000-0000-000075000000}">
      <text>
        <r>
          <rPr>
            <sz val="11"/>
            <color indexed="8"/>
            <rFont val="Helvetica"/>
            <family val="2"/>
          </rPr>
          <t>Author:
Indictment of Pinochet in Spain Ruling of 10-XII-1998 - http://elclarin.cl/fpa/pdf/p_101298_en.pdf</t>
        </r>
      </text>
    </comment>
    <comment ref="AF96" authorId="0" shapeId="0" xr:uid="{00000000-0006-0000-0000-000076000000}">
      <text>
        <r>
          <rPr>
            <sz val="11"/>
            <color indexed="8"/>
            <rFont val="Helvetica"/>
            <family val="2"/>
          </rPr>
          <t>Author:
terrorism</t>
        </r>
      </text>
    </comment>
    <comment ref="AI96" authorId="0" shapeId="0" xr:uid="{00000000-0006-0000-0000-000077000000}">
      <text>
        <r>
          <rPr>
            <sz val="11"/>
            <color indexed="8"/>
            <rFont val="Helvetica"/>
            <family val="2"/>
          </rPr>
          <t>Author:
https://en.wikipedia.org/wiki/History_of_Chile</t>
        </r>
      </text>
    </comment>
    <comment ref="AL96" authorId="0" shapeId="0" xr:uid="{00000000-0006-0000-0000-000078000000}">
      <text>
        <r>
          <rPr>
            <sz val="11"/>
            <color indexed="8"/>
            <rFont val="Helvetica"/>
            <family val="2"/>
          </rPr>
          <t>Author:
Lawsuit filed 28 March 1996 was filed by the Progressive Association of Spanish Prosecutors.</t>
        </r>
      </text>
    </comment>
    <comment ref="AN96" authorId="0" shapeId="0" xr:uid="{00000000-0006-0000-0000-000079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O96" authorId="0" shapeId="0" xr:uid="{00000000-0006-0000-0000-00007A00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
“Furthermore, Amnesty International and the Medical Foundation for the Care of Victims of Torture demanded his extradition to Spain.“
https://en.wikipedia.org/wiki/Indictment_and_arrest_of_Augusto_Pinochet</t>
        </r>
      </text>
    </comment>
    <comment ref="AR96" authorId="0" shapeId="0" xr:uid="{00000000-0006-0000-0000-00007B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96" authorId="0" shapeId="0" xr:uid="{00000000-0006-0000-0000-00007C000000}">
      <text>
        <r>
          <rPr>
            <sz val="11"/>
            <color indexed="8"/>
            <rFont val="Helvetica"/>
            <family val="2"/>
          </rPr>
          <t xml:space="preserve">Author:
Former chilean head of state
</t>
        </r>
      </text>
    </comment>
    <comment ref="O97" authorId="0" shapeId="0" xr:uid="{00000000-0006-0000-0000-0000362D0000}">
      <text>
        <r>
          <rPr>
            <sz val="11"/>
            <color indexed="8"/>
            <rFont val="Helvetica"/>
            <family val="2"/>
          </rPr>
          <t>Author:
http://www.derechos.org/nizkor/arg/espana/gar.html</t>
        </r>
      </text>
    </comment>
    <comment ref="AB97" authorId="0" shapeId="0" xr:uid="{00000000-0006-0000-0000-0000372D0000}">
      <text>
        <r>
          <rPr>
            <sz val="11"/>
            <color indexed="8"/>
            <rFont val="Helvetica"/>
            <family val="2"/>
          </rPr>
          <t xml:space="preserve">Author:
See 1999 indictment, section 7. 
http://www.derechos.org/nizkor/arg/espana/gar.html </t>
        </r>
      </text>
    </comment>
    <comment ref="AC97" authorId="0" shapeId="0" xr:uid="{00000000-0006-0000-0000-000038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7" authorId="0" shapeId="0" xr:uid="{00000000-0006-0000-0000-0000392D0000}">
      <text>
        <r>
          <rPr>
            <sz val="11"/>
            <color indexed="8"/>
            <rFont val="Helvetica"/>
            <family val="2"/>
          </rPr>
          <t xml:space="preserve">Author:
Trial Watch says these Argentinean defendants were charged with CaH.  I looked through the court documents and I disagree.
</t>
        </r>
      </text>
    </comment>
    <comment ref="AF97" authorId="0" shapeId="0" xr:uid="{00000000-0006-0000-0000-00003A2D0000}">
      <text>
        <r>
          <rPr>
            <sz val="11"/>
            <color indexed="8"/>
            <rFont val="Helvetica"/>
            <family val="2"/>
          </rPr>
          <t>Author:
Terrorism</t>
        </r>
      </text>
    </comment>
    <comment ref="AL97" authorId="0" shapeId="0" xr:uid="{00000000-0006-0000-0000-00003B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7" authorId="0" shapeId="0" xr:uid="{00000000-0006-0000-0000-00003C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7" authorId="0" shapeId="0" xr:uid="{00000000-0006-0000-0000-00003D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7" authorId="0" shapeId="0" xr:uid="{00000000-0006-0000-0000-00003E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7" authorId="0" shapeId="0" xr:uid="{00000000-0006-0000-0000-00003F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7" authorId="0" shapeId="0" xr:uid="{00000000-0006-0000-0000-0000402D0000}">
      <text>
        <r>
          <rPr>
            <sz val="11"/>
            <color indexed="8"/>
            <rFont val="Helvetica"/>
            <family val="2"/>
          </rPr>
          <t>Author:
multiple countries had opened investigations into these Argentinean defendants.</t>
        </r>
      </text>
    </comment>
    <comment ref="B98" authorId="0" shapeId="0" xr:uid="{00000000-0006-0000-0000-000052040000}">
      <text>
        <r>
          <rPr>
            <sz val="11"/>
            <color indexed="8"/>
            <rFont val="Helvetica"/>
            <family val="2"/>
          </rPr>
          <t>Author:
Important b/c NEW cases, further showing that nordic countries have been more involved than Langer suggests.</t>
        </r>
      </text>
    </comment>
    <comment ref="K98" authorId="0" shapeId="0" xr:uid="{00000000-0006-0000-0000-000053040000}">
      <text>
        <r>
          <rPr>
            <sz val="11"/>
            <color indexed="8"/>
            <rFont val="Helvetica"/>
            <family val="2"/>
          </rPr>
          <t xml:space="preserve">Author:
http://pchrgaza.org/files/Reports/English/pdf_spec/PCHR-UJ-BOOK.pdf at § 8.3.4
</t>
        </r>
      </text>
    </comment>
    <comment ref="O98" authorId="0" shapeId="0" xr:uid="{00000000-0006-0000-0000-000054040000}">
      <text>
        <r>
          <rPr>
            <sz val="11"/>
            <color indexed="8"/>
            <rFont val="Helvetica"/>
            <family val="2"/>
          </rPr>
          <t xml:space="preserve">Author:
http://pchrgaza.org/files/Reports/English/pdf_spec/PCHR-UJ-BOOK.pdf
</t>
        </r>
      </text>
    </comment>
    <comment ref="AB98" authorId="0" shapeId="0" xr:uid="{00000000-0006-0000-0000-000055040000}">
      <text>
        <r>
          <rPr>
            <sz val="11"/>
            <color rgb="FF000000"/>
            <rFont val="Helvetica"/>
            <family val="2"/>
          </rPr>
          <t xml:space="preserve">Author:
</t>
        </r>
        <r>
          <rPr>
            <sz val="11"/>
            <color rgb="FF000000"/>
            <rFont val="Helvetica"/>
            <family val="2"/>
          </rPr>
          <t xml:space="preserve">http://pchrgaza.org/files/Reports/English/pdf_spec/PCHR-UJ-BOOK.pdf </t>
        </r>
        <r>
          <rPr>
            <sz val="11"/>
            <color rgb="FF000000"/>
            <rFont val="Helvetica"/>
            <family val="2"/>
          </rPr>
          <t>§</t>
        </r>
        <r>
          <rPr>
            <sz val="11"/>
            <color rgb="FF000000"/>
            <rFont val="Helvetica"/>
            <family val="2"/>
          </rPr>
          <t> 8.3.3</t>
        </r>
      </text>
    </comment>
    <comment ref="AG98" authorId="0" shapeId="0" xr:uid="{00000000-0006-0000-0000-00005604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98" authorId="0" shapeId="0" xr:uid="{00000000-0006-0000-0000-000057040000}">
      <text>
        <r>
          <rPr>
            <sz val="11"/>
            <color indexed="8"/>
            <rFont val="Helvetica"/>
            <family val="2"/>
          </rPr>
          <t>Author:
Barely.
https://en.wikipedia.org/wiki/Swedish_overseas_colonies</t>
        </r>
      </text>
    </comment>
    <comment ref="AL98" authorId="0" shapeId="0" xr:uid="{00000000-0006-0000-0000-000058040000}">
      <text>
        <r>
          <rPr>
            <sz val="11"/>
            <color indexed="8"/>
            <rFont val="Helvetica"/>
            <family val="2"/>
          </rPr>
          <t>Author:
http://pchrgaza.org/files/Reports/English/pdf_spec/PCHR-UJ-BOOK.pdf</t>
        </r>
      </text>
    </comment>
    <comment ref="AN98" authorId="0" shapeId="0" xr:uid="{00000000-0006-0000-0000-000059040000}">
      <text>
        <r>
          <rPr>
            <sz val="11"/>
            <color indexed="8"/>
            <rFont val="Helvetica"/>
            <family val="2"/>
          </rPr>
          <t>Author:
Lawyers filing suit are apparently working “on behalf of Palestinian victims”
“Swiss attorney, Marcel Bosonnet, and Director of the Palestinian Centre for Human Rights, Raji Sourani, submitted two complaints to the Swiss Military Attorney General in Berne on behalf of Palestinian victims.”
https://electronicintifada.net/content/palestinian-victims-submit-legal-complaints-against-israeli-authorities-switzerland/1318</t>
        </r>
      </text>
    </comment>
    <comment ref="AO98" authorId="0" shapeId="0" xr:uid="{00000000-0006-0000-0000-00005A040000}">
      <text>
        <r>
          <rPr>
            <sz val="11"/>
            <color indexed="8"/>
            <rFont val="Helvetica"/>
            <family val="2"/>
          </rPr>
          <t>Author:
Palestinian Center for Human Rights</t>
        </r>
      </text>
    </comment>
    <comment ref="BF98" authorId="0" shapeId="0" xr:uid="{00000000-0006-0000-0000-00005B040000}">
      <text>
        <r>
          <rPr>
            <sz val="11"/>
            <color indexed="8"/>
            <rFont val="Helvetica"/>
            <family val="2"/>
          </rPr>
          <t>Author:
http://pchrgaza.org/files/Reports/English/pdf_spec/PCHR-UJ-BOOK.pdf</t>
        </r>
      </text>
    </comment>
    <comment ref="AC99" authorId="1" shapeId="0" xr:uid="{91C91620-646F-644A-AC02-2FB12909C8B7}">
      <text>
        <r>
          <rPr>
            <b/>
            <sz val="10"/>
            <color rgb="FF000000"/>
            <rFont val="Tahoma"/>
            <family val="2"/>
          </rPr>
          <t>Mack Eason:</t>
        </r>
        <r>
          <rPr>
            <sz val="10"/>
            <color rgb="FF000000"/>
            <rFont val="Tahoma"/>
            <family val="2"/>
          </rPr>
          <t xml:space="preserve">
</t>
        </r>
        <r>
          <rPr>
            <sz val="10"/>
            <color rgb="FF000000"/>
            <rFont val="Tahoma"/>
            <family val="2"/>
          </rPr>
          <t xml:space="preserve">https://www.publico.es/internacional/ciudadanos-argentinos-presentan-primera-querella.html	</t>
        </r>
      </text>
    </comment>
    <comment ref="AG99" authorId="0" shapeId="0" xr:uid="{F0104460-3909-004F-8CA7-3B8233C53C42}">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O100" authorId="1" shapeId="0" xr:uid="{00000000-0006-0000-0000-00007F070000}">
      <text>
        <r>
          <rPr>
            <sz val="11"/>
            <color indexed="8"/>
            <rFont val="Helvetica"/>
            <family val="2"/>
          </rPr>
          <t xml:space="preserve">Mack Eason:
https://electronicintifada.net/content/did-israeli-interference-block-justice-spain/15741
</t>
        </r>
      </text>
    </comment>
    <comment ref="AG100" authorId="0" shapeId="0" xr:uid="{00000000-0006-0000-0000-000080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00" authorId="1" shapeId="0" xr:uid="{00000000-0006-0000-0000-000081070000}">
      <text>
        <r>
          <rPr>
            <sz val="11"/>
            <color indexed="8"/>
            <rFont val="Helvetica"/>
            <family val="2"/>
          </rPr>
          <t>Mack Eason:
http://www.timesofisrael.com/spanish-judge-seeks-to-prosecute-pm-over-2010-flotilla-raid/
https://electronicintifada.net/content/did-israeli-interference-block-justice-spain/15741</t>
        </r>
      </text>
    </comment>
    <comment ref="AS100" authorId="1" shapeId="0" xr:uid="{00000000-0006-0000-0000-000082070000}">
      <text>
        <r>
          <rPr>
            <sz val="11"/>
            <color indexed="8"/>
            <rFont val="Helvetica"/>
            <family val="2"/>
          </rPr>
          <t>Mack Eason:
2009–2012	Minister of Foreign Affairs</t>
        </r>
      </text>
    </comment>
    <comment ref="B101" authorId="1" shapeId="0" xr:uid="{00000000-0006-0000-0000-000087090000}">
      <text>
        <r>
          <rPr>
            <sz val="11"/>
            <color indexed="8"/>
            <rFont val="Helvetica"/>
            <family val="2"/>
          </rPr>
          <t>Mack Eason:
Complaint lists “possible crimes against humanity”.  Is this enough to keep it in?</t>
        </r>
      </text>
    </comment>
    <comment ref="AF101" authorId="1" shapeId="0" xr:uid="{00000000-0006-0000-0000-000088090000}">
      <text>
        <r>
          <rPr>
            <sz val="11"/>
            <color indexed="8"/>
            <rFont val="Helvetica"/>
            <family val="2"/>
          </rPr>
          <t>Mack Eason:
“arbitrary arrest, confiscating maritime or railway transportation vehicles, intentionally causing damage to property, preventing communication”
https://electronicintifada.net/blogs/ali-abunimah/mavi-marmara-lawyers-file-case-against-israel-seizure-gaza-bound-estelle</t>
        </r>
      </text>
    </comment>
    <comment ref="AG101" authorId="0" shapeId="0" xr:uid="{00000000-0006-0000-0000-00008909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01" authorId="0" shapeId="0" xr:uid="{00000000-0006-0000-0000-00008A090000}">
      <text>
        <r>
          <rPr>
            <sz val="11"/>
            <color indexed="8"/>
            <rFont val="Helvetica"/>
            <family val="2"/>
          </rPr>
          <t xml:space="preserve">Author:
Sort of.  As the Ottoman Empire.
</t>
        </r>
      </text>
    </comment>
    <comment ref="AO101" authorId="1" shapeId="0" xr:uid="{00000000-0006-0000-0000-00008B090000}">
      <text>
        <r>
          <rPr>
            <sz val="11"/>
            <color indexed="8"/>
            <rFont val="Helvetica"/>
            <family val="2"/>
          </rPr>
          <t>Mack Eason:
IHH</t>
        </r>
      </text>
    </comment>
    <comment ref="O102" authorId="0" shapeId="0" xr:uid="{00000000-0006-0000-0000-00002A2E0000}">
      <text>
        <r>
          <rPr>
            <sz val="11"/>
            <color indexed="8"/>
            <rFont val="Helvetica"/>
            <family val="2"/>
          </rPr>
          <t xml:space="preserve">Author:
http://www.derechos.org/nizkor/arg/espana/gar.html (“Duodécimo”)
</t>
        </r>
      </text>
    </comment>
    <comment ref="P102" authorId="0" shapeId="0" xr:uid="{00000000-0006-0000-0000-00002B2E0000}">
      <text>
        <r>
          <rPr>
            <sz val="11"/>
            <color indexed="8"/>
            <rFont val="Helvetica"/>
            <family val="2"/>
          </rPr>
          <t>Author:
http://www.derechos.org/nizkor/arg/espana/gar.html</t>
        </r>
      </text>
    </comment>
    <comment ref="AB102" authorId="0" shapeId="0" xr:uid="{00000000-0006-0000-0000-00002C2E0000}">
      <text>
        <r>
          <rPr>
            <sz val="11"/>
            <color indexed="8"/>
            <rFont val="Helvetica"/>
            <family val="2"/>
          </rPr>
          <t xml:space="preserve">Author:
See 1999 indictment, section 7. 
http://www.derechos.org/nizkor/arg/espana/gar.html </t>
        </r>
      </text>
    </comment>
    <comment ref="AC102" authorId="0" shapeId="0" xr:uid="{00000000-0006-0000-0000-00002D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02" authorId="0" shapeId="0" xr:uid="{00000000-0006-0000-0000-00002E2E0000}">
      <text>
        <r>
          <rPr>
            <sz val="11"/>
            <color indexed="8"/>
            <rFont val="Helvetica"/>
            <family val="2"/>
          </rPr>
          <t xml:space="preserve">Author:
Trial Watch says these Argentinean defendants were charged with CaH.  I looked through the court documents and I disagree.
</t>
        </r>
      </text>
    </comment>
    <comment ref="AF102" authorId="0" shapeId="0" xr:uid="{00000000-0006-0000-0000-00002F2E0000}">
      <text>
        <r>
          <rPr>
            <sz val="11"/>
            <color indexed="8"/>
            <rFont val="Helvetica"/>
            <family val="2"/>
          </rPr>
          <t>Author:
Terrorism</t>
        </r>
      </text>
    </comment>
    <comment ref="AL102" authorId="0" shapeId="0" xr:uid="{00000000-0006-0000-0000-000030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02" authorId="0" shapeId="0" xr:uid="{00000000-0006-0000-0000-000031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02" authorId="0" shapeId="0" xr:uid="{00000000-0006-0000-0000-000032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02" authorId="0" shapeId="0" xr:uid="{00000000-0006-0000-0000-000033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02" authorId="0" shapeId="0" xr:uid="{00000000-0006-0000-0000-000034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02" authorId="0" shapeId="0" xr:uid="{00000000-0006-0000-0000-0000352E0000}">
      <text>
        <r>
          <rPr>
            <sz val="11"/>
            <color indexed="8"/>
            <rFont val="Helvetica"/>
            <family val="2"/>
          </rPr>
          <t>Author:
multiple countries had opened investigations into these Argentinean defendants.</t>
        </r>
      </text>
    </comment>
    <comment ref="B103" authorId="0" shapeId="0" xr:uid="{8CF67A8E-EBAC-E84F-A51E-37B76E914ED7}">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K103" authorId="0" shapeId="0" xr:uid="{00000000-0006-0000-0000-0000FE180000}">
      <text>
        <r>
          <rPr>
            <sz val="11"/>
            <color indexed="8"/>
            <rFont val="Helvetica"/>
            <family val="2"/>
          </rPr>
          <t>Author:
http://www.efe.com/efe/espana/politica/ruz-procesa-a-11-altos-cargos-y-militares-marroquies-por-genocidio-en-el-sahara/10002-2581895</t>
        </r>
      </text>
    </comment>
    <comment ref="O103" authorId="0" shapeId="0" xr:uid="{00000000-0006-0000-0000-0000FF180000}">
      <text>
        <r>
          <rPr>
            <sz val="11"/>
            <color indexed="8"/>
            <rFont val="Helvetica"/>
            <family val="2"/>
          </rPr>
          <t>Author:
http://www.fmyv.es/ci/in/HR/12.pdf
Also see http://www.elmundo.es/elmundo/2006/09/14/solidaridad/1158254679.html</t>
        </r>
      </text>
    </comment>
    <comment ref="AB103" authorId="0" shapeId="0" xr:uid="{00000000-0006-0000-0000-000000190000}">
      <text>
        <r>
          <rPr>
            <sz val="11"/>
            <color indexed="8"/>
            <rFont val="Helvetica"/>
            <family val="2"/>
          </rPr>
          <t>Author:
“genocide, illegal detention, torture and crimes against humanity” 
http://www.fmyv.es/ci/in/HR/12.pdf at 21</t>
        </r>
      </text>
    </comment>
    <comment ref="AC103" authorId="0" shapeId="0" xr:uid="{00000000-0006-0000-0000-000001190000}">
      <text>
        <r>
          <rPr>
            <sz val="11"/>
            <color indexed="8"/>
            <rFont val="Helvetica"/>
            <family val="2"/>
          </rPr>
          <t>Author:
“genocide, illegal detention, torture and crimes against humanity” 
http://www.fmyv.es/ci/in/HR/12.pdf at 21</t>
        </r>
      </text>
    </comment>
    <comment ref="AE103" authorId="0" shapeId="0" xr:uid="{00000000-0006-0000-0000-000002190000}">
      <text>
        <r>
          <rPr>
            <sz val="11"/>
            <color indexed="8"/>
            <rFont val="Helvetica"/>
            <family val="2"/>
          </rPr>
          <t>Author:
“genocide, illegal detention, torture and crimes against humanity” 
http://www.fmyv.es/ci/in/HR/12.pdf at 21</t>
        </r>
      </text>
    </comment>
    <comment ref="AF103" authorId="0" shapeId="0" xr:uid="{00000000-0006-0000-0000-000003190000}">
      <text>
        <r>
          <rPr>
            <sz val="11"/>
            <color indexed="8"/>
            <rFont val="Helvetica"/>
            <family val="2"/>
          </rPr>
          <t>Author:
“genocide, illegal detention, torture and crimes against humanity” 
http://www.fmyv.es/ci/in/HR/12.pdf at 21</t>
        </r>
      </text>
    </comment>
    <comment ref="AI103" authorId="0" shapeId="0" xr:uid="{00000000-0006-0000-0000-000004190000}">
      <text>
        <r>
          <rPr>
            <sz val="11"/>
            <color indexed="8"/>
            <rFont val="Helvetica"/>
            <family val="2"/>
          </rPr>
          <t>Author:
Spain didn’t hold Morocco as a colony in the 19th century, BUT Morocco was a spanish protectorate after WWI and was invaded by Franco</t>
        </r>
      </text>
    </comment>
    <comment ref="AL103" authorId="0" shapeId="0" xr:uid="{00000000-0006-0000-0000-000005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03" authorId="0" shapeId="0" xr:uid="{00000000-0006-0000-0000-000006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03" authorId="0" shapeId="0" xr:uid="{00000000-0006-0000-0000-000007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03" authorId="0" shapeId="0" xr:uid="{00000000-0006-0000-0000-000008190000}">
      <text>
        <r>
          <rPr>
            <sz val="11"/>
            <color indexed="8"/>
            <rFont val="Helvetica"/>
            <family val="2"/>
          </rPr>
          <t>Author:
“filed before the Spanish National Court by a group of Saharawi citizens”  http://www.fmyv.es/ci/in/HR/12.pdf at p. 21</t>
        </r>
      </text>
    </comment>
    <comment ref="AQ103" authorId="0" shapeId="0" xr:uid="{00000000-0006-0000-0000-000009190000}">
      <text>
        <r>
          <rPr>
            <sz val="11"/>
            <color indexed="8"/>
            <rFont val="Helvetica"/>
            <family val="2"/>
          </rPr>
          <t>Author:
“filed before the Spanish National Court by a group of Saharawi citizens”  http://www.fmyv.es/ci/in/HR/12.pdf at p. 21</t>
        </r>
      </text>
    </comment>
    <comment ref="AR103" authorId="0" shapeId="0" xr:uid="{00000000-0006-0000-0000-00000A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G104" authorId="0" shapeId="0" xr:uid="{00000000-0006-0000-0000-0000AD08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04" authorId="0" shapeId="0" xr:uid="{00000000-0006-0000-0000-0000AE080000}">
      <text>
        <r>
          <rPr>
            <sz val="11"/>
            <color indexed="8"/>
            <rFont val="Helvetica"/>
            <family val="2"/>
          </rPr>
          <t>Author:
http://pchrgaza.org/files/Reports/English/pdf_spec/PCHR-UJ-BOOK.pdf</t>
        </r>
      </text>
    </comment>
    <comment ref="AN104" authorId="0" shapeId="0" xr:uid="{00000000-0006-0000-0000-0000AF080000}">
      <text>
        <r>
          <rPr>
            <sz val="11"/>
            <color indexed="8"/>
            <rFont val="Helvetica"/>
            <family val="2"/>
          </rPr>
          <t>Author:
“al-Shami, a construction worker from Gaza” asserts that he was tortured.
http://www.haaretz.com/news/dutch-lawyers-seek-arrest-of-minister-ayalon-for-war-crimes-1.255137</t>
        </r>
      </text>
    </comment>
    <comment ref="AO104" authorId="0" shapeId="0" xr:uid="{00000000-0006-0000-0000-0000B0080000}">
      <text>
        <r>
          <rPr>
            <sz val="11"/>
            <color indexed="8"/>
            <rFont val="Helvetica"/>
            <family val="2"/>
          </rPr>
          <t xml:space="preserve">Author:
Palestinian Center for Human Rights
</t>
        </r>
      </text>
    </comment>
    <comment ref="AP104" authorId="0" shapeId="0" xr:uid="{00000000-0006-0000-0000-0000B1080000}">
      <text>
        <r>
          <rPr>
            <sz val="11"/>
            <color indexed="8"/>
            <rFont val="Helvetica"/>
            <family val="2"/>
          </rPr>
          <t>Author:
“al-Shami, a construction worker from Gaza”
http://www.haaretz.com/news/dutch-lawyers-seek-arrest-of-minister-ayalon-for-war-crimes-1.255137</t>
        </r>
      </text>
    </comment>
    <comment ref="AS104" authorId="0" shapeId="0" xr:uid="{00000000-0006-0000-0000-0000B2080000}">
      <text>
        <r>
          <rPr>
            <sz val="11"/>
            <color indexed="8"/>
            <rFont val="Helvetica"/>
            <family val="2"/>
          </rPr>
          <t>Author:
he was a “minister without portfolio”
The Dutch authorities ruled that he did not have immunity.</t>
        </r>
      </text>
    </comment>
    <comment ref="O105" authorId="0" shapeId="0" xr:uid="{00000000-0006-0000-0000-000053290000}">
      <text>
        <r>
          <rPr>
            <sz val="11"/>
            <color indexed="8"/>
            <rFont val="Helvetica"/>
            <family val="2"/>
          </rPr>
          <t>Author:
http://www.derechos.org/nizkor/arg/espana/gar.html</t>
        </r>
      </text>
    </comment>
    <comment ref="P105" authorId="0" shapeId="0" xr:uid="{00000000-0006-0000-0000-000054290000}">
      <text>
        <r>
          <rPr>
            <sz val="11"/>
            <color indexed="8"/>
            <rFont val="Helvetica"/>
            <family val="2"/>
          </rPr>
          <t>Author:
http://www.derechos.org/nizkor/arg/espana/gar.html</t>
        </r>
      </text>
    </comment>
    <comment ref="AB105" authorId="0" shapeId="0" xr:uid="{00000000-0006-0000-0000-000055290000}">
      <text>
        <r>
          <rPr>
            <sz val="11"/>
            <color indexed="8"/>
            <rFont val="Helvetica"/>
            <family val="2"/>
          </rPr>
          <t xml:space="preserve">Author:
See 1999 indictment, section 7. 
http://www.derechos.org/nizkor/arg/espana/gar.html </t>
        </r>
      </text>
    </comment>
    <comment ref="AC105" authorId="0" shapeId="0" xr:uid="{00000000-0006-0000-0000-000056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05" authorId="0" shapeId="0" xr:uid="{00000000-0006-0000-0000-000057290000}">
      <text>
        <r>
          <rPr>
            <sz val="11"/>
            <color indexed="8"/>
            <rFont val="Helvetica"/>
            <family val="2"/>
          </rPr>
          <t xml:space="preserve">Author:
Trial Watch says these Argentinean defendants were charged with CaH.  I looked through the court documents and I disagree.
</t>
        </r>
      </text>
    </comment>
    <comment ref="AF105" authorId="0" shapeId="0" xr:uid="{00000000-0006-0000-0000-000058290000}">
      <text>
        <r>
          <rPr>
            <sz val="11"/>
            <color indexed="8"/>
            <rFont val="Helvetica"/>
            <family val="2"/>
          </rPr>
          <t>Author:
Terrorism</t>
        </r>
      </text>
    </comment>
    <comment ref="AL105" authorId="0" shapeId="0" xr:uid="{00000000-0006-0000-0000-000059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05" authorId="0" shapeId="0" xr:uid="{00000000-0006-0000-0000-00005A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05" authorId="0" shapeId="0" xr:uid="{00000000-0006-0000-0000-00005B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05" authorId="0" shapeId="0" xr:uid="{00000000-0006-0000-0000-00005C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05" authorId="0" shapeId="0" xr:uid="{00000000-0006-0000-0000-00005D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05" authorId="0" shapeId="0" xr:uid="{00000000-0006-0000-0000-00005E290000}">
      <text>
        <r>
          <rPr>
            <sz val="11"/>
            <color indexed="8"/>
            <rFont val="Helvetica"/>
            <family val="2"/>
          </rPr>
          <t>Author:
multiple countries had opened investigations into these Argentinean defendants.</t>
        </r>
      </text>
    </comment>
    <comment ref="B106" authorId="0" shapeId="0" xr:uid="{00000000-0006-0000-0000-00006C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06" authorId="0" shapeId="0" xr:uid="{00000000-0006-0000-0000-00006D200000}">
      <text>
        <r>
          <rPr>
            <sz val="11"/>
            <color indexed="8"/>
            <rFont val="Helvetica"/>
            <family val="2"/>
          </rPr>
          <t xml:space="preserve">Author:
Added 7-18-16
</t>
        </r>
      </text>
    </comment>
    <comment ref="O106" authorId="0" shapeId="0" xr:uid="{00000000-0006-0000-0000-00006E200000}">
      <text>
        <r>
          <rPr>
            <sz val="11"/>
            <color indexed="8"/>
            <rFont val="Helvetica"/>
            <family val="2"/>
          </rPr>
          <t>Author:
http://sahara-news.org/650-spanish-police-hunt-polisario-leaders-for-genocide.html</t>
        </r>
      </text>
    </comment>
    <comment ref="AF106" authorId="0" shapeId="0" xr:uid="{00000000-0006-0000-0000-00006F200000}">
      <text>
        <r>
          <rPr>
            <sz val="11"/>
            <color indexed="8"/>
            <rFont val="Helvetica"/>
            <family val="2"/>
          </rPr>
          <t>Author:
“crimes of murder, bodily injury, illegal detention, TERRORISM, TORTURE and disappearances”</t>
        </r>
      </text>
    </comment>
    <comment ref="AI106" authorId="0" shapeId="0" xr:uid="{00000000-0006-0000-0000-000070200000}">
      <text>
        <r>
          <rPr>
            <sz val="11"/>
            <color indexed="8"/>
            <rFont val="Helvetica"/>
            <family val="2"/>
          </rPr>
          <t>Author:
Spain didn’t hold Morocco as a colony in the 19th century, BUT Morocco was a spanish protectorate after WWI and was invaded by Franco</t>
        </r>
      </text>
    </comment>
    <comment ref="AL106" authorId="0" shapeId="0" xr:uid="{00000000-0006-0000-0000-000071200000}">
      <text>
        <r>
          <rPr>
            <sz val="11"/>
            <color indexed="8"/>
            <rFont val="Helvetica"/>
            <family val="2"/>
          </rPr>
          <t>Author:
http://polisario-thinktwice.org/460-december-14-2007-mens-justice-catches-up-with-the-polisario-and-algeria.html
http://www.asser.nl/media/1421/spain-yihl-15-2012.pdf</t>
        </r>
      </text>
    </comment>
    <comment ref="AN106" authorId="0" shapeId="0" xr:uid="{00000000-0006-0000-0000-000072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06" authorId="0" shapeId="0" xr:uid="{00000000-0006-0000-0000-000073200000}">
      <text>
        <r>
          <rPr>
            <sz val="11"/>
            <color indexed="8"/>
            <rFont val="Helvetica"/>
            <family val="2"/>
          </rPr>
          <t>Author:
“filed before the Spanish National Court by a group of Saharawi citizens”  http://www.fmyv.es/ci/in/HR/12.pdf at p. 21</t>
        </r>
      </text>
    </comment>
    <comment ref="AQ106" authorId="0" shapeId="0" xr:uid="{00000000-0006-0000-0000-000074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06" authorId="0" shapeId="0" xr:uid="{00000000-0006-0000-0000-000075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07" authorId="0" shapeId="0" xr:uid="{00000000-0006-0000-0000-0000FB090000}">
      <text>
        <r>
          <rPr>
            <sz val="11"/>
            <color indexed="8"/>
            <rFont val="Helvetica"/>
            <family val="2"/>
          </rPr>
          <t>Author:
This is the case I write about in my introduction!</t>
        </r>
      </text>
    </comment>
    <comment ref="M107" authorId="0" shapeId="0" xr:uid="{00000000-0006-0000-0000-0000FC090000}">
      <text>
        <r>
          <rPr>
            <sz val="11"/>
            <color indexed="8"/>
            <rFont val="Helvetica"/>
            <family val="2"/>
          </rPr>
          <t xml:space="preserve">Author:
Crimes committed in Great Lakes region during this period
</t>
        </r>
      </text>
    </comment>
    <comment ref="O107" authorId="0" shapeId="0" xr:uid="{00000000-0006-0000-0000-0000FD09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07" authorId="0" shapeId="0" xr:uid="{00000000-0006-0000-0000-0000FE090000}">
      <text>
        <r>
          <rPr>
            <sz val="11"/>
            <color indexed="8"/>
            <rFont val="Helvetica"/>
            <family val="2"/>
          </rPr>
          <t>Author:
“I ORDER_x000D_THE INDICTMENT OF THE FOLLOWING PERSONS:…”
http://www.friendsofthecongo.org/pdf/spanish_indictment.pdf</t>
        </r>
      </text>
    </comment>
    <comment ref="Q107" authorId="0" shapeId="0" xr:uid="{00000000-0006-0000-0000-0000FF09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07" authorId="0" shapeId="0" xr:uid="{00000000-0006-0000-0000-000000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07" authorId="0" shapeId="0" xr:uid="{00000000-0006-0000-0000-000001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07" authorId="0" shapeId="0" xr:uid="{00000000-0006-0000-0000-000002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07" authorId="0" shapeId="0" xr:uid="{00000000-0006-0000-0000-000003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07" authorId="0" shapeId="0" xr:uid="{00000000-0006-0000-0000-000004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07" authorId="0" shapeId="0" xr:uid="{00000000-0006-0000-0000-0000050A0000}">
      <text>
        <r>
          <rPr>
            <sz val="11"/>
            <color indexed="8"/>
            <rFont val="Helvetica"/>
            <family val="2"/>
          </rPr>
          <t>Author:
Rwanda controlled first by Germany (German East Africa) during colonial period, then by Belgium under League of Nations Mandate system</t>
        </r>
      </text>
    </comment>
    <comment ref="AL107" authorId="0" shapeId="0" xr:uid="{00000000-0006-0000-0000-0000060A0000}">
      <text>
        <r>
          <rPr>
            <sz val="11"/>
            <color indexed="8"/>
            <rFont val="Helvetica"/>
            <family val="2"/>
          </rPr>
          <t>Author:
http://www.veritasrwandaforum.org/material/press_release_080208_eng.pdf</t>
        </r>
      </text>
    </comment>
    <comment ref="AO107" authorId="0" shapeId="0" xr:uid="{00000000-0006-0000-0000-000007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07" authorId="0" shapeId="0" xr:uid="{00000000-0006-0000-0000-000008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07" authorId="0" shapeId="0" xr:uid="{00000000-0006-0000-0000-000009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07" authorId="0" shapeId="0" xr:uid="{00000000-0006-0000-0000-00000A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07" authorId="0" shapeId="0" xr:uid="{00000000-0006-0000-0000-00000B0A0000}">
      <text>
        <r>
          <rPr>
            <sz val="11"/>
            <color indexed="8"/>
            <rFont val="Helvetica"/>
            <family val="2"/>
          </rPr>
          <t>Author:
FormerlyattachedtoIntelligenceOffice(1.0.)of the 157thMobileBatallion.</t>
        </r>
      </text>
    </comment>
    <comment ref="AT107" authorId="0" shapeId="0" xr:uid="{00000000-0006-0000-0000-00000C0A0000}">
      <text>
        <r>
          <rPr>
            <sz val="11"/>
            <color indexed="8"/>
            <rFont val="Helvetica"/>
            <family val="2"/>
          </rPr>
          <t>Author:
This is the case I write about in my introduction.  Rwanda was MOST CERTAINLY not supportive of these indictments.</t>
        </r>
      </text>
    </comment>
    <comment ref="BI107" authorId="0" shapeId="0" xr:uid="{00000000-0006-0000-0000-00000D0A0000}">
      <text>
        <r>
          <rPr>
            <sz val="11"/>
            <color indexed="8"/>
            <rFont val="Helvetica"/>
            <family val="2"/>
          </rPr>
          <t>Author:
Conducted alongside ICTR.  See first page of spanish indictment pdf: http://www.friendsofthecongo.org/pdf/spanish_indictment.pdf</t>
        </r>
      </text>
    </comment>
    <comment ref="B108" authorId="0" shapeId="0" xr:uid="{00000000-0006-0000-0000-00000E0A0000}">
      <text>
        <r>
          <rPr>
            <sz val="11"/>
            <color indexed="8"/>
            <rFont val="Helvetica"/>
            <family val="2"/>
          </rPr>
          <t>Author:
This is the case I write about in my introduction!</t>
        </r>
      </text>
    </comment>
    <comment ref="M108" authorId="0" shapeId="0" xr:uid="{00000000-0006-0000-0000-00000F0A0000}">
      <text>
        <r>
          <rPr>
            <sz val="11"/>
            <color indexed="8"/>
            <rFont val="Helvetica"/>
            <family val="2"/>
          </rPr>
          <t xml:space="preserve">Author:
Crimes committed in Great Lakes region during this period
</t>
        </r>
      </text>
    </comment>
    <comment ref="O108" authorId="0" shapeId="0" xr:uid="{00000000-0006-0000-0000-000010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08" authorId="0" shapeId="0" xr:uid="{00000000-0006-0000-0000-0000110A0000}">
      <text>
        <r>
          <rPr>
            <sz val="11"/>
            <color indexed="8"/>
            <rFont val="Helvetica"/>
            <family val="2"/>
          </rPr>
          <t>Author:
“I ORDER_x000D_THE INDICTMENT OF THE FOLLOWING PERSONS:…”
http://www.friendsofthecongo.org/pdf/spanish_indictment.pdf</t>
        </r>
      </text>
    </comment>
    <comment ref="Q108" authorId="0" shapeId="0" xr:uid="{00000000-0006-0000-0000-000012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08" authorId="0" shapeId="0" xr:uid="{00000000-0006-0000-0000-000013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08" authorId="0" shapeId="0" xr:uid="{00000000-0006-0000-0000-000014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08" authorId="0" shapeId="0" xr:uid="{00000000-0006-0000-0000-000015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08" authorId="0" shapeId="0" xr:uid="{00000000-0006-0000-0000-000016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08" authorId="0" shapeId="0" xr:uid="{00000000-0006-0000-0000-000017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08" authorId="0" shapeId="0" xr:uid="{00000000-0006-0000-0000-0000180A0000}">
      <text>
        <r>
          <rPr>
            <sz val="11"/>
            <color indexed="8"/>
            <rFont val="Helvetica"/>
            <family val="2"/>
          </rPr>
          <t>Author:
Rwanda controlled first by Germany (German East Africa) during colonial period, then by Belgium under League of Nations Mandate system</t>
        </r>
      </text>
    </comment>
    <comment ref="AL108" authorId="0" shapeId="0" xr:uid="{00000000-0006-0000-0000-0000190A0000}">
      <text>
        <r>
          <rPr>
            <sz val="11"/>
            <color indexed="8"/>
            <rFont val="Helvetica"/>
            <family val="2"/>
          </rPr>
          <t>Author:
http://www.veritasrwandaforum.org/material/press_release_080208_eng.pdf</t>
        </r>
      </text>
    </comment>
    <comment ref="AO108" authorId="0" shapeId="0" xr:uid="{00000000-0006-0000-0000-00001A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08" authorId="0" shapeId="0" xr:uid="{00000000-0006-0000-0000-00001B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08" authorId="0" shapeId="0" xr:uid="{00000000-0006-0000-0000-00001C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08" authorId="0" shapeId="0" xr:uid="{00000000-0006-0000-0000-00001D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08" authorId="0" shapeId="0" xr:uid="{00000000-0006-0000-0000-00001E0A0000}">
      <text>
        <r>
          <rPr>
            <sz val="11"/>
            <color indexed="8"/>
            <rFont val="Helvetica"/>
            <family val="2"/>
          </rPr>
          <t>Author:
Formerly attached to the Mobile Bravo Batallion Company.</t>
        </r>
      </text>
    </comment>
    <comment ref="AT108" authorId="0" shapeId="0" xr:uid="{00000000-0006-0000-0000-00001F0A0000}">
      <text>
        <r>
          <rPr>
            <sz val="11"/>
            <color indexed="8"/>
            <rFont val="Helvetica"/>
            <family val="2"/>
          </rPr>
          <t>Author:
This is the case I write about in my introduction.  Rwanda was MOST CERTAINLY not supportive of these indictments.</t>
        </r>
      </text>
    </comment>
    <comment ref="BI108" authorId="0" shapeId="0" xr:uid="{00000000-0006-0000-0000-0000200A0000}">
      <text>
        <r>
          <rPr>
            <sz val="11"/>
            <color indexed="8"/>
            <rFont val="Helvetica"/>
            <family val="2"/>
          </rPr>
          <t>Author:
Conducted alongside ICTR.  See first page of spanish indictment pdf: http://www.friendsofthecongo.org/pdf/spanish_indictment.pdf</t>
        </r>
      </text>
    </comment>
    <comment ref="B109" authorId="0" shapeId="0" xr:uid="{00000000-0006-0000-0000-000069050000}">
      <text>
        <r>
          <rPr>
            <sz val="11"/>
            <color indexed="8"/>
            <rFont val="Helvetica"/>
            <family val="2"/>
          </rPr>
          <t>Author:
A colonial legacy case: According to Luc Reydams, the Rwandan authorities stirred up anti-Belgian sentiment BASED ON LINGERING ANIMOSITY TOWARDS BELGIAN RULE under the mandate system.</t>
        </r>
      </text>
    </comment>
    <comment ref="O109" authorId="0" shapeId="0" xr:uid="{00000000-0006-0000-0000-00006A050000}">
      <text>
        <r>
          <rPr>
            <sz val="11"/>
            <color indexed="8"/>
            <rFont val="Helvetica"/>
            <family val="2"/>
          </rPr>
          <t>Author:
Reydams, The Belgian State of Affairs, p. 202</t>
        </r>
      </text>
    </comment>
    <comment ref="P109" authorId="0" shapeId="0" xr:uid="{00000000-0006-0000-0000-00006B050000}">
      <text>
        <r>
          <rPr>
            <sz val="11"/>
            <color indexed="8"/>
            <rFont val="Helvetica"/>
            <family val="2"/>
          </rPr>
          <t>Author:
https://www.icrc.org/customary-ihl/eng/docs/v2_cou_cm_rule161_sectionb</t>
        </r>
      </text>
    </comment>
    <comment ref="R109" authorId="0" shapeId="0" xr:uid="{00000000-0006-0000-0000-00006C050000}">
      <text>
        <r>
          <rPr>
            <sz val="11"/>
            <color indexed="8"/>
            <rFont val="Helvetica"/>
            <family val="2"/>
          </rPr>
          <t>Author:
“At the request of Belgium, authorities in Cameroon arrested alleged genocide master-mind Colonel Bagosora”
Reydams, The Belgian State of Affairs, p. 204</t>
        </r>
      </text>
    </comment>
    <comment ref="AF109" authorId="0" shapeId="0" xr:uid="{00000000-0006-0000-0000-00006D050000}">
      <text>
        <r>
          <rPr>
            <sz val="11"/>
            <color indexed="8"/>
            <rFont val="Helvetica"/>
            <family val="2"/>
          </rPr>
          <t>Author:
“genocide, conspiracy to commit genocide, complicity in genocide, public and direct incitation to commit genocide, crimes against humanity and violations of Art. 3 common to the Geneva Conventions and its Second Additional Protocol.”
https://trialinternational.org/latest-post/theoneste-bagosora/</t>
        </r>
      </text>
    </comment>
    <comment ref="AG109" authorId="0" shapeId="0" xr:uid="{00000000-0006-0000-0000-00006E050000}">
      <text>
        <r>
          <rPr>
            <sz val="11"/>
            <color indexed="8"/>
            <rFont val="Helvetica"/>
            <family val="2"/>
          </rPr>
          <t>Author:
Rwanda controlled first by Germany (German East Africa) during colonial period, then by Belgium under League of Nations Mandate system</t>
        </r>
      </text>
    </comment>
    <comment ref="AI109" authorId="0" shapeId="0" xr:uid="{00000000-0006-0000-0000-00006F050000}">
      <text>
        <r>
          <rPr>
            <sz val="11"/>
            <color indexed="8"/>
            <rFont val="Helvetica"/>
            <family val="2"/>
          </rPr>
          <t>Author:
Rwanda controlled first by Germany (German East Africa) during colonial period, then by Belgium under League of Nations Mandate system</t>
        </r>
      </text>
    </comment>
    <comment ref="AL109" authorId="0" shapeId="0" xr:uid="{00000000-0006-0000-0000-000070050000}">
      <text>
        <r>
          <rPr>
            <sz val="11"/>
            <color indexed="8"/>
            <rFont val="Helvetica"/>
            <family val="2"/>
          </rPr>
          <t>Author:
Reydams, The Belgian State of Affairs, p. 202</t>
        </r>
      </text>
    </comment>
    <comment ref="AZ109" authorId="0" shapeId="0" xr:uid="{00000000-0006-0000-0000-000071050000}">
      <text>
        <r>
          <rPr>
            <sz val="11"/>
            <color indexed="8"/>
            <rFont val="Helvetica"/>
            <family val="2"/>
          </rPr>
          <t>Author:
Defendant was NEVER present in Belgium.  Instead, he was arrested in Cameroon at the request of the Belgian government.</t>
        </r>
      </text>
    </comment>
    <comment ref="B110" authorId="0" shapeId="0" xr:uid="{00000000-0006-0000-0000-0000210A0000}">
      <text>
        <r>
          <rPr>
            <sz val="11"/>
            <color indexed="8"/>
            <rFont val="Helvetica"/>
            <family val="2"/>
          </rPr>
          <t>Author:
This is the case I write about in my introduction!</t>
        </r>
      </text>
    </comment>
    <comment ref="M110" authorId="0" shapeId="0" xr:uid="{00000000-0006-0000-0000-0000220A0000}">
      <text>
        <r>
          <rPr>
            <sz val="11"/>
            <color indexed="8"/>
            <rFont val="Helvetica"/>
            <family val="2"/>
          </rPr>
          <t xml:space="preserve">Author:
Crimes committed in Great Lakes region during this period
</t>
        </r>
      </text>
    </comment>
    <comment ref="O110" authorId="0" shapeId="0" xr:uid="{00000000-0006-0000-0000-000023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10" authorId="0" shapeId="0" xr:uid="{00000000-0006-0000-0000-0000240A0000}">
      <text>
        <r>
          <rPr>
            <sz val="11"/>
            <color indexed="8"/>
            <rFont val="Helvetica"/>
            <family val="2"/>
          </rPr>
          <t>Author:
“I ORDER_x000D_THE INDICTMENT OF THE FOLLOWING PERSONS:…”
http://www.friendsofthecongo.org/pdf/spanish_indictment.pdf</t>
        </r>
      </text>
    </comment>
    <comment ref="Q110" authorId="0" shapeId="0" xr:uid="{00000000-0006-0000-0000-000025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10" authorId="0" shapeId="0" xr:uid="{00000000-0006-0000-0000-000026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10" authorId="0" shapeId="0" xr:uid="{00000000-0006-0000-0000-000027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10" authorId="0" shapeId="0" xr:uid="{00000000-0006-0000-0000-000028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10" authorId="0" shapeId="0" xr:uid="{00000000-0006-0000-0000-000029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10" authorId="0" shapeId="0" xr:uid="{00000000-0006-0000-0000-00002A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10" authorId="0" shapeId="0" xr:uid="{00000000-0006-0000-0000-00002B0A0000}">
      <text>
        <r>
          <rPr>
            <sz val="11"/>
            <color indexed="8"/>
            <rFont val="Helvetica"/>
            <family val="2"/>
          </rPr>
          <t>Author:
Rwanda controlled first by Germany (German East Africa) during colonial period, then by Belgium under League of Nations Mandate system</t>
        </r>
      </text>
    </comment>
    <comment ref="AL110" authorId="0" shapeId="0" xr:uid="{00000000-0006-0000-0000-00002C0A0000}">
      <text>
        <r>
          <rPr>
            <sz val="11"/>
            <color indexed="8"/>
            <rFont val="Helvetica"/>
            <family val="2"/>
          </rPr>
          <t>Author:
http://www.veritasrwandaforum.org/material/press_release_080208_eng.pdf</t>
        </r>
      </text>
    </comment>
    <comment ref="AO110" authorId="0" shapeId="0" xr:uid="{00000000-0006-0000-0000-00002D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10" authorId="0" shapeId="0" xr:uid="{00000000-0006-0000-0000-00002E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10" authorId="0" shapeId="0" xr:uid="{00000000-0006-0000-0000-00002F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10" authorId="0" shapeId="0" xr:uid="{00000000-0006-0000-0000-000030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10" authorId="0" shapeId="0" xr:uid="{00000000-0006-0000-0000-0000310A0000}">
      <text>
        <r>
          <rPr>
            <sz val="11"/>
            <color indexed="8"/>
            <rFont val="Helvetica"/>
            <family val="2"/>
          </rPr>
          <t>Author:
A former Intelligence Officer of the Gisenyi Gendarmerie. According to the last available information he is presently the Speaker for the FRD, Rwandan Defence Forces, in Khartoum (Sudan) as well as the Captain attached to the African Union Rwandan contingent, in an United Nations Mission in sudan (UNAMIS), presently an hybrid force unifed under the name of LNAMID FORCE.</t>
        </r>
      </text>
    </comment>
    <comment ref="AT110" authorId="0" shapeId="0" xr:uid="{00000000-0006-0000-0000-0000320A0000}">
      <text>
        <r>
          <rPr>
            <sz val="11"/>
            <color indexed="8"/>
            <rFont val="Helvetica"/>
            <family val="2"/>
          </rPr>
          <t>Author:
This is the case I write about in my introduction.  Rwanda was MOST CERTAINLY not supportive of these indictments.</t>
        </r>
      </text>
    </comment>
    <comment ref="BI110" authorId="0" shapeId="0" xr:uid="{00000000-0006-0000-0000-0000330A0000}">
      <text>
        <r>
          <rPr>
            <sz val="11"/>
            <color indexed="8"/>
            <rFont val="Helvetica"/>
            <family val="2"/>
          </rPr>
          <t>Author:
Conducted alongside ICTR.  See first page of spanish indictment pdf: http://www.friendsofthecongo.org/pdf/spanish_indictment.pdf</t>
        </r>
      </text>
    </comment>
    <comment ref="B111" authorId="0" shapeId="0" xr:uid="{00000000-0006-0000-0000-0000340A0000}">
      <text>
        <r>
          <rPr>
            <sz val="11"/>
            <color indexed="8"/>
            <rFont val="Helvetica"/>
            <family val="2"/>
          </rPr>
          <t>Author:
This is the case I write about in my introduction!</t>
        </r>
      </text>
    </comment>
    <comment ref="M111" authorId="0" shapeId="0" xr:uid="{00000000-0006-0000-0000-0000350A0000}">
      <text>
        <r>
          <rPr>
            <sz val="11"/>
            <color indexed="8"/>
            <rFont val="Helvetica"/>
            <family val="2"/>
          </rPr>
          <t xml:space="preserve">Author:
Crimes committed in Great Lakes region during this period
</t>
        </r>
      </text>
    </comment>
    <comment ref="O111" authorId="0" shapeId="0" xr:uid="{00000000-0006-0000-0000-000036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11" authorId="0" shapeId="0" xr:uid="{00000000-0006-0000-0000-0000370A0000}">
      <text>
        <r>
          <rPr>
            <sz val="11"/>
            <color indexed="8"/>
            <rFont val="Helvetica"/>
            <family val="2"/>
          </rPr>
          <t>Author:
“I ORDER_x000D_THE INDICTMENT OF THE FOLLOWING PERSONS:…”
http://www.friendsofthecongo.org/pdf/spanish_indictment.pdf</t>
        </r>
      </text>
    </comment>
    <comment ref="Q111" authorId="0" shapeId="0" xr:uid="{00000000-0006-0000-0000-000038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11" authorId="0" shapeId="0" xr:uid="{00000000-0006-0000-0000-000039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11" authorId="0" shapeId="0" xr:uid="{00000000-0006-0000-0000-00003A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11" authorId="0" shapeId="0" xr:uid="{00000000-0006-0000-0000-00003B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11" authorId="0" shapeId="0" xr:uid="{00000000-0006-0000-0000-00003C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11" authorId="0" shapeId="0" xr:uid="{00000000-0006-0000-0000-00003D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11" authorId="0" shapeId="0" xr:uid="{00000000-0006-0000-0000-00003E0A0000}">
      <text>
        <r>
          <rPr>
            <sz val="11"/>
            <color indexed="8"/>
            <rFont val="Helvetica"/>
            <family val="2"/>
          </rPr>
          <t>Author:
Rwanda controlled first by Germany (German East Africa) during colonial period, then by Belgium under League of Nations Mandate system</t>
        </r>
      </text>
    </comment>
    <comment ref="AL111" authorId="0" shapeId="0" xr:uid="{00000000-0006-0000-0000-00003F0A0000}">
      <text>
        <r>
          <rPr>
            <sz val="11"/>
            <color indexed="8"/>
            <rFont val="Helvetica"/>
            <family val="2"/>
          </rPr>
          <t>Author:
http://www.veritasrwandaforum.org/material/press_release_080208_eng.pdf</t>
        </r>
      </text>
    </comment>
    <comment ref="AO111" authorId="0" shapeId="0" xr:uid="{00000000-0006-0000-0000-000040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11" authorId="0" shapeId="0" xr:uid="{00000000-0006-0000-0000-000041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11" authorId="0" shapeId="0" xr:uid="{00000000-0006-0000-0000-000042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11" authorId="0" shapeId="0" xr:uid="{00000000-0006-0000-0000-000043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T111" authorId="0" shapeId="0" xr:uid="{00000000-0006-0000-0000-0000440A0000}">
      <text>
        <r>
          <rPr>
            <sz val="11"/>
            <color indexed="8"/>
            <rFont val="Helvetica"/>
            <family val="2"/>
          </rPr>
          <t>Author:
This is the case I write about in my introduction.  Rwanda was MOST CERTAINLY not supportive of these indictments.</t>
        </r>
      </text>
    </comment>
    <comment ref="BI111" authorId="0" shapeId="0" xr:uid="{00000000-0006-0000-0000-0000450A0000}">
      <text>
        <r>
          <rPr>
            <sz val="11"/>
            <color indexed="8"/>
            <rFont val="Helvetica"/>
            <family val="2"/>
          </rPr>
          <t>Author:
Conducted alongside ICTR.  See first page of spanish indictment pdf: http://www.friendsofthecongo.org/pdf/spanish_indictment.pdf</t>
        </r>
      </text>
    </comment>
    <comment ref="AG112" authorId="0" shapeId="0" xr:uid="{00000000-0006-0000-0000-0000DD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N112" authorId="0" shapeId="0" xr:uid="{00000000-0006-0000-0000-0000DE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12" authorId="0" shapeId="0" xr:uid="{00000000-0006-0000-0000-0000DF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12" authorId="0" shapeId="0" xr:uid="{00000000-0006-0000-0000-0000E0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12" authorId="0" shapeId="0" xr:uid="{00000000-0006-0000-0000-0000E1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S112" authorId="0" shapeId="0" xr:uid="{00000000-0006-0000-0000-0000E2070000}">
      <text>
        <r>
          <rPr>
            <sz val="11"/>
            <color indexed="8"/>
            <rFont val="Helvetica"/>
            <family val="2"/>
          </rPr>
          <t>Author:
minister of defense</t>
        </r>
      </text>
    </comment>
    <comment ref="BF112" authorId="0" shapeId="0" xr:uid="{00000000-0006-0000-0000-0000E3070000}">
      <text>
        <r>
          <rPr>
            <sz val="11"/>
            <color indexed="8"/>
            <rFont val="Helvetica"/>
            <family val="2"/>
          </rPr>
          <t>Author:
http://www.achr.eu/newen113.htm</t>
        </r>
      </text>
    </comment>
    <comment ref="H113" authorId="1" shapeId="0" xr:uid="{00000000-0006-0000-0000-0000170E0000}">
      <text>
        <r>
          <rPr>
            <sz val="11"/>
            <color indexed="8"/>
            <rFont val="Helvetica"/>
            <family val="2"/>
          </rPr>
          <t>Mack Eason:
Case dropped Apr 30, 2009</t>
        </r>
      </text>
    </comment>
    <comment ref="K113" authorId="0" shapeId="0" xr:uid="{00000000-0006-0000-0000-0000180E0000}">
      <text>
        <r>
          <rPr>
            <sz val="11"/>
            <color indexed="8"/>
            <rFont val="Helvetica"/>
            <family val="2"/>
          </rPr>
          <t>Author:
http://www.dailykos.com/story/2009/4/30/726464/-</t>
        </r>
      </text>
    </comment>
    <comment ref="AC113" authorId="0" shapeId="0" xr:uid="{00000000-0006-0000-0000-0000190E0000}">
      <text>
        <r>
          <rPr>
            <sz val="11"/>
            <color indexed="8"/>
            <rFont val="Helvetica"/>
            <family val="2"/>
          </rPr>
          <t>Author:
https://web.archive.org/web/20120303014906/http://www.mazlumder.org/ing/haber_detay.asp?haberID=15</t>
        </r>
      </text>
    </comment>
    <comment ref="AE113" authorId="0" shapeId="0" xr:uid="{00000000-0006-0000-0000-00001A0E0000}">
      <text>
        <r>
          <rPr>
            <sz val="11"/>
            <color indexed="8"/>
            <rFont val="Helvetica"/>
            <family val="2"/>
          </rPr>
          <t xml:space="preserve">Author:
https://web.archive.org/web/20120303014906/http://www.mazlumder.org/ing/haber_detay.asp?haberID=15
</t>
        </r>
      </text>
    </comment>
    <comment ref="AG113" authorId="0" shapeId="0" xr:uid="{00000000-0006-0000-0000-00001B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13" authorId="0" shapeId="0" xr:uid="{00000000-0006-0000-0000-00001C0E0000}">
      <text>
        <r>
          <rPr>
            <sz val="11"/>
            <color indexed="8"/>
            <rFont val="Helvetica"/>
            <family val="2"/>
          </rPr>
          <t xml:space="preserve">Author:
Sort of.  As the Ottoman Empire.
</t>
        </r>
      </text>
    </comment>
    <comment ref="AI113" authorId="0" shapeId="0" xr:uid="{00000000-0006-0000-0000-00001D0E0000}">
      <text>
        <r>
          <rPr>
            <sz val="11"/>
            <color indexed="8"/>
            <rFont val="Helvetica"/>
            <family val="2"/>
          </rPr>
          <t xml:space="preserve">Author:
Sort of.  As the Ottoman Empire.
</t>
        </r>
      </text>
    </comment>
    <comment ref="AO113" authorId="0" shapeId="0" xr:uid="{00000000-0006-0000-0000-00001E0E0000}">
      <text>
        <r>
          <rPr>
            <sz val="11"/>
            <color indexed="8"/>
            <rFont val="Helvetica"/>
            <family val="2"/>
          </rPr>
          <t xml:space="preserve">Author:
a group called Mazlum-Der, Turkey based
</t>
        </r>
      </text>
    </comment>
    <comment ref="AP113" authorId="0" shapeId="0" xr:uid="{00000000-0006-0000-0000-00001F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13" authorId="0" shapeId="0" xr:uid="{00000000-0006-0000-0000-0000200E0000}">
      <text>
        <r>
          <rPr>
            <sz val="11"/>
            <color indexed="8"/>
            <rFont val="Helvetica"/>
            <family val="2"/>
          </rPr>
          <t xml:space="preserve">Author:
a group called Mazlum-Der, Turkey based
</t>
        </r>
      </text>
    </comment>
    <comment ref="AS113" authorId="0" shapeId="0" xr:uid="{00000000-0006-0000-0000-0000210E0000}">
      <text>
        <r>
          <rPr>
            <sz val="11"/>
            <color indexed="8"/>
            <rFont val="Helvetica"/>
            <family val="2"/>
          </rPr>
          <t xml:space="preserve">Author:
Minister of Defence </t>
        </r>
      </text>
    </comment>
    <comment ref="BH113" authorId="0" shapeId="0" xr:uid="{00000000-0006-0000-0000-0000220E0000}">
      <text>
        <r>
          <rPr>
            <sz val="11"/>
            <color indexed="8"/>
            <rFont val="Helvetica"/>
            <family val="2"/>
          </rPr>
          <t>Author:
http://www.dailykos.com/story/2009/4/30/726464/-</t>
        </r>
      </text>
    </comment>
    <comment ref="B114" authorId="0" shapeId="0" xr:uid="{00000000-0006-0000-0000-0000BC050000}">
      <text>
        <r>
          <rPr>
            <sz val="11"/>
            <color indexed="8"/>
            <rFont val="Helvetica"/>
            <family val="2"/>
          </rPr>
          <t>Author:
At this point, Britain’s UJ law only allowed cases to be prosecuted with the consent of the Attorney General, but private persons were able t apply for an arrest warrant WITHOUT that consent barrier.</t>
        </r>
      </text>
    </comment>
    <comment ref="AG114" authorId="0" shapeId="0" xr:uid="{00000000-0006-0000-0000-0000BD05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114" authorId="0" shapeId="0" xr:uid="{00000000-0006-0000-0000-0000BE050000}">
      <text>
        <r>
          <rPr>
            <sz val="11"/>
            <color indexed="8"/>
            <rFont val="Helvetica"/>
            <family val="2"/>
          </rPr>
          <t>Author:
Sort of.  
Palestine was a protectorate of Britain 1917 until 1948.</t>
        </r>
      </text>
    </comment>
    <comment ref="AL114" authorId="0" shapeId="0" xr:uid="{00000000-0006-0000-0000-0000BF050000}">
      <text>
        <r>
          <rPr>
            <sz val="11"/>
            <color indexed="8"/>
            <rFont val="Helvetica"/>
            <family val="2"/>
          </rPr>
          <t>Author:
http://www.parliament.uk/briefing-papers/SN05281.pdf</t>
        </r>
      </text>
    </comment>
    <comment ref="AZ114" authorId="0" shapeId="0" xr:uid="{00000000-0006-0000-0000-0000C0050000}">
      <text>
        <r>
          <rPr>
            <sz val="11"/>
            <color indexed="8"/>
            <rFont val="Helvetica"/>
            <family val="2"/>
          </rPr>
          <t>Author:
Barak was in israel to give a speech</t>
        </r>
      </text>
    </comment>
    <comment ref="BF114" authorId="0" shapeId="0" xr:uid="{00000000-0006-0000-0000-0000C1050000}">
      <text>
        <r>
          <rPr>
            <sz val="11"/>
            <color indexed="8"/>
            <rFont val="Helvetica"/>
            <family val="2"/>
          </rPr>
          <t>Author:
http://www.telegraph.co.uk/news/worldnews/middleeast/israel/6240836/Arrest-warrant-sought-for-Ehud-Barak.html</t>
        </r>
      </text>
    </comment>
    <comment ref="A115" authorId="0" shapeId="0" xr:uid="{00000000-0006-0000-0000-0000DF10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15" authorId="1" shapeId="0" xr:uid="{00000000-0006-0000-0000-0000E0100000}">
      <text>
        <r>
          <rPr>
            <sz val="11"/>
            <color indexed="8"/>
            <rFont val="Helvetica"/>
            <family val="2"/>
          </rPr>
          <t xml:space="preserve">Mack Eason:
https://trialinternational.org/latest-post/donald-h-rumsfeld/
</t>
        </r>
      </text>
    </comment>
    <comment ref="O115" authorId="0" shapeId="0" xr:uid="{00000000-0006-0000-0000-0000E1100000}">
      <text>
        <r>
          <rPr>
            <sz val="11"/>
            <color indexed="8"/>
            <rFont val="Helvetica"/>
            <family val="2"/>
          </rPr>
          <t xml:space="preserve">Author:
Gallagher, "Universal Jurisdiction in Practice" jicj.oxfordjournals.org/content/7/5/1087.full.pdf
</t>
        </r>
      </text>
    </comment>
    <comment ref="Q115" authorId="0" shapeId="0" xr:uid="{00000000-0006-0000-0000-0000E210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15" authorId="0" shapeId="0" xr:uid="{00000000-0006-0000-0000-0000E310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15" authorId="0" shapeId="0" xr:uid="{00000000-0006-0000-0000-0000E4100000}">
      <text>
        <r>
          <rPr>
            <sz val="11"/>
            <color indexed="8"/>
            <rFont val="Helvetica"/>
            <family val="2"/>
          </rPr>
          <t xml:space="preserve">Author:
US is Sui generis among former colonies.  Treated it differently.
</t>
        </r>
      </text>
    </comment>
    <comment ref="AH115" authorId="0" shapeId="0" xr:uid="{00000000-0006-0000-0000-0000E5100000}">
      <text>
        <r>
          <rPr>
            <sz val="11"/>
            <color indexed="8"/>
            <rFont val="Helvetica"/>
            <family val="2"/>
          </rPr>
          <t>Author:
https://en.wikipedia.org/wiki/List_of_former_German_colonies</t>
        </r>
      </text>
    </comment>
    <comment ref="AL115" authorId="0" shapeId="0" xr:uid="{00000000-0006-0000-0000-0000E6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15" authorId="0" shapeId="0" xr:uid="{00000000-0006-0000-0000-0000E7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V115" authorId="0" shapeId="0" xr:uid="{00000000-0006-0000-0000-0000E810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P116" authorId="0" shapeId="0" xr:uid="{00000000-0006-0000-0000-00003E2C0000}">
      <text>
        <r>
          <rPr>
            <sz val="11"/>
            <color indexed="8"/>
            <rFont val="Helvetica"/>
            <family val="2"/>
          </rPr>
          <t>Author:
http://www.derechos.org/nizkor/arg/espana/gar.html</t>
        </r>
      </text>
    </comment>
    <comment ref="AB116" authorId="0" shapeId="0" xr:uid="{00000000-0006-0000-0000-00003F2C0000}">
      <text>
        <r>
          <rPr>
            <sz val="11"/>
            <color indexed="8"/>
            <rFont val="Helvetica"/>
            <family val="2"/>
          </rPr>
          <t xml:space="preserve">Author:
See 1999 indictment, section 7. 
http://www.derechos.org/nizkor/arg/espana/gar.html </t>
        </r>
      </text>
    </comment>
    <comment ref="AC116" authorId="0" shapeId="0" xr:uid="{00000000-0006-0000-0000-000040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16" authorId="0" shapeId="0" xr:uid="{00000000-0006-0000-0000-0000412C0000}">
      <text>
        <r>
          <rPr>
            <sz val="11"/>
            <color indexed="8"/>
            <rFont val="Helvetica"/>
            <family val="2"/>
          </rPr>
          <t xml:space="preserve">Author:
Trial Watch says these Argentinean defendants were charged with CaH.  I looked through the court documents and I disagree.
</t>
        </r>
      </text>
    </comment>
    <comment ref="AF116" authorId="0" shapeId="0" xr:uid="{00000000-0006-0000-0000-0000422C0000}">
      <text>
        <r>
          <rPr>
            <sz val="11"/>
            <color indexed="8"/>
            <rFont val="Helvetica"/>
            <family val="2"/>
          </rPr>
          <t>Author:
Terrorism</t>
        </r>
      </text>
    </comment>
    <comment ref="AL116" authorId="0" shapeId="0" xr:uid="{00000000-0006-0000-0000-000043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16" authorId="0" shapeId="0" xr:uid="{00000000-0006-0000-0000-000044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16" authorId="0" shapeId="0" xr:uid="{00000000-0006-0000-0000-000045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16" authorId="0" shapeId="0" xr:uid="{00000000-0006-0000-0000-000046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16" authorId="0" shapeId="0" xr:uid="{00000000-0006-0000-0000-000047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16" authorId="0" shapeId="0" xr:uid="{00000000-0006-0000-0000-0000482C0000}">
      <text>
        <r>
          <rPr>
            <sz val="11"/>
            <color indexed="8"/>
            <rFont val="Helvetica"/>
            <family val="2"/>
          </rPr>
          <t>Author:
multiple countries had opened investigations into these Argentinean defendants.</t>
        </r>
      </text>
    </comment>
    <comment ref="K117" authorId="0" shapeId="0" xr:uid="{00000000-0006-0000-0000-000029180000}">
      <text>
        <r>
          <rPr>
            <sz val="11"/>
            <color indexed="8"/>
            <rFont val="Helvetica"/>
            <family val="2"/>
          </rPr>
          <t>Author:
http://www.internationalcrimesdatabase.org/Case/1099/M-v-al-Tikriti/</t>
        </r>
      </text>
    </comment>
    <comment ref="O117" authorId="1" shapeId="0" xr:uid="{00000000-0006-0000-0000-00002A180000}">
      <text>
        <r>
          <rPr>
            <sz val="11"/>
            <color indexed="8"/>
            <rFont val="Helvetica"/>
            <family val="2"/>
          </rPr>
          <t>Mack Eason:
Approximate
https://trialinternational.org/latest-post/barzan-ibrahim-hassan-al-tikriti/</t>
        </r>
      </text>
    </comment>
    <comment ref="AG117" authorId="0" shapeId="0" xr:uid="{00000000-0006-0000-0000-00002B18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H117" authorId="0" shapeId="0" xr:uid="{00000000-0006-0000-0000-00002C18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17" authorId="1" shapeId="0" xr:uid="{00000000-0006-0000-0000-00002D180000}">
      <text>
        <r>
          <rPr>
            <sz val="11"/>
            <color indexed="8"/>
            <rFont val="Helvetica"/>
            <family val="2"/>
          </rPr>
          <t>Mack Eason:
http://www.internationalcrimesdatabase.org/Case/1099/M-v-al-Tikriti/
https://trialinternational.org/latest-post/barzan-ibrahim-hassan-al-tikriti/</t>
        </r>
      </text>
    </comment>
    <comment ref="BH117" authorId="1" shapeId="0" xr:uid="{00000000-0006-0000-0000-00002E180000}">
      <text>
        <r>
          <rPr>
            <sz val="11"/>
            <color indexed="8"/>
            <rFont val="Helvetica"/>
            <family val="2"/>
          </rPr>
          <t xml:space="preserve">Mack Eason:
“On 12 November 2002, the Swiss Public Prosecutor rejected the complaint, considering that Swiss authorities can only act if the Accused is present on Swiss territory. The Swiss Public Prosecutor also considered that the crime of genocide could not be prosecuted for acts which occurred before the entry into force of Art. 264 of the Criminal Code (15 December 2000), due to the nulla poena sine lege principle, and the non-retroactivity of Art. 264.” http://www.internationalcrimesdatabase.org/Case/1099/M-v-al-Tikriti/
</t>
        </r>
      </text>
    </comment>
    <comment ref="O118" authorId="0" shapeId="0" xr:uid="{00000000-0006-0000-0000-000034240000}">
      <text>
        <r>
          <rPr>
            <sz val="11"/>
            <color indexed="8"/>
            <rFont val="Helvetica"/>
            <family val="2"/>
          </rPr>
          <t>Author:
Foreign ministry asked prosecutor to open investigation on September 10 2015, investigation was opened on the 30th.
http://www.reuters.com/article/us-france-syria-assad-idUSKCN0RU11320150930</t>
        </r>
      </text>
    </comment>
    <comment ref="AF118" authorId="0" shapeId="0" xr:uid="{00000000-0006-0000-0000-000035240000}">
      <text>
        <r>
          <rPr>
            <sz val="11"/>
            <color indexed="8"/>
            <rFont val="Helvetica"/>
            <family val="2"/>
          </rPr>
          <t>Author:
kidnapping</t>
        </r>
      </text>
    </comment>
    <comment ref="O119" authorId="1" shapeId="0" xr:uid="{00000000-0006-0000-0000-000074210000}">
      <text>
        <r>
          <rPr>
            <sz val="11"/>
            <color indexed="8"/>
            <rFont val="Helvetica"/>
            <family val="2"/>
          </rPr>
          <t>Mack Eason:
http://www.jurist.org/paperchase/2016/11/germany-lawyers-file-suit-against-syria-president-for-war-crimes-in-aleppo.php</t>
        </r>
      </text>
    </comment>
    <comment ref="AL119" authorId="1" shapeId="0" xr:uid="{00000000-0006-0000-0000-000075210000}">
      <text>
        <r>
          <rPr>
            <sz val="11"/>
            <color indexed="8"/>
            <rFont val="Helvetica"/>
            <family val="2"/>
          </rPr>
          <t>Mack Eason:
http://www.noz.de/deutschland-welt/politik/artikel/813298/kriegsverbrechen-deutsche-anwaelte-zeigen-assad-an</t>
        </r>
      </text>
    </comment>
    <comment ref="B120" authorId="0" shapeId="0" xr:uid="{4D447D22-FB78-FE40-8A10-C07F4C3EBF2B}">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20" authorId="0" shapeId="0" xr:uid="{00000000-0006-0000-0000-0000D3180000}">
      <text>
        <r>
          <rPr>
            <sz val="11"/>
            <color indexed="8"/>
            <rFont val="Helvetica"/>
            <family val="2"/>
          </rPr>
          <t>Author:
http://www.fmyv.es/ci/in/HR/12.pdf
Also see http://www.elmundo.es/elmundo/2006/09/14/solidaridad/1158254679.html</t>
        </r>
      </text>
    </comment>
    <comment ref="P120" authorId="0" shapeId="0" xr:uid="{00000000-0006-0000-0000-0000D4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Q120" authorId="0" shapeId="0" xr:uid="{00000000-0006-0000-0000-0000D5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20" authorId="0" shapeId="0" xr:uid="{00000000-0006-0000-0000-0000D6180000}">
      <text>
        <r>
          <rPr>
            <sz val="11"/>
            <color indexed="8"/>
            <rFont val="Helvetica"/>
            <family val="2"/>
          </rPr>
          <t>Author:
“genocide, illegal detention, torture and crimes against humanity” 
http://www.fmyv.es/ci/in/HR/12.pdf at 21</t>
        </r>
      </text>
    </comment>
    <comment ref="AC120" authorId="0" shapeId="0" xr:uid="{00000000-0006-0000-0000-0000D7180000}">
      <text>
        <r>
          <rPr>
            <sz val="11"/>
            <color indexed="8"/>
            <rFont val="Helvetica"/>
            <family val="2"/>
          </rPr>
          <t>Author:
“genocide, illegal detention, torture and crimes against humanity” 
http://www.fmyv.es/ci/in/HR/12.pdf at 21</t>
        </r>
      </text>
    </comment>
    <comment ref="AE120" authorId="0" shapeId="0" xr:uid="{00000000-0006-0000-0000-0000D8180000}">
      <text>
        <r>
          <rPr>
            <sz val="11"/>
            <color indexed="8"/>
            <rFont val="Helvetica"/>
            <family val="2"/>
          </rPr>
          <t>Author:
“genocide, illegal detention, torture and crimes against humanity” 
http://www.fmyv.es/ci/in/HR/12.pdf at 21</t>
        </r>
      </text>
    </comment>
    <comment ref="AF120" authorId="0" shapeId="0" xr:uid="{00000000-0006-0000-0000-0000D9180000}">
      <text>
        <r>
          <rPr>
            <sz val="11"/>
            <color indexed="8"/>
            <rFont val="Helvetica"/>
            <family val="2"/>
          </rPr>
          <t>Author:
“genocide, illegal detention, torture and crimes against humanity” 
http://www.fmyv.es/ci/in/HR/12.pdf at 21</t>
        </r>
      </text>
    </comment>
    <comment ref="AI120" authorId="0" shapeId="0" xr:uid="{00000000-0006-0000-0000-0000DA180000}">
      <text>
        <r>
          <rPr>
            <sz val="11"/>
            <color indexed="8"/>
            <rFont val="Helvetica"/>
            <family val="2"/>
          </rPr>
          <t>Author:
Spain didn’t hold Morocco as a colony in the 19th century, BUT Morocco was a spanish protectorate after WWI and was invaded by Franco</t>
        </r>
      </text>
    </comment>
    <comment ref="AL120" authorId="0" shapeId="0" xr:uid="{00000000-0006-0000-0000-0000DB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20" authorId="0" shapeId="0" xr:uid="{00000000-0006-0000-0000-0000DC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20" authorId="0" shapeId="0" xr:uid="{00000000-0006-0000-0000-0000DD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20" authorId="0" shapeId="0" xr:uid="{00000000-0006-0000-0000-0000DE180000}">
      <text>
        <r>
          <rPr>
            <sz val="11"/>
            <color indexed="8"/>
            <rFont val="Helvetica"/>
            <family val="2"/>
          </rPr>
          <t>Author:
“filed before the Spanish National Court by a group of Saharawi citizens”  http://www.fmyv.es/ci/in/HR/12.pdf at p. 21</t>
        </r>
      </text>
    </comment>
    <comment ref="AQ120" authorId="0" shapeId="0" xr:uid="{00000000-0006-0000-0000-0000DF180000}">
      <text>
        <r>
          <rPr>
            <sz val="11"/>
            <color indexed="8"/>
            <rFont val="Helvetica"/>
            <family val="2"/>
          </rPr>
          <t>Author:
“filed before the Spanish National Court by a group of Saharawi citizens”  http://www.fmyv.es/ci/in/HR/12.pdf at p. 21</t>
        </r>
      </text>
    </comment>
    <comment ref="AR120" authorId="0" shapeId="0" xr:uid="{00000000-0006-0000-0000-0000E018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21" authorId="0" shapeId="0" xr:uid="{00000000-0006-0000-0000-0000460A0000}">
      <text>
        <r>
          <rPr>
            <sz val="11"/>
            <color indexed="8"/>
            <rFont val="Helvetica"/>
            <family val="2"/>
          </rPr>
          <t>Author:
This is the case I write about in my introduction!</t>
        </r>
      </text>
    </comment>
    <comment ref="M121" authorId="0" shapeId="0" xr:uid="{00000000-0006-0000-0000-0000470A0000}">
      <text>
        <r>
          <rPr>
            <sz val="11"/>
            <color indexed="8"/>
            <rFont val="Helvetica"/>
            <family val="2"/>
          </rPr>
          <t xml:space="preserve">Author:
Crimes committed in Great Lakes region during this period
</t>
        </r>
      </text>
    </comment>
    <comment ref="O121" authorId="0" shapeId="0" xr:uid="{00000000-0006-0000-0000-000048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21" authorId="0" shapeId="0" xr:uid="{00000000-0006-0000-0000-0000490A0000}">
      <text>
        <r>
          <rPr>
            <sz val="11"/>
            <color indexed="8"/>
            <rFont val="Helvetica"/>
            <family val="2"/>
          </rPr>
          <t>Author:
“I ORDER_x000D_THE INDICTMENT OF THE FOLLOWING PERSONS:…”
http://www.friendsofthecongo.org/pdf/spanish_indictment.pdf</t>
        </r>
      </text>
    </comment>
    <comment ref="Q121" authorId="0" shapeId="0" xr:uid="{00000000-0006-0000-0000-00004A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21" authorId="0" shapeId="0" xr:uid="{00000000-0006-0000-0000-00004B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21" authorId="0" shapeId="0" xr:uid="{00000000-0006-0000-0000-00004C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21" authorId="0" shapeId="0" xr:uid="{00000000-0006-0000-0000-00004D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21" authorId="0" shapeId="0" xr:uid="{00000000-0006-0000-0000-00004E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21" authorId="0" shapeId="0" xr:uid="{00000000-0006-0000-0000-00004F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21" authorId="0" shapeId="0" xr:uid="{00000000-0006-0000-0000-0000500A0000}">
      <text>
        <r>
          <rPr>
            <sz val="11"/>
            <color indexed="8"/>
            <rFont val="Helvetica"/>
            <family val="2"/>
          </rPr>
          <t>Author:
Rwanda controlled first by Germany (German East Africa) during colonial period, then by Belgium under League of Nations Mandate system</t>
        </r>
      </text>
    </comment>
    <comment ref="AL121" authorId="0" shapeId="0" xr:uid="{00000000-0006-0000-0000-0000510A0000}">
      <text>
        <r>
          <rPr>
            <sz val="11"/>
            <color indexed="8"/>
            <rFont val="Helvetica"/>
            <family val="2"/>
          </rPr>
          <t>Author:
http://www.veritasrwandaforum.org/material/press_release_080208_eng.pdf</t>
        </r>
      </text>
    </comment>
    <comment ref="AO121" authorId="0" shapeId="0" xr:uid="{00000000-0006-0000-0000-000052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21" authorId="0" shapeId="0" xr:uid="{00000000-0006-0000-0000-000053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21" authorId="0" shapeId="0" xr:uid="{00000000-0006-0000-0000-000054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21" authorId="0" shapeId="0" xr:uid="{00000000-0006-0000-0000-000055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T121" authorId="0" shapeId="0" xr:uid="{00000000-0006-0000-0000-0000560A0000}">
      <text>
        <r>
          <rPr>
            <sz val="11"/>
            <color indexed="8"/>
            <rFont val="Helvetica"/>
            <family val="2"/>
          </rPr>
          <t>Author:
This is the case I write about in my introduction.  Rwanda was MOST CERTAINLY not supportive of these indictments.</t>
        </r>
      </text>
    </comment>
    <comment ref="BI121" authorId="0" shapeId="0" xr:uid="{00000000-0006-0000-0000-0000570A0000}">
      <text>
        <r>
          <rPr>
            <sz val="11"/>
            <color indexed="8"/>
            <rFont val="Helvetica"/>
            <family val="2"/>
          </rPr>
          <t>Author:
Conducted alongside ICTR.  See first page of spanish indictment pdf: http://www.friendsofthecongo.org/pdf/spanish_indictment.pdf</t>
        </r>
      </text>
    </comment>
    <comment ref="B122" authorId="0" shapeId="0" xr:uid="{00000000-0006-0000-0000-000049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122" authorId="0" shapeId="0" xr:uid="{00000000-0006-0000-0000-00004A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122" authorId="0" shapeId="0" xr:uid="{00000000-0006-0000-0000-00004B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122" authorId="0" shapeId="0" xr:uid="{00000000-0006-0000-0000-00004C130000}">
      <text>
        <r>
          <rPr>
            <sz val="11"/>
            <color indexed="8"/>
            <rFont val="Helvetica"/>
            <family val="2"/>
          </rPr>
          <t xml:space="preserve">Author:
In the Russian sphere of interest since the early 19th century
</t>
        </r>
      </text>
    </comment>
    <comment ref="AH122" authorId="0" shapeId="0" xr:uid="{00000000-0006-0000-0000-00004D130000}">
      <text>
        <r>
          <rPr>
            <sz val="11"/>
            <color indexed="8"/>
            <rFont val="Helvetica"/>
            <family val="2"/>
          </rPr>
          <t>Author:
https://en.wikipedia.org/wiki/List_of_former_German_colonies</t>
        </r>
      </text>
    </comment>
    <comment ref="AL122" authorId="0" shapeId="0" xr:uid="{00000000-0006-0000-0000-00004E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122" authorId="0" shapeId="0" xr:uid="{00000000-0006-0000-0000-00004F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122" authorId="0" shapeId="0" xr:uid="{00000000-0006-0000-0000-000050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122" authorId="0" shapeId="0" xr:uid="{00000000-0006-0000-0000-000051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122" authorId="0" shapeId="0" xr:uid="{00000000-0006-0000-0000-000052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122" authorId="0" shapeId="0" xr:uid="{00000000-0006-0000-0000-000053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122" authorId="0" shapeId="0" xr:uid="{00000000-0006-0000-0000-000054130000}">
      <text>
        <r>
          <rPr>
            <sz val="11"/>
            <color indexed="8"/>
            <rFont val="Helvetica"/>
            <family val="2"/>
          </rPr>
          <t>Author:
Andizhan Regional Governor
https://www.sipri.org/sites/default/files/2016-03/2005-792-CFSP.pdf</t>
        </r>
      </text>
    </comment>
    <comment ref="BH122" authorId="0" shapeId="0" xr:uid="{00000000-0006-0000-0000-000055130000}">
      <text>
        <r>
          <rPr>
            <sz val="11"/>
            <color indexed="8"/>
            <rFont val="Helvetica"/>
            <family val="2"/>
          </rPr>
          <t xml:space="preserve">Author:
https://www.hrw.org/news/2006/04/05/germany-prosecutor-denies-uzbek-victims-justice
</t>
        </r>
      </text>
    </comment>
    <comment ref="BI122" authorId="0" shapeId="0" xr:uid="{00000000-0006-0000-0000-000056130000}">
      <text>
        <r>
          <rPr>
            <sz val="11"/>
            <color indexed="8"/>
            <rFont val="Helvetica"/>
            <family val="2"/>
          </rPr>
          <t>Author:
Sanctions against all these individuals had been put in place by EU.
https://www.sipri.org/sites/default/files/2016-03/2005-792-CFSP.pdf</t>
        </r>
      </text>
    </comment>
    <comment ref="B123" authorId="0" shapeId="0" xr:uid="{800E9547-911F-DB4E-B642-9B33F7E857CA}">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23" authorId="0" shapeId="0" xr:uid="{00000000-0006-0000-0000-000051190000}">
      <text>
        <r>
          <rPr>
            <sz val="11"/>
            <color indexed="8"/>
            <rFont val="Helvetica"/>
            <family val="2"/>
          </rPr>
          <t>Author:
http://www.fmyv.es/ci/in/HR/12.pdf
Also see http://www.elmundo.es/elmundo/2006/09/14/solidaridad/1158254679.html</t>
        </r>
      </text>
    </comment>
    <comment ref="Q123" authorId="0" shapeId="0" xr:uid="{00000000-0006-0000-0000-00005219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23" authorId="0" shapeId="0" xr:uid="{00000000-0006-0000-0000-000053190000}">
      <text>
        <r>
          <rPr>
            <sz val="11"/>
            <color indexed="8"/>
            <rFont val="Helvetica"/>
            <family val="2"/>
          </rPr>
          <t>Author:
“genocide, illegal detention, torture and crimes against humanity” 
http://www.fmyv.es/ci/in/HR/12.pdf at 21</t>
        </r>
      </text>
    </comment>
    <comment ref="AC123" authorId="0" shapeId="0" xr:uid="{00000000-0006-0000-0000-000054190000}">
      <text>
        <r>
          <rPr>
            <sz val="11"/>
            <color indexed="8"/>
            <rFont val="Helvetica"/>
            <family val="2"/>
          </rPr>
          <t>Author:
“genocide, illegal detention, torture and crimes against humanity” 
http://www.fmyv.es/ci/in/HR/12.pdf at 21</t>
        </r>
      </text>
    </comment>
    <comment ref="AE123" authorId="0" shapeId="0" xr:uid="{00000000-0006-0000-0000-000055190000}">
      <text>
        <r>
          <rPr>
            <sz val="11"/>
            <color indexed="8"/>
            <rFont val="Helvetica"/>
            <family val="2"/>
          </rPr>
          <t>Author:
“genocide, illegal detention, torture and crimes against humanity” 
http://www.fmyv.es/ci/in/HR/12.pdf at 21</t>
        </r>
      </text>
    </comment>
    <comment ref="AF123" authorId="0" shapeId="0" xr:uid="{00000000-0006-0000-0000-000056190000}">
      <text>
        <r>
          <rPr>
            <sz val="11"/>
            <color indexed="8"/>
            <rFont val="Helvetica"/>
            <family val="2"/>
          </rPr>
          <t>Author:
“genocide, illegal detention, torture and crimes against humanity” 
http://www.fmyv.es/ci/in/HR/12.pdf at 21</t>
        </r>
      </text>
    </comment>
    <comment ref="AI123" authorId="0" shapeId="0" xr:uid="{00000000-0006-0000-0000-000057190000}">
      <text>
        <r>
          <rPr>
            <sz val="11"/>
            <color indexed="8"/>
            <rFont val="Helvetica"/>
            <family val="2"/>
          </rPr>
          <t>Author:
Spain didn’t hold Morocco as a colony in the 19th century, BUT Morocco was a spanish protectorate after WWI and was invaded by Franco</t>
        </r>
      </text>
    </comment>
    <comment ref="AL123" authorId="0" shapeId="0" xr:uid="{00000000-0006-0000-0000-000058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23" authorId="0" shapeId="0" xr:uid="{00000000-0006-0000-0000-000059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23" authorId="0" shapeId="0" xr:uid="{00000000-0006-0000-0000-00005A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23" authorId="0" shapeId="0" xr:uid="{00000000-0006-0000-0000-00005B190000}">
      <text>
        <r>
          <rPr>
            <sz val="11"/>
            <color indexed="8"/>
            <rFont val="Helvetica"/>
            <family val="2"/>
          </rPr>
          <t>Author:
“filed before the Spanish National Court by a group of Saharawi citizens”  http://www.fmyv.es/ci/in/HR/12.pdf at p. 21</t>
        </r>
      </text>
    </comment>
    <comment ref="AQ123" authorId="0" shapeId="0" xr:uid="{00000000-0006-0000-0000-00005C190000}">
      <text>
        <r>
          <rPr>
            <sz val="11"/>
            <color indexed="8"/>
            <rFont val="Helvetica"/>
            <family val="2"/>
          </rPr>
          <t>Author:
“filed before the Spanish National Court by a group of Saharawi citizens”  http://www.fmyv.es/ci/in/HR/12.pdf at p. 21</t>
        </r>
      </text>
    </comment>
    <comment ref="AR123" authorId="0" shapeId="0" xr:uid="{00000000-0006-0000-0000-00005D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24" authorId="0" shapeId="0" xr:uid="{FAEC9196-5A3A-1544-A01C-853EB53D235A}">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24" authorId="0" shapeId="0" xr:uid="{00000000-0006-0000-0000-000083180000}">
      <text>
        <r>
          <rPr>
            <sz val="11"/>
            <color indexed="8"/>
            <rFont val="Helvetica"/>
            <family val="2"/>
          </rPr>
          <t>Author:
http://www.fmyv.es/ci/in/HR/12.pdf
Also see http://www.elmundo.es/elmundo/2006/09/14/solidaridad/1158254679.html</t>
        </r>
      </text>
    </comment>
    <comment ref="P124" authorId="0" shapeId="0" xr:uid="{00000000-0006-0000-0000-000084180000}">
      <text>
        <r>
          <rPr>
            <sz val="11"/>
            <color indexed="8"/>
            <rFont val="Helvetica"/>
            <family val="2"/>
          </rPr>
          <t>Author:
http://www.efe.com/efe/espana/politica/ruz-procesa-a-11-altos-cargos-y-militares-marroquies-por-genocidio-en-el-sahara/10002-2581895</t>
        </r>
      </text>
    </comment>
    <comment ref="Q124" authorId="0" shapeId="0" xr:uid="{00000000-0006-0000-0000-000085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24" authorId="0" shapeId="0" xr:uid="{00000000-0006-0000-0000-000086180000}">
      <text>
        <r>
          <rPr>
            <sz val="11"/>
            <color indexed="8"/>
            <rFont val="Helvetica"/>
            <family val="2"/>
          </rPr>
          <t>Author:
“genocide, illegal detention, torture and crimes against humanity” 
http://www.fmyv.es/ci/in/HR/12.pdf at 21</t>
        </r>
      </text>
    </comment>
    <comment ref="AC124" authorId="0" shapeId="0" xr:uid="{00000000-0006-0000-0000-000087180000}">
      <text>
        <r>
          <rPr>
            <sz val="11"/>
            <color indexed="8"/>
            <rFont val="Helvetica"/>
            <family val="2"/>
          </rPr>
          <t>Author:
“genocide, illegal detention, torture and crimes against humanity” 
http://www.fmyv.es/ci/in/HR/12.pdf at 21</t>
        </r>
      </text>
    </comment>
    <comment ref="AE124" authorId="0" shapeId="0" xr:uid="{00000000-0006-0000-0000-000088180000}">
      <text>
        <r>
          <rPr>
            <sz val="11"/>
            <color indexed="8"/>
            <rFont val="Helvetica"/>
            <family val="2"/>
          </rPr>
          <t>Author:
“genocide, illegal detention, torture and crimes against humanity” 
http://www.fmyv.es/ci/in/HR/12.pdf at 21</t>
        </r>
      </text>
    </comment>
    <comment ref="AF124" authorId="0" shapeId="0" xr:uid="{00000000-0006-0000-0000-000089180000}">
      <text>
        <r>
          <rPr>
            <sz val="11"/>
            <color indexed="8"/>
            <rFont val="Helvetica"/>
            <family val="2"/>
          </rPr>
          <t>Author:
“genocide, illegal detention, torture and crimes against humanity” 
http://www.fmyv.es/ci/in/HR/12.pdf at 21</t>
        </r>
      </text>
    </comment>
    <comment ref="AI124" authorId="0" shapeId="0" xr:uid="{00000000-0006-0000-0000-00008A180000}">
      <text>
        <r>
          <rPr>
            <sz val="11"/>
            <color indexed="8"/>
            <rFont val="Helvetica"/>
            <family val="2"/>
          </rPr>
          <t>Author:
Spain didn’t hold Morocco as a colony in the 19th century, BUT Morocco was a spanish protectorate after WWI and was invaded by Franco</t>
        </r>
      </text>
    </comment>
    <comment ref="AL124" authorId="0" shapeId="0" xr:uid="{00000000-0006-0000-0000-00008B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24" authorId="0" shapeId="0" xr:uid="{00000000-0006-0000-0000-00008C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24" authorId="0" shapeId="0" xr:uid="{00000000-0006-0000-0000-00008D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24" authorId="0" shapeId="0" xr:uid="{00000000-0006-0000-0000-00008E180000}">
      <text>
        <r>
          <rPr>
            <sz val="11"/>
            <color indexed="8"/>
            <rFont val="Helvetica"/>
            <family val="2"/>
          </rPr>
          <t>Author:
“filed before the Spanish National Court by a group of Saharawi citizens”  http://www.fmyv.es/ci/in/HR/12.pdf at p. 21</t>
        </r>
      </text>
    </comment>
    <comment ref="AQ124" authorId="0" shapeId="0" xr:uid="{00000000-0006-0000-0000-00008F180000}">
      <text>
        <r>
          <rPr>
            <sz val="11"/>
            <color indexed="8"/>
            <rFont val="Helvetica"/>
            <family val="2"/>
          </rPr>
          <t>Author:
“filed before the Spanish National Court by a group of Saharawi citizens”  http://www.fmyv.es/ci/in/HR/12.pdf at p. 21</t>
        </r>
      </text>
    </comment>
    <comment ref="AR124" authorId="0" shapeId="0" xr:uid="{00000000-0006-0000-0000-000090180000}">
      <text>
        <r>
          <rPr>
            <sz val="11"/>
            <color indexed="8"/>
            <rFont val="Helvetica"/>
            <family val="2"/>
          </rPr>
          <t>Author:
At least some were.  
http://www.elmundo.es/elmundo/2006/09/14/solidaridad/1158254679.html</t>
        </r>
      </text>
    </comment>
    <comment ref="AS124" authorId="0" shapeId="0" xr:uid="{00000000-0006-0000-0000-000091180000}">
      <text>
        <r>
          <rPr>
            <sz val="11"/>
            <color indexed="8"/>
            <rFont val="Helvetica"/>
            <family val="2"/>
          </rPr>
          <t>Author:
Governor of Territorial Administration, Ministry of Interior until 1997</t>
        </r>
      </text>
    </comment>
    <comment ref="B125" authorId="0" shapeId="0" xr:uid="{F38E6CB9-FDA7-EE47-9EDC-6C523DE075C7}">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25" authorId="0" shapeId="0" xr:uid="{00000000-0006-0000-0000-00000C190000}">
      <text>
        <r>
          <rPr>
            <sz val="11"/>
            <color indexed="8"/>
            <rFont val="Helvetica"/>
            <family val="2"/>
          </rPr>
          <t>Author:
http://www.fmyv.es/ci/in/HR/12.pdf
Also see http://www.elmundo.es/elmundo/2006/09/14/solidaridad/1158254679.html</t>
        </r>
      </text>
    </comment>
    <comment ref="AB125" authorId="0" shapeId="0" xr:uid="{00000000-0006-0000-0000-00000D190000}">
      <text>
        <r>
          <rPr>
            <sz val="11"/>
            <color indexed="8"/>
            <rFont val="Helvetica"/>
            <family val="2"/>
          </rPr>
          <t>Author:
“genocide, illegal detention, torture and crimes against humanity” 
http://www.fmyv.es/ci/in/HR/12.pdf at 21</t>
        </r>
      </text>
    </comment>
    <comment ref="AC125" authorId="0" shapeId="0" xr:uid="{00000000-0006-0000-0000-00000E190000}">
      <text>
        <r>
          <rPr>
            <sz val="11"/>
            <color indexed="8"/>
            <rFont val="Helvetica"/>
            <family val="2"/>
          </rPr>
          <t>Author:
“genocide, illegal detention, torture and crimes against humanity” 
http://www.fmyv.es/ci/in/HR/12.pdf at 21</t>
        </r>
      </text>
    </comment>
    <comment ref="AE125" authorId="0" shapeId="0" xr:uid="{00000000-0006-0000-0000-00000F190000}">
      <text>
        <r>
          <rPr>
            <sz val="11"/>
            <color indexed="8"/>
            <rFont val="Helvetica"/>
            <family val="2"/>
          </rPr>
          <t>Author:
“genocide, illegal detention, torture and crimes against humanity” 
http://www.fmyv.es/ci/in/HR/12.pdf at 21</t>
        </r>
      </text>
    </comment>
    <comment ref="AF125" authorId="0" shapeId="0" xr:uid="{00000000-0006-0000-0000-000010190000}">
      <text>
        <r>
          <rPr>
            <sz val="11"/>
            <color indexed="8"/>
            <rFont val="Helvetica"/>
            <family val="2"/>
          </rPr>
          <t>Author:
“genocide, illegal detention, torture and crimes against humanity” 
http://www.fmyv.es/ci/in/HR/12.pdf at 21</t>
        </r>
      </text>
    </comment>
    <comment ref="AI125" authorId="0" shapeId="0" xr:uid="{00000000-0006-0000-0000-000011190000}">
      <text>
        <r>
          <rPr>
            <sz val="11"/>
            <color indexed="8"/>
            <rFont val="Helvetica"/>
            <family val="2"/>
          </rPr>
          <t>Author:
Spain didn’t hold Morocco as a colony in the 19th century, BUT Morocco was a spanish protectorate after WWI and was invaded by Franco</t>
        </r>
      </text>
    </comment>
    <comment ref="AL125" authorId="0" shapeId="0" xr:uid="{00000000-0006-0000-0000-000012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25" authorId="0" shapeId="0" xr:uid="{00000000-0006-0000-0000-000013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25" authorId="0" shapeId="0" xr:uid="{00000000-0006-0000-0000-000014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25" authorId="0" shapeId="0" xr:uid="{00000000-0006-0000-0000-000015190000}">
      <text>
        <r>
          <rPr>
            <sz val="11"/>
            <color indexed="8"/>
            <rFont val="Helvetica"/>
            <family val="2"/>
          </rPr>
          <t>Author:
“filed before the Spanish National Court by a group of Saharawi citizens”  http://www.fmyv.es/ci/in/HR/12.pdf at p. 21</t>
        </r>
      </text>
    </comment>
    <comment ref="AQ125" authorId="0" shapeId="0" xr:uid="{00000000-0006-0000-0000-000016190000}">
      <text>
        <r>
          <rPr>
            <sz val="11"/>
            <color indexed="8"/>
            <rFont val="Helvetica"/>
            <family val="2"/>
          </rPr>
          <t>Author:
“filed before the Spanish National Court by a group of Saharawi citizens”  http://www.fmyv.es/ci/in/HR/12.pdf at p. 21</t>
        </r>
      </text>
    </comment>
    <comment ref="AR125" authorId="0" shapeId="0" xr:uid="{00000000-0006-0000-0000-000017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H126" authorId="1" shapeId="0" xr:uid="{00000000-0006-0000-0000-0000230E0000}">
      <text>
        <r>
          <rPr>
            <sz val="11"/>
            <color indexed="8"/>
            <rFont val="Helvetica"/>
            <family val="2"/>
          </rPr>
          <t>Mack Eason:
Case dropped Apr 30, 2009</t>
        </r>
      </text>
    </comment>
    <comment ref="K126" authorId="0" shapeId="0" xr:uid="{00000000-0006-0000-0000-0000240E0000}">
      <text>
        <r>
          <rPr>
            <sz val="11"/>
            <color indexed="8"/>
            <rFont val="Helvetica"/>
            <family val="2"/>
          </rPr>
          <t>Author:
http://www.dailykos.com/story/2009/4/30/726464/-</t>
        </r>
      </text>
    </comment>
    <comment ref="AC126" authorId="0" shapeId="0" xr:uid="{00000000-0006-0000-0000-0000250E0000}">
      <text>
        <r>
          <rPr>
            <sz val="11"/>
            <color indexed="8"/>
            <rFont val="Helvetica"/>
            <family val="2"/>
          </rPr>
          <t>Author:
https://web.archive.org/web/20120303014906/http://www.mazlumder.org/ing/haber_detay.asp?haberID=15</t>
        </r>
      </text>
    </comment>
    <comment ref="AE126" authorId="0" shapeId="0" xr:uid="{00000000-0006-0000-0000-0000260E0000}">
      <text>
        <r>
          <rPr>
            <sz val="11"/>
            <color indexed="8"/>
            <rFont val="Helvetica"/>
            <family val="2"/>
          </rPr>
          <t xml:space="preserve">Author:
https://web.archive.org/web/20120303014906/http://www.mazlumder.org/ing/haber_detay.asp?haberID=15
</t>
        </r>
      </text>
    </comment>
    <comment ref="AG126" authorId="0" shapeId="0" xr:uid="{00000000-0006-0000-0000-000027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26" authorId="0" shapeId="0" xr:uid="{00000000-0006-0000-0000-0000280E0000}">
      <text>
        <r>
          <rPr>
            <sz val="11"/>
            <color indexed="8"/>
            <rFont val="Helvetica"/>
            <family val="2"/>
          </rPr>
          <t xml:space="preserve">Author:
Sort of.  As the Ottoman Empire.
</t>
        </r>
      </text>
    </comment>
    <comment ref="AI126" authorId="0" shapeId="0" xr:uid="{00000000-0006-0000-0000-0000290E0000}">
      <text>
        <r>
          <rPr>
            <sz val="11"/>
            <color indexed="8"/>
            <rFont val="Helvetica"/>
            <family val="2"/>
          </rPr>
          <t xml:space="preserve">Author:
Sort of.  As the Ottoman Empire.
</t>
        </r>
      </text>
    </comment>
    <comment ref="AO126" authorId="0" shapeId="0" xr:uid="{00000000-0006-0000-0000-00002A0E0000}">
      <text>
        <r>
          <rPr>
            <sz val="11"/>
            <color indexed="8"/>
            <rFont val="Helvetica"/>
            <family val="2"/>
          </rPr>
          <t xml:space="preserve">Author:
a group called Mazlum-Der, Turkey based
</t>
        </r>
      </text>
    </comment>
    <comment ref="AP126" authorId="0" shapeId="0" xr:uid="{00000000-0006-0000-0000-00002B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26" authorId="0" shapeId="0" xr:uid="{00000000-0006-0000-0000-00002C0E0000}">
      <text>
        <r>
          <rPr>
            <sz val="11"/>
            <color indexed="8"/>
            <rFont val="Helvetica"/>
            <family val="2"/>
          </rPr>
          <t xml:space="preserve">Author:
a group called Mazlum-Der, Turkey based
</t>
        </r>
      </text>
    </comment>
    <comment ref="AS126" authorId="0" shapeId="0" xr:uid="{00000000-0006-0000-0000-00002D0E0000}">
      <text>
        <r>
          <rPr>
            <sz val="11"/>
            <color indexed="8"/>
            <rFont val="Helvetica"/>
            <family val="2"/>
          </rPr>
          <t>Author:
Minister of National Infrastructure</t>
        </r>
      </text>
    </comment>
    <comment ref="BH126" authorId="0" shapeId="0" xr:uid="{00000000-0006-0000-0000-00002E0E0000}">
      <text>
        <r>
          <rPr>
            <sz val="11"/>
            <color indexed="8"/>
            <rFont val="Helvetica"/>
            <family val="2"/>
          </rPr>
          <t>Author:
http://www.dailykos.com/story/2009/4/30/726464/-</t>
        </r>
      </text>
    </comment>
    <comment ref="K127" authorId="0" shapeId="0" xr:uid="{00000000-0006-0000-0000-0000060D0000}">
      <text>
        <r>
          <rPr>
            <sz val="11"/>
            <color indexed="8"/>
            <rFont val="Helvetica"/>
            <family val="2"/>
          </rPr>
          <t xml:space="preserve">Author:
http://pchrgaza.org/files/Reports/English/pdf_spec/PCHR-UJ-BOOK.pdf
</t>
        </r>
      </text>
    </comment>
    <comment ref="AG127" authorId="0" shapeId="0" xr:uid="{00000000-0006-0000-0000-000007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27" authorId="0" shapeId="0" xr:uid="{00000000-0006-0000-0000-0000080D0000}">
      <text>
        <r>
          <rPr>
            <sz val="11"/>
            <color indexed="8"/>
            <rFont val="Helvetica"/>
            <family val="2"/>
          </rPr>
          <t>Author:
http://pchrgaza.org/files/Reports/English/pdf_spec/PCHR-UJ-BOOK.pdf</t>
        </r>
      </text>
    </comment>
    <comment ref="AS127" authorId="0" shapeId="0" xr:uid="{00000000-0006-0000-0000-0000090D0000}">
      <text>
        <r>
          <rPr>
            <sz val="11"/>
            <color indexed="8"/>
            <rFont val="Helvetica"/>
            <family val="2"/>
          </rPr>
          <t>Author:
minister of national infrastructure</t>
        </r>
      </text>
    </comment>
    <comment ref="BF127" authorId="0" shapeId="0" xr:uid="{00000000-0006-0000-0000-00000A0D0000}">
      <text>
        <r>
          <rPr>
            <sz val="11"/>
            <color indexed="8"/>
            <rFont val="Helvetica"/>
            <family val="2"/>
          </rPr>
          <t>Author:
http://pchrgaza.org/files/Reports/English/pdf_spec/PCHR-UJ-BOOK.pdf</t>
        </r>
      </text>
    </comment>
    <comment ref="BJ127" authorId="0" shapeId="0" xr:uid="{00000000-0006-0000-0000-00000B0D0000}">
      <text>
        <r>
          <rPr>
            <sz val="11"/>
            <color indexed="8"/>
            <rFont val="Helvetica"/>
            <family val="2"/>
          </rPr>
          <t>Author:
Israel had already adjudicated a number of these and other related cases.</t>
        </r>
      </text>
    </comment>
    <comment ref="B128" authorId="0" shapeId="0" xr:uid="{00000000-0006-0000-0000-00005C040000}">
      <text>
        <r>
          <rPr>
            <sz val="11"/>
            <color indexed="8"/>
            <rFont val="Helvetica"/>
            <family val="2"/>
          </rPr>
          <t>Author:
Important b/c NEW cases, further showing that nordic countries have been more involved than Langer suggests.</t>
        </r>
      </text>
    </comment>
    <comment ref="K128" authorId="0" shapeId="0" xr:uid="{00000000-0006-0000-0000-00005D040000}">
      <text>
        <r>
          <rPr>
            <sz val="11"/>
            <color indexed="8"/>
            <rFont val="Helvetica"/>
            <family val="2"/>
          </rPr>
          <t xml:space="preserve">Author:
http://pchrgaza.org/files/Reports/English/pdf_spec/PCHR-UJ-BOOK.pdf at § 8.3.4
</t>
        </r>
      </text>
    </comment>
    <comment ref="O128" authorId="0" shapeId="0" xr:uid="{00000000-0006-0000-0000-00005E040000}">
      <text>
        <r>
          <rPr>
            <sz val="11"/>
            <color indexed="8"/>
            <rFont val="Helvetica"/>
            <family val="2"/>
          </rPr>
          <t xml:space="preserve">Author:
http://pchrgaza.org/files/Reports/English/pdf_spec/PCHR-UJ-BOOK.pdf
</t>
        </r>
      </text>
    </comment>
    <comment ref="AB128" authorId="0" shapeId="0" xr:uid="{00000000-0006-0000-0000-00005F040000}">
      <text>
        <r>
          <rPr>
            <sz val="11"/>
            <color indexed="8"/>
            <rFont val="Helvetica"/>
            <family val="2"/>
          </rPr>
          <t>Author:
http://pchrgaza.org/files/Reports/English/pdf_spec/PCHR-UJ-BOOK.pdf § 8.3.3</t>
        </r>
      </text>
    </comment>
    <comment ref="AG128" authorId="0" shapeId="0" xr:uid="{00000000-0006-0000-0000-00006004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28" authorId="0" shapeId="0" xr:uid="{00000000-0006-0000-0000-000061040000}">
      <text>
        <r>
          <rPr>
            <sz val="11"/>
            <color indexed="8"/>
            <rFont val="Helvetica"/>
            <family val="2"/>
          </rPr>
          <t>Author:
Barely.
https://en.wikipedia.org/wiki/Swedish_overseas_colonies</t>
        </r>
      </text>
    </comment>
    <comment ref="AL128" authorId="0" shapeId="0" xr:uid="{00000000-0006-0000-0000-000062040000}">
      <text>
        <r>
          <rPr>
            <sz val="11"/>
            <color indexed="8"/>
            <rFont val="Helvetica"/>
            <family val="2"/>
          </rPr>
          <t>Author:
http://pchrgaza.org/files/Reports/English/pdf_spec/PCHR-UJ-BOOK.pdf</t>
        </r>
      </text>
    </comment>
    <comment ref="AN128" authorId="0" shapeId="0" xr:uid="{00000000-0006-0000-0000-000063040000}">
      <text>
        <r>
          <rPr>
            <sz val="11"/>
            <color indexed="8"/>
            <rFont val="Helvetica"/>
            <family val="2"/>
          </rPr>
          <t>Author:
Lawyers filing suit are apparently working “on behalf of Palestinian victims”
“Swiss attorney, Marcel Bosonnet, and Director of the Palestinian Centre for Human Rights, Raji Sourani, submitted two complaints to the Swiss Military Attorney General in Berne on behalf of Palestinian victims.”
https://electronicintifada.net/content/palestinian-victims-submit-legal-complaints-against-israeli-authorities-switzerland/1318</t>
        </r>
      </text>
    </comment>
    <comment ref="AO128" authorId="0" shapeId="0" xr:uid="{00000000-0006-0000-0000-000064040000}">
      <text>
        <r>
          <rPr>
            <sz val="11"/>
            <color indexed="8"/>
            <rFont val="Helvetica"/>
            <family val="2"/>
          </rPr>
          <t>Author:
Palestinian Center for Human Rights</t>
        </r>
      </text>
    </comment>
    <comment ref="AS128" authorId="0" shapeId="0" xr:uid="{00000000-0006-0000-0000-000065040000}">
      <text>
        <r>
          <rPr>
            <sz val="11"/>
            <color indexed="8"/>
            <rFont val="Helvetica"/>
            <family val="2"/>
          </rPr>
          <t>Author:
Member of Knesset in 2003, but no ministerial position</t>
        </r>
      </text>
    </comment>
    <comment ref="BF128" authorId="0" shapeId="0" xr:uid="{00000000-0006-0000-0000-000066040000}">
      <text>
        <r>
          <rPr>
            <sz val="11"/>
            <color indexed="8"/>
            <rFont val="Helvetica"/>
            <family val="2"/>
          </rPr>
          <t>Author:
http://pchrgaza.org/files/Reports/English/pdf_spec/PCHR-UJ-BOOK.pdf</t>
        </r>
      </text>
    </comment>
    <comment ref="B129" authorId="0" shapeId="0" xr:uid="{7A241DBF-CDE2-4C4F-9942-C7824233BFCA}">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29" authorId="0" shapeId="0" xr:uid="{00000000-0006-0000-0000-0000A7190000}">
      <text>
        <r>
          <rPr>
            <sz val="11"/>
            <color indexed="8"/>
            <rFont val="Helvetica"/>
            <family val="2"/>
          </rPr>
          <t>Author:
http://www.fmyv.es/ci/in/HR/12.pdf
Also see http://www.elmundo.es/elmundo/2006/09/14/solidaridad/1158254679.html</t>
        </r>
      </text>
    </comment>
    <comment ref="AB129" authorId="0" shapeId="0" xr:uid="{00000000-0006-0000-0000-0000A8190000}">
      <text>
        <r>
          <rPr>
            <sz val="11"/>
            <color indexed="8"/>
            <rFont val="Helvetica"/>
            <family val="2"/>
          </rPr>
          <t>Author:
“genocide, illegal detention, torture and crimes against humanity” 
http://www.fmyv.es/ci/in/HR/12.pdf at 21</t>
        </r>
      </text>
    </comment>
    <comment ref="AC129" authorId="0" shapeId="0" xr:uid="{00000000-0006-0000-0000-0000A9190000}">
      <text>
        <r>
          <rPr>
            <sz val="11"/>
            <color indexed="8"/>
            <rFont val="Helvetica"/>
            <family val="2"/>
          </rPr>
          <t>Author:
“genocide, illegal detention, torture and crimes against humanity” 
http://www.fmyv.es/ci/in/HR/12.pdf at 21</t>
        </r>
      </text>
    </comment>
    <comment ref="AE129" authorId="0" shapeId="0" xr:uid="{00000000-0006-0000-0000-0000AA190000}">
      <text>
        <r>
          <rPr>
            <sz val="11"/>
            <color indexed="8"/>
            <rFont val="Helvetica"/>
            <family val="2"/>
          </rPr>
          <t>Author:
“genocide, illegal detention, torture and crimes against humanity” 
http://www.fmyv.es/ci/in/HR/12.pdf at 21</t>
        </r>
      </text>
    </comment>
    <comment ref="AF129" authorId="0" shapeId="0" xr:uid="{00000000-0006-0000-0000-0000AB190000}">
      <text>
        <r>
          <rPr>
            <sz val="11"/>
            <color indexed="8"/>
            <rFont val="Helvetica"/>
            <family val="2"/>
          </rPr>
          <t>Author:
“genocide, illegal detention, torture and crimes against humanity” 
http://www.fmyv.es/ci/in/HR/12.pdf at 21</t>
        </r>
      </text>
    </comment>
    <comment ref="AI129" authorId="0" shapeId="0" xr:uid="{00000000-0006-0000-0000-0000AC190000}">
      <text>
        <r>
          <rPr>
            <sz val="11"/>
            <color indexed="8"/>
            <rFont val="Helvetica"/>
            <family val="2"/>
          </rPr>
          <t>Author:
Spain didn’t hold Morocco as a colony in the 19th century, BUT Morocco was a spanish protectorate after WWI and was invaded by Franco</t>
        </r>
      </text>
    </comment>
    <comment ref="AL129" authorId="0" shapeId="0" xr:uid="{00000000-0006-0000-0000-0000AD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29" authorId="0" shapeId="0" xr:uid="{00000000-0006-0000-0000-0000AE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29" authorId="0" shapeId="0" xr:uid="{00000000-0006-0000-0000-0000AF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29" authorId="0" shapeId="0" xr:uid="{00000000-0006-0000-0000-0000B0190000}">
      <text>
        <r>
          <rPr>
            <sz val="11"/>
            <color indexed="8"/>
            <rFont val="Helvetica"/>
            <family val="2"/>
          </rPr>
          <t>Author:
“filed before the Spanish National Court by a group of Saharawi citizens”  http://www.fmyv.es/ci/in/HR/12.pdf at p. 21</t>
        </r>
      </text>
    </comment>
    <comment ref="AQ129" authorId="0" shapeId="0" xr:uid="{00000000-0006-0000-0000-0000B1190000}">
      <text>
        <r>
          <rPr>
            <sz val="11"/>
            <color indexed="8"/>
            <rFont val="Helvetica"/>
            <family val="2"/>
          </rPr>
          <t>Author:
“filed before the Spanish National Court by a group of Saharawi citizens”  http://www.fmyv.es/ci/in/HR/12.pdf at p. 21</t>
        </r>
      </text>
    </comment>
    <comment ref="AR129" authorId="0" shapeId="0" xr:uid="{00000000-0006-0000-0000-0000B2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29" authorId="0" shapeId="0" xr:uid="{00000000-0006-0000-0000-0000B3190000}">
      <text>
        <r>
          <rPr>
            <sz val="11"/>
            <color indexed="8"/>
            <rFont val="Helvetica"/>
            <family val="2"/>
          </rPr>
          <t>Author:
“Chief of Staff for Morocco’s armed forces”</t>
        </r>
      </text>
    </comment>
    <comment ref="O130" authorId="0" shapeId="0" xr:uid="{00000000-0006-0000-0000-00005F290000}">
      <text>
        <r>
          <rPr>
            <sz val="11"/>
            <color indexed="8"/>
            <rFont val="Helvetica"/>
            <family val="2"/>
          </rPr>
          <t>Author:
http://www.derechos.org/nizkor/arg/espana/gar.html</t>
        </r>
      </text>
    </comment>
    <comment ref="P130" authorId="0" shapeId="0" xr:uid="{00000000-0006-0000-0000-000060290000}">
      <text>
        <r>
          <rPr>
            <sz val="11"/>
            <color indexed="8"/>
            <rFont val="Helvetica"/>
            <family val="2"/>
          </rPr>
          <t>Author:
http://www.derechos.org/nizkor/arg/espana/gar.html</t>
        </r>
      </text>
    </comment>
    <comment ref="AB130" authorId="0" shapeId="0" xr:uid="{00000000-0006-0000-0000-000061290000}">
      <text>
        <r>
          <rPr>
            <sz val="11"/>
            <color indexed="8"/>
            <rFont val="Helvetica"/>
            <family val="2"/>
          </rPr>
          <t xml:space="preserve">Author:
See 1999 indictment, section 7. 
http://www.derechos.org/nizkor/arg/espana/gar.html </t>
        </r>
      </text>
    </comment>
    <comment ref="AC130" authorId="0" shapeId="0" xr:uid="{00000000-0006-0000-0000-000062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30" authorId="0" shapeId="0" xr:uid="{00000000-0006-0000-0000-000063290000}">
      <text>
        <r>
          <rPr>
            <sz val="11"/>
            <color indexed="8"/>
            <rFont val="Helvetica"/>
            <family val="2"/>
          </rPr>
          <t xml:space="preserve">Author:
Trial Watch says these Argentinean defendants were charged with CaH.  I looked through the court documents and I disagree.
</t>
        </r>
      </text>
    </comment>
    <comment ref="AF130" authorId="0" shapeId="0" xr:uid="{00000000-0006-0000-0000-000064290000}">
      <text>
        <r>
          <rPr>
            <sz val="11"/>
            <color indexed="8"/>
            <rFont val="Helvetica"/>
            <family val="2"/>
          </rPr>
          <t>Author:
Terrorism</t>
        </r>
      </text>
    </comment>
    <comment ref="AL130" authorId="0" shapeId="0" xr:uid="{00000000-0006-0000-0000-000065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30" authorId="0" shapeId="0" xr:uid="{00000000-0006-0000-0000-000066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30" authorId="0" shapeId="0" xr:uid="{00000000-0006-0000-0000-000067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30" authorId="0" shapeId="0" xr:uid="{00000000-0006-0000-0000-000068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30" authorId="0" shapeId="0" xr:uid="{00000000-0006-0000-0000-000069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30" authorId="0" shapeId="0" xr:uid="{00000000-0006-0000-0000-00006A290000}">
      <text>
        <r>
          <rPr>
            <sz val="11"/>
            <color indexed="8"/>
            <rFont val="Helvetica"/>
            <family val="2"/>
          </rPr>
          <t>Author:
multiple countries had opened investigations into these Argentinean defendants.</t>
        </r>
      </text>
    </comment>
    <comment ref="B131" authorId="0" shapeId="0" xr:uid="{84A11EAF-ECD7-6546-B6A4-BDE0F6EA80C7}">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K131" authorId="0" shapeId="0" xr:uid="{00000000-0006-0000-0000-0000B5190000}">
      <text>
        <r>
          <rPr>
            <sz val="11"/>
            <color rgb="FF000000"/>
            <rFont val="Helvetica"/>
            <family val="2"/>
          </rPr>
          <t xml:space="preserve">Author:
</t>
        </r>
        <r>
          <rPr>
            <sz val="11"/>
            <color rgb="FF000000"/>
            <rFont val="Helvetica"/>
            <family val="2"/>
          </rPr>
          <t>http://www.efe.com/efe/espana/politica/ruz-procesa-a-11-altos-cargos-y-militares-marroquies-por-genocidio-en-el-sahara/10002-2581895</t>
        </r>
      </text>
    </comment>
    <comment ref="O131" authorId="0" shapeId="0" xr:uid="{00000000-0006-0000-0000-0000B6190000}">
      <text>
        <r>
          <rPr>
            <sz val="11"/>
            <color indexed="8"/>
            <rFont val="Helvetica"/>
            <family val="2"/>
          </rPr>
          <t>Author:
http://www.fmyv.es/ci/in/HR/12.pdf
Also see http://www.elmundo.es/elmundo/2006/09/14/solidaridad/1158254679.html</t>
        </r>
      </text>
    </comment>
    <comment ref="AB131" authorId="0" shapeId="0" xr:uid="{00000000-0006-0000-0000-0000B7190000}">
      <text>
        <r>
          <rPr>
            <sz val="11"/>
            <color indexed="8"/>
            <rFont val="Helvetica"/>
            <family val="2"/>
          </rPr>
          <t>Author:
“genocide, illegal detention, torture and crimes against humanity” 
http://www.fmyv.es/ci/in/HR/12.pdf at 21</t>
        </r>
      </text>
    </comment>
    <comment ref="AC131" authorId="0" shapeId="0" xr:uid="{00000000-0006-0000-0000-0000B8190000}">
      <text>
        <r>
          <rPr>
            <sz val="11"/>
            <color indexed="8"/>
            <rFont val="Helvetica"/>
            <family val="2"/>
          </rPr>
          <t>Author:
“genocide, illegal detention, torture and crimes against humanity” 
http://www.fmyv.es/ci/in/HR/12.pdf at 21</t>
        </r>
      </text>
    </comment>
    <comment ref="AE131" authorId="0" shapeId="0" xr:uid="{00000000-0006-0000-0000-0000B9190000}">
      <text>
        <r>
          <rPr>
            <sz val="11"/>
            <color indexed="8"/>
            <rFont val="Helvetica"/>
            <family val="2"/>
          </rPr>
          <t>Author:
“genocide, illegal detention, torture and crimes against humanity” 
http://www.fmyv.es/ci/in/HR/12.pdf at 21</t>
        </r>
      </text>
    </comment>
    <comment ref="AF131" authorId="0" shapeId="0" xr:uid="{00000000-0006-0000-0000-0000BA190000}">
      <text>
        <r>
          <rPr>
            <sz val="11"/>
            <color indexed="8"/>
            <rFont val="Helvetica"/>
            <family val="2"/>
          </rPr>
          <t>Author:
“genocide, illegal detention, torture and crimes against humanity” 
http://www.fmyv.es/ci/in/HR/12.pdf at 21</t>
        </r>
      </text>
    </comment>
    <comment ref="AI131" authorId="0" shapeId="0" xr:uid="{00000000-0006-0000-0000-0000BB190000}">
      <text>
        <r>
          <rPr>
            <sz val="11"/>
            <color indexed="8"/>
            <rFont val="Helvetica"/>
            <family val="2"/>
          </rPr>
          <t>Author:
Spain didn’t hold Morocco as a colony in the 19th century, BUT Morocco was a spanish protectorate after WWI and was invaded by Franco</t>
        </r>
      </text>
    </comment>
    <comment ref="AL131" authorId="0" shapeId="0" xr:uid="{00000000-0006-0000-0000-0000BC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31" authorId="0" shapeId="0" xr:uid="{00000000-0006-0000-0000-0000BD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31" authorId="0" shapeId="0" xr:uid="{00000000-0006-0000-0000-0000BE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31" authorId="0" shapeId="0" xr:uid="{00000000-0006-0000-0000-0000BF190000}">
      <text>
        <r>
          <rPr>
            <sz val="11"/>
            <color indexed="8"/>
            <rFont val="Helvetica"/>
            <family val="2"/>
          </rPr>
          <t>Author:
“filed before the Spanish National Court by a group of Saharawi citizens”  http://www.fmyv.es/ci/in/HR/12.pdf at p. 21</t>
        </r>
      </text>
    </comment>
    <comment ref="AQ131" authorId="0" shapeId="0" xr:uid="{00000000-0006-0000-0000-0000C0190000}">
      <text>
        <r>
          <rPr>
            <sz val="11"/>
            <color indexed="8"/>
            <rFont val="Helvetica"/>
            <family val="2"/>
          </rPr>
          <t>Author:
“filed before the Spanish National Court by a group of Saharawi citizens”  http://www.fmyv.es/ci/in/HR/12.pdf at p. 21</t>
        </r>
      </text>
    </comment>
    <comment ref="AR131" authorId="0" shapeId="0" xr:uid="{00000000-0006-0000-0000-0000C1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31" authorId="0" shapeId="0" xr:uid="{00000000-0006-0000-0000-0000C2190000}">
      <text>
        <r>
          <rPr>
            <sz val="11"/>
            <color indexed="8"/>
            <rFont val="Helvetica"/>
            <family val="2"/>
          </rPr>
          <t>Author:
“National Security Chief in the Moroccan occupied Western Sahara”</t>
        </r>
      </text>
    </comment>
    <comment ref="AC132" authorId="1" shapeId="0" xr:uid="{F56CC843-52E8-7541-A178-CA7F046070E9}">
      <text>
        <r>
          <rPr>
            <b/>
            <sz val="10"/>
            <color rgb="FF000000"/>
            <rFont val="Tahoma"/>
            <family val="2"/>
          </rPr>
          <t>Mack Eason:</t>
        </r>
        <r>
          <rPr>
            <sz val="10"/>
            <color rgb="FF000000"/>
            <rFont val="Tahoma"/>
            <family val="2"/>
          </rPr>
          <t xml:space="preserve">
</t>
        </r>
        <r>
          <rPr>
            <sz val="10"/>
            <color rgb="FF000000"/>
            <rFont val="Tahoma"/>
            <family val="2"/>
          </rPr>
          <t xml:space="preserve">https://www.publico.es/internacional/ciudadanos-argentinos-presentan-primera-querella.html	</t>
        </r>
      </text>
    </comment>
    <comment ref="AG132" authorId="0" shapeId="0" xr:uid="{A6A8C3CA-5EAF-4344-86E8-B848E81B82CB}">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O133" authorId="1" shapeId="0" xr:uid="{00000000-0006-0000-0000-000071070000}">
      <text>
        <r>
          <rPr>
            <sz val="11"/>
            <color indexed="8"/>
            <rFont val="Helvetica"/>
            <family val="2"/>
          </rPr>
          <t xml:space="preserve">Mack Eason:
https://electronicintifada.net/content/did-israeli-interference-block-justice-spain/15741
</t>
        </r>
      </text>
    </comment>
    <comment ref="AG133" authorId="0" shapeId="0" xr:uid="{00000000-0006-0000-0000-000072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33" authorId="1" shapeId="0" xr:uid="{00000000-0006-0000-0000-000073070000}">
      <text>
        <r>
          <rPr>
            <sz val="11"/>
            <color indexed="8"/>
            <rFont val="Helvetica"/>
            <family val="2"/>
          </rPr>
          <t>Mack Eason:
http://www.timesofisrael.com/spanish-judge-seeks-to-prosecute-pm-over-2010-flotilla-raid/
https://electronicintifada.net/content/did-israeli-interference-block-justice-spain/15741</t>
        </r>
      </text>
    </comment>
    <comment ref="B134" authorId="1" shapeId="0" xr:uid="{00000000-0006-0000-0000-00007D090000}">
      <text>
        <r>
          <rPr>
            <sz val="11"/>
            <color indexed="8"/>
            <rFont val="Helvetica"/>
            <family val="2"/>
          </rPr>
          <t>Mack Eason:
Complaint lists “possible crimes against humanity”.  Is this enough to keep it in?</t>
        </r>
      </text>
    </comment>
    <comment ref="AF134" authorId="1" shapeId="0" xr:uid="{00000000-0006-0000-0000-00007E090000}">
      <text>
        <r>
          <rPr>
            <sz val="11"/>
            <color indexed="8"/>
            <rFont val="Helvetica"/>
            <family val="2"/>
          </rPr>
          <t>Mack Eason:
“arbitrary arrest, confiscating maritime or railway transportation vehicles, intentionally causing damage to property, preventing communication”
https://electronicintifada.net/blogs/ali-abunimah/mavi-marmara-lawyers-file-case-against-israel-seizure-gaza-bound-estelle</t>
        </r>
      </text>
    </comment>
    <comment ref="AG134" authorId="0" shapeId="0" xr:uid="{00000000-0006-0000-0000-00007F09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34" authorId="0" shapeId="0" xr:uid="{00000000-0006-0000-0000-000080090000}">
      <text>
        <r>
          <rPr>
            <sz val="11"/>
            <color indexed="8"/>
            <rFont val="Helvetica"/>
            <family val="2"/>
          </rPr>
          <t xml:space="preserve">Author:
Sort of.  As the Ottoman Empire.
</t>
        </r>
      </text>
    </comment>
    <comment ref="AO134" authorId="1" shapeId="0" xr:uid="{00000000-0006-0000-0000-000081090000}">
      <text>
        <r>
          <rPr>
            <sz val="11"/>
            <color indexed="8"/>
            <rFont val="Helvetica"/>
            <family val="2"/>
          </rPr>
          <t>Mack Eason:
IHH</t>
        </r>
      </text>
    </comment>
    <comment ref="B135" authorId="0" shapeId="0" xr:uid="{00000000-0006-0000-0000-0000DB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35" authorId="0" shapeId="0" xr:uid="{00000000-0006-0000-0000-0000DC020000}">
      <text>
        <r>
          <rPr>
            <sz val="11"/>
            <color indexed="8"/>
            <rFont val="Helvetica"/>
            <family val="2"/>
          </rPr>
          <t>Author:
Defendants Named HERE:
http://cadenaser.com/ser/2014/10/31/tribunales/1414787886_712567.html</t>
        </r>
      </text>
    </comment>
    <comment ref="O135" authorId="1" shapeId="0" xr:uid="{00000000-0006-0000-0000-0000DD020000}">
      <text>
        <r>
          <rPr>
            <sz val="11"/>
            <color indexed="8"/>
            <rFont val="Helvetica"/>
            <family val="2"/>
          </rPr>
          <t xml:space="preserve">Mack Eason:
https://translate.google.com/translate?hl=en&amp;sl=es&amp;u=http://memoriahistorica.org.es/tag/maria-servini-de-cubria/&amp;prev=search
</t>
        </r>
      </text>
    </comment>
    <comment ref="P135" authorId="0" shapeId="0" xr:uid="{00000000-0006-0000-0000-0000DE020000}">
      <text>
        <r>
          <rPr>
            <sz val="11"/>
            <color indexed="8"/>
            <rFont val="Helvetica"/>
            <family val="2"/>
          </rPr>
          <t>Author:
http://cadenaser.com/ser/2014/10/31/tribunales/1414787886_712567.html</t>
        </r>
      </text>
    </comment>
    <comment ref="AB135" authorId="0" shapeId="0" xr:uid="{00000000-0006-0000-0000-0000DF020000}">
      <text>
        <r>
          <rPr>
            <sz val="11"/>
            <color indexed="8"/>
            <rFont val="Helvetica"/>
            <family val="2"/>
          </rPr>
          <t>Author:
http://politica.elpais.com/politica/2014/10/31/actualidad/1414789472_600996.html</t>
        </r>
      </text>
    </comment>
    <comment ref="AE135" authorId="0" shapeId="0" xr:uid="{00000000-0006-0000-0000-0000E0020000}">
      <text>
        <r>
          <rPr>
            <sz val="11"/>
            <color indexed="8"/>
            <rFont val="Helvetica"/>
            <family val="2"/>
          </rPr>
          <t xml:space="preserve">Author:
http://cadenaser.com/ser/2014/10/31/tribunales/1414787886_712567.html
</t>
        </r>
      </text>
    </comment>
    <comment ref="AF135" authorId="0" shapeId="0" xr:uid="{00000000-0006-0000-0000-0000E1020000}">
      <text>
        <r>
          <rPr>
            <sz val="11"/>
            <color indexed="8"/>
            <rFont val="Helvetica"/>
            <family val="2"/>
          </rPr>
          <t>Author:
List of crimes here: http://politica.elpais.com/politica/2014/10/31/actualidad/1414789472_600996.html</t>
        </r>
      </text>
    </comment>
    <comment ref="AL135" authorId="0" shapeId="0" xr:uid="{00000000-0006-0000-0000-0000E2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35" authorId="0" shapeId="0" xr:uid="{00000000-0006-0000-0000-0000E3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35" authorId="0" shapeId="0" xr:uid="{00000000-0006-0000-0000-0000E4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35" authorId="0" shapeId="0" xr:uid="{00000000-0006-0000-0000-0000E5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35" authorId="0" shapeId="0" xr:uid="{00000000-0006-0000-0000-0000E6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136" authorId="1" shapeId="0" xr:uid="{00000000-0006-0000-0000-000087070000}">
      <text>
        <r>
          <rPr>
            <sz val="11"/>
            <color indexed="8"/>
            <rFont val="Helvetica"/>
            <family val="2"/>
          </rPr>
          <t xml:space="preserve">Mack Eason:
https://electronicintifada.net/content/did-israeli-interference-block-justice-spain/15741
</t>
        </r>
      </text>
    </comment>
    <comment ref="AG136" authorId="0" shapeId="0" xr:uid="{00000000-0006-0000-0000-000088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36" authorId="1" shapeId="0" xr:uid="{00000000-0006-0000-0000-000089070000}">
      <text>
        <r>
          <rPr>
            <sz val="11"/>
            <color indexed="8"/>
            <rFont val="Helvetica"/>
            <family val="2"/>
          </rPr>
          <t>Mack Eason:
http://www.timesofisrael.com/spanish-judge-seeks-to-prosecute-pm-over-2010-flotilla-raid/
https://electronicintifada.net/content/did-israeli-interference-block-justice-spain/15741</t>
        </r>
      </text>
    </comment>
    <comment ref="AS136" authorId="1" shapeId="0" xr:uid="{00000000-0006-0000-0000-00008A070000}">
      <text>
        <r>
          <rPr>
            <sz val="11"/>
            <color indexed="8"/>
            <rFont val="Helvetica"/>
            <family val="2"/>
          </rPr>
          <t>Mack Eason:
2009–2013	Minister without Portfolio</t>
        </r>
      </text>
    </comment>
    <comment ref="AG137" authorId="0" shapeId="0" xr:uid="{84F37FFB-5305-764E-A850-1DCC76087BA4}">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B138" authorId="1" shapeId="0" xr:uid="{00000000-0006-0000-0000-00008C090000}">
      <text>
        <r>
          <rPr>
            <sz val="11"/>
            <color indexed="8"/>
            <rFont val="Helvetica"/>
            <family val="2"/>
          </rPr>
          <t>Mack Eason:
Complaint lists “possible crimes against humanity”.  Is this enough to keep it in?</t>
        </r>
      </text>
    </comment>
    <comment ref="AF138" authorId="1" shapeId="0" xr:uid="{00000000-0006-0000-0000-00008D090000}">
      <text>
        <r>
          <rPr>
            <sz val="11"/>
            <color indexed="8"/>
            <rFont val="Helvetica"/>
            <family val="2"/>
          </rPr>
          <t>Mack Eason:
“arbitrary arrest, confiscating maritime or railway transportation vehicles, intentionally causing damage to property, preventing communication”
https://electronicintifada.net/blogs/ali-abunimah/mavi-marmara-lawyers-file-case-against-israel-seizure-gaza-bound-estelle</t>
        </r>
      </text>
    </comment>
    <comment ref="AG138" authorId="0" shapeId="0" xr:uid="{00000000-0006-0000-0000-00008E09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38" authorId="0" shapeId="0" xr:uid="{00000000-0006-0000-0000-00008F090000}">
      <text>
        <r>
          <rPr>
            <sz val="11"/>
            <color indexed="8"/>
            <rFont val="Helvetica"/>
            <family val="2"/>
          </rPr>
          <t xml:space="preserve">Author:
Sort of.  As the Ottoman Empire.
</t>
        </r>
      </text>
    </comment>
    <comment ref="AO138" authorId="1" shapeId="0" xr:uid="{00000000-0006-0000-0000-000090090000}">
      <text>
        <r>
          <rPr>
            <sz val="11"/>
            <color indexed="8"/>
            <rFont val="Helvetica"/>
            <family val="2"/>
          </rPr>
          <t>Mack Eason:
IHH</t>
        </r>
      </text>
    </comment>
    <comment ref="K139" authorId="0" shapeId="0" xr:uid="{00000000-0006-0000-0000-00008B0F0000}">
      <text>
        <r>
          <rPr>
            <sz val="11"/>
            <color indexed="8"/>
            <rFont val="Helvetica"/>
            <family val="2"/>
          </rPr>
          <t>Author:
https://books.google.com/books?id=5h_8dxXEIPsC&amp;pg=PA227&amp;lpg=PA227&amp;dq=Polyukhovich+nazi+australia&amp;source=bl&amp;ots=h6Awt4wggJ&amp;sig=mZavOGSMkPJfSJF4J13t76K0gIQ&amp;hl=en&amp;sa=X&amp;ved=0ahUKEwj_kr2ytKjNAhUm94MKHZJaAwsQ6AEIRDAG#v=onepage&amp;q=Polyukhovich%20nazi%20australia&amp;f=false</t>
        </r>
      </text>
    </comment>
    <comment ref="Q139" authorId="0" shapeId="0" xr:uid="{00000000-0006-0000-0000-00008C0F0000}">
      <text>
        <r>
          <rPr>
            <sz val="11"/>
            <color indexed="8"/>
            <rFont val="Helvetica"/>
            <family val="2"/>
          </rPr>
          <t>Author:
https://books.google.com/books?id=dg0hWswKgTIC&amp;pg=PA42</t>
        </r>
      </text>
    </comment>
    <comment ref="AF139" authorId="0" shapeId="0" xr:uid="{00000000-0006-0000-0000-00008D0F0000}">
      <text>
        <r>
          <rPr>
            <sz val="11"/>
            <color indexed="8"/>
            <rFont val="Helvetica"/>
            <family val="2"/>
          </rPr>
          <t>Author:
“charged with knowing involvement in the mass murder of the 102 Jewish villagers of the Ukrainian village of Gnivan between March and July of 1942.”
http://www.jta.org/1992/07/31/archive/australian-court-drops-charges-against-alleged-nazi-killer</t>
        </r>
      </text>
    </comment>
    <comment ref="AZ139" authorId="0" shapeId="0" xr:uid="{00000000-0006-0000-0000-00008E0F0000}">
      <text>
        <r>
          <rPr>
            <sz val="11"/>
            <color indexed="8"/>
            <rFont val="Helvetica"/>
            <family val="2"/>
          </rPr>
          <t>Author:
“a list of seventy named persons who were residents of Australia and who were alleged to have committed war crimes.”
https://books.google.com/books?id=7o7KTp1341gC&amp;pg=PA126</t>
        </r>
      </text>
    </comment>
    <comment ref="BA139" authorId="0" shapeId="0" xr:uid="{00000000-0006-0000-0000-00008F0F0000}">
      <text>
        <r>
          <rPr>
            <sz val="11"/>
            <color indexed="8"/>
            <rFont val="Helvetica"/>
            <family val="2"/>
          </rPr>
          <t>Author:
“a list of seventy named persons who were residents of Australia and who were alleged to have committed war crimes.”
https://books.google.com/books?id=7o7KTp1341gC&amp;pg=PA126</t>
        </r>
      </text>
    </comment>
    <comment ref="BC139" authorId="0" shapeId="0" xr:uid="{00000000-0006-0000-0000-0000900F0000}">
      <text>
        <r>
          <rPr>
            <sz val="11"/>
            <color indexed="8"/>
            <rFont val="Helvetica"/>
            <family val="2"/>
          </rPr>
          <t>Author:
“a list of seventy named persons who were residents of Australia and who were alleged to have committed war crimes.”
https://books.google.com/books?id=7o7KTp1341gC&amp;pg=PA126</t>
        </r>
      </text>
    </comment>
    <comment ref="BH139" authorId="0" shapeId="0" xr:uid="{00000000-0006-0000-0000-0000910F0000}">
      <text>
        <r>
          <rPr>
            <sz val="11"/>
            <color indexed="8"/>
            <rFont val="Helvetica"/>
            <family val="2"/>
          </rPr>
          <t>Author:
https://www.amnesty.org/download/Documents/40000/ior530152010en.pdf at p. 30, fn 63</t>
        </r>
      </text>
    </comment>
    <comment ref="O140" authorId="0" shapeId="0" xr:uid="{00000000-0006-0000-0000-0000C8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40" authorId="0" shapeId="0" xr:uid="{00000000-0006-0000-0000-0000C9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40" authorId="0" shapeId="0" xr:uid="{00000000-0006-0000-0000-0000CA2F0000}">
      <text>
        <r>
          <rPr>
            <sz val="11"/>
            <color indexed="8"/>
            <rFont val="Helvetica"/>
            <family val="2"/>
          </rPr>
          <t>Author:
https://books.google.com/books?id=X5EgykND42kC&amp;pg=PA401</t>
        </r>
      </text>
    </comment>
    <comment ref="AN140" authorId="0" shapeId="0" xr:uid="{00000000-0006-0000-0000-0000CB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40" authorId="0" shapeId="0" xr:uid="{00000000-0006-0000-0000-0000CC2F0000}">
      <text>
        <r>
          <rPr>
            <sz val="11"/>
            <color indexed="8"/>
            <rFont val="Helvetica"/>
            <family val="2"/>
          </rPr>
          <t>Author:
The Simon Wiesenthal Centre</t>
        </r>
      </text>
    </comment>
    <comment ref="B141" authorId="0" shapeId="0" xr:uid="{00000000-0006-0000-0000-00007A050000}">
      <text>
        <r>
          <rPr>
            <sz val="11"/>
            <color indexed="8"/>
            <rFont val="Helvetica"/>
            <family val="2"/>
          </rPr>
          <t>Author:
A colonial legacy case: According to Luc Reydams, the Rwandan authorities stirred up anti-Belgian sentiment BASED ON LINGERING ANIMOSITY TOWARDS BELGIAN RULE under the mandate system.</t>
        </r>
      </text>
    </comment>
    <comment ref="Q141" authorId="0" shapeId="0" xr:uid="{00000000-0006-0000-0000-00007B050000}">
      <text>
        <r>
          <rPr>
            <sz val="11"/>
            <color indexed="8"/>
            <rFont val="Helvetica"/>
            <family val="2"/>
          </rPr>
          <t>Author:
https://www.unodc.org/tldb/pdf/International_Jurisprudence/Adhoc_Tribunals/ICTR_BIKINDI_Judgement.pdf</t>
        </r>
      </text>
    </comment>
    <comment ref="AF141" authorId="0" shapeId="0" xr:uid="{00000000-0006-0000-0000-00007C050000}">
      <text>
        <r>
          <rPr>
            <sz val="11"/>
            <color indexed="8"/>
            <rFont val="Helvetica"/>
            <family val="2"/>
          </rPr>
          <t>Author:
“genocide, conspiracy to commit genocide, complicity in genocide, public and direct incitation to commit genocide, crimes against humanity and violations of Art. 3 common to the Geneva Conventions and its Second Additional Protocol.”
https://trialinternational.org/latest-post/theoneste-bagosora/</t>
        </r>
      </text>
    </comment>
    <comment ref="AG141" authorId="0" shapeId="0" xr:uid="{00000000-0006-0000-0000-00007D050000}">
      <text>
        <r>
          <rPr>
            <sz val="11"/>
            <color indexed="8"/>
            <rFont val="Helvetica"/>
            <family val="2"/>
          </rPr>
          <t>Author:
Rwanda controlled first by Germany (German East Africa) during colonial period, then by Belgium under League of Nations Mandate system</t>
        </r>
      </text>
    </comment>
    <comment ref="AI141" authorId="0" shapeId="0" xr:uid="{00000000-0006-0000-0000-00007E050000}">
      <text>
        <r>
          <rPr>
            <sz val="11"/>
            <color indexed="8"/>
            <rFont val="Helvetica"/>
            <family val="2"/>
          </rPr>
          <t>Author:
Rwanda controlled first by Germany (German East Africa) during colonial period, then by Belgium under League of Nations Mandate system</t>
        </r>
      </text>
    </comment>
    <comment ref="AL141" authorId="0" shapeId="0" xr:uid="{00000000-0006-0000-0000-00007F050000}">
      <text>
        <r>
          <rPr>
            <sz val="11"/>
            <color indexed="8"/>
            <rFont val="Helvetica"/>
            <family val="2"/>
          </rPr>
          <t>Author:
Reydams, The Belgian State of Affairs, p. 202</t>
        </r>
      </text>
    </comment>
    <comment ref="AZ141" authorId="0" shapeId="0" xr:uid="{00000000-0006-0000-0000-000080050000}">
      <text>
        <r>
          <rPr>
            <sz val="11"/>
            <color indexed="8"/>
            <rFont val="Helvetica"/>
            <family val="2"/>
          </rPr>
          <t>Author:
Defendant was NEVER present in Belgium.  Instead, he was arrested in Cameroon at the request of the Belgian government.</t>
        </r>
      </text>
    </comment>
    <comment ref="V142" authorId="0" shapeId="0" xr:uid="{00000000-0006-0000-0000-0000E3090000}">
      <text>
        <r>
          <rPr>
            <sz val="11"/>
            <color indexed="8"/>
            <rFont val="Helvetica"/>
            <family val="2"/>
          </rPr>
          <t xml:space="preserve">Author:
Complaint filed by Swedish law firm with Swedish authorities
</t>
        </r>
      </text>
    </comment>
    <comment ref="AL142" authorId="1" shapeId="0" xr:uid="{00000000-0006-0000-0000-0000E4090000}">
      <text>
        <r>
          <rPr>
            <sz val="11"/>
            <color indexed="8"/>
            <rFont val="Helvetica"/>
            <family val="2"/>
          </rPr>
          <t>Mack Eason:
https://sverigesradio.se/sida/artikel.aspx?programid=2200&amp;artikel=6735976</t>
        </r>
      </text>
    </comment>
    <comment ref="AS142" authorId="1" shapeId="0" xr:uid="{00000000-0006-0000-0000-0000E5090000}">
      <text>
        <r>
          <rPr>
            <sz val="11"/>
            <color indexed="8"/>
            <rFont val="Helvetica"/>
            <family val="2"/>
          </rPr>
          <t>Mack Eason:
current prime minister
https://sverigesradio.se/sida/artikel.aspx?programid=2200&amp;artikel=6735976</t>
        </r>
      </text>
    </comment>
    <comment ref="O143" authorId="0" shapeId="0" xr:uid="{00000000-0006-0000-0000-0000F3080000}">
      <text>
        <r>
          <rPr>
            <sz val="11"/>
            <color indexed="8"/>
            <rFont val="Helvetica"/>
            <family val="2"/>
          </rPr>
          <t>Author:
Inferred from the complaint dates from the other individuals listed in this article:
https://www.fidh.org/fr/themes/actions-judiciaires/actions-judiciaires-contre-des-individus/affaires-rwandaises/La-repression-des-presumes</t>
        </r>
      </text>
    </comment>
    <comment ref="AG143" authorId="0" shapeId="0" xr:uid="{00000000-0006-0000-0000-0000F4080000}">
      <text>
        <r>
          <rPr>
            <sz val="11"/>
            <color indexed="8"/>
            <rFont val="Helvetica"/>
            <family val="2"/>
          </rPr>
          <t>Author:
Rwanda controlled first by Germany (German East Africa) during colonial period, then by Belgium under League of Nations Mandate system</t>
        </r>
      </text>
    </comment>
    <comment ref="AH143" authorId="0" shapeId="0" xr:uid="{00000000-0006-0000-0000-0000F5080000}">
      <text>
        <r>
          <rPr>
            <sz val="11"/>
            <color indexed="8"/>
            <rFont val="Helvetica"/>
            <family val="2"/>
          </rPr>
          <t>Author:
barely.
https://en.wikipedia.org/wiki/Danish_colonial_empire#Overview</t>
        </r>
      </text>
    </comment>
    <comment ref="AL143" authorId="0" shapeId="0" xr:uid="{00000000-0006-0000-0000-0000F6080000}">
      <text>
        <r>
          <rPr>
            <sz val="11"/>
            <color indexed="8"/>
            <rFont val="Helvetica"/>
            <family val="2"/>
          </rPr>
          <t>Author:
https://www.fidh.org/fr/themes/actions-judiciaires/actions-judiciaires-contre-des-individus/affaires-rwandaises/La-repression-des-presumes</t>
        </r>
      </text>
    </comment>
    <comment ref="AL144" authorId="1" shapeId="0" xr:uid="{00000000-0006-0000-0000-000034080000}">
      <text>
        <r>
          <rPr>
            <sz val="11"/>
            <color indexed="8"/>
            <rFont val="Helvetica"/>
            <family val="2"/>
          </rPr>
          <t>Mack Eason:
http://www.clearwisdom.net/html/articles/2004/6/13/49174p.html</t>
        </r>
      </text>
    </comment>
    <comment ref="AS144" authorId="1" shapeId="0" xr:uid="{00000000-0006-0000-0000-000035080000}">
      <text>
        <r>
          <rPr>
            <sz val="11"/>
            <color indexed="8"/>
            <rFont val="Helvetica"/>
            <family val="2"/>
          </rPr>
          <t xml:space="preserve">Mack Eason:
Minister of Commerce of the People's Republic of China from 2004-2007
</t>
        </r>
      </text>
    </comment>
    <comment ref="BF144" authorId="1" shapeId="0" xr:uid="{00000000-0006-0000-0000-000036080000}">
      <text>
        <r>
          <rPr>
            <sz val="11"/>
            <color indexed="8"/>
            <rFont val="Helvetica"/>
            <family val="2"/>
          </rPr>
          <t>Mack Eason:
http://www.clearwisdom.net/html/articles/2005/3/18/zip.html</t>
        </r>
      </text>
    </comment>
    <comment ref="AL145" authorId="1" shapeId="0" xr:uid="{00000000-0006-0000-0000-0000A8090000}">
      <text>
        <r>
          <rPr>
            <sz val="11"/>
            <color indexed="8"/>
            <rFont val="Helvetica"/>
            <family val="2"/>
          </rPr>
          <t>Mack Eason:
http://en.minghui.org/html/articles/2004/8/20/51554.html</t>
        </r>
      </text>
    </comment>
    <comment ref="AN145" authorId="1" shapeId="0" xr:uid="{00000000-0006-0000-0000-0000A9090000}">
      <text>
        <r>
          <rPr>
            <sz val="11"/>
            <color indexed="8"/>
            <rFont val="Helvetica"/>
            <family val="2"/>
          </rPr>
          <t>Mack Eason:
“Plaintiff Li Dan, a Chinese Falun Gong practitioner who lives in Russia, was detained three times in the province Bo governed.” http://en.minghui.org/html/articles/2004/8/20/51554.html</t>
        </r>
      </text>
    </comment>
    <comment ref="AP145" authorId="1" shapeId="0" xr:uid="{00000000-0006-0000-0000-0000AA090000}">
      <text>
        <r>
          <rPr>
            <sz val="11"/>
            <color indexed="8"/>
            <rFont val="Helvetica"/>
            <family val="2"/>
          </rPr>
          <t>Mack Eason:
“Plaintiff Li Dan, a Chinese Falun Gong practitioner who lives in Russia, was detained three times in the province Bo governed.” http://en.minghui.org/html/articles/2004/8/20/51554.html</t>
        </r>
      </text>
    </comment>
    <comment ref="AQ145" authorId="1" shapeId="0" xr:uid="{00000000-0006-0000-0000-0000AB090000}">
      <text>
        <r>
          <rPr>
            <sz val="11"/>
            <color indexed="8"/>
            <rFont val="Helvetica"/>
            <family val="2"/>
          </rPr>
          <t>Mack Eason:
“Plaintiff Li Dan, a Chinese Falun Gong practitioner who lives in Russia, was detained three times in the province Bo governed.” http://en.minghui.org/html/articles/2004/8/20/51554.html</t>
        </r>
      </text>
    </comment>
    <comment ref="AR145" authorId="1" shapeId="0" xr:uid="{00000000-0006-0000-0000-0000AC090000}">
      <text>
        <r>
          <rPr>
            <sz val="11"/>
            <color indexed="8"/>
            <rFont val="Helvetica"/>
            <family val="2"/>
          </rPr>
          <t>Mack Eason:
“Plaintiff Li Dan, a Chinese Falun Gong practitioner who lives in Russia, was detained three times in the province Bo governed.” http://en.minghui.org/html/articles/2004/8/20/51554.html</t>
        </r>
      </text>
    </comment>
    <comment ref="AS145" authorId="1" shapeId="0" xr:uid="{00000000-0006-0000-0000-0000AD090000}">
      <text>
        <r>
          <rPr>
            <sz val="11"/>
            <color indexed="8"/>
            <rFont val="Helvetica"/>
            <family val="2"/>
          </rPr>
          <t xml:space="preserve">Mack Eason:
Minister of Commerce of the People's Republic of China from 2004-2007
</t>
        </r>
      </text>
    </comment>
    <comment ref="AZ145" authorId="1" shapeId="0" xr:uid="{00000000-0006-0000-0000-0000AE090000}">
      <text>
        <r>
          <rPr>
            <sz val="11"/>
            <color indexed="8"/>
            <rFont val="Helvetica"/>
            <family val="2"/>
          </rPr>
          <t>Mack Eason:
“against the visiting Chinese Minister of Commerce, Bo Xilai”
http://www.clearwisdom.net/html/articles/2005/3/18/zip.html</t>
        </r>
      </text>
    </comment>
    <comment ref="K146" authorId="0" shapeId="0" xr:uid="{00000000-0006-0000-0000-0000B1000000}">
      <text>
        <r>
          <rPr>
            <sz val="11"/>
            <color indexed="8"/>
            <rFont val="Helvetica"/>
            <family val="2"/>
          </rPr>
          <t xml:space="preserve">Author:
http://www.vidalatinasd.com/news/2014/jun/24/china-hails-spanish-courts-decision-to-drop-tibet/
</t>
        </r>
      </text>
    </comment>
    <comment ref="O146" authorId="0" shapeId="0" xr:uid="{00000000-0006-0000-0000-0000B2000000}">
      <text>
        <r>
          <rPr>
            <sz val="11"/>
            <color rgb="FF000000"/>
            <rFont val="Helvetica"/>
            <family val="2"/>
          </rPr>
          <t xml:space="preserve">Author:
</t>
        </r>
        <r>
          <rPr>
            <sz val="11"/>
            <color rgb="FF000000"/>
            <rFont val="Helvetica"/>
            <family val="2"/>
          </rPr>
          <t>http://www.david-kilgour.com/2008/pdf/flg/Madrid%20resolution.pdf</t>
        </r>
      </text>
    </comment>
    <comment ref="Q146" authorId="0" shapeId="0" xr:uid="{00000000-0006-0000-0000-0000B3000000}">
      <text>
        <r>
          <rPr>
            <sz val="11"/>
            <color indexed="8"/>
            <rFont val="Helvetica"/>
            <family val="2"/>
          </rPr>
          <t>Author:
Text of indictment, available here:
http://hrlf.net/wp-content/uploads/2014/08/JiangIndictmentTranslation.pdf</t>
        </r>
      </text>
    </comment>
    <comment ref="AL146" authorId="0" shapeId="0" xr:uid="{00000000-0006-0000-0000-0000B4000000}">
      <text>
        <r>
          <rPr>
            <sz val="11"/>
            <color indexed="8"/>
            <rFont val="Helvetica"/>
            <family val="2"/>
          </rPr>
          <t xml:space="preserve">Author:
http://www.david-kilgour.com/2008/Jan_05_2008_04.htm
</t>
        </r>
      </text>
    </comment>
    <comment ref="AN146" authorId="0" shapeId="0" xr:uid="{00000000-0006-0000-0000-0000B5000000}">
      <text>
        <r>
          <rPr>
            <sz val="11"/>
            <color indexed="8"/>
            <rFont val="Helvetica"/>
            <family val="2"/>
          </rPr>
          <t>Author:
"15 October, 2003, fifteen genocide victims interpose a criminal complaint against Chinese Ex-president Jiang Zemin and Luo Gan”
http://www.david-kilgour.com/2008/Jan_05_2008_04.htm
For names of complainants, see
http://www.david-kilgour.com/2008/pdf/flg/Madrid%20resolution.pdf</t>
        </r>
      </text>
    </comment>
    <comment ref="AO146" authorId="0" shapeId="0" xr:uid="{00000000-0006-0000-0000-0000B6000000}">
      <text>
        <r>
          <rPr>
            <sz val="11"/>
            <color indexed="8"/>
            <rFont val="Helvetica"/>
            <family val="2"/>
          </rPr>
          <t>Author:
HRLF says it’s “lead plaintiff” on behalf of original claimants.  Not sure when HRLF got on board.
http://hrlf.net/doe-vs-jiang-zemin/</t>
        </r>
      </text>
    </comment>
    <comment ref="AQ146" authorId="0" shapeId="0" xr:uid="{00000000-0006-0000-0000-0000B7000000}">
      <text>
        <r>
          <rPr>
            <sz val="11"/>
            <color indexed="8"/>
            <rFont val="Helvetica"/>
            <family val="2"/>
          </rPr>
          <t>Author:
Not clear whether any of the victims who filed in Spain were living there at the time.</t>
        </r>
      </text>
    </comment>
    <comment ref="AR146" authorId="0" shapeId="0" xr:uid="{00000000-0006-0000-0000-0000B8000000}">
      <text>
        <r>
          <rPr>
            <sz val="11"/>
            <color indexed="8"/>
            <rFont val="Helvetica"/>
            <family val="2"/>
          </rPr>
          <t>Author:
Not clear whether any of the victims who filed in Spain were living there at the time.</t>
        </r>
      </text>
    </comment>
    <comment ref="AS146" authorId="0" shapeId="0" xr:uid="{00000000-0006-0000-0000-0000B9000000}">
      <text>
        <r>
          <rPr>
            <sz val="11"/>
            <color indexed="8"/>
            <rFont val="Helvetica"/>
            <family val="2"/>
          </rPr>
          <t>Author:
former Chinese Minister of Commerce
http://hrlf.net/direct-litigation/</t>
        </r>
      </text>
    </comment>
    <comment ref="AL147" authorId="1" shapeId="0" xr:uid="{00000000-0006-0000-0000-0000F7060000}">
      <text>
        <r>
          <rPr>
            <sz val="11"/>
            <color indexed="8"/>
            <rFont val="Helvetica"/>
            <family val="2"/>
          </rPr>
          <t>Mack Eason:
http://en.minghui.org/emh/articles/2004/12/22/55836p.html</t>
        </r>
      </text>
    </comment>
    <comment ref="AS147" authorId="1" shapeId="0" xr:uid="{00000000-0006-0000-0000-0000F8060000}">
      <text>
        <r>
          <rPr>
            <sz val="11"/>
            <color indexed="8"/>
            <rFont val="Helvetica"/>
            <family val="2"/>
          </rPr>
          <t xml:space="preserve">Mack Eason:
Minister of Commerce of the People's Republic of China from 2004-2007
</t>
        </r>
      </text>
    </comment>
    <comment ref="AL148" authorId="1" shapeId="0" xr:uid="{00000000-0006-0000-0000-0000570D0000}">
      <text>
        <r>
          <rPr>
            <sz val="11"/>
            <color indexed="8"/>
            <rFont val="Helvetica"/>
            <family val="2"/>
          </rPr>
          <t>Mack Eason:
http://www.clearharmony.net/articles/a19506-UK-Falun-Gong-Practitioners-Take-Legal-Action-Against-Bo-Xilai.html</t>
        </r>
      </text>
    </comment>
    <comment ref="AS148" authorId="1" shapeId="0" xr:uid="{00000000-0006-0000-0000-0000580D0000}">
      <text>
        <r>
          <rPr>
            <sz val="11"/>
            <color indexed="8"/>
            <rFont val="Helvetica"/>
            <family val="2"/>
          </rPr>
          <t xml:space="preserve">Mack Eason:
Minister of Commerce of the People's Republic of China from 2004-2007
</t>
        </r>
      </text>
    </comment>
    <comment ref="AF149" authorId="0" shapeId="0" xr:uid="{00000000-0006-0000-0000-000090280000}">
      <text>
        <r>
          <rPr>
            <sz val="11"/>
            <color indexed="8"/>
            <rFont val="Helvetica"/>
            <family val="2"/>
          </rPr>
          <t>Author:
murder, torture and kidnapping</t>
        </r>
      </text>
    </comment>
    <comment ref="AH149" authorId="0" shapeId="0" xr:uid="{00000000-0006-0000-0000-0000912800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AS149" authorId="0" shapeId="0" xr:uid="{00000000-0006-0000-0000-000092280000}">
      <text>
        <r>
          <rPr>
            <sz val="11"/>
            <color indexed="8"/>
            <rFont val="Helvetica"/>
            <family val="2"/>
          </rPr>
          <t>Author:
Commerce minister</t>
        </r>
      </text>
    </comment>
    <comment ref="AF150" authorId="0" shapeId="0" xr:uid="{00000000-0006-0000-0000-000093280000}">
      <text>
        <r>
          <rPr>
            <sz val="11"/>
            <color indexed="8"/>
            <rFont val="Helvetica"/>
            <family val="2"/>
          </rPr>
          <t>Author:
murder, torture and kidnapping</t>
        </r>
      </text>
    </comment>
    <comment ref="AH150" authorId="0" shapeId="0" xr:uid="{00000000-0006-0000-0000-000094280000}">
      <text>
        <r>
          <rPr>
            <sz val="11"/>
            <color indexed="8"/>
            <rFont val="Helvetica"/>
            <family val="2"/>
          </rPr>
          <t>Author:
Barely.
https://en.wikipedia.org/wiki/Swedish_overseas_colonies</t>
        </r>
      </text>
    </comment>
    <comment ref="AS150" authorId="0" shapeId="0" xr:uid="{00000000-0006-0000-0000-000095280000}">
      <text>
        <r>
          <rPr>
            <sz val="11"/>
            <color indexed="8"/>
            <rFont val="Helvetica"/>
            <family val="2"/>
          </rPr>
          <t>Author:
Commerce minister</t>
        </r>
      </text>
    </comment>
    <comment ref="K151" authorId="0" shapeId="0" xr:uid="{00000000-0006-0000-0000-000082110000}">
      <text>
        <r>
          <rPr>
            <sz val="11"/>
            <color indexed="8"/>
            <rFont val="Helvetica"/>
            <family val="2"/>
          </rPr>
          <t xml:space="preserve">Author:
https://www.highbeam.com/doc/1P1-88602436.html
</t>
        </r>
      </text>
    </comment>
    <comment ref="AB151" authorId="0" shapeId="0" xr:uid="{00000000-0006-0000-0000-000083110000}">
      <text>
        <r>
          <rPr>
            <sz val="11"/>
            <color indexed="8"/>
            <rFont val="Helvetica"/>
            <family val="2"/>
          </rPr>
          <t>Author:
“Crimes against humanity, crimes of torture, acts of barbarism and arbitrary arrests.”
http://ospiti.peacelink.it/anb-bia/nr437/e06.html</t>
        </r>
      </text>
    </comment>
    <comment ref="AE151" authorId="0" shapeId="0" xr:uid="{00000000-0006-0000-0000-000084110000}">
      <text>
        <r>
          <rPr>
            <sz val="11"/>
            <color indexed="8"/>
            <rFont val="Helvetica"/>
            <family val="2"/>
          </rPr>
          <t>Author:
“Crimes against humanity, crimes of torture, acts of barbarism and arbitrary arrests.”
http://ospiti.peacelink.it/anb-bia/nr437/e06.html</t>
        </r>
      </text>
    </comment>
    <comment ref="AF151" authorId="0" shapeId="0" xr:uid="{00000000-0006-0000-0000-000085110000}">
      <text>
        <r>
          <rPr>
            <sz val="11"/>
            <color indexed="8"/>
            <rFont val="Helvetica"/>
            <family val="2"/>
          </rPr>
          <t>Author:
“Crimes against humanity, crimes of torture, acts of barbarism and arbitrary arrests.”
http://ospiti.peacelink.it/anb-bia/nr437/e06.html</t>
        </r>
      </text>
    </comment>
    <comment ref="AG151" authorId="0" shapeId="0" xr:uid="{00000000-0006-0000-0000-000086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151" authorId="0" shapeId="0" xr:uid="{00000000-0006-0000-0000-000087110000}">
      <text>
        <r>
          <rPr>
            <sz val="11"/>
            <color indexed="8"/>
            <rFont val="Helvetica"/>
            <family val="2"/>
          </rPr>
          <t>Author:
Looks like parts of Cameroon were held by all the other colonial powers (Brits, French, Germans)
https://en.wikipedia.org/wiki/History_of_Cameroon#Colonization</t>
        </r>
      </text>
    </comment>
    <comment ref="AN151" authorId="0" shapeId="0" xr:uid="{00000000-0006-0000-0000-000088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151" authorId="0" shapeId="0" xr:uid="{00000000-0006-0000-0000-000089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151" authorId="0" shapeId="0" xr:uid="{00000000-0006-0000-0000-00008A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151" authorId="0" shapeId="0" xr:uid="{00000000-0006-0000-0000-00008B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151" authorId="0" shapeId="0" xr:uid="{00000000-0006-0000-0000-00008C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151" authorId="0" shapeId="0" xr:uid="{00000000-0006-0000-0000-00008D110000}">
      <text>
        <r>
          <rPr>
            <sz val="11"/>
            <color indexed="8"/>
            <rFont val="Helvetica"/>
            <family val="2"/>
          </rPr>
          <t>Author:
 the chief of staff of the Operational Command post
http://www.afrol.com/News2001/cam002_youths_executed.htm</t>
        </r>
      </text>
    </comment>
    <comment ref="BH151" authorId="0" shapeId="0" xr:uid="{00000000-0006-0000-0000-00008E110000}">
      <text>
        <r>
          <rPr>
            <sz val="11"/>
            <color indexed="8"/>
            <rFont val="Helvetica"/>
            <family val="2"/>
          </rPr>
          <t xml:space="preserve">Author:
https://www.highbeam.com/doc/1P1-88602436.html
</t>
        </r>
      </text>
    </comment>
    <comment ref="O152" authorId="0" shapeId="0" xr:uid="{00000000-0006-0000-0000-0000CD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52" authorId="0" shapeId="0" xr:uid="{00000000-0006-0000-0000-0000CE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52" authorId="0" shapeId="0" xr:uid="{00000000-0006-0000-0000-0000CF2F0000}">
      <text>
        <r>
          <rPr>
            <sz val="11"/>
            <color indexed="8"/>
            <rFont val="Helvetica"/>
            <family val="2"/>
          </rPr>
          <t>Author:
https://books.google.com/books?id=X5EgykND42kC&amp;pg=PA401</t>
        </r>
      </text>
    </comment>
    <comment ref="AN152" authorId="0" shapeId="0" xr:uid="{00000000-0006-0000-0000-0000D0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52" authorId="0" shapeId="0" xr:uid="{00000000-0006-0000-0000-0000D12F0000}">
      <text>
        <r>
          <rPr>
            <sz val="11"/>
            <color indexed="8"/>
            <rFont val="Helvetica"/>
            <family val="2"/>
          </rPr>
          <t>Author:
The Simon Wiesenthal Centre</t>
        </r>
      </text>
    </comment>
    <comment ref="O153" authorId="0" shapeId="0" xr:uid="{00000000-0006-0000-0000-0000D2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53" authorId="0" shapeId="0" xr:uid="{00000000-0006-0000-0000-0000D3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53" authorId="0" shapeId="0" xr:uid="{00000000-0006-0000-0000-0000D42F0000}">
      <text>
        <r>
          <rPr>
            <sz val="11"/>
            <color indexed="8"/>
            <rFont val="Helvetica"/>
            <family val="2"/>
          </rPr>
          <t>Author:
https://books.google.com/books?id=X5EgykND42kC&amp;pg=PA401</t>
        </r>
      </text>
    </comment>
    <comment ref="AN153" authorId="0" shapeId="0" xr:uid="{00000000-0006-0000-0000-0000D5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53" authorId="0" shapeId="0" xr:uid="{00000000-0006-0000-0000-0000D62F0000}">
      <text>
        <r>
          <rPr>
            <sz val="11"/>
            <color indexed="8"/>
            <rFont val="Helvetica"/>
            <family val="2"/>
          </rPr>
          <t>Author:
The Simon Wiesenthal Centre</t>
        </r>
      </text>
    </comment>
    <comment ref="B154" authorId="1" shapeId="0" xr:uid="{00000000-0006-0000-0000-00000C080000}">
      <text>
        <r>
          <rPr>
            <sz val="11"/>
            <color indexed="8"/>
            <rFont val="Helvetica"/>
            <family val="2"/>
          </rPr>
          <t>Mack Eason:
Case filed during coup attempt against Patasse gov’t.  Example of Lawfare?</t>
        </r>
      </text>
    </comment>
    <comment ref="AB154" authorId="0" shapeId="0" xr:uid="{00000000-0006-0000-0000-00000D080000}">
      <text>
        <r>
          <rPr>
            <sz val="11"/>
            <color indexed="8"/>
            <rFont val="Helvetica"/>
            <family val="2"/>
          </rPr>
          <t>Author:
http://www.sangonet.com/Anzeretenetik2Infop/AppelrepriseTrPlainteTI.html</t>
        </r>
      </text>
    </comment>
    <comment ref="AC154" authorId="0" shapeId="0" xr:uid="{00000000-0006-0000-0000-00000E080000}">
      <text>
        <r>
          <rPr>
            <sz val="11"/>
            <color indexed="8"/>
            <rFont val="Helvetica"/>
            <family val="2"/>
          </rPr>
          <t>Author:
http://www.sangonet.com/Anzeretenetik2Infop/AppelrepriseTrPlainteTI.html</t>
        </r>
      </text>
    </comment>
    <comment ref="AD154" authorId="0" shapeId="0" xr:uid="{00000000-0006-0000-0000-00000F080000}">
      <text>
        <r>
          <rPr>
            <sz val="11"/>
            <color indexed="8"/>
            <rFont val="Helvetica"/>
            <family val="2"/>
          </rPr>
          <t>Author:
http://www.sangonet.com/Anzeretenetik2Infop/AppelrepriseTrPlainteTI.html</t>
        </r>
      </text>
    </comment>
    <comment ref="AE154" authorId="0" shapeId="0" xr:uid="{00000000-0006-0000-0000-000010080000}">
      <text>
        <r>
          <rPr>
            <sz val="11"/>
            <color indexed="8"/>
            <rFont val="Helvetica"/>
            <family val="2"/>
          </rPr>
          <t>Author:
http://www.sangonet.com/Anzeretenetik2Infop/AppelrepriseTrPlainteTI.html</t>
        </r>
      </text>
    </comment>
    <comment ref="AF154" authorId="0" shapeId="0" xr:uid="{00000000-0006-0000-0000-000011080000}">
      <text>
        <r>
          <rPr>
            <sz val="11"/>
            <color indexed="8"/>
            <rFont val="Helvetica"/>
            <family val="2"/>
          </rPr>
          <t>Author:
http://www.sangonet.com/Anzeretenetik2Infop/AppelrepriseTrPlainteTI.html</t>
        </r>
      </text>
    </comment>
    <comment ref="AN154" authorId="0" shapeId="0" xr:uid="{00000000-0006-0000-0000-000012080000}">
      <text>
        <r>
          <rPr>
            <sz val="11"/>
            <color indexed="8"/>
            <rFont val="Helvetica"/>
            <family val="2"/>
          </rPr>
          <t xml:space="preserve">Author:
“A dozen Central Africans filed a complaint Thursday before the public prosecutor in Brussels against President Ange-Felix Patasse” (translated from french)
http://www.sangonet.com/Anzeretenetik2Infop/AppelrepriseTrPlainteTI.html
</t>
        </r>
      </text>
    </comment>
    <comment ref="AO154" authorId="1" shapeId="0" xr:uid="{00000000-0006-0000-0000-000013080000}">
      <text>
        <r>
          <rPr>
            <sz val="11"/>
            <color indexed="8"/>
            <rFont val="Helvetica"/>
            <family val="2"/>
          </rPr>
          <t xml:space="preserve">Mack Eason:
 l'Association Oubangui-Chari
http://www.sangonet.com/Anzeretenetik2Infop/AppelrepriseTrPlainteTI.html
</t>
        </r>
      </text>
    </comment>
    <comment ref="AP154" authorId="0" shapeId="0" xr:uid="{00000000-0006-0000-0000-000014080000}">
      <text>
        <r>
          <rPr>
            <sz val="11"/>
            <color indexed="8"/>
            <rFont val="Helvetica"/>
            <family val="2"/>
          </rPr>
          <t xml:space="preserve">Author:
“A dozen Central Africans filed a complaint Thursday before the public prosecutor in Brussels against President Ange-Felix Patasse” (translated from french)
http://www.sangonet.com/Anzeretenetik2Infop/AppelrepriseTrPlainteTI.html
</t>
        </r>
      </text>
    </comment>
    <comment ref="AQ154" authorId="1" shapeId="0" xr:uid="{00000000-0006-0000-0000-000015080000}">
      <text>
        <r>
          <rPr>
            <sz val="11"/>
            <color indexed="8"/>
            <rFont val="Helvetica"/>
            <family val="2"/>
          </rPr>
          <t>Mack Eason:
“Some of the plaintiffs are currently living in the Central, others living in France, Mr. Kongbré said.”
http://www.sangonet.com/Anzeretenetik2Infop/AppelrepriseTrPlainteTI.html</t>
        </r>
      </text>
    </comment>
    <comment ref="AR154" authorId="1" shapeId="0" xr:uid="{00000000-0006-0000-0000-000016080000}">
      <text>
        <r>
          <rPr>
            <sz val="11"/>
            <color indexed="8"/>
            <rFont val="Helvetica"/>
            <family val="2"/>
          </rPr>
          <t>Mack Eason:
“Some of the plaintiffs are currently living in the Central, others living in France, Mr. Kongbré said.”
http://www.sangonet.com/Anzeretenetik2Infop/AppelrepriseTrPlainteTI.html</t>
        </r>
      </text>
    </comment>
    <comment ref="B155" authorId="0" shapeId="0" xr:uid="{00000000-0006-0000-0000-000076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55" authorId="0" shapeId="0" xr:uid="{00000000-0006-0000-0000-000077200000}">
      <text>
        <r>
          <rPr>
            <sz val="11"/>
            <color indexed="8"/>
            <rFont val="Helvetica"/>
            <family val="2"/>
          </rPr>
          <t xml:space="preserve">Author:
Added 7-18-16
</t>
        </r>
      </text>
    </comment>
    <comment ref="O155" authorId="0" shapeId="0" xr:uid="{00000000-0006-0000-0000-000078200000}">
      <text>
        <r>
          <rPr>
            <sz val="11"/>
            <color indexed="8"/>
            <rFont val="Helvetica"/>
            <family val="2"/>
          </rPr>
          <t>Author:
http://sahara-news.org/650-spanish-police-hunt-polisario-leaders-for-genocide.html</t>
        </r>
      </text>
    </comment>
    <comment ref="AF155" authorId="0" shapeId="0" xr:uid="{00000000-0006-0000-0000-000079200000}">
      <text>
        <r>
          <rPr>
            <sz val="11"/>
            <color indexed="8"/>
            <rFont val="Helvetica"/>
            <family val="2"/>
          </rPr>
          <t>Author:
“crimes of murder, bodily injury, illegal detention, TERRORISM, TORTURE and disappearances”</t>
        </r>
      </text>
    </comment>
    <comment ref="AI155" authorId="0" shapeId="0" xr:uid="{00000000-0006-0000-0000-00007A200000}">
      <text>
        <r>
          <rPr>
            <sz val="11"/>
            <color indexed="8"/>
            <rFont val="Helvetica"/>
            <family val="2"/>
          </rPr>
          <t>Author:
Spain didn’t hold Morocco as a colony in the 19th century, BUT Morocco was a spanish protectorate after WWI and was invaded by Franco</t>
        </r>
      </text>
    </comment>
    <comment ref="AL155" authorId="0" shapeId="0" xr:uid="{00000000-0006-0000-0000-00007B200000}">
      <text>
        <r>
          <rPr>
            <sz val="11"/>
            <color indexed="8"/>
            <rFont val="Helvetica"/>
            <family val="2"/>
          </rPr>
          <t>Author:
http://polisario-thinktwice.org/460-december-14-2007-mens-justice-catches-up-with-the-polisario-and-algeria.html
http://www.asser.nl/media/1421/spain-yihl-15-2012.pdf</t>
        </r>
      </text>
    </comment>
    <comment ref="AN155" authorId="0" shapeId="0" xr:uid="{00000000-0006-0000-0000-00007C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55" authorId="0" shapeId="0" xr:uid="{00000000-0006-0000-0000-00007D200000}">
      <text>
        <r>
          <rPr>
            <sz val="11"/>
            <color indexed="8"/>
            <rFont val="Helvetica"/>
            <family val="2"/>
          </rPr>
          <t>Author:
“filed before the Spanish National Court by a group of Saharawi citizens”  http://www.fmyv.es/ci/in/HR/12.pdf at p. 21</t>
        </r>
      </text>
    </comment>
    <comment ref="AQ155" authorId="0" shapeId="0" xr:uid="{00000000-0006-0000-0000-00007E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55" authorId="0" shapeId="0" xr:uid="{00000000-0006-0000-0000-00007F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56" authorId="0" shapeId="0" xr:uid="{00000000-0006-0000-0000-000080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56" authorId="0" shapeId="0" xr:uid="{00000000-0006-0000-0000-000081200000}">
      <text>
        <r>
          <rPr>
            <sz val="11"/>
            <color indexed="8"/>
            <rFont val="Helvetica"/>
            <family val="2"/>
          </rPr>
          <t xml:space="preserve">Author:
Added 7-18-16
</t>
        </r>
      </text>
    </comment>
    <comment ref="O156" authorId="0" shapeId="0" xr:uid="{00000000-0006-0000-0000-000082200000}">
      <text>
        <r>
          <rPr>
            <sz val="11"/>
            <color indexed="8"/>
            <rFont val="Helvetica"/>
            <family val="2"/>
          </rPr>
          <t>Author:
http://sahara-news.org/650-spanish-police-hunt-polisario-leaders-for-genocide.html</t>
        </r>
      </text>
    </comment>
    <comment ref="AF156" authorId="0" shapeId="0" xr:uid="{00000000-0006-0000-0000-000083200000}">
      <text>
        <r>
          <rPr>
            <sz val="11"/>
            <color indexed="8"/>
            <rFont val="Helvetica"/>
            <family val="2"/>
          </rPr>
          <t>Author:
“crimes of murder, bodily injury, illegal detention, TERRORISM, TORTURE and disappearances”</t>
        </r>
      </text>
    </comment>
    <comment ref="AI156" authorId="0" shapeId="0" xr:uid="{00000000-0006-0000-0000-000084200000}">
      <text>
        <r>
          <rPr>
            <sz val="11"/>
            <color indexed="8"/>
            <rFont val="Helvetica"/>
            <family val="2"/>
          </rPr>
          <t>Author:
Spain didn’t hold Morocco as a colony in the 19th century, BUT Morocco was a spanish protectorate after WWI and was invaded by Franco</t>
        </r>
      </text>
    </comment>
    <comment ref="AL156" authorId="0" shapeId="0" xr:uid="{00000000-0006-0000-0000-000085200000}">
      <text>
        <r>
          <rPr>
            <sz val="11"/>
            <color indexed="8"/>
            <rFont val="Helvetica"/>
            <family val="2"/>
          </rPr>
          <t>Author:
http://polisario-thinktwice.org/460-december-14-2007-mens-justice-catches-up-with-the-polisario-and-algeria.html
http://www.asser.nl/media/1421/spain-yihl-15-2012.pdf</t>
        </r>
      </text>
    </comment>
    <comment ref="AN156" authorId="0" shapeId="0" xr:uid="{00000000-0006-0000-0000-000086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56" authorId="0" shapeId="0" xr:uid="{00000000-0006-0000-0000-000087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56" authorId="0" shapeId="0" xr:uid="{00000000-0006-0000-0000-000088200000}">
      <text>
        <r>
          <rPr>
            <sz val="11"/>
            <color indexed="8"/>
            <rFont val="Helvetica"/>
            <family val="2"/>
          </rPr>
          <t>Author:
“filed before the Spanish National Court by a group of Saharawi citizens”  http://www.fmyv.es/ci/in/HR/12.pdf at p. 21</t>
        </r>
      </text>
    </comment>
    <comment ref="AQ156" authorId="0" shapeId="0" xr:uid="{00000000-0006-0000-0000-000089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56" authorId="0" shapeId="0" xr:uid="{00000000-0006-0000-0000-00008A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57" authorId="0" shapeId="0" xr:uid="{00000000-0006-0000-0000-00009907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57" authorId="0" shapeId="0" xr:uid="{00000000-0006-0000-0000-00009A070000}">
      <text>
        <r>
          <rPr>
            <sz val="11"/>
            <color indexed="8"/>
            <rFont val="Helvetica"/>
            <family val="2"/>
          </rPr>
          <t>Author:
Added 7/18/16</t>
        </r>
      </text>
    </comment>
    <comment ref="AF157" authorId="1" shapeId="0" xr:uid="{00000000-0006-0000-0000-00009B070000}">
      <text>
        <r>
          <rPr>
            <sz val="11"/>
            <color indexed="8"/>
            <rFont val="Helvetica"/>
            <family val="2"/>
          </rPr>
          <t>Mack Eason:
"rape and crimes against humanity."
https://translate.google.com/translate?hl=en&amp;sl=es&amp;u=http://www.sahara-noticias.com/571-uno-de-los-hombres-fuertes-del-polisario-en-la-mira-de-la-justicia-espanola.html&amp;prev=search</t>
        </r>
      </text>
    </comment>
    <comment ref="AI157" authorId="0" shapeId="0" xr:uid="{00000000-0006-0000-0000-00009C070000}">
      <text>
        <r>
          <rPr>
            <sz val="11"/>
            <color indexed="8"/>
            <rFont val="Helvetica"/>
            <family val="2"/>
          </rPr>
          <t>Author:
Spain didn’t hold Morocco as a colony in the 19th century, BUT Morocco was a spanish protectorate after WWI and was invaded by Franco</t>
        </r>
      </text>
    </comment>
    <comment ref="AL157" authorId="1" shapeId="0" xr:uid="{00000000-0006-0000-0000-00009D070000}">
      <text>
        <r>
          <rPr>
            <sz val="11"/>
            <color indexed="8"/>
            <rFont val="Helvetica"/>
            <family val="2"/>
          </rPr>
          <t>Mack Eason:
https://translate.google.com/translate?hl=en&amp;sl=es&amp;u=http://www.sahara-noticias.com/571-uno-de-los-hombres-fuertes-del-polisario-en-la-mira-de-la-justicia-espanola.html&amp;prev=search</t>
        </r>
      </text>
    </comment>
    <comment ref="AO157" authorId="1" shapeId="0" xr:uid="{00000000-0006-0000-0000-00009E070000}">
      <text>
        <r>
          <rPr>
            <sz val="11"/>
            <color indexed="8"/>
            <rFont val="Helvetica"/>
            <family val="2"/>
          </rPr>
          <t xml:space="preserve">Mack Eason:
supported by the Spanish-Sahraoui Association “Hiwar.” </t>
        </r>
      </text>
    </comment>
    <comment ref="O158" authorId="1" shapeId="0" xr:uid="{00000000-0006-0000-0000-000036130000}">
      <text>
        <r>
          <rPr>
            <sz val="11"/>
            <color indexed="8"/>
            <rFont val="Helvetica"/>
            <family val="2"/>
          </rPr>
          <t>Mack Eason:
https://www.hrw.org/news/2015/12/18/why-germany-can-and-should-open-investigation-us-torture</t>
        </r>
      </text>
    </comment>
    <comment ref="AB158" authorId="1" shapeId="0" xr:uid="{00000000-0006-0000-0000-000037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158" authorId="1" shapeId="0" xr:uid="{00000000-0006-0000-0000-000038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158" authorId="1" shapeId="0" xr:uid="{00000000-0006-0000-0000-000039130000}">
      <text>
        <r>
          <rPr>
            <sz val="11"/>
            <color indexed="8"/>
            <rFont val="Helvetica"/>
            <family val="2"/>
          </rPr>
          <t>Mack Eason:
https://www.ecchr.eu/en/our_work/international-crimes-and-accountability/u-s-accountability/germany.html</t>
        </r>
      </text>
    </comment>
    <comment ref="AP158" authorId="1" shapeId="0" xr:uid="{00000000-0006-0000-0000-00003A130000}">
      <text>
        <r>
          <rPr>
            <sz val="11"/>
            <color indexed="8"/>
            <rFont val="Helvetica"/>
            <family val="2"/>
          </rPr>
          <t xml:space="preserve">Mack Eason:
CCR is American
</t>
        </r>
      </text>
    </comment>
    <comment ref="O159" authorId="0" shapeId="0" xr:uid="{00000000-0006-0000-0000-0000362E0000}">
      <text>
        <r>
          <rPr>
            <sz val="11"/>
            <color indexed="8"/>
            <rFont val="Helvetica"/>
            <family val="2"/>
          </rPr>
          <t xml:space="preserve">Author:
http://www.derechos.org/nizkor/arg/espana/gar.html (“Duodécimo”)
</t>
        </r>
      </text>
    </comment>
    <comment ref="P159" authorId="0" shapeId="0" xr:uid="{00000000-0006-0000-0000-0000372E0000}">
      <text>
        <r>
          <rPr>
            <sz val="11"/>
            <color indexed="8"/>
            <rFont val="Helvetica"/>
            <family val="2"/>
          </rPr>
          <t>Author:
http://www.derechos.org/nizkor/arg/espana/gar.html</t>
        </r>
      </text>
    </comment>
    <comment ref="AB159" authorId="0" shapeId="0" xr:uid="{00000000-0006-0000-0000-0000382E0000}">
      <text>
        <r>
          <rPr>
            <sz val="11"/>
            <color indexed="8"/>
            <rFont val="Helvetica"/>
            <family val="2"/>
          </rPr>
          <t xml:space="preserve">Author:
See 1999 indictment, section 7. 
http://www.derechos.org/nizkor/arg/espana/gar.html </t>
        </r>
      </text>
    </comment>
    <comment ref="AC159" authorId="0" shapeId="0" xr:uid="{00000000-0006-0000-0000-000039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59" authorId="0" shapeId="0" xr:uid="{00000000-0006-0000-0000-00003A2E0000}">
      <text>
        <r>
          <rPr>
            <sz val="11"/>
            <color indexed="8"/>
            <rFont val="Helvetica"/>
            <family val="2"/>
          </rPr>
          <t xml:space="preserve">Author:
Trial Watch says these Argentinean defendants were charged with CaH.  I looked through the court documents and I disagree.
</t>
        </r>
      </text>
    </comment>
    <comment ref="AF159" authorId="0" shapeId="0" xr:uid="{00000000-0006-0000-0000-00003B2E0000}">
      <text>
        <r>
          <rPr>
            <sz val="11"/>
            <color indexed="8"/>
            <rFont val="Helvetica"/>
            <family val="2"/>
          </rPr>
          <t>Author:
Terrorism</t>
        </r>
      </text>
    </comment>
    <comment ref="AL159" authorId="0" shapeId="0" xr:uid="{00000000-0006-0000-0000-00003C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59" authorId="0" shapeId="0" xr:uid="{00000000-0006-0000-0000-00003D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59" authorId="0" shapeId="0" xr:uid="{00000000-0006-0000-0000-00003E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59" authorId="0" shapeId="0" xr:uid="{00000000-0006-0000-0000-00003F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59" authorId="0" shapeId="0" xr:uid="{00000000-0006-0000-0000-000040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59" authorId="0" shapeId="0" xr:uid="{00000000-0006-0000-0000-0000412E0000}">
      <text>
        <r>
          <rPr>
            <sz val="11"/>
            <color indexed="8"/>
            <rFont val="Helvetica"/>
            <family val="2"/>
          </rPr>
          <t>Author:
multiple countries had opened investigations into these Argentinean defendants.</t>
        </r>
      </text>
    </comment>
    <comment ref="O160" authorId="1" shapeId="0" xr:uid="{00000000-0006-0000-0000-000091000000}">
      <text>
        <r>
          <rPr>
            <sz val="11"/>
            <color indexed="8"/>
            <rFont val="Helvetica"/>
            <family val="2"/>
          </rPr>
          <t>Mack Eason:
https://trialinternational.org/latest-post/tommy-franks/</t>
        </r>
      </text>
    </comment>
    <comment ref="AD160" authorId="0" shapeId="0" xr:uid="{00000000-0006-0000-0000-000092000000}">
      <text>
        <r>
          <rPr>
            <sz val="11"/>
            <color indexed="8"/>
            <rFont val="Helvetica"/>
            <family val="2"/>
          </rPr>
          <t xml:space="preserve">Author:
http://amsterdamlawforum.org/article/download/229/413 at 58
</t>
        </r>
      </text>
    </comment>
    <comment ref="AE160" authorId="0" shapeId="0" xr:uid="{00000000-0006-0000-0000-000093000000}">
      <text>
        <r>
          <rPr>
            <sz val="11"/>
            <color indexed="8"/>
            <rFont val="Helvetica"/>
            <family val="2"/>
          </rPr>
          <t xml:space="preserve">Author:
http://amsterdamlawforum.org/article/download/229/413 at 57
</t>
        </r>
      </text>
    </comment>
    <comment ref="AG160" authorId="0" shapeId="0" xr:uid="{00000000-0006-0000-0000-000094000000}">
      <text>
        <r>
          <rPr>
            <sz val="11"/>
            <color indexed="8"/>
            <rFont val="Helvetica"/>
            <family val="2"/>
          </rPr>
          <t xml:space="preserve">Author:
US is Sui generis among former colonies.  Treated it differently.
</t>
        </r>
      </text>
    </comment>
    <comment ref="AL160" authorId="1" shapeId="0" xr:uid="{00000000-0006-0000-0000-000095000000}">
      <text>
        <r>
          <rPr>
            <sz val="11"/>
            <color indexed="8"/>
            <rFont val="Helvetica"/>
            <family val="2"/>
          </rPr>
          <t>Mack Eason:
https://trialinternational.org/latest-post/tommy-franks/</t>
        </r>
      </text>
    </comment>
    <comment ref="AS160" authorId="0" shapeId="0" xr:uid="{00000000-0006-0000-0000-000096000000}">
      <text>
        <r>
          <rPr>
            <sz val="11"/>
            <color indexed="8"/>
            <rFont val="Helvetica"/>
            <family val="2"/>
          </rPr>
          <t>Author:
Commander in Chief of the US-British Coalition Forces in Iraq</t>
        </r>
      </text>
    </comment>
    <comment ref="AV160" authorId="0" shapeId="0" xr:uid="{00000000-0006-0000-0000-00009700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BH160" authorId="1" shapeId="0" xr:uid="{00000000-0006-0000-0000-000098000000}">
      <text>
        <r>
          <rPr>
            <sz val="11"/>
            <color indexed="8"/>
            <rFont val="Helvetica"/>
            <family val="2"/>
          </rPr>
          <t>Mack Eason:
https://trialinternational.org/latest-post/tommy-franks/</t>
        </r>
      </text>
    </comment>
    <comment ref="B161" authorId="1" shapeId="0" xr:uid="{00000000-0006-0000-0000-00009F050000}">
      <text>
        <r>
          <rPr>
            <sz val="11"/>
            <color indexed="8"/>
            <rFont val="Helvetica"/>
            <family val="2"/>
          </rPr>
          <t xml:space="preserve">Mack Eason:
Potentially just a passive personality case.  The case was opened b/c a Spanish National was killed in Iraq
</t>
        </r>
      </text>
    </comment>
    <comment ref="M161" authorId="1" shapeId="0" xr:uid="{00000000-0006-0000-0000-0000A0050000}">
      <text>
        <r>
          <rPr>
            <sz val="11"/>
            <color indexed="8"/>
            <rFont val="Helvetica"/>
            <family val="2"/>
          </rPr>
          <t xml:space="preserve">Mack Eason:
http://www.rebelion.org/noticia.php?id=26796
</t>
        </r>
      </text>
    </comment>
    <comment ref="O161" authorId="1" shapeId="0" xr:uid="{00000000-0006-0000-0000-0000A1050000}">
      <text>
        <r>
          <rPr>
            <sz val="11"/>
            <color indexed="8"/>
            <rFont val="Helvetica"/>
            <family val="2"/>
          </rPr>
          <t>Mack Eason:
https://trialinternational.org/latest-post/philip-wolford/</t>
        </r>
      </text>
    </comment>
    <comment ref="AD161" authorId="1" shapeId="0" xr:uid="{00000000-0006-0000-0000-0000A2050000}">
      <text>
        <r>
          <rPr>
            <sz val="11"/>
            <color indexed="8"/>
            <rFont val="Helvetica"/>
            <family val="2"/>
          </rPr>
          <t xml:space="preserve">Mack Eason:
Command responsibility
</t>
        </r>
      </text>
    </comment>
    <comment ref="AF161" authorId="1" shapeId="0" xr:uid="{00000000-0006-0000-0000-0000A3050000}">
      <text>
        <r>
          <rPr>
            <sz val="11"/>
            <color indexed="8"/>
            <rFont val="Helvetica"/>
            <family val="2"/>
          </rPr>
          <t xml:space="preserve">Mack Eason:
homicide
</t>
        </r>
      </text>
    </comment>
    <comment ref="AG161" authorId="0" shapeId="0" xr:uid="{00000000-0006-0000-0000-0000A4050000}">
      <text>
        <r>
          <rPr>
            <sz val="11"/>
            <color indexed="8"/>
            <rFont val="Helvetica"/>
            <family val="2"/>
          </rPr>
          <t xml:space="preserve">Author:
US is Sui generis among former colonies.  Treated it differently.
</t>
        </r>
      </text>
    </comment>
    <comment ref="AL161" authorId="1" shapeId="0" xr:uid="{00000000-0006-0000-0000-0000A5050000}">
      <text>
        <r>
          <rPr>
            <sz val="11"/>
            <color indexed="8"/>
            <rFont val="Helvetica"/>
            <family val="2"/>
          </rPr>
          <t xml:space="preserve">Mack Eason:
https://trialinternational.org/latest-post/philip-decamp/
</t>
        </r>
      </text>
    </comment>
    <comment ref="AO161" authorId="1" shapeId="0" xr:uid="{00000000-0006-0000-0000-0000A6050000}">
      <text>
        <r>
          <rPr>
            <sz val="11"/>
            <color indexed="8"/>
            <rFont val="Helvetica"/>
            <family val="2"/>
          </rPr>
          <t xml:space="preserve">Mack Eason:
La Asociación libre de Abogados
La asociación de Camarógrafos de TV
http://www.asser.nl/upload/documents/DomCLIC/Docs/NLP/Spain/Couso_Auto_revoca_procesamiento_14-7-2009.pdf
</t>
        </r>
      </text>
    </comment>
    <comment ref="O162" authorId="1" shapeId="0" xr:uid="{00000000-0006-0000-0000-00009D010000}">
      <text>
        <r>
          <rPr>
            <sz val="11"/>
            <color indexed="8"/>
            <rFont val="Helvetica"/>
            <family val="2"/>
          </rPr>
          <t>Mack Eason:
http://uruknet.info/?p=m24374&amp;l=i&amp;size=1&amp;hd=0</t>
        </r>
      </text>
    </comment>
    <comment ref="AF162" authorId="1" shapeId="0" xr:uid="{00000000-0006-0000-0000-00009E010000}">
      <text>
        <r>
          <rPr>
            <sz val="11"/>
            <color indexed="8"/>
            <rFont val="Helvetica"/>
            <family val="2"/>
          </rPr>
          <t>Mack Eason:
“war crimes, crimes against humanity, crimes against the peace, and crimes against internationally protected persons”</t>
        </r>
      </text>
    </comment>
    <comment ref="AG162" authorId="0" shapeId="0" xr:uid="{00000000-0006-0000-0000-00009F010000}">
      <text>
        <r>
          <rPr>
            <sz val="11"/>
            <color indexed="8"/>
            <rFont val="Helvetica"/>
            <family val="2"/>
          </rPr>
          <t xml:space="preserve">Author:
US is Sui generis among former colonies.  Treated it differently.
</t>
        </r>
      </text>
    </comment>
    <comment ref="AL162" authorId="1" shapeId="0" xr:uid="{00000000-0006-0000-0000-0000A0010000}">
      <text>
        <r>
          <rPr>
            <sz val="11"/>
            <color indexed="8"/>
            <rFont val="Helvetica"/>
            <family val="2"/>
          </rPr>
          <t xml:space="preserve">Mack Eason:
http://uruknet.info/?p=m24374&amp;l=i&amp;size=1&amp;hd=0
</t>
        </r>
      </text>
    </comment>
    <comment ref="AZ162" authorId="1" shapeId="0" xr:uid="{00000000-0006-0000-0000-0000A1010000}">
      <text>
        <r>
          <rPr>
            <sz val="11"/>
            <color indexed="8"/>
            <rFont val="Helvetica"/>
            <family val="2"/>
          </rPr>
          <t>Mack Eason:
GHW was visiting “ at the invitation of Icelands's President Olafur R. Grimsson.”</t>
        </r>
      </text>
    </comment>
    <comment ref="M163" authorId="0" shapeId="0" xr:uid="{00000000-0006-0000-0000-0000C0090000}">
      <text>
        <r>
          <rPr>
            <sz val="11"/>
            <color indexed="8"/>
            <rFont val="Helvetica"/>
            <family val="2"/>
          </rPr>
          <t xml:space="preserve">Author:
“The US officials were claimed to be responsible for war crimes stemming from the deaths of at least 200 Iraqi civilians incinerated when a US missile penetrated a Baghdad bomb shelter during the 1991 Gulf War.”  http://amsterdamlawforum.org/article/download/229/413 at 57
</t>
        </r>
      </text>
    </comment>
    <comment ref="O163" authorId="0" shapeId="0" xr:uid="{00000000-0006-0000-0000-0000C1090000}">
      <text>
        <r>
          <rPr>
            <sz val="11"/>
            <color indexed="8"/>
            <rFont val="Helvetica"/>
            <family val="2"/>
          </rPr>
          <t>Author:
http://www.nytimes.com/2003/04/01/world/belgium-rethinks-its-prosecutorial-zeal.html</t>
        </r>
      </text>
    </comment>
    <comment ref="AG163" authorId="0" shapeId="0" xr:uid="{00000000-0006-0000-0000-0000C2090000}">
      <text>
        <r>
          <rPr>
            <sz val="11"/>
            <color indexed="8"/>
            <rFont val="Helvetica"/>
            <family val="2"/>
          </rPr>
          <t xml:space="preserve">Author:
US is Sui generis among former colonies.  Treated it differently.
</t>
        </r>
      </text>
    </comment>
    <comment ref="AL163" authorId="1" shapeId="0" xr:uid="{00000000-0006-0000-0000-0000C3090000}">
      <text>
        <r>
          <rPr>
            <sz val="11"/>
            <color indexed="8"/>
            <rFont val="Helvetica"/>
            <family val="2"/>
          </rPr>
          <t xml:space="preserve">Mack Eason:
Ratner, “Belgium’s War Crimes Statute, a postmortem” AJIL, 2003
</t>
        </r>
      </text>
    </comment>
    <comment ref="O164" authorId="0" shapeId="0" xr:uid="{00000000-0006-0000-0000-0000F4230000}">
      <text>
        <r>
          <rPr>
            <sz val="11"/>
            <color indexed="8"/>
            <rFont val="Helvetica"/>
            <family val="2"/>
          </rPr>
          <t xml:space="preserve">Author:
https://web.archive.org/web/20081121165411/http://www.trial-ch.org/en/swiss/cases-in-switzerland/iraq.html
</t>
        </r>
      </text>
    </comment>
    <comment ref="AG164" authorId="0" shapeId="0" xr:uid="{00000000-0006-0000-0000-0000F5230000}">
      <text>
        <r>
          <rPr>
            <sz val="11"/>
            <color indexed="8"/>
            <rFont val="Helvetica"/>
            <family val="2"/>
          </rPr>
          <t xml:space="preserve">Author:
US is Sui generis among former colonies.  Treated it differently.
</t>
        </r>
      </text>
    </comment>
    <comment ref="AH164" authorId="0" shapeId="0" xr:uid="{00000000-0006-0000-0000-0000F62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64" authorId="0" shapeId="0" xr:uid="{00000000-0006-0000-0000-0000F7230000}">
      <text>
        <r>
          <rPr>
            <sz val="11"/>
            <color indexed="8"/>
            <rFont val="Helvetica"/>
            <family val="2"/>
          </rPr>
          <t xml:space="preserve">Author:
https://web.archive.org/web/20040729224704/http://www.iraqwarvictims.org/
</t>
        </r>
      </text>
    </comment>
    <comment ref="AO164" authorId="0" shapeId="0" xr:uid="{00000000-0006-0000-0000-0000F8230000}">
      <text>
        <r>
          <rPr>
            <sz val="11"/>
            <color indexed="8"/>
            <rFont val="Helvetica"/>
            <family val="2"/>
          </rPr>
          <t>Author:
the Swiss Association called "Solidarité avec les victimes de la guerre contre l'Irak" filed the complaint</t>
        </r>
      </text>
    </comment>
    <comment ref="BH164" authorId="0" shapeId="0" xr:uid="{00000000-0006-0000-0000-0000F923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O165" authorId="0" shapeId="0" xr:uid="{00000000-0006-0000-0000-0000711B0000}">
      <text>
        <r>
          <rPr>
            <sz val="11"/>
            <color indexed="8"/>
            <rFont val="Helvetica"/>
            <family val="2"/>
          </rPr>
          <t>Author:
This date approximated based on surrounding complaints in this HRW source: http://www.hrw.org/en/node/11297/section/15.
I can’t find any other mention of this complaint online.</t>
        </r>
      </text>
    </comment>
    <comment ref="AB165" authorId="0" shapeId="0" xr:uid="{00000000-0006-0000-0000-0000721B0000}">
      <text>
        <r>
          <rPr>
            <sz val="11"/>
            <color indexed="8"/>
            <rFont val="Helvetica"/>
            <family val="2"/>
          </rPr>
          <t xml:space="preserve">Author:
No details available on complaint content
</t>
        </r>
      </text>
    </comment>
    <comment ref="AC165" authorId="0" shapeId="0" xr:uid="{00000000-0006-0000-0000-0000731B0000}">
      <text>
        <r>
          <rPr>
            <sz val="11"/>
            <color indexed="8"/>
            <rFont val="Helvetica"/>
            <family val="2"/>
          </rPr>
          <t xml:space="preserve">Author:
No details available on complaint content
</t>
        </r>
      </text>
    </comment>
    <comment ref="AD165" authorId="0" shapeId="0" xr:uid="{00000000-0006-0000-0000-0000741B0000}">
      <text>
        <r>
          <rPr>
            <sz val="11"/>
            <color indexed="8"/>
            <rFont val="Helvetica"/>
            <family val="2"/>
          </rPr>
          <t xml:space="preserve">Author:
No details available on complaint content
</t>
        </r>
      </text>
    </comment>
    <comment ref="AE165" authorId="0" shapeId="0" xr:uid="{00000000-0006-0000-0000-0000751B0000}">
      <text>
        <r>
          <rPr>
            <sz val="11"/>
            <color indexed="8"/>
            <rFont val="Helvetica"/>
            <family val="2"/>
          </rPr>
          <t xml:space="preserve">Author:
No details available on complaint content
</t>
        </r>
      </text>
    </comment>
    <comment ref="AF165" authorId="0" shapeId="0" xr:uid="{00000000-0006-0000-0000-0000761B0000}">
      <text>
        <r>
          <rPr>
            <sz val="11"/>
            <color indexed="8"/>
            <rFont val="Helvetica"/>
            <family val="2"/>
          </rPr>
          <t xml:space="preserve">Author:
No details available on complaint content
</t>
        </r>
      </text>
    </comment>
    <comment ref="AG165" authorId="0" shapeId="0" xr:uid="{00000000-0006-0000-0000-0000771B0000}">
      <text>
        <r>
          <rPr>
            <sz val="11"/>
            <color indexed="8"/>
            <rFont val="Helvetica"/>
            <family val="2"/>
          </rPr>
          <t xml:space="preserve">Author:
US is Sui generis among former colonies.  Treated it differently.
</t>
        </r>
      </text>
    </comment>
    <comment ref="AN165" authorId="0" shapeId="0" xr:uid="{00000000-0006-0000-0000-0000781B0000}">
      <text>
        <r>
          <rPr>
            <sz val="11"/>
            <color indexed="8"/>
            <rFont val="Helvetica"/>
            <family val="2"/>
          </rPr>
          <t>Author:
No information available on the content, plaintiffs, or filing of this complaint.</t>
        </r>
      </text>
    </comment>
    <comment ref="AP165" authorId="0" shapeId="0" xr:uid="{00000000-0006-0000-0000-0000791B0000}">
      <text>
        <r>
          <rPr>
            <sz val="11"/>
            <color indexed="8"/>
            <rFont val="Helvetica"/>
            <family val="2"/>
          </rPr>
          <t>Author:
No information available on the content, plaintiffs, or filing of this complaint.</t>
        </r>
      </text>
    </comment>
    <comment ref="AQ165" authorId="0" shapeId="0" xr:uid="{00000000-0006-0000-0000-00007A1B0000}">
      <text>
        <r>
          <rPr>
            <sz val="11"/>
            <color indexed="8"/>
            <rFont val="Helvetica"/>
            <family val="2"/>
          </rPr>
          <t>Author:
No information available on the content, plaintiffs, or filing of this complaint.</t>
        </r>
      </text>
    </comment>
    <comment ref="AR165" authorId="0" shapeId="0" xr:uid="{00000000-0006-0000-0000-00007B1B0000}">
      <text>
        <r>
          <rPr>
            <sz val="11"/>
            <color indexed="8"/>
            <rFont val="Helvetica"/>
            <family val="2"/>
          </rPr>
          <t>Author:
No information available on the content, plaintiffs, or filing of this complaint.</t>
        </r>
      </text>
    </comment>
    <comment ref="BH165" authorId="0" shapeId="0" xr:uid="{00000000-0006-0000-0000-00007C1B0000}">
      <text>
        <r>
          <rPr>
            <sz val="11"/>
            <color indexed="8"/>
            <rFont val="Helvetica"/>
            <family val="2"/>
          </rPr>
          <t>Author:
https://www.hrw.org/report/2006/06/27/universal-jurisdiction-europe/state-art</t>
        </r>
      </text>
    </comment>
    <comment ref="A166" authorId="0" shapeId="0" xr:uid="{00000000-0006-0000-0000-000011120000}">
      <text>
        <r>
          <rPr>
            <sz val="11"/>
            <color indexed="8"/>
            <rFont val="Helvetica"/>
            <family val="2"/>
          </rPr>
          <t>Author:
http://www.ccrjustice.org/home/press-center/press-releases/torture-victims-case-against-george-w-bush-received-provincial</t>
        </r>
      </text>
    </comment>
    <comment ref="O166" authorId="0" shapeId="0" xr:uid="{00000000-0006-0000-0000-000012120000}">
      <text>
        <r>
          <rPr>
            <sz val="11"/>
            <color indexed="8"/>
            <rFont val="Helvetica"/>
            <family val="2"/>
          </rPr>
          <t>Author:
http://www.ccrjustice.org/home/press-center/press-releases/torture-victims-case-against-george-w-bush-received-provincial</t>
        </r>
      </text>
    </comment>
    <comment ref="AG166" authorId="0" shapeId="0" xr:uid="{00000000-0006-0000-0000-000013120000}">
      <text>
        <r>
          <rPr>
            <sz val="11"/>
            <color indexed="8"/>
            <rFont val="Helvetica"/>
            <family val="2"/>
          </rPr>
          <t xml:space="preserve">Author:
US is Sui generis among former colonies.  Treated it differently.
</t>
        </r>
      </text>
    </comment>
    <comment ref="AL166" authorId="1" shapeId="0" xr:uid="{00000000-0006-0000-0000-000014120000}">
      <text>
        <r>
          <rPr>
            <sz val="11"/>
            <color indexed="8"/>
            <rFont val="Helvetica"/>
            <family val="2"/>
          </rPr>
          <t>Mack Eason:
http://ccrjustice.org/home/press-center/press-releases/torture-victims-case-against-george-w-bush-received-provincial</t>
        </r>
      </text>
    </comment>
    <comment ref="AN166" authorId="0" shapeId="0" xr:uid="{00000000-0006-0000-0000-000015120000}">
      <text>
        <r>
          <rPr>
            <sz val="11"/>
            <color indexed="8"/>
            <rFont val="Helvetica"/>
            <family val="2"/>
          </rPr>
          <t>Author:
Case was filed on behalf of Hassan bin Attash, Sami el-Hajj, Muhammed Khan Tumani and Murat Kurnaz, four torture victims who had been detained by the U.S</t>
        </r>
      </text>
    </comment>
    <comment ref="AO166" authorId="0" shapeId="0" xr:uid="{00000000-0006-0000-0000-000016120000}">
      <text>
        <r>
          <rPr>
            <sz val="11"/>
            <color indexed="8"/>
            <rFont val="Helvetica"/>
            <family val="2"/>
          </rPr>
          <t xml:space="preserve">Author:
Center for Constitutional Rights (CCR) and the Canadian Centre for International Justice (CCJI) </t>
        </r>
      </text>
    </comment>
    <comment ref="AP166" authorId="1" shapeId="0" xr:uid="{00000000-0006-0000-0000-000017120000}">
      <text>
        <r>
          <rPr>
            <sz val="11"/>
            <color indexed="8"/>
            <rFont val="Helvetica"/>
            <family val="2"/>
          </rPr>
          <t>Mack Eason:
CCR is based in US</t>
        </r>
      </text>
    </comment>
    <comment ref="AS166" authorId="0" shapeId="0" xr:uid="{00000000-0006-0000-0000-000018120000}">
      <text>
        <r>
          <rPr>
            <sz val="11"/>
            <color indexed="8"/>
            <rFont val="Helvetica"/>
            <family val="2"/>
          </rPr>
          <t>Author:
former president</t>
        </r>
      </text>
    </comment>
    <comment ref="AZ166" authorId="1" shapeId="0" xr:uid="{00000000-0006-0000-0000-000019120000}">
      <text>
        <r>
          <rPr>
            <sz val="11"/>
            <color indexed="8"/>
            <rFont val="Helvetica"/>
            <family val="2"/>
          </rPr>
          <t>Mack Eason:
“a paid speaker at a regional economic summit”http://ccrjustice.org/home/press-center/press-releases/torture-victims-case-against-george-w-bush-received-provincial</t>
        </r>
      </text>
    </comment>
    <comment ref="A167" authorId="0" shapeId="0" xr:uid="{00000000-0006-0000-0000-00001A120000}">
      <text>
        <r>
          <rPr>
            <sz val="11"/>
            <color indexed="8"/>
            <rFont val="Helvetica"/>
            <family val="2"/>
          </rPr>
          <t>Author:
http://www.ccrjustice.org/home/press-center/press-releases/torture-victims-case-against-george-w-bush-received-provincial</t>
        </r>
      </text>
    </comment>
    <comment ref="O167" authorId="0" shapeId="0" xr:uid="{00000000-0006-0000-0000-00001B120000}">
      <text>
        <r>
          <rPr>
            <sz val="11"/>
            <color indexed="8"/>
            <rFont val="Helvetica"/>
            <family val="2"/>
          </rPr>
          <t>Author:
http://www.ccrjustice.org/home/press-center/press-releases/torture-victims-case-against-george-w-bush-received-provincial</t>
        </r>
      </text>
    </comment>
    <comment ref="AG167" authorId="0" shapeId="0" xr:uid="{00000000-0006-0000-0000-00001C120000}">
      <text>
        <r>
          <rPr>
            <sz val="11"/>
            <color indexed="8"/>
            <rFont val="Helvetica"/>
            <family val="2"/>
          </rPr>
          <t xml:space="preserve">Author:
US is Sui generis among former colonies.  Treated it differently.
</t>
        </r>
      </text>
    </comment>
    <comment ref="AL167" authorId="1" shapeId="0" xr:uid="{00000000-0006-0000-0000-00001D120000}">
      <text>
        <r>
          <rPr>
            <sz val="11"/>
            <color indexed="8"/>
            <rFont val="Helvetica"/>
            <family val="2"/>
          </rPr>
          <t>Mack Eason:
http://ccrjustice.org/home/press-center/press-releases/torture-victims-case-against-george-w-bush-received-provincial</t>
        </r>
      </text>
    </comment>
    <comment ref="AN167" authorId="0" shapeId="0" xr:uid="{00000000-0006-0000-0000-00001E120000}">
      <text>
        <r>
          <rPr>
            <sz val="11"/>
            <color indexed="8"/>
            <rFont val="Helvetica"/>
            <family val="2"/>
          </rPr>
          <t>Author:
Case was filed on behalf of Hassan bin Attash, Sami el-Hajj, Muhammed Khan Tumani and Murat Kurnaz, four torture victims who had been detained by the U.S</t>
        </r>
      </text>
    </comment>
    <comment ref="AO167" authorId="0" shapeId="0" xr:uid="{00000000-0006-0000-0000-00001F120000}">
      <text>
        <r>
          <rPr>
            <sz val="11"/>
            <color indexed="8"/>
            <rFont val="Helvetica"/>
            <family val="2"/>
          </rPr>
          <t xml:space="preserve">Author:
Center for Constitutional Rights (CCR) and the Canadian Centre for International Justice (CCJI) </t>
        </r>
      </text>
    </comment>
    <comment ref="AP167" authorId="1" shapeId="0" xr:uid="{00000000-0006-0000-0000-000020120000}">
      <text>
        <r>
          <rPr>
            <sz val="11"/>
            <color indexed="8"/>
            <rFont val="Helvetica"/>
            <family val="2"/>
          </rPr>
          <t>Mack Eason:
CCR is based in US</t>
        </r>
      </text>
    </comment>
    <comment ref="AS167" authorId="0" shapeId="0" xr:uid="{00000000-0006-0000-0000-000021120000}">
      <text>
        <r>
          <rPr>
            <sz val="11"/>
            <color indexed="8"/>
            <rFont val="Helvetica"/>
            <family val="2"/>
          </rPr>
          <t>Author:
former president</t>
        </r>
      </text>
    </comment>
    <comment ref="AZ167" authorId="1" shapeId="0" xr:uid="{00000000-0006-0000-0000-000022120000}">
      <text>
        <r>
          <rPr>
            <sz val="11"/>
            <color indexed="8"/>
            <rFont val="Helvetica"/>
            <family val="2"/>
          </rPr>
          <t>Mack Eason:
“a paid speaker at a regional economic summit”http://ccrjustice.org/home/press-center/press-releases/torture-victims-case-against-george-w-bush-received-provincial</t>
        </r>
      </text>
    </comment>
    <comment ref="O168" authorId="0" shapeId="0" xr:uid="{00000000-0006-0000-0000-0000492C0000}">
      <text>
        <r>
          <rPr>
            <sz val="11"/>
            <color indexed="8"/>
            <rFont val="Helvetica"/>
            <family val="2"/>
          </rPr>
          <t>Author:
http://www.derechos.org/nizkor/arg/espana/gar.html
“DECIMOTERCERO”</t>
        </r>
      </text>
    </comment>
    <comment ref="P168" authorId="0" shapeId="0" xr:uid="{00000000-0006-0000-0000-00004A2C0000}">
      <text>
        <r>
          <rPr>
            <sz val="11"/>
            <color indexed="8"/>
            <rFont val="Helvetica"/>
            <family val="2"/>
          </rPr>
          <t>Author:
http://www.derechos.org/nizkor/arg/espana/gar.html</t>
        </r>
      </text>
    </comment>
    <comment ref="AB168" authorId="0" shapeId="0" xr:uid="{00000000-0006-0000-0000-00004B2C0000}">
      <text>
        <r>
          <rPr>
            <sz val="11"/>
            <color indexed="8"/>
            <rFont val="Helvetica"/>
            <family val="2"/>
          </rPr>
          <t xml:space="preserve">Author:
See 1999 indictment, section 7. 
http://www.derechos.org/nizkor/arg/espana/gar.html </t>
        </r>
      </text>
    </comment>
    <comment ref="AC168" authorId="0" shapeId="0" xr:uid="{00000000-0006-0000-0000-00004C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8" authorId="0" shapeId="0" xr:uid="{00000000-0006-0000-0000-00004D2C0000}">
      <text>
        <r>
          <rPr>
            <sz val="11"/>
            <color indexed="8"/>
            <rFont val="Helvetica"/>
            <family val="2"/>
          </rPr>
          <t xml:space="preserve">Author:
Trial Watch says these Argentinean defendants were charged with CaH.  I looked through the court documents and I disagree.
</t>
        </r>
      </text>
    </comment>
    <comment ref="AF168" authorId="0" shapeId="0" xr:uid="{00000000-0006-0000-0000-00004E2C0000}">
      <text>
        <r>
          <rPr>
            <sz val="11"/>
            <color indexed="8"/>
            <rFont val="Helvetica"/>
            <family val="2"/>
          </rPr>
          <t>Author:
Terrorism</t>
        </r>
      </text>
    </comment>
    <comment ref="AL168" authorId="0" shapeId="0" xr:uid="{00000000-0006-0000-0000-00004F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8" authorId="0" shapeId="0" xr:uid="{00000000-0006-0000-0000-000050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8" authorId="0" shapeId="0" xr:uid="{00000000-0006-0000-0000-000051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8" authorId="0" shapeId="0" xr:uid="{00000000-0006-0000-0000-000052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8" authorId="0" shapeId="0" xr:uid="{00000000-0006-0000-0000-000053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8" authorId="0" shapeId="0" xr:uid="{00000000-0006-0000-0000-0000542C0000}">
      <text>
        <r>
          <rPr>
            <sz val="11"/>
            <color indexed="8"/>
            <rFont val="Helvetica"/>
            <family val="2"/>
          </rPr>
          <t>Author:
multiple countries had opened investigations into these Argentinean defendants.</t>
        </r>
      </text>
    </comment>
    <comment ref="O169" authorId="0" shapeId="0" xr:uid="{00000000-0006-0000-0000-0000412D0000}">
      <text>
        <r>
          <rPr>
            <sz val="11"/>
            <color indexed="8"/>
            <rFont val="Helvetica"/>
            <family val="2"/>
          </rPr>
          <t>Author:
http://www.derechos.org/nizkor/arg/espana/gar.html</t>
        </r>
      </text>
    </comment>
    <comment ref="AB169" authorId="0" shapeId="0" xr:uid="{00000000-0006-0000-0000-0000422D0000}">
      <text>
        <r>
          <rPr>
            <sz val="11"/>
            <color indexed="8"/>
            <rFont val="Helvetica"/>
            <family val="2"/>
          </rPr>
          <t xml:space="preserve">Author:
See 1999 indictment, section 7. 
http://www.derechos.org/nizkor/arg/espana/gar.html </t>
        </r>
      </text>
    </comment>
    <comment ref="AC169" authorId="0" shapeId="0" xr:uid="{00000000-0006-0000-0000-000043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9" authorId="0" shapeId="0" xr:uid="{00000000-0006-0000-0000-0000442D0000}">
      <text>
        <r>
          <rPr>
            <sz val="11"/>
            <color indexed="8"/>
            <rFont val="Helvetica"/>
            <family val="2"/>
          </rPr>
          <t xml:space="preserve">Author:
Trial Watch says these Argentinean defendants were charged with CaH.  I looked through the court documents and I disagree.
</t>
        </r>
      </text>
    </comment>
    <comment ref="AF169" authorId="0" shapeId="0" xr:uid="{00000000-0006-0000-0000-0000452D0000}">
      <text>
        <r>
          <rPr>
            <sz val="11"/>
            <color indexed="8"/>
            <rFont val="Helvetica"/>
            <family val="2"/>
          </rPr>
          <t>Author:
Terrorism</t>
        </r>
      </text>
    </comment>
    <comment ref="AL169" authorId="0" shapeId="0" xr:uid="{00000000-0006-0000-0000-000046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9" authorId="0" shapeId="0" xr:uid="{00000000-0006-0000-0000-000047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9" authorId="0" shapeId="0" xr:uid="{00000000-0006-0000-0000-000048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9" authorId="0" shapeId="0" xr:uid="{00000000-0006-0000-0000-000049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9" authorId="0" shapeId="0" xr:uid="{00000000-0006-0000-0000-00004A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9" authorId="0" shapeId="0" xr:uid="{00000000-0006-0000-0000-00004B2D0000}">
      <text>
        <r>
          <rPr>
            <sz val="11"/>
            <color indexed="8"/>
            <rFont val="Helvetica"/>
            <family val="2"/>
          </rPr>
          <t>Author:
multiple countries had opened investigations into these Argentinean defendants.</t>
        </r>
      </text>
    </comment>
    <comment ref="B170" authorId="0" shapeId="0" xr:uid="{00000000-0006-0000-0000-0000580A0000}">
      <text>
        <r>
          <rPr>
            <sz val="11"/>
            <color indexed="8"/>
            <rFont val="Helvetica"/>
            <family val="2"/>
          </rPr>
          <t>Author:
This is the case I write about in my introduction!</t>
        </r>
      </text>
    </comment>
    <comment ref="M170" authorId="0" shapeId="0" xr:uid="{00000000-0006-0000-0000-0000590A0000}">
      <text>
        <r>
          <rPr>
            <sz val="11"/>
            <color indexed="8"/>
            <rFont val="Helvetica"/>
            <family val="2"/>
          </rPr>
          <t xml:space="preserve">Author:
Crimes committed in Great Lakes region during this period
</t>
        </r>
      </text>
    </comment>
    <comment ref="O170" authorId="0" shapeId="0" xr:uid="{00000000-0006-0000-0000-00005A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0" authorId="0" shapeId="0" xr:uid="{00000000-0006-0000-0000-00005B0A0000}">
      <text>
        <r>
          <rPr>
            <sz val="11"/>
            <color indexed="8"/>
            <rFont val="Helvetica"/>
            <family val="2"/>
          </rPr>
          <t>Author:
“I ORDER_x000D_THE INDICTMENT OF THE FOLLOWING PERSONS:…”
http://www.friendsofthecongo.org/pdf/spanish_indictment.pdf</t>
        </r>
      </text>
    </comment>
    <comment ref="Q170" authorId="0" shapeId="0" xr:uid="{00000000-0006-0000-0000-00005C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0" authorId="0" shapeId="0" xr:uid="{00000000-0006-0000-0000-00005D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0" authorId="0" shapeId="0" xr:uid="{00000000-0006-0000-0000-00005E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0" authorId="0" shapeId="0" xr:uid="{00000000-0006-0000-0000-00005F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0" authorId="0" shapeId="0" xr:uid="{00000000-0006-0000-0000-000060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0" authorId="0" shapeId="0" xr:uid="{00000000-0006-0000-0000-000061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0" authorId="0" shapeId="0" xr:uid="{00000000-0006-0000-0000-0000620A0000}">
      <text>
        <r>
          <rPr>
            <sz val="11"/>
            <color indexed="8"/>
            <rFont val="Helvetica"/>
            <family val="2"/>
          </rPr>
          <t>Author:
Rwanda controlled first by Germany (German East Africa) during colonial period, then by Belgium under League of Nations Mandate system</t>
        </r>
      </text>
    </comment>
    <comment ref="AL170" authorId="0" shapeId="0" xr:uid="{00000000-0006-0000-0000-0000630A0000}">
      <text>
        <r>
          <rPr>
            <sz val="11"/>
            <color indexed="8"/>
            <rFont val="Helvetica"/>
            <family val="2"/>
          </rPr>
          <t>Author:
http://www.veritasrwandaforum.org/material/press_release_080208_eng.pdf</t>
        </r>
      </text>
    </comment>
    <comment ref="AO170" authorId="0" shapeId="0" xr:uid="{00000000-0006-0000-0000-000064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0" authorId="0" shapeId="0" xr:uid="{00000000-0006-0000-0000-000065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0" authorId="0" shapeId="0" xr:uid="{00000000-0006-0000-0000-000066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0" authorId="0" shapeId="0" xr:uid="{00000000-0006-0000-0000-000067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0" authorId="0" shapeId="0" xr:uid="{00000000-0006-0000-0000-0000680A0000}">
      <text>
        <r>
          <rPr>
            <sz val="11"/>
            <color indexed="8"/>
            <rFont val="Helvetica"/>
            <family val="2"/>
          </rPr>
          <t xml:space="preserve">Author:
_x000D_Formerly, an officer attached to the 157th Batallion
</t>
        </r>
      </text>
    </comment>
    <comment ref="AT170" authorId="0" shapeId="0" xr:uid="{00000000-0006-0000-0000-0000690A0000}">
      <text>
        <r>
          <rPr>
            <sz val="11"/>
            <color indexed="8"/>
            <rFont val="Helvetica"/>
            <family val="2"/>
          </rPr>
          <t>Author:
This is the case I write about in my introduction.  Rwanda was MOST CERTAINLY not supportive of these indictments.</t>
        </r>
      </text>
    </comment>
    <comment ref="BI170" authorId="0" shapeId="0" xr:uid="{00000000-0006-0000-0000-00006A0A0000}">
      <text>
        <r>
          <rPr>
            <sz val="11"/>
            <color indexed="8"/>
            <rFont val="Helvetica"/>
            <family val="2"/>
          </rPr>
          <t>Author:
Conducted alongside ICTR.  See first page of spanish indictment pdf: http://www.friendsofthecongo.org/pdf/spanish_indictment.pdf</t>
        </r>
      </text>
    </comment>
    <comment ref="AG171" authorId="0" shapeId="0" xr:uid="{00000000-0006-0000-0000-00002F240000}">
      <text>
        <r>
          <rPr>
            <sz val="11"/>
            <color indexed="8"/>
            <rFont val="Helvetica"/>
            <family val="2"/>
          </rPr>
          <t xml:space="preserve">Author:
US is Sui generis among former colonies.  Treated it differently.
</t>
        </r>
      </text>
    </comment>
    <comment ref="O172" authorId="0" shapeId="0" xr:uid="{00000000-0006-0000-0000-0000D7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72" authorId="0" shapeId="0" xr:uid="{00000000-0006-0000-0000-0000D8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72" authorId="0" shapeId="0" xr:uid="{00000000-0006-0000-0000-0000D92F0000}">
      <text>
        <r>
          <rPr>
            <sz val="11"/>
            <color indexed="8"/>
            <rFont val="Helvetica"/>
            <family val="2"/>
          </rPr>
          <t>Author:
https://books.google.com/books?id=X5EgykND42kC&amp;pg=PA401</t>
        </r>
      </text>
    </comment>
    <comment ref="AN172" authorId="0" shapeId="0" xr:uid="{00000000-0006-0000-0000-0000DA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72" authorId="0" shapeId="0" xr:uid="{00000000-0006-0000-0000-0000DB2F0000}">
      <text>
        <r>
          <rPr>
            <sz val="11"/>
            <color indexed="8"/>
            <rFont val="Helvetica"/>
            <family val="2"/>
          </rPr>
          <t>Author:
The Simon Wiesenthal Centre</t>
        </r>
      </text>
    </comment>
    <comment ref="O173" authorId="0" shapeId="0" xr:uid="{00000000-0006-0000-0000-0000552C0000}">
      <text>
        <r>
          <rPr>
            <sz val="11"/>
            <color indexed="8"/>
            <rFont val="Helvetica"/>
            <family val="2"/>
          </rPr>
          <t>Author:
http://www.derechos.org/nizkor/arg/espana/gar.html
“DECIMOTERCERO”</t>
        </r>
      </text>
    </comment>
    <comment ref="P173" authorId="0" shapeId="0" xr:uid="{00000000-0006-0000-0000-0000562C0000}">
      <text>
        <r>
          <rPr>
            <sz val="11"/>
            <color indexed="8"/>
            <rFont val="Helvetica"/>
            <family val="2"/>
          </rPr>
          <t>Author:
International arrest warrant issued by Garzon
http://www.derechos.org/nizkor/arg/espana/autoago03.html</t>
        </r>
      </text>
    </comment>
    <comment ref="AB173" authorId="0" shapeId="0" xr:uid="{00000000-0006-0000-0000-0000572C0000}">
      <text>
        <r>
          <rPr>
            <sz val="11"/>
            <color indexed="8"/>
            <rFont val="Helvetica"/>
            <family val="2"/>
          </rPr>
          <t xml:space="preserve">Author:
See 1999 indictment, section 7. 
http://www.derechos.org/nizkor/arg/espana/gar.html </t>
        </r>
      </text>
    </comment>
    <comment ref="AC173" authorId="0" shapeId="0" xr:uid="{00000000-0006-0000-0000-000058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3" authorId="0" shapeId="0" xr:uid="{00000000-0006-0000-0000-0000592C0000}">
      <text>
        <r>
          <rPr>
            <sz val="11"/>
            <color indexed="8"/>
            <rFont val="Helvetica"/>
            <family val="2"/>
          </rPr>
          <t xml:space="preserve">Author:
Trial Watch says these Argentinean defendants were charged with CaH.  I looked through the court documents and I disagree.
</t>
        </r>
      </text>
    </comment>
    <comment ref="AF173" authorId="0" shapeId="0" xr:uid="{00000000-0006-0000-0000-00005A2C0000}">
      <text>
        <r>
          <rPr>
            <sz val="11"/>
            <color indexed="8"/>
            <rFont val="Helvetica"/>
            <family val="2"/>
          </rPr>
          <t>Author:
Terrorism</t>
        </r>
      </text>
    </comment>
    <comment ref="AL173" authorId="0" shapeId="0" xr:uid="{00000000-0006-0000-0000-00005B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3" authorId="0" shapeId="0" xr:uid="{00000000-0006-0000-0000-00005C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3" authorId="0" shapeId="0" xr:uid="{00000000-0006-0000-0000-00005D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3" authorId="0" shapeId="0" xr:uid="{00000000-0006-0000-0000-00005E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3" authorId="0" shapeId="0" xr:uid="{00000000-0006-0000-0000-00005F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3" authorId="0" shapeId="0" xr:uid="{00000000-0006-0000-0000-0000602C0000}">
      <text>
        <r>
          <rPr>
            <sz val="11"/>
            <color indexed="8"/>
            <rFont val="Helvetica"/>
            <family val="2"/>
          </rPr>
          <t>Author:
multiple countries had opened investigations into these Argentinean defendants.</t>
        </r>
      </text>
    </comment>
    <comment ref="O174" authorId="0" shapeId="0" xr:uid="{00000000-0006-0000-0000-00004C2D0000}">
      <text>
        <r>
          <rPr>
            <sz val="11"/>
            <color indexed="8"/>
            <rFont val="Helvetica"/>
            <family val="2"/>
          </rPr>
          <t>Author:
http://www.derechos.org/nizkor/arg/espana/gar.html</t>
        </r>
      </text>
    </comment>
    <comment ref="AB174" authorId="0" shapeId="0" xr:uid="{00000000-0006-0000-0000-00004D2D0000}">
      <text>
        <r>
          <rPr>
            <sz val="11"/>
            <color indexed="8"/>
            <rFont val="Helvetica"/>
            <family val="2"/>
          </rPr>
          <t xml:space="preserve">Author:
See 1999 indictment, section 7. 
http://www.derechos.org/nizkor/arg/espana/gar.html </t>
        </r>
      </text>
    </comment>
    <comment ref="AC174" authorId="0" shapeId="0" xr:uid="{00000000-0006-0000-0000-00004E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4" authorId="0" shapeId="0" xr:uid="{00000000-0006-0000-0000-00004F2D0000}">
      <text>
        <r>
          <rPr>
            <sz val="11"/>
            <color indexed="8"/>
            <rFont val="Helvetica"/>
            <family val="2"/>
          </rPr>
          <t xml:space="preserve">Author:
Trial Watch says these Argentinean defendants were charged with CaH.  I looked through the court documents and I disagree.
</t>
        </r>
      </text>
    </comment>
    <comment ref="AF174" authorId="0" shapeId="0" xr:uid="{00000000-0006-0000-0000-0000502D0000}">
      <text>
        <r>
          <rPr>
            <sz val="11"/>
            <color indexed="8"/>
            <rFont val="Helvetica"/>
            <family val="2"/>
          </rPr>
          <t>Author:
Terrorism</t>
        </r>
      </text>
    </comment>
    <comment ref="AL174" authorId="0" shapeId="0" xr:uid="{00000000-0006-0000-0000-000051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4" authorId="0" shapeId="0" xr:uid="{00000000-0006-0000-0000-000052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4" authorId="0" shapeId="0" xr:uid="{00000000-0006-0000-0000-000053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4" authorId="0" shapeId="0" xr:uid="{00000000-0006-0000-0000-000054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4" authorId="0" shapeId="0" xr:uid="{00000000-0006-0000-0000-000055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4" authorId="0" shapeId="0" xr:uid="{00000000-0006-0000-0000-0000562D0000}">
      <text>
        <r>
          <rPr>
            <sz val="11"/>
            <color indexed="8"/>
            <rFont val="Helvetica"/>
            <family val="2"/>
          </rPr>
          <t>Author:
multiple countries had opened investigations into these Argentinean defendants.</t>
        </r>
      </text>
    </comment>
    <comment ref="P175" authorId="0" shapeId="0" xr:uid="{00000000-0006-0000-0000-00007A1A0000}">
      <text>
        <r>
          <rPr>
            <sz val="11"/>
            <color indexed="8"/>
            <rFont val="Helvetica"/>
            <family val="2"/>
          </rPr>
          <t>Author:
International arrest warrant issued by ICC</t>
        </r>
      </text>
    </comment>
    <comment ref="R175" authorId="0" shapeId="0" xr:uid="{00000000-0006-0000-0000-00007B1A0000}">
      <text>
        <r>
          <rPr>
            <sz val="11"/>
            <color indexed="8"/>
            <rFont val="Helvetica"/>
            <family val="2"/>
          </rPr>
          <t>Author:
http://www.internationalcrimesdatabase.org/Case/768/Mbarushimana/</t>
        </r>
      </text>
    </comment>
    <comment ref="AF175" authorId="0" shapeId="0" xr:uid="{00000000-0006-0000-0000-00007C1A0000}">
      <text>
        <r>
          <rPr>
            <sz val="11"/>
            <color indexed="8"/>
            <rFont val="Helvetica"/>
            <family val="2"/>
          </rPr>
          <t>Author:
“civilian population, crimes against humanity, destruction of property, Murder, mutilation, Non-international armed conflict, other inhumane acts, persecution, pillage, rape, torture, war crimes”
http://www.internationalcrimesdatabase.org/Case/768/Mbarushimana/</t>
        </r>
      </text>
    </comment>
    <comment ref="AG175" authorId="0" shapeId="0" xr:uid="{00000000-0006-0000-0000-00007D1A0000}">
      <text>
        <r>
          <rPr>
            <sz val="11"/>
            <color indexed="8"/>
            <rFont val="Helvetica"/>
            <family val="2"/>
          </rPr>
          <t>Author:
Rwanda controlled first by Germany (German East Africa) during colonial period, then by Belgium under League of Nations Mandate system</t>
        </r>
      </text>
    </comment>
    <comment ref="AH175" authorId="0" shapeId="0" xr:uid="{00000000-0006-0000-0000-00007E1A0000}">
      <text>
        <r>
          <rPr>
            <sz val="11"/>
            <color indexed="8"/>
            <rFont val="Helvetica"/>
            <family val="2"/>
          </rPr>
          <t>Author:
barely.
https://en.wikipedia.org/wiki/Danish_colonial_empire#Overview</t>
        </r>
      </text>
    </comment>
    <comment ref="AO175" authorId="0" shapeId="0" xr:uid="{00000000-0006-0000-0000-00007F1A0000}">
      <text>
        <r>
          <rPr>
            <sz val="11"/>
            <color indexed="8"/>
            <rFont val="Helvetica"/>
            <family val="2"/>
          </rPr>
          <t>Author:
complaint filed by CPCR</t>
        </r>
      </text>
    </comment>
    <comment ref="AT175" authorId="0" shapeId="0" xr:uid="{00000000-0006-0000-0000-0000801A0000}">
      <text>
        <r>
          <rPr>
            <sz val="11"/>
            <color indexed="8"/>
            <rFont val="Helvetica"/>
            <family val="2"/>
          </rPr>
          <t>Author:
https://www.google.com/url?hl=en&amp;q=http://www.hirondellenews.com/ictr-rwanda/407-collaboration-with-states/collaboration-with-states-rwanda/24538-en-en-121010-ictrrwanda-kigali-welcomes-first-icc-arrest-of-rwandan-suspect1358913589&amp;source=gmail&amp;ust=1470165485829000&amp;usg=AFQjCNFQzQQFaRVWb0KQJ-3yXVaAQ9ogzQ</t>
        </r>
      </text>
    </comment>
    <comment ref="AU175" authorId="1" shapeId="0" xr:uid="{00000000-0006-0000-0000-0000811A0000}">
      <text>
        <r>
          <rPr>
            <sz val="11"/>
            <color indexed="8"/>
            <rFont val="Helvetica"/>
            <family val="2"/>
          </rPr>
          <t>Mack Eason:
http://www.collectifpartiescivilesrwanda.fr/en/tableau-des-plaintes-du-cpcr/</t>
        </r>
      </text>
    </comment>
    <comment ref="AZ175" authorId="0" shapeId="0" xr:uid="{00000000-0006-0000-0000-0000821A0000}">
      <text>
        <r>
          <rPr>
            <sz val="11"/>
            <color indexed="8"/>
            <rFont val="Helvetica"/>
            <family val="2"/>
          </rPr>
          <t>Author:
“On 20 August 2010, the Prosecution requested the Pre-Trial Chamber to issue an arrest warrant against Mbarushimana, who lived in Paris since 2002.” https://trialinternational.org/latest-post/callixte-mbarushimana/</t>
        </r>
      </text>
    </comment>
    <comment ref="BA175" authorId="0" shapeId="0" xr:uid="{00000000-0006-0000-0000-0000831A0000}">
      <text>
        <r>
          <rPr>
            <sz val="11"/>
            <color indexed="8"/>
            <rFont val="Helvetica"/>
            <family val="2"/>
          </rPr>
          <t>Author:
“On 20 August 2010, the Prosecution requested the Pre-Trial Chamber to issue an arrest warrant against Mbarushimana, who lived in Paris since 2002.” https://trialinternational.org/latest-post/callixte-mbarushimana/</t>
        </r>
      </text>
    </comment>
    <comment ref="O176" authorId="0" shapeId="0" xr:uid="{00000000-0006-0000-0000-00006B290000}">
      <text>
        <r>
          <rPr>
            <sz val="11"/>
            <color indexed="8"/>
            <rFont val="Helvetica"/>
            <family val="2"/>
          </rPr>
          <t>Author:
http://www.derechos.org/nizkor/arg/espana/gar.html</t>
        </r>
      </text>
    </comment>
    <comment ref="P176" authorId="0" shapeId="0" xr:uid="{00000000-0006-0000-0000-00006C290000}">
      <text>
        <r>
          <rPr>
            <sz val="11"/>
            <color indexed="8"/>
            <rFont val="Helvetica"/>
            <family val="2"/>
          </rPr>
          <t>Author:
http://www.derechos.org/nizkor/arg/espana/gar.html</t>
        </r>
      </text>
    </comment>
    <comment ref="AB176" authorId="0" shapeId="0" xr:uid="{00000000-0006-0000-0000-00006D290000}">
      <text>
        <r>
          <rPr>
            <sz val="11"/>
            <color indexed="8"/>
            <rFont val="Helvetica"/>
            <family val="2"/>
          </rPr>
          <t xml:space="preserve">Author:
See 1999 indictment, section 7. 
http://www.derechos.org/nizkor/arg/espana/gar.html </t>
        </r>
      </text>
    </comment>
    <comment ref="AC176" authorId="0" shapeId="0" xr:uid="{00000000-0006-0000-0000-00006E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6" authorId="0" shapeId="0" xr:uid="{00000000-0006-0000-0000-00006F290000}">
      <text>
        <r>
          <rPr>
            <sz val="11"/>
            <color indexed="8"/>
            <rFont val="Helvetica"/>
            <family val="2"/>
          </rPr>
          <t xml:space="preserve">Author:
Trial Watch says these Argentinean defendants were charged with CaH.  I looked through the court documents and I disagree.
</t>
        </r>
      </text>
    </comment>
    <comment ref="AF176" authorId="0" shapeId="0" xr:uid="{00000000-0006-0000-0000-000070290000}">
      <text>
        <r>
          <rPr>
            <sz val="11"/>
            <color indexed="8"/>
            <rFont val="Helvetica"/>
            <family val="2"/>
          </rPr>
          <t>Author:
Terrorism</t>
        </r>
      </text>
    </comment>
    <comment ref="AL176" authorId="0" shapeId="0" xr:uid="{00000000-0006-0000-0000-000071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6" authorId="0" shapeId="0" xr:uid="{00000000-0006-0000-0000-000072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6" authorId="0" shapeId="0" xr:uid="{00000000-0006-0000-0000-000073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6" authorId="0" shapeId="0" xr:uid="{00000000-0006-0000-0000-000074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6" authorId="0" shapeId="0" xr:uid="{00000000-0006-0000-0000-000075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6" authorId="0" shapeId="0" xr:uid="{00000000-0006-0000-0000-000076290000}">
      <text>
        <r>
          <rPr>
            <sz val="11"/>
            <color indexed="8"/>
            <rFont val="Helvetica"/>
            <family val="2"/>
          </rPr>
          <t>Author:
multiple countries had opened investigations into these Argentinean defendants.</t>
        </r>
      </text>
    </comment>
    <comment ref="O177" authorId="0" shapeId="0" xr:uid="{00000000-0006-0000-0000-000077290000}">
      <text>
        <r>
          <rPr>
            <sz val="11"/>
            <color indexed="8"/>
            <rFont val="Helvetica"/>
            <family val="2"/>
          </rPr>
          <t>Author:
http://www.derechos.org/nizkor/arg/espana/gar.html</t>
        </r>
      </text>
    </comment>
    <comment ref="P177" authorId="0" shapeId="0" xr:uid="{00000000-0006-0000-0000-000078290000}">
      <text>
        <r>
          <rPr>
            <sz val="11"/>
            <color indexed="8"/>
            <rFont val="Helvetica"/>
            <family val="2"/>
          </rPr>
          <t>Author:
http://www.derechos.org/nizkor/arg/espana/gar.html</t>
        </r>
      </text>
    </comment>
    <comment ref="AB177" authorId="0" shapeId="0" xr:uid="{00000000-0006-0000-0000-000079290000}">
      <text>
        <r>
          <rPr>
            <sz val="11"/>
            <color indexed="8"/>
            <rFont val="Helvetica"/>
            <family val="2"/>
          </rPr>
          <t xml:space="preserve">Author:
See 1999 indictment, section 7. 
http://www.derechos.org/nizkor/arg/espana/gar.html </t>
        </r>
      </text>
    </comment>
    <comment ref="AC177" authorId="0" shapeId="0" xr:uid="{00000000-0006-0000-0000-00007A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7" authorId="0" shapeId="0" xr:uid="{00000000-0006-0000-0000-00007B290000}">
      <text>
        <r>
          <rPr>
            <sz val="11"/>
            <color indexed="8"/>
            <rFont val="Helvetica"/>
            <family val="2"/>
          </rPr>
          <t xml:space="preserve">Author:
Trial Watch says these Argentinean defendants were charged with CaH.  I looked through the court documents and I disagree.
</t>
        </r>
      </text>
    </comment>
    <comment ref="AF177" authorId="0" shapeId="0" xr:uid="{00000000-0006-0000-0000-00007C290000}">
      <text>
        <r>
          <rPr>
            <sz val="11"/>
            <color indexed="8"/>
            <rFont val="Helvetica"/>
            <family val="2"/>
          </rPr>
          <t>Author:
Terrorism</t>
        </r>
      </text>
    </comment>
    <comment ref="AL177" authorId="0" shapeId="0" xr:uid="{00000000-0006-0000-0000-00007D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7" authorId="0" shapeId="0" xr:uid="{00000000-0006-0000-0000-00007E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7" authorId="0" shapeId="0" xr:uid="{00000000-0006-0000-0000-00007F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7" authorId="0" shapeId="0" xr:uid="{00000000-0006-0000-0000-000080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7" authorId="0" shapeId="0" xr:uid="{00000000-0006-0000-0000-000081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7" authorId="0" shapeId="0" xr:uid="{00000000-0006-0000-0000-000082290000}">
      <text>
        <r>
          <rPr>
            <sz val="11"/>
            <color indexed="8"/>
            <rFont val="Helvetica"/>
            <family val="2"/>
          </rPr>
          <t>Author:
multiple countries had opened investigations into these Argentinean defendants.</t>
        </r>
      </text>
    </comment>
    <comment ref="O178" authorId="0" shapeId="0" xr:uid="{00000000-0006-0000-0000-000083290000}">
      <text>
        <r>
          <rPr>
            <sz val="11"/>
            <color indexed="8"/>
            <rFont val="Helvetica"/>
            <family val="2"/>
          </rPr>
          <t>Author:
http://www.derechos.org/nizkor/arg/espana/gar.html</t>
        </r>
      </text>
    </comment>
    <comment ref="AB178" authorId="0" shapeId="0" xr:uid="{00000000-0006-0000-0000-000084290000}">
      <text>
        <r>
          <rPr>
            <sz val="11"/>
            <color indexed="8"/>
            <rFont val="Helvetica"/>
            <family val="2"/>
          </rPr>
          <t xml:space="preserve">Author:
See 1999 indictment, section 7. 
http://www.derechos.org/nizkor/arg/espana/gar.html </t>
        </r>
      </text>
    </comment>
    <comment ref="AC178" authorId="0" shapeId="0" xr:uid="{00000000-0006-0000-0000-000085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8" authorId="0" shapeId="0" xr:uid="{00000000-0006-0000-0000-000086290000}">
      <text>
        <r>
          <rPr>
            <sz val="11"/>
            <color indexed="8"/>
            <rFont val="Helvetica"/>
            <family val="2"/>
          </rPr>
          <t xml:space="preserve">Author:
Trial Watch says these Argentinean defendants were charged with CaH.  I looked through the court documents and I disagree.
</t>
        </r>
      </text>
    </comment>
    <comment ref="AF178" authorId="0" shapeId="0" xr:uid="{00000000-0006-0000-0000-000087290000}">
      <text>
        <r>
          <rPr>
            <sz val="11"/>
            <color indexed="8"/>
            <rFont val="Helvetica"/>
            <family val="2"/>
          </rPr>
          <t>Author:
Terrorism</t>
        </r>
      </text>
    </comment>
    <comment ref="AL178" authorId="0" shapeId="0" xr:uid="{00000000-0006-0000-0000-000088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8" authorId="0" shapeId="0" xr:uid="{00000000-0006-0000-0000-000089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8" authorId="0" shapeId="0" xr:uid="{00000000-0006-0000-0000-00008A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8" authorId="0" shapeId="0" xr:uid="{00000000-0006-0000-0000-00008B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8" authorId="0" shapeId="0" xr:uid="{00000000-0006-0000-0000-00008C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8" authorId="0" shapeId="0" xr:uid="{00000000-0006-0000-0000-00008D290000}">
      <text>
        <r>
          <rPr>
            <sz val="11"/>
            <color indexed="8"/>
            <rFont val="Helvetica"/>
            <family val="2"/>
          </rPr>
          <t>Author:
multiple countries had opened investigations into these Argentinean defendants.</t>
        </r>
      </text>
    </comment>
    <comment ref="O179" authorId="1" shapeId="0" xr:uid="{00000000-0006-0000-0000-0000E6050000}">
      <text>
        <r>
          <rPr>
            <sz val="11"/>
            <color indexed="8"/>
            <rFont val="Helvetica"/>
            <family val="2"/>
          </rPr>
          <t xml:space="preserve">Mack Eason:
https://trialinternational.org/latest-post/alfredo-cristiani-burkard/
</t>
        </r>
      </text>
    </comment>
    <comment ref="P179" authorId="1" shapeId="0" xr:uid="{00000000-0006-0000-0000-0000E7050000}">
      <text>
        <r>
          <rPr>
            <sz val="11"/>
            <color indexed="8"/>
            <rFont val="Helvetica"/>
            <family val="2"/>
          </rPr>
          <t>Mack Eason:
https://trialinternational.org/latest-post/inocente-orlando-montano-morales/</t>
        </r>
      </text>
    </comment>
    <comment ref="Q179" authorId="1" shapeId="0" xr:uid="{00000000-0006-0000-0000-0000E8050000}">
      <text>
        <r>
          <rPr>
            <sz val="11"/>
            <color indexed="8"/>
            <rFont val="Helvetica"/>
            <family val="2"/>
          </rPr>
          <t>Mack Eason:
https://trialinternational.org/latest-post/inocente-orlando-montano-morales/</t>
        </r>
      </text>
    </comment>
    <comment ref="AF179" authorId="1" shapeId="0" xr:uid="{00000000-0006-0000-0000-0000E9050000}">
      <text>
        <r>
          <rPr>
            <sz val="11"/>
            <color indexed="8"/>
            <rFont val="Helvetica"/>
            <family val="2"/>
          </rPr>
          <t>Mack Eason:
Murder, state terrorism</t>
        </r>
      </text>
    </comment>
    <comment ref="AN179" authorId="1" shapeId="0" xr:uid="{00000000-0006-0000-0000-0000EA05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79" authorId="0" shapeId="0" xr:uid="{00000000-0006-0000-0000-0000EB050000}">
      <text>
        <r>
          <rPr>
            <sz val="11"/>
            <color indexed="8"/>
            <rFont val="Helvetica"/>
            <family val="2"/>
          </rPr>
          <t>Author:
Yes: Center for Justice and Accountability (CJA) (based in San Fransisco)
“CJA and APDHE have jointly filed a complaint as popular prosecutors in their organizational capacities.”  http://www.cja.org/downloads/Jesuits_Summary_of_Complaint_in_English.pdf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C180" authorId="1" shapeId="0" xr:uid="{00000000-0006-0000-0000-000026060000}">
      <text/>
    </comment>
    <comment ref="O180" authorId="1" shapeId="0" xr:uid="{00000000-0006-0000-0000-000027060000}">
      <text>
        <r>
          <rPr>
            <sz val="11"/>
            <color indexed="8"/>
            <rFont val="Helvetica"/>
            <family val="2"/>
          </rPr>
          <t xml:space="preserve">Mack Eason:
https://trialinternational.org/latest-post/alfredo-cristiani-burkard/
</t>
        </r>
      </text>
    </comment>
    <comment ref="R180" authorId="1" shapeId="0" xr:uid="{00000000-0006-0000-0000-000028060000}">
      <text>
        <r>
          <rPr>
            <sz val="11"/>
            <color indexed="8"/>
            <rFont val="Helvetica"/>
            <family val="2"/>
          </rPr>
          <t>Mack Eason:
https://trialinternational.org/latest-post/guillermo-alfredo-benavides/</t>
        </r>
      </text>
    </comment>
    <comment ref="AF180" authorId="1" shapeId="0" xr:uid="{00000000-0006-0000-0000-000029060000}">
      <text>
        <r>
          <rPr>
            <sz val="11"/>
            <color indexed="8"/>
            <rFont val="Helvetica"/>
            <family val="2"/>
          </rPr>
          <t>Mack Eason:
Murder, state terrorism</t>
        </r>
      </text>
    </comment>
    <comment ref="AN180" authorId="1" shapeId="0" xr:uid="{00000000-0006-0000-0000-00002A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80" authorId="0" shapeId="0" xr:uid="{00000000-0006-0000-0000-00002B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B181" authorId="0" shapeId="0" xr:uid="{00000000-0006-0000-0000-000056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81" authorId="0" shapeId="0" xr:uid="{00000000-0006-0000-0000-000057020000}">
      <text>
        <r>
          <rPr>
            <sz val="11"/>
            <color indexed="8"/>
            <rFont val="Helvetica"/>
            <family val="2"/>
          </rPr>
          <t>Author:
Defendants Named HERE:
http://cadenaser.com/ser/2014/10/31/tribunales/1414787886_712567.html</t>
        </r>
      </text>
    </comment>
    <comment ref="O181" authorId="1" shapeId="0" xr:uid="{00000000-0006-0000-0000-000058020000}">
      <text>
        <r>
          <rPr>
            <sz val="11"/>
            <color indexed="8"/>
            <rFont val="Helvetica"/>
            <family val="2"/>
          </rPr>
          <t xml:space="preserve">Mack Eason:
https://translate.google.com/translate?hl=en&amp;sl=es&amp;u=http://memoriahistorica.org.es/tag/maria-servini-de-cubria/&amp;prev=search
</t>
        </r>
      </text>
    </comment>
    <comment ref="P181" authorId="0" shapeId="0" xr:uid="{00000000-0006-0000-0000-000059020000}">
      <text>
        <r>
          <rPr>
            <sz val="11"/>
            <color indexed="8"/>
            <rFont val="Helvetica"/>
            <family val="2"/>
          </rPr>
          <t>Author:
http://cadenaser.com/ser/2014/10/31/tribunales/1414787886_712567.html</t>
        </r>
      </text>
    </comment>
    <comment ref="AE181" authorId="0" shapeId="0" xr:uid="{00000000-0006-0000-0000-00005A020000}">
      <text>
        <r>
          <rPr>
            <sz val="11"/>
            <color indexed="8"/>
            <rFont val="Helvetica"/>
            <family val="2"/>
          </rPr>
          <t xml:space="preserve">Author:
http://cadenaser.com/ser/2014/10/31/tribunales/1414787886_712567.html
</t>
        </r>
      </text>
    </comment>
    <comment ref="AF181" authorId="0" shapeId="0" xr:uid="{00000000-0006-0000-0000-00005B020000}">
      <text>
        <r>
          <rPr>
            <sz val="11"/>
            <color indexed="8"/>
            <rFont val="Helvetica"/>
            <family val="2"/>
          </rPr>
          <t>Author:
List of crimes here: http://politica.elpais.com/politica/2014/10/31/actualidad/1414789472_600996.html</t>
        </r>
      </text>
    </comment>
    <comment ref="AL181" authorId="0" shapeId="0" xr:uid="{00000000-0006-0000-0000-00005C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81" authorId="0" shapeId="0" xr:uid="{00000000-0006-0000-0000-00005D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81" authorId="0" shapeId="0" xr:uid="{00000000-0006-0000-0000-00005E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81" authorId="0" shapeId="0" xr:uid="{00000000-0006-0000-0000-00005F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81" authorId="0" shapeId="0" xr:uid="{00000000-0006-0000-0000-000060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AT182" authorId="1" shapeId="0" xr:uid="{02C3426C-543A-4840-A518-040F803E18E6}">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AG183" authorId="0" shapeId="0" xr:uid="{F39BDECA-08A2-8E46-AAD3-B6F81718864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83" authorId="0" shapeId="0" xr:uid="{7464FAEC-3AF8-D84E-A205-56547737E40B}">
      <text>
        <r>
          <rPr>
            <sz val="11"/>
            <color indexed="8"/>
            <rFont val="Helvetica"/>
            <family val="2"/>
          </rPr>
          <t>Author:
barely.
https://en.wikipedia.org/wiki/Danish_colonial_empire#Overview</t>
        </r>
      </text>
    </comment>
    <comment ref="AL183" authorId="0" shapeId="0" xr:uid="{0B0B43A1-CC6C-D34C-AC63-8ECF1972FDE5}">
      <text>
        <r>
          <rPr>
            <sz val="11"/>
            <color indexed="8"/>
            <rFont val="Helvetica"/>
            <family val="2"/>
          </rPr>
          <t xml:space="preserve">Author:
https://enhedslisten.dk/israelsk-udenrigsminister-anmeldt-for-krigsforbrydelser	</t>
        </r>
      </text>
    </comment>
    <comment ref="AZ183" authorId="0" shapeId="0" xr:uid="{6ED68925-8554-C24A-95FF-7E9FBC7AC9D8}">
      <text>
        <r>
          <rPr>
            <sz val="11"/>
            <color indexed="8"/>
            <rFont val="Helvetica"/>
            <family val="2"/>
          </rPr>
          <t>Author:
“Israeli Foreign Minister Tzipi Livni arrived in Denmark Monday met Tuesday with Prime Minister Anders Fogh Rasmussen and Foreign Minister Per Stig Moeller.”
http://www.ynetnews.com/articles/0,7340,L-3297479,00.html</t>
        </r>
      </text>
    </comment>
    <comment ref="O184" authorId="1" shapeId="0" xr:uid="{6998FE12-6E1C-7F44-B922-FE092845214B}">
      <text>
        <r>
          <rPr>
            <sz val="10"/>
            <color rgb="FF000000"/>
            <rFont val="Tahoma"/>
            <family val="2"/>
          </rPr>
          <t>http://webcache.googleusercontent.com/search?q=cache:KU_qoniwfSAJ:um.dk/da/~/media/UM/Danish-site/Documents/Nyheder/CAT%2520%2520Denmark%2520%2520Combined%2520sixth%2520and%2520seventh%2520periodic%2520report.pdf+&amp;cd=1&amp;hl=en&amp;ct=clnk&amp;gl=us&amp;client=safari</t>
        </r>
      </text>
    </comment>
    <comment ref="AG184" authorId="0" shapeId="0" xr:uid="{A9245BA3-09AE-CE47-9BEB-BC5285C96E86}">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84" authorId="0" shapeId="0" xr:uid="{BA97FCD7-040B-0247-A277-C37019B5435B}">
      <text>
        <r>
          <rPr>
            <sz val="11"/>
            <color indexed="8"/>
            <rFont val="Helvetica"/>
            <family val="2"/>
          </rPr>
          <t>Author:
barely.
https://en.wikipedia.org/wiki/Danish_colonial_empire#Overview</t>
        </r>
      </text>
    </comment>
    <comment ref="O185" authorId="0" shapeId="0" xr:uid="{00000000-0006-0000-0000-00008E290000}">
      <text>
        <r>
          <rPr>
            <sz val="11"/>
            <color indexed="8"/>
            <rFont val="Helvetica"/>
            <family val="2"/>
          </rPr>
          <t>Author:
http://www.derechos.org/nizkor/arg/espana/gar.html</t>
        </r>
      </text>
    </comment>
    <comment ref="P185" authorId="0" shapeId="0" xr:uid="{00000000-0006-0000-0000-00008F290000}">
      <text>
        <r>
          <rPr>
            <sz val="11"/>
            <color indexed="8"/>
            <rFont val="Helvetica"/>
            <family val="2"/>
          </rPr>
          <t>Author:
http://www.derechos.org/nizkor/arg/espana/gar.html</t>
        </r>
      </text>
    </comment>
    <comment ref="AB185" authorId="0" shapeId="0" xr:uid="{00000000-0006-0000-0000-000090290000}">
      <text>
        <r>
          <rPr>
            <sz val="11"/>
            <color indexed="8"/>
            <rFont val="Helvetica"/>
            <family val="2"/>
          </rPr>
          <t xml:space="preserve">Author:
See 1999 indictment, section 7. 
http://www.derechos.org/nizkor/arg/espana/gar.html </t>
        </r>
      </text>
    </comment>
    <comment ref="AC185" authorId="0" shapeId="0" xr:uid="{00000000-0006-0000-0000-000091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5" authorId="0" shapeId="0" xr:uid="{00000000-0006-0000-0000-000092290000}">
      <text>
        <r>
          <rPr>
            <sz val="11"/>
            <color indexed="8"/>
            <rFont val="Helvetica"/>
            <family val="2"/>
          </rPr>
          <t xml:space="preserve">Author:
Trial Watch says these Argentinean defendants were charged with CaH.  I looked through the court documents and I disagree.
</t>
        </r>
      </text>
    </comment>
    <comment ref="AF185" authorId="0" shapeId="0" xr:uid="{00000000-0006-0000-0000-000093290000}">
      <text>
        <r>
          <rPr>
            <sz val="11"/>
            <color indexed="8"/>
            <rFont val="Helvetica"/>
            <family val="2"/>
          </rPr>
          <t>Author:
Terrorism</t>
        </r>
      </text>
    </comment>
    <comment ref="AL185" authorId="0" shapeId="0" xr:uid="{00000000-0006-0000-0000-000094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5" authorId="0" shapeId="0" xr:uid="{00000000-0006-0000-0000-000095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5" authorId="0" shapeId="0" xr:uid="{00000000-0006-0000-0000-000096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5" authorId="0" shapeId="0" xr:uid="{00000000-0006-0000-0000-000097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5" authorId="0" shapeId="0" xr:uid="{00000000-0006-0000-0000-000098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5" authorId="0" shapeId="0" xr:uid="{00000000-0006-0000-0000-000099290000}">
      <text>
        <r>
          <rPr>
            <sz val="11"/>
            <color indexed="8"/>
            <rFont val="Helvetica"/>
            <family val="2"/>
          </rPr>
          <t>Author:
multiple countries had opened investigations into these Argentinean defendants.</t>
        </r>
      </text>
    </comment>
    <comment ref="O186" authorId="0" shapeId="0" xr:uid="{00000000-0006-0000-0000-0000572D0000}">
      <text>
        <r>
          <rPr>
            <sz val="11"/>
            <color indexed="8"/>
            <rFont val="Helvetica"/>
            <family val="2"/>
          </rPr>
          <t>Author:
http://www.derechos.org/nizkor/arg/espana/gar.html</t>
        </r>
      </text>
    </comment>
    <comment ref="AB186" authorId="0" shapeId="0" xr:uid="{00000000-0006-0000-0000-0000582D0000}">
      <text>
        <r>
          <rPr>
            <sz val="11"/>
            <color indexed="8"/>
            <rFont val="Helvetica"/>
            <family val="2"/>
          </rPr>
          <t xml:space="preserve">Author:
See 1999 indictment, section 7. 
http://www.derechos.org/nizkor/arg/espana/gar.html </t>
        </r>
      </text>
    </comment>
    <comment ref="AC186" authorId="0" shapeId="0" xr:uid="{00000000-0006-0000-0000-000059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6" authorId="0" shapeId="0" xr:uid="{00000000-0006-0000-0000-00005A2D0000}">
      <text>
        <r>
          <rPr>
            <sz val="11"/>
            <color indexed="8"/>
            <rFont val="Helvetica"/>
            <family val="2"/>
          </rPr>
          <t xml:space="preserve">Author:
Trial Watch says these Argentinean defendants were charged with CaH.  I looked through the court documents and I disagree.
</t>
        </r>
      </text>
    </comment>
    <comment ref="AF186" authorId="0" shapeId="0" xr:uid="{00000000-0006-0000-0000-00005B2D0000}">
      <text>
        <r>
          <rPr>
            <sz val="11"/>
            <color indexed="8"/>
            <rFont val="Helvetica"/>
            <family val="2"/>
          </rPr>
          <t>Author:
Terrorism</t>
        </r>
      </text>
    </comment>
    <comment ref="AL186" authorId="0" shapeId="0" xr:uid="{00000000-0006-0000-0000-00005C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6" authorId="0" shapeId="0" xr:uid="{00000000-0006-0000-0000-00005D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6" authorId="0" shapeId="0" xr:uid="{00000000-0006-0000-0000-00005E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6" authorId="0" shapeId="0" xr:uid="{00000000-0006-0000-0000-00005F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6" authorId="0" shapeId="0" xr:uid="{00000000-0006-0000-0000-000060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6" authorId="0" shapeId="0" xr:uid="{00000000-0006-0000-0000-0000612D0000}">
      <text>
        <r>
          <rPr>
            <sz val="11"/>
            <color indexed="8"/>
            <rFont val="Helvetica"/>
            <family val="2"/>
          </rPr>
          <t>Author:
multiple countries had opened investigations into these Argentinean defendants.</t>
        </r>
      </text>
    </comment>
    <comment ref="O187" authorId="0" shapeId="0" xr:uid="{00000000-0006-0000-0000-0000AE060000}">
      <text>
        <r>
          <rPr>
            <sz val="11"/>
            <color indexed="8"/>
            <rFont val="Helvetica"/>
            <family val="2"/>
          </rPr>
          <t>Author:
Ad hoc Judge Bula Bula separate opinion, Arrest Warrant case.
See also, https://trialinternational.org/latest-post/fidel-castro/</t>
        </r>
      </text>
    </comment>
    <comment ref="AE187" authorId="0" shapeId="0" xr:uid="{00000000-0006-0000-0000-0000AF060000}">
      <text>
        <r>
          <rPr>
            <sz val="11"/>
            <color indexed="8"/>
            <rFont val="Helvetica"/>
            <family val="2"/>
          </rPr>
          <t>Author:
“crimes against humanity including murder, attempted murder, unlawful detention and torture.”
http://www.internationalcrimesdatabase.org/Case/980</t>
        </r>
      </text>
    </comment>
    <comment ref="AL187" authorId="0" shapeId="0" xr:uid="{00000000-0006-0000-0000-0000B0060000}">
      <text>
        <r>
          <rPr>
            <sz val="11"/>
            <color indexed="8"/>
            <rFont val="Helvetica"/>
            <family val="2"/>
          </rPr>
          <t xml:space="preserve">Author:
https://trialinternational.org/latest-post/fidel-castro/
</t>
        </r>
      </text>
    </comment>
    <comment ref="AN187" authorId="0" shapeId="0" xr:uid="{00000000-0006-0000-0000-0000B1060000}">
      <text>
        <r>
          <rPr>
            <sz val="11"/>
            <color indexed="8"/>
            <rFont val="Helvetica"/>
            <family val="2"/>
          </rPr>
          <t>Author:
http://www.asser.nl/upload/documents/20120405T112146-Castro%20-%20Plainte%20avec%20constitution%20de%20partie%20civile%20-%204-10-2001.pdf</t>
        </r>
      </text>
    </comment>
    <comment ref="AO187" authorId="0" shapeId="0" xr:uid="{00000000-0006-0000-0000-0000B2060000}">
      <text>
        <r>
          <rPr>
            <sz val="11"/>
            <color indexed="8"/>
            <rFont val="Helvetica"/>
            <family val="2"/>
          </rPr>
          <t>Author:
“BROTHERS TO THE RESCUE (ci-après le « BTTR »), organisation humanitaire de droit américain, ayant son siège à 5790 SW 84 Street, Miami, Floride 33143, U.S.A., représenté par José J. BASULTO.”
http://www.asser.nl/upload/documents/20120405T112146-Castro%20-%20Plainte%20avec%20constitution%20de%20partie%20civile%20-%204-10-2001.pdf</t>
        </r>
      </text>
    </comment>
    <comment ref="AP187" authorId="0" shapeId="0" xr:uid="{00000000-0006-0000-0000-0000B3060000}">
      <text>
        <r>
          <rPr>
            <sz val="11"/>
            <color indexed="8"/>
            <rFont val="Helvetica"/>
            <family val="2"/>
          </rPr>
          <t>Author:
Eva Librada Barbas-Arango, Maria Victoria GARCIA, Sergio PERODIN (3 of the 7 co-plaintiffs) are of Cuban nationality.
http://www.asser.nl/upload/documents/20120405T112146-Castro%20-%20Plainte%20avec%20constitution%20de%20partie%20civile%20-%204-10-2001.pdf</t>
        </r>
      </text>
    </comment>
    <comment ref="K188" authorId="0" shapeId="0" xr:uid="{00000000-0006-0000-0000-000076030000}">
      <text>
        <r>
          <rPr>
            <sz val="11"/>
            <color indexed="8"/>
            <rFont val="Helvetica"/>
            <family val="2"/>
          </rPr>
          <t>Author:
Order issued by Judge-Magistrate Ismael Moreno Chamarro, Central Instruction Court Number 2, Madrid, November 19, 1998.
SEE: https://www.hrw.org/reports/1999/cuba/Cuba996-11.htm#P1955_493926</t>
        </r>
      </text>
    </comment>
    <comment ref="O188" authorId="0" shapeId="0" xr:uid="{00000000-0006-0000-0000-000077030000}">
      <text>
        <r>
          <rPr>
            <sz val="11"/>
            <color indexed="8"/>
            <rFont val="Helvetica"/>
            <family val="2"/>
          </rPr>
          <t>Author:
https://trialinternational.org/latest-post/fidel-castro/</t>
        </r>
      </text>
    </comment>
    <comment ref="AF188" authorId="0" shapeId="0" xr:uid="{00000000-0006-0000-0000-000078030000}">
      <text>
        <r>
          <rPr>
            <sz val="11"/>
            <color indexed="8"/>
            <rFont val="Helvetica"/>
            <family val="2"/>
          </rPr>
          <t>Author:
“Genocide murder and torture”
https://trialinternational.org/latest-post/fidel-castro/</t>
        </r>
      </text>
    </comment>
    <comment ref="AL188" authorId="0" shapeId="0" xr:uid="{00000000-0006-0000-0000-000079030000}">
      <text>
        <r>
          <rPr>
            <sz val="11"/>
            <color indexed="8"/>
            <rFont val="Helvetica"/>
            <family val="2"/>
          </rPr>
          <t>Author:
http://www.christusrex.org/www2/fcf/arrestcastrotoo.html
See also: https://www.hrw.org/reports/1999/cuba/Cuba996-11.htm#P1955_493926</t>
        </r>
      </text>
    </comment>
    <comment ref="AN188" authorId="0" shapeId="0" xr:uid="{00000000-0006-0000-0000-00007A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O188" authorId="0" shapeId="0" xr:uid="{00000000-0006-0000-0000-00007B030000}">
      <text>
        <r>
          <rPr>
            <sz val="11"/>
            <color indexed="8"/>
            <rFont val="Helvetica"/>
            <family val="2"/>
          </rPr>
          <t>Author:
“"Foundation for Human Rights in Cuba, allied with the Cuban American National Foundation””
http://www.christusrex.org/www2/fcf/arrestcastrotoo.html</t>
        </r>
      </text>
    </comment>
    <comment ref="AP188" authorId="0" shapeId="0" xr:uid="{00000000-0006-0000-0000-00007C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S188" authorId="0" shapeId="0" xr:uid="{00000000-0006-0000-0000-00007D030000}">
      <text>
        <r>
          <rPr>
            <sz val="11"/>
            <color indexed="8"/>
            <rFont val="Helvetica"/>
            <family val="2"/>
          </rPr>
          <t xml:space="preserve">Author:
Head of State
</t>
        </r>
      </text>
    </comment>
    <comment ref="C189" authorId="0" shapeId="0" xr:uid="{00000000-0006-0000-0000-00005C030000}">
      <text>
        <r>
          <rPr>
            <sz val="11"/>
            <color indexed="8"/>
            <rFont val="Helvetica"/>
            <family val="2"/>
          </rPr>
          <t>Author:
https://trialinternational.org/latest-post/fidel-castro/</t>
        </r>
      </text>
    </comment>
    <comment ref="O189" authorId="0" shapeId="0" xr:uid="{00000000-0006-0000-0000-00005D030000}">
      <text>
        <r>
          <rPr>
            <sz val="11"/>
            <color indexed="8"/>
            <rFont val="Helvetica"/>
            <family val="2"/>
          </rPr>
          <t>Author:
https://trialinternational.org/latest-post/fidel-castro/</t>
        </r>
      </text>
    </comment>
    <comment ref="AF189" authorId="0" shapeId="0" xr:uid="{00000000-0006-0000-0000-00005E030000}">
      <text>
        <r>
          <rPr>
            <sz val="11"/>
            <color indexed="8"/>
            <rFont val="Helvetica"/>
            <family val="2"/>
          </rPr>
          <t>Author:
“Genocide murder and torture”
https://trialinternational.org/latest-post/fidel-castro/</t>
        </r>
      </text>
    </comment>
    <comment ref="AL189" authorId="0" shapeId="0" xr:uid="{00000000-0006-0000-0000-00005F030000}">
      <text>
        <r>
          <rPr>
            <sz val="11"/>
            <color indexed="8"/>
            <rFont val="Helvetica"/>
            <family val="2"/>
          </rPr>
          <t>Author:
https://trialinternational.org/latest-post/fidel-castro/</t>
        </r>
      </text>
    </comment>
    <comment ref="AN189" authorId="0" shapeId="0" xr:uid="{00000000-0006-0000-0000-000060030000}">
      <text>
        <r>
          <rPr>
            <sz val="11"/>
            <color indexed="8"/>
            <rFont val="Helvetica"/>
            <family val="2"/>
          </rPr>
          <t>Author:
"Foundation for Human Rights in Cuba (FHRC)” “together with Cuban citizens”</t>
        </r>
      </text>
    </comment>
    <comment ref="AP189" authorId="0" shapeId="0" xr:uid="{00000000-0006-0000-0000-000061030000}">
      <text>
        <r>
          <rPr>
            <sz val="11"/>
            <color indexed="8"/>
            <rFont val="Helvetica"/>
            <family val="2"/>
          </rPr>
          <t>Author:
"Foundation for Human Rights in Cuba (FHRC)” “together with Cuban citizens”</t>
        </r>
      </text>
    </comment>
    <comment ref="C190" authorId="0" shapeId="0" xr:uid="{00000000-0006-0000-0000-0000DD060000}">
      <text>
        <r>
          <rPr>
            <sz val="11"/>
            <color indexed="8"/>
            <rFont val="Helvetica"/>
            <family val="2"/>
          </rPr>
          <t>Author:
https://trialinternational.org/latest-post/fidel-castro/</t>
        </r>
      </text>
    </comment>
    <comment ref="K190" authorId="0" shapeId="0" xr:uid="{00000000-0006-0000-0000-0000DE060000}">
      <text>
        <r>
          <rPr>
            <sz val="11"/>
            <color indexed="8"/>
            <rFont val="Helvetica"/>
            <family val="2"/>
          </rPr>
          <t>Author:
https://trialinternational.org/latest-post/fidel-castro/
https://web.archive.org/web/20080217060139/http://www.iht.com/articles/ap/2007/12/13/europe/EU-GEN-Spain-Castro.php</t>
        </r>
      </text>
    </comment>
    <comment ref="O190" authorId="0" shapeId="0" xr:uid="{00000000-0006-0000-0000-0000DF060000}">
      <text>
        <r>
          <rPr>
            <sz val="11"/>
            <color indexed="8"/>
            <rFont val="Helvetica"/>
            <family val="2"/>
          </rPr>
          <t>Author:
https://trialinternational.org/latest-post/fidel-castro/</t>
        </r>
      </text>
    </comment>
    <comment ref="AF190" authorId="0" shapeId="0" xr:uid="{00000000-0006-0000-0000-0000E0060000}">
      <text>
        <r>
          <rPr>
            <sz val="11"/>
            <color indexed="8"/>
            <rFont val="Helvetica"/>
            <family val="2"/>
          </rPr>
          <t>Author:
“genocide, crimes against humanity, torture and terrorism”https://trialinternational.org/latest-post/fidel-castro/</t>
        </r>
      </text>
    </comment>
    <comment ref="AL190" authorId="0" shapeId="0" xr:uid="{00000000-0006-0000-0000-0000E1060000}">
      <text>
        <r>
          <rPr>
            <sz val="11"/>
            <color indexed="8"/>
            <rFont val="Helvetica"/>
            <family val="2"/>
          </rPr>
          <t>Author:
https://trialinternational.org/latest-post/fidel-castro/</t>
        </r>
      </text>
    </comment>
    <comment ref="AN190" authorId="0" shapeId="0" xr:uid="{00000000-0006-0000-0000-0000E2060000}">
      <text>
        <r>
          <rPr>
            <sz val="11"/>
            <color indexed="8"/>
            <rFont val="Helvetica"/>
            <family val="2"/>
          </rPr>
          <t>Author:
http://web.archive.org/web/20070307024208/http://www.cad-brigada2506.com/br_quienes.asp</t>
        </r>
      </text>
    </comment>
    <comment ref="AP190" authorId="0" shapeId="0" xr:uid="{00000000-0006-0000-0000-0000E3060000}">
      <text>
        <r>
          <rPr>
            <sz val="11"/>
            <color indexed="8"/>
            <rFont val="Helvetica"/>
            <family val="2"/>
          </rPr>
          <t>Author:
At least some were.
http://web.archive.org/web/20070307024208/http://www.cad-brigada2506.com/br_quienes.asp</t>
        </r>
      </text>
    </comment>
    <comment ref="AQ190" authorId="0" shapeId="0" xr:uid="{00000000-0006-0000-0000-0000E4060000}">
      <text>
        <r>
          <rPr>
            <sz val="11"/>
            <color indexed="8"/>
            <rFont val="Helvetica"/>
            <family val="2"/>
          </rPr>
          <t>Author:
http://web.archive.org/web/20081120121911/http://www.cad-brigada2506.com/br_quienes.asp</t>
        </r>
      </text>
    </comment>
    <comment ref="AS190" authorId="0" shapeId="0" xr:uid="{00000000-0006-0000-0000-0000E5060000}">
      <text>
        <r>
          <rPr>
            <sz val="11"/>
            <color indexed="8"/>
            <rFont val="Helvetica"/>
            <family val="2"/>
          </rPr>
          <t>Author:
Plaintiffs argued that “It argued that Castro is no longer a sitting head of state since emergency intestinal surgery forced him to cede power to a provisional government run by his younger brother Raul in July 2006.”
https://web.archive.org/web/20080217060139/http://www.iht.com/articles/ap/2007/12/13/europe/EU-GEN-Spain-Castro.php</t>
        </r>
      </text>
    </comment>
    <comment ref="O191" authorId="0" shapeId="0" xr:uid="{00000000-0006-0000-0000-0000BB060000}">
      <text>
        <r>
          <rPr>
            <sz val="11"/>
            <color indexed="8"/>
            <rFont val="Helvetica"/>
            <family val="2"/>
          </rPr>
          <t>Author:
Ad hoc Judge Bula Bula separate opinion, Arrest Warrant case.
See also, https://trialinternational.org/latest-post/fidel-castro/</t>
        </r>
      </text>
    </comment>
    <comment ref="AE191" authorId="0" shapeId="0" xr:uid="{00000000-0006-0000-0000-0000BC060000}">
      <text>
        <r>
          <rPr>
            <sz val="11"/>
            <color indexed="8"/>
            <rFont val="Helvetica"/>
            <family val="2"/>
          </rPr>
          <t>Author:
“crimes against humanity including murder, attempted murder, unlawful detention and torture.”
http://www.internationalcrimesdatabase.org/Case/980</t>
        </r>
      </text>
    </comment>
    <comment ref="AL191" authorId="0" shapeId="0" xr:uid="{00000000-0006-0000-0000-0000BD060000}">
      <text>
        <r>
          <rPr>
            <sz val="11"/>
            <color indexed="8"/>
            <rFont val="Helvetica"/>
            <family val="2"/>
          </rPr>
          <t xml:space="preserve">Author:
https://trialinternational.org/latest-post/fidel-castro/
</t>
        </r>
      </text>
    </comment>
    <comment ref="AN191" authorId="0" shapeId="0" xr:uid="{00000000-0006-0000-0000-0000BE060000}">
      <text>
        <r>
          <rPr>
            <sz val="11"/>
            <color indexed="8"/>
            <rFont val="Helvetica"/>
            <family val="2"/>
          </rPr>
          <t>Author:
http://www.asser.nl/upload/documents/20120405T112146-Castro%20-%20Plainte%20avec%20constitution%20de%20partie%20civile%20-%204-10-2001.pdf</t>
        </r>
      </text>
    </comment>
    <comment ref="AO191" authorId="0" shapeId="0" xr:uid="{00000000-0006-0000-0000-0000BF060000}">
      <text>
        <r>
          <rPr>
            <sz val="11"/>
            <color indexed="8"/>
            <rFont val="Helvetica"/>
            <family val="2"/>
          </rPr>
          <t>Author:
“BROTHERS TO THE RESCUE (ci-après le « BTTR »), organisation humanitaire de droit américain, ayant son siège à 5790 SW 84 Street, Miami, Floride 33143, U.S.A., représenté par José J. BASULTO.”
http://www.asser.nl/upload/documents/20120405T112146-Castro%20-%20Plainte%20avec%20constitution%20de%20partie%20civile%20-%204-10-2001.pdf</t>
        </r>
      </text>
    </comment>
    <comment ref="AP191" authorId="0" shapeId="0" xr:uid="{00000000-0006-0000-0000-0000C0060000}">
      <text>
        <r>
          <rPr>
            <sz val="11"/>
            <color indexed="8"/>
            <rFont val="Helvetica"/>
            <family val="2"/>
          </rPr>
          <t>Author:
Eva Librada Barbas-Arango, Maria Victoria GARCIA, Sergio PERODIN (3 of the 7 co-plaintiffs) are of Cuban nationality.
http://www.asser.nl/upload/documents/20120405T112146-Castro%20-%20Plainte%20avec%20constitution%20de%20partie%20civile%20-%204-10-2001.pdf</t>
        </r>
      </text>
    </comment>
    <comment ref="AS191" authorId="0" shapeId="0" xr:uid="{00000000-0006-0000-0000-0000C1060000}">
      <text>
        <r>
          <rPr>
            <sz val="11"/>
            <color indexed="8"/>
            <rFont val="Helvetica"/>
            <family val="2"/>
          </rPr>
          <t>Author:
First Vice President of the Council of State.
http://www.internationalcrimesdatabase.org/Case/980</t>
        </r>
      </text>
    </comment>
    <comment ref="K192" authorId="0" shapeId="0" xr:uid="{00000000-0006-0000-0000-00007E030000}">
      <text>
        <r>
          <rPr>
            <sz val="11"/>
            <color indexed="8"/>
            <rFont val="Helvetica"/>
            <family val="2"/>
          </rPr>
          <t>Author:
Order issued by Judge-Magistrate Ismael Moreno Chamarro, Central Instruction Court Number 2, Madrid, November 19, 1998.
SEE: https://www.hrw.org/reports/1999/cuba/Cuba996-11.htm#P1955_493926</t>
        </r>
      </text>
    </comment>
    <comment ref="O192" authorId="0" shapeId="0" xr:uid="{00000000-0006-0000-0000-00007F030000}">
      <text>
        <r>
          <rPr>
            <sz val="11"/>
            <color indexed="8"/>
            <rFont val="Helvetica"/>
            <family val="2"/>
          </rPr>
          <t>Author:
https://trialinternational.org/latest-post/fidel-castro/</t>
        </r>
      </text>
    </comment>
    <comment ref="AF192" authorId="0" shapeId="0" xr:uid="{00000000-0006-0000-0000-000080030000}">
      <text>
        <r>
          <rPr>
            <sz val="11"/>
            <color indexed="8"/>
            <rFont val="Helvetica"/>
            <family val="2"/>
          </rPr>
          <t>Author:
“Genocide murder and torture”
https://trialinternational.org/latest-post/fidel-castro/</t>
        </r>
      </text>
    </comment>
    <comment ref="AL192" authorId="0" shapeId="0" xr:uid="{00000000-0006-0000-0000-000081030000}">
      <text>
        <r>
          <rPr>
            <sz val="11"/>
            <color indexed="8"/>
            <rFont val="Helvetica"/>
            <family val="2"/>
          </rPr>
          <t>Author:
http://www.christusrex.org/www2/fcf/arrestcastrotoo.html
See also: https://www.hrw.org/reports/1999/cuba/Cuba996-11.htm#P1955_493926</t>
        </r>
      </text>
    </comment>
    <comment ref="AN192" authorId="0" shapeId="0" xr:uid="{00000000-0006-0000-0000-000082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O192" authorId="0" shapeId="0" xr:uid="{00000000-0006-0000-0000-000083030000}">
      <text>
        <r>
          <rPr>
            <sz val="11"/>
            <color indexed="8"/>
            <rFont val="Helvetica"/>
            <family val="2"/>
          </rPr>
          <t>Author:
“"Foundation for Human Rights in Cuba, allied with the Cuban American National Foundation””
http://www.christusrex.org/www2/fcf/arrestcastrotoo.html</t>
        </r>
      </text>
    </comment>
    <comment ref="AP192" authorId="0" shapeId="0" xr:uid="{00000000-0006-0000-0000-000084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S192" authorId="0" shapeId="0" xr:uid="{00000000-0006-0000-0000-000085030000}">
      <text>
        <r>
          <rPr>
            <sz val="11"/>
            <color indexed="8"/>
            <rFont val="Helvetica"/>
            <family val="2"/>
          </rPr>
          <t xml:space="preserve">Author:
First Vice President of the Council of State and Ministers of Cuba
2 December 1976 – 24 February 2008
Minister of the Cuban Revolutionary Armed Forces (Defense minister)
16 February 1959 – 24 February 2008
</t>
        </r>
      </text>
    </comment>
    <comment ref="O193" authorId="0" shapeId="0" xr:uid="{00000000-0006-0000-0000-000062030000}">
      <text>
        <r>
          <rPr>
            <sz val="11"/>
            <color indexed="8"/>
            <rFont val="Helvetica"/>
            <family val="2"/>
          </rPr>
          <t>Author:
https://trialinternational.org/latest-post/fidel-castro/</t>
        </r>
      </text>
    </comment>
    <comment ref="AF193" authorId="0" shapeId="0" xr:uid="{00000000-0006-0000-0000-000063030000}">
      <text>
        <r>
          <rPr>
            <sz val="11"/>
            <color indexed="8"/>
            <rFont val="Helvetica"/>
            <family val="2"/>
          </rPr>
          <t>Author:
“Genocide murder and torture”
https://trialinternational.org/latest-post/fidel-castro/</t>
        </r>
      </text>
    </comment>
    <comment ref="AL193" authorId="0" shapeId="0" xr:uid="{00000000-0006-0000-0000-000064030000}">
      <text>
        <r>
          <rPr>
            <sz val="11"/>
            <color indexed="8"/>
            <rFont val="Helvetica"/>
            <family val="2"/>
          </rPr>
          <t>Author:
https://trialinternational.org/latest-post/fidel-castro/</t>
        </r>
      </text>
    </comment>
    <comment ref="AN193" authorId="0" shapeId="0" xr:uid="{00000000-0006-0000-0000-000065030000}">
      <text>
        <r>
          <rPr>
            <sz val="11"/>
            <color indexed="8"/>
            <rFont val="Helvetica"/>
            <family val="2"/>
          </rPr>
          <t>Author:
"Foundation for Human Rights in Cuba (FHRC)” “together with Cuban citizens”</t>
        </r>
      </text>
    </comment>
    <comment ref="AP193" authorId="0" shapeId="0" xr:uid="{00000000-0006-0000-0000-000066030000}">
      <text>
        <r>
          <rPr>
            <sz val="11"/>
            <color indexed="8"/>
            <rFont val="Helvetica"/>
            <family val="2"/>
          </rPr>
          <t>Author:
"Foundation for Human Rights in Cuba (FHRC)” “together with Cuban citizens”</t>
        </r>
      </text>
    </comment>
    <comment ref="AS193" authorId="0" shapeId="0" xr:uid="{00000000-0006-0000-0000-000067030000}">
      <text>
        <r>
          <rPr>
            <sz val="11"/>
            <color indexed="8"/>
            <rFont val="Helvetica"/>
            <family val="2"/>
          </rPr>
          <t xml:space="preserve">Author:
First Vice President of the Council of State and Ministers of Cuba
2 December 1976 – 24 February 2008
Minister of the Cuban Revolutionary Armed Forces (Defense minister)
16 February 1959 – 24 February 2008
</t>
        </r>
      </text>
    </comment>
    <comment ref="K194" authorId="0" shapeId="0" xr:uid="{00000000-0006-0000-0000-0000E6060000}">
      <text>
        <r>
          <rPr>
            <sz val="11"/>
            <color indexed="8"/>
            <rFont val="Helvetica"/>
            <family val="2"/>
          </rPr>
          <t>Author:
https://trialinternational.org/latest-post/fidel-castro/
https://web.archive.org/web/20080217060139/http://www.iht.com/articles/ap/2007/12/13/europe/EU-GEN-Spain-Castro.php</t>
        </r>
      </text>
    </comment>
    <comment ref="O194" authorId="0" shapeId="0" xr:uid="{00000000-0006-0000-0000-0000E7060000}">
      <text>
        <r>
          <rPr>
            <sz val="11"/>
            <color indexed="8"/>
            <rFont val="Helvetica"/>
            <family val="2"/>
          </rPr>
          <t>Author:
https://trialinternational.org/latest-post/fidel-castro/</t>
        </r>
      </text>
    </comment>
    <comment ref="AF194" authorId="0" shapeId="0" xr:uid="{00000000-0006-0000-0000-0000E8060000}">
      <text>
        <r>
          <rPr>
            <sz val="11"/>
            <color indexed="8"/>
            <rFont val="Helvetica"/>
            <family val="2"/>
          </rPr>
          <t>Author:
“genocide, crimes against humanity, torture and terrorism”https://trialinternational.org/latest-post/fidel-castro/</t>
        </r>
      </text>
    </comment>
    <comment ref="AL194" authorId="0" shapeId="0" xr:uid="{00000000-0006-0000-0000-0000E9060000}">
      <text>
        <r>
          <rPr>
            <sz val="11"/>
            <color indexed="8"/>
            <rFont val="Helvetica"/>
            <family val="2"/>
          </rPr>
          <t>Author:
https://trialinternational.org/latest-post/fidel-castro/</t>
        </r>
      </text>
    </comment>
    <comment ref="AN194" authorId="0" shapeId="0" xr:uid="{00000000-0006-0000-0000-0000EA060000}">
      <text>
        <r>
          <rPr>
            <sz val="11"/>
            <color indexed="8"/>
            <rFont val="Helvetica"/>
            <family val="2"/>
          </rPr>
          <t>Author:
http://web.archive.org/web/20070307024208/http://www.cad-brigada2506.com/br_quienes.asp</t>
        </r>
      </text>
    </comment>
    <comment ref="AP194" authorId="0" shapeId="0" xr:uid="{00000000-0006-0000-0000-0000EB060000}">
      <text>
        <r>
          <rPr>
            <sz val="11"/>
            <color indexed="8"/>
            <rFont val="Helvetica"/>
            <family val="2"/>
          </rPr>
          <t>Author:
At least some were.
http://web.archive.org/web/20070307024208/http://www.cad-brigada2506.com/br_quienes.asp</t>
        </r>
      </text>
    </comment>
    <comment ref="AQ194" authorId="0" shapeId="0" xr:uid="{00000000-0006-0000-0000-0000EC060000}">
      <text>
        <r>
          <rPr>
            <sz val="11"/>
            <color indexed="8"/>
            <rFont val="Helvetica"/>
            <family val="2"/>
          </rPr>
          <t>Author:
http://web.archive.org/web/20081120121911/http://www.cad-brigada2506.com/br_quienes.asp</t>
        </r>
      </text>
    </comment>
    <comment ref="AS194" authorId="0" shapeId="0" xr:uid="{00000000-0006-0000-0000-0000ED060000}">
      <text>
        <r>
          <rPr>
            <sz val="11"/>
            <color indexed="8"/>
            <rFont val="Helvetica"/>
            <family val="2"/>
          </rPr>
          <t xml:space="preserve">Author:
First Vice President of the Council of State and Ministers of Cuba
2 December 1976 – 24 February 2008
Minister of the Cuban Revolutionary Armed Forces (Defense minister)
16 February 1959 – 24 February 2008
</t>
        </r>
      </text>
    </comment>
    <comment ref="P195" authorId="0" shapeId="0" xr:uid="{00000000-0006-0000-0000-0000612C0000}">
      <text>
        <r>
          <rPr>
            <sz val="11"/>
            <color indexed="8"/>
            <rFont val="Helvetica"/>
            <family val="2"/>
          </rPr>
          <t>Author:
http://www.derechos.org/nizkor/arg/espana/gar.html</t>
        </r>
      </text>
    </comment>
    <comment ref="AB195" authorId="0" shapeId="0" xr:uid="{00000000-0006-0000-0000-0000622C0000}">
      <text>
        <r>
          <rPr>
            <sz val="11"/>
            <color indexed="8"/>
            <rFont val="Helvetica"/>
            <family val="2"/>
          </rPr>
          <t xml:space="preserve">Author:
See 1999 indictment, section 7. 
http://www.derechos.org/nizkor/arg/espana/gar.html </t>
        </r>
      </text>
    </comment>
    <comment ref="AC195" authorId="0" shapeId="0" xr:uid="{00000000-0006-0000-0000-000063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5" authorId="0" shapeId="0" xr:uid="{00000000-0006-0000-0000-0000642C0000}">
      <text>
        <r>
          <rPr>
            <sz val="11"/>
            <color indexed="8"/>
            <rFont val="Helvetica"/>
            <family val="2"/>
          </rPr>
          <t xml:space="preserve">Author:
Trial Watch says these Argentinean defendants were charged with CaH.  I looked through the court documents and I disagree.
</t>
        </r>
      </text>
    </comment>
    <comment ref="AF195" authorId="0" shapeId="0" xr:uid="{00000000-0006-0000-0000-0000652C0000}">
      <text>
        <r>
          <rPr>
            <sz val="11"/>
            <color indexed="8"/>
            <rFont val="Helvetica"/>
            <family val="2"/>
          </rPr>
          <t>Author:
Terrorism</t>
        </r>
      </text>
    </comment>
    <comment ref="AL195" authorId="0" shapeId="0" xr:uid="{00000000-0006-0000-0000-000066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5" authorId="0" shapeId="0" xr:uid="{00000000-0006-0000-0000-000067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5" authorId="0" shapeId="0" xr:uid="{00000000-0006-0000-0000-000068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5" authorId="0" shapeId="0" xr:uid="{00000000-0006-0000-0000-000069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5" authorId="0" shapeId="0" xr:uid="{00000000-0006-0000-0000-00006A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5" authorId="0" shapeId="0" xr:uid="{00000000-0006-0000-0000-00006B2C0000}">
      <text>
        <r>
          <rPr>
            <sz val="11"/>
            <color indexed="8"/>
            <rFont val="Helvetica"/>
            <family val="2"/>
          </rPr>
          <t>Author:
multiple countries had opened investigations into these Argentinean defendants.</t>
        </r>
      </text>
    </comment>
    <comment ref="B196" authorId="0" shapeId="0" xr:uid="{00000000-0006-0000-0000-0000612B0000}">
      <text>
        <r>
          <rPr>
            <sz val="11"/>
            <color indexed="8"/>
            <rFont val="Helvetica"/>
            <family val="2"/>
          </rPr>
          <t>Author:
3 reasons this case is important:
-the only one of Garzon's argentinean indictees detained in a third part outside Spain and Argentina
-ANOTHER instance of a case being initiated when victims recognized the alleged perpetrator and reported him to the police.  SEE http://www.semissourian.com/story/118224.html (“torture victims living in Mexico saw him on television and reported him to the police.”)
-This and other Argentina cases are important insofar as the prosecutions in Spain seem to have shaken loose the Argentinean justice system; many of these defendants were tried and sentenced in Argentina.  
“On 11 December 2009, Ricardo Cavallo, Alfredo Astiz, Jorge Acosta together with other officials was accused by the Argentinian Prosecution of having participated in the commission of crimes against humanity. On 26 October 2011, Ricardo Cavallo was sentenced to life imprisonment and perpetual disqualification by the Federal Oral Court No. 5 of Buenos Aires, Argentina.”
https://trialinternational.org/latest-post/ricardo-miguel-cavallo/</t>
        </r>
      </text>
    </comment>
    <comment ref="O196" authorId="0" shapeId="0" xr:uid="{00000000-0006-0000-0000-0000622B0000}">
      <text>
        <r>
          <rPr>
            <sz val="11"/>
            <color indexed="8"/>
            <rFont val="Helvetica"/>
            <family val="2"/>
          </rPr>
          <t>Author:
http://www.derechos.org/nizkor/arg/espana/gar.html (“Duodécimo”)</t>
        </r>
      </text>
    </comment>
    <comment ref="AB196" authorId="0" shapeId="0" xr:uid="{00000000-0006-0000-0000-0000632B0000}">
      <text>
        <r>
          <rPr>
            <sz val="11"/>
            <color indexed="8"/>
            <rFont val="Helvetica"/>
            <family val="2"/>
          </rPr>
          <t xml:space="preserve">Author:
See 1999 indictment, section 7. 
http://www.derechos.org/nizkor/arg/espana/gar.html </t>
        </r>
      </text>
    </comment>
    <comment ref="AC196" authorId="0" shapeId="0" xr:uid="{00000000-0006-0000-0000-000064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6" authorId="0" shapeId="0" xr:uid="{00000000-0006-0000-0000-0000652B0000}">
      <text>
        <r>
          <rPr>
            <sz val="11"/>
            <color indexed="8"/>
            <rFont val="Helvetica"/>
            <family val="2"/>
          </rPr>
          <t xml:space="preserve">Author:
Trial Watch says these Argentinean defendants were charged with CaH.  I looked through the court documents and I disagree.
</t>
        </r>
      </text>
    </comment>
    <comment ref="AF196" authorId="0" shapeId="0" xr:uid="{00000000-0006-0000-0000-0000662B0000}">
      <text>
        <r>
          <rPr>
            <sz val="11"/>
            <color indexed="8"/>
            <rFont val="Helvetica"/>
            <family val="2"/>
          </rPr>
          <t>Author:
Terrorism</t>
        </r>
      </text>
    </comment>
    <comment ref="AL196" authorId="0" shapeId="0" xr:uid="{00000000-0006-0000-0000-000067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6" authorId="0" shapeId="0" xr:uid="{00000000-0006-0000-0000-000068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6" authorId="0" shapeId="0" xr:uid="{00000000-0006-0000-0000-000069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6" authorId="0" shapeId="0" xr:uid="{00000000-0006-0000-0000-00006A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6" authorId="0" shapeId="0" xr:uid="{00000000-0006-0000-0000-00006B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S196" authorId="0" shapeId="0" xr:uid="{00000000-0006-0000-0000-00006C2B0000}">
      <text>
        <r>
          <rPr>
            <sz val="11"/>
            <color indexed="8"/>
            <rFont val="Helvetica"/>
            <family val="2"/>
          </rPr>
          <t>Author:
a navy officer at the time.  does this count?</t>
        </r>
      </text>
    </comment>
    <comment ref="BI196" authorId="0" shapeId="0" xr:uid="{00000000-0006-0000-0000-00006D2B0000}">
      <text>
        <r>
          <rPr>
            <sz val="11"/>
            <color indexed="8"/>
            <rFont val="Helvetica"/>
            <family val="2"/>
          </rPr>
          <t>Author:
multiple countries had opened investigations into these Argentinean defendants.</t>
        </r>
      </text>
    </comment>
    <comment ref="O197" authorId="0" shapeId="0" xr:uid="{00000000-0006-0000-0000-00009E2B0000}">
      <text>
        <r>
          <rPr>
            <sz val="11"/>
            <color indexed="8"/>
            <rFont val="Helvetica"/>
            <family val="2"/>
          </rPr>
          <t xml:space="preserve">Author:
http://www.derechos.org/nizkor/arg/espana/gar.html (“Duodécimo”)
</t>
        </r>
      </text>
    </comment>
    <comment ref="AB197" authorId="0" shapeId="0" xr:uid="{00000000-0006-0000-0000-00009F2B0000}">
      <text>
        <r>
          <rPr>
            <sz val="11"/>
            <color indexed="8"/>
            <rFont val="Helvetica"/>
            <family val="2"/>
          </rPr>
          <t xml:space="preserve">Author:
See 1999 indictment, section 7. 
http://www.derechos.org/nizkor/arg/espana/gar.html </t>
        </r>
      </text>
    </comment>
    <comment ref="AC197" authorId="0" shapeId="0" xr:uid="{00000000-0006-0000-0000-0000A0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7" authorId="0" shapeId="0" xr:uid="{00000000-0006-0000-0000-0000A12B0000}">
      <text>
        <r>
          <rPr>
            <sz val="11"/>
            <color indexed="8"/>
            <rFont val="Helvetica"/>
            <family val="2"/>
          </rPr>
          <t xml:space="preserve">Author:
Trial Watch says these Argentinean defendants were charged with CaH.  I looked through the court documents and I disagree.
</t>
        </r>
      </text>
    </comment>
    <comment ref="AF197" authorId="0" shapeId="0" xr:uid="{00000000-0006-0000-0000-0000A22B0000}">
      <text>
        <r>
          <rPr>
            <sz val="11"/>
            <color indexed="8"/>
            <rFont val="Helvetica"/>
            <family val="2"/>
          </rPr>
          <t>Author:
Terrorism</t>
        </r>
      </text>
    </comment>
    <comment ref="AL197" authorId="0" shapeId="0" xr:uid="{00000000-0006-0000-0000-0000A3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7" authorId="0" shapeId="0" xr:uid="{00000000-0006-0000-0000-0000A4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7" authorId="0" shapeId="0" xr:uid="{00000000-0006-0000-0000-0000A5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7" authorId="0" shapeId="0" xr:uid="{00000000-0006-0000-0000-0000A6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7" authorId="0" shapeId="0" xr:uid="{00000000-0006-0000-0000-0000A7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7" authorId="0" shapeId="0" xr:uid="{00000000-0006-0000-0000-0000A82B0000}">
      <text>
        <r>
          <rPr>
            <sz val="11"/>
            <color indexed="8"/>
            <rFont val="Helvetica"/>
            <family val="2"/>
          </rPr>
          <t>Author:
multiple countries had opened investigations into these Argentinean defendants.</t>
        </r>
      </text>
    </comment>
    <comment ref="B198" authorId="1" shapeId="0" xr:uid="{00000000-0006-0000-0000-0000160F0000}">
      <text>
        <r>
          <rPr>
            <sz val="11"/>
            <color indexed="8"/>
            <rFont val="Helvetica"/>
            <family val="2"/>
          </rPr>
          <t>Mack Eason:
Some sources describe this as a civil suit, others as a criminal suit.  Unclear.</t>
        </r>
      </text>
    </comment>
    <comment ref="O198" authorId="1" shapeId="0" xr:uid="{00000000-0006-0000-0000-0000170F0000}">
      <text>
        <r>
          <rPr>
            <sz val="11"/>
            <color indexed="8"/>
            <rFont val="Helvetica"/>
            <family val="2"/>
          </rPr>
          <t>Mack Eason:
http://www.reuters.com/article/us-germany-turkey-complaint-idUSKCN0ZD231</t>
        </r>
      </text>
    </comment>
    <comment ref="AD198" authorId="1" shapeId="0" xr:uid="{00000000-0006-0000-0000-0000180F0000}">
      <text>
        <r>
          <rPr>
            <sz val="11"/>
            <color indexed="8"/>
            <rFont val="Helvetica"/>
            <family val="2"/>
          </rPr>
          <t>Mack Eason:
https://sputniknews.com/politics/201606281042101173-german-erdogan-war-crimes-trial/</t>
        </r>
      </text>
    </comment>
    <comment ref="AE198" authorId="1" shapeId="0" xr:uid="{00000000-0006-0000-0000-0000190F0000}">
      <text>
        <r>
          <rPr>
            <sz val="11"/>
            <color indexed="8"/>
            <rFont val="Helvetica"/>
            <family val="2"/>
          </rPr>
          <t>Mack Eason:
https://sputniknews.com/politics/201606281042101173-german-erdogan-war-crimes-trial/</t>
        </r>
      </text>
    </comment>
    <comment ref="AL198" authorId="1" shapeId="0" xr:uid="{00000000-0006-0000-0000-00001A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B199" authorId="0" shapeId="0" xr:uid="{00000000-0006-0000-0000-0000F9010000}">
      <text>
        <r>
          <rPr>
            <sz val="11"/>
            <color indexed="8"/>
            <rFont val="Helvetica"/>
            <family val="2"/>
          </rPr>
          <t>Author:
Because this case was filed in the name of relatives of the alleged victims, and all those named relative plaintiffs live in Argentina, is this a passive personality case?`</t>
        </r>
      </text>
    </comment>
    <comment ref="O199" authorId="1" shapeId="0" xr:uid="{00000000-0006-0000-0000-0000FA010000}">
      <text>
        <r>
          <rPr>
            <sz val="11"/>
            <color indexed="8"/>
            <rFont val="Helvetica"/>
            <family val="2"/>
          </rPr>
          <t xml:space="preserve">Mack Eason:
https://translate.google.com/translate?hl=en&amp;sl=es&amp;u=http://memoriahistorica.org.es/tag/maria-servini-de-cubria/&amp;prev=search
</t>
        </r>
      </text>
    </comment>
    <comment ref="P199" authorId="0" shapeId="0" xr:uid="{00000000-0006-0000-0000-0000FB010000}">
      <text>
        <r>
          <rPr>
            <sz val="11"/>
            <color indexed="8"/>
            <rFont val="Helvetica"/>
            <family val="2"/>
          </rPr>
          <t>Author:
http://www.buenosairesherald.com/article/140972/judge-seeks-arrests-for-francoera-crimes</t>
        </r>
      </text>
    </comment>
    <comment ref="AF199" authorId="0" shapeId="0" xr:uid="{00000000-0006-0000-0000-0000FC010000}">
      <text>
        <r>
          <rPr>
            <sz val="11"/>
            <color indexed="8"/>
            <rFont val="Helvetica"/>
            <family val="2"/>
          </rPr>
          <t>Author:
List of crimes here: http://politica.elpais.com/politica/2014/10/31/actualidad/1414789472_600996.html</t>
        </r>
      </text>
    </comment>
    <comment ref="AL199" authorId="0" shapeId="0" xr:uid="{00000000-0006-0000-0000-0000FD01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99" authorId="0" shapeId="0" xr:uid="{00000000-0006-0000-0000-0000FE01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99" authorId="0" shapeId="0" xr:uid="{00000000-0006-0000-0000-0000FF01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99" authorId="0" shapeId="0" xr:uid="{00000000-0006-0000-0000-000000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99" authorId="0" shapeId="0" xr:uid="{00000000-0006-0000-0000-000001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P200" authorId="0" shapeId="0" xr:uid="{00000000-0006-0000-0000-000047000000}">
      <text>
        <r>
          <rPr>
            <sz val="11"/>
            <color indexed="8"/>
            <rFont val="Helvetica"/>
            <family val="2"/>
          </rPr>
          <t>Author:
Int’l Arrest warrant issued by Audience National 
http://www.derechos.org/nizkor/chile/juicio/amplia.html</t>
        </r>
      </text>
    </comment>
    <comment ref="Q200" authorId="0" shapeId="0" xr:uid="{00000000-0006-0000-0000-000048000000}">
      <text>
        <r>
          <rPr>
            <sz val="11"/>
            <color indexed="8"/>
            <rFont val="Helvetica"/>
            <family val="2"/>
          </rPr>
          <t>Author:
Int’l Arrest warrant issued by Audience National 
http://www.derechos.org/nizkor/chile/juicio/amplia.html</t>
        </r>
      </text>
    </comment>
    <comment ref="AF200" authorId="0" shapeId="0" xr:uid="{00000000-0006-0000-0000-000049000000}">
      <text>
        <r>
          <rPr>
            <sz val="11"/>
            <color indexed="8"/>
            <rFont val="Helvetica"/>
            <family val="2"/>
          </rPr>
          <t>Author:
terrorism</t>
        </r>
      </text>
    </comment>
    <comment ref="AI200" authorId="0" shapeId="0" xr:uid="{00000000-0006-0000-0000-00004A000000}">
      <text>
        <r>
          <rPr>
            <sz val="11"/>
            <color indexed="8"/>
            <rFont val="Helvetica"/>
            <family val="2"/>
          </rPr>
          <t>Author:
https://en.wikipedia.org/wiki/History_of_Chile</t>
        </r>
      </text>
    </comment>
    <comment ref="AL200" authorId="0" shapeId="0" xr:uid="{00000000-0006-0000-0000-00004B000000}">
      <text>
        <r>
          <rPr>
            <sz val="11"/>
            <color indexed="8"/>
            <rFont val="Helvetica"/>
            <family val="2"/>
          </rPr>
          <t>Author:
Lawsuit filed 28 March 1996 was filed by the Progressive Association of Spanish Prosecutors.</t>
        </r>
      </text>
    </comment>
    <comment ref="AN200" authorId="0" shapeId="0" xr:uid="{00000000-0006-0000-0000-00004C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O200" authorId="0" shapeId="0" xr:uid="{00000000-0006-0000-0000-00004D00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R200" authorId="0" shapeId="0" xr:uid="{00000000-0006-0000-0000-00004E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200" authorId="0" shapeId="0" xr:uid="{00000000-0006-0000-0000-00004F000000}">
      <text>
        <r>
          <rPr>
            <sz val="11"/>
            <color indexed="8"/>
            <rFont val="Helvetica"/>
            <family val="2"/>
          </rPr>
          <t>Author:
https://en.wikipedia.org/wiki/César_Mendoza</t>
        </r>
      </text>
    </comment>
    <comment ref="Q201" authorId="0" shapeId="0" xr:uid="{00000000-0006-0000-0000-00007C120000}">
      <text>
        <r>
          <rPr>
            <sz val="11"/>
            <color indexed="8"/>
            <rFont val="Helvetica"/>
            <family val="2"/>
          </rPr>
          <t>Author:
http://www.jeuneafrique.com/164825/politique/g-nocide-rwandais-charles-twagira-plac-en-d-tention-provisoire-en-france/</t>
        </r>
      </text>
    </comment>
    <comment ref="R201" authorId="0" shapeId="0" xr:uid="{00000000-0006-0000-0000-00007D120000}">
      <text>
        <r>
          <rPr>
            <sz val="11"/>
            <color indexed="8"/>
            <rFont val="Helvetica"/>
            <family val="2"/>
          </rPr>
          <t xml:space="preserve">Author:
http://www.jeuneafrique.com/164825/politique/g-nocide-rwandais-charles-twagira-plac-en-d-tention-provisoire-en-france/	</t>
        </r>
      </text>
    </comment>
    <comment ref="AG201" authorId="0" shapeId="0" xr:uid="{00000000-0006-0000-0000-00007E120000}">
      <text>
        <r>
          <rPr>
            <sz val="11"/>
            <color indexed="8"/>
            <rFont val="Helvetica"/>
            <family val="2"/>
          </rPr>
          <t>Author:
Rwanda controlled first by Germany (German East Africa) during colonial period, then by Belgium under League of Nations Mandate system</t>
        </r>
      </text>
    </comment>
    <comment ref="AH201" authorId="0" shapeId="0" xr:uid="{00000000-0006-0000-0000-00007F120000}">
      <text>
        <r>
          <rPr>
            <sz val="11"/>
            <color indexed="8"/>
            <rFont val="Helvetica"/>
            <family val="2"/>
          </rPr>
          <t>Author:
barely.
https://en.wikipedia.org/wiki/Danish_colonial_empire#Overview</t>
        </r>
      </text>
    </comment>
    <comment ref="AL201" authorId="0" shapeId="0" xr:uid="{00000000-0006-0000-0000-000080120000}">
      <text>
        <r>
          <rPr>
            <sz val="11"/>
            <color indexed="8"/>
            <rFont val="Helvetica"/>
            <family val="2"/>
          </rPr>
          <t>Author:
“</t>
        </r>
      </text>
    </comment>
    <comment ref="AO201" authorId="0" shapeId="0" xr:uid="{00000000-0006-0000-0000-000081120000}">
      <text>
        <r>
          <rPr>
            <sz val="11"/>
            <color indexed="8"/>
            <rFont val="Helvetica"/>
            <family val="2"/>
          </rPr>
          <t xml:space="preserve">Author:
case filed by CPCR
</t>
        </r>
      </text>
    </comment>
    <comment ref="AU201" authorId="1" shapeId="0" xr:uid="{00000000-0006-0000-0000-000082120000}">
      <text>
        <r>
          <rPr>
            <sz val="11"/>
            <color indexed="8"/>
            <rFont val="Helvetica"/>
            <family val="2"/>
          </rPr>
          <t>Mack Eason:
https://www.ictj.org/news/rwanda-genocide-survivors-call-france-retry-fugitive</t>
        </r>
      </text>
    </comment>
    <comment ref="BB201" authorId="0" shapeId="0" xr:uid="{00000000-0006-0000-0000-000083120000}">
      <text>
        <r>
          <rPr>
            <sz val="11"/>
            <color indexed="8"/>
            <rFont val="Helvetica"/>
            <family val="2"/>
          </rPr>
          <t>Author:
“Having obtained the right to asylum in January 2007 he took French nationality in 2009, which is exceptionally fast.”
http://cec.rwanda.free.fr/informations/twagira.html</t>
        </r>
      </text>
    </comment>
    <comment ref="BC201" authorId="0" shapeId="0" xr:uid="{00000000-0006-0000-0000-000084120000}">
      <text>
        <r>
          <rPr>
            <sz val="11"/>
            <color indexed="8"/>
            <rFont val="Helvetica"/>
            <family val="2"/>
          </rPr>
          <t>Author:
“He is currently working as an ER doctor in the city of Rouen and was recently naturalised as a French citizen.”
https://trialinternational.org/latest-post/charles-twagira/</t>
        </r>
      </text>
    </comment>
    <comment ref="M202" authorId="0" shapeId="0" xr:uid="{00000000-0006-0000-0000-000028120000}">
      <text>
        <r>
          <rPr>
            <sz val="11"/>
            <color indexed="8"/>
            <rFont val="Helvetica"/>
            <family val="2"/>
          </rPr>
          <t>Author:
http://vcrisis.com/index.php?content=letters/200311210100</t>
        </r>
      </text>
    </comment>
    <comment ref="O202" authorId="0" shapeId="0" xr:uid="{00000000-0006-0000-0000-000029120000}">
      <text>
        <r>
          <rPr>
            <sz val="11"/>
            <color indexed="8"/>
            <rFont val="Helvetica"/>
            <family val="2"/>
          </rPr>
          <t>Author:
http://vcrisis.com/index.php?content=letters/200311210100</t>
        </r>
      </text>
    </comment>
    <comment ref="AE202" authorId="0" shapeId="0" xr:uid="{00000000-0006-0000-0000-00002A120000}">
      <text>
        <r>
          <rPr>
            <sz val="11"/>
            <color indexed="8"/>
            <rFont val="Helvetica"/>
            <family val="2"/>
          </rPr>
          <t xml:space="preserve">Author:
“The complaint brought against Chávez, et al., alleges such severe charges as crimes against humanity and terrorism.”
http://venezuelanalysis.com/analysis/225?page=11
</t>
        </r>
      </text>
    </comment>
    <comment ref="AF202" authorId="0" shapeId="0" xr:uid="{00000000-0006-0000-0000-00002B120000}">
      <text>
        <r>
          <rPr>
            <sz val="11"/>
            <color indexed="8"/>
            <rFont val="Helvetica"/>
            <family val="2"/>
          </rPr>
          <t xml:space="preserve">Author:
“The complaint brought against Chávez, et al., alleges such severe charges as crimes against humanity and terrorism.”
http://venezuelanalysis.com/analysis/225?page=11
</t>
        </r>
      </text>
    </comment>
    <comment ref="AL202" authorId="0" shapeId="0" xr:uid="{00000000-0006-0000-0000-00002C120000}">
      <text>
        <r>
          <rPr>
            <sz val="11"/>
            <color indexed="8"/>
            <rFont val="Helvetica"/>
            <family val="2"/>
          </rPr>
          <t>Author:
“The complaint, brought last January 2003 by Venezuelan lawyers Williams Cárdenas Rubio and Luis García Perulles on behalf of approximately fifty individuals [i] who allegedly suffered injuries during the April 2002 coup d’etat against President Chávez, charges Chávez and 24 other governmental officials with crimes against humanity and acts of terrorism.”
http://venezuelanalysis.com/analysis/225?page=11#_ednref1</t>
        </r>
      </text>
    </comment>
    <comment ref="K203" authorId="0" shapeId="0" xr:uid="{00000000-0006-0000-0000-0000D4040000}">
      <text>
        <r>
          <rPr>
            <sz val="11"/>
            <color indexed="8"/>
            <rFont val="Helvetica"/>
            <family val="2"/>
          </rPr>
          <t xml:space="preserve">Author:
http://www.vidalatinasd.com/news/2014/jun/24/china-hails-spanish-courts-decision-to-drop-tibet/
</t>
        </r>
      </text>
    </comment>
    <comment ref="P203" authorId="0" shapeId="0" xr:uid="{00000000-0006-0000-0000-0000D5040000}">
      <text>
        <r>
          <rPr>
            <sz val="11"/>
            <color indexed="8"/>
            <rFont val="Helvetica"/>
            <family val="2"/>
          </rPr>
          <t>Author:
Arrest warrant issued
http://america.aljazeera.com/articles/2013/11/20/spain-accuses-chineseofficialsofgenoicide.html</t>
        </r>
      </text>
    </comment>
    <comment ref="AN203" authorId="0" shapeId="0" xr:uid="{00000000-0006-0000-0000-0000D6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203" authorId="0" shapeId="0" xr:uid="{00000000-0006-0000-0000-0000D7040000}">
      <text>
        <r>
          <rPr>
            <sz val="11"/>
            <color indexed="8"/>
            <rFont val="Helvetica"/>
            <family val="2"/>
          </rPr>
          <t>Author:
Tibetan Support Committee (Comité de Apoyo al Tibet): http://standupfortibet.org/freedom2/find-a-group/comite-de-apoyo-al-tibet-cat-spain/</t>
        </r>
      </text>
    </comment>
    <comment ref="AP203" authorId="0" shapeId="0" xr:uid="{00000000-0006-0000-0000-0000D8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203" authorId="0" shapeId="0" xr:uid="{00000000-0006-0000-0000-0000D9040000}">
      <text>
        <r>
          <rPr>
            <sz val="11"/>
            <color indexed="8"/>
            <rFont val="Helvetica"/>
            <family val="2"/>
          </rPr>
          <t>Author:
 Thubten Wangchen Sherpa Sherpa “has lived in Spain for about 20 years and has Spanish citizenship.”</t>
        </r>
      </text>
    </comment>
    <comment ref="AR203" authorId="0" shapeId="0" xr:uid="{00000000-0006-0000-0000-0000DA040000}">
      <text>
        <r>
          <rPr>
            <sz val="11"/>
            <color indexed="8"/>
            <rFont val="Helvetica"/>
            <family val="2"/>
          </rPr>
          <t>Author:
 Thubten Wangchen Sherpa Sherpa “has lived in Spain for about 20 years and has Spanish citizenship.”</t>
        </r>
      </text>
    </comment>
    <comment ref="BJ203" authorId="0" shapeId="0" xr:uid="{00000000-0006-0000-0000-0000DB040000}">
      <text>
        <r>
          <rPr>
            <sz val="11"/>
            <color indexed="8"/>
            <rFont val="Helvetica"/>
            <family val="2"/>
          </rPr>
          <t xml:space="preserve">Author:
http://digitalcommons.law.seattleu.edu/cgi/viewcontent.cgi?article=2300&amp;context=sulr
at p. 189
</t>
        </r>
      </text>
    </comment>
    <comment ref="AL204" authorId="1" shapeId="0" xr:uid="{00000000-0006-0000-0000-000091010000}">
      <text>
        <r>
          <rPr>
            <sz val="11"/>
            <color indexed="8"/>
            <rFont val="Helvetica"/>
            <family val="2"/>
          </rPr>
          <t>Mack Eason:
http://www.clearwisdom.net/html/articles/2004/8/4/51016.html</t>
        </r>
      </text>
    </comment>
    <comment ref="AS204" authorId="1" shapeId="0" xr:uid="{00000000-0006-0000-0000-000092010000}">
      <text>
        <r>
          <rPr>
            <sz val="11"/>
            <color indexed="8"/>
            <rFont val="Helvetica"/>
            <family val="2"/>
          </rPr>
          <t xml:space="preserve">Mack Eason:
“State Councilor, in charge of education, culture and sports” from 2003-8
</t>
        </r>
      </text>
    </comment>
    <comment ref="AZ204" authorId="1" shapeId="0" xr:uid="{00000000-0006-0000-0000-000093010000}">
      <text>
        <r>
          <rPr>
            <sz val="11"/>
            <color indexed="8"/>
            <rFont val="Helvetica"/>
            <family val="2"/>
          </rPr>
          <t>Mack Eason:
“Chen Zhili, the former Minister of Education and currently a member of the State Council, as well as a fervent follower of Jiang, was served with a lawsuit by a team of international human rights lawyers on July 19, 2004, during a visit to Tanzania.”
http://www.theepochtimes.com/n3/1081169-anything-for-power-the-real-story-of-chinas-jiang-zemin-chapter-21/full/</t>
        </r>
      </text>
    </comment>
    <comment ref="AF205" authorId="1" shapeId="0" xr:uid="{00000000-0006-0000-0000-000054050000}">
      <text>
        <r>
          <rPr>
            <sz val="11"/>
            <color indexed="8"/>
            <rFont val="Helvetica"/>
            <family val="2"/>
          </rPr>
          <t>Mack Eason:
“inciting public hatred toward Falun Gong, torture and genocide”
http://www.clearwisdom.net/html/articles/2005/3/18/zip.html</t>
        </r>
      </text>
    </comment>
    <comment ref="AH205" authorId="0" shapeId="0" xr:uid="{00000000-0006-0000-0000-00005505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205" authorId="1" shapeId="0" xr:uid="{00000000-0006-0000-0000-000056050000}">
      <text>
        <r>
          <rPr>
            <sz val="11"/>
            <color indexed="8"/>
            <rFont val="Helvetica"/>
            <family val="2"/>
          </rPr>
          <t xml:space="preserve">Mack Eason:
http://www.clearharmony.net/articles/a25406-Summary-of-European-Lawsuits-against-Jiang-Zemin-and-his-Accomplices-from-the-Chinese-Communist-Party.html
</t>
        </r>
      </text>
    </comment>
    <comment ref="AO205" authorId="1" shapeId="0" xr:uid="{00000000-0006-0000-0000-000057050000}">
      <text>
        <r>
          <rPr>
            <sz val="11"/>
            <color indexed="8"/>
            <rFont val="Helvetica"/>
            <family val="2"/>
          </rPr>
          <t>Mack Eason:
partly filed by  “Swiss Falun Dafa Association and the World Organization to Investigate the Persecution of Falun Gong”
http://www.clearwisdom.net/html/articles/2005/3/18/zip.html</t>
        </r>
      </text>
    </comment>
    <comment ref="AS205" authorId="1" shapeId="0" xr:uid="{00000000-0006-0000-0000-000058050000}">
      <text>
        <r>
          <rPr>
            <sz val="11"/>
            <color indexed="8"/>
            <rFont val="Helvetica"/>
            <family val="2"/>
          </rPr>
          <t xml:space="preserve">Mack Eason:
http://www.clearwisdom.net/html/articles/2005/3/18/zip.html
</t>
        </r>
      </text>
    </comment>
    <comment ref="O206" authorId="0" shapeId="0" xr:uid="{00000000-0006-0000-0000-0000FA230000}">
      <text>
        <r>
          <rPr>
            <sz val="11"/>
            <color indexed="8"/>
            <rFont val="Helvetica"/>
            <family val="2"/>
          </rPr>
          <t xml:space="preserve">Author:
https://web.archive.org/web/20081121165411/http://www.trial-ch.org/en/swiss/cases-in-switzerland/iraq.html
</t>
        </r>
      </text>
    </comment>
    <comment ref="AG206" authorId="0" shapeId="0" xr:uid="{00000000-0006-0000-0000-0000FB230000}">
      <text>
        <r>
          <rPr>
            <sz val="11"/>
            <color indexed="8"/>
            <rFont val="Helvetica"/>
            <family val="2"/>
          </rPr>
          <t xml:space="preserve">Author:
US is Sui generis among former colonies.  Treated it differently.
</t>
        </r>
      </text>
    </comment>
    <comment ref="AH206" authorId="0" shapeId="0" xr:uid="{00000000-0006-0000-0000-0000FC2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206" authorId="0" shapeId="0" xr:uid="{00000000-0006-0000-0000-0000FD230000}">
      <text>
        <r>
          <rPr>
            <sz val="11"/>
            <color indexed="8"/>
            <rFont val="Helvetica"/>
            <family val="2"/>
          </rPr>
          <t xml:space="preserve">Author:
https://web.archive.org/web/20040729224704/http://www.iraqwarvictims.org/
</t>
        </r>
      </text>
    </comment>
    <comment ref="AO206" authorId="0" shapeId="0" xr:uid="{00000000-0006-0000-0000-0000FE230000}">
      <text>
        <r>
          <rPr>
            <sz val="11"/>
            <color indexed="8"/>
            <rFont val="Helvetica"/>
            <family val="2"/>
          </rPr>
          <t>Author:
the Swiss Association called "Solidarité avec les victimes de la guerre contre l'Irak" filed the complaint</t>
        </r>
      </text>
    </comment>
    <comment ref="BH206" authorId="0" shapeId="0" xr:uid="{00000000-0006-0000-0000-0000FF23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O207" authorId="0" shapeId="0" xr:uid="{AD26B9F3-6987-D042-BF9E-73870655E5ED}">
      <text>
        <r>
          <rPr>
            <sz val="11"/>
            <color indexed="8"/>
            <rFont val="Helvetica"/>
            <family val="2"/>
          </rPr>
          <t xml:space="preserve">Author:
https://web.archive.org/web/20081121165411/http://www.trial-ch.org/en/swiss/cases-in-switzerland/iraq.html
</t>
        </r>
      </text>
    </comment>
    <comment ref="AG207" authorId="0" shapeId="0" xr:uid="{231F80D8-A446-564C-BA9C-6808D756F487}">
      <text>
        <r>
          <rPr>
            <sz val="11"/>
            <color indexed="8"/>
            <rFont val="Helvetica"/>
            <family val="2"/>
          </rPr>
          <t xml:space="preserve">Author:
US is Sui generis among former colonies.  Treated it differently.
</t>
        </r>
      </text>
    </comment>
    <comment ref="AH207" authorId="0" shapeId="0" xr:uid="{A8F61A16-2C35-C24C-995F-717346FCC3C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207" authorId="0" shapeId="0" xr:uid="{930DA99D-E51F-DD4A-B615-4D3E2DF81B92}">
      <text>
        <r>
          <rPr>
            <sz val="11"/>
            <color indexed="8"/>
            <rFont val="Helvetica"/>
            <family val="2"/>
          </rPr>
          <t xml:space="preserve">Author:
https://web.archive.org/web/20040729224704/http://www.iraqwarvictims.org/
</t>
        </r>
      </text>
    </comment>
    <comment ref="AO207" authorId="0" shapeId="0" xr:uid="{7E344B70-B464-824B-982C-FDFA89A991B7}">
      <text>
        <r>
          <rPr>
            <sz val="11"/>
            <color indexed="8"/>
            <rFont val="Helvetica"/>
            <family val="2"/>
          </rPr>
          <t>Author:
the Swiss Association called "Solidarité avec les victimes de la guerre contre l'Irak" filed the complaint</t>
        </r>
      </text>
    </comment>
    <comment ref="BH207" authorId="0" shapeId="0" xr:uid="{025C9E92-38A9-B44F-AA93-D07727A38AAA}">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K208" authorId="0" shapeId="0" xr:uid="{00000000-0006-0000-0000-0000EC220000}">
      <text>
        <r>
          <rPr>
            <sz val="11"/>
            <color indexed="8"/>
            <rFont val="Helvetica"/>
            <family val="2"/>
          </rPr>
          <t>Author:
See letter from prosecutor, available HERE:
https://competenceuniverselle.files.wordpress.com/2011/07/einstellungsbescheidchina1.pdf</t>
        </r>
      </text>
    </comment>
    <comment ref="O208" authorId="0" shapeId="0" xr:uid="{00000000-0006-0000-0000-0000ED220000}">
      <text>
        <r>
          <rPr>
            <sz val="11"/>
            <color indexed="8"/>
            <rFont val="Helvetica"/>
            <family val="2"/>
          </rPr>
          <t>Author:
http://en.minghui.org/html/articles/2003/11/29/42699.html</t>
        </r>
      </text>
    </comment>
    <comment ref="AB208" authorId="0" shapeId="0" xr:uid="{00000000-0006-0000-0000-0000EE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208" authorId="0" shapeId="0" xr:uid="{00000000-0006-0000-0000-0000EF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208" authorId="0" shapeId="0" xr:uid="{00000000-0006-0000-0000-0000F0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208" authorId="0" shapeId="0" xr:uid="{00000000-0006-0000-0000-0000F1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208" authorId="0" shapeId="0" xr:uid="{00000000-0006-0000-0000-0000F2220000}">
      <text>
        <r>
          <rPr>
            <sz val="11"/>
            <color indexed="8"/>
            <rFont val="Helvetica"/>
            <family val="2"/>
          </rPr>
          <t>Author:
https://en.wikipedia.org/wiki/List_of_former_German_colonies</t>
        </r>
      </text>
    </comment>
    <comment ref="AL208" authorId="0" shapeId="0" xr:uid="{00000000-0006-0000-0000-0000F3220000}">
      <text>
        <r>
          <rPr>
            <sz val="11"/>
            <color indexed="8"/>
            <rFont val="Helvetica"/>
            <family val="2"/>
          </rPr>
          <t>Author:
http://en.minghui.org/html/articles/2003/11/29/42699.html</t>
        </r>
      </text>
    </comment>
    <comment ref="AN208" authorId="0" shapeId="0" xr:uid="{00000000-0006-0000-0000-0000F422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208" authorId="0" shapeId="0" xr:uid="{00000000-0006-0000-0000-0000F522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208" authorId="0" shapeId="0" xr:uid="{00000000-0006-0000-0000-0000F6220000}">
      <text>
        <r>
          <rPr>
            <sz val="11"/>
            <color indexed="8"/>
            <rFont val="Helvetica"/>
            <family val="2"/>
          </rPr>
          <t>Author:
This source discusses plaintiff victims living in Germany: http://en.minghui.org/html/articles/2003/11/29/42699.html</t>
        </r>
      </text>
    </comment>
    <comment ref="AS208" authorId="1" shapeId="0" xr:uid="{00000000-0006-0000-0000-0000F7220000}">
      <text>
        <r>
          <rPr>
            <sz val="11"/>
            <color indexed="8"/>
            <rFont val="Helvetica"/>
            <family val="2"/>
          </rPr>
          <t>Mack Eason:
a prison guard in Beijing Xin'an Women's Forced Labor Camp;</t>
        </r>
      </text>
    </comment>
    <comment ref="AZ208" authorId="1" shapeId="0" xr:uid="{00000000-0006-0000-0000-0000F822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208" authorId="1" shapeId="0" xr:uid="{00000000-0006-0000-0000-0000F9220000}">
      <text>
        <r>
          <rPr>
            <sz val="11"/>
            <color indexed="8"/>
            <rFont val="Helvetica"/>
            <family val="2"/>
          </rPr>
          <t xml:space="preserve">Mack Eason:
Suit filed under VStGB, created to bring the German criminal law into accordance with the Rome Statute of the International Criminal Court
</t>
        </r>
      </text>
    </comment>
    <comment ref="BH208" authorId="0" shapeId="0" xr:uid="{00000000-0006-0000-0000-0000FA220000}">
      <text>
        <r>
          <rPr>
            <sz val="11"/>
            <color indexed="8"/>
            <rFont val="Helvetica"/>
            <family val="2"/>
          </rPr>
          <t>Author:
See letter from prosecutor, available HERE:
https://competenceuniverselle.files.wordpress.com/2011/07/einstellungsbescheidchina1.pdf</t>
        </r>
      </text>
    </comment>
    <comment ref="K209" authorId="0" shapeId="0" xr:uid="{00000000-0006-0000-0000-0000FB220000}">
      <text>
        <r>
          <rPr>
            <sz val="11"/>
            <color indexed="8"/>
            <rFont val="Helvetica"/>
            <family val="2"/>
          </rPr>
          <t>Author:
See letter from prosecutor, available HERE:
https://competenceuniverselle.files.wordpress.com/2011/07/einstellungsbescheidchina1.pdf</t>
        </r>
      </text>
    </comment>
    <comment ref="O209" authorId="0" shapeId="0" xr:uid="{00000000-0006-0000-0000-0000FC220000}">
      <text>
        <r>
          <rPr>
            <sz val="11"/>
            <color indexed="8"/>
            <rFont val="Helvetica"/>
            <family val="2"/>
          </rPr>
          <t>Author:
http://en.minghui.org/html/articles/2003/11/29/42699.html</t>
        </r>
      </text>
    </comment>
    <comment ref="AB209" authorId="0" shapeId="0" xr:uid="{00000000-0006-0000-0000-0000FD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209" authorId="0" shapeId="0" xr:uid="{00000000-0006-0000-0000-0000FE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209" authorId="0" shapeId="0" xr:uid="{00000000-0006-0000-0000-0000FF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209" authorId="0" shapeId="0" xr:uid="{00000000-0006-0000-0000-000000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209" authorId="0" shapeId="0" xr:uid="{00000000-0006-0000-0000-000001230000}">
      <text>
        <r>
          <rPr>
            <sz val="11"/>
            <color indexed="8"/>
            <rFont val="Helvetica"/>
            <family val="2"/>
          </rPr>
          <t>Author:
https://en.wikipedia.org/wiki/List_of_former_German_colonies</t>
        </r>
      </text>
    </comment>
    <comment ref="AL209" authorId="0" shapeId="0" xr:uid="{00000000-0006-0000-0000-000002230000}">
      <text>
        <r>
          <rPr>
            <sz val="11"/>
            <color indexed="8"/>
            <rFont val="Helvetica"/>
            <family val="2"/>
          </rPr>
          <t>Author:
http://en.minghui.org/html/articles/2003/11/29/42699.html</t>
        </r>
      </text>
    </comment>
    <comment ref="AN209" authorId="0" shapeId="0" xr:uid="{00000000-0006-0000-0000-000003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209" authorId="0" shapeId="0" xr:uid="{00000000-0006-0000-0000-000004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209" authorId="0" shapeId="0" xr:uid="{00000000-0006-0000-0000-000005230000}">
      <text>
        <r>
          <rPr>
            <sz val="11"/>
            <color indexed="8"/>
            <rFont val="Helvetica"/>
            <family val="2"/>
          </rPr>
          <t>Author:
This source discusses plaintiff victims living in Germany: http://en.minghui.org/html/articles/2003/11/29/42699.html</t>
        </r>
      </text>
    </comment>
    <comment ref="AZ209" authorId="1" shapeId="0" xr:uid="{00000000-0006-0000-0000-000006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209" authorId="1" shapeId="0" xr:uid="{00000000-0006-0000-0000-000007230000}">
      <text>
        <r>
          <rPr>
            <sz val="11"/>
            <color indexed="8"/>
            <rFont val="Helvetica"/>
            <family val="2"/>
          </rPr>
          <t xml:space="preserve">Mack Eason:
Suit filed under VStGB, created to bring the German criminal law into accordance with the Rome Statute of the International Criminal Court
</t>
        </r>
      </text>
    </comment>
    <comment ref="BH209" authorId="0" shapeId="0" xr:uid="{00000000-0006-0000-0000-000008230000}">
      <text>
        <r>
          <rPr>
            <sz val="11"/>
            <color indexed="8"/>
            <rFont val="Helvetica"/>
            <family val="2"/>
          </rPr>
          <t>Author:
See letter from prosecutor, available HERE:
https://competenceuniverselle.files.wordpress.com/2011/07/einstellungsbescheidchina1.pdf</t>
        </r>
      </text>
    </comment>
    <comment ref="O210" authorId="0" shapeId="0" xr:uid="{00000000-0006-0000-0000-0000DC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210" authorId="0" shapeId="0" xr:uid="{00000000-0006-0000-0000-0000DD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210" authorId="0" shapeId="0" xr:uid="{00000000-0006-0000-0000-0000DE2F0000}">
      <text>
        <r>
          <rPr>
            <sz val="11"/>
            <color indexed="8"/>
            <rFont val="Helvetica"/>
            <family val="2"/>
          </rPr>
          <t>Author:
https://books.google.com/books?id=X5EgykND42kC&amp;pg=PA401</t>
        </r>
      </text>
    </comment>
    <comment ref="AN210" authorId="0" shapeId="0" xr:uid="{00000000-0006-0000-0000-0000DF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210" authorId="0" shapeId="0" xr:uid="{00000000-0006-0000-0000-0000E02F0000}">
      <text>
        <r>
          <rPr>
            <sz val="11"/>
            <color indexed="8"/>
            <rFont val="Helvetica"/>
            <family val="2"/>
          </rPr>
          <t>Author:
The Simon Wiesenthal Centre</t>
        </r>
      </text>
    </comment>
    <comment ref="K211" authorId="0" shapeId="0" xr:uid="{00000000-0006-0000-0000-000009230000}">
      <text>
        <r>
          <rPr>
            <sz val="11"/>
            <color indexed="8"/>
            <rFont val="Helvetica"/>
            <family val="2"/>
          </rPr>
          <t>Author:
See letter from prosecutor, available HERE:
https://competenceuniverselle.files.wordpress.com/2011/07/einstellungsbescheidchina1.pdf</t>
        </r>
      </text>
    </comment>
    <comment ref="O211" authorId="0" shapeId="0" xr:uid="{00000000-0006-0000-0000-00000A230000}">
      <text>
        <r>
          <rPr>
            <sz val="11"/>
            <color indexed="8"/>
            <rFont val="Helvetica"/>
            <family val="2"/>
          </rPr>
          <t>Author:
http://en.minghui.org/html/articles/2003/11/29/42699.html</t>
        </r>
      </text>
    </comment>
    <comment ref="AB211" authorId="0" shapeId="0" xr:uid="{00000000-0006-0000-0000-00000B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211" authorId="0" shapeId="0" xr:uid="{00000000-0006-0000-0000-00000C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211" authorId="0" shapeId="0" xr:uid="{00000000-0006-0000-0000-00000D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211" authorId="0" shapeId="0" xr:uid="{00000000-0006-0000-0000-00000E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211" authorId="0" shapeId="0" xr:uid="{00000000-0006-0000-0000-00000F230000}">
      <text>
        <r>
          <rPr>
            <sz val="11"/>
            <color indexed="8"/>
            <rFont val="Helvetica"/>
            <family val="2"/>
          </rPr>
          <t>Author:
https://en.wikipedia.org/wiki/List_of_former_German_colonies</t>
        </r>
      </text>
    </comment>
    <comment ref="AL211" authorId="0" shapeId="0" xr:uid="{00000000-0006-0000-0000-000010230000}">
      <text>
        <r>
          <rPr>
            <sz val="11"/>
            <color indexed="8"/>
            <rFont val="Helvetica"/>
            <family val="2"/>
          </rPr>
          <t>Author:
http://en.minghui.org/html/articles/2003/11/29/42699.html</t>
        </r>
      </text>
    </comment>
    <comment ref="AN211" authorId="0" shapeId="0" xr:uid="{00000000-0006-0000-0000-000011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211" authorId="0" shapeId="0" xr:uid="{00000000-0006-0000-0000-000012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211" authorId="0" shapeId="0" xr:uid="{00000000-0006-0000-0000-000013230000}">
      <text>
        <r>
          <rPr>
            <sz val="11"/>
            <color indexed="8"/>
            <rFont val="Helvetica"/>
            <family val="2"/>
          </rPr>
          <t>Author:
This source discusses plaintiff victims living in Germany: http://en.minghui.org/html/articles/2003/11/29/42699.html</t>
        </r>
      </text>
    </comment>
    <comment ref="AZ211" authorId="1" shapeId="0" xr:uid="{00000000-0006-0000-0000-000014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211" authorId="1" shapeId="0" xr:uid="{00000000-0006-0000-0000-000015230000}">
      <text>
        <r>
          <rPr>
            <sz val="11"/>
            <color indexed="8"/>
            <rFont val="Helvetica"/>
            <family val="2"/>
          </rPr>
          <t xml:space="preserve">Mack Eason:
Suit filed under VStGB, created to bring the German criminal law into accordance with the Rome Statute of the International Criminal Court
</t>
        </r>
      </text>
    </comment>
    <comment ref="BH211" authorId="0" shapeId="0" xr:uid="{00000000-0006-0000-0000-000016230000}">
      <text>
        <r>
          <rPr>
            <sz val="11"/>
            <color indexed="8"/>
            <rFont val="Helvetica"/>
            <family val="2"/>
          </rPr>
          <t>Author:
See letter from prosecutor, available HERE:
https://competenceuniverselle.files.wordpress.com/2011/07/einstellungsbescheidchina1.pdf</t>
        </r>
      </text>
    </comment>
    <comment ref="K212" authorId="0" shapeId="0" xr:uid="{00000000-0006-0000-0000-000086030000}">
      <text>
        <r>
          <rPr>
            <sz val="11"/>
            <color indexed="8"/>
            <rFont val="Helvetica"/>
            <family val="2"/>
          </rPr>
          <t>Author:
Order issued by Judge-Magistrate Ismael Moreno Chamarro, Central Instruction Court Number 2, Madrid, November 19, 1998.
SEE: https://www.hrw.org/reports/1999/cuba/Cuba996-11.htm#P1955_493926</t>
        </r>
      </text>
    </comment>
    <comment ref="O212" authorId="0" shapeId="0" xr:uid="{00000000-0006-0000-0000-000087030000}">
      <text>
        <r>
          <rPr>
            <sz val="11"/>
            <color indexed="8"/>
            <rFont val="Helvetica"/>
            <family val="2"/>
          </rPr>
          <t>Author:
https://trialinternational.org/latest-post/fidel-castro/</t>
        </r>
      </text>
    </comment>
    <comment ref="AF212" authorId="0" shapeId="0" xr:uid="{00000000-0006-0000-0000-000088030000}">
      <text>
        <r>
          <rPr>
            <sz val="11"/>
            <color indexed="8"/>
            <rFont val="Helvetica"/>
            <family val="2"/>
          </rPr>
          <t>Author:
“Genocide murder and torture”
https://trialinternational.org/latest-post/fidel-castro/</t>
        </r>
      </text>
    </comment>
    <comment ref="AL212" authorId="0" shapeId="0" xr:uid="{00000000-0006-0000-0000-000089030000}">
      <text>
        <r>
          <rPr>
            <sz val="11"/>
            <color indexed="8"/>
            <rFont val="Helvetica"/>
            <family val="2"/>
          </rPr>
          <t>Author:
http://www.christusrex.org/www2/fcf/arrestcastrotoo.html
See also: https://www.hrw.org/reports/1999/cuba/Cuba996-11.htm#P1955_493926</t>
        </r>
      </text>
    </comment>
    <comment ref="AN212" authorId="0" shapeId="0" xr:uid="{00000000-0006-0000-0000-00008A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O212" authorId="0" shapeId="0" xr:uid="{00000000-0006-0000-0000-00008B030000}">
      <text>
        <r>
          <rPr>
            <sz val="11"/>
            <color indexed="8"/>
            <rFont val="Helvetica"/>
            <family val="2"/>
          </rPr>
          <t>Author:
“"Foundation for Human Rights in Cuba, allied with the Cuban American National Foundation””
http://www.christusrex.org/www2/fcf/arrestcastrotoo.html</t>
        </r>
      </text>
    </comment>
    <comment ref="AP212" authorId="0" shapeId="0" xr:uid="{00000000-0006-0000-0000-00008C030000}">
      <text>
        <r>
          <rPr>
            <sz val="11"/>
            <color indexed="8"/>
            <rFont val="Helvetica"/>
            <family val="2"/>
          </rPr>
          <t xml:space="preserve">Author:
Cuban American National Foundation (CANF) is “an anti-Castro organization of Cuban exiles based in Miami”
https://www.hrw.org/reports/1999/cuba/Cuba996-11.htm#P1955_493926
</t>
        </r>
      </text>
    </comment>
    <comment ref="AS212" authorId="0" shapeId="0" xr:uid="{00000000-0006-0000-0000-00008D030000}">
      <text>
        <r>
          <rPr>
            <sz val="11"/>
            <color indexed="8"/>
            <rFont val="Helvetica"/>
            <family val="2"/>
          </rPr>
          <t>Author:
Minister of Tourism from 1990s-1998.
Vice-president of the Council of Ministers of Cuba from 1998-2009.</t>
        </r>
      </text>
    </comment>
    <comment ref="O213" authorId="0" shapeId="0" xr:uid="{00000000-0006-0000-0000-000068030000}">
      <text>
        <r>
          <rPr>
            <sz val="11"/>
            <color indexed="8"/>
            <rFont val="Helvetica"/>
            <family val="2"/>
          </rPr>
          <t>Author:
https://trialinternational.org/latest-post/fidel-castro/</t>
        </r>
      </text>
    </comment>
    <comment ref="AF213" authorId="0" shapeId="0" xr:uid="{00000000-0006-0000-0000-000069030000}">
      <text>
        <r>
          <rPr>
            <sz val="11"/>
            <color indexed="8"/>
            <rFont val="Helvetica"/>
            <family val="2"/>
          </rPr>
          <t>Author:
“Genocide murder and torture”
https://trialinternational.org/latest-post/fidel-castro/</t>
        </r>
      </text>
    </comment>
    <comment ref="AL213" authorId="0" shapeId="0" xr:uid="{00000000-0006-0000-0000-00006A030000}">
      <text>
        <r>
          <rPr>
            <sz val="11"/>
            <color indexed="8"/>
            <rFont val="Helvetica"/>
            <family val="2"/>
          </rPr>
          <t>Author:
https://trialinternational.org/latest-post/fidel-castro/</t>
        </r>
      </text>
    </comment>
    <comment ref="AN213" authorId="0" shapeId="0" xr:uid="{00000000-0006-0000-0000-00006B030000}">
      <text>
        <r>
          <rPr>
            <sz val="11"/>
            <color indexed="8"/>
            <rFont val="Helvetica"/>
            <family val="2"/>
          </rPr>
          <t>Author:
"Foundation for Human Rights in Cuba (FHRC)” “together with Cuban citizens”</t>
        </r>
      </text>
    </comment>
    <comment ref="AP213" authorId="0" shapeId="0" xr:uid="{00000000-0006-0000-0000-00006C030000}">
      <text>
        <r>
          <rPr>
            <sz val="11"/>
            <color indexed="8"/>
            <rFont val="Helvetica"/>
            <family val="2"/>
          </rPr>
          <t>Author:
"Foundation for Human Rights in Cuba (FHRC)” “together with Cuban citizens”</t>
        </r>
      </text>
    </comment>
    <comment ref="AS213" authorId="0" shapeId="0" xr:uid="{00000000-0006-0000-0000-00006D030000}">
      <text>
        <r>
          <rPr>
            <sz val="11"/>
            <color indexed="8"/>
            <rFont val="Helvetica"/>
            <family val="2"/>
          </rPr>
          <t>Author:
Minister of Tourism from 1990s-1998.
Vice-president of the Council of Ministers of Cuba from 1998-2009.</t>
        </r>
      </text>
    </comment>
    <comment ref="K214" authorId="0" shapeId="0" xr:uid="{00000000-0006-0000-0000-0000EE060000}">
      <text>
        <r>
          <rPr>
            <sz val="11"/>
            <color indexed="8"/>
            <rFont val="Helvetica"/>
            <family val="2"/>
          </rPr>
          <t>Author:
https://trialinternational.org/latest-post/fidel-castro/
https://web.archive.org/web/20080217060139/http://www.iht.com/articles/ap/2007/12/13/europe/EU-GEN-Spain-Castro.php</t>
        </r>
      </text>
    </comment>
    <comment ref="O214" authorId="0" shapeId="0" xr:uid="{00000000-0006-0000-0000-0000EF060000}">
      <text>
        <r>
          <rPr>
            <sz val="11"/>
            <color indexed="8"/>
            <rFont val="Helvetica"/>
            <family val="2"/>
          </rPr>
          <t>Author:
https://trialinternational.org/latest-post/fidel-castro/</t>
        </r>
      </text>
    </comment>
    <comment ref="AF214" authorId="0" shapeId="0" xr:uid="{00000000-0006-0000-0000-0000F0060000}">
      <text>
        <r>
          <rPr>
            <sz val="11"/>
            <color indexed="8"/>
            <rFont val="Helvetica"/>
            <family val="2"/>
          </rPr>
          <t>Author:
“genocide, crimes against humanity, torture and terrorism”https://trialinternational.org/latest-post/fidel-castro/</t>
        </r>
      </text>
    </comment>
    <comment ref="AL214" authorId="0" shapeId="0" xr:uid="{00000000-0006-0000-0000-0000F1060000}">
      <text>
        <r>
          <rPr>
            <sz val="11"/>
            <color indexed="8"/>
            <rFont val="Helvetica"/>
            <family val="2"/>
          </rPr>
          <t>Author:
https://trialinternational.org/latest-post/fidel-castro/</t>
        </r>
      </text>
    </comment>
    <comment ref="AN214" authorId="0" shapeId="0" xr:uid="{00000000-0006-0000-0000-0000F2060000}">
      <text>
        <r>
          <rPr>
            <sz val="11"/>
            <color indexed="8"/>
            <rFont val="Helvetica"/>
            <family val="2"/>
          </rPr>
          <t>Author:
http://web.archive.org/web/20070307024208/http://www.cad-brigada2506.com/br_quienes.asp</t>
        </r>
      </text>
    </comment>
    <comment ref="AP214" authorId="0" shapeId="0" xr:uid="{00000000-0006-0000-0000-0000F3060000}">
      <text>
        <r>
          <rPr>
            <sz val="11"/>
            <color indexed="8"/>
            <rFont val="Helvetica"/>
            <family val="2"/>
          </rPr>
          <t>Author:
At least some were.
http://web.archive.org/web/20070307024208/http://www.cad-brigada2506.com/br_quienes.asp</t>
        </r>
      </text>
    </comment>
    <comment ref="AQ214" authorId="0" shapeId="0" xr:uid="{00000000-0006-0000-0000-0000F4060000}">
      <text>
        <r>
          <rPr>
            <sz val="11"/>
            <color indexed="8"/>
            <rFont val="Helvetica"/>
            <family val="2"/>
          </rPr>
          <t>Author:
http://web.archive.org/web/20081120121911/http://www.cad-brigada2506.com/br_quienes.asp</t>
        </r>
      </text>
    </comment>
    <comment ref="AS214" authorId="0" shapeId="0" xr:uid="{00000000-0006-0000-0000-0000F5060000}">
      <text>
        <r>
          <rPr>
            <sz val="11"/>
            <color indexed="8"/>
            <rFont val="Helvetica"/>
            <family val="2"/>
          </rPr>
          <t>Author:
Minister of Tourism from 1990s-1998.
Vice-president of the Council of Ministers of Cuba from 1998-2009.</t>
        </r>
      </text>
    </comment>
    <comment ref="R215" authorId="0" shapeId="0" xr:uid="{00000000-0006-0000-0000-000074120000}">
      <text>
        <r>
          <rPr>
            <sz val="11"/>
            <color indexed="8"/>
            <rFont val="Helvetica"/>
            <family val="2"/>
          </rPr>
          <t>Author:
https://www.collectifpartiescivilesrwanda.fr/en/tableau-des-plaintes-du-cpcr/</t>
        </r>
      </text>
    </comment>
    <comment ref="AG215" authorId="0" shapeId="0" xr:uid="{00000000-0006-0000-0000-000075120000}">
      <text>
        <r>
          <rPr>
            <sz val="11"/>
            <color indexed="8"/>
            <rFont val="Helvetica"/>
            <family val="2"/>
          </rPr>
          <t>Author:
Rwanda controlled first by Germany (German East Africa) during colonial period, then by Belgium under League of Nations Mandate system</t>
        </r>
      </text>
    </comment>
    <comment ref="AH215" authorId="0" shapeId="0" xr:uid="{00000000-0006-0000-0000-000076120000}">
      <text>
        <r>
          <rPr>
            <sz val="11"/>
            <color indexed="8"/>
            <rFont val="Helvetica"/>
            <family val="2"/>
          </rPr>
          <t>Author:
barely.
https://en.wikipedia.org/wiki/Danish_colonial_empire#Overview</t>
        </r>
      </text>
    </comment>
    <comment ref="AO215" authorId="0" shapeId="0" xr:uid="{00000000-0006-0000-0000-000077120000}">
      <text>
        <r>
          <rPr>
            <sz val="11"/>
            <color indexed="8"/>
            <rFont val="Helvetica"/>
            <family val="2"/>
          </rPr>
          <t>Author:
complaint filed by CPCR</t>
        </r>
      </text>
    </comment>
    <comment ref="AT215" authorId="0" shapeId="0" xr:uid="{00000000-0006-0000-0000-000078120000}">
      <text>
        <r>
          <rPr>
            <sz val="11"/>
            <color indexed="8"/>
            <rFont val="Helvetica"/>
            <family val="2"/>
          </rPr>
          <t>Author:
Rwanda issued an extradition request.  http://mgafrica.com/article/2015-04-04-france-to-free-rwandan-genocide-suspect-kigali-request-for-extradition-earlier-rejected</t>
        </r>
      </text>
    </comment>
    <comment ref="AU215" authorId="1" shapeId="0" xr:uid="{00000000-0006-0000-0000-000079120000}">
      <text>
        <r>
          <rPr>
            <sz val="11"/>
            <color indexed="8"/>
            <rFont val="Helvetica"/>
            <family val="2"/>
          </rPr>
          <t>Mack Eason:
https://trialinternational.org/latest-post/claude-muhayimana/</t>
        </r>
      </text>
    </comment>
    <comment ref="BC215" authorId="0" shapeId="0" xr:uid="{00000000-0006-0000-0000-00007A120000}">
      <text>
        <r>
          <rPr>
            <sz val="11"/>
            <color indexed="8"/>
            <rFont val="Helvetica"/>
            <family val="2"/>
          </rPr>
          <t xml:space="preserve">Author:
28 April 2010: Muhayimana obtains French citizenship, </t>
        </r>
      </text>
    </comment>
    <comment ref="BJ215" authorId="0" shapeId="0" xr:uid="{00000000-0006-0000-0000-00007B120000}">
      <text>
        <r>
          <rPr>
            <sz val="11"/>
            <color indexed="8"/>
            <rFont val="Helvetica"/>
            <family val="2"/>
          </rPr>
          <t>Author:
Rwanda issued an extradition request.  http://mgafrica.com/article/2015-04-04-france-to-free-rwandan-genocide-suspect-kigali-request-for-extradition-earlier-rejected</t>
        </r>
      </text>
    </comment>
    <comment ref="R216" authorId="0" shapeId="0" xr:uid="{00000000-0006-0000-0000-000042120000}">
      <text>
        <r>
          <rPr>
            <sz val="11"/>
            <color indexed="8"/>
            <rFont val="Helvetica"/>
            <family val="2"/>
          </rPr>
          <t>Author:
Arrested on international arrest warrant issued by Rwanda</t>
        </r>
      </text>
    </comment>
    <comment ref="AF216" authorId="0" shapeId="0" xr:uid="{00000000-0006-0000-0000-000043120000}">
      <text>
        <r>
          <rPr>
            <sz val="11"/>
            <color indexed="8"/>
            <rFont val="Helvetica"/>
            <family val="2"/>
          </rPr>
          <t>Author:
“genocide, crimes against humanity, creation and being member of a criminal association, breach of public peace”</t>
        </r>
      </text>
    </comment>
    <comment ref="AG216" authorId="0" shapeId="0" xr:uid="{00000000-0006-0000-0000-000044120000}">
      <text>
        <r>
          <rPr>
            <sz val="11"/>
            <color indexed="8"/>
            <rFont val="Helvetica"/>
            <family val="2"/>
          </rPr>
          <t>Author:
Rwanda controlled first by Germany (German East Africa) during colonial period, then by Belgium under League of Nations Mandate system</t>
        </r>
      </text>
    </comment>
    <comment ref="AH216" authorId="0" shapeId="0" xr:uid="{00000000-0006-0000-0000-000045120000}">
      <text>
        <r>
          <rPr>
            <sz val="11"/>
            <color indexed="8"/>
            <rFont val="Helvetica"/>
            <family val="2"/>
          </rPr>
          <t>Author:
barely.
https://en.wikipedia.org/wiki/Danish_colonial_empire#Overview</t>
        </r>
      </text>
    </comment>
    <comment ref="AO216" authorId="0" shapeId="0" xr:uid="{00000000-0006-0000-0000-000046120000}">
      <text>
        <r>
          <rPr>
            <sz val="11"/>
            <color indexed="8"/>
            <rFont val="Helvetica"/>
            <family val="2"/>
          </rPr>
          <t>Author:
CPCR
https://www.collectifpartiescivilesrwanda.fr/en/tableau-des-plaintes-du-cpcr/</t>
        </r>
      </text>
    </comment>
    <comment ref="AU216" authorId="1" shapeId="0" xr:uid="{00000000-0006-0000-0000-000047120000}">
      <text>
        <r>
          <rPr>
            <sz val="11"/>
            <color indexed="8"/>
            <rFont val="Helvetica"/>
            <family val="2"/>
          </rPr>
          <t>Mack Eason:
http://www.collectifpartiescivilesrwanda.fr/en/tableau-des-plaintes-du-cpcr/</t>
        </r>
      </text>
    </comment>
    <comment ref="BB216" authorId="0" shapeId="0" xr:uid="{00000000-0006-0000-0000-000048120000}">
      <text>
        <r>
          <rPr>
            <sz val="11"/>
            <color indexed="8"/>
            <rFont val="Helvetica"/>
            <family val="2"/>
          </rPr>
          <t>Author:
“Kamana has lived in France under a regular resident permit since 1999, where he unsuccessfully claimed political asylum.” https://trialinternational.org/latest-post/claver-kamana/</t>
        </r>
      </text>
    </comment>
    <comment ref="BJ216" authorId="0" shapeId="0" xr:uid="{00000000-0006-0000-0000-000049120000}">
      <text>
        <r>
          <rPr>
            <sz val="11"/>
            <color indexed="8"/>
            <rFont val="Helvetica"/>
            <family val="2"/>
          </rPr>
          <t>Author:
“He appeared on the list of the 96 key planners of the genocide who are being sought by the Rwandan justice system”
https://trialinternational.org/latest-post/claver-kamana/</t>
        </r>
      </text>
    </comment>
    <comment ref="B217" authorId="0" shapeId="0" xr:uid="{8F5BCD33-654A-FB4B-99F9-8F24D8A84E84}">
      <text>
        <r>
          <rPr>
            <sz val="11"/>
            <color rgb="FF000000"/>
            <rFont val="Helvetica"/>
            <family val="2"/>
          </rPr>
          <t xml:space="preserve">Author:
</t>
        </r>
        <r>
          <rPr>
            <sz val="11"/>
            <color rgb="FF000000"/>
            <rFont val="Helvetica"/>
            <family val="2"/>
          </rPr>
          <t xml:space="preserve">CASE INITIATED BY RWANDAN VICTIM LIVING IN CANADA!!!
</t>
        </r>
        <r>
          <rPr>
            <sz val="11"/>
            <color rgb="FF000000"/>
            <rFont val="Helvetica"/>
            <family val="2"/>
          </rPr>
          <t xml:space="preserve">
</t>
        </r>
        <r>
          <rPr>
            <sz val="11"/>
            <color rgb="FF000000"/>
            <rFont val="Helvetica"/>
            <family val="2"/>
          </rPr>
          <t xml:space="preserve">Refugee case
</t>
        </r>
      </text>
    </comment>
    <comment ref="O217" authorId="0" shapeId="0" xr:uid="{5C972CD3-C731-154C-906B-C18B4B79B10A}">
      <text>
        <r>
          <rPr>
            <sz val="11"/>
            <color rgb="FF000000"/>
            <rFont val="Helvetica"/>
            <family val="2"/>
          </rPr>
          <t xml:space="preserve">Author:
</t>
        </r>
        <r>
          <rPr>
            <sz val="11"/>
            <color rgb="FF000000"/>
            <rFont val="Helvetica"/>
            <family val="2"/>
          </rPr>
          <t xml:space="preserve">“2003: A childhood acquaintance recognizes Mungwarere on a bus in Windsor, Ontario and contacts the RCMP.”
</t>
        </r>
        <r>
          <rPr>
            <sz val="11"/>
            <color rgb="FF000000"/>
            <rFont val="Helvetica"/>
            <family val="2"/>
          </rPr>
          <t>http://web.archive.org/web/20130711053432/http://www.ccij.ca/programs/cases/index.php?DOC_INST=19</t>
        </r>
      </text>
    </comment>
    <comment ref="AG217" authorId="0" shapeId="0" xr:uid="{C2F0235A-0188-1943-81DD-09F462823FFA}">
      <text>
        <r>
          <rPr>
            <sz val="11"/>
            <color indexed="8"/>
            <rFont val="Helvetica"/>
            <family val="2"/>
          </rPr>
          <t>Author:
Rwanda controlled first by Germany (German East Africa) during colonial period, then by Belgium under League of Nations Mandate system</t>
        </r>
      </text>
    </comment>
    <comment ref="AL217" authorId="0" shapeId="0" xr:uid="{C743A7F4-5AD2-A94C-AF68-5148730608F0}">
      <text>
        <r>
          <rPr>
            <sz val="11"/>
            <color indexed="8"/>
            <rFont val="Helvetica"/>
            <family val="2"/>
          </rPr>
          <t>Author:
http://web.archive.org/web/20130711053432/http://www.ccij.ca/programs/cases/index.php?DOC_INST=19</t>
        </r>
      </text>
    </comment>
    <comment ref="BB217" authorId="0" shapeId="0" xr:uid="{D79EA0E4-8C48-8948-A2AC-A4DF8B46CDC8}">
      <text>
        <r>
          <rPr>
            <sz val="11"/>
            <color indexed="8"/>
            <rFont val="Helvetica"/>
            <family val="2"/>
          </rPr>
          <t>Author:
“Arriving in Canada in 1998, he obtained refugee’s status in 2002 and worked as temporary warehouseman in a factory of Windsor, South of the Ontario in Canada, where he lived with his wife and his three children.” https://trialinternational.org/latest-post/jacques-mungwarere/</t>
        </r>
      </text>
    </comment>
    <comment ref="BF217" authorId="0" shapeId="0" xr:uid="{D1C016C0-6671-B444-9139-629784847C90}">
      <text>
        <r>
          <rPr>
            <sz val="11"/>
            <color indexed="8"/>
            <rFont val="Helvetica"/>
            <family val="2"/>
          </rPr>
          <t>Author:
“ Crimes against Humanity and War Crimes Act was adopted in 2000 to implement Canada’s obligations with respect to the ICC and to provide for the prosecution of international crimes before Canadian courts”
https://trialinternational.org/latest-post/desire-munyaneza/“ Crimes against Humanity and War Crimes Act was adopted in 2000 to implement Canada’s obligations with respect to the ICC and to provide for the prosecution of international crimes before Canadian courts”
https://trialinternational.org/latest-post/desire-munyaneza/</t>
        </r>
      </text>
    </comment>
    <comment ref="BH217" authorId="0" shapeId="0" xr:uid="{59A32F76-A59B-3545-B738-8B1CA8B06303}">
      <text>
        <r>
          <rPr>
            <sz val="11"/>
            <color indexed="8"/>
            <rFont val="Helvetica"/>
            <family val="2"/>
          </rPr>
          <t>Author:
http://web.archive.org/web/20130711053432/http://www.ccij.ca/programs/cases/index.php?DOC_INST=19</t>
        </r>
      </text>
    </comment>
    <comment ref="O218" authorId="0" shapeId="0" xr:uid="{00000000-0006-0000-0000-000000240000}">
      <text>
        <r>
          <rPr>
            <sz val="11"/>
            <color indexed="8"/>
            <rFont val="Helvetica"/>
            <family val="2"/>
          </rPr>
          <t xml:space="preserve">Author:
https://web.archive.org/web/20081121165411/http://www.trial-ch.org/en/swiss/cases-in-switzerland/iraq.html
</t>
        </r>
      </text>
    </comment>
    <comment ref="AG218" authorId="0" shapeId="0" xr:uid="{00000000-0006-0000-0000-000001240000}">
      <text>
        <r>
          <rPr>
            <sz val="11"/>
            <color indexed="8"/>
            <rFont val="Helvetica"/>
            <family val="2"/>
          </rPr>
          <t xml:space="preserve">Author:
US is Sui generis among former colonies.  Treated it differently.
</t>
        </r>
      </text>
    </comment>
    <comment ref="AH218" authorId="0" shapeId="0" xr:uid="{00000000-0006-0000-0000-00000224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218" authorId="0" shapeId="0" xr:uid="{00000000-0006-0000-0000-000003240000}">
      <text>
        <r>
          <rPr>
            <sz val="11"/>
            <color indexed="8"/>
            <rFont val="Helvetica"/>
            <family val="2"/>
          </rPr>
          <t xml:space="preserve">Author:
https://web.archive.org/web/20040729224704/http://www.iraqwarvictims.org/
</t>
        </r>
      </text>
    </comment>
    <comment ref="AO218" authorId="0" shapeId="0" xr:uid="{00000000-0006-0000-0000-000004240000}">
      <text>
        <r>
          <rPr>
            <sz val="11"/>
            <color indexed="8"/>
            <rFont val="Helvetica"/>
            <family val="2"/>
          </rPr>
          <t>Author:
the Swiss Association called "Solidarité avec les victimes de la guerre contre l'Irak" filed the complaint</t>
        </r>
      </text>
    </comment>
    <comment ref="BH218" authorId="0" shapeId="0" xr:uid="{00000000-0006-0000-0000-00000524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O219" authorId="1" shapeId="0" xr:uid="{00000000-0006-0000-0000-0000FA120000}">
      <text>
        <r>
          <rPr>
            <sz val="11"/>
            <color indexed="8"/>
            <rFont val="Helvetica"/>
            <family val="2"/>
          </rPr>
          <t>Mack Eason:
https://www.hrw.org/news/2015/12/18/why-germany-can-and-should-open-investigation-us-torture</t>
        </r>
      </text>
    </comment>
    <comment ref="AB219" authorId="1" shapeId="0" xr:uid="{00000000-0006-0000-0000-0000FB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219" authorId="1" shapeId="0" xr:uid="{00000000-0006-0000-0000-0000FC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219" authorId="1" shapeId="0" xr:uid="{00000000-0006-0000-0000-0000FD120000}">
      <text>
        <r>
          <rPr>
            <sz val="11"/>
            <color indexed="8"/>
            <rFont val="Helvetica"/>
            <family val="2"/>
          </rPr>
          <t>Mack Eason:
https://www.ecchr.eu/en/our_work/international-crimes-and-accountability/u-s-accountability/germany.html</t>
        </r>
      </text>
    </comment>
    <comment ref="AP219" authorId="1" shapeId="0" xr:uid="{00000000-0006-0000-0000-0000FE120000}">
      <text>
        <r>
          <rPr>
            <sz val="11"/>
            <color indexed="8"/>
            <rFont val="Helvetica"/>
            <family val="2"/>
          </rPr>
          <t xml:space="preserve">Mack Eason:
CCR is American
</t>
        </r>
      </text>
    </comment>
    <comment ref="M220" authorId="0" shapeId="0" xr:uid="{00000000-0006-0000-0000-0000C4090000}">
      <text>
        <r>
          <rPr>
            <sz val="11"/>
            <color indexed="8"/>
            <rFont val="Helvetica"/>
            <family val="2"/>
          </rPr>
          <t xml:space="preserve">Author:
“The US officials were claimed to be responsible for war crimes stemming from the deaths of at least 200 Iraqi civilians incinerated when a US missile penetrated a Baghdad bomb shelter during the 1991 Gulf War.”  http://amsterdamlawforum.org/article/download/229/413 at 57
</t>
        </r>
      </text>
    </comment>
    <comment ref="O220" authorId="0" shapeId="0" xr:uid="{00000000-0006-0000-0000-0000C5090000}">
      <text>
        <r>
          <rPr>
            <sz val="11"/>
            <color indexed="8"/>
            <rFont val="Helvetica"/>
            <family val="2"/>
          </rPr>
          <t>Author:
http://www.nytimes.com/2003/04/01/world/belgium-rethinks-its-prosecutorial-zeal.html</t>
        </r>
      </text>
    </comment>
    <comment ref="AG220" authorId="0" shapeId="0" xr:uid="{00000000-0006-0000-0000-0000C6090000}">
      <text>
        <r>
          <rPr>
            <sz val="11"/>
            <color indexed="8"/>
            <rFont val="Helvetica"/>
            <family val="2"/>
          </rPr>
          <t xml:space="preserve">Author:
US is Sui generis among former colonies.  Treated it differently.
</t>
        </r>
      </text>
    </comment>
    <comment ref="AL220" authorId="1" shapeId="0" xr:uid="{00000000-0006-0000-0000-0000C7090000}">
      <text>
        <r>
          <rPr>
            <sz val="11"/>
            <color indexed="8"/>
            <rFont val="Helvetica"/>
            <family val="2"/>
          </rPr>
          <t xml:space="preserve">Mack Eason:
Ratner, “Belgium’s War Crimes Statute, a postmortem” AJIL, 2003
</t>
        </r>
      </text>
    </comment>
    <comment ref="O221" authorId="0" shapeId="0" xr:uid="{00000000-0006-0000-0000-0000422E0000}">
      <text>
        <r>
          <rPr>
            <sz val="11"/>
            <color indexed="8"/>
            <rFont val="Helvetica"/>
            <family val="2"/>
          </rPr>
          <t xml:space="preserve">Author:
http://www.derechos.org/nizkor/arg/espana/gar.html (“Duodécimo”)
</t>
        </r>
      </text>
    </comment>
    <comment ref="P221" authorId="0" shapeId="0" xr:uid="{00000000-0006-0000-0000-0000432E0000}">
      <text>
        <r>
          <rPr>
            <sz val="11"/>
            <color indexed="8"/>
            <rFont val="Helvetica"/>
            <family val="2"/>
          </rPr>
          <t>Author:
http://www.derechos.org/nizkor/arg/espana/gar.html</t>
        </r>
      </text>
    </comment>
    <comment ref="AB221" authorId="0" shapeId="0" xr:uid="{00000000-0006-0000-0000-0000442E0000}">
      <text>
        <r>
          <rPr>
            <sz val="11"/>
            <color indexed="8"/>
            <rFont val="Helvetica"/>
            <family val="2"/>
          </rPr>
          <t xml:space="preserve">Author:
See 1999 indictment, section 7. 
http://www.derechos.org/nizkor/arg/espana/gar.html </t>
        </r>
      </text>
    </comment>
    <comment ref="AC221" authorId="0" shapeId="0" xr:uid="{00000000-0006-0000-0000-000045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21" authorId="0" shapeId="0" xr:uid="{00000000-0006-0000-0000-0000462E0000}">
      <text>
        <r>
          <rPr>
            <sz val="11"/>
            <color indexed="8"/>
            <rFont val="Helvetica"/>
            <family val="2"/>
          </rPr>
          <t xml:space="preserve">Author:
Trial Watch says these Argentinean defendants were charged with CaH.  I looked through the court documents and I disagree.
</t>
        </r>
      </text>
    </comment>
    <comment ref="AF221" authorId="0" shapeId="0" xr:uid="{00000000-0006-0000-0000-0000472E0000}">
      <text>
        <r>
          <rPr>
            <sz val="11"/>
            <color indexed="8"/>
            <rFont val="Helvetica"/>
            <family val="2"/>
          </rPr>
          <t>Author:
Terrorism</t>
        </r>
      </text>
    </comment>
    <comment ref="AL221" authorId="0" shapeId="0" xr:uid="{00000000-0006-0000-0000-000048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21" authorId="0" shapeId="0" xr:uid="{00000000-0006-0000-0000-000049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21" authorId="0" shapeId="0" xr:uid="{00000000-0006-0000-0000-00004A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21" authorId="0" shapeId="0" xr:uid="{00000000-0006-0000-0000-00004B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21" authorId="0" shapeId="0" xr:uid="{00000000-0006-0000-0000-00004C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21" authorId="0" shapeId="0" xr:uid="{00000000-0006-0000-0000-00004D2E0000}">
      <text>
        <r>
          <rPr>
            <sz val="11"/>
            <color indexed="8"/>
            <rFont val="Helvetica"/>
            <family val="2"/>
          </rPr>
          <t>Author:
multiple countries had opened investigations into these Argentinean defendants.</t>
        </r>
      </text>
    </comment>
    <comment ref="B222" authorId="0" shapeId="0" xr:uid="{26C9DC80-2462-BF40-A8B7-5DDB5BC6FB83}">
      <text>
        <r>
          <rPr>
            <sz val="11"/>
            <color indexed="8"/>
            <rFont val="Helvetica"/>
            <family val="2"/>
          </rPr>
          <t xml:space="preserve">Author:
Important b/c these 4 cases are the first to be brought under Belgium’s 1993 UJ statute
</t>
        </r>
      </text>
    </comment>
    <comment ref="AG222" authorId="0" shapeId="0" xr:uid="{C5BF2682-1EA3-9C49-84F8-9A9ACEC4480A}">
      <text>
        <r>
          <rPr>
            <sz val="11"/>
            <color indexed="8"/>
            <rFont val="Helvetica"/>
            <family val="2"/>
          </rPr>
          <t>Author:
Rwanda controlled first by Germany (German East Africa) during colonial period, then by Belgium under League of Nations Mandate system</t>
        </r>
      </text>
    </comment>
    <comment ref="AI222" authorId="0" shapeId="0" xr:uid="{5310E211-9424-5549-8E0E-48BCF489678E}">
      <text>
        <r>
          <rPr>
            <sz val="11"/>
            <color indexed="8"/>
            <rFont val="Helvetica"/>
            <family val="2"/>
          </rPr>
          <t>Author:
Rwanda controlled first by Germany (German East Africa) during colonial period, then by Belgium under League of Nations Mandate system</t>
        </r>
      </text>
    </comment>
    <comment ref="AL222" authorId="0" shapeId="0" xr:uid="{01DB683C-5888-A742-92B5-32BDF202FA7C}">
      <text>
        <r>
          <rPr>
            <sz val="11"/>
            <color indexed="8"/>
            <rFont val="Helvetica"/>
            <family val="2"/>
          </rPr>
          <t>Author:
https://www.hrw.org/reports/2006/ij0606/6.htm
ICTR Yearbook 1994-1996
www.metafro.be/grandslacs/grandslacsdir400/0714.pdf</t>
        </r>
      </text>
    </comment>
    <comment ref="AN222" authorId="0" shapeId="0" xr:uid="{1EC5BB70-1554-1E46-8D3E-7B2BA9D044E4}">
      <text>
        <r>
          <rPr>
            <sz val="11"/>
            <color indexed="8"/>
            <rFont val="Helvetica"/>
            <family val="2"/>
          </rPr>
          <t>Author:
See this page for description of civil parties joined to the suit.
http://web.archive.org/web/20020220162118/http://www.diplomatiejudiciaire.com/Higaniro/Higaniro.html</t>
        </r>
      </text>
    </comment>
    <comment ref="AP222" authorId="0" shapeId="0" xr:uid="{16776FDC-7389-E64F-A368-0C5949E44421}">
      <text>
        <r>
          <rPr>
            <sz val="11"/>
            <color indexed="8"/>
            <rFont val="Helvetica"/>
            <family val="2"/>
          </rPr>
          <t>Author:
See this page for description of civil parties joined to the suit.
http://web.archive.org/web/20020220162118/http://www.diplomatiejudiciaire.com/Higaniro/Higaniro.html</t>
        </r>
      </text>
    </comment>
    <comment ref="AQ222" authorId="0" shapeId="0" xr:uid="{27B9300D-EE34-9C4A-AA34-D0BD4AEE2CA9}">
      <text>
        <r>
          <rPr>
            <sz val="11"/>
            <color indexed="8"/>
            <rFont val="Helvetica"/>
            <family val="2"/>
          </rPr>
          <t>Author:
http://web.archive.org/web/20020113055036/http://www.diplomatiejudiciaire.com/Higaniro/Higaniro24.htm</t>
        </r>
      </text>
    </comment>
    <comment ref="AR222" authorId="0" shapeId="0" xr:uid="{A16A33A3-15BC-7E44-AD20-54A070407CE9}">
      <text>
        <r>
          <rPr>
            <sz val="11"/>
            <color indexed="8"/>
            <rFont val="Helvetica"/>
            <family val="2"/>
          </rPr>
          <t>Author:
http://web.archive.org/web/20020113055036/http://www.diplomatiejudiciaire.com/Higaniro/Higaniro24.htm</t>
        </r>
      </text>
    </comment>
    <comment ref="BA222" authorId="0" shapeId="0" xr:uid="{D1ACA7F1-763A-6C4B-86FC-FE9070B011D6}">
      <text>
        <r>
          <rPr>
            <sz val="11"/>
            <color indexed="8"/>
            <rFont val="Helvetica"/>
            <family val="2"/>
          </rPr>
          <t>Author:
“The nuns were transferred to the Maredret convent in Belgium after transiting through Zaire and France”
https://trialinternational.org/latest-post/julienne-mukabutera/</t>
        </r>
      </text>
    </comment>
    <comment ref="BC222" authorId="0" shapeId="0" xr:uid="{557F47E7-5051-594C-9206-D0A50CB14146}">
      <text>
        <r>
          <rPr>
            <sz val="11"/>
            <color indexed="8"/>
            <rFont val="Helvetica"/>
            <family val="2"/>
          </rPr>
          <t>Author:
“The nuns were transferred to the Maredret convent in Belgium after transiting through Zaire and France”
https://trialinternational.org/latest-post/julienne-mukabutera/</t>
        </r>
      </text>
    </comment>
    <comment ref="BE222" authorId="0" shapeId="0" xr:uid="{9F58207E-3F27-8946-A02B-2C9EE09F6F76}">
      <text>
        <r>
          <rPr>
            <sz val="11"/>
            <color indexed="8"/>
            <rFont val="Helvetica"/>
            <family val="2"/>
          </rPr>
          <t>Author:
Ventura, M J, and A J Bleeker. “Universal Jurisdiction, African Perceptions of the International Criminal Court and the New AU Protocol on Amendments to the Protocol on the Statute of the African Court of Justice and Human Rights.” …  Criminal Court and Africa: One Decade  …, 2016. 
at p. 8, fn 25</t>
        </r>
      </text>
    </comment>
    <comment ref="O223" authorId="0" shapeId="0" xr:uid="{00000000-0006-0000-0000-00009A290000}">
      <text>
        <r>
          <rPr>
            <sz val="11"/>
            <color indexed="8"/>
            <rFont val="Helvetica"/>
            <family val="2"/>
          </rPr>
          <t>Author:
http://www.derechos.org/nizkor/arg/espana/gar.html</t>
        </r>
      </text>
    </comment>
    <comment ref="P223" authorId="0" shapeId="0" xr:uid="{00000000-0006-0000-0000-00009B290000}">
      <text>
        <r>
          <rPr>
            <sz val="11"/>
            <color indexed="8"/>
            <rFont val="Helvetica"/>
            <family val="2"/>
          </rPr>
          <t>Author:
http://www.derechos.org/nizkor/arg/espana/gar.html</t>
        </r>
      </text>
    </comment>
    <comment ref="AB223" authorId="0" shapeId="0" xr:uid="{00000000-0006-0000-0000-00009C290000}">
      <text>
        <r>
          <rPr>
            <sz val="11"/>
            <color indexed="8"/>
            <rFont val="Helvetica"/>
            <family val="2"/>
          </rPr>
          <t xml:space="preserve">Author:
See 1999 indictment, section 7. 
http://www.derechos.org/nizkor/arg/espana/gar.html </t>
        </r>
      </text>
    </comment>
    <comment ref="AC223" authorId="0" shapeId="0" xr:uid="{00000000-0006-0000-0000-00009D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23" authorId="0" shapeId="0" xr:uid="{00000000-0006-0000-0000-00009E290000}">
      <text>
        <r>
          <rPr>
            <sz val="11"/>
            <color indexed="8"/>
            <rFont val="Helvetica"/>
            <family val="2"/>
          </rPr>
          <t xml:space="preserve">Author:
Trial Watch says these Argentinean defendants were charged with CaH.  I looked through the court documents and I disagree.
</t>
        </r>
      </text>
    </comment>
    <comment ref="AF223" authorId="0" shapeId="0" xr:uid="{00000000-0006-0000-0000-00009F290000}">
      <text>
        <r>
          <rPr>
            <sz val="11"/>
            <color indexed="8"/>
            <rFont val="Helvetica"/>
            <family val="2"/>
          </rPr>
          <t>Author:
Terrorism</t>
        </r>
      </text>
    </comment>
    <comment ref="AL223" authorId="0" shapeId="0" xr:uid="{00000000-0006-0000-0000-0000A0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23" authorId="0" shapeId="0" xr:uid="{00000000-0006-0000-0000-0000A1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23" authorId="0" shapeId="0" xr:uid="{00000000-0006-0000-0000-0000A2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23" authorId="0" shapeId="0" xr:uid="{00000000-0006-0000-0000-0000A3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23" authorId="0" shapeId="0" xr:uid="{00000000-0006-0000-0000-0000A4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23" authorId="0" shapeId="0" xr:uid="{00000000-0006-0000-0000-0000A5290000}">
      <text>
        <r>
          <rPr>
            <sz val="11"/>
            <color indexed="8"/>
            <rFont val="Helvetica"/>
            <family val="2"/>
          </rPr>
          <t>Author:
multiple countries had opened investigations into these Argentinean defendants.</t>
        </r>
      </text>
    </comment>
    <comment ref="P224" authorId="0" shapeId="0" xr:uid="{00000000-0006-0000-0000-00006C2C0000}">
      <text>
        <r>
          <rPr>
            <sz val="11"/>
            <color indexed="8"/>
            <rFont val="Helvetica"/>
            <family val="2"/>
          </rPr>
          <t>Author:
International arrest warrant issued by Garzon
http://www.derechos.org/nizkor/arg/espana/autoago03.html</t>
        </r>
      </text>
    </comment>
    <comment ref="AB224" authorId="0" shapeId="0" xr:uid="{00000000-0006-0000-0000-00006D2C0000}">
      <text>
        <r>
          <rPr>
            <sz val="11"/>
            <color indexed="8"/>
            <rFont val="Helvetica"/>
            <family val="2"/>
          </rPr>
          <t xml:space="preserve">Author:
See 1999 indictment, section 7. 
http://www.derechos.org/nizkor/arg/espana/gar.html </t>
        </r>
      </text>
    </comment>
    <comment ref="AC224" authorId="0" shapeId="0" xr:uid="{00000000-0006-0000-0000-00006E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24" authorId="0" shapeId="0" xr:uid="{00000000-0006-0000-0000-00006F2C0000}">
      <text>
        <r>
          <rPr>
            <sz val="11"/>
            <color indexed="8"/>
            <rFont val="Helvetica"/>
            <family val="2"/>
          </rPr>
          <t xml:space="preserve">Author:
Trial Watch says these Argentinean defendants were charged with CaH.  I looked through the court documents and I disagree.
</t>
        </r>
      </text>
    </comment>
    <comment ref="AF224" authorId="0" shapeId="0" xr:uid="{00000000-0006-0000-0000-0000702C0000}">
      <text>
        <r>
          <rPr>
            <sz val="11"/>
            <color indexed="8"/>
            <rFont val="Helvetica"/>
            <family val="2"/>
          </rPr>
          <t>Author:
Terrorism</t>
        </r>
      </text>
    </comment>
    <comment ref="AL224" authorId="0" shapeId="0" xr:uid="{00000000-0006-0000-0000-000071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24" authorId="0" shapeId="0" xr:uid="{00000000-0006-0000-0000-000072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24" authorId="0" shapeId="0" xr:uid="{00000000-0006-0000-0000-000073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24" authorId="0" shapeId="0" xr:uid="{00000000-0006-0000-0000-000074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24" authorId="0" shapeId="0" xr:uid="{00000000-0006-0000-0000-000075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24" authorId="0" shapeId="0" xr:uid="{00000000-0006-0000-0000-0000762C0000}">
      <text>
        <r>
          <rPr>
            <sz val="11"/>
            <color indexed="8"/>
            <rFont val="Helvetica"/>
            <family val="2"/>
          </rPr>
          <t>Author:
multiple countries had opened investigations into these Argentinean defendants.</t>
        </r>
      </text>
    </comment>
    <comment ref="B225" authorId="1" shapeId="0" xr:uid="{00000000-0006-0000-0000-00002A0F0000}">
      <text>
        <r>
          <rPr>
            <sz val="11"/>
            <color indexed="8"/>
            <rFont val="Helvetica"/>
            <family val="2"/>
          </rPr>
          <t>Mack Eason:
Some sources describe this as a civil suit, others as a criminal suit.  Unclear.</t>
        </r>
      </text>
    </comment>
    <comment ref="O225" authorId="1" shapeId="0" xr:uid="{00000000-0006-0000-0000-00002B0F0000}">
      <text>
        <r>
          <rPr>
            <sz val="11"/>
            <color indexed="8"/>
            <rFont val="Helvetica"/>
            <family val="2"/>
          </rPr>
          <t>Mack Eason:
http://www.reuters.com/article/us-germany-turkey-complaint-idUSKCN0ZD231</t>
        </r>
      </text>
    </comment>
    <comment ref="AD225" authorId="1" shapeId="0" xr:uid="{00000000-0006-0000-0000-00002C0F0000}">
      <text>
        <r>
          <rPr>
            <sz val="11"/>
            <color indexed="8"/>
            <rFont val="Helvetica"/>
            <family val="2"/>
          </rPr>
          <t>Mack Eason:
https://sputniknews.com/politics/201606281042101173-german-erdogan-war-crimes-trial/</t>
        </r>
      </text>
    </comment>
    <comment ref="AE225" authorId="1" shapeId="0" xr:uid="{00000000-0006-0000-0000-00002D0F0000}">
      <text>
        <r>
          <rPr>
            <sz val="11"/>
            <color indexed="8"/>
            <rFont val="Helvetica"/>
            <family val="2"/>
          </rPr>
          <t>Mack Eason:
https://sputniknews.com/politics/201606281042101173-german-erdogan-war-crimes-trial/</t>
        </r>
      </text>
    </comment>
    <comment ref="AL225" authorId="1" shapeId="0" xr:uid="{00000000-0006-0000-0000-00002E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226" authorId="0" shapeId="0" xr:uid="{00000000-0006-0000-0000-0000772C0000}">
      <text>
        <r>
          <rPr>
            <sz val="11"/>
            <color indexed="8"/>
            <rFont val="Helvetica"/>
            <family val="2"/>
          </rPr>
          <t>Author:
http://www.derechos.org/nizkor/arg/espana/gar.html
“DECIMOTERCERO”</t>
        </r>
      </text>
    </comment>
    <comment ref="P226" authorId="0" shapeId="0" xr:uid="{00000000-0006-0000-0000-0000782C0000}">
      <text>
        <r>
          <rPr>
            <sz val="11"/>
            <color indexed="8"/>
            <rFont val="Helvetica"/>
            <family val="2"/>
          </rPr>
          <t>Author:
http://www.derechos.org/nizkor/arg/espana/gar.html</t>
        </r>
      </text>
    </comment>
    <comment ref="AB226" authorId="0" shapeId="0" xr:uid="{00000000-0006-0000-0000-0000792C0000}">
      <text>
        <r>
          <rPr>
            <sz val="11"/>
            <color indexed="8"/>
            <rFont val="Helvetica"/>
            <family val="2"/>
          </rPr>
          <t xml:space="preserve">Author:
See 1999 indictment, section 7. 
http://www.derechos.org/nizkor/arg/espana/gar.html </t>
        </r>
      </text>
    </comment>
    <comment ref="AC226" authorId="0" shapeId="0" xr:uid="{00000000-0006-0000-0000-00007A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26" authorId="0" shapeId="0" xr:uid="{00000000-0006-0000-0000-00007B2C0000}">
      <text>
        <r>
          <rPr>
            <sz val="11"/>
            <color indexed="8"/>
            <rFont val="Helvetica"/>
            <family val="2"/>
          </rPr>
          <t xml:space="preserve">Author:
Trial Watch says these Argentinean defendants were charged with CaH.  I looked through the court documents and I disagree.
</t>
        </r>
      </text>
    </comment>
    <comment ref="AF226" authorId="0" shapeId="0" xr:uid="{00000000-0006-0000-0000-00007C2C0000}">
      <text>
        <r>
          <rPr>
            <sz val="11"/>
            <color indexed="8"/>
            <rFont val="Helvetica"/>
            <family val="2"/>
          </rPr>
          <t>Author:
Terrorism</t>
        </r>
      </text>
    </comment>
    <comment ref="AL226" authorId="0" shapeId="0" xr:uid="{00000000-0006-0000-0000-00007D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26" authorId="0" shapeId="0" xr:uid="{00000000-0006-0000-0000-00007E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26" authorId="0" shapeId="0" xr:uid="{00000000-0006-0000-0000-00007F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26" authorId="0" shapeId="0" xr:uid="{00000000-0006-0000-0000-000080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26" authorId="0" shapeId="0" xr:uid="{00000000-0006-0000-0000-000081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26" authorId="0" shapeId="0" xr:uid="{00000000-0006-0000-0000-0000822C0000}">
      <text>
        <r>
          <rPr>
            <sz val="11"/>
            <color indexed="8"/>
            <rFont val="Helvetica"/>
            <family val="2"/>
          </rPr>
          <t>Author:
multiple countries had opened investigations into these Argentinean defendants.</t>
        </r>
      </text>
    </comment>
    <comment ref="AG227" authorId="0" shapeId="0" xr:uid="{00000000-0006-0000-0000-0000E21A0000}">
      <text>
        <r>
          <rPr>
            <sz val="11"/>
            <color indexed="8"/>
            <rFont val="Helvetica"/>
            <family val="2"/>
          </rPr>
          <t>Author:
Rwanda controlled first by Germany (German East Africa) during colonial period, then by Belgium under League of Nations Mandate system</t>
        </r>
      </text>
    </comment>
    <comment ref="AH227" authorId="0" shapeId="0" xr:uid="{00000000-0006-0000-0000-0000E31A0000}">
      <text>
        <r>
          <rPr>
            <sz val="11"/>
            <color indexed="8"/>
            <rFont val="Helvetica"/>
            <family val="2"/>
          </rPr>
          <t>Author:
barely.
https://en.wikipedia.org/wiki/Danish_colonial_empire#Overview</t>
        </r>
      </text>
    </comment>
    <comment ref="AO227" authorId="0" shapeId="0" xr:uid="{00000000-0006-0000-0000-0000E41A0000}">
      <text>
        <r>
          <rPr>
            <sz val="11"/>
            <color indexed="8"/>
            <rFont val="Helvetica"/>
            <family val="2"/>
          </rPr>
          <t>Author:
CPCR (CRF-FIDH-Survie)
https://www.collectifpartiescivilesrwanda.fr/en/tableau-des-plaintes-du-cpcr/</t>
        </r>
      </text>
    </comment>
    <comment ref="O228" authorId="0" shapeId="0" xr:uid="{00000000-0006-0000-0000-0000A6290000}">
      <text>
        <r>
          <rPr>
            <sz val="11"/>
            <color indexed="8"/>
            <rFont val="Helvetica"/>
            <family val="2"/>
          </rPr>
          <t>Author:
http://www.derechos.org/nizkor/arg/espana/gar.html</t>
        </r>
      </text>
    </comment>
    <comment ref="P228" authorId="0" shapeId="0" xr:uid="{00000000-0006-0000-0000-0000A7290000}">
      <text>
        <r>
          <rPr>
            <sz val="11"/>
            <color indexed="8"/>
            <rFont val="Helvetica"/>
            <family val="2"/>
          </rPr>
          <t>Author:
http://www.derechos.org/nizkor/arg/espana/gar.html</t>
        </r>
      </text>
    </comment>
    <comment ref="AB228" authorId="0" shapeId="0" xr:uid="{00000000-0006-0000-0000-0000A8290000}">
      <text>
        <r>
          <rPr>
            <sz val="11"/>
            <color indexed="8"/>
            <rFont val="Helvetica"/>
            <family val="2"/>
          </rPr>
          <t xml:space="preserve">Author:
See 1999 indictment, section 7. 
http://www.derechos.org/nizkor/arg/espana/gar.html </t>
        </r>
      </text>
    </comment>
    <comment ref="AC228" authorId="0" shapeId="0" xr:uid="{00000000-0006-0000-0000-0000A9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28" authorId="0" shapeId="0" xr:uid="{00000000-0006-0000-0000-0000AA290000}">
      <text>
        <r>
          <rPr>
            <sz val="11"/>
            <color indexed="8"/>
            <rFont val="Helvetica"/>
            <family val="2"/>
          </rPr>
          <t xml:space="preserve">Author:
Trial Watch says these Argentinean defendants were charged with CaH.  I looked through the court documents and I disagree.
</t>
        </r>
      </text>
    </comment>
    <comment ref="AF228" authorId="0" shapeId="0" xr:uid="{00000000-0006-0000-0000-0000AB290000}">
      <text>
        <r>
          <rPr>
            <sz val="11"/>
            <color indexed="8"/>
            <rFont val="Helvetica"/>
            <family val="2"/>
          </rPr>
          <t>Author:
Terrorism</t>
        </r>
      </text>
    </comment>
    <comment ref="AL228" authorId="0" shapeId="0" xr:uid="{00000000-0006-0000-0000-0000AC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28" authorId="0" shapeId="0" xr:uid="{00000000-0006-0000-0000-0000AD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28" authorId="0" shapeId="0" xr:uid="{00000000-0006-0000-0000-0000AE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28" authorId="0" shapeId="0" xr:uid="{00000000-0006-0000-0000-0000AF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28" authorId="0" shapeId="0" xr:uid="{00000000-0006-0000-0000-0000B0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28" authorId="0" shapeId="0" xr:uid="{00000000-0006-0000-0000-0000B1290000}">
      <text>
        <r>
          <rPr>
            <sz val="11"/>
            <color indexed="8"/>
            <rFont val="Helvetica"/>
            <family val="2"/>
          </rPr>
          <t>Author:
multiple countries had opened investigations into these Argentinean defendants.</t>
        </r>
      </text>
    </comment>
    <comment ref="O229" authorId="0" shapeId="0" xr:uid="{00000000-0006-0000-0000-0000E1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229" authorId="0" shapeId="0" xr:uid="{00000000-0006-0000-0000-0000E2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229" authorId="0" shapeId="0" xr:uid="{00000000-0006-0000-0000-0000E32F0000}">
      <text>
        <r>
          <rPr>
            <sz val="11"/>
            <color indexed="8"/>
            <rFont val="Helvetica"/>
            <family val="2"/>
          </rPr>
          <t>Author:
https://books.google.com/books?id=X5EgykND42kC&amp;pg=PA401</t>
        </r>
      </text>
    </comment>
    <comment ref="AN229" authorId="0" shapeId="0" xr:uid="{00000000-0006-0000-0000-0000E4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229" authorId="0" shapeId="0" xr:uid="{00000000-0006-0000-0000-0000E52F0000}">
      <text>
        <r>
          <rPr>
            <sz val="11"/>
            <color indexed="8"/>
            <rFont val="Helvetica"/>
            <family val="2"/>
          </rPr>
          <t>Author:
The Simon Wiesenthal Centre</t>
        </r>
      </text>
    </comment>
    <comment ref="O230" authorId="1" shapeId="0" xr:uid="{00000000-0006-0000-0000-000077070000}">
      <text>
        <r>
          <rPr>
            <sz val="11"/>
            <color indexed="8"/>
            <rFont val="Helvetica"/>
            <family val="2"/>
          </rPr>
          <t xml:space="preserve">Mack Eason:
https://electronicintifada.net/content/did-israeli-interference-block-justice-spain/15741
</t>
        </r>
      </text>
    </comment>
    <comment ref="AG230" authorId="0" shapeId="0" xr:uid="{00000000-0006-0000-0000-000078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230" authorId="1" shapeId="0" xr:uid="{00000000-0006-0000-0000-000079070000}">
      <text>
        <r>
          <rPr>
            <sz val="11"/>
            <color indexed="8"/>
            <rFont val="Helvetica"/>
            <family val="2"/>
          </rPr>
          <t>Mack Eason:
http://www.timesofisrael.com/spanish-judge-seeks-to-prosecute-pm-over-2010-flotilla-raid/
https://electronicintifada.net/content/did-israeli-interference-block-justice-spain/15741</t>
        </r>
      </text>
    </comment>
    <comment ref="AS230" authorId="1" shapeId="0" xr:uid="{00000000-0006-0000-0000-00007A070000}">
      <text>
        <r>
          <rPr>
            <sz val="11"/>
            <color indexed="8"/>
            <rFont val="Helvetica"/>
            <family val="2"/>
          </rPr>
          <t xml:space="preserve">Mack Eason:
“Deputy Prime Minister
 and Minister of Intelligence and Atomic Energy” 2009–2013	</t>
        </r>
      </text>
    </comment>
    <comment ref="A231" authorId="0" shapeId="0" xr:uid="{00000000-0006-0000-0000-0000C910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231" authorId="1" shapeId="0" xr:uid="{00000000-0006-0000-0000-0000CA100000}">
      <text>
        <r>
          <rPr>
            <sz val="11"/>
            <color indexed="8"/>
            <rFont val="Helvetica"/>
            <family val="2"/>
          </rPr>
          <t xml:space="preserve">Mack Eason:
https://trialinternational.org/latest-post/donald-h-rumsfeld/
</t>
        </r>
      </text>
    </comment>
    <comment ref="O231" authorId="0" shapeId="0" xr:uid="{00000000-0006-0000-0000-0000CB100000}">
      <text>
        <r>
          <rPr>
            <sz val="11"/>
            <color indexed="8"/>
            <rFont val="Helvetica"/>
            <family val="2"/>
          </rPr>
          <t xml:space="preserve">Author:
Gallagher, "Universal Jurisdiction in Practice" jicj.oxfordjournals.org/content/7/5/1087.full.pdf
</t>
        </r>
      </text>
    </comment>
    <comment ref="Q231" authorId="0" shapeId="0" xr:uid="{00000000-0006-0000-0000-0000CC10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231" authorId="0" shapeId="0" xr:uid="{00000000-0006-0000-0000-0000CD10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231" authorId="0" shapeId="0" xr:uid="{00000000-0006-0000-0000-0000CE100000}">
      <text>
        <r>
          <rPr>
            <sz val="11"/>
            <color indexed="8"/>
            <rFont val="Helvetica"/>
            <family val="2"/>
          </rPr>
          <t xml:space="preserve">Author:
US is Sui generis among former colonies.  Treated it differently.
</t>
        </r>
      </text>
    </comment>
    <comment ref="AH231" authorId="0" shapeId="0" xr:uid="{00000000-0006-0000-0000-0000CF100000}">
      <text>
        <r>
          <rPr>
            <sz val="11"/>
            <color indexed="8"/>
            <rFont val="Helvetica"/>
            <family val="2"/>
          </rPr>
          <t>Author:
https://en.wikipedia.org/wiki/List_of_former_German_colonies</t>
        </r>
      </text>
    </comment>
    <comment ref="AL231" authorId="0" shapeId="0" xr:uid="{00000000-0006-0000-0000-0000D0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231" authorId="0" shapeId="0" xr:uid="{00000000-0006-0000-0000-0000D1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231" authorId="0" shapeId="0" xr:uid="{00000000-0006-0000-0000-0000D2100000}">
      <text>
        <r>
          <rPr>
            <sz val="11"/>
            <color indexed="8"/>
            <rFont val="Helvetica"/>
            <family val="2"/>
          </rPr>
          <t>Author:
Vice President Cheney’s Chief Counsel</t>
        </r>
      </text>
    </comment>
    <comment ref="AV231" authorId="0" shapeId="0" xr:uid="{00000000-0006-0000-0000-0000D310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B232" authorId="1" shapeId="0" xr:uid="{00000000-0006-0000-0000-0000A7050000}">
      <text>
        <r>
          <rPr>
            <sz val="11"/>
            <color indexed="8"/>
            <rFont val="Helvetica"/>
            <family val="2"/>
          </rPr>
          <t xml:space="preserve">Mack Eason:
Potentially just a passive personality case.  The case was opened b/c a Spanish National was killed in Iraq
</t>
        </r>
      </text>
    </comment>
    <comment ref="M232" authorId="1" shapeId="0" xr:uid="{00000000-0006-0000-0000-0000A8050000}">
      <text>
        <r>
          <rPr>
            <sz val="11"/>
            <color indexed="8"/>
            <rFont val="Helvetica"/>
            <family val="2"/>
          </rPr>
          <t xml:space="preserve">Mack Eason:
http://www.rebelion.org/noticia.php?id=26796
</t>
        </r>
      </text>
    </comment>
    <comment ref="O232" authorId="1" shapeId="0" xr:uid="{00000000-0006-0000-0000-0000A9050000}">
      <text>
        <r>
          <rPr>
            <sz val="11"/>
            <color indexed="8"/>
            <rFont val="Helvetica"/>
            <family val="2"/>
          </rPr>
          <t>Mack Eason:
https://trialinternational.org/latest-post/philip-wolford/</t>
        </r>
      </text>
    </comment>
    <comment ref="AD232" authorId="1" shapeId="0" xr:uid="{00000000-0006-0000-0000-0000AA050000}">
      <text>
        <r>
          <rPr>
            <sz val="11"/>
            <color indexed="8"/>
            <rFont val="Helvetica"/>
            <family val="2"/>
          </rPr>
          <t xml:space="preserve">Mack Eason:
Command responsibility
</t>
        </r>
      </text>
    </comment>
    <comment ref="AF232" authorId="1" shapeId="0" xr:uid="{00000000-0006-0000-0000-0000AB050000}">
      <text>
        <r>
          <rPr>
            <sz val="11"/>
            <color indexed="8"/>
            <rFont val="Helvetica"/>
            <family val="2"/>
          </rPr>
          <t xml:space="preserve">Mack Eason:
homicide
</t>
        </r>
      </text>
    </comment>
    <comment ref="AG232" authorId="0" shapeId="0" xr:uid="{00000000-0006-0000-0000-0000AC050000}">
      <text>
        <r>
          <rPr>
            <sz val="11"/>
            <color indexed="8"/>
            <rFont val="Helvetica"/>
            <family val="2"/>
          </rPr>
          <t xml:space="preserve">Author:
US is Sui generis among former colonies.  Treated it differently.
</t>
        </r>
      </text>
    </comment>
    <comment ref="AL232" authorId="1" shapeId="0" xr:uid="{00000000-0006-0000-0000-0000AD050000}">
      <text>
        <r>
          <rPr>
            <sz val="11"/>
            <color indexed="8"/>
            <rFont val="Helvetica"/>
            <family val="2"/>
          </rPr>
          <t xml:space="preserve">Mack Eason:
https://trialinternational.org/latest-post/philip-decamp/
</t>
        </r>
      </text>
    </comment>
    <comment ref="AO232" authorId="1" shapeId="0" xr:uid="{00000000-0006-0000-0000-0000AE050000}">
      <text>
        <r>
          <rPr>
            <sz val="11"/>
            <color indexed="8"/>
            <rFont val="Helvetica"/>
            <family val="2"/>
          </rPr>
          <t xml:space="preserve">Mack Eason:
La Asociación libre de Abogados
La asociación de Camarógrafos de TV
http://www.asser.nl/upload/documents/DomCLIC/Docs/NLP/Spain/Couso_Auto_revoca_procesamiento_14-7-2009.pdf
</t>
        </r>
      </text>
    </comment>
    <comment ref="O233" authorId="1" shapeId="0" xr:uid="{00000000-0006-0000-0000-000027130000}">
      <text>
        <r>
          <rPr>
            <sz val="11"/>
            <color indexed="8"/>
            <rFont val="Helvetica"/>
            <family val="2"/>
          </rPr>
          <t>Mack Eason:
https://www.hrw.org/news/2015/12/18/why-germany-can-and-should-open-investigation-us-torture</t>
        </r>
      </text>
    </comment>
    <comment ref="AB233" authorId="1" shapeId="0" xr:uid="{00000000-0006-0000-0000-000028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233" authorId="1" shapeId="0" xr:uid="{00000000-0006-0000-0000-000029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233" authorId="1" shapeId="0" xr:uid="{00000000-0006-0000-0000-00002A130000}">
      <text>
        <r>
          <rPr>
            <sz val="11"/>
            <color indexed="8"/>
            <rFont val="Helvetica"/>
            <family val="2"/>
          </rPr>
          <t>Mack Eason:
https://www.ecchr.eu/en/our_work/international-crimes-and-accountability/u-s-accountability/germany.html</t>
        </r>
      </text>
    </comment>
    <comment ref="AP233" authorId="1" shapeId="0" xr:uid="{00000000-0006-0000-0000-00002B130000}">
      <text>
        <r>
          <rPr>
            <sz val="11"/>
            <color indexed="8"/>
            <rFont val="Helvetica"/>
            <family val="2"/>
          </rPr>
          <t xml:space="preserve">Mack Eason:
CCR is American
</t>
        </r>
      </text>
    </comment>
    <comment ref="P234" authorId="0" shapeId="0" xr:uid="{00000000-0006-0000-0000-0000AE280000}">
      <text>
        <r>
          <rPr>
            <sz val="11"/>
            <color indexed="8"/>
            <rFont val="Helvetica"/>
            <family val="2"/>
          </rPr>
          <t>Author:
http://www.derechos.org/nizkor/arg/espana/gar.html</t>
        </r>
      </text>
    </comment>
    <comment ref="AB234" authorId="0" shapeId="0" xr:uid="{00000000-0006-0000-0000-0000AF280000}">
      <text>
        <r>
          <rPr>
            <sz val="11"/>
            <color indexed="8"/>
            <rFont val="Helvetica"/>
            <family val="2"/>
          </rPr>
          <t xml:space="preserve">Author:
See 1999 indictment, section 7. 
http://www.derechos.org/nizkor/arg/espana/gar.html </t>
        </r>
      </text>
    </comment>
    <comment ref="AC234" authorId="0" shapeId="0" xr:uid="{00000000-0006-0000-0000-0000B0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34" authorId="0" shapeId="0" xr:uid="{00000000-0006-0000-0000-0000B1280000}">
      <text>
        <r>
          <rPr>
            <sz val="11"/>
            <color indexed="8"/>
            <rFont val="Helvetica"/>
            <family val="2"/>
          </rPr>
          <t xml:space="preserve">Author:
Trial Watch says these Argentinean defendants were charged with CaH.  I looked through the court documents and I disagree.
</t>
        </r>
      </text>
    </comment>
    <comment ref="AF234" authorId="0" shapeId="0" xr:uid="{00000000-0006-0000-0000-0000B2280000}">
      <text>
        <r>
          <rPr>
            <sz val="11"/>
            <color indexed="8"/>
            <rFont val="Helvetica"/>
            <family val="2"/>
          </rPr>
          <t>Author:
Terrorism</t>
        </r>
      </text>
    </comment>
    <comment ref="AL234" authorId="0" shapeId="0" xr:uid="{00000000-0006-0000-0000-0000B3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34" authorId="0" shapeId="0" xr:uid="{00000000-0006-0000-0000-0000B4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34" authorId="0" shapeId="0" xr:uid="{00000000-0006-0000-0000-0000B5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34" authorId="0" shapeId="0" xr:uid="{00000000-0006-0000-0000-0000B6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34" authorId="0" shapeId="0" xr:uid="{00000000-0006-0000-0000-0000B7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34" authorId="0" shapeId="0" xr:uid="{00000000-0006-0000-0000-0000B8280000}">
      <text>
        <r>
          <rPr>
            <sz val="11"/>
            <color indexed="8"/>
            <rFont val="Helvetica"/>
            <family val="2"/>
          </rPr>
          <t>Author:
multiple countries had opened investigations into these Argentinean defendants.</t>
        </r>
      </text>
    </comment>
    <comment ref="O235" authorId="0" shapeId="0" xr:uid="{00000000-0006-0000-0000-0000A92B0000}">
      <text>
        <r>
          <rPr>
            <sz val="11"/>
            <color indexed="8"/>
            <rFont val="Helvetica"/>
            <family val="2"/>
          </rPr>
          <t xml:space="preserve">Author:
http://www.derechos.org/nizkor/arg/espana/gar.html (“Duodécimo”)
</t>
        </r>
      </text>
    </comment>
    <comment ref="AB235" authorId="0" shapeId="0" xr:uid="{00000000-0006-0000-0000-0000AA2B0000}">
      <text>
        <r>
          <rPr>
            <sz val="11"/>
            <color indexed="8"/>
            <rFont val="Helvetica"/>
            <family val="2"/>
          </rPr>
          <t xml:space="preserve">Author:
See 1999 indictment, section 7. 
http://www.derechos.org/nizkor/arg/espana/gar.html </t>
        </r>
      </text>
    </comment>
    <comment ref="AC235" authorId="0" shapeId="0" xr:uid="{00000000-0006-0000-0000-0000AB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35" authorId="0" shapeId="0" xr:uid="{00000000-0006-0000-0000-0000AC2B0000}">
      <text>
        <r>
          <rPr>
            <sz val="11"/>
            <color indexed="8"/>
            <rFont val="Helvetica"/>
            <family val="2"/>
          </rPr>
          <t xml:space="preserve">Author:
Trial Watch says these Argentinean defendants were charged with CaH.  I looked through the court documents and I disagree.
</t>
        </r>
      </text>
    </comment>
    <comment ref="AF235" authorId="0" shapeId="0" xr:uid="{00000000-0006-0000-0000-0000AD2B0000}">
      <text>
        <r>
          <rPr>
            <sz val="11"/>
            <color indexed="8"/>
            <rFont val="Helvetica"/>
            <family val="2"/>
          </rPr>
          <t>Author:
Terrorism</t>
        </r>
      </text>
    </comment>
    <comment ref="AL235" authorId="0" shapeId="0" xr:uid="{00000000-0006-0000-0000-0000AE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35" authorId="0" shapeId="0" xr:uid="{00000000-0006-0000-0000-0000AF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35" authorId="0" shapeId="0" xr:uid="{00000000-0006-0000-0000-0000B0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35" authorId="0" shapeId="0" xr:uid="{00000000-0006-0000-0000-0000B1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35" authorId="0" shapeId="0" xr:uid="{00000000-0006-0000-0000-0000B2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35" authorId="0" shapeId="0" xr:uid="{00000000-0006-0000-0000-0000B32B0000}">
      <text>
        <r>
          <rPr>
            <sz val="11"/>
            <color indexed="8"/>
            <rFont val="Helvetica"/>
            <family val="2"/>
          </rPr>
          <t>Author:
multiple countries had opened investigations into these Argentinean defendants.</t>
        </r>
      </text>
    </comment>
    <comment ref="O236" authorId="1" shapeId="0" xr:uid="{00000000-0006-0000-0000-0000B9300000}">
      <text>
        <r>
          <rPr>
            <sz val="11"/>
            <color indexed="8"/>
            <rFont val="Helvetica"/>
            <family val="2"/>
          </rPr>
          <t>Mack Eason:
This is the date of the Israeli extradition request.
https://trialinternational.org/latest-post/john-demjanjuk/</t>
        </r>
      </text>
    </comment>
    <comment ref="P236" authorId="1" shapeId="0" xr:uid="{00000000-0006-0000-0000-0000BA300000}">
      <text>
        <r>
          <rPr>
            <sz val="11"/>
            <color indexed="8"/>
            <rFont val="Helvetica"/>
            <family val="2"/>
          </rPr>
          <t>Mack Eason:
This is the date of the Israeli extradition request.
https://trialinternational.org/latest-post/john-demjanjuk/</t>
        </r>
      </text>
    </comment>
    <comment ref="Q236" authorId="1" shapeId="0" xr:uid="{00000000-0006-0000-0000-0000BB300000}">
      <text>
        <r>
          <rPr>
            <sz val="11"/>
            <color indexed="8"/>
            <rFont val="Helvetica"/>
            <family val="2"/>
          </rPr>
          <t>Mack Eason:
September 29, 1986	
http://www.upi.com/Archives/1986/09/29/An-Israeli-court-indicted-retired-autoworker-John-Demjanjuk-today/4808528350400/</t>
        </r>
      </text>
    </comment>
    <comment ref="S236" authorId="1" shapeId="0" xr:uid="{00000000-0006-0000-0000-0000BC300000}">
      <text>
        <r>
          <rPr>
            <sz val="11"/>
            <color indexed="8"/>
            <rFont val="Helvetica"/>
            <family val="2"/>
          </rPr>
          <t>Mack Eason:
https://trialinternational.org/latest-post/john-demjanjuk/</t>
        </r>
      </text>
    </comment>
    <comment ref="T236" authorId="1" shapeId="0" xr:uid="{00000000-0006-0000-0000-0000BD300000}">
      <text>
        <r>
          <rPr>
            <sz val="11"/>
            <color indexed="8"/>
            <rFont val="Helvetica"/>
            <family val="2"/>
          </rPr>
          <t>Mack Eason:
https://trialinternational.org/latest-post/john-demjanjuk/</t>
        </r>
      </text>
    </comment>
    <comment ref="U236" authorId="1" shapeId="0" xr:uid="{00000000-0006-0000-0000-0000BE300000}">
      <text>
        <r>
          <rPr>
            <sz val="11"/>
            <color indexed="8"/>
            <rFont val="Helvetica"/>
            <family val="2"/>
          </rPr>
          <t>Mack Eason:
https://trialinternational.org/latest-post/john-demjanjuk/</t>
        </r>
      </text>
    </comment>
    <comment ref="AF236" authorId="1" shapeId="0" xr:uid="{00000000-0006-0000-0000-0000BF300000}">
      <text>
        <r>
          <rPr>
            <sz val="11"/>
            <color indexed="8"/>
            <rFont val="Helvetica"/>
            <family val="2"/>
          </rPr>
          <t>Mack Eason:
“According to the indictment, Demjanjuk was to be held accountable for:
– crimes against the Jewish people (Sect. 1. (a)(1) NNCL);
– crimes against humanity (Sect.1.(a)(2) NNCL); and
– crimes against persecuted people (Sect. 2 NNCL).”
https://trialinternational.org/latest-post/john-demjanjuk/</t>
        </r>
      </text>
    </comment>
    <comment ref="BF236" authorId="1" shapeId="0" xr:uid="{00000000-0006-0000-0000-0000C0300000}">
      <text>
        <r>
          <rPr>
            <sz val="11"/>
            <color indexed="8"/>
            <rFont val="Helvetica"/>
            <family val="2"/>
          </rPr>
          <t>Mack Eason:
https://trialinternational.org/latest-post/john-demjanjuk/</t>
        </r>
      </text>
    </comment>
    <comment ref="O237" authorId="1" shapeId="0" xr:uid="{00000000-0006-0000-0000-0000D1050000}">
      <text>
        <r>
          <rPr>
            <sz val="11"/>
            <color indexed="8"/>
            <rFont val="Helvetica"/>
            <family val="2"/>
          </rPr>
          <t>Mack Eason:
http://www.derechos.org/nizkor/espana/doc/klm.html</t>
        </r>
      </text>
    </comment>
    <comment ref="AL237" authorId="1" shapeId="0" xr:uid="{00000000-0006-0000-0000-0000D2050000}">
      <text>
        <r>
          <rPr>
            <sz val="11"/>
            <color indexed="8"/>
            <rFont val="Helvetica"/>
            <family val="2"/>
          </rPr>
          <t>Mack Eason:
“The initial plaintiffs in this lawsuit are: David Moyano, survivor of Mauthausen, born in Spain, former French combatant and a Belgian national; Silvia Dinhof-Cueto, an Austrian national, daughter of Victor Cueto, a survivor of Mauthausen from Asturias, Spain, now deceased. Silvia Dinhof-Cueto is a member of the Commemorative Association of Spanish Republicans in Austria. Jesús de Cos Borbolla, a Spanish national, whose father, Donato de Cos Gutiérrez was taken prisoner at Dunkirk pocket and killed at Gusen, Mauthausen; Concha Ramirez Naranjo, a Spanish national whose husband, Gabriel Torralba, was imprisoned in Auschwitz Concentration Camp and later transferred to Flossenbürg Concentration Camp, where he was eventually liberated by US troops. Also participating in the lawsuit is Aurore Gutiérrez, a French national, whose grandfather Augustín Puente Lavin and two uncles, Marcos Puente Izaguirre and Francisco Elías Puente Izaguirre, were killed at Sachsenhausen.”
http://www.derechos.org/nizkor/espana/doc/klm.html</t>
        </r>
      </text>
    </comment>
    <comment ref="AO237" authorId="1" shapeId="0" xr:uid="{00000000-0006-0000-0000-0000D3050000}">
      <text>
        <r>
          <rPr>
            <sz val="11"/>
            <color indexed="8"/>
            <rFont val="Helvetica"/>
            <family val="2"/>
          </rPr>
          <t>Mack Eason:
Eqipo Nizkor</t>
        </r>
      </text>
    </comment>
    <comment ref="K238" authorId="0" shapeId="0" xr:uid="{00000000-0006-0000-0000-0000DC040000}">
      <text>
        <r>
          <rPr>
            <sz val="11"/>
            <color indexed="8"/>
            <rFont val="Helvetica"/>
            <family val="2"/>
          </rPr>
          <t xml:space="preserve">Author:
http://www.vidalatinasd.com/news/2014/jun/24/china-hails-spanish-courts-decision-to-drop-tibet/
</t>
        </r>
      </text>
    </comment>
    <comment ref="P238" authorId="0" shapeId="0" xr:uid="{00000000-0006-0000-0000-0000DD040000}">
      <text>
        <r>
          <rPr>
            <sz val="11"/>
            <color indexed="8"/>
            <rFont val="Helvetica"/>
            <family val="2"/>
          </rPr>
          <t>Author:
Arrest warrant issued
http://america.aljazeera.com/articles/2013/11/20/spain-accuses-chineseofficialsofgenoicide.html</t>
        </r>
      </text>
    </comment>
    <comment ref="AN238" authorId="0" shapeId="0" xr:uid="{00000000-0006-0000-0000-0000DE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238" authorId="0" shapeId="0" xr:uid="{00000000-0006-0000-0000-0000DF040000}">
      <text>
        <r>
          <rPr>
            <sz val="11"/>
            <color indexed="8"/>
            <rFont val="Helvetica"/>
            <family val="2"/>
          </rPr>
          <t>Author:
Tibetan Support Committee (Comité de Apoyo al Tibet): http://standupfortibet.org/freedom2/find-a-group/comite-de-apoyo-al-tibet-cat-spain/</t>
        </r>
      </text>
    </comment>
    <comment ref="AP238" authorId="0" shapeId="0" xr:uid="{00000000-0006-0000-0000-0000E0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238" authorId="0" shapeId="0" xr:uid="{00000000-0006-0000-0000-0000E1040000}">
      <text>
        <r>
          <rPr>
            <sz val="11"/>
            <color indexed="8"/>
            <rFont val="Helvetica"/>
            <family val="2"/>
          </rPr>
          <t>Author:
 Thubten Wangchen Sherpa Sherpa “has lived in Spain for about 20 years and has Spanish citizenship.”</t>
        </r>
      </text>
    </comment>
    <comment ref="AR238" authorId="0" shapeId="0" xr:uid="{00000000-0006-0000-0000-0000E2040000}">
      <text>
        <r>
          <rPr>
            <sz val="11"/>
            <color indexed="8"/>
            <rFont val="Helvetica"/>
            <family val="2"/>
          </rPr>
          <t>Author:
 Thubten Wangchen Sherpa Sherpa “has lived in Spain for about 20 years and has Spanish citizenship.”</t>
        </r>
      </text>
    </comment>
    <comment ref="BJ238" authorId="0" shapeId="0" xr:uid="{00000000-0006-0000-0000-0000E3040000}">
      <text>
        <r>
          <rPr>
            <sz val="11"/>
            <color indexed="8"/>
            <rFont val="Helvetica"/>
            <family val="2"/>
          </rPr>
          <t xml:space="preserve">Author:
http://digitalcommons.law.seattleu.edu/cgi/viewcontent.cgi?article=2300&amp;context=sulr
at p. 189
</t>
        </r>
      </text>
    </comment>
    <comment ref="O239" authorId="0" shapeId="0" xr:uid="{00000000-0006-0000-0000-00007A180000}">
      <text>
        <r>
          <rPr>
            <sz val="11"/>
            <color indexed="8"/>
            <rFont val="Helvetica"/>
            <family val="2"/>
          </rPr>
          <t>Author:
Ad hoc Judge Bula Bula separate opinion, Arrest Warrant case.
https://www.globalpolicy.org/component/content/article/163/28142.html</t>
        </r>
      </text>
    </comment>
    <comment ref="AL239" authorId="1" shapeId="0" xr:uid="{00000000-0006-0000-0000-00007B180000}">
      <text>
        <r>
          <rPr>
            <sz val="11"/>
            <color indexed="8"/>
            <rFont val="Helvetica"/>
            <family val="2"/>
          </rPr>
          <t>Mack Eason:
http://archives.lesoir.be/justice-des-congolais-de-brazza-partie-civile-a_t-20011012-Z0L176.html?queryor=nguesso+sassou+plainte&amp;firstHit=0&amp;by=10&amp;when=-1&amp;sort=score&amp;pos=2&amp;all=20530&amp;nav=1
http://www.panapress.com/Congolese-president-sued-in-Brussels--13-449487-18-lang3-index.html</t>
        </r>
      </text>
    </comment>
    <comment ref="AN239" authorId="0" shapeId="0" xr:uid="{00000000-0006-0000-0000-00007C18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P239" authorId="0" shapeId="0" xr:uid="{00000000-0006-0000-0000-00007D18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Z239" authorId="0" shapeId="0" xr:uid="{00000000-0006-0000-0000-00007E18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A239" authorId="0" shapeId="0" xr:uid="{00000000-0006-0000-0000-00007F18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B239" authorId="0" shapeId="0" xr:uid="{00000000-0006-0000-0000-00008018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C239" authorId="0" shapeId="0" xr:uid="{00000000-0006-0000-0000-00008118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O240" authorId="0" shapeId="0" xr:uid="{00000000-0006-0000-0000-0000E6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240" authorId="0" shapeId="0" xr:uid="{00000000-0006-0000-0000-0000E7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240" authorId="0" shapeId="0" xr:uid="{00000000-0006-0000-0000-0000E82F0000}">
      <text>
        <r>
          <rPr>
            <sz val="11"/>
            <color indexed="8"/>
            <rFont val="Helvetica"/>
            <family val="2"/>
          </rPr>
          <t>Author:
https://books.google.com/books?id=X5EgykND42kC&amp;pg=PA401</t>
        </r>
      </text>
    </comment>
    <comment ref="AN240" authorId="0" shapeId="0" xr:uid="{00000000-0006-0000-0000-0000E9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240" authorId="0" shapeId="0" xr:uid="{00000000-0006-0000-0000-0000EA2F0000}">
      <text>
        <r>
          <rPr>
            <sz val="11"/>
            <color indexed="8"/>
            <rFont val="Helvetica"/>
            <family val="2"/>
          </rPr>
          <t>Author:
The Simon Wiesenthal Centre</t>
        </r>
      </text>
    </comment>
    <comment ref="M241" authorId="0" shapeId="0" xr:uid="{00000000-0006-0000-0000-000033120000}">
      <text>
        <r>
          <rPr>
            <sz val="11"/>
            <color indexed="8"/>
            <rFont val="Helvetica"/>
            <family val="2"/>
          </rPr>
          <t>Author:
“Relatives of victims of the so-called December murders of 8 and 9 December 1982, when 15 opponents of the military regime headed by Bouterse were tortured and subsequently killed, brought a complaint against Bouterse in the Netherlands.”
http://www.internationalcrimesdatabase.org/Case/1082</t>
        </r>
      </text>
    </comment>
    <comment ref="O241" authorId="1" shapeId="0" xr:uid="{00000000-0006-0000-0000-000034120000}">
      <text>
        <r>
          <rPr>
            <sz val="11"/>
            <color indexed="8"/>
            <rFont val="Helvetica"/>
            <family val="2"/>
          </rPr>
          <t>Mack Eason:
reydams, http://www.oxfordscholarship.com/view/10.1093/acprof:oso/9780199274260.001.0001/acprof-9780199274260-chapter-14#ref_acprof-9780199274260-note-775</t>
        </r>
      </text>
    </comment>
    <comment ref="AL241" authorId="0" shapeId="0" xr:uid="{00000000-0006-0000-0000-000035120000}">
      <text>
        <r>
          <rPr>
            <sz val="11"/>
            <color indexed="8"/>
            <rFont val="Helvetica"/>
            <family val="2"/>
          </rPr>
          <t>Author:
“Relatives of victims of the so-called December murders of 8 and 9 December 1982, when 15 opponents of the military regime headed by Bouterse were tortured and subsequently killed, brought a complaint against Bouterse in the Netherlands.”
http://www.internationalcrimesdatabase.org/Case/1082
"On 20 November 200, the Court of Appeals of Amsterdam, following a complaint from the families of two of the victims, authorised the prosecutors to investigate the responsibility of Bouterse for the torture and murder of 15 political opponents in Suriname in 1982.” http://www.trial-ch.org/en/resources/trial-watch/trial-watch/profiles/profile/3705/action/show/controller/Profile.html
http://www.oxfordscholarship.com/view/10.1093/acprof:oso/9780199274260.001.0001/acprof-9780199274260-chapter-14#ref_acprof-9780199274260-note-776</t>
        </r>
      </text>
    </comment>
    <comment ref="AN241" authorId="0" shapeId="0" xr:uid="{00000000-0006-0000-0000-000036120000}">
      <text>
        <r>
          <rPr>
            <sz val="11"/>
            <color indexed="8"/>
            <rFont val="Helvetica"/>
            <family val="2"/>
          </rPr>
          <t>Author:
"On 20 November 200, the Court of Appeals of Amsterdam, following a complaint from the families of two of the victims, authorised the prosecutors to investigate the responsibility of Bouterse for the torture and murder of 15 political opponents in Suriname in 1982.” http://www.trial-ch.org/en/resources/trial-watch/trial-watch/profiles/profile/3705/action/show/controller/Profile.html</t>
        </r>
      </text>
    </comment>
    <comment ref="M242" authorId="0" shapeId="0" xr:uid="{00000000-0006-0000-0000-0000AF140000}">
      <text>
        <r>
          <rPr>
            <sz val="11"/>
            <color rgb="FF000000"/>
            <rFont val="Helvetica"/>
            <family val="2"/>
          </rPr>
          <t xml:space="preserve">Author:
</t>
        </r>
        <r>
          <rPr>
            <sz val="11"/>
            <color rgb="FF000000"/>
            <rFont val="Helvetica"/>
            <family val="2"/>
          </rPr>
          <t>Allegedly implicated in Camp Speicher massacre in Iraq</t>
        </r>
      </text>
    </comment>
    <comment ref="P242" authorId="0" shapeId="0" xr:uid="{00000000-0006-0000-0000-0000B0140000}">
      <text>
        <r>
          <rPr>
            <sz val="11"/>
            <color rgb="FF000000"/>
            <rFont val="Helvetica"/>
            <family val="2"/>
          </rPr>
          <t xml:space="preserve">Author:
</t>
        </r>
        <r>
          <rPr>
            <sz val="11"/>
            <color rgb="FF000000"/>
            <rFont val="Helvetica"/>
            <family val="2"/>
          </rPr>
          <t xml:space="preserve">Arrests in Forssa, Finland
</t>
        </r>
      </text>
    </comment>
    <comment ref="Q242" authorId="1" shapeId="0" xr:uid="{00000000-0006-0000-0000-0000B1140000}">
      <text>
        <r>
          <rPr>
            <sz val="11"/>
            <color rgb="FF000000"/>
            <rFont val="Helvetica"/>
            <family val="2"/>
          </rPr>
          <t xml:space="preserve">Mack Eason:
</t>
        </r>
        <r>
          <rPr>
            <sz val="11"/>
            <color rgb="FF000000"/>
            <rFont val="Helvetica"/>
            <family val="2"/>
          </rPr>
          <t>http://webcache.googleusercontent.com/search?q=cache:bWnadkma7fUJ:www.shanghaidaily.com/article/article_xinhua.aspx%3Fid%3D333832+&amp;cd=2&amp;hl=en&amp;ct=clnk&amp;gl=us&amp;lr=lang_de%7Clang_en%7Clang_es%7Clang_fr%7Clang_it%7Clang_no%7Clang_pt&amp;client=safari</t>
        </r>
      </text>
    </comment>
    <comment ref="R242" authorId="1" shapeId="0" xr:uid="{00000000-0006-0000-0000-0000B2140000}">
      <text>
        <r>
          <rPr>
            <sz val="11"/>
            <color rgb="FF000000"/>
            <rFont val="Helvetica"/>
            <family val="2"/>
          </rPr>
          <t xml:space="preserve">Mack Eason:
</t>
        </r>
        <r>
          <rPr>
            <sz val="11"/>
            <color rgb="FF000000"/>
            <rFont val="Helvetica"/>
            <family val="2"/>
          </rPr>
          <t>http://www.nytimes.com/2015/12/11/world/europe/finland-islamic-state-iraq-arrests.html</t>
        </r>
      </text>
    </comment>
    <comment ref="S242" authorId="1" shapeId="0" xr:uid="{00000000-0006-0000-0000-0000B3140000}">
      <text>
        <r>
          <rPr>
            <sz val="11"/>
            <color rgb="FF000000"/>
            <rFont val="Helvetica"/>
            <family val="2"/>
          </rPr>
          <t xml:space="preserve">Mack Eason:
</t>
        </r>
        <r>
          <rPr>
            <sz val="11"/>
            <color rgb="FF000000"/>
            <rFont val="Helvetica"/>
            <family val="2"/>
          </rPr>
          <t>https://yle.fi/uutiset/osasto/news/finnish_court_tries_iraqi_twins_on_mass-murder_charges/9349721</t>
        </r>
      </text>
    </comment>
    <comment ref="T242" authorId="1" shapeId="0" xr:uid="{00000000-0006-0000-0000-0000B4140000}">
      <text>
        <r>
          <rPr>
            <sz val="11"/>
            <color rgb="FF000000"/>
            <rFont val="Helvetica"/>
            <family val="2"/>
          </rPr>
          <t xml:space="preserve">Mack Eason:
</t>
        </r>
        <r>
          <rPr>
            <sz val="11"/>
            <color rgb="FF000000"/>
            <rFont val="Helvetica"/>
            <family val="2"/>
          </rPr>
          <t xml:space="preserve">http://www.helsinkitimes.fi/finland/finland-news/domestic/14782-iraqi-twins-acquitted-of-massacre-charges-by-finnish-court.html
</t>
        </r>
      </text>
    </comment>
    <comment ref="AF242" authorId="0" shapeId="0" xr:uid="{00000000-0006-0000-0000-0000B5140000}">
      <text>
        <r>
          <rPr>
            <sz val="11"/>
            <color indexed="8"/>
            <rFont val="Helvetica"/>
            <family val="2"/>
          </rPr>
          <t>Author:
Murders committed with terrorist intent
http://civitas-maxima.org/CM_ANNUAL%20REPORT%202015.pdf, at p. 19</t>
        </r>
      </text>
    </comment>
    <comment ref="AG242" authorId="0" shapeId="0" xr:uid="{00000000-0006-0000-0000-0000B614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Z242" authorId="1" shapeId="0" xr:uid="{00000000-0006-0000-0000-0000B7140000}">
      <text>
        <r>
          <rPr>
            <sz val="11"/>
            <color indexed="8"/>
            <rFont val="Helvetica"/>
            <family val="2"/>
          </rPr>
          <t>Mack Eason:
“Finland’s National Bureau of Investigation said on Thursday that the men had arrived in Finland in September and were arrested following an investigation”
http://www.nytimes.com/2015/12/11/world/europe/finland-islamic-state-iraq-arrests.html</t>
        </r>
      </text>
    </comment>
    <comment ref="BA242" authorId="1" shapeId="0" xr:uid="{00000000-0006-0000-0000-0000B8140000}">
      <text>
        <r>
          <rPr>
            <sz val="11"/>
            <color indexed="8"/>
            <rFont val="Helvetica"/>
            <family val="2"/>
          </rPr>
          <t>Mack Eason:
“Finland’s National Bureau of Investigation said on Thursday that the men had arrived in Finland in September and were arrested following an investigation”
http://www.nytimes.com/2015/12/11/world/europe/finland-islamic-state-iraq-arrests.html</t>
        </r>
      </text>
    </comment>
    <comment ref="BB242" authorId="1" shapeId="0" xr:uid="{00000000-0006-0000-0000-0000B9140000}">
      <text>
        <r>
          <rPr>
            <sz val="11"/>
            <color indexed="8"/>
            <rFont val="Helvetica"/>
            <family val="2"/>
          </rPr>
          <t>Mack Eason:
http://www.nytimes.com/2015/12/25/world/europe/finland-iraq-refugees-isis.html</t>
        </r>
      </text>
    </comment>
    <comment ref="B243" authorId="0" shapeId="0" xr:uid="{00000000-0006-0000-0000-0000E3010000}">
      <text>
        <r>
          <rPr>
            <sz val="11"/>
            <color indexed="8"/>
            <rFont val="Helvetica"/>
            <family val="2"/>
          </rPr>
          <t>Author:
Instance of one European state investigating a national of ANOTHER European state.
ALSO a case where refugees are involved.</t>
        </r>
      </text>
    </comment>
    <comment ref="AL243" authorId="0" shapeId="0" xr:uid="{00000000-0006-0000-0000-0000E4010000}">
      <text>
        <r>
          <rPr>
            <sz val="11"/>
            <color indexed="8"/>
            <rFont val="Helvetica"/>
            <family val="2"/>
          </rPr>
          <t>Author:
https://trialinternational.org/latest-post/thierry-desmarest/
https://business-humanrights.org/en/total-lawsuit-in-belgium-re-myanmar</t>
        </r>
      </text>
    </comment>
    <comment ref="BJ243" authorId="0" shapeId="0" xr:uid="{00000000-0006-0000-0000-0000E5010000}">
      <text>
        <r>
          <rPr>
            <sz val="11"/>
            <color indexed="8"/>
            <rFont val="Helvetica"/>
            <family val="2"/>
          </rPr>
          <t xml:space="preserve">Author:
France had a parallel lawsuit that started 4 months after the one in Belgium.
</t>
        </r>
      </text>
    </comment>
    <comment ref="K244" authorId="0" shapeId="0" xr:uid="{00000000-0006-0000-0000-0000FF040000}">
      <text>
        <r>
          <rPr>
            <sz val="11"/>
            <color indexed="8"/>
            <rFont val="Helvetica"/>
            <family val="2"/>
          </rPr>
          <t xml:space="preserve">Author:
http://www.vidalatinasd.com/news/2014/jun/24/china-hails-spanish-courts-decision-to-drop-tibet/
</t>
        </r>
      </text>
    </comment>
    <comment ref="O244" authorId="0" shapeId="0" xr:uid="{00000000-0006-0000-0000-000000050000}">
      <text>
        <r>
          <rPr>
            <sz val="11"/>
            <color indexed="8"/>
            <rFont val="Helvetica"/>
            <family val="2"/>
          </rPr>
          <t xml:space="preserve">Author:
http://www.derechos.org/nizkor/espana/doc/chn.html
</t>
        </r>
      </text>
    </comment>
    <comment ref="AE244" authorId="0" shapeId="0" xr:uid="{00000000-0006-0000-0000-000001050000}">
      <text>
        <r>
          <rPr>
            <sz val="11"/>
            <color indexed="8"/>
            <rFont val="Helvetica"/>
            <family val="2"/>
          </rPr>
          <t xml:space="preserve">Author:
“In Madrid, Judge Santiago Pedraz Gómez opens an investigation into allegations of crimes against humanity against Chinese Defence Minister Lian Guanglie, Chinese Minister of State Security Geng Huichang, and five other Chinese officials in relation to the use of force in early 2008 against Tibetan civilians”
http://www.sussex.ac.uk/Units/spru/hsp/documents/Dragffy%20Chronolgoy%20HSDC.pdf
</t>
        </r>
      </text>
    </comment>
    <comment ref="AN244" authorId="0" shapeId="0" xr:uid="{00000000-0006-0000-0000-000002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244" authorId="0" shapeId="0" xr:uid="{00000000-0006-0000-0000-000003050000}">
      <text>
        <r>
          <rPr>
            <sz val="11"/>
            <color indexed="8"/>
            <rFont val="Helvetica"/>
            <family val="2"/>
          </rPr>
          <t>Author:
Tibetan Support Committee (Comité de Apoyo al Tibet): http://standupfortibet.org/freedom2/find-a-group/comite-de-apoyo-al-tibet-cat-spain/</t>
        </r>
      </text>
    </comment>
    <comment ref="AP244" authorId="0" shapeId="0" xr:uid="{00000000-0006-0000-0000-000004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244" authorId="0" shapeId="0" xr:uid="{00000000-0006-0000-0000-000005050000}">
      <text>
        <r>
          <rPr>
            <sz val="11"/>
            <color indexed="8"/>
            <rFont val="Helvetica"/>
            <family val="2"/>
          </rPr>
          <t>Author:
 Thubten Wangchen Sherpa Sherpa “has lived in Spain for about 20 years and has Spanish citizenship.”</t>
        </r>
      </text>
    </comment>
    <comment ref="AR244" authorId="0" shapeId="0" xr:uid="{00000000-0006-0000-0000-000006050000}">
      <text>
        <r>
          <rPr>
            <sz val="11"/>
            <color indexed="8"/>
            <rFont val="Helvetica"/>
            <family val="2"/>
          </rPr>
          <t>Author:
 Thubten Wangchen Sherpa Sherpa “has lived in Spain for about 20 years and has Spanish citizenship.”</t>
        </r>
      </text>
    </comment>
    <comment ref="BJ244" authorId="0" shapeId="0" xr:uid="{00000000-0006-0000-0000-000007050000}">
      <text>
        <r>
          <rPr>
            <sz val="11"/>
            <color indexed="8"/>
            <rFont val="Helvetica"/>
            <family val="2"/>
          </rPr>
          <t xml:space="preserve">Author:
http://digitalcommons.law.seattleu.edu/cgi/viewcontent.cgi?article=2300&amp;context=sulr
at p. 189
</t>
        </r>
      </text>
    </comment>
    <comment ref="O245" authorId="0" shapeId="0" xr:uid="{00000000-0006-0000-0000-00004E2E0000}">
      <text>
        <r>
          <rPr>
            <sz val="11"/>
            <color indexed="8"/>
            <rFont val="Helvetica"/>
            <family val="2"/>
          </rPr>
          <t xml:space="preserve">Author:
http://www.derechos.org/nizkor/arg/espana/gar.html (“Duodécimo”)
</t>
        </r>
      </text>
    </comment>
    <comment ref="P245" authorId="0" shapeId="0" xr:uid="{00000000-0006-0000-0000-00004F2E0000}">
      <text>
        <r>
          <rPr>
            <sz val="11"/>
            <color indexed="8"/>
            <rFont val="Helvetica"/>
            <family val="2"/>
          </rPr>
          <t>Author:
http://www.derechos.org/nizkor/arg/espana/gar.html</t>
        </r>
      </text>
    </comment>
    <comment ref="AB245" authorId="0" shapeId="0" xr:uid="{00000000-0006-0000-0000-0000502E0000}">
      <text>
        <r>
          <rPr>
            <sz val="11"/>
            <color indexed="8"/>
            <rFont val="Helvetica"/>
            <family val="2"/>
          </rPr>
          <t xml:space="preserve">Author:
See 1999 indictment, section 7. 
http://www.derechos.org/nizkor/arg/espana/gar.html </t>
        </r>
      </text>
    </comment>
    <comment ref="AC245" authorId="0" shapeId="0" xr:uid="{00000000-0006-0000-0000-000051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45" authorId="0" shapeId="0" xr:uid="{00000000-0006-0000-0000-0000522E0000}">
      <text>
        <r>
          <rPr>
            <sz val="11"/>
            <color indexed="8"/>
            <rFont val="Helvetica"/>
            <family val="2"/>
          </rPr>
          <t xml:space="preserve">Author:
Trial Watch says these Argentinean defendants were charged with CaH.  I looked through the court documents and I disagree.
</t>
        </r>
      </text>
    </comment>
    <comment ref="AF245" authorId="0" shapeId="0" xr:uid="{00000000-0006-0000-0000-0000532E0000}">
      <text>
        <r>
          <rPr>
            <sz val="11"/>
            <color indexed="8"/>
            <rFont val="Helvetica"/>
            <family val="2"/>
          </rPr>
          <t>Author:
Terrorism</t>
        </r>
      </text>
    </comment>
    <comment ref="AL245" authorId="0" shapeId="0" xr:uid="{00000000-0006-0000-0000-000054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45" authorId="0" shapeId="0" xr:uid="{00000000-0006-0000-0000-000055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45" authorId="0" shapeId="0" xr:uid="{00000000-0006-0000-0000-000056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45" authorId="0" shapeId="0" xr:uid="{00000000-0006-0000-0000-000057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45" authorId="0" shapeId="0" xr:uid="{00000000-0006-0000-0000-000058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45" authorId="0" shapeId="0" xr:uid="{00000000-0006-0000-0000-0000592E0000}">
      <text>
        <r>
          <rPr>
            <sz val="11"/>
            <color indexed="8"/>
            <rFont val="Helvetica"/>
            <family val="2"/>
          </rPr>
          <t>Author:
multiple countries had opened investigations into these Argentinean defendants.</t>
        </r>
      </text>
    </comment>
    <comment ref="O246" authorId="0" shapeId="0" xr:uid="{00000000-0006-0000-0000-0000B42B0000}">
      <text>
        <r>
          <rPr>
            <sz val="11"/>
            <color indexed="8"/>
            <rFont val="Helvetica"/>
            <family val="2"/>
          </rPr>
          <t xml:space="preserve">Author:
http://www.derechos.org/nizkor/arg/espana/gar.html (“Duodécimo”)
</t>
        </r>
      </text>
    </comment>
    <comment ref="AB246" authorId="0" shapeId="0" xr:uid="{00000000-0006-0000-0000-0000B52B0000}">
      <text>
        <r>
          <rPr>
            <sz val="11"/>
            <color indexed="8"/>
            <rFont val="Helvetica"/>
            <family val="2"/>
          </rPr>
          <t xml:space="preserve">Author:
See 1999 indictment, section 7. 
http://www.derechos.org/nizkor/arg/espana/gar.html </t>
        </r>
      </text>
    </comment>
    <comment ref="AC246" authorId="0" shapeId="0" xr:uid="{00000000-0006-0000-0000-0000B6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46" authorId="0" shapeId="0" xr:uid="{00000000-0006-0000-0000-0000B72B0000}">
      <text>
        <r>
          <rPr>
            <sz val="11"/>
            <color indexed="8"/>
            <rFont val="Helvetica"/>
            <family val="2"/>
          </rPr>
          <t xml:space="preserve">Author:
Trial Watch says these Argentinean defendants were charged with CaH.  I looked through the court documents and I disagree.
</t>
        </r>
      </text>
    </comment>
    <comment ref="AF246" authorId="0" shapeId="0" xr:uid="{00000000-0006-0000-0000-0000B82B0000}">
      <text>
        <r>
          <rPr>
            <sz val="11"/>
            <color indexed="8"/>
            <rFont val="Helvetica"/>
            <family val="2"/>
          </rPr>
          <t>Author:
Terrorism</t>
        </r>
      </text>
    </comment>
    <comment ref="AL246" authorId="0" shapeId="0" xr:uid="{00000000-0006-0000-0000-0000B9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46" authorId="0" shapeId="0" xr:uid="{00000000-0006-0000-0000-0000BA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46" authorId="0" shapeId="0" xr:uid="{00000000-0006-0000-0000-0000BB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46" authorId="0" shapeId="0" xr:uid="{00000000-0006-0000-0000-0000BC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46" authorId="0" shapeId="0" xr:uid="{00000000-0006-0000-0000-0000BD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46" authorId="0" shapeId="0" xr:uid="{00000000-0006-0000-0000-0000BE2B0000}">
      <text>
        <r>
          <rPr>
            <sz val="11"/>
            <color indexed="8"/>
            <rFont val="Helvetica"/>
            <family val="2"/>
          </rPr>
          <t>Author:
multiple countries had opened investigations into these Argentinean defendants.</t>
        </r>
      </text>
    </comment>
    <comment ref="K247" authorId="0" shapeId="0" xr:uid="{00000000-0006-0000-0000-00000C0D0000}">
      <text>
        <r>
          <rPr>
            <sz val="11"/>
            <color indexed="8"/>
            <rFont val="Helvetica"/>
            <family val="2"/>
          </rPr>
          <t xml:space="preserve">Author:
http://pchrgaza.org/files/Reports/English/pdf_spec/PCHR-UJ-BOOK.pdf
</t>
        </r>
      </text>
    </comment>
    <comment ref="AG247" authorId="0" shapeId="0" xr:uid="{00000000-0006-0000-0000-00000D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247" authorId="0" shapeId="0" xr:uid="{00000000-0006-0000-0000-00000E0D0000}">
      <text>
        <r>
          <rPr>
            <sz val="11"/>
            <color indexed="8"/>
            <rFont val="Helvetica"/>
            <family val="2"/>
          </rPr>
          <t>Author:
http://pchrgaza.org/files/Reports/English/pdf_spec/PCHR-UJ-BOOK.pdf</t>
        </r>
      </text>
    </comment>
    <comment ref="AS247" authorId="0" shapeId="0" xr:uid="{00000000-0006-0000-0000-00000F0D0000}">
      <text>
        <r>
          <rPr>
            <sz val="11"/>
            <color indexed="8"/>
            <rFont val="Helvetica"/>
            <family val="2"/>
          </rPr>
          <t>Author:
internal security minister</t>
        </r>
      </text>
    </comment>
    <comment ref="BF247" authorId="0" shapeId="0" xr:uid="{00000000-0006-0000-0000-0000100D0000}">
      <text>
        <r>
          <rPr>
            <sz val="11"/>
            <color indexed="8"/>
            <rFont val="Helvetica"/>
            <family val="2"/>
          </rPr>
          <t>Author:
http://pchrgaza.org/files/Reports/English/pdf_spec/PCHR-UJ-BOOK.pdf</t>
        </r>
      </text>
    </comment>
    <comment ref="BJ247" authorId="0" shapeId="0" xr:uid="{00000000-0006-0000-0000-0000110D0000}">
      <text>
        <r>
          <rPr>
            <sz val="11"/>
            <color indexed="8"/>
            <rFont val="Helvetica"/>
            <family val="2"/>
          </rPr>
          <t>Author:
Israel had already adjudicated a number of these and other related cases.</t>
        </r>
      </text>
    </comment>
    <comment ref="H248" authorId="1" shapeId="0" xr:uid="{00000000-0006-0000-0000-00002F0E0000}">
      <text>
        <r>
          <rPr>
            <sz val="11"/>
            <color indexed="8"/>
            <rFont val="Helvetica"/>
            <family val="2"/>
          </rPr>
          <t>Mack Eason:
Case dropped Apr 30, 2009</t>
        </r>
      </text>
    </comment>
    <comment ref="K248" authorId="0" shapeId="0" xr:uid="{00000000-0006-0000-0000-0000300E0000}">
      <text>
        <r>
          <rPr>
            <sz val="11"/>
            <color indexed="8"/>
            <rFont val="Helvetica"/>
            <family val="2"/>
          </rPr>
          <t>Author:
http://www.dailykos.com/story/2009/4/30/726464/-</t>
        </r>
      </text>
    </comment>
    <comment ref="AC248" authorId="0" shapeId="0" xr:uid="{00000000-0006-0000-0000-0000310E0000}">
      <text>
        <r>
          <rPr>
            <sz val="11"/>
            <color indexed="8"/>
            <rFont val="Helvetica"/>
            <family val="2"/>
          </rPr>
          <t>Author:
https://web.archive.org/web/20120303014906/http://www.mazlumder.org/ing/haber_detay.asp?haberID=15</t>
        </r>
      </text>
    </comment>
    <comment ref="AE248" authorId="0" shapeId="0" xr:uid="{00000000-0006-0000-0000-0000320E0000}">
      <text>
        <r>
          <rPr>
            <sz val="11"/>
            <color indexed="8"/>
            <rFont val="Helvetica"/>
            <family val="2"/>
          </rPr>
          <t xml:space="preserve">Author:
https://web.archive.org/web/20120303014906/http://www.mazlumder.org/ing/haber_detay.asp?haberID=15
</t>
        </r>
      </text>
    </comment>
    <comment ref="AG248" authorId="0" shapeId="0" xr:uid="{00000000-0006-0000-0000-000033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248" authorId="0" shapeId="0" xr:uid="{00000000-0006-0000-0000-0000340E0000}">
      <text>
        <r>
          <rPr>
            <sz val="11"/>
            <color indexed="8"/>
            <rFont val="Helvetica"/>
            <family val="2"/>
          </rPr>
          <t xml:space="preserve">Author:
Sort of.  As the Ottoman Empire.
</t>
        </r>
      </text>
    </comment>
    <comment ref="AI248" authorId="0" shapeId="0" xr:uid="{00000000-0006-0000-0000-0000350E0000}">
      <text>
        <r>
          <rPr>
            <sz val="11"/>
            <color indexed="8"/>
            <rFont val="Helvetica"/>
            <family val="2"/>
          </rPr>
          <t xml:space="preserve">Author:
Sort of.  As the Ottoman Empire.
</t>
        </r>
      </text>
    </comment>
    <comment ref="AO248" authorId="0" shapeId="0" xr:uid="{00000000-0006-0000-0000-0000360E0000}">
      <text>
        <r>
          <rPr>
            <sz val="11"/>
            <color indexed="8"/>
            <rFont val="Helvetica"/>
            <family val="2"/>
          </rPr>
          <t xml:space="preserve">Author:
a group called Mazlum-Der, Turkey based
</t>
        </r>
      </text>
    </comment>
    <comment ref="AP248" authorId="0" shapeId="0" xr:uid="{00000000-0006-0000-0000-000037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248" authorId="0" shapeId="0" xr:uid="{00000000-0006-0000-0000-0000380E0000}">
      <text>
        <r>
          <rPr>
            <sz val="11"/>
            <color indexed="8"/>
            <rFont val="Helvetica"/>
            <family val="2"/>
          </rPr>
          <t xml:space="preserve">Author:
a group called Mazlum-Der, Turkey based
</t>
        </r>
      </text>
    </comment>
    <comment ref="AS248" authorId="0" shapeId="0" xr:uid="{00000000-0006-0000-0000-0000390E0000}">
      <text>
        <r>
          <rPr>
            <sz val="11"/>
            <color indexed="8"/>
            <rFont val="Helvetica"/>
            <family val="2"/>
          </rPr>
          <t>Author:
	Minister of Internal Security</t>
        </r>
      </text>
    </comment>
    <comment ref="BH248" authorId="0" shapeId="0" xr:uid="{00000000-0006-0000-0000-00003A0E0000}">
      <text>
        <r>
          <rPr>
            <sz val="11"/>
            <color indexed="8"/>
            <rFont val="Helvetica"/>
            <family val="2"/>
          </rPr>
          <t>Author:
http://www.dailykos.com/story/2009/4/30/726464/-</t>
        </r>
      </text>
    </comment>
    <comment ref="M249" authorId="0" shapeId="0" xr:uid="{00000000-0006-0000-0000-0000C8090000}">
      <text>
        <r>
          <rPr>
            <sz val="11"/>
            <color indexed="8"/>
            <rFont val="Helvetica"/>
            <family val="2"/>
          </rPr>
          <t xml:space="preserve">Author:
“The US officials were claimed to be responsible for war crimes stemming from the deaths of at least 200 Iraqi civilians incinerated when a US missile penetrated a Baghdad bomb shelter during the 1991 Gulf War.”  http://amsterdamlawforum.org/article/download/229/413 at 57
</t>
        </r>
      </text>
    </comment>
    <comment ref="O249" authorId="0" shapeId="0" xr:uid="{00000000-0006-0000-0000-0000C9090000}">
      <text>
        <r>
          <rPr>
            <sz val="11"/>
            <color rgb="FF000000"/>
            <rFont val="Helvetica"/>
            <family val="2"/>
          </rPr>
          <t xml:space="preserve">Author:
</t>
        </r>
        <r>
          <rPr>
            <sz val="11"/>
            <color rgb="FF000000"/>
            <rFont val="Helvetica"/>
            <family val="2"/>
          </rPr>
          <t>http://www.nytimes.com/2003/04/01/world/belgium-rethinks-its-prosecutorial-zeal.html</t>
        </r>
      </text>
    </comment>
    <comment ref="AG249" authorId="0" shapeId="0" xr:uid="{00000000-0006-0000-0000-0000CA090000}">
      <text>
        <r>
          <rPr>
            <sz val="11"/>
            <color indexed="8"/>
            <rFont val="Helvetica"/>
            <family val="2"/>
          </rPr>
          <t xml:space="preserve">Author:
US is Sui generis among former colonies.  Treated it differently.
</t>
        </r>
      </text>
    </comment>
    <comment ref="AL249" authorId="1" shapeId="0" xr:uid="{00000000-0006-0000-0000-0000CB090000}">
      <text>
        <r>
          <rPr>
            <sz val="11"/>
            <color indexed="8"/>
            <rFont val="Helvetica"/>
            <family val="2"/>
          </rPr>
          <t xml:space="preserve">Mack Eason:
Ratner, “Belgium’s War Crimes Statute, a postmortem” AJIL, 2003
</t>
        </r>
      </text>
    </comment>
    <comment ref="O250" authorId="0" shapeId="0" xr:uid="{00000000-0006-0000-0000-0000BF2B0000}">
      <text>
        <r>
          <rPr>
            <sz val="11"/>
            <color indexed="8"/>
            <rFont val="Helvetica"/>
            <family val="2"/>
          </rPr>
          <t xml:space="preserve">Author:
http://www.derechos.org/nizkor/arg/espana/gar.html (“Duodécimo”)
</t>
        </r>
      </text>
    </comment>
    <comment ref="AB250" authorId="0" shapeId="0" xr:uid="{00000000-0006-0000-0000-0000C02B0000}">
      <text>
        <r>
          <rPr>
            <sz val="11"/>
            <color indexed="8"/>
            <rFont val="Helvetica"/>
            <family val="2"/>
          </rPr>
          <t xml:space="preserve">Author:
See 1999 indictment, section 7. 
http://www.derechos.org/nizkor/arg/espana/gar.html </t>
        </r>
      </text>
    </comment>
    <comment ref="AC250" authorId="0" shapeId="0" xr:uid="{00000000-0006-0000-0000-0000C1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250" authorId="0" shapeId="0" xr:uid="{00000000-0006-0000-0000-0000C22B0000}">
      <text>
        <r>
          <rPr>
            <sz val="11"/>
            <color indexed="8"/>
            <rFont val="Helvetica"/>
            <family val="2"/>
          </rPr>
          <t xml:space="preserve">Author:
Trial Watch says these Argentinean defendants were charged with CaH.  I looked through the court documents and I disagree.
</t>
        </r>
      </text>
    </comment>
    <comment ref="AF250" authorId="0" shapeId="0" xr:uid="{00000000-0006-0000-0000-0000C32B0000}">
      <text>
        <r>
          <rPr>
            <sz val="11"/>
            <color indexed="8"/>
            <rFont val="Helvetica"/>
            <family val="2"/>
          </rPr>
          <t>Author:
Terrorism</t>
        </r>
      </text>
    </comment>
    <comment ref="AL250" authorId="0" shapeId="0" xr:uid="{00000000-0006-0000-0000-0000C4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250" authorId="0" shapeId="0" xr:uid="{00000000-0006-0000-0000-0000C5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250" authorId="0" shapeId="0" xr:uid="{00000000-0006-0000-0000-0000C6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250" authorId="0" shapeId="0" xr:uid="{00000000-0006-0000-0000-0000C7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250" authorId="0" shapeId="0" xr:uid="{00000000-0006-0000-0000-0000C8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250" authorId="0" shapeId="0" xr:uid="{00000000-0006-0000-0000-0000C92B0000}">
      <text>
        <r>
          <rPr>
            <sz val="11"/>
            <color indexed="8"/>
            <rFont val="Helvetica"/>
            <family val="2"/>
          </rPr>
          <t>Author:
multiple countries had opened investigations into these Argentinean defendants.</t>
        </r>
      </text>
    </comment>
    <comment ref="U251" authorId="1" shapeId="0" xr:uid="{00000000-0006-0000-0000-0000D5300000}">
      <text>
        <r>
          <rPr>
            <sz val="11"/>
            <color indexed="8"/>
            <rFont val="Helvetica"/>
            <family val="2"/>
          </rPr>
          <t>Mack Eason:
Prosecution v. Djuradj Kusljic, Case No. 3 StR 244/00, Decision of 21 February 2001, published in Neue Juristische Wochenschrift, 2001, p. 2732.
https://ihl-databases.icrc.org/customary-ihl/eng/docs/src_vnaca</t>
        </r>
      </text>
    </comment>
    <comment ref="AA251" authorId="0" shapeId="0" xr:uid="{00000000-0006-0000-0000-0000D6300000}">
      <text>
        <r>
          <rPr>
            <sz val="11"/>
            <color indexed="8"/>
            <rFont val="Helvetica"/>
            <family val="2"/>
          </rPr>
          <t>Author:
German High Court changed the verdict from committing genocide into aiding and abetting genocide</t>
        </r>
      </text>
    </comment>
    <comment ref="AF251" authorId="0" shapeId="0" xr:uid="{00000000-0006-0000-0000-0000D7300000}">
      <text>
        <r>
          <rPr>
            <sz val="11"/>
            <color indexed="8"/>
            <rFont val="Helvetica"/>
            <family val="2"/>
          </rPr>
          <t xml:space="preserve">Author:
six counts of murder and illegal possession of a firearm.
</t>
        </r>
      </text>
    </comment>
    <comment ref="AH251" authorId="0" shapeId="0" xr:uid="{00000000-0006-0000-0000-0000D8300000}">
      <text>
        <r>
          <rPr>
            <sz val="11"/>
            <color indexed="8"/>
            <rFont val="Helvetica"/>
            <family val="2"/>
          </rPr>
          <t>Author:
https://en.wikipedia.org/wiki/List_of_former_German_colonies</t>
        </r>
      </text>
    </comment>
    <comment ref="AI251" authorId="0" shapeId="0" xr:uid="{00000000-0006-0000-0000-0000D9300000}">
      <text>
        <r>
          <rPr>
            <sz val="11"/>
            <color indexed="8"/>
            <rFont val="Helvetica"/>
            <family val="2"/>
          </rPr>
          <t>Author:
That said, it’s unclear how to characterize German influence in what would become Yugoslavia.  E(x) German settlement and at start of WWII, Germany attempts to annex Slovenia.</t>
        </r>
      </text>
    </comment>
    <comment ref="BB251" authorId="1" shapeId="0" xr:uid="{00000000-0006-0000-0000-0000DA300000}">
      <text>
        <r>
          <rPr>
            <sz val="11"/>
            <color indexed="8"/>
            <rFont val="Helvetica"/>
            <family val="2"/>
          </rPr>
          <t>Mack Eason:
http://www.kuna.net.kw/ArticlePrintPage.aspx?id=1047585&amp;language=en</t>
        </r>
      </text>
    </comment>
    <comment ref="BC251" authorId="1" shapeId="0" xr:uid="{00000000-0006-0000-0000-0000DB300000}">
      <text>
        <r>
          <rPr>
            <sz val="11"/>
            <color indexed="8"/>
            <rFont val="Helvetica"/>
            <family val="2"/>
          </rPr>
          <t>Mack Eason:
“the accused entered Germany voluntarily in 1993 and subsequently established his permanent residence and married a German woman there.”
https://trialinternational.org/latest-post/djuradj-kusljic/</t>
        </r>
      </text>
    </comment>
    <comment ref="BF251" authorId="0" shapeId="0" xr:uid="{00000000-0006-0000-0000-0000DC300000}">
      <text>
        <r>
          <rPr>
            <sz val="11"/>
            <color indexed="8"/>
            <rFont val="Helvetica"/>
            <family val="2"/>
          </rPr>
          <t xml:space="preserve">Author:
“complicity for genocide pursuant to the former §220a German Criminal Code (Strafgesetzbuch) which has been transferred as §6 to the German Code of Crimes Against International Law (Völkerstrafgesetzbuch) in 2002”
https://books.google.com/books?id=bHVCAgAAQBAJ&amp;pg=PA786&amp;lpg=PA786&amp;dq=Djuradj+Kusljic+arrest&amp;source=bl&amp;ots=ElwoRJ6Nh5&amp;sig=0GPHMVqjU2a4yz6oaUo7-0vy9Z0&amp;hl=en&amp;sa=X&amp;ved=0ahUKEwjD_rqjgdDMAhVHzGMKHeUcABIQ6AEIHDAA#v=onepage&amp;q=Djuradj%20Kusljic%20arrest&amp;f=false
</t>
        </r>
      </text>
    </comment>
    <comment ref="B252" authorId="0" shapeId="0" xr:uid="{00000000-0006-0000-0000-00006B0A0000}">
      <text>
        <r>
          <rPr>
            <sz val="11"/>
            <color indexed="8"/>
            <rFont val="Helvetica"/>
            <family val="2"/>
          </rPr>
          <t>Author:
This is the case I write about in my introduction!</t>
        </r>
      </text>
    </comment>
    <comment ref="M252" authorId="0" shapeId="0" xr:uid="{00000000-0006-0000-0000-00006C0A0000}">
      <text>
        <r>
          <rPr>
            <sz val="11"/>
            <color indexed="8"/>
            <rFont val="Helvetica"/>
            <family val="2"/>
          </rPr>
          <t xml:space="preserve">Author:
Crimes committed in Great Lakes region during this period
</t>
        </r>
      </text>
    </comment>
    <comment ref="O252" authorId="0" shapeId="0" xr:uid="{00000000-0006-0000-0000-00006D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252" authorId="0" shapeId="0" xr:uid="{00000000-0006-0000-0000-00006E0A0000}">
      <text>
        <r>
          <rPr>
            <sz val="11"/>
            <color indexed="8"/>
            <rFont val="Helvetica"/>
            <family val="2"/>
          </rPr>
          <t>Author:
“I ORDER_x000D_THE INDICTMENT OF THE FOLLOWING PERSONS:…”
http://www.friendsofthecongo.org/pdf/spanish_indictment.pdf</t>
        </r>
      </text>
    </comment>
    <comment ref="Q252" authorId="0" shapeId="0" xr:uid="{00000000-0006-0000-0000-00006F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252" authorId="0" shapeId="0" xr:uid="{00000000-0006-0000-0000-000070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252" authorId="0" shapeId="0" xr:uid="{00000000-0006-0000-0000-000071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252" authorId="0" shapeId="0" xr:uid="{00000000-0006-0000-0000-000072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252" authorId="0" shapeId="0" xr:uid="{00000000-0006-0000-0000-000073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252" authorId="0" shapeId="0" xr:uid="{00000000-0006-0000-0000-000074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252" authorId="0" shapeId="0" xr:uid="{00000000-0006-0000-0000-0000750A0000}">
      <text>
        <r>
          <rPr>
            <sz val="11"/>
            <color indexed="8"/>
            <rFont val="Helvetica"/>
            <family val="2"/>
          </rPr>
          <t>Author:
Rwanda controlled first by Germany (German East Africa) during colonial period, then by Belgium under League of Nations Mandate system</t>
        </r>
      </text>
    </comment>
    <comment ref="AL252" authorId="0" shapeId="0" xr:uid="{00000000-0006-0000-0000-0000760A0000}">
      <text>
        <r>
          <rPr>
            <sz val="11"/>
            <color indexed="8"/>
            <rFont val="Helvetica"/>
            <family val="2"/>
          </rPr>
          <t>Author:
http://www.veritasrwandaforum.org/material/press_release_080208_eng.pdf</t>
        </r>
      </text>
    </comment>
    <comment ref="AO252" authorId="0" shapeId="0" xr:uid="{00000000-0006-0000-0000-000077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252" authorId="0" shapeId="0" xr:uid="{00000000-0006-0000-0000-000078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252" authorId="0" shapeId="0" xr:uid="{00000000-0006-0000-0000-000079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252" authorId="0" shapeId="0" xr:uid="{00000000-0006-0000-0000-00007A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T252" authorId="0" shapeId="0" xr:uid="{00000000-0006-0000-0000-00007B0A0000}">
      <text>
        <r>
          <rPr>
            <sz val="11"/>
            <color indexed="8"/>
            <rFont val="Helvetica"/>
            <family val="2"/>
          </rPr>
          <t>Author:
This is the case I write about in my introduction.  Rwanda was MOST CERTAINLY not supportive of these indictments.</t>
        </r>
      </text>
    </comment>
    <comment ref="BI252" authorId="0" shapeId="0" xr:uid="{00000000-0006-0000-0000-00007C0A0000}">
      <text>
        <r>
          <rPr>
            <sz val="11"/>
            <color indexed="8"/>
            <rFont val="Helvetica"/>
            <family val="2"/>
          </rPr>
          <t>Author:
Conducted alongside ICTR.  See first page of spanish indictment pdf: http://www.friendsofthecongo.org/pdf/spanish_indictment.pdf</t>
        </r>
      </text>
    </comment>
    <comment ref="B253" authorId="1" shapeId="0" xr:uid="{00000000-0006-0000-0A00-0000AA000000}">
      <text>
        <r>
          <rPr>
            <sz val="11"/>
            <color indexed="8"/>
            <rFont val="Helvetica"/>
            <family val="2"/>
          </rPr>
          <t>Mack Eason:
Delete this case because 1. The defendants aren't named (as required by langer's coding) AND 2. Because this was a civil suit</t>
        </r>
      </text>
    </comment>
    <comment ref="AB253" authorId="1" shapeId="0" xr:uid="{EE8FD804-10EE-AB48-BF7F-8ABD912FBA30}">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Elvir Javor, Kasim Kusuran, Munib Softic, Sénada Softic and Meho Mujdzic, Bosnian citizens, residing in France, filed a complaint on 20 July 1993 before the examining magistrate of Paris to bring a civil action against a person or persons unknown for war crimes, torture, genocide and crimes against humanity."
</t>
        </r>
        <r>
          <rPr>
            <sz val="10"/>
            <color rgb="FF000000"/>
            <rFont val="Tahoma"/>
            <family val="2"/>
          </rPr>
          <t xml:space="preserve">https://trialinternational.org/latest-post/affaire-javor-et-autres/
</t>
        </r>
      </text>
    </comment>
    <comment ref="AC253" authorId="1" shapeId="0" xr:uid="{67252826-7FB9-B449-B609-B8CFE8205322}">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Elvir Javor, Kasim Kusuran, Munib Softic, Sénada Softic and Meho Mujdzic, Bosnian citizens, residing in France, filed a complaint on 20 July 1993 before the examining magistrate of Paris to bring a civil action against a person or persons unknown for war crimes, torture, genocide and crimes against humanity."
</t>
        </r>
        <r>
          <rPr>
            <sz val="10"/>
            <color rgb="FF000000"/>
            <rFont val="Tahoma"/>
            <family val="2"/>
          </rPr>
          <t xml:space="preserve">https://trialinternational.org/latest-post/affaire-javor-et-autres/
</t>
        </r>
      </text>
    </comment>
    <comment ref="AD253" authorId="1" shapeId="0" xr:uid="{8E603B16-46C2-A04B-9CF8-F1BF82A8AD9E}">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Elvir Javor, Kasim Kusuran, Munib Softic, Sénada Softic and Meho Mujdzic, Bosnian citizens, residing in France, filed a complaint on 20 July 1993 before the examining magistrate of Paris to bring a civil action against a person or persons unknown for war crimes, torture, genocide and crimes against humanity."
</t>
        </r>
        <r>
          <rPr>
            <sz val="10"/>
            <color rgb="FF000000"/>
            <rFont val="Tahoma"/>
            <family val="2"/>
          </rPr>
          <t xml:space="preserve">https://trialinternational.org/latest-post/affaire-javor-et-autres/
</t>
        </r>
      </text>
    </comment>
    <comment ref="AE253" authorId="1" shapeId="0" xr:uid="{85256C84-DF35-294C-9B94-B7EC6C7368A3}">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Elvir Javor, Kasim Kusuran, Munib Softic, Sénada Softic and Meho Mujdzic, Bosnian citizens, residing in France, filed a complaint on 20 July 1993 before the examining magistrate of Paris to bring a civil action against a person or persons unknown for war crimes, torture, genocide and crimes against humanity."
</t>
        </r>
        <r>
          <rPr>
            <sz val="10"/>
            <color rgb="FF000000"/>
            <rFont val="Tahoma"/>
            <family val="2"/>
          </rPr>
          <t xml:space="preserve">https://trialinternational.org/latest-post/affaire-javor-et-autres/
</t>
        </r>
      </text>
    </comment>
    <comment ref="AJ253" authorId="0" shapeId="0" xr:uid="{00000000-0006-0000-0A00-0000AB000000}">
      <text>
        <r>
          <rPr>
            <sz val="11"/>
            <color indexed="8"/>
            <rFont val="Helvetica"/>
            <family val="2"/>
          </rPr>
          <t>Author:
barely.
https://en.wikipedia.org/wiki/Danish_colonial_empire#Overview</t>
        </r>
      </text>
    </comment>
    <comment ref="AP253" authorId="1" shapeId="0" xr:uid="{D9509A07-BA0D-5948-89EF-1AD119151841}">
      <text>
        <r>
          <rPr>
            <b/>
            <sz val="10"/>
            <color rgb="FF000000"/>
            <rFont val="Tahoma"/>
            <family val="2"/>
          </rPr>
          <t>Mack Eason:</t>
        </r>
        <r>
          <rPr>
            <sz val="10"/>
            <color rgb="FF000000"/>
            <rFont val="Tahoma"/>
            <family val="2"/>
          </rPr>
          <t xml:space="preserve">
</t>
        </r>
        <r>
          <rPr>
            <sz val="10"/>
            <color rgb="FF000000"/>
            <rFont val="Calibri"/>
            <family val="2"/>
          </rPr>
          <t>"On 20 July 1993, Elvir Javor, Kasim Kusuran, Munib Softic, Sénada Softic and Meho Mujdzic, Bosnian citizens, residing in France, filed a complaint under universal jurisdiction before the</t>
        </r>
        <r>
          <rPr>
            <i/>
            <sz val="10"/>
            <color rgb="FF000000"/>
            <rFont val="Calibri"/>
            <family val="2"/>
          </rPr>
          <t>Tribunal de Grande Instance </t>
        </r>
        <r>
          <rPr>
            <sz val="10"/>
            <color rgb="FF000000"/>
            <rFont val="Calibri"/>
            <family val="2"/>
          </rPr>
          <t>(TGI) </t>
        </r>
        <r>
          <rPr>
            <i/>
            <sz val="10"/>
            <color rgb="FF000000"/>
            <rFont val="Calibri"/>
            <family val="2"/>
          </rPr>
          <t>de Paris </t>
        </r>
        <r>
          <rPr>
            <sz val="10"/>
            <color rgb="FF000000"/>
            <rFont val="Calibri"/>
            <family val="2"/>
          </rPr>
          <t xml:space="preserve">to bring a civil action against a person or persons unknown for war crimes, torture, genocide and crimes against humanity."
</t>
        </r>
        <r>
          <rPr>
            <sz val="10"/>
            <color rgb="FF000000"/>
            <rFont val="Tahoma"/>
            <family val="2"/>
          </rPr>
          <t>http://www.internationalcrimesdatabase.org/Case/1117/Javor-et-al-v-X/</t>
        </r>
      </text>
    </comment>
    <comment ref="AQ253" authorId="1" shapeId="0" xr:uid="{4C7A6AF0-47E5-A944-9436-DBE0D574DB30}">
      <text>
        <r>
          <rPr>
            <b/>
            <sz val="10"/>
            <color rgb="FF000000"/>
            <rFont val="Tahoma"/>
            <family val="2"/>
          </rPr>
          <t>Mack Eason:</t>
        </r>
        <r>
          <rPr>
            <sz val="10"/>
            <color rgb="FF000000"/>
            <rFont val="Tahoma"/>
            <family val="2"/>
          </rPr>
          <t xml:space="preserve">
</t>
        </r>
        <r>
          <rPr>
            <sz val="10"/>
            <color rgb="FF000000"/>
            <rFont val="Calibri"/>
            <family val="2"/>
          </rPr>
          <t>"On 20 July 1993, Elvir Javor, Kasim Kusuran, Munib Softic, Sénada Softic and Meho Mujdzic, Bosnian citizens, residing in France, filed a complaint under universal jurisdiction before the</t>
        </r>
        <r>
          <rPr>
            <i/>
            <sz val="10"/>
            <color rgb="FF000000"/>
            <rFont val="Calibri"/>
            <family val="2"/>
          </rPr>
          <t>Tribunal de Grande Instance </t>
        </r>
        <r>
          <rPr>
            <sz val="10"/>
            <color rgb="FF000000"/>
            <rFont val="Calibri"/>
            <family val="2"/>
          </rPr>
          <t>(TGI) </t>
        </r>
        <r>
          <rPr>
            <i/>
            <sz val="10"/>
            <color rgb="FF000000"/>
            <rFont val="Calibri"/>
            <family val="2"/>
          </rPr>
          <t>de Paris </t>
        </r>
        <r>
          <rPr>
            <sz val="10"/>
            <color rgb="FF000000"/>
            <rFont val="Calibri"/>
            <family val="2"/>
          </rPr>
          <t xml:space="preserve">to bring a civil action against a person or persons unknown for war crimes, torture, genocide and crimes against humanity."
</t>
        </r>
        <r>
          <rPr>
            <sz val="10"/>
            <color rgb="FF000000"/>
            <rFont val="Tahoma"/>
            <family val="2"/>
          </rPr>
          <t>http://www.internationalcrimesdatabase.org/Case/1117/Javor-et-al-v-X/</t>
        </r>
      </text>
    </comment>
    <comment ref="AR253" authorId="1" shapeId="0" xr:uid="{A7CFBFE9-E5C0-F64B-8187-4226D066D329}">
      <text>
        <r>
          <rPr>
            <b/>
            <sz val="10"/>
            <color rgb="FF000000"/>
            <rFont val="Tahoma"/>
            <family val="2"/>
          </rPr>
          <t>Mack Eason:</t>
        </r>
        <r>
          <rPr>
            <sz val="10"/>
            <color rgb="FF000000"/>
            <rFont val="Tahoma"/>
            <family val="2"/>
          </rPr>
          <t xml:space="preserve">
</t>
        </r>
        <r>
          <rPr>
            <sz val="10"/>
            <color rgb="FF000000"/>
            <rFont val="Calibri"/>
            <family val="2"/>
          </rPr>
          <t>"On 20 July 1993, Elvir Javor, Kasim Kusuran, Munib Softic, Sénada Softic and Meho Mujdzic, Bosnian citizens, residing in France, filed a complaint under universal jurisdiction before the</t>
        </r>
        <r>
          <rPr>
            <i/>
            <sz val="10"/>
            <color rgb="FF000000"/>
            <rFont val="Calibri"/>
            <family val="2"/>
          </rPr>
          <t>Tribunal de Grande Instance </t>
        </r>
        <r>
          <rPr>
            <sz val="10"/>
            <color rgb="FF000000"/>
            <rFont val="Calibri"/>
            <family val="2"/>
          </rPr>
          <t>(TGI) </t>
        </r>
        <r>
          <rPr>
            <i/>
            <sz val="10"/>
            <color rgb="FF000000"/>
            <rFont val="Calibri"/>
            <family val="2"/>
          </rPr>
          <t>de Paris </t>
        </r>
        <r>
          <rPr>
            <sz val="10"/>
            <color rgb="FF000000"/>
            <rFont val="Calibri"/>
            <family val="2"/>
          </rPr>
          <t xml:space="preserve">to bring a civil action against a person or persons unknown for war crimes, torture, genocide and crimes against humanity."
</t>
        </r>
        <r>
          <rPr>
            <sz val="10"/>
            <color rgb="FF000000"/>
            <rFont val="Tahoma"/>
            <family val="2"/>
          </rPr>
          <t>http://www.internationalcrimesdatabase.org/Case/1117/Javor-et-al-v-X/</t>
        </r>
      </text>
    </comment>
    <comment ref="C254" authorId="0" shapeId="0" xr:uid="{00000000-0006-0000-0000-000036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54" authorId="0" shapeId="0" xr:uid="{00000000-0006-0000-0000-000037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54" authorId="0" shapeId="0" xr:uid="{00000000-0006-0000-0000-000038240000}">
      <text>
        <r>
          <rPr>
            <sz val="11"/>
            <color indexed="8"/>
            <rFont val="Helvetica"/>
            <family val="2"/>
          </rPr>
          <t>Author:
“ the former genocide offense of § 220a of the Criminal Code”
http://www.zis-online.com/dat/artikel/2007_13_187.pdf at 510</t>
        </r>
      </text>
    </comment>
    <comment ref="AH254" authorId="0" shapeId="0" xr:uid="{00000000-0006-0000-0000-000039240000}">
      <text>
        <r>
          <rPr>
            <sz val="11"/>
            <color indexed="8"/>
            <rFont val="Helvetica"/>
            <family val="2"/>
          </rPr>
          <t>Author:
https://en.wikipedia.org/wiki/List_of_former_German_colonies</t>
        </r>
      </text>
    </comment>
    <comment ref="AI254" authorId="0" shapeId="0" xr:uid="{00000000-0006-0000-0000-00003A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54" authorId="0" shapeId="0" xr:uid="{00000000-0006-0000-0000-00003B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54" authorId="0" shapeId="0" xr:uid="{00000000-0006-0000-0000-00003C240000}">
      <text>
        <r>
          <rPr>
            <sz val="11"/>
            <color indexed="8"/>
            <rFont val="Helvetica"/>
            <family val="2"/>
          </rPr>
          <t>Author:
In conjunction with ICTY-related efforts</t>
        </r>
      </text>
    </comment>
    <comment ref="N255" authorId="2" shapeId="0" xr:uid="{F9FA9B2E-1E8E-5342-B10C-174078506DD2}">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255" authorId="1" shapeId="0" xr:uid="{DC910924-03E8-124B-8F33-2973D522685B}">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255" authorId="0" shapeId="0" xr:uid="{5310C496-DF65-8943-8E4B-3738F6FD2D3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C256" authorId="2" shapeId="0" xr:uid="{D35840A3-B1F3-154B-B691-C4525A4A79F0}">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C257" authorId="0" shapeId="0" xr:uid="{00000000-0006-0000-0000-00003D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57" authorId="0" shapeId="0" xr:uid="{00000000-0006-0000-0000-00003E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57" authorId="0" shapeId="0" xr:uid="{00000000-0006-0000-0000-00003F240000}">
      <text>
        <r>
          <rPr>
            <sz val="11"/>
            <color indexed="8"/>
            <rFont val="Helvetica"/>
            <family val="2"/>
          </rPr>
          <t>Author:
“ the former genocide offense of § 220a of the Criminal Code”
http://www.zis-online.com/dat/artikel/2007_13_187.pdf at 510</t>
        </r>
      </text>
    </comment>
    <comment ref="AH257" authorId="0" shapeId="0" xr:uid="{00000000-0006-0000-0000-000040240000}">
      <text>
        <r>
          <rPr>
            <sz val="11"/>
            <color rgb="FF000000"/>
            <rFont val="Helvetica"/>
            <family val="2"/>
          </rPr>
          <t xml:space="preserve">Author:
</t>
        </r>
        <r>
          <rPr>
            <sz val="11"/>
            <color rgb="FF000000"/>
            <rFont val="Helvetica"/>
            <family val="2"/>
          </rPr>
          <t>https://en.wikipedia.org/wiki/List_of_former_German_colonies</t>
        </r>
      </text>
    </comment>
    <comment ref="AI257" authorId="0" shapeId="0" xr:uid="{00000000-0006-0000-0000-000041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57" authorId="0" shapeId="0" xr:uid="{00000000-0006-0000-0000-000042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57" authorId="0" shapeId="0" xr:uid="{00000000-0006-0000-0000-000043240000}">
      <text>
        <r>
          <rPr>
            <sz val="11"/>
            <color indexed="8"/>
            <rFont val="Helvetica"/>
            <family val="2"/>
          </rPr>
          <t>Author:
In conjunction with ICTY-related efforts</t>
        </r>
      </text>
    </comment>
    <comment ref="N258" authorId="2" shapeId="0" xr:uid="{FBA20ECA-FB9A-DC4A-8DF8-2E60C22BD8D8}">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258" authorId="1" shapeId="0" xr:uid="{64E72500-4392-3240-83B9-FF35A0ADCEAA}">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258" authorId="0" shapeId="0" xr:uid="{4590AF11-5A5D-E148-8B4A-E2C11C1A2125}">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C260" authorId="0" shapeId="0" xr:uid="{00000000-0006-0000-0000-000044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0" authorId="0" shapeId="0" xr:uid="{00000000-0006-0000-0000-000045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0" authorId="0" shapeId="0" xr:uid="{00000000-0006-0000-0000-000046240000}">
      <text>
        <r>
          <rPr>
            <sz val="11"/>
            <color indexed="8"/>
            <rFont val="Helvetica"/>
            <family val="2"/>
          </rPr>
          <t>Author:
“ the former genocide offense of § 220a of the Criminal Code”
http://www.zis-online.com/dat/artikel/2007_13_187.pdf at 510</t>
        </r>
      </text>
    </comment>
    <comment ref="AH260" authorId="0" shapeId="0" xr:uid="{00000000-0006-0000-0000-000047240000}">
      <text>
        <r>
          <rPr>
            <sz val="11"/>
            <color indexed="8"/>
            <rFont val="Helvetica"/>
            <family val="2"/>
          </rPr>
          <t>Author:
https://en.wikipedia.org/wiki/List_of_former_German_colonies</t>
        </r>
      </text>
    </comment>
    <comment ref="AI260" authorId="0" shapeId="0" xr:uid="{00000000-0006-0000-0000-000048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0" authorId="0" shapeId="0" xr:uid="{00000000-0006-0000-0000-000049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0" authorId="0" shapeId="0" xr:uid="{00000000-0006-0000-0000-00004A240000}">
      <text>
        <r>
          <rPr>
            <sz val="11"/>
            <color indexed="8"/>
            <rFont val="Helvetica"/>
            <family val="2"/>
          </rPr>
          <t>Author:
In conjunction with ICTY-related efforts</t>
        </r>
      </text>
    </comment>
    <comment ref="C261" authorId="0" shapeId="0" xr:uid="{00000000-0006-0000-0000-00004B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1" authorId="0" shapeId="0" xr:uid="{00000000-0006-0000-0000-00004C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1" authorId="0" shapeId="0" xr:uid="{00000000-0006-0000-0000-00004D240000}">
      <text>
        <r>
          <rPr>
            <sz val="11"/>
            <color indexed="8"/>
            <rFont val="Helvetica"/>
            <family val="2"/>
          </rPr>
          <t>Author:
“ the former genocide offense of § 220a of the Criminal Code”
http://www.zis-online.com/dat/artikel/2007_13_187.pdf at 510</t>
        </r>
      </text>
    </comment>
    <comment ref="AH261" authorId="0" shapeId="0" xr:uid="{00000000-0006-0000-0000-00004E240000}">
      <text>
        <r>
          <rPr>
            <sz val="11"/>
            <color indexed="8"/>
            <rFont val="Helvetica"/>
            <family val="2"/>
          </rPr>
          <t>Author:
https://en.wikipedia.org/wiki/List_of_former_German_colonies</t>
        </r>
      </text>
    </comment>
    <comment ref="AI261" authorId="0" shapeId="0" xr:uid="{00000000-0006-0000-0000-00004F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1" authorId="0" shapeId="0" xr:uid="{00000000-0006-0000-0000-000050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1" authorId="0" shapeId="0" xr:uid="{00000000-0006-0000-0000-000051240000}">
      <text>
        <r>
          <rPr>
            <sz val="11"/>
            <color indexed="8"/>
            <rFont val="Helvetica"/>
            <family val="2"/>
          </rPr>
          <t>Author:
In conjunction with ICTY-related efforts</t>
        </r>
      </text>
    </comment>
    <comment ref="C262" authorId="0" shapeId="0" xr:uid="{00000000-0006-0000-0000-000052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2" authorId="0" shapeId="0" xr:uid="{00000000-0006-0000-0000-000053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2" authorId="0" shapeId="0" xr:uid="{00000000-0006-0000-0000-000054240000}">
      <text>
        <r>
          <rPr>
            <sz val="11"/>
            <color indexed="8"/>
            <rFont val="Helvetica"/>
            <family val="2"/>
          </rPr>
          <t>Author:
“ the former genocide offense of § 220a of the Criminal Code”
http://www.zis-online.com/dat/artikel/2007_13_187.pdf at 510</t>
        </r>
      </text>
    </comment>
    <comment ref="AH262" authorId="0" shapeId="0" xr:uid="{00000000-0006-0000-0000-000055240000}">
      <text>
        <r>
          <rPr>
            <sz val="11"/>
            <color indexed="8"/>
            <rFont val="Helvetica"/>
            <family val="2"/>
          </rPr>
          <t>Author:
https://en.wikipedia.org/wiki/List_of_former_German_colonies</t>
        </r>
      </text>
    </comment>
    <comment ref="AI262" authorId="0" shapeId="0" xr:uid="{00000000-0006-0000-0000-000056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2" authorId="0" shapeId="0" xr:uid="{00000000-0006-0000-0000-000057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2" authorId="0" shapeId="0" xr:uid="{00000000-0006-0000-0000-000058240000}">
      <text>
        <r>
          <rPr>
            <sz val="11"/>
            <color indexed="8"/>
            <rFont val="Helvetica"/>
            <family val="2"/>
          </rPr>
          <t>Author:
In conjunction with ICTY-related efforts</t>
        </r>
      </text>
    </comment>
    <comment ref="C263" authorId="0" shapeId="0" xr:uid="{00000000-0006-0000-0000-000059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3" authorId="0" shapeId="0" xr:uid="{00000000-0006-0000-0000-00005A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3" authorId="0" shapeId="0" xr:uid="{00000000-0006-0000-0000-00005B240000}">
      <text>
        <r>
          <rPr>
            <sz val="11"/>
            <color indexed="8"/>
            <rFont val="Helvetica"/>
            <family val="2"/>
          </rPr>
          <t>Author:
“ the former genocide offense of § 220a of the Criminal Code”
http://www.zis-online.com/dat/artikel/2007_13_187.pdf at 510</t>
        </r>
      </text>
    </comment>
    <comment ref="AH263" authorId="0" shapeId="0" xr:uid="{00000000-0006-0000-0000-00005C240000}">
      <text>
        <r>
          <rPr>
            <sz val="11"/>
            <color indexed="8"/>
            <rFont val="Helvetica"/>
            <family val="2"/>
          </rPr>
          <t>Author:
https://en.wikipedia.org/wiki/List_of_former_German_colonies</t>
        </r>
      </text>
    </comment>
    <comment ref="AI263" authorId="0" shapeId="0" xr:uid="{00000000-0006-0000-0000-00005D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3" authorId="0" shapeId="0" xr:uid="{00000000-0006-0000-0000-00005E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3" authorId="0" shapeId="0" xr:uid="{00000000-0006-0000-0000-00005F240000}">
      <text>
        <r>
          <rPr>
            <sz val="11"/>
            <color indexed="8"/>
            <rFont val="Helvetica"/>
            <family val="2"/>
          </rPr>
          <t>Author:
In conjunction with ICTY-related efforts</t>
        </r>
      </text>
    </comment>
    <comment ref="C264" authorId="0" shapeId="0" xr:uid="{00000000-0006-0000-0000-000060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4" authorId="0" shapeId="0" xr:uid="{00000000-0006-0000-0000-000061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4" authorId="0" shapeId="0" xr:uid="{00000000-0006-0000-0000-000062240000}">
      <text>
        <r>
          <rPr>
            <sz val="11"/>
            <color indexed="8"/>
            <rFont val="Helvetica"/>
            <family val="2"/>
          </rPr>
          <t>Author:
“ the former genocide offense of § 220a of the Criminal Code”
http://www.zis-online.com/dat/artikel/2007_13_187.pdf at 510</t>
        </r>
      </text>
    </comment>
    <comment ref="AH264" authorId="0" shapeId="0" xr:uid="{00000000-0006-0000-0000-000063240000}">
      <text>
        <r>
          <rPr>
            <sz val="11"/>
            <color indexed="8"/>
            <rFont val="Helvetica"/>
            <family val="2"/>
          </rPr>
          <t>Author:
https://en.wikipedia.org/wiki/List_of_former_German_colonies</t>
        </r>
      </text>
    </comment>
    <comment ref="AI264" authorId="0" shapeId="0" xr:uid="{00000000-0006-0000-0000-000064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4" authorId="0" shapeId="0" xr:uid="{00000000-0006-0000-0000-000065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4" authorId="0" shapeId="0" xr:uid="{00000000-0006-0000-0000-000066240000}">
      <text>
        <r>
          <rPr>
            <sz val="11"/>
            <color indexed="8"/>
            <rFont val="Helvetica"/>
            <family val="2"/>
          </rPr>
          <t>Author:
In conjunction with ICTY-related efforts</t>
        </r>
      </text>
    </comment>
    <comment ref="C265" authorId="0" shapeId="0" xr:uid="{00000000-0006-0000-0000-000067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5" authorId="0" shapeId="0" xr:uid="{00000000-0006-0000-0000-000068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5" authorId="0" shapeId="0" xr:uid="{00000000-0006-0000-0000-000069240000}">
      <text>
        <r>
          <rPr>
            <sz val="11"/>
            <color indexed="8"/>
            <rFont val="Helvetica"/>
            <family val="2"/>
          </rPr>
          <t>Author:
“ the former genocide offense of § 220a of the Criminal Code”
http://www.zis-online.com/dat/artikel/2007_13_187.pdf at 510</t>
        </r>
      </text>
    </comment>
    <comment ref="AH265" authorId="0" shapeId="0" xr:uid="{00000000-0006-0000-0000-00006A240000}">
      <text>
        <r>
          <rPr>
            <sz val="11"/>
            <color indexed="8"/>
            <rFont val="Helvetica"/>
            <family val="2"/>
          </rPr>
          <t>Author:
https://en.wikipedia.org/wiki/List_of_former_German_colonies</t>
        </r>
      </text>
    </comment>
    <comment ref="AI265" authorId="0" shapeId="0" xr:uid="{00000000-0006-0000-0000-00006B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5" authorId="0" shapeId="0" xr:uid="{00000000-0006-0000-0000-00006C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5" authorId="0" shapeId="0" xr:uid="{00000000-0006-0000-0000-00006D240000}">
      <text>
        <r>
          <rPr>
            <sz val="11"/>
            <color indexed="8"/>
            <rFont val="Helvetica"/>
            <family val="2"/>
          </rPr>
          <t>Author:
In conjunction with ICTY-related efforts</t>
        </r>
      </text>
    </comment>
    <comment ref="C266" authorId="0" shapeId="0" xr:uid="{00000000-0006-0000-0000-00006E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6" authorId="0" shapeId="0" xr:uid="{00000000-0006-0000-0000-00006F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6" authorId="0" shapeId="0" xr:uid="{00000000-0006-0000-0000-000070240000}">
      <text>
        <r>
          <rPr>
            <sz val="11"/>
            <color indexed="8"/>
            <rFont val="Helvetica"/>
            <family val="2"/>
          </rPr>
          <t>Author:
“ the former genocide offense of § 220a of the Criminal Code”
http://www.zis-online.com/dat/artikel/2007_13_187.pdf at 510</t>
        </r>
      </text>
    </comment>
    <comment ref="AH266" authorId="0" shapeId="0" xr:uid="{00000000-0006-0000-0000-000071240000}">
      <text>
        <r>
          <rPr>
            <sz val="11"/>
            <color indexed="8"/>
            <rFont val="Helvetica"/>
            <family val="2"/>
          </rPr>
          <t>Author:
https://en.wikipedia.org/wiki/List_of_former_German_colonies</t>
        </r>
      </text>
    </comment>
    <comment ref="AI266" authorId="0" shapeId="0" xr:uid="{00000000-0006-0000-0000-000072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6" authorId="0" shapeId="0" xr:uid="{00000000-0006-0000-0000-000073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6" authorId="0" shapeId="0" xr:uid="{00000000-0006-0000-0000-000074240000}">
      <text>
        <r>
          <rPr>
            <sz val="11"/>
            <color indexed="8"/>
            <rFont val="Helvetica"/>
            <family val="2"/>
          </rPr>
          <t>Author:
In conjunction with ICTY-related efforts</t>
        </r>
      </text>
    </comment>
    <comment ref="C267" authorId="0" shapeId="0" xr:uid="{00000000-0006-0000-0000-000075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7" authorId="0" shapeId="0" xr:uid="{00000000-0006-0000-0000-000076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7" authorId="0" shapeId="0" xr:uid="{00000000-0006-0000-0000-000077240000}">
      <text>
        <r>
          <rPr>
            <sz val="11"/>
            <color indexed="8"/>
            <rFont val="Helvetica"/>
            <family val="2"/>
          </rPr>
          <t>Author:
“ the former genocide offense of § 220a of the Criminal Code”
http://www.zis-online.com/dat/artikel/2007_13_187.pdf at 510</t>
        </r>
      </text>
    </comment>
    <comment ref="AH267" authorId="0" shapeId="0" xr:uid="{00000000-0006-0000-0000-000078240000}">
      <text>
        <r>
          <rPr>
            <sz val="11"/>
            <color indexed="8"/>
            <rFont val="Helvetica"/>
            <family val="2"/>
          </rPr>
          <t>Author:
https://en.wikipedia.org/wiki/List_of_former_German_colonies</t>
        </r>
      </text>
    </comment>
    <comment ref="AI267" authorId="0" shapeId="0" xr:uid="{00000000-0006-0000-0000-000079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7" authorId="0" shapeId="0" xr:uid="{00000000-0006-0000-0000-00007A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7" authorId="0" shapeId="0" xr:uid="{00000000-0006-0000-0000-00007B240000}">
      <text>
        <r>
          <rPr>
            <sz val="11"/>
            <color indexed="8"/>
            <rFont val="Helvetica"/>
            <family val="2"/>
          </rPr>
          <t>Author:
In conjunction with ICTY-related efforts</t>
        </r>
      </text>
    </comment>
    <comment ref="C268" authorId="0" shapeId="0" xr:uid="{00000000-0006-0000-0000-00007C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8" authorId="0" shapeId="0" xr:uid="{00000000-0006-0000-0000-00007D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8" authorId="0" shapeId="0" xr:uid="{00000000-0006-0000-0000-00007E240000}">
      <text>
        <r>
          <rPr>
            <sz val="11"/>
            <color indexed="8"/>
            <rFont val="Helvetica"/>
            <family val="2"/>
          </rPr>
          <t>Author:
“ the former genocide offense of § 220a of the Criminal Code”
http://www.zis-online.com/dat/artikel/2007_13_187.pdf at 510</t>
        </r>
      </text>
    </comment>
    <comment ref="AH268" authorId="0" shapeId="0" xr:uid="{00000000-0006-0000-0000-00007F240000}">
      <text>
        <r>
          <rPr>
            <sz val="11"/>
            <color indexed="8"/>
            <rFont val="Helvetica"/>
            <family val="2"/>
          </rPr>
          <t>Author:
https://en.wikipedia.org/wiki/List_of_former_German_colonies</t>
        </r>
      </text>
    </comment>
    <comment ref="AI268" authorId="0" shapeId="0" xr:uid="{00000000-0006-0000-0000-000080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8" authorId="0" shapeId="0" xr:uid="{00000000-0006-0000-0000-000081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8" authorId="0" shapeId="0" xr:uid="{00000000-0006-0000-0000-000082240000}">
      <text>
        <r>
          <rPr>
            <sz val="11"/>
            <color indexed="8"/>
            <rFont val="Helvetica"/>
            <family val="2"/>
          </rPr>
          <t>Author:
In conjunction with ICTY-related efforts</t>
        </r>
      </text>
    </comment>
    <comment ref="C269" authorId="0" shapeId="0" xr:uid="{00000000-0006-0000-0000-000083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69" authorId="0" shapeId="0" xr:uid="{00000000-0006-0000-0000-000084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69" authorId="0" shapeId="0" xr:uid="{00000000-0006-0000-0000-000085240000}">
      <text>
        <r>
          <rPr>
            <sz val="11"/>
            <color indexed="8"/>
            <rFont val="Helvetica"/>
            <family val="2"/>
          </rPr>
          <t>Author:
“ the former genocide offense of § 220a of the Criminal Code”
http://www.zis-online.com/dat/artikel/2007_13_187.pdf at 510</t>
        </r>
      </text>
    </comment>
    <comment ref="AH269" authorId="0" shapeId="0" xr:uid="{00000000-0006-0000-0000-000086240000}">
      <text>
        <r>
          <rPr>
            <sz val="11"/>
            <color indexed="8"/>
            <rFont val="Helvetica"/>
            <family val="2"/>
          </rPr>
          <t>Author:
https://en.wikipedia.org/wiki/List_of_former_German_colonies</t>
        </r>
      </text>
    </comment>
    <comment ref="AI269" authorId="0" shapeId="0" xr:uid="{00000000-0006-0000-0000-000087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69" authorId="0" shapeId="0" xr:uid="{00000000-0006-0000-0000-000088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69" authorId="0" shapeId="0" xr:uid="{00000000-0006-0000-0000-000089240000}">
      <text>
        <r>
          <rPr>
            <sz val="11"/>
            <color indexed="8"/>
            <rFont val="Helvetica"/>
            <family val="2"/>
          </rPr>
          <t>Author:
In conjunction with ICTY-related efforts</t>
        </r>
      </text>
    </comment>
    <comment ref="C270" authorId="0" shapeId="0" xr:uid="{00000000-0006-0000-0000-00008A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0" authorId="0" shapeId="0" xr:uid="{00000000-0006-0000-0000-00008B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0" authorId="0" shapeId="0" xr:uid="{00000000-0006-0000-0000-00008C240000}">
      <text>
        <r>
          <rPr>
            <sz val="11"/>
            <color indexed="8"/>
            <rFont val="Helvetica"/>
            <family val="2"/>
          </rPr>
          <t>Author:
“ the former genocide offense of § 220a of the Criminal Code”
http://www.zis-online.com/dat/artikel/2007_13_187.pdf at 510</t>
        </r>
      </text>
    </comment>
    <comment ref="AH270" authorId="0" shapeId="0" xr:uid="{00000000-0006-0000-0000-00008D240000}">
      <text>
        <r>
          <rPr>
            <sz val="11"/>
            <color indexed="8"/>
            <rFont val="Helvetica"/>
            <family val="2"/>
          </rPr>
          <t>Author:
https://en.wikipedia.org/wiki/List_of_former_German_colonies</t>
        </r>
      </text>
    </comment>
    <comment ref="AI270" authorId="0" shapeId="0" xr:uid="{00000000-0006-0000-0000-00008E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0" authorId="0" shapeId="0" xr:uid="{00000000-0006-0000-0000-00008F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0" authorId="0" shapeId="0" xr:uid="{00000000-0006-0000-0000-000090240000}">
      <text>
        <r>
          <rPr>
            <sz val="11"/>
            <color indexed="8"/>
            <rFont val="Helvetica"/>
            <family val="2"/>
          </rPr>
          <t>Author:
In conjunction with ICTY-related efforts</t>
        </r>
      </text>
    </comment>
    <comment ref="N271" authorId="2" shapeId="0" xr:uid="{260ED696-AF3C-F849-83C6-7BF535F8C5C4}">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271" authorId="1" shapeId="0" xr:uid="{9EADC45E-4EF9-FE44-B977-CEEF5BFF7641}">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271" authorId="0" shapeId="0" xr:uid="{C5B46E1E-94DF-A74C-91C3-4E148917C9F8}">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C272" authorId="0" shapeId="0" xr:uid="{00000000-0006-0000-0000-000091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2" authorId="0" shapeId="0" xr:uid="{00000000-0006-0000-0000-000092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2" authorId="0" shapeId="0" xr:uid="{00000000-0006-0000-0000-000093240000}">
      <text>
        <r>
          <rPr>
            <sz val="11"/>
            <color indexed="8"/>
            <rFont val="Helvetica"/>
            <family val="2"/>
          </rPr>
          <t>Author:
“ the former genocide offense of § 220a of the Criminal Code”
http://www.zis-online.com/dat/artikel/2007_13_187.pdf at 510</t>
        </r>
      </text>
    </comment>
    <comment ref="AH272" authorId="0" shapeId="0" xr:uid="{00000000-0006-0000-0000-000094240000}">
      <text>
        <r>
          <rPr>
            <sz val="11"/>
            <color indexed="8"/>
            <rFont val="Helvetica"/>
            <family val="2"/>
          </rPr>
          <t>Author:
https://en.wikipedia.org/wiki/List_of_former_German_colonies</t>
        </r>
      </text>
    </comment>
    <comment ref="AI272" authorId="0" shapeId="0" xr:uid="{00000000-0006-0000-0000-000095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2" authorId="0" shapeId="0" xr:uid="{00000000-0006-0000-0000-000096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2" authorId="0" shapeId="0" xr:uid="{00000000-0006-0000-0000-000097240000}">
      <text>
        <r>
          <rPr>
            <sz val="11"/>
            <color indexed="8"/>
            <rFont val="Helvetica"/>
            <family val="2"/>
          </rPr>
          <t>Author:
In conjunction with ICTY-related efforts</t>
        </r>
      </text>
    </comment>
    <comment ref="C273" authorId="0" shapeId="0" xr:uid="{00000000-0006-0000-0000-000098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3" authorId="0" shapeId="0" xr:uid="{00000000-0006-0000-0000-000099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3" authorId="0" shapeId="0" xr:uid="{00000000-0006-0000-0000-00009A240000}">
      <text>
        <r>
          <rPr>
            <sz val="11"/>
            <color indexed="8"/>
            <rFont val="Helvetica"/>
            <family val="2"/>
          </rPr>
          <t>Author:
“ the former genocide offense of § 220a of the Criminal Code”
http://www.zis-online.com/dat/artikel/2007_13_187.pdf at 510</t>
        </r>
      </text>
    </comment>
    <comment ref="AH273" authorId="0" shapeId="0" xr:uid="{00000000-0006-0000-0000-00009B240000}">
      <text>
        <r>
          <rPr>
            <sz val="11"/>
            <color indexed="8"/>
            <rFont val="Helvetica"/>
            <family val="2"/>
          </rPr>
          <t>Author:
https://en.wikipedia.org/wiki/List_of_former_German_colonies</t>
        </r>
      </text>
    </comment>
    <comment ref="AI273" authorId="0" shapeId="0" xr:uid="{00000000-0006-0000-0000-00009C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3" authorId="0" shapeId="0" xr:uid="{00000000-0006-0000-0000-00009D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3" authorId="0" shapeId="0" xr:uid="{00000000-0006-0000-0000-00009E240000}">
      <text>
        <r>
          <rPr>
            <sz val="11"/>
            <color indexed="8"/>
            <rFont val="Helvetica"/>
            <family val="2"/>
          </rPr>
          <t>Author:
In conjunction with ICTY-related efforts</t>
        </r>
      </text>
    </comment>
    <comment ref="C274" authorId="0" shapeId="0" xr:uid="{00000000-0006-0000-0000-00009F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4" authorId="0" shapeId="0" xr:uid="{00000000-0006-0000-0000-0000A0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4" authorId="0" shapeId="0" xr:uid="{00000000-0006-0000-0000-0000A1240000}">
      <text>
        <r>
          <rPr>
            <sz val="11"/>
            <color indexed="8"/>
            <rFont val="Helvetica"/>
            <family val="2"/>
          </rPr>
          <t>Author:
“ the former genocide offense of § 220a of the Criminal Code”
http://www.zis-online.com/dat/artikel/2007_13_187.pdf at 510</t>
        </r>
      </text>
    </comment>
    <comment ref="AH274" authorId="0" shapeId="0" xr:uid="{00000000-0006-0000-0000-0000A2240000}">
      <text>
        <r>
          <rPr>
            <sz val="11"/>
            <color indexed="8"/>
            <rFont val="Helvetica"/>
            <family val="2"/>
          </rPr>
          <t>Author:
https://en.wikipedia.org/wiki/List_of_former_German_colonies</t>
        </r>
      </text>
    </comment>
    <comment ref="AI274" authorId="0" shapeId="0" xr:uid="{00000000-0006-0000-0000-0000A3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4" authorId="0" shapeId="0" xr:uid="{00000000-0006-0000-0000-0000A4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4" authorId="0" shapeId="0" xr:uid="{00000000-0006-0000-0000-0000A5240000}">
      <text>
        <r>
          <rPr>
            <sz val="11"/>
            <color indexed="8"/>
            <rFont val="Helvetica"/>
            <family val="2"/>
          </rPr>
          <t>Author:
In conjunction with ICTY-related efforts</t>
        </r>
      </text>
    </comment>
    <comment ref="C275" authorId="0" shapeId="0" xr:uid="{00000000-0006-0000-0000-0000A6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5" authorId="0" shapeId="0" xr:uid="{00000000-0006-0000-0000-0000A7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5" authorId="0" shapeId="0" xr:uid="{00000000-0006-0000-0000-0000A8240000}">
      <text>
        <r>
          <rPr>
            <sz val="11"/>
            <color indexed="8"/>
            <rFont val="Helvetica"/>
            <family val="2"/>
          </rPr>
          <t>Author:
“ the former genocide offense of § 220a of the Criminal Code”
http://www.zis-online.com/dat/artikel/2007_13_187.pdf at 510</t>
        </r>
      </text>
    </comment>
    <comment ref="AH275" authorId="0" shapeId="0" xr:uid="{00000000-0006-0000-0000-0000A9240000}">
      <text>
        <r>
          <rPr>
            <sz val="11"/>
            <color indexed="8"/>
            <rFont val="Helvetica"/>
            <family val="2"/>
          </rPr>
          <t>Author:
https://en.wikipedia.org/wiki/List_of_former_German_colonies</t>
        </r>
      </text>
    </comment>
    <comment ref="AI275" authorId="0" shapeId="0" xr:uid="{00000000-0006-0000-0000-0000AA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5" authorId="0" shapeId="0" xr:uid="{00000000-0006-0000-0000-0000AB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5" authorId="0" shapeId="0" xr:uid="{00000000-0006-0000-0000-0000AC240000}">
      <text>
        <r>
          <rPr>
            <sz val="11"/>
            <color indexed="8"/>
            <rFont val="Helvetica"/>
            <family val="2"/>
          </rPr>
          <t>Author:
In conjunction with ICTY-related efforts</t>
        </r>
      </text>
    </comment>
    <comment ref="C276" authorId="0" shapeId="0" xr:uid="{00000000-0006-0000-0000-0000AD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6" authorId="0" shapeId="0" xr:uid="{00000000-0006-0000-0000-0000AE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6" authorId="0" shapeId="0" xr:uid="{00000000-0006-0000-0000-0000AF240000}">
      <text>
        <r>
          <rPr>
            <sz val="11"/>
            <color indexed="8"/>
            <rFont val="Helvetica"/>
            <family val="2"/>
          </rPr>
          <t>Author:
“ the former genocide offense of § 220a of the Criminal Code”
http://www.zis-online.com/dat/artikel/2007_13_187.pdf at 510</t>
        </r>
      </text>
    </comment>
    <comment ref="AH276" authorId="0" shapeId="0" xr:uid="{00000000-0006-0000-0000-0000B0240000}">
      <text>
        <r>
          <rPr>
            <sz val="11"/>
            <color indexed="8"/>
            <rFont val="Helvetica"/>
            <family val="2"/>
          </rPr>
          <t>Author:
https://en.wikipedia.org/wiki/List_of_former_German_colonies</t>
        </r>
      </text>
    </comment>
    <comment ref="AI276" authorId="0" shapeId="0" xr:uid="{00000000-0006-0000-0000-0000B1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6" authorId="0" shapeId="0" xr:uid="{00000000-0006-0000-0000-0000B2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6" authorId="0" shapeId="0" xr:uid="{00000000-0006-0000-0000-0000B3240000}">
      <text>
        <r>
          <rPr>
            <sz val="11"/>
            <color indexed="8"/>
            <rFont val="Helvetica"/>
            <family val="2"/>
          </rPr>
          <t>Author:
In conjunction with ICTY-related efforts</t>
        </r>
      </text>
    </comment>
    <comment ref="C277" authorId="0" shapeId="0" xr:uid="{00000000-0006-0000-0000-0000B4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7" authorId="0" shapeId="0" xr:uid="{00000000-0006-0000-0000-0000B5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7" authorId="0" shapeId="0" xr:uid="{00000000-0006-0000-0000-0000B6240000}">
      <text>
        <r>
          <rPr>
            <sz val="11"/>
            <color indexed="8"/>
            <rFont val="Helvetica"/>
            <family val="2"/>
          </rPr>
          <t>Author:
“ the former genocide offense of § 220a of the Criminal Code”
http://www.zis-online.com/dat/artikel/2007_13_187.pdf at 510</t>
        </r>
      </text>
    </comment>
    <comment ref="AH277" authorId="0" shapeId="0" xr:uid="{00000000-0006-0000-0000-0000B7240000}">
      <text>
        <r>
          <rPr>
            <sz val="11"/>
            <color indexed="8"/>
            <rFont val="Helvetica"/>
            <family val="2"/>
          </rPr>
          <t>Author:
https://en.wikipedia.org/wiki/List_of_former_German_colonies</t>
        </r>
      </text>
    </comment>
    <comment ref="AI277" authorId="0" shapeId="0" xr:uid="{00000000-0006-0000-0000-0000B8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7" authorId="0" shapeId="0" xr:uid="{00000000-0006-0000-0000-0000B9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7" authorId="0" shapeId="0" xr:uid="{00000000-0006-0000-0000-0000BA240000}">
      <text>
        <r>
          <rPr>
            <sz val="11"/>
            <color indexed="8"/>
            <rFont val="Helvetica"/>
            <family val="2"/>
          </rPr>
          <t>Author:
In conjunction with ICTY-related efforts</t>
        </r>
      </text>
    </comment>
    <comment ref="C278" authorId="0" shapeId="0" xr:uid="{00000000-0006-0000-0000-0000BB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8" authorId="0" shapeId="0" xr:uid="{00000000-0006-0000-0000-0000BC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8" authorId="0" shapeId="0" xr:uid="{00000000-0006-0000-0000-0000BD240000}">
      <text>
        <r>
          <rPr>
            <sz val="11"/>
            <color indexed="8"/>
            <rFont val="Helvetica"/>
            <family val="2"/>
          </rPr>
          <t>Author:
“ the former genocide offense of § 220a of the Criminal Code”
http://www.zis-online.com/dat/artikel/2007_13_187.pdf at 510</t>
        </r>
      </text>
    </comment>
    <comment ref="AH278" authorId="0" shapeId="0" xr:uid="{00000000-0006-0000-0000-0000BE240000}">
      <text>
        <r>
          <rPr>
            <sz val="11"/>
            <color indexed="8"/>
            <rFont val="Helvetica"/>
            <family val="2"/>
          </rPr>
          <t>Author:
https://en.wikipedia.org/wiki/List_of_former_German_colonies</t>
        </r>
      </text>
    </comment>
    <comment ref="AI278" authorId="0" shapeId="0" xr:uid="{00000000-0006-0000-0000-0000BF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8" authorId="0" shapeId="0" xr:uid="{00000000-0006-0000-0000-0000C0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8" authorId="0" shapeId="0" xr:uid="{00000000-0006-0000-0000-0000C1240000}">
      <text>
        <r>
          <rPr>
            <sz val="11"/>
            <color indexed="8"/>
            <rFont val="Helvetica"/>
            <family val="2"/>
          </rPr>
          <t>Author:
In conjunction with ICTY-related efforts</t>
        </r>
      </text>
    </comment>
    <comment ref="C279" authorId="0" shapeId="0" xr:uid="{00000000-0006-0000-0000-0000C2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79" authorId="0" shapeId="0" xr:uid="{00000000-0006-0000-0000-0000C3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79" authorId="0" shapeId="0" xr:uid="{00000000-0006-0000-0000-0000C4240000}">
      <text>
        <r>
          <rPr>
            <sz val="11"/>
            <color indexed="8"/>
            <rFont val="Helvetica"/>
            <family val="2"/>
          </rPr>
          <t>Author:
“ the former genocide offense of § 220a of the Criminal Code”
http://www.zis-online.com/dat/artikel/2007_13_187.pdf at 510</t>
        </r>
      </text>
    </comment>
    <comment ref="AH279" authorId="0" shapeId="0" xr:uid="{00000000-0006-0000-0000-0000C5240000}">
      <text>
        <r>
          <rPr>
            <sz val="11"/>
            <color indexed="8"/>
            <rFont val="Helvetica"/>
            <family val="2"/>
          </rPr>
          <t>Author:
https://en.wikipedia.org/wiki/List_of_former_German_colonies</t>
        </r>
      </text>
    </comment>
    <comment ref="AI279" authorId="0" shapeId="0" xr:uid="{00000000-0006-0000-0000-0000C6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79" authorId="0" shapeId="0" xr:uid="{00000000-0006-0000-0000-0000C7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79" authorId="0" shapeId="0" xr:uid="{00000000-0006-0000-0000-0000C8240000}">
      <text>
        <r>
          <rPr>
            <sz val="11"/>
            <color indexed="8"/>
            <rFont val="Helvetica"/>
            <family val="2"/>
          </rPr>
          <t>Author:
In conjunction with ICTY-related efforts</t>
        </r>
      </text>
    </comment>
    <comment ref="C280" authorId="0" shapeId="0" xr:uid="{00000000-0006-0000-0000-0000C9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0" authorId="0" shapeId="0" xr:uid="{00000000-0006-0000-0000-0000CA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0" authorId="0" shapeId="0" xr:uid="{00000000-0006-0000-0000-0000CB240000}">
      <text>
        <r>
          <rPr>
            <sz val="11"/>
            <color indexed="8"/>
            <rFont val="Helvetica"/>
            <family val="2"/>
          </rPr>
          <t>Author:
“ the former genocide offense of § 220a of the Criminal Code”
http://www.zis-online.com/dat/artikel/2007_13_187.pdf at 510</t>
        </r>
      </text>
    </comment>
    <comment ref="AH280" authorId="0" shapeId="0" xr:uid="{00000000-0006-0000-0000-0000CC240000}">
      <text>
        <r>
          <rPr>
            <sz val="11"/>
            <color indexed="8"/>
            <rFont val="Helvetica"/>
            <family val="2"/>
          </rPr>
          <t>Author:
https://en.wikipedia.org/wiki/List_of_former_German_colonies</t>
        </r>
      </text>
    </comment>
    <comment ref="AI280" authorId="0" shapeId="0" xr:uid="{00000000-0006-0000-0000-0000CD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0" authorId="0" shapeId="0" xr:uid="{00000000-0006-0000-0000-0000CE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0" authorId="0" shapeId="0" xr:uid="{00000000-0006-0000-0000-0000CF240000}">
      <text>
        <r>
          <rPr>
            <sz val="11"/>
            <color indexed="8"/>
            <rFont val="Helvetica"/>
            <family val="2"/>
          </rPr>
          <t>Author:
In conjunction with ICTY-related efforts</t>
        </r>
      </text>
    </comment>
    <comment ref="C281" authorId="0" shapeId="0" xr:uid="{00000000-0006-0000-0000-0000D0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1" authorId="0" shapeId="0" xr:uid="{00000000-0006-0000-0000-0000D1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1" authorId="0" shapeId="0" xr:uid="{00000000-0006-0000-0000-0000D2240000}">
      <text>
        <r>
          <rPr>
            <sz val="11"/>
            <color indexed="8"/>
            <rFont val="Helvetica"/>
            <family val="2"/>
          </rPr>
          <t>Author:
“ the former genocide offense of § 220a of the Criminal Code”
http://www.zis-online.com/dat/artikel/2007_13_187.pdf at 510</t>
        </r>
      </text>
    </comment>
    <comment ref="AH281" authorId="0" shapeId="0" xr:uid="{00000000-0006-0000-0000-0000D3240000}">
      <text>
        <r>
          <rPr>
            <sz val="11"/>
            <color indexed="8"/>
            <rFont val="Helvetica"/>
            <family val="2"/>
          </rPr>
          <t>Author:
https://en.wikipedia.org/wiki/List_of_former_German_colonies</t>
        </r>
      </text>
    </comment>
    <comment ref="AI281" authorId="0" shapeId="0" xr:uid="{00000000-0006-0000-0000-0000D4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1" authorId="0" shapeId="0" xr:uid="{00000000-0006-0000-0000-0000D5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1" authorId="0" shapeId="0" xr:uid="{00000000-0006-0000-0000-0000D6240000}">
      <text>
        <r>
          <rPr>
            <sz val="11"/>
            <color indexed="8"/>
            <rFont val="Helvetica"/>
            <family val="2"/>
          </rPr>
          <t>Author:
In conjunction with ICTY-related efforts</t>
        </r>
      </text>
    </comment>
    <comment ref="C282" authorId="0" shapeId="0" xr:uid="{00000000-0006-0000-0000-0000D7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2" authorId="0" shapeId="0" xr:uid="{00000000-0006-0000-0000-0000D8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2" authorId="0" shapeId="0" xr:uid="{00000000-0006-0000-0000-0000D9240000}">
      <text>
        <r>
          <rPr>
            <sz val="11"/>
            <color indexed="8"/>
            <rFont val="Helvetica"/>
            <family val="2"/>
          </rPr>
          <t>Author:
“ the former genocide offense of § 220a of the Criminal Code”
http://www.zis-online.com/dat/artikel/2007_13_187.pdf at 510</t>
        </r>
      </text>
    </comment>
    <comment ref="AH282" authorId="0" shapeId="0" xr:uid="{00000000-0006-0000-0000-0000DA240000}">
      <text>
        <r>
          <rPr>
            <sz val="11"/>
            <color indexed="8"/>
            <rFont val="Helvetica"/>
            <family val="2"/>
          </rPr>
          <t>Author:
https://en.wikipedia.org/wiki/List_of_former_German_colonies</t>
        </r>
      </text>
    </comment>
    <comment ref="AI282" authorId="0" shapeId="0" xr:uid="{00000000-0006-0000-0000-0000DB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2" authorId="0" shapeId="0" xr:uid="{00000000-0006-0000-0000-0000DC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2" authorId="0" shapeId="0" xr:uid="{00000000-0006-0000-0000-0000DD240000}">
      <text>
        <r>
          <rPr>
            <sz val="11"/>
            <color indexed="8"/>
            <rFont val="Helvetica"/>
            <family val="2"/>
          </rPr>
          <t>Author:
In conjunction with ICTY-related efforts</t>
        </r>
      </text>
    </comment>
    <comment ref="N283" authorId="2" shapeId="0" xr:uid="{B99DB0D7-E91B-084F-9837-57AA1157FCE0}">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283" authorId="1" shapeId="0" xr:uid="{52EE272B-B20A-EB47-AD7B-87D5728BBE80}">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283" authorId="0" shapeId="0" xr:uid="{15865F6F-BFD9-C047-AFE6-93C03EEE189F}">
      <text>
        <r>
          <rPr>
            <sz val="11"/>
            <color indexed="8"/>
            <rFont val="Helvetica"/>
            <family val="2"/>
          </rPr>
          <t>Author:
Barely.
https://en.wikipedia.org/wiki/Swedish_overseas_colonies</t>
        </r>
      </text>
    </comment>
    <comment ref="C284" authorId="0" shapeId="0" xr:uid="{00000000-0006-0000-0000-0000DE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4" authorId="0" shapeId="0" xr:uid="{00000000-0006-0000-0000-0000DF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4" authorId="0" shapeId="0" xr:uid="{00000000-0006-0000-0000-0000E0240000}">
      <text>
        <r>
          <rPr>
            <sz val="11"/>
            <color indexed="8"/>
            <rFont val="Helvetica"/>
            <family val="2"/>
          </rPr>
          <t>Author:
“ the former genocide offense of § 220a of the Criminal Code”
http://www.zis-online.com/dat/artikel/2007_13_187.pdf at 510</t>
        </r>
      </text>
    </comment>
    <comment ref="AH284" authorId="0" shapeId="0" xr:uid="{00000000-0006-0000-0000-0000E1240000}">
      <text>
        <r>
          <rPr>
            <sz val="11"/>
            <color indexed="8"/>
            <rFont val="Helvetica"/>
            <family val="2"/>
          </rPr>
          <t>Author:
https://en.wikipedia.org/wiki/List_of_former_German_colonies</t>
        </r>
      </text>
    </comment>
    <comment ref="AI284" authorId="0" shapeId="0" xr:uid="{00000000-0006-0000-0000-0000E2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4" authorId="0" shapeId="0" xr:uid="{00000000-0006-0000-0000-0000E3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4" authorId="0" shapeId="0" xr:uid="{00000000-0006-0000-0000-0000E4240000}">
      <text>
        <r>
          <rPr>
            <sz val="11"/>
            <color indexed="8"/>
            <rFont val="Helvetica"/>
            <family val="2"/>
          </rPr>
          <t>Author:
In conjunction with ICTY-related efforts</t>
        </r>
      </text>
    </comment>
    <comment ref="C285" authorId="0" shapeId="0" xr:uid="{00000000-0006-0000-0000-0000E5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5" authorId="0" shapeId="0" xr:uid="{00000000-0006-0000-0000-0000E6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5" authorId="0" shapeId="0" xr:uid="{00000000-0006-0000-0000-0000E7240000}">
      <text>
        <r>
          <rPr>
            <sz val="11"/>
            <color indexed="8"/>
            <rFont val="Helvetica"/>
            <family val="2"/>
          </rPr>
          <t>Author:
“ the former genocide offense of § 220a of the Criminal Code”
http://www.zis-online.com/dat/artikel/2007_13_187.pdf at 510</t>
        </r>
      </text>
    </comment>
    <comment ref="AH285" authorId="0" shapeId="0" xr:uid="{00000000-0006-0000-0000-0000E8240000}">
      <text>
        <r>
          <rPr>
            <sz val="11"/>
            <color indexed="8"/>
            <rFont val="Helvetica"/>
            <family val="2"/>
          </rPr>
          <t>Author:
https://en.wikipedia.org/wiki/List_of_former_German_colonies</t>
        </r>
      </text>
    </comment>
    <comment ref="AI285" authorId="0" shapeId="0" xr:uid="{00000000-0006-0000-0000-0000E9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5" authorId="0" shapeId="0" xr:uid="{00000000-0006-0000-0000-0000EA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5" authorId="0" shapeId="0" xr:uid="{00000000-0006-0000-0000-0000EB240000}">
      <text>
        <r>
          <rPr>
            <sz val="11"/>
            <color indexed="8"/>
            <rFont val="Helvetica"/>
            <family val="2"/>
          </rPr>
          <t>Author:
In conjunction with ICTY-related efforts</t>
        </r>
      </text>
    </comment>
    <comment ref="C286" authorId="0" shapeId="0" xr:uid="{00000000-0006-0000-0000-0000EC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6" authorId="0" shapeId="0" xr:uid="{00000000-0006-0000-0000-0000ED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6" authorId="0" shapeId="0" xr:uid="{00000000-0006-0000-0000-0000EE240000}">
      <text>
        <r>
          <rPr>
            <sz val="11"/>
            <color indexed="8"/>
            <rFont val="Helvetica"/>
            <family val="2"/>
          </rPr>
          <t>Author:
“ the former genocide offense of § 220a of the Criminal Code”
http://www.zis-online.com/dat/artikel/2007_13_187.pdf at 510</t>
        </r>
      </text>
    </comment>
    <comment ref="AH286" authorId="0" shapeId="0" xr:uid="{00000000-0006-0000-0000-0000EF240000}">
      <text>
        <r>
          <rPr>
            <sz val="11"/>
            <color indexed="8"/>
            <rFont val="Helvetica"/>
            <family val="2"/>
          </rPr>
          <t>Author:
https://en.wikipedia.org/wiki/List_of_former_German_colonies</t>
        </r>
      </text>
    </comment>
    <comment ref="AI286" authorId="0" shapeId="0" xr:uid="{00000000-0006-0000-0000-0000F0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6" authorId="0" shapeId="0" xr:uid="{00000000-0006-0000-0000-0000F1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6" authorId="0" shapeId="0" xr:uid="{00000000-0006-0000-0000-0000F2240000}">
      <text>
        <r>
          <rPr>
            <sz val="11"/>
            <color indexed="8"/>
            <rFont val="Helvetica"/>
            <family val="2"/>
          </rPr>
          <t>Author:
In conjunction with ICTY-related efforts</t>
        </r>
      </text>
    </comment>
    <comment ref="C287" authorId="0" shapeId="0" xr:uid="{00000000-0006-0000-0000-0000F3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7" authorId="0" shapeId="0" xr:uid="{00000000-0006-0000-0000-0000F4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7" authorId="0" shapeId="0" xr:uid="{00000000-0006-0000-0000-0000F5240000}">
      <text>
        <r>
          <rPr>
            <sz val="11"/>
            <color indexed="8"/>
            <rFont val="Helvetica"/>
            <family val="2"/>
          </rPr>
          <t>Author:
“ the former genocide offense of § 220a of the Criminal Code”
http://www.zis-online.com/dat/artikel/2007_13_187.pdf at 510</t>
        </r>
      </text>
    </comment>
    <comment ref="AH287" authorId="0" shapeId="0" xr:uid="{00000000-0006-0000-0000-0000F6240000}">
      <text>
        <r>
          <rPr>
            <sz val="11"/>
            <color indexed="8"/>
            <rFont val="Helvetica"/>
            <family val="2"/>
          </rPr>
          <t>Author:
https://en.wikipedia.org/wiki/List_of_former_German_colonies</t>
        </r>
      </text>
    </comment>
    <comment ref="AI287" authorId="0" shapeId="0" xr:uid="{00000000-0006-0000-0000-0000F7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7" authorId="0" shapeId="0" xr:uid="{00000000-0006-0000-0000-0000F8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7" authorId="0" shapeId="0" xr:uid="{00000000-0006-0000-0000-0000F9240000}">
      <text>
        <r>
          <rPr>
            <sz val="11"/>
            <color indexed="8"/>
            <rFont val="Helvetica"/>
            <family val="2"/>
          </rPr>
          <t>Author:
In conjunction with ICTY-related efforts</t>
        </r>
      </text>
    </comment>
    <comment ref="C288" authorId="0" shapeId="0" xr:uid="{00000000-0006-0000-0000-0000FA24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8" authorId="0" shapeId="0" xr:uid="{00000000-0006-0000-0000-0000FB24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8" authorId="0" shapeId="0" xr:uid="{00000000-0006-0000-0000-0000FC240000}">
      <text>
        <r>
          <rPr>
            <sz val="11"/>
            <color indexed="8"/>
            <rFont val="Helvetica"/>
            <family val="2"/>
          </rPr>
          <t>Author:
“ the former genocide offense of § 220a of the Criminal Code”
http://www.zis-online.com/dat/artikel/2007_13_187.pdf at 510</t>
        </r>
      </text>
    </comment>
    <comment ref="AH288" authorId="0" shapeId="0" xr:uid="{00000000-0006-0000-0000-0000FD240000}">
      <text>
        <r>
          <rPr>
            <sz val="11"/>
            <color indexed="8"/>
            <rFont val="Helvetica"/>
            <family val="2"/>
          </rPr>
          <t>Author:
https://en.wikipedia.org/wiki/List_of_former_German_colonies</t>
        </r>
      </text>
    </comment>
    <comment ref="AI288" authorId="0" shapeId="0" xr:uid="{00000000-0006-0000-0000-0000FE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8" authorId="0" shapeId="0" xr:uid="{00000000-0006-0000-0000-0000FF24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8" authorId="0" shapeId="0" xr:uid="{00000000-0006-0000-0000-000000250000}">
      <text>
        <r>
          <rPr>
            <sz val="11"/>
            <color indexed="8"/>
            <rFont val="Helvetica"/>
            <family val="2"/>
          </rPr>
          <t>Author:
In conjunction with ICTY-related efforts</t>
        </r>
      </text>
    </comment>
    <comment ref="C289" authorId="0" shapeId="0" xr:uid="{00000000-0006-0000-0000-000001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89" authorId="0" shapeId="0" xr:uid="{00000000-0006-0000-0000-000002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89" authorId="0" shapeId="0" xr:uid="{00000000-0006-0000-0000-000003250000}">
      <text>
        <r>
          <rPr>
            <sz val="11"/>
            <color indexed="8"/>
            <rFont val="Helvetica"/>
            <family val="2"/>
          </rPr>
          <t>Author:
“ the former genocide offense of § 220a of the Criminal Code”
http://www.zis-online.com/dat/artikel/2007_13_187.pdf at 510</t>
        </r>
      </text>
    </comment>
    <comment ref="AH289" authorId="0" shapeId="0" xr:uid="{00000000-0006-0000-0000-000004250000}">
      <text>
        <r>
          <rPr>
            <sz val="11"/>
            <color indexed="8"/>
            <rFont val="Helvetica"/>
            <family val="2"/>
          </rPr>
          <t>Author:
https://en.wikipedia.org/wiki/List_of_former_German_colonies</t>
        </r>
      </text>
    </comment>
    <comment ref="AI289" authorId="0" shapeId="0" xr:uid="{00000000-0006-0000-0000-000005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89" authorId="0" shapeId="0" xr:uid="{00000000-0006-0000-0000-000006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89" authorId="0" shapeId="0" xr:uid="{00000000-0006-0000-0000-000007250000}">
      <text>
        <r>
          <rPr>
            <sz val="11"/>
            <color indexed="8"/>
            <rFont val="Helvetica"/>
            <family val="2"/>
          </rPr>
          <t>Author:
In conjunction with ICTY-related efforts</t>
        </r>
      </text>
    </comment>
    <comment ref="C290" authorId="0" shapeId="0" xr:uid="{00000000-0006-0000-0000-000008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0" authorId="0" shapeId="0" xr:uid="{00000000-0006-0000-0000-000009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0" authorId="0" shapeId="0" xr:uid="{00000000-0006-0000-0000-00000A250000}">
      <text>
        <r>
          <rPr>
            <sz val="11"/>
            <color indexed="8"/>
            <rFont val="Helvetica"/>
            <family val="2"/>
          </rPr>
          <t>Author:
“ the former genocide offense of § 220a of the Criminal Code”
http://www.zis-online.com/dat/artikel/2007_13_187.pdf at 510</t>
        </r>
      </text>
    </comment>
    <comment ref="AH290" authorId="0" shapeId="0" xr:uid="{00000000-0006-0000-0000-00000B250000}">
      <text>
        <r>
          <rPr>
            <sz val="11"/>
            <color indexed="8"/>
            <rFont val="Helvetica"/>
            <family val="2"/>
          </rPr>
          <t>Author:
https://en.wikipedia.org/wiki/List_of_former_German_colonies</t>
        </r>
      </text>
    </comment>
    <comment ref="AI290" authorId="0" shapeId="0" xr:uid="{00000000-0006-0000-0000-00000C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0" authorId="0" shapeId="0" xr:uid="{00000000-0006-0000-0000-00000D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0" authorId="0" shapeId="0" xr:uid="{00000000-0006-0000-0000-00000E250000}">
      <text>
        <r>
          <rPr>
            <sz val="11"/>
            <color indexed="8"/>
            <rFont val="Helvetica"/>
            <family val="2"/>
          </rPr>
          <t>Author:
In conjunction with ICTY-related efforts</t>
        </r>
      </text>
    </comment>
    <comment ref="C291" authorId="0" shapeId="0" xr:uid="{00000000-0006-0000-0000-00000F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1" authorId="0" shapeId="0" xr:uid="{00000000-0006-0000-0000-000010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1" authorId="0" shapeId="0" xr:uid="{00000000-0006-0000-0000-000011250000}">
      <text>
        <r>
          <rPr>
            <sz val="11"/>
            <color indexed="8"/>
            <rFont val="Helvetica"/>
            <family val="2"/>
          </rPr>
          <t>Author:
“ the former genocide offense of § 220a of the Criminal Code”
http://www.zis-online.com/dat/artikel/2007_13_187.pdf at 510</t>
        </r>
      </text>
    </comment>
    <comment ref="AH291" authorId="0" shapeId="0" xr:uid="{00000000-0006-0000-0000-000012250000}">
      <text>
        <r>
          <rPr>
            <sz val="11"/>
            <color indexed="8"/>
            <rFont val="Helvetica"/>
            <family val="2"/>
          </rPr>
          <t>Author:
https://en.wikipedia.org/wiki/List_of_former_German_colonies</t>
        </r>
      </text>
    </comment>
    <comment ref="AI291" authorId="0" shapeId="0" xr:uid="{00000000-0006-0000-0000-000013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1" authorId="0" shapeId="0" xr:uid="{00000000-0006-0000-0000-000014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1" authorId="0" shapeId="0" xr:uid="{00000000-0006-0000-0000-000015250000}">
      <text>
        <r>
          <rPr>
            <sz val="11"/>
            <color indexed="8"/>
            <rFont val="Helvetica"/>
            <family val="2"/>
          </rPr>
          <t>Author:
In conjunction with ICTY-related efforts</t>
        </r>
      </text>
    </comment>
    <comment ref="C292" authorId="0" shapeId="0" xr:uid="{00000000-0006-0000-0000-000016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2" authorId="0" shapeId="0" xr:uid="{00000000-0006-0000-0000-000017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2" authorId="0" shapeId="0" xr:uid="{00000000-0006-0000-0000-000018250000}">
      <text>
        <r>
          <rPr>
            <sz val="11"/>
            <color indexed="8"/>
            <rFont val="Helvetica"/>
            <family val="2"/>
          </rPr>
          <t>Author:
“ the former genocide offense of § 220a of the Criminal Code”
http://www.zis-online.com/dat/artikel/2007_13_187.pdf at 510</t>
        </r>
      </text>
    </comment>
    <comment ref="AH292" authorId="0" shapeId="0" xr:uid="{00000000-0006-0000-0000-000019250000}">
      <text>
        <r>
          <rPr>
            <sz val="11"/>
            <color indexed="8"/>
            <rFont val="Helvetica"/>
            <family val="2"/>
          </rPr>
          <t>Author:
https://en.wikipedia.org/wiki/List_of_former_German_colonies</t>
        </r>
      </text>
    </comment>
    <comment ref="AI292" authorId="0" shapeId="0" xr:uid="{00000000-0006-0000-0000-00001A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2" authorId="0" shapeId="0" xr:uid="{00000000-0006-0000-0000-00001B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2" authorId="0" shapeId="0" xr:uid="{00000000-0006-0000-0000-00001C250000}">
      <text>
        <r>
          <rPr>
            <sz val="11"/>
            <color indexed="8"/>
            <rFont val="Helvetica"/>
            <family val="2"/>
          </rPr>
          <t>Author:
In conjunction with ICTY-related efforts</t>
        </r>
      </text>
    </comment>
    <comment ref="C293" authorId="0" shapeId="0" xr:uid="{00000000-0006-0000-0000-00001D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3" authorId="0" shapeId="0" xr:uid="{00000000-0006-0000-0000-00001E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3" authorId="0" shapeId="0" xr:uid="{00000000-0006-0000-0000-00001F250000}">
      <text>
        <r>
          <rPr>
            <sz val="11"/>
            <color indexed="8"/>
            <rFont val="Helvetica"/>
            <family val="2"/>
          </rPr>
          <t>Author:
“ the former genocide offense of § 220a of the Criminal Code”
http://www.zis-online.com/dat/artikel/2007_13_187.pdf at 510</t>
        </r>
      </text>
    </comment>
    <comment ref="AH293" authorId="0" shapeId="0" xr:uid="{00000000-0006-0000-0000-000020250000}">
      <text>
        <r>
          <rPr>
            <sz val="11"/>
            <color indexed="8"/>
            <rFont val="Helvetica"/>
            <family val="2"/>
          </rPr>
          <t>Author:
https://en.wikipedia.org/wiki/List_of_former_German_colonies</t>
        </r>
      </text>
    </comment>
    <comment ref="AI293" authorId="0" shapeId="0" xr:uid="{00000000-0006-0000-0000-000021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3" authorId="0" shapeId="0" xr:uid="{00000000-0006-0000-0000-000022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3" authorId="0" shapeId="0" xr:uid="{00000000-0006-0000-0000-000023250000}">
      <text>
        <r>
          <rPr>
            <sz val="11"/>
            <color indexed="8"/>
            <rFont val="Helvetica"/>
            <family val="2"/>
          </rPr>
          <t>Author:
In conjunction with ICTY-related efforts</t>
        </r>
      </text>
    </comment>
    <comment ref="C294" authorId="0" shapeId="0" xr:uid="{00000000-0006-0000-0000-000024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4" authorId="0" shapeId="0" xr:uid="{00000000-0006-0000-0000-000025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4" authorId="0" shapeId="0" xr:uid="{00000000-0006-0000-0000-000026250000}">
      <text>
        <r>
          <rPr>
            <sz val="11"/>
            <color indexed="8"/>
            <rFont val="Helvetica"/>
            <family val="2"/>
          </rPr>
          <t>Author:
“ the former genocide offense of § 220a of the Criminal Code”
http://www.zis-online.com/dat/artikel/2007_13_187.pdf at 510</t>
        </r>
      </text>
    </comment>
    <comment ref="AH294" authorId="0" shapeId="0" xr:uid="{00000000-0006-0000-0000-000027250000}">
      <text>
        <r>
          <rPr>
            <sz val="11"/>
            <color indexed="8"/>
            <rFont val="Helvetica"/>
            <family val="2"/>
          </rPr>
          <t>Author:
https://en.wikipedia.org/wiki/List_of_former_German_colonies</t>
        </r>
      </text>
    </comment>
    <comment ref="AI294" authorId="0" shapeId="0" xr:uid="{00000000-0006-0000-0000-000028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4" authorId="0" shapeId="0" xr:uid="{00000000-0006-0000-0000-000029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4" authorId="0" shapeId="0" xr:uid="{00000000-0006-0000-0000-00002A250000}">
      <text>
        <r>
          <rPr>
            <sz val="11"/>
            <color indexed="8"/>
            <rFont val="Helvetica"/>
            <family val="2"/>
          </rPr>
          <t>Author:
In conjunction with ICTY-related efforts</t>
        </r>
      </text>
    </comment>
    <comment ref="N295" authorId="2" shapeId="0" xr:uid="{9EA8ED22-B23F-BC44-AB18-E2982A5B50DD}">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295" authorId="1" shapeId="0" xr:uid="{A6895312-5055-EB40-805A-EE1E3DBD8B55}">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295" authorId="0" shapeId="0" xr:uid="{F1F90F8D-F92F-F745-9ECD-2D8F7343B19E}">
      <text>
        <r>
          <rPr>
            <sz val="11"/>
            <color indexed="8"/>
            <rFont val="Helvetica"/>
            <family val="2"/>
          </rPr>
          <t>Author:
Barely.
https://en.wikipedia.org/wiki/Swedish_overseas_colonies</t>
        </r>
      </text>
    </comment>
    <comment ref="C296" authorId="0" shapeId="0" xr:uid="{00000000-0006-0000-0000-00002B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6" authorId="0" shapeId="0" xr:uid="{00000000-0006-0000-0000-00002C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6" authorId="0" shapeId="0" xr:uid="{00000000-0006-0000-0000-00002D250000}">
      <text>
        <r>
          <rPr>
            <sz val="11"/>
            <color indexed="8"/>
            <rFont val="Helvetica"/>
            <family val="2"/>
          </rPr>
          <t>Author:
“ the former genocide offense of § 220a of the Criminal Code”
http://www.zis-online.com/dat/artikel/2007_13_187.pdf at 510</t>
        </r>
      </text>
    </comment>
    <comment ref="AH296" authorId="0" shapeId="0" xr:uid="{00000000-0006-0000-0000-00002E250000}">
      <text>
        <r>
          <rPr>
            <sz val="11"/>
            <color indexed="8"/>
            <rFont val="Helvetica"/>
            <family val="2"/>
          </rPr>
          <t>Author:
https://en.wikipedia.org/wiki/List_of_former_German_colonies</t>
        </r>
      </text>
    </comment>
    <comment ref="AI296" authorId="0" shapeId="0" xr:uid="{00000000-0006-0000-0000-00002F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6" authorId="0" shapeId="0" xr:uid="{00000000-0006-0000-0000-000030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6" authorId="0" shapeId="0" xr:uid="{00000000-0006-0000-0000-000031250000}">
      <text>
        <r>
          <rPr>
            <sz val="11"/>
            <color indexed="8"/>
            <rFont val="Helvetica"/>
            <family val="2"/>
          </rPr>
          <t>Author:
In conjunction with ICTY-related efforts</t>
        </r>
      </text>
    </comment>
    <comment ref="C297" authorId="0" shapeId="0" xr:uid="{00000000-0006-0000-0000-000032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7" authorId="0" shapeId="0" xr:uid="{00000000-0006-0000-0000-000033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7" authorId="0" shapeId="0" xr:uid="{00000000-0006-0000-0000-000034250000}">
      <text>
        <r>
          <rPr>
            <sz val="11"/>
            <color indexed="8"/>
            <rFont val="Helvetica"/>
            <family val="2"/>
          </rPr>
          <t>Author:
“ the former genocide offense of § 220a of the Criminal Code”
http://www.zis-online.com/dat/artikel/2007_13_187.pdf at 510</t>
        </r>
      </text>
    </comment>
    <comment ref="AH297" authorId="0" shapeId="0" xr:uid="{00000000-0006-0000-0000-000035250000}">
      <text>
        <r>
          <rPr>
            <sz val="11"/>
            <color indexed="8"/>
            <rFont val="Helvetica"/>
            <family val="2"/>
          </rPr>
          <t>Author:
https://en.wikipedia.org/wiki/List_of_former_German_colonies</t>
        </r>
      </text>
    </comment>
    <comment ref="AI297" authorId="0" shapeId="0" xr:uid="{00000000-0006-0000-0000-000036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7" authorId="0" shapeId="0" xr:uid="{00000000-0006-0000-0000-000037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7" authorId="0" shapeId="0" xr:uid="{00000000-0006-0000-0000-000038250000}">
      <text>
        <r>
          <rPr>
            <sz val="11"/>
            <color indexed="8"/>
            <rFont val="Helvetica"/>
            <family val="2"/>
          </rPr>
          <t>Author:
In conjunction with ICTY-related efforts</t>
        </r>
      </text>
    </comment>
    <comment ref="C298" authorId="0" shapeId="0" xr:uid="{00000000-0006-0000-0000-000039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8" authorId="0" shapeId="0" xr:uid="{00000000-0006-0000-0000-00003A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8" authorId="0" shapeId="0" xr:uid="{00000000-0006-0000-0000-00003B250000}">
      <text>
        <r>
          <rPr>
            <sz val="11"/>
            <color indexed="8"/>
            <rFont val="Helvetica"/>
            <family val="2"/>
          </rPr>
          <t>Author:
“ the former genocide offense of § 220a of the Criminal Code”
http://www.zis-online.com/dat/artikel/2007_13_187.pdf at 510</t>
        </r>
      </text>
    </comment>
    <comment ref="AH298" authorId="0" shapeId="0" xr:uid="{00000000-0006-0000-0000-00003C250000}">
      <text>
        <r>
          <rPr>
            <sz val="11"/>
            <color indexed="8"/>
            <rFont val="Helvetica"/>
            <family val="2"/>
          </rPr>
          <t>Author:
https://en.wikipedia.org/wiki/List_of_former_German_colonies</t>
        </r>
      </text>
    </comment>
    <comment ref="AI298" authorId="0" shapeId="0" xr:uid="{00000000-0006-0000-0000-00003D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8" authorId="0" shapeId="0" xr:uid="{00000000-0006-0000-0000-00003E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8" authorId="0" shapeId="0" xr:uid="{00000000-0006-0000-0000-00003F250000}">
      <text>
        <r>
          <rPr>
            <sz val="11"/>
            <color indexed="8"/>
            <rFont val="Helvetica"/>
            <family val="2"/>
          </rPr>
          <t>Author:
In conjunction with ICTY-related efforts</t>
        </r>
      </text>
    </comment>
    <comment ref="C299" authorId="0" shapeId="0" xr:uid="{00000000-0006-0000-0000-000040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299" authorId="0" shapeId="0" xr:uid="{00000000-0006-0000-0000-000041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299" authorId="0" shapeId="0" xr:uid="{00000000-0006-0000-0000-000042250000}">
      <text>
        <r>
          <rPr>
            <sz val="11"/>
            <color indexed="8"/>
            <rFont val="Helvetica"/>
            <family val="2"/>
          </rPr>
          <t>Author:
“ the former genocide offense of § 220a of the Criminal Code”
http://www.zis-online.com/dat/artikel/2007_13_187.pdf at 510</t>
        </r>
      </text>
    </comment>
    <comment ref="AH299" authorId="0" shapeId="0" xr:uid="{00000000-0006-0000-0000-000043250000}">
      <text>
        <r>
          <rPr>
            <sz val="11"/>
            <color indexed="8"/>
            <rFont val="Helvetica"/>
            <family val="2"/>
          </rPr>
          <t>Author:
https://en.wikipedia.org/wiki/List_of_former_German_colonies</t>
        </r>
      </text>
    </comment>
    <comment ref="AI299" authorId="0" shapeId="0" xr:uid="{00000000-0006-0000-0000-000044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299" authorId="0" shapeId="0" xr:uid="{00000000-0006-0000-0000-000045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299" authorId="0" shapeId="0" xr:uid="{00000000-0006-0000-0000-000046250000}">
      <text>
        <r>
          <rPr>
            <sz val="11"/>
            <color indexed="8"/>
            <rFont val="Helvetica"/>
            <family val="2"/>
          </rPr>
          <t>Author:
In conjunction with ICTY-related efforts</t>
        </r>
      </text>
    </comment>
    <comment ref="C300" authorId="0" shapeId="0" xr:uid="{00000000-0006-0000-0000-000047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0" authorId="0" shapeId="0" xr:uid="{00000000-0006-0000-0000-000048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0" authorId="0" shapeId="0" xr:uid="{00000000-0006-0000-0000-000049250000}">
      <text>
        <r>
          <rPr>
            <sz val="11"/>
            <color indexed="8"/>
            <rFont val="Helvetica"/>
            <family val="2"/>
          </rPr>
          <t>Author:
“ the former genocide offense of § 220a of the Criminal Code”
http://www.zis-online.com/dat/artikel/2007_13_187.pdf at 510</t>
        </r>
      </text>
    </comment>
    <comment ref="AH300" authorId="0" shapeId="0" xr:uid="{00000000-0006-0000-0000-00004A250000}">
      <text>
        <r>
          <rPr>
            <sz val="11"/>
            <color indexed="8"/>
            <rFont val="Helvetica"/>
            <family val="2"/>
          </rPr>
          <t>Author:
https://en.wikipedia.org/wiki/List_of_former_German_colonies</t>
        </r>
      </text>
    </comment>
    <comment ref="AI300" authorId="0" shapeId="0" xr:uid="{00000000-0006-0000-0000-00004B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0" authorId="0" shapeId="0" xr:uid="{00000000-0006-0000-0000-00004C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0" authorId="0" shapeId="0" xr:uid="{00000000-0006-0000-0000-00004D250000}">
      <text>
        <r>
          <rPr>
            <sz val="11"/>
            <color indexed="8"/>
            <rFont val="Helvetica"/>
            <family val="2"/>
          </rPr>
          <t>Author:
In conjunction with ICTY-related efforts</t>
        </r>
      </text>
    </comment>
    <comment ref="C301" authorId="0" shapeId="0" xr:uid="{00000000-0006-0000-0000-00004E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1" authorId="0" shapeId="0" xr:uid="{00000000-0006-0000-0000-00004F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1" authorId="0" shapeId="0" xr:uid="{00000000-0006-0000-0000-000050250000}">
      <text>
        <r>
          <rPr>
            <sz val="11"/>
            <color indexed="8"/>
            <rFont val="Helvetica"/>
            <family val="2"/>
          </rPr>
          <t>Author:
“ the former genocide offense of § 220a of the Criminal Code”
http://www.zis-online.com/dat/artikel/2007_13_187.pdf at 510</t>
        </r>
      </text>
    </comment>
    <comment ref="AH301" authorId="0" shapeId="0" xr:uid="{00000000-0006-0000-0000-000051250000}">
      <text>
        <r>
          <rPr>
            <sz val="11"/>
            <color indexed="8"/>
            <rFont val="Helvetica"/>
            <family val="2"/>
          </rPr>
          <t>Author:
https://en.wikipedia.org/wiki/List_of_former_German_colonies</t>
        </r>
      </text>
    </comment>
    <comment ref="AI301" authorId="0" shapeId="0" xr:uid="{00000000-0006-0000-0000-000052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1" authorId="0" shapeId="0" xr:uid="{00000000-0006-0000-0000-000053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1" authorId="0" shapeId="0" xr:uid="{00000000-0006-0000-0000-000054250000}">
      <text>
        <r>
          <rPr>
            <sz val="11"/>
            <color indexed="8"/>
            <rFont val="Helvetica"/>
            <family val="2"/>
          </rPr>
          <t>Author:
In conjunction with ICTY-related efforts</t>
        </r>
      </text>
    </comment>
    <comment ref="C302" authorId="0" shapeId="0" xr:uid="{00000000-0006-0000-0000-000055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2" authorId="0" shapeId="0" xr:uid="{00000000-0006-0000-0000-000056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2" authorId="0" shapeId="0" xr:uid="{00000000-0006-0000-0000-000057250000}">
      <text>
        <r>
          <rPr>
            <sz val="11"/>
            <color indexed="8"/>
            <rFont val="Helvetica"/>
            <family val="2"/>
          </rPr>
          <t>Author:
“ the former genocide offense of § 220a of the Criminal Code”
http://www.zis-online.com/dat/artikel/2007_13_187.pdf at 510</t>
        </r>
      </text>
    </comment>
    <comment ref="AH302" authorId="0" shapeId="0" xr:uid="{00000000-0006-0000-0000-000058250000}">
      <text>
        <r>
          <rPr>
            <sz val="11"/>
            <color indexed="8"/>
            <rFont val="Helvetica"/>
            <family val="2"/>
          </rPr>
          <t>Author:
https://en.wikipedia.org/wiki/List_of_former_German_colonies</t>
        </r>
      </text>
    </comment>
    <comment ref="AI302" authorId="0" shapeId="0" xr:uid="{00000000-0006-0000-0000-000059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2" authorId="0" shapeId="0" xr:uid="{00000000-0006-0000-0000-00005A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2" authorId="0" shapeId="0" xr:uid="{00000000-0006-0000-0000-00005B250000}">
      <text>
        <r>
          <rPr>
            <sz val="11"/>
            <color indexed="8"/>
            <rFont val="Helvetica"/>
            <family val="2"/>
          </rPr>
          <t>Author:
In conjunction with ICTY-related efforts</t>
        </r>
      </text>
    </comment>
    <comment ref="C303" authorId="0" shapeId="0" xr:uid="{00000000-0006-0000-0000-00005C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3" authorId="0" shapeId="0" xr:uid="{00000000-0006-0000-0000-00005D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3" authorId="0" shapeId="0" xr:uid="{00000000-0006-0000-0000-00005E250000}">
      <text>
        <r>
          <rPr>
            <sz val="11"/>
            <color indexed="8"/>
            <rFont val="Helvetica"/>
            <family val="2"/>
          </rPr>
          <t>Author:
“ the former genocide offense of § 220a of the Criminal Code”
http://www.zis-online.com/dat/artikel/2007_13_187.pdf at 510</t>
        </r>
      </text>
    </comment>
    <comment ref="AH303" authorId="0" shapeId="0" xr:uid="{00000000-0006-0000-0000-00005F250000}">
      <text>
        <r>
          <rPr>
            <sz val="11"/>
            <color indexed="8"/>
            <rFont val="Helvetica"/>
            <family val="2"/>
          </rPr>
          <t>Author:
https://en.wikipedia.org/wiki/List_of_former_German_colonies</t>
        </r>
      </text>
    </comment>
    <comment ref="AI303" authorId="0" shapeId="0" xr:uid="{00000000-0006-0000-0000-000060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3" authorId="0" shapeId="0" xr:uid="{00000000-0006-0000-0000-000061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3" authorId="0" shapeId="0" xr:uid="{00000000-0006-0000-0000-000062250000}">
      <text>
        <r>
          <rPr>
            <sz val="11"/>
            <color indexed="8"/>
            <rFont val="Helvetica"/>
            <family val="2"/>
          </rPr>
          <t>Author:
In conjunction with ICTY-related efforts</t>
        </r>
      </text>
    </comment>
    <comment ref="C304" authorId="0" shapeId="0" xr:uid="{00000000-0006-0000-0000-000063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4" authorId="0" shapeId="0" xr:uid="{00000000-0006-0000-0000-000064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4" authorId="0" shapeId="0" xr:uid="{00000000-0006-0000-0000-000065250000}">
      <text>
        <r>
          <rPr>
            <sz val="11"/>
            <color indexed="8"/>
            <rFont val="Helvetica"/>
            <family val="2"/>
          </rPr>
          <t>Author:
“ the former genocide offense of § 220a of the Criminal Code”
http://www.zis-online.com/dat/artikel/2007_13_187.pdf at 510</t>
        </r>
      </text>
    </comment>
    <comment ref="AH304" authorId="0" shapeId="0" xr:uid="{00000000-0006-0000-0000-000066250000}">
      <text>
        <r>
          <rPr>
            <sz val="11"/>
            <color indexed="8"/>
            <rFont val="Helvetica"/>
            <family val="2"/>
          </rPr>
          <t>Author:
https://en.wikipedia.org/wiki/List_of_former_German_colonies</t>
        </r>
      </text>
    </comment>
    <comment ref="AI304" authorId="0" shapeId="0" xr:uid="{00000000-0006-0000-0000-000067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4" authorId="0" shapeId="0" xr:uid="{00000000-0006-0000-0000-000068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4" authorId="0" shapeId="0" xr:uid="{00000000-0006-0000-0000-000069250000}">
      <text>
        <r>
          <rPr>
            <sz val="11"/>
            <color indexed="8"/>
            <rFont val="Helvetica"/>
            <family val="2"/>
          </rPr>
          <t>Author:
In conjunction with ICTY-related efforts</t>
        </r>
      </text>
    </comment>
    <comment ref="C305" authorId="0" shapeId="0" xr:uid="{00000000-0006-0000-0000-00006A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5" authorId="0" shapeId="0" xr:uid="{00000000-0006-0000-0000-00006B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5" authorId="0" shapeId="0" xr:uid="{00000000-0006-0000-0000-00006C250000}">
      <text>
        <r>
          <rPr>
            <sz val="11"/>
            <color indexed="8"/>
            <rFont val="Helvetica"/>
            <family val="2"/>
          </rPr>
          <t>Author:
“ the former genocide offense of § 220a of the Criminal Code”
http://www.zis-online.com/dat/artikel/2007_13_187.pdf at 510</t>
        </r>
      </text>
    </comment>
    <comment ref="AH305" authorId="0" shapeId="0" xr:uid="{00000000-0006-0000-0000-00006D250000}">
      <text>
        <r>
          <rPr>
            <sz val="11"/>
            <color indexed="8"/>
            <rFont val="Helvetica"/>
            <family val="2"/>
          </rPr>
          <t>Author:
https://en.wikipedia.org/wiki/List_of_former_German_colonies</t>
        </r>
      </text>
    </comment>
    <comment ref="AI305" authorId="0" shapeId="0" xr:uid="{00000000-0006-0000-0000-00006E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5" authorId="0" shapeId="0" xr:uid="{00000000-0006-0000-0000-00006F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5" authorId="0" shapeId="0" xr:uid="{00000000-0006-0000-0000-000070250000}">
      <text>
        <r>
          <rPr>
            <sz val="11"/>
            <color indexed="8"/>
            <rFont val="Helvetica"/>
            <family val="2"/>
          </rPr>
          <t>Author:
In conjunction with ICTY-related efforts</t>
        </r>
      </text>
    </comment>
    <comment ref="C306" authorId="0" shapeId="0" xr:uid="{00000000-0006-0000-0000-000071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6" authorId="0" shapeId="0" xr:uid="{00000000-0006-0000-0000-000072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6" authorId="0" shapeId="0" xr:uid="{00000000-0006-0000-0000-000073250000}">
      <text>
        <r>
          <rPr>
            <sz val="11"/>
            <color indexed="8"/>
            <rFont val="Helvetica"/>
            <family val="2"/>
          </rPr>
          <t>Author:
“ the former genocide offense of § 220a of the Criminal Code”
http://www.zis-online.com/dat/artikel/2007_13_187.pdf at 510</t>
        </r>
      </text>
    </comment>
    <comment ref="AH306" authorId="0" shapeId="0" xr:uid="{00000000-0006-0000-0000-000074250000}">
      <text>
        <r>
          <rPr>
            <sz val="11"/>
            <color indexed="8"/>
            <rFont val="Helvetica"/>
            <family val="2"/>
          </rPr>
          <t>Author:
https://en.wikipedia.org/wiki/List_of_former_German_colonies</t>
        </r>
      </text>
    </comment>
    <comment ref="AI306" authorId="0" shapeId="0" xr:uid="{00000000-0006-0000-0000-000075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6" authorId="0" shapeId="0" xr:uid="{00000000-0006-0000-0000-000076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6" authorId="0" shapeId="0" xr:uid="{00000000-0006-0000-0000-000077250000}">
      <text>
        <r>
          <rPr>
            <sz val="11"/>
            <color indexed="8"/>
            <rFont val="Helvetica"/>
            <family val="2"/>
          </rPr>
          <t>Author:
In conjunction with ICTY-related efforts</t>
        </r>
      </text>
    </comment>
    <comment ref="N307" authorId="2" shapeId="0" xr:uid="{32158503-37A7-BE4C-B8C7-5957D69FDA33}">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07" authorId="1" shapeId="0" xr:uid="{2BE725F4-834E-5E41-B1B2-F0C163E2C1B2}">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07" authorId="0" shapeId="0" xr:uid="{7B9EDC18-7B8F-5B4E-A5E2-5B46D5CD4BD8}">
      <text>
        <r>
          <rPr>
            <sz val="11"/>
            <color indexed="8"/>
            <rFont val="Helvetica"/>
            <family val="2"/>
          </rPr>
          <t>Author:
Barely.
https://en.wikipedia.org/wiki/Swedish_overseas_colonies</t>
        </r>
      </text>
    </comment>
    <comment ref="C308" authorId="0" shapeId="0" xr:uid="{00000000-0006-0000-0000-000078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8" authorId="0" shapeId="0" xr:uid="{00000000-0006-0000-0000-000079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8" authorId="0" shapeId="0" xr:uid="{00000000-0006-0000-0000-00007A250000}">
      <text>
        <r>
          <rPr>
            <sz val="11"/>
            <color indexed="8"/>
            <rFont val="Helvetica"/>
            <family val="2"/>
          </rPr>
          <t>Author:
“ the former genocide offense of § 220a of the Criminal Code”
http://www.zis-online.com/dat/artikel/2007_13_187.pdf at 510</t>
        </r>
      </text>
    </comment>
    <comment ref="AH308" authorId="0" shapeId="0" xr:uid="{00000000-0006-0000-0000-00007B250000}">
      <text>
        <r>
          <rPr>
            <sz val="11"/>
            <color indexed="8"/>
            <rFont val="Helvetica"/>
            <family val="2"/>
          </rPr>
          <t>Author:
https://en.wikipedia.org/wiki/List_of_former_German_colonies</t>
        </r>
      </text>
    </comment>
    <comment ref="AI308" authorId="0" shapeId="0" xr:uid="{00000000-0006-0000-0000-00007C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8" authorId="0" shapeId="0" xr:uid="{00000000-0006-0000-0000-00007D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8" authorId="0" shapeId="0" xr:uid="{00000000-0006-0000-0000-00007E250000}">
      <text>
        <r>
          <rPr>
            <sz val="11"/>
            <color indexed="8"/>
            <rFont val="Helvetica"/>
            <family val="2"/>
          </rPr>
          <t>Author:
In conjunction with ICTY-related efforts</t>
        </r>
      </text>
    </comment>
    <comment ref="C309" authorId="0" shapeId="0" xr:uid="{00000000-0006-0000-0000-00007F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09" authorId="0" shapeId="0" xr:uid="{00000000-0006-0000-0000-000080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09" authorId="0" shapeId="0" xr:uid="{00000000-0006-0000-0000-000081250000}">
      <text>
        <r>
          <rPr>
            <sz val="11"/>
            <color indexed="8"/>
            <rFont val="Helvetica"/>
            <family val="2"/>
          </rPr>
          <t>Author:
“ the former genocide offense of § 220a of the Criminal Code”
http://www.zis-online.com/dat/artikel/2007_13_187.pdf at 510</t>
        </r>
      </text>
    </comment>
    <comment ref="AH309" authorId="0" shapeId="0" xr:uid="{00000000-0006-0000-0000-000082250000}">
      <text>
        <r>
          <rPr>
            <sz val="11"/>
            <color indexed="8"/>
            <rFont val="Helvetica"/>
            <family val="2"/>
          </rPr>
          <t>Author:
https://en.wikipedia.org/wiki/List_of_former_German_colonies</t>
        </r>
      </text>
    </comment>
    <comment ref="AI309" authorId="0" shapeId="0" xr:uid="{00000000-0006-0000-0000-000083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09" authorId="0" shapeId="0" xr:uid="{00000000-0006-0000-0000-000084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09" authorId="0" shapeId="0" xr:uid="{00000000-0006-0000-0000-000085250000}">
      <text>
        <r>
          <rPr>
            <sz val="11"/>
            <color indexed="8"/>
            <rFont val="Helvetica"/>
            <family val="2"/>
          </rPr>
          <t>Author:
In conjunction with ICTY-related efforts</t>
        </r>
      </text>
    </comment>
    <comment ref="C310" authorId="0" shapeId="0" xr:uid="{00000000-0006-0000-0000-000086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0" authorId="0" shapeId="0" xr:uid="{00000000-0006-0000-0000-000087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0" authorId="0" shapeId="0" xr:uid="{00000000-0006-0000-0000-000088250000}">
      <text>
        <r>
          <rPr>
            <sz val="11"/>
            <color indexed="8"/>
            <rFont val="Helvetica"/>
            <family val="2"/>
          </rPr>
          <t>Author:
“ the former genocide offense of § 220a of the Criminal Code”
http://www.zis-online.com/dat/artikel/2007_13_187.pdf at 510</t>
        </r>
      </text>
    </comment>
    <comment ref="AH310" authorId="0" shapeId="0" xr:uid="{00000000-0006-0000-0000-000089250000}">
      <text>
        <r>
          <rPr>
            <sz val="11"/>
            <color indexed="8"/>
            <rFont val="Helvetica"/>
            <family val="2"/>
          </rPr>
          <t>Author:
https://en.wikipedia.org/wiki/List_of_former_German_colonies</t>
        </r>
      </text>
    </comment>
    <comment ref="AI310" authorId="0" shapeId="0" xr:uid="{00000000-0006-0000-0000-00008A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0" authorId="0" shapeId="0" xr:uid="{00000000-0006-0000-0000-00008B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0" authorId="0" shapeId="0" xr:uid="{00000000-0006-0000-0000-00008C250000}">
      <text>
        <r>
          <rPr>
            <sz val="11"/>
            <color indexed="8"/>
            <rFont val="Helvetica"/>
            <family val="2"/>
          </rPr>
          <t>Author:
In conjunction with ICTY-related efforts</t>
        </r>
      </text>
    </comment>
    <comment ref="C311" authorId="0" shapeId="0" xr:uid="{00000000-0006-0000-0000-00008D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1" authorId="0" shapeId="0" xr:uid="{00000000-0006-0000-0000-00008E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1" authorId="0" shapeId="0" xr:uid="{00000000-0006-0000-0000-00008F250000}">
      <text>
        <r>
          <rPr>
            <sz val="11"/>
            <color indexed="8"/>
            <rFont val="Helvetica"/>
            <family val="2"/>
          </rPr>
          <t>Author:
“ the former genocide offense of § 220a of the Criminal Code”
http://www.zis-online.com/dat/artikel/2007_13_187.pdf at 510</t>
        </r>
      </text>
    </comment>
    <comment ref="AH311" authorId="0" shapeId="0" xr:uid="{00000000-0006-0000-0000-000090250000}">
      <text>
        <r>
          <rPr>
            <sz val="11"/>
            <color indexed="8"/>
            <rFont val="Helvetica"/>
            <family val="2"/>
          </rPr>
          <t>Author:
https://en.wikipedia.org/wiki/List_of_former_German_colonies</t>
        </r>
      </text>
    </comment>
    <comment ref="AI311" authorId="0" shapeId="0" xr:uid="{00000000-0006-0000-0000-000091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1" authorId="0" shapeId="0" xr:uid="{00000000-0006-0000-0000-000092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1" authorId="0" shapeId="0" xr:uid="{00000000-0006-0000-0000-000093250000}">
      <text>
        <r>
          <rPr>
            <sz val="11"/>
            <color indexed="8"/>
            <rFont val="Helvetica"/>
            <family val="2"/>
          </rPr>
          <t>Author:
In conjunction with ICTY-related efforts</t>
        </r>
      </text>
    </comment>
    <comment ref="C312" authorId="0" shapeId="0" xr:uid="{00000000-0006-0000-0000-000094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2" authorId="0" shapeId="0" xr:uid="{00000000-0006-0000-0000-000095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2" authorId="0" shapeId="0" xr:uid="{00000000-0006-0000-0000-000096250000}">
      <text>
        <r>
          <rPr>
            <sz val="11"/>
            <color indexed="8"/>
            <rFont val="Helvetica"/>
            <family val="2"/>
          </rPr>
          <t>Author:
“ the former genocide offense of § 220a of the Criminal Code”
http://www.zis-online.com/dat/artikel/2007_13_187.pdf at 510</t>
        </r>
      </text>
    </comment>
    <comment ref="AH312" authorId="0" shapeId="0" xr:uid="{00000000-0006-0000-0000-000097250000}">
      <text>
        <r>
          <rPr>
            <sz val="11"/>
            <color indexed="8"/>
            <rFont val="Helvetica"/>
            <family val="2"/>
          </rPr>
          <t>Author:
https://en.wikipedia.org/wiki/List_of_former_German_colonies</t>
        </r>
      </text>
    </comment>
    <comment ref="AI312" authorId="0" shapeId="0" xr:uid="{00000000-0006-0000-0000-000098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2" authorId="0" shapeId="0" xr:uid="{00000000-0006-0000-0000-000099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2" authorId="0" shapeId="0" xr:uid="{00000000-0006-0000-0000-00009A250000}">
      <text>
        <r>
          <rPr>
            <sz val="11"/>
            <color indexed="8"/>
            <rFont val="Helvetica"/>
            <family val="2"/>
          </rPr>
          <t>Author:
In conjunction with ICTY-related efforts</t>
        </r>
      </text>
    </comment>
    <comment ref="C313" authorId="0" shapeId="0" xr:uid="{00000000-0006-0000-0000-00009B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3" authorId="0" shapeId="0" xr:uid="{00000000-0006-0000-0000-00009C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3" authorId="0" shapeId="0" xr:uid="{00000000-0006-0000-0000-00009D250000}">
      <text>
        <r>
          <rPr>
            <sz val="11"/>
            <color indexed="8"/>
            <rFont val="Helvetica"/>
            <family val="2"/>
          </rPr>
          <t>Author:
“ the former genocide offense of § 220a of the Criminal Code”
http://www.zis-online.com/dat/artikel/2007_13_187.pdf at 510</t>
        </r>
      </text>
    </comment>
    <comment ref="AH313" authorId="0" shapeId="0" xr:uid="{00000000-0006-0000-0000-00009E250000}">
      <text>
        <r>
          <rPr>
            <sz val="11"/>
            <color indexed="8"/>
            <rFont val="Helvetica"/>
            <family val="2"/>
          </rPr>
          <t>Author:
https://en.wikipedia.org/wiki/List_of_former_German_colonies</t>
        </r>
      </text>
    </comment>
    <comment ref="AI313" authorId="0" shapeId="0" xr:uid="{00000000-0006-0000-0000-00009F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3" authorId="0" shapeId="0" xr:uid="{00000000-0006-0000-0000-0000A0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3" authorId="0" shapeId="0" xr:uid="{00000000-0006-0000-0000-0000A1250000}">
      <text>
        <r>
          <rPr>
            <sz val="11"/>
            <color indexed="8"/>
            <rFont val="Helvetica"/>
            <family val="2"/>
          </rPr>
          <t>Author:
In conjunction with ICTY-related efforts</t>
        </r>
      </text>
    </comment>
    <comment ref="C314" authorId="0" shapeId="0" xr:uid="{00000000-0006-0000-0000-0000A2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4" authorId="0" shapeId="0" xr:uid="{00000000-0006-0000-0000-0000A3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4" authorId="0" shapeId="0" xr:uid="{00000000-0006-0000-0000-0000A4250000}">
      <text>
        <r>
          <rPr>
            <sz val="11"/>
            <color indexed="8"/>
            <rFont val="Helvetica"/>
            <family val="2"/>
          </rPr>
          <t>Author:
“ the former genocide offense of § 220a of the Criminal Code”
http://www.zis-online.com/dat/artikel/2007_13_187.pdf at 510</t>
        </r>
      </text>
    </comment>
    <comment ref="AH314" authorId="0" shapeId="0" xr:uid="{00000000-0006-0000-0000-0000A5250000}">
      <text>
        <r>
          <rPr>
            <sz val="11"/>
            <color indexed="8"/>
            <rFont val="Helvetica"/>
            <family val="2"/>
          </rPr>
          <t>Author:
https://en.wikipedia.org/wiki/List_of_former_German_colonies</t>
        </r>
      </text>
    </comment>
    <comment ref="AI314" authorId="0" shapeId="0" xr:uid="{00000000-0006-0000-0000-0000A6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4" authorId="0" shapeId="0" xr:uid="{00000000-0006-0000-0000-0000A7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4" authorId="0" shapeId="0" xr:uid="{00000000-0006-0000-0000-0000A8250000}">
      <text>
        <r>
          <rPr>
            <sz val="11"/>
            <color indexed="8"/>
            <rFont val="Helvetica"/>
            <family val="2"/>
          </rPr>
          <t>Author:
In conjunction with ICTY-related efforts</t>
        </r>
      </text>
    </comment>
    <comment ref="C315" authorId="0" shapeId="0" xr:uid="{00000000-0006-0000-0000-0000A9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5" authorId="0" shapeId="0" xr:uid="{00000000-0006-0000-0000-0000AA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5" authorId="0" shapeId="0" xr:uid="{00000000-0006-0000-0000-0000AB250000}">
      <text>
        <r>
          <rPr>
            <sz val="11"/>
            <color indexed="8"/>
            <rFont val="Helvetica"/>
            <family val="2"/>
          </rPr>
          <t>Author:
“ the former genocide offense of § 220a of the Criminal Code”
http://www.zis-online.com/dat/artikel/2007_13_187.pdf at 510</t>
        </r>
      </text>
    </comment>
    <comment ref="AH315" authorId="0" shapeId="0" xr:uid="{00000000-0006-0000-0000-0000AC250000}">
      <text>
        <r>
          <rPr>
            <sz val="11"/>
            <color indexed="8"/>
            <rFont val="Helvetica"/>
            <family val="2"/>
          </rPr>
          <t>Author:
https://en.wikipedia.org/wiki/List_of_former_German_colonies</t>
        </r>
      </text>
    </comment>
    <comment ref="AI315" authorId="0" shapeId="0" xr:uid="{00000000-0006-0000-0000-0000AD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5" authorId="0" shapeId="0" xr:uid="{00000000-0006-0000-0000-0000AE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5" authorId="0" shapeId="0" xr:uid="{00000000-0006-0000-0000-0000AF250000}">
      <text>
        <r>
          <rPr>
            <sz val="11"/>
            <color indexed="8"/>
            <rFont val="Helvetica"/>
            <family val="2"/>
          </rPr>
          <t>Author:
In conjunction with ICTY-related efforts</t>
        </r>
      </text>
    </comment>
    <comment ref="C316" authorId="0" shapeId="0" xr:uid="{00000000-0006-0000-0000-0000B0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6" authorId="0" shapeId="0" xr:uid="{00000000-0006-0000-0000-0000B1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6" authorId="0" shapeId="0" xr:uid="{00000000-0006-0000-0000-0000B2250000}">
      <text>
        <r>
          <rPr>
            <sz val="11"/>
            <color indexed="8"/>
            <rFont val="Helvetica"/>
            <family val="2"/>
          </rPr>
          <t>Author:
“ the former genocide offense of § 220a of the Criminal Code”
http://www.zis-online.com/dat/artikel/2007_13_187.pdf at 510</t>
        </r>
      </text>
    </comment>
    <comment ref="AH316" authorId="0" shapeId="0" xr:uid="{00000000-0006-0000-0000-0000B3250000}">
      <text>
        <r>
          <rPr>
            <sz val="11"/>
            <color indexed="8"/>
            <rFont val="Helvetica"/>
            <family val="2"/>
          </rPr>
          <t>Author:
https://en.wikipedia.org/wiki/List_of_former_German_colonies</t>
        </r>
      </text>
    </comment>
    <comment ref="AI316" authorId="0" shapeId="0" xr:uid="{00000000-0006-0000-0000-0000B4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6" authorId="0" shapeId="0" xr:uid="{00000000-0006-0000-0000-0000B5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6" authorId="0" shapeId="0" xr:uid="{00000000-0006-0000-0000-0000B6250000}">
      <text>
        <r>
          <rPr>
            <sz val="11"/>
            <color indexed="8"/>
            <rFont val="Helvetica"/>
            <family val="2"/>
          </rPr>
          <t>Author:
In conjunction with ICTY-related efforts</t>
        </r>
      </text>
    </comment>
    <comment ref="C317" authorId="0" shapeId="0" xr:uid="{00000000-0006-0000-0000-0000B7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7" authorId="0" shapeId="0" xr:uid="{00000000-0006-0000-0000-0000B8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7" authorId="0" shapeId="0" xr:uid="{00000000-0006-0000-0000-0000B9250000}">
      <text>
        <r>
          <rPr>
            <sz val="11"/>
            <color indexed="8"/>
            <rFont val="Helvetica"/>
            <family val="2"/>
          </rPr>
          <t>Author:
“ the former genocide offense of § 220a of the Criminal Code”
http://www.zis-online.com/dat/artikel/2007_13_187.pdf at 510</t>
        </r>
      </text>
    </comment>
    <comment ref="AH317" authorId="0" shapeId="0" xr:uid="{00000000-0006-0000-0000-0000BA250000}">
      <text>
        <r>
          <rPr>
            <sz val="11"/>
            <color indexed="8"/>
            <rFont val="Helvetica"/>
            <family val="2"/>
          </rPr>
          <t>Author:
https://en.wikipedia.org/wiki/List_of_former_German_colonies</t>
        </r>
      </text>
    </comment>
    <comment ref="AI317" authorId="0" shapeId="0" xr:uid="{00000000-0006-0000-0000-0000BB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7" authorId="0" shapeId="0" xr:uid="{00000000-0006-0000-0000-0000BC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7" authorId="0" shapeId="0" xr:uid="{00000000-0006-0000-0000-0000BD250000}">
      <text>
        <r>
          <rPr>
            <sz val="11"/>
            <color indexed="8"/>
            <rFont val="Helvetica"/>
            <family val="2"/>
          </rPr>
          <t>Author:
In conjunction with ICTY-related efforts</t>
        </r>
      </text>
    </comment>
    <comment ref="C318" authorId="0" shapeId="0" xr:uid="{00000000-0006-0000-0000-0000BE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18" authorId="0" shapeId="0" xr:uid="{00000000-0006-0000-0000-0000BF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18" authorId="0" shapeId="0" xr:uid="{00000000-0006-0000-0000-0000C0250000}">
      <text>
        <r>
          <rPr>
            <sz val="11"/>
            <color indexed="8"/>
            <rFont val="Helvetica"/>
            <family val="2"/>
          </rPr>
          <t>Author:
“ the former genocide offense of § 220a of the Criminal Code”
http://www.zis-online.com/dat/artikel/2007_13_187.pdf at 510</t>
        </r>
      </text>
    </comment>
    <comment ref="AH318" authorId="0" shapeId="0" xr:uid="{00000000-0006-0000-0000-0000C1250000}">
      <text>
        <r>
          <rPr>
            <sz val="11"/>
            <color indexed="8"/>
            <rFont val="Helvetica"/>
            <family val="2"/>
          </rPr>
          <t>Author:
https://en.wikipedia.org/wiki/List_of_former_German_colonies</t>
        </r>
      </text>
    </comment>
    <comment ref="AI318" authorId="0" shapeId="0" xr:uid="{00000000-0006-0000-0000-0000C2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18" authorId="0" shapeId="0" xr:uid="{00000000-0006-0000-0000-0000C3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18" authorId="0" shapeId="0" xr:uid="{00000000-0006-0000-0000-0000C4250000}">
      <text>
        <r>
          <rPr>
            <sz val="11"/>
            <color indexed="8"/>
            <rFont val="Helvetica"/>
            <family val="2"/>
          </rPr>
          <t>Author:
In conjunction with ICTY-related efforts</t>
        </r>
      </text>
    </comment>
    <comment ref="N319" authorId="2" shapeId="0" xr:uid="{7ADAA605-96F8-114D-8011-ABB65295E1CB}">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19" authorId="1" shapeId="0" xr:uid="{38CA8AB8-1C4B-8048-AB1E-0CC4900E6C7B}">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19" authorId="0" shapeId="0" xr:uid="{A150A2B1-576F-BD49-B21B-74B60D9AC2E9}">
      <text>
        <r>
          <rPr>
            <sz val="11"/>
            <color indexed="8"/>
            <rFont val="Helvetica"/>
            <family val="2"/>
          </rPr>
          <t>Author:
Barely.
https://en.wikipedia.org/wiki/Swedish_overseas_colonies</t>
        </r>
      </text>
    </comment>
    <comment ref="C320" authorId="0" shapeId="0" xr:uid="{00000000-0006-0000-0000-0000C5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0" authorId="0" shapeId="0" xr:uid="{00000000-0006-0000-0000-0000C6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0" authorId="0" shapeId="0" xr:uid="{00000000-0006-0000-0000-0000C7250000}">
      <text>
        <r>
          <rPr>
            <sz val="11"/>
            <color indexed="8"/>
            <rFont val="Helvetica"/>
            <family val="2"/>
          </rPr>
          <t>Author:
“ the former genocide offense of § 220a of the Criminal Code”
http://www.zis-online.com/dat/artikel/2007_13_187.pdf at 510</t>
        </r>
      </text>
    </comment>
    <comment ref="AH320" authorId="0" shapeId="0" xr:uid="{00000000-0006-0000-0000-0000C8250000}">
      <text>
        <r>
          <rPr>
            <sz val="11"/>
            <color indexed="8"/>
            <rFont val="Helvetica"/>
            <family val="2"/>
          </rPr>
          <t>Author:
https://en.wikipedia.org/wiki/List_of_former_German_colonies</t>
        </r>
      </text>
    </comment>
    <comment ref="AI320" authorId="0" shapeId="0" xr:uid="{00000000-0006-0000-0000-0000C9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0" authorId="0" shapeId="0" xr:uid="{00000000-0006-0000-0000-0000CA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0" authorId="0" shapeId="0" xr:uid="{00000000-0006-0000-0000-0000CB250000}">
      <text>
        <r>
          <rPr>
            <sz val="11"/>
            <color indexed="8"/>
            <rFont val="Helvetica"/>
            <family val="2"/>
          </rPr>
          <t>Author:
In conjunction with ICTY-related efforts</t>
        </r>
      </text>
    </comment>
    <comment ref="C321" authorId="0" shapeId="0" xr:uid="{00000000-0006-0000-0000-0000CC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1" authorId="0" shapeId="0" xr:uid="{00000000-0006-0000-0000-0000CD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1" authorId="0" shapeId="0" xr:uid="{00000000-0006-0000-0000-0000CE250000}">
      <text>
        <r>
          <rPr>
            <sz val="11"/>
            <color indexed="8"/>
            <rFont val="Helvetica"/>
            <family val="2"/>
          </rPr>
          <t>Author:
“ the former genocide offense of § 220a of the Criminal Code”
http://www.zis-online.com/dat/artikel/2007_13_187.pdf at 510</t>
        </r>
      </text>
    </comment>
    <comment ref="AH321" authorId="0" shapeId="0" xr:uid="{00000000-0006-0000-0000-0000CF250000}">
      <text>
        <r>
          <rPr>
            <sz val="11"/>
            <color indexed="8"/>
            <rFont val="Helvetica"/>
            <family val="2"/>
          </rPr>
          <t>Author:
https://en.wikipedia.org/wiki/List_of_former_German_colonies</t>
        </r>
      </text>
    </comment>
    <comment ref="AI321" authorId="0" shapeId="0" xr:uid="{00000000-0006-0000-0000-0000D0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1" authorId="0" shapeId="0" xr:uid="{00000000-0006-0000-0000-0000D1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1" authorId="0" shapeId="0" xr:uid="{00000000-0006-0000-0000-0000D2250000}">
      <text>
        <r>
          <rPr>
            <sz val="11"/>
            <color indexed="8"/>
            <rFont val="Helvetica"/>
            <family val="2"/>
          </rPr>
          <t>Author:
In conjunction with ICTY-related efforts</t>
        </r>
      </text>
    </comment>
    <comment ref="C322" authorId="0" shapeId="0" xr:uid="{00000000-0006-0000-0000-0000D3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2" authorId="0" shapeId="0" xr:uid="{00000000-0006-0000-0000-0000D4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2" authorId="0" shapeId="0" xr:uid="{00000000-0006-0000-0000-0000D5250000}">
      <text>
        <r>
          <rPr>
            <sz val="11"/>
            <color indexed="8"/>
            <rFont val="Helvetica"/>
            <family val="2"/>
          </rPr>
          <t>Author:
“ the former genocide offense of § 220a of the Criminal Code”
http://www.zis-online.com/dat/artikel/2007_13_187.pdf at 510</t>
        </r>
      </text>
    </comment>
    <comment ref="AH322" authorId="0" shapeId="0" xr:uid="{00000000-0006-0000-0000-0000D6250000}">
      <text>
        <r>
          <rPr>
            <sz val="11"/>
            <color indexed="8"/>
            <rFont val="Helvetica"/>
            <family val="2"/>
          </rPr>
          <t>Author:
https://en.wikipedia.org/wiki/List_of_former_German_colonies</t>
        </r>
      </text>
    </comment>
    <comment ref="AI322" authorId="0" shapeId="0" xr:uid="{00000000-0006-0000-0000-0000D7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2" authorId="0" shapeId="0" xr:uid="{00000000-0006-0000-0000-0000D8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2" authorId="0" shapeId="0" xr:uid="{00000000-0006-0000-0000-0000D9250000}">
      <text>
        <r>
          <rPr>
            <sz val="11"/>
            <color indexed="8"/>
            <rFont val="Helvetica"/>
            <family val="2"/>
          </rPr>
          <t>Author:
In conjunction with ICTY-related efforts</t>
        </r>
      </text>
    </comment>
    <comment ref="C323" authorId="0" shapeId="0" xr:uid="{00000000-0006-0000-0000-0000DA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3" authorId="0" shapeId="0" xr:uid="{00000000-0006-0000-0000-0000DB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3" authorId="0" shapeId="0" xr:uid="{00000000-0006-0000-0000-0000DC250000}">
      <text>
        <r>
          <rPr>
            <sz val="11"/>
            <color indexed="8"/>
            <rFont val="Helvetica"/>
            <family val="2"/>
          </rPr>
          <t>Author:
“ the former genocide offense of § 220a of the Criminal Code”
http://www.zis-online.com/dat/artikel/2007_13_187.pdf at 510</t>
        </r>
      </text>
    </comment>
    <comment ref="AH323" authorId="0" shapeId="0" xr:uid="{00000000-0006-0000-0000-0000DD250000}">
      <text>
        <r>
          <rPr>
            <sz val="11"/>
            <color indexed="8"/>
            <rFont val="Helvetica"/>
            <family val="2"/>
          </rPr>
          <t>Author:
https://en.wikipedia.org/wiki/List_of_former_German_colonies</t>
        </r>
      </text>
    </comment>
    <comment ref="AI323" authorId="0" shapeId="0" xr:uid="{00000000-0006-0000-0000-0000DE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3" authorId="0" shapeId="0" xr:uid="{00000000-0006-0000-0000-0000DF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3" authorId="0" shapeId="0" xr:uid="{00000000-0006-0000-0000-0000E0250000}">
      <text>
        <r>
          <rPr>
            <sz val="11"/>
            <color indexed="8"/>
            <rFont val="Helvetica"/>
            <family val="2"/>
          </rPr>
          <t>Author:
In conjunction with ICTY-related efforts</t>
        </r>
      </text>
    </comment>
    <comment ref="C324" authorId="0" shapeId="0" xr:uid="{00000000-0006-0000-0000-0000E1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4" authorId="0" shapeId="0" xr:uid="{00000000-0006-0000-0000-0000E2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4" authorId="0" shapeId="0" xr:uid="{00000000-0006-0000-0000-0000E3250000}">
      <text>
        <r>
          <rPr>
            <sz val="11"/>
            <color indexed="8"/>
            <rFont val="Helvetica"/>
            <family val="2"/>
          </rPr>
          <t>Author:
“ the former genocide offense of § 220a of the Criminal Code”
http://www.zis-online.com/dat/artikel/2007_13_187.pdf at 510</t>
        </r>
      </text>
    </comment>
    <comment ref="AH324" authorId="0" shapeId="0" xr:uid="{00000000-0006-0000-0000-0000E4250000}">
      <text>
        <r>
          <rPr>
            <sz val="11"/>
            <color indexed="8"/>
            <rFont val="Helvetica"/>
            <family val="2"/>
          </rPr>
          <t>Author:
https://en.wikipedia.org/wiki/List_of_former_German_colonies</t>
        </r>
      </text>
    </comment>
    <comment ref="AI324" authorId="0" shapeId="0" xr:uid="{00000000-0006-0000-0000-0000E5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4" authorId="0" shapeId="0" xr:uid="{00000000-0006-0000-0000-0000E6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4" authorId="0" shapeId="0" xr:uid="{00000000-0006-0000-0000-0000E7250000}">
      <text>
        <r>
          <rPr>
            <sz val="11"/>
            <color indexed="8"/>
            <rFont val="Helvetica"/>
            <family val="2"/>
          </rPr>
          <t>Author:
In conjunction with ICTY-related efforts</t>
        </r>
      </text>
    </comment>
    <comment ref="C325" authorId="0" shapeId="0" xr:uid="{00000000-0006-0000-0000-0000E8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5" authorId="0" shapeId="0" xr:uid="{00000000-0006-0000-0000-0000E9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5" authorId="0" shapeId="0" xr:uid="{00000000-0006-0000-0000-0000EA250000}">
      <text>
        <r>
          <rPr>
            <sz val="11"/>
            <color indexed="8"/>
            <rFont val="Helvetica"/>
            <family val="2"/>
          </rPr>
          <t>Author:
“ the former genocide offense of § 220a of the Criminal Code”
http://www.zis-online.com/dat/artikel/2007_13_187.pdf at 510</t>
        </r>
      </text>
    </comment>
    <comment ref="AH325" authorId="0" shapeId="0" xr:uid="{00000000-0006-0000-0000-0000EB250000}">
      <text>
        <r>
          <rPr>
            <sz val="11"/>
            <color indexed="8"/>
            <rFont val="Helvetica"/>
            <family val="2"/>
          </rPr>
          <t>Author:
https://en.wikipedia.org/wiki/List_of_former_German_colonies</t>
        </r>
      </text>
    </comment>
    <comment ref="AI325" authorId="0" shapeId="0" xr:uid="{00000000-0006-0000-0000-0000EC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5" authorId="0" shapeId="0" xr:uid="{00000000-0006-0000-0000-0000ED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5" authorId="0" shapeId="0" xr:uid="{00000000-0006-0000-0000-0000EE250000}">
      <text>
        <r>
          <rPr>
            <sz val="11"/>
            <color indexed="8"/>
            <rFont val="Helvetica"/>
            <family val="2"/>
          </rPr>
          <t>Author:
In conjunction with ICTY-related efforts</t>
        </r>
      </text>
    </comment>
    <comment ref="C326" authorId="0" shapeId="0" xr:uid="{00000000-0006-0000-0000-0000EF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6" authorId="0" shapeId="0" xr:uid="{00000000-0006-0000-0000-0000F0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6" authorId="0" shapeId="0" xr:uid="{00000000-0006-0000-0000-0000F1250000}">
      <text>
        <r>
          <rPr>
            <sz val="11"/>
            <color indexed="8"/>
            <rFont val="Helvetica"/>
            <family val="2"/>
          </rPr>
          <t>Author:
“ the former genocide offense of § 220a of the Criminal Code”
http://www.zis-online.com/dat/artikel/2007_13_187.pdf at 510</t>
        </r>
      </text>
    </comment>
    <comment ref="AH326" authorId="0" shapeId="0" xr:uid="{00000000-0006-0000-0000-0000F2250000}">
      <text>
        <r>
          <rPr>
            <sz val="11"/>
            <color indexed="8"/>
            <rFont val="Helvetica"/>
            <family val="2"/>
          </rPr>
          <t>Author:
https://en.wikipedia.org/wiki/List_of_former_German_colonies</t>
        </r>
      </text>
    </comment>
    <comment ref="AI326" authorId="0" shapeId="0" xr:uid="{00000000-0006-0000-0000-0000F3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6" authorId="0" shapeId="0" xr:uid="{00000000-0006-0000-0000-0000F4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6" authorId="0" shapeId="0" xr:uid="{00000000-0006-0000-0000-0000F5250000}">
      <text>
        <r>
          <rPr>
            <sz val="11"/>
            <color indexed="8"/>
            <rFont val="Helvetica"/>
            <family val="2"/>
          </rPr>
          <t>Author:
In conjunction with ICTY-related efforts</t>
        </r>
      </text>
    </comment>
    <comment ref="C327" authorId="0" shapeId="0" xr:uid="{00000000-0006-0000-0000-0000F6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7" authorId="0" shapeId="0" xr:uid="{00000000-0006-0000-0000-0000F7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7" authorId="0" shapeId="0" xr:uid="{00000000-0006-0000-0000-0000F8250000}">
      <text>
        <r>
          <rPr>
            <sz val="11"/>
            <color indexed="8"/>
            <rFont val="Helvetica"/>
            <family val="2"/>
          </rPr>
          <t>Author:
“ the former genocide offense of § 220a of the Criminal Code”
http://www.zis-online.com/dat/artikel/2007_13_187.pdf at 510</t>
        </r>
      </text>
    </comment>
    <comment ref="AH327" authorId="0" shapeId="0" xr:uid="{00000000-0006-0000-0000-0000F9250000}">
      <text>
        <r>
          <rPr>
            <sz val="11"/>
            <color indexed="8"/>
            <rFont val="Helvetica"/>
            <family val="2"/>
          </rPr>
          <t>Author:
https://en.wikipedia.org/wiki/List_of_former_German_colonies</t>
        </r>
      </text>
    </comment>
    <comment ref="AI327" authorId="0" shapeId="0" xr:uid="{00000000-0006-0000-0000-0000FA25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7" authorId="0" shapeId="0" xr:uid="{00000000-0006-0000-0000-0000FB25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7" authorId="0" shapeId="0" xr:uid="{00000000-0006-0000-0000-0000FC250000}">
      <text>
        <r>
          <rPr>
            <sz val="11"/>
            <color indexed="8"/>
            <rFont val="Helvetica"/>
            <family val="2"/>
          </rPr>
          <t>Author:
In conjunction with ICTY-related efforts</t>
        </r>
      </text>
    </comment>
    <comment ref="C328" authorId="0" shapeId="0" xr:uid="{00000000-0006-0000-0000-0000FD25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8" authorId="0" shapeId="0" xr:uid="{00000000-0006-0000-0000-0000FE25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8" authorId="0" shapeId="0" xr:uid="{00000000-0006-0000-0000-0000FF250000}">
      <text>
        <r>
          <rPr>
            <sz val="11"/>
            <color indexed="8"/>
            <rFont val="Helvetica"/>
            <family val="2"/>
          </rPr>
          <t>Author:
“ the former genocide offense of § 220a of the Criminal Code”
http://www.zis-online.com/dat/artikel/2007_13_187.pdf at 510</t>
        </r>
      </text>
    </comment>
    <comment ref="AH328" authorId="0" shapeId="0" xr:uid="{00000000-0006-0000-0000-000000260000}">
      <text>
        <r>
          <rPr>
            <sz val="11"/>
            <color indexed="8"/>
            <rFont val="Helvetica"/>
            <family val="2"/>
          </rPr>
          <t>Author:
https://en.wikipedia.org/wiki/List_of_former_German_colonies</t>
        </r>
      </text>
    </comment>
    <comment ref="AI328" authorId="0" shapeId="0" xr:uid="{00000000-0006-0000-0000-000001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8" authorId="0" shapeId="0" xr:uid="{00000000-0006-0000-0000-000002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8" authorId="0" shapeId="0" xr:uid="{00000000-0006-0000-0000-000003260000}">
      <text>
        <r>
          <rPr>
            <sz val="11"/>
            <color indexed="8"/>
            <rFont val="Helvetica"/>
            <family val="2"/>
          </rPr>
          <t>Author:
In conjunction with ICTY-related efforts</t>
        </r>
      </text>
    </comment>
    <comment ref="C329" authorId="0" shapeId="0" xr:uid="{00000000-0006-0000-0000-000004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29" authorId="0" shapeId="0" xr:uid="{00000000-0006-0000-0000-000005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29" authorId="0" shapeId="0" xr:uid="{00000000-0006-0000-0000-000006260000}">
      <text>
        <r>
          <rPr>
            <sz val="11"/>
            <color indexed="8"/>
            <rFont val="Helvetica"/>
            <family val="2"/>
          </rPr>
          <t>Author:
“ the former genocide offense of § 220a of the Criminal Code”
http://www.zis-online.com/dat/artikel/2007_13_187.pdf at 510</t>
        </r>
      </text>
    </comment>
    <comment ref="AH329" authorId="0" shapeId="0" xr:uid="{00000000-0006-0000-0000-000007260000}">
      <text>
        <r>
          <rPr>
            <sz val="11"/>
            <color indexed="8"/>
            <rFont val="Helvetica"/>
            <family val="2"/>
          </rPr>
          <t>Author:
https://en.wikipedia.org/wiki/List_of_former_German_colonies</t>
        </r>
      </text>
    </comment>
    <comment ref="AI329" authorId="0" shapeId="0" xr:uid="{00000000-0006-0000-0000-000008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29" authorId="0" shapeId="0" xr:uid="{00000000-0006-0000-0000-000009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29" authorId="0" shapeId="0" xr:uid="{00000000-0006-0000-0000-00000A260000}">
      <text>
        <r>
          <rPr>
            <sz val="11"/>
            <color indexed="8"/>
            <rFont val="Helvetica"/>
            <family val="2"/>
          </rPr>
          <t>Author:
In conjunction with ICTY-related efforts</t>
        </r>
      </text>
    </comment>
    <comment ref="C330" authorId="0" shapeId="0" xr:uid="{00000000-0006-0000-0000-00000B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0" authorId="0" shapeId="0" xr:uid="{00000000-0006-0000-0000-00000C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0" authorId="0" shapeId="0" xr:uid="{00000000-0006-0000-0000-00000D260000}">
      <text>
        <r>
          <rPr>
            <sz val="11"/>
            <color indexed="8"/>
            <rFont val="Helvetica"/>
            <family val="2"/>
          </rPr>
          <t>Author:
“ the former genocide offense of § 220a of the Criminal Code”
http://www.zis-online.com/dat/artikel/2007_13_187.pdf at 510</t>
        </r>
      </text>
    </comment>
    <comment ref="AH330" authorId="0" shapeId="0" xr:uid="{00000000-0006-0000-0000-00000E260000}">
      <text>
        <r>
          <rPr>
            <sz val="11"/>
            <color indexed="8"/>
            <rFont val="Helvetica"/>
            <family val="2"/>
          </rPr>
          <t>Author:
https://en.wikipedia.org/wiki/List_of_former_German_colonies</t>
        </r>
      </text>
    </comment>
    <comment ref="AI330" authorId="0" shapeId="0" xr:uid="{00000000-0006-0000-0000-00000F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0" authorId="0" shapeId="0" xr:uid="{00000000-0006-0000-0000-000010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0" authorId="0" shapeId="0" xr:uid="{00000000-0006-0000-0000-000011260000}">
      <text>
        <r>
          <rPr>
            <sz val="11"/>
            <color indexed="8"/>
            <rFont val="Helvetica"/>
            <family val="2"/>
          </rPr>
          <t>Author:
In conjunction with ICTY-related efforts</t>
        </r>
      </text>
    </comment>
    <comment ref="N331" authorId="2" shapeId="0" xr:uid="{1A7353E8-8D37-694B-A42D-27A320A1E156}">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31" authorId="1" shapeId="0" xr:uid="{2A2D72B3-D4F9-8846-AD90-C950EDFA17A9}">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31" authorId="0" shapeId="0" xr:uid="{919E25B8-8191-C544-A45D-B7AA205AD730}">
      <text>
        <r>
          <rPr>
            <sz val="11"/>
            <color indexed="8"/>
            <rFont val="Helvetica"/>
            <family val="2"/>
          </rPr>
          <t>Author:
Barely.
https://en.wikipedia.org/wiki/Swedish_overseas_colonies</t>
        </r>
      </text>
    </comment>
    <comment ref="C332" authorId="0" shapeId="0" xr:uid="{00000000-0006-0000-0000-000012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2" authorId="0" shapeId="0" xr:uid="{00000000-0006-0000-0000-000013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2" authorId="0" shapeId="0" xr:uid="{00000000-0006-0000-0000-000014260000}">
      <text>
        <r>
          <rPr>
            <sz val="11"/>
            <color indexed="8"/>
            <rFont val="Helvetica"/>
            <family val="2"/>
          </rPr>
          <t>Author:
“ the former genocide offense of § 220a of the Criminal Code”
http://www.zis-online.com/dat/artikel/2007_13_187.pdf at 510</t>
        </r>
      </text>
    </comment>
    <comment ref="AH332" authorId="0" shapeId="0" xr:uid="{00000000-0006-0000-0000-000015260000}">
      <text>
        <r>
          <rPr>
            <sz val="11"/>
            <color indexed="8"/>
            <rFont val="Helvetica"/>
            <family val="2"/>
          </rPr>
          <t>Author:
https://en.wikipedia.org/wiki/List_of_former_German_colonies</t>
        </r>
      </text>
    </comment>
    <comment ref="AI332" authorId="0" shapeId="0" xr:uid="{00000000-0006-0000-0000-000016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2" authorId="0" shapeId="0" xr:uid="{00000000-0006-0000-0000-000017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2" authorId="0" shapeId="0" xr:uid="{00000000-0006-0000-0000-000018260000}">
      <text>
        <r>
          <rPr>
            <sz val="11"/>
            <color indexed="8"/>
            <rFont val="Helvetica"/>
            <family val="2"/>
          </rPr>
          <t>Author:
In conjunction with ICTY-related efforts</t>
        </r>
      </text>
    </comment>
    <comment ref="C333" authorId="0" shapeId="0" xr:uid="{00000000-0006-0000-0000-000019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3" authorId="0" shapeId="0" xr:uid="{00000000-0006-0000-0000-00001A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3" authorId="0" shapeId="0" xr:uid="{00000000-0006-0000-0000-00001B260000}">
      <text>
        <r>
          <rPr>
            <sz val="11"/>
            <color indexed="8"/>
            <rFont val="Helvetica"/>
            <family val="2"/>
          </rPr>
          <t>Author:
“ the former genocide offense of § 220a of the Criminal Code”
http://www.zis-online.com/dat/artikel/2007_13_187.pdf at 510</t>
        </r>
      </text>
    </comment>
    <comment ref="AH333" authorId="0" shapeId="0" xr:uid="{00000000-0006-0000-0000-00001C260000}">
      <text>
        <r>
          <rPr>
            <sz val="11"/>
            <color indexed="8"/>
            <rFont val="Helvetica"/>
            <family val="2"/>
          </rPr>
          <t>Author:
https://en.wikipedia.org/wiki/List_of_former_German_colonies</t>
        </r>
      </text>
    </comment>
    <comment ref="AI333" authorId="0" shapeId="0" xr:uid="{00000000-0006-0000-0000-00001D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3" authorId="0" shapeId="0" xr:uid="{00000000-0006-0000-0000-00001E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3" authorId="0" shapeId="0" xr:uid="{00000000-0006-0000-0000-00001F260000}">
      <text>
        <r>
          <rPr>
            <sz val="11"/>
            <color indexed="8"/>
            <rFont val="Helvetica"/>
            <family val="2"/>
          </rPr>
          <t>Author:
In conjunction with ICTY-related efforts</t>
        </r>
      </text>
    </comment>
    <comment ref="C334" authorId="0" shapeId="0" xr:uid="{00000000-0006-0000-0000-000020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4" authorId="0" shapeId="0" xr:uid="{00000000-0006-0000-0000-000021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4" authorId="0" shapeId="0" xr:uid="{00000000-0006-0000-0000-000022260000}">
      <text>
        <r>
          <rPr>
            <sz val="11"/>
            <color indexed="8"/>
            <rFont val="Helvetica"/>
            <family val="2"/>
          </rPr>
          <t>Author:
“ the former genocide offense of § 220a of the Criminal Code”
http://www.zis-online.com/dat/artikel/2007_13_187.pdf at 510</t>
        </r>
      </text>
    </comment>
    <comment ref="AH334" authorId="0" shapeId="0" xr:uid="{00000000-0006-0000-0000-000023260000}">
      <text>
        <r>
          <rPr>
            <sz val="11"/>
            <color indexed="8"/>
            <rFont val="Helvetica"/>
            <family val="2"/>
          </rPr>
          <t>Author:
https://en.wikipedia.org/wiki/List_of_former_German_colonies</t>
        </r>
      </text>
    </comment>
    <comment ref="AI334" authorId="0" shapeId="0" xr:uid="{00000000-0006-0000-0000-000024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4" authorId="0" shapeId="0" xr:uid="{00000000-0006-0000-0000-000025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4" authorId="0" shapeId="0" xr:uid="{00000000-0006-0000-0000-000026260000}">
      <text>
        <r>
          <rPr>
            <sz val="11"/>
            <color indexed="8"/>
            <rFont val="Helvetica"/>
            <family val="2"/>
          </rPr>
          <t>Author:
In conjunction with ICTY-related efforts</t>
        </r>
      </text>
    </comment>
    <comment ref="C335" authorId="0" shapeId="0" xr:uid="{00000000-0006-0000-0000-000027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5" authorId="0" shapeId="0" xr:uid="{00000000-0006-0000-0000-000028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5" authorId="0" shapeId="0" xr:uid="{00000000-0006-0000-0000-000029260000}">
      <text>
        <r>
          <rPr>
            <sz val="11"/>
            <color indexed="8"/>
            <rFont val="Helvetica"/>
            <family val="2"/>
          </rPr>
          <t>Author:
“ the former genocide offense of § 220a of the Criminal Code”
http://www.zis-online.com/dat/artikel/2007_13_187.pdf at 510</t>
        </r>
      </text>
    </comment>
    <comment ref="AH335" authorId="0" shapeId="0" xr:uid="{00000000-0006-0000-0000-00002A260000}">
      <text>
        <r>
          <rPr>
            <sz val="11"/>
            <color indexed="8"/>
            <rFont val="Helvetica"/>
            <family val="2"/>
          </rPr>
          <t>Author:
https://en.wikipedia.org/wiki/List_of_former_German_colonies</t>
        </r>
      </text>
    </comment>
    <comment ref="AI335" authorId="0" shapeId="0" xr:uid="{00000000-0006-0000-0000-00002B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5" authorId="0" shapeId="0" xr:uid="{00000000-0006-0000-0000-00002C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5" authorId="0" shapeId="0" xr:uid="{00000000-0006-0000-0000-00002D260000}">
      <text>
        <r>
          <rPr>
            <sz val="11"/>
            <color indexed="8"/>
            <rFont val="Helvetica"/>
            <family val="2"/>
          </rPr>
          <t>Author:
In conjunction with ICTY-related efforts</t>
        </r>
      </text>
    </comment>
    <comment ref="C336" authorId="0" shapeId="0" xr:uid="{00000000-0006-0000-0000-00002E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6" authorId="0" shapeId="0" xr:uid="{00000000-0006-0000-0000-00002F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6" authorId="0" shapeId="0" xr:uid="{00000000-0006-0000-0000-000030260000}">
      <text>
        <r>
          <rPr>
            <sz val="11"/>
            <color indexed="8"/>
            <rFont val="Helvetica"/>
            <family val="2"/>
          </rPr>
          <t>Author:
“ the former genocide offense of § 220a of the Criminal Code”
http://www.zis-online.com/dat/artikel/2007_13_187.pdf at 510</t>
        </r>
      </text>
    </comment>
    <comment ref="AH336" authorId="0" shapeId="0" xr:uid="{00000000-0006-0000-0000-000031260000}">
      <text>
        <r>
          <rPr>
            <sz val="11"/>
            <color indexed="8"/>
            <rFont val="Helvetica"/>
            <family val="2"/>
          </rPr>
          <t>Author:
https://en.wikipedia.org/wiki/List_of_former_German_colonies</t>
        </r>
      </text>
    </comment>
    <comment ref="AI336" authorId="0" shapeId="0" xr:uid="{00000000-0006-0000-0000-000032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6" authorId="0" shapeId="0" xr:uid="{00000000-0006-0000-0000-000033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6" authorId="0" shapeId="0" xr:uid="{00000000-0006-0000-0000-000034260000}">
      <text>
        <r>
          <rPr>
            <sz val="11"/>
            <color indexed="8"/>
            <rFont val="Helvetica"/>
            <family val="2"/>
          </rPr>
          <t>Author:
In conjunction with ICTY-related efforts</t>
        </r>
      </text>
    </comment>
    <comment ref="C337" authorId="0" shapeId="0" xr:uid="{00000000-0006-0000-0000-000035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7" authorId="0" shapeId="0" xr:uid="{00000000-0006-0000-0000-000036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7" authorId="0" shapeId="0" xr:uid="{00000000-0006-0000-0000-000037260000}">
      <text>
        <r>
          <rPr>
            <sz val="11"/>
            <color indexed="8"/>
            <rFont val="Helvetica"/>
            <family val="2"/>
          </rPr>
          <t>Author:
“ the former genocide offense of § 220a of the Criminal Code”
http://www.zis-online.com/dat/artikel/2007_13_187.pdf at 510</t>
        </r>
      </text>
    </comment>
    <comment ref="AH337" authorId="0" shapeId="0" xr:uid="{00000000-0006-0000-0000-000038260000}">
      <text>
        <r>
          <rPr>
            <sz val="11"/>
            <color indexed="8"/>
            <rFont val="Helvetica"/>
            <family val="2"/>
          </rPr>
          <t>Author:
https://en.wikipedia.org/wiki/List_of_former_German_colonies</t>
        </r>
      </text>
    </comment>
    <comment ref="AI337" authorId="0" shapeId="0" xr:uid="{00000000-0006-0000-0000-000039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7" authorId="0" shapeId="0" xr:uid="{00000000-0006-0000-0000-00003A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7" authorId="0" shapeId="0" xr:uid="{00000000-0006-0000-0000-00003B260000}">
      <text>
        <r>
          <rPr>
            <sz val="11"/>
            <color indexed="8"/>
            <rFont val="Helvetica"/>
            <family val="2"/>
          </rPr>
          <t>Author:
In conjunction with ICTY-related efforts</t>
        </r>
      </text>
    </comment>
    <comment ref="C338" authorId="0" shapeId="0" xr:uid="{00000000-0006-0000-0000-00003C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8" authorId="0" shapeId="0" xr:uid="{00000000-0006-0000-0000-00003D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8" authorId="0" shapeId="0" xr:uid="{00000000-0006-0000-0000-00003E260000}">
      <text>
        <r>
          <rPr>
            <sz val="11"/>
            <color indexed="8"/>
            <rFont val="Helvetica"/>
            <family val="2"/>
          </rPr>
          <t>Author:
“ the former genocide offense of § 220a of the Criminal Code”
http://www.zis-online.com/dat/artikel/2007_13_187.pdf at 510</t>
        </r>
      </text>
    </comment>
    <comment ref="AH338" authorId="0" shapeId="0" xr:uid="{00000000-0006-0000-0000-00003F260000}">
      <text>
        <r>
          <rPr>
            <sz val="11"/>
            <color indexed="8"/>
            <rFont val="Helvetica"/>
            <family val="2"/>
          </rPr>
          <t>Author:
https://en.wikipedia.org/wiki/List_of_former_German_colonies</t>
        </r>
      </text>
    </comment>
    <comment ref="AI338" authorId="0" shapeId="0" xr:uid="{00000000-0006-0000-0000-000040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8" authorId="0" shapeId="0" xr:uid="{00000000-0006-0000-0000-000041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8" authorId="0" shapeId="0" xr:uid="{00000000-0006-0000-0000-000042260000}">
      <text>
        <r>
          <rPr>
            <sz val="11"/>
            <color indexed="8"/>
            <rFont val="Helvetica"/>
            <family val="2"/>
          </rPr>
          <t>Author:
In conjunction with ICTY-related efforts</t>
        </r>
      </text>
    </comment>
    <comment ref="C339" authorId="0" shapeId="0" xr:uid="{00000000-0006-0000-0000-000043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39" authorId="0" shapeId="0" xr:uid="{00000000-0006-0000-0000-000044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39" authorId="0" shapeId="0" xr:uid="{00000000-0006-0000-0000-000045260000}">
      <text>
        <r>
          <rPr>
            <sz val="11"/>
            <color indexed="8"/>
            <rFont val="Helvetica"/>
            <family val="2"/>
          </rPr>
          <t>Author:
“ the former genocide offense of § 220a of the Criminal Code”
http://www.zis-online.com/dat/artikel/2007_13_187.pdf at 510</t>
        </r>
      </text>
    </comment>
    <comment ref="AH339" authorId="0" shapeId="0" xr:uid="{00000000-0006-0000-0000-000046260000}">
      <text>
        <r>
          <rPr>
            <sz val="11"/>
            <color indexed="8"/>
            <rFont val="Helvetica"/>
            <family val="2"/>
          </rPr>
          <t>Author:
https://en.wikipedia.org/wiki/List_of_former_German_colonies</t>
        </r>
      </text>
    </comment>
    <comment ref="AI339" authorId="0" shapeId="0" xr:uid="{00000000-0006-0000-0000-000047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39" authorId="0" shapeId="0" xr:uid="{00000000-0006-0000-0000-000048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39" authorId="0" shapeId="0" xr:uid="{00000000-0006-0000-0000-000049260000}">
      <text>
        <r>
          <rPr>
            <sz val="11"/>
            <color indexed="8"/>
            <rFont val="Helvetica"/>
            <family val="2"/>
          </rPr>
          <t>Author:
In conjunction with ICTY-related efforts</t>
        </r>
      </text>
    </comment>
    <comment ref="C340" authorId="0" shapeId="0" xr:uid="{00000000-0006-0000-0000-00004A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40" authorId="0" shapeId="0" xr:uid="{00000000-0006-0000-0000-00004B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40" authorId="0" shapeId="0" xr:uid="{00000000-0006-0000-0000-00004C260000}">
      <text>
        <r>
          <rPr>
            <sz val="11"/>
            <color indexed="8"/>
            <rFont val="Helvetica"/>
            <family val="2"/>
          </rPr>
          <t>Author:
“ the former genocide offense of § 220a of the Criminal Code”
http://www.zis-online.com/dat/artikel/2007_13_187.pdf at 510</t>
        </r>
      </text>
    </comment>
    <comment ref="AH340" authorId="0" shapeId="0" xr:uid="{00000000-0006-0000-0000-00004D260000}">
      <text>
        <r>
          <rPr>
            <sz val="11"/>
            <color indexed="8"/>
            <rFont val="Helvetica"/>
            <family val="2"/>
          </rPr>
          <t>Author:
https://en.wikipedia.org/wiki/List_of_former_German_colonies</t>
        </r>
      </text>
    </comment>
    <comment ref="AI340" authorId="0" shapeId="0" xr:uid="{00000000-0006-0000-0000-00004E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40" authorId="0" shapeId="0" xr:uid="{00000000-0006-0000-0000-00004F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40" authorId="0" shapeId="0" xr:uid="{00000000-0006-0000-0000-000050260000}">
      <text>
        <r>
          <rPr>
            <sz val="11"/>
            <color indexed="8"/>
            <rFont val="Helvetica"/>
            <family val="2"/>
          </rPr>
          <t>Author:
In conjunction with ICTY-related efforts</t>
        </r>
      </text>
    </comment>
    <comment ref="C341" authorId="0" shapeId="0" xr:uid="{00000000-0006-0000-0000-000051260000}">
      <text>
        <r>
          <rPr>
            <sz val="11"/>
            <color indexed="8"/>
            <rFont val="Helvetica"/>
            <family val="2"/>
          </rPr>
          <t xml:space="preserve">Author:
</t>
        </r>
      </text>
    </comment>
    <comment ref="K341" authorId="0" shapeId="0" xr:uid="{00000000-0006-0000-0000-000052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41" authorId="0" shapeId="0" xr:uid="{00000000-0006-0000-0000-000053260000}">
      <text>
        <r>
          <rPr>
            <sz val="11"/>
            <color indexed="8"/>
            <rFont val="Helvetica"/>
            <family val="2"/>
          </rPr>
          <t>Author:
“ the former genocide offense of § 220a of the Criminal Code”
http://www.zis-online.com/dat/artikel/2007_13_187.pdf at 510</t>
        </r>
      </text>
    </comment>
    <comment ref="AH341" authorId="0" shapeId="0" xr:uid="{00000000-0006-0000-0000-000054260000}">
      <text>
        <r>
          <rPr>
            <sz val="11"/>
            <color indexed="8"/>
            <rFont val="Helvetica"/>
            <family val="2"/>
          </rPr>
          <t>Author:
https://en.wikipedia.org/wiki/List_of_former_German_colonies</t>
        </r>
      </text>
    </comment>
    <comment ref="AI341" authorId="0" shapeId="0" xr:uid="{00000000-0006-0000-0000-000055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41" authorId="0" shapeId="0" xr:uid="{00000000-0006-0000-0000-000056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41" authorId="0" shapeId="0" xr:uid="{00000000-0006-0000-0000-000057260000}">
      <text>
        <r>
          <rPr>
            <sz val="11"/>
            <color indexed="8"/>
            <rFont val="Helvetica"/>
            <family val="2"/>
          </rPr>
          <t>Author:
In conjunction with ICTY-related efforts</t>
        </r>
      </text>
    </comment>
    <comment ref="C342" authorId="0" shapeId="0" xr:uid="{00000000-0006-0000-0000-000058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42" authorId="0" shapeId="0" xr:uid="{00000000-0006-0000-0000-000059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42" authorId="0" shapeId="0" xr:uid="{00000000-0006-0000-0000-00005A260000}">
      <text>
        <r>
          <rPr>
            <sz val="11"/>
            <color indexed="8"/>
            <rFont val="Helvetica"/>
            <family val="2"/>
          </rPr>
          <t>Author:
“ the former genocide offense of § 220a of the Criminal Code”
http://www.zis-online.com/dat/artikel/2007_13_187.pdf at 510</t>
        </r>
      </text>
    </comment>
    <comment ref="AH342" authorId="0" shapeId="0" xr:uid="{00000000-0006-0000-0000-00005B260000}">
      <text>
        <r>
          <rPr>
            <sz val="11"/>
            <color indexed="8"/>
            <rFont val="Helvetica"/>
            <family val="2"/>
          </rPr>
          <t>Author:
https://en.wikipedia.org/wiki/List_of_former_German_colonies</t>
        </r>
      </text>
    </comment>
    <comment ref="AI342" authorId="0" shapeId="0" xr:uid="{00000000-0006-0000-0000-00005C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42" authorId="0" shapeId="0" xr:uid="{00000000-0006-0000-0000-00005D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42" authorId="0" shapeId="0" xr:uid="{00000000-0006-0000-0000-00005E260000}">
      <text>
        <r>
          <rPr>
            <sz val="11"/>
            <color indexed="8"/>
            <rFont val="Helvetica"/>
            <family val="2"/>
          </rPr>
          <t>Author:
In conjunction with ICTY-related efforts</t>
        </r>
      </text>
    </comment>
    <comment ref="N343" authorId="2" shapeId="0" xr:uid="{76B128CD-E8CF-A846-B4D6-3EB031A6B565}">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43" authorId="1" shapeId="0" xr:uid="{773673D1-ECAF-1F47-9B10-D9A2E6A8F341}">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43" authorId="0" shapeId="0" xr:uid="{A7C58117-5818-664E-8DDE-603D2B8F5007}">
      <text>
        <r>
          <rPr>
            <sz val="11"/>
            <color indexed="8"/>
            <rFont val="Helvetica"/>
            <family val="2"/>
          </rPr>
          <t>Author:
Barely.
https://en.wikipedia.org/wiki/Swedish_overseas_colonies</t>
        </r>
      </text>
    </comment>
    <comment ref="C344" authorId="0" shapeId="0" xr:uid="{00000000-0006-0000-0000-00005F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44" authorId="0" shapeId="0" xr:uid="{00000000-0006-0000-0000-000060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44" authorId="0" shapeId="0" xr:uid="{00000000-0006-0000-0000-000061260000}">
      <text>
        <r>
          <rPr>
            <sz val="11"/>
            <color indexed="8"/>
            <rFont val="Helvetica"/>
            <family val="2"/>
          </rPr>
          <t>Author:
“ the former genocide offense of § 220a of the Criminal Code”
http://www.zis-online.com/dat/artikel/2007_13_187.pdf at 510</t>
        </r>
      </text>
    </comment>
    <comment ref="AH344" authorId="0" shapeId="0" xr:uid="{00000000-0006-0000-0000-000062260000}">
      <text>
        <r>
          <rPr>
            <sz val="11"/>
            <color indexed="8"/>
            <rFont val="Helvetica"/>
            <family val="2"/>
          </rPr>
          <t>Author:
https://en.wikipedia.org/wiki/List_of_former_German_colonies</t>
        </r>
      </text>
    </comment>
    <comment ref="AI344" authorId="0" shapeId="0" xr:uid="{00000000-0006-0000-0000-000063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44" authorId="0" shapeId="0" xr:uid="{00000000-0006-0000-0000-000064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44" authorId="0" shapeId="0" xr:uid="{00000000-0006-0000-0000-000065260000}">
      <text>
        <r>
          <rPr>
            <sz val="11"/>
            <color indexed="8"/>
            <rFont val="Helvetica"/>
            <family val="2"/>
          </rPr>
          <t>Author:
In conjunction with ICTY-related efforts</t>
        </r>
      </text>
    </comment>
    <comment ref="C345" authorId="0" shapeId="0" xr:uid="{00000000-0006-0000-0000-000066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45" authorId="0" shapeId="0" xr:uid="{00000000-0006-0000-0000-000067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45" authorId="0" shapeId="0" xr:uid="{00000000-0006-0000-0000-000068260000}">
      <text>
        <r>
          <rPr>
            <sz val="11"/>
            <color indexed="8"/>
            <rFont val="Helvetica"/>
            <family val="2"/>
          </rPr>
          <t>Author:
“ the former genocide offense of § 220a of the Criminal Code”
http://www.zis-online.com/dat/artikel/2007_13_187.pdf at 510</t>
        </r>
      </text>
    </comment>
    <comment ref="AH345" authorId="0" shapeId="0" xr:uid="{00000000-0006-0000-0000-000069260000}">
      <text>
        <r>
          <rPr>
            <sz val="11"/>
            <color indexed="8"/>
            <rFont val="Helvetica"/>
            <family val="2"/>
          </rPr>
          <t>Author:
https://en.wikipedia.org/wiki/List_of_former_German_colonies</t>
        </r>
      </text>
    </comment>
    <comment ref="AI345" authorId="0" shapeId="0" xr:uid="{00000000-0006-0000-0000-00006A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45" authorId="0" shapeId="0" xr:uid="{00000000-0006-0000-0000-00006B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45" authorId="0" shapeId="0" xr:uid="{00000000-0006-0000-0000-00006C260000}">
      <text>
        <r>
          <rPr>
            <sz val="11"/>
            <color indexed="8"/>
            <rFont val="Helvetica"/>
            <family val="2"/>
          </rPr>
          <t>Author:
In conjunction with ICTY-related efforts</t>
        </r>
      </text>
    </comment>
    <comment ref="C346" authorId="0" shapeId="0" xr:uid="{00000000-0006-0000-0000-00006D260000}">
      <text>
        <r>
          <rPr>
            <sz val="11"/>
            <color indexed="8"/>
            <rFont val="Helvetica"/>
            <family val="2"/>
          </rPr>
          <t>Author:
Explanation: Rolf Hannich asserts that there were 127 cases opened against 177 individuals by the German Attorney general.  Only 5 of these cases would go on to be named defendants.  So this leaves us with 172 unnamed individuals against whom an investigation was opened.
See: Rolf Hannich, Justice in the Name of All, Zeitschrift fuer Internationale Strafrechtsdogmatik, 13/2007, p. 507, p. 510-11. (available at http://www.zis-online.com/dat/artikel/2007_13_187.pdf)</t>
        </r>
      </text>
    </comment>
    <comment ref="K346" authorId="0" shapeId="0" xr:uid="{00000000-0006-0000-0000-00006E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46" authorId="0" shapeId="0" xr:uid="{00000000-0006-0000-0000-00006F260000}">
      <text>
        <r>
          <rPr>
            <sz val="11"/>
            <color indexed="8"/>
            <rFont val="Helvetica"/>
            <family val="2"/>
          </rPr>
          <t>Author:
“ the former genocide offense of § 220a of the Criminal Code”
http://www.zis-online.com/dat/artikel/2007_13_187.pdf at 510</t>
        </r>
      </text>
    </comment>
    <comment ref="AH346" authorId="0" shapeId="0" xr:uid="{00000000-0006-0000-0000-000070260000}">
      <text>
        <r>
          <rPr>
            <sz val="11"/>
            <color indexed="8"/>
            <rFont val="Helvetica"/>
            <family val="2"/>
          </rPr>
          <t>Author:
https://en.wikipedia.org/wiki/List_of_former_German_colonies</t>
        </r>
      </text>
    </comment>
    <comment ref="AI346" authorId="0" shapeId="0" xr:uid="{00000000-0006-0000-0000-000071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46" authorId="0" shapeId="0" xr:uid="{00000000-0006-0000-0000-000072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46" authorId="0" shapeId="0" xr:uid="{00000000-0006-0000-0000-000073260000}">
      <text>
        <r>
          <rPr>
            <sz val="11"/>
            <color indexed="8"/>
            <rFont val="Helvetica"/>
            <family val="2"/>
          </rPr>
          <t>Author:
In conjunction with ICTY-related efforts</t>
        </r>
      </text>
    </comment>
    <comment ref="L347" authorId="0" shapeId="0" xr:uid="{3AB054E8-9858-BF4C-8A25-4D915FA80B5F}">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47" authorId="0" shapeId="0" xr:uid="{58BAAC01-7E95-9441-A2E5-837EEBE9A5F7}">
      <text>
        <r>
          <rPr>
            <sz val="11"/>
            <color indexed="8"/>
            <rFont val="Helvetica"/>
            <family val="2"/>
          </rPr>
          <t>Author:
“a list of seventy named persons who were residents of Australia and who were alleged to have committed war crimes.”
https://books.google.com/books?id=7o7KTp1341gC&amp;pg=PA126</t>
        </r>
      </text>
    </comment>
    <comment ref="BA347" authorId="0" shapeId="0" xr:uid="{4DBF5EB8-8211-D543-952B-C47C353A5A0C}">
      <text>
        <r>
          <rPr>
            <sz val="11"/>
            <color indexed="8"/>
            <rFont val="Helvetica"/>
            <family val="2"/>
          </rPr>
          <t>Author:
“a list of seventy named persons who were residents of Australia and who were alleged to have committed war crimes.”
https://books.google.com/books?id=7o7KTp1341gC&amp;pg=PA126</t>
        </r>
      </text>
    </comment>
    <comment ref="BC347" authorId="0" shapeId="0" xr:uid="{3F5544AB-C093-DE4A-8D30-BC1E378D248D}">
      <text>
        <r>
          <rPr>
            <sz val="11"/>
            <color indexed="8"/>
            <rFont val="Helvetica"/>
            <family val="2"/>
          </rPr>
          <t>Author:
“a list of seventy named persons who were residents of Australia and who were alleged to have committed war crimes.”
https://books.google.com/books?id=7o7KTp1341gC&amp;pg=PA126</t>
        </r>
      </text>
    </comment>
    <comment ref="L348" authorId="0" shapeId="0" xr:uid="{00000000-0006-0000-0000-000097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48" authorId="0" shapeId="0" xr:uid="{00000000-0006-0000-0000-0000980F0000}">
      <text>
        <r>
          <rPr>
            <sz val="11"/>
            <color indexed="8"/>
            <rFont val="Helvetica"/>
            <family val="2"/>
          </rPr>
          <t>Author:
“a list of seventy named persons who were residents of Australia and who were alleged to have committed war crimes.”
https://books.google.com/books?id=7o7KTp1341gC&amp;pg=PA126</t>
        </r>
      </text>
    </comment>
    <comment ref="BA348" authorId="0" shapeId="0" xr:uid="{00000000-0006-0000-0000-0000990F0000}">
      <text>
        <r>
          <rPr>
            <sz val="11"/>
            <color indexed="8"/>
            <rFont val="Helvetica"/>
            <family val="2"/>
          </rPr>
          <t>Author:
“a list of seventy named persons who were residents of Australia and who were alleged to have committed war crimes.”
https://books.google.com/books?id=7o7KTp1341gC&amp;pg=PA126</t>
        </r>
      </text>
    </comment>
    <comment ref="BC348" authorId="0" shapeId="0" xr:uid="{00000000-0006-0000-0000-00009A0F0000}">
      <text>
        <r>
          <rPr>
            <sz val="11"/>
            <color indexed="8"/>
            <rFont val="Helvetica"/>
            <family val="2"/>
          </rPr>
          <t>Author:
“a list of seventy named persons who were residents of Australia and who were alleged to have committed war crimes.”
https://books.google.com/books?id=7o7KTp1341gC&amp;pg=PA126</t>
        </r>
      </text>
    </comment>
    <comment ref="L349" authorId="0" shapeId="0" xr:uid="{00000000-0006-0000-0000-00009B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49" authorId="0" shapeId="0" xr:uid="{00000000-0006-0000-0000-00009C0F0000}">
      <text>
        <r>
          <rPr>
            <sz val="11"/>
            <color indexed="8"/>
            <rFont val="Helvetica"/>
            <family val="2"/>
          </rPr>
          <t>Author:
“a list of seventy named persons who were residents of Australia and who were alleged to have committed war crimes.”
https://books.google.com/books?id=7o7KTp1341gC&amp;pg=PA126</t>
        </r>
      </text>
    </comment>
    <comment ref="BA349" authorId="0" shapeId="0" xr:uid="{00000000-0006-0000-0000-00009D0F0000}">
      <text>
        <r>
          <rPr>
            <sz val="11"/>
            <color indexed="8"/>
            <rFont val="Helvetica"/>
            <family val="2"/>
          </rPr>
          <t>Author:
“a list of seventy named persons who were residents of Australia and who were alleged to have committed war crimes.”
https://books.google.com/books?id=7o7KTp1341gC&amp;pg=PA126</t>
        </r>
      </text>
    </comment>
    <comment ref="BC349" authorId="0" shapeId="0" xr:uid="{00000000-0006-0000-0000-00009E0F0000}">
      <text>
        <r>
          <rPr>
            <sz val="11"/>
            <color indexed="8"/>
            <rFont val="Helvetica"/>
            <family val="2"/>
          </rPr>
          <t>Author:
“a list of seventy named persons who were residents of Australia and who were alleged to have committed war crimes.”
https://books.google.com/books?id=7o7KTp1341gC&amp;pg=PA126</t>
        </r>
      </text>
    </comment>
    <comment ref="L350" authorId="0" shapeId="0" xr:uid="{00000000-0006-0000-0000-00009F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0" authorId="0" shapeId="0" xr:uid="{00000000-0006-0000-0000-0000A00F0000}">
      <text>
        <r>
          <rPr>
            <sz val="11"/>
            <color indexed="8"/>
            <rFont val="Helvetica"/>
            <family val="2"/>
          </rPr>
          <t>Author:
“a list of seventy named persons who were residents of Australia and who were alleged to have committed war crimes.”
https://books.google.com/books?id=7o7KTp1341gC&amp;pg=PA126</t>
        </r>
      </text>
    </comment>
    <comment ref="BA350" authorId="0" shapeId="0" xr:uid="{00000000-0006-0000-0000-0000A10F0000}">
      <text>
        <r>
          <rPr>
            <sz val="11"/>
            <color indexed="8"/>
            <rFont val="Helvetica"/>
            <family val="2"/>
          </rPr>
          <t>Author:
“a list of seventy named persons who were residents of Australia and who were alleged to have committed war crimes.”
https://books.google.com/books?id=7o7KTp1341gC&amp;pg=PA126</t>
        </r>
      </text>
    </comment>
    <comment ref="BC350" authorId="0" shapeId="0" xr:uid="{00000000-0006-0000-0000-0000A20F0000}">
      <text>
        <r>
          <rPr>
            <sz val="11"/>
            <color indexed="8"/>
            <rFont val="Helvetica"/>
            <family val="2"/>
          </rPr>
          <t>Author:
“a list of seventy named persons who were residents of Australia and who were alleged to have committed war crimes.”
https://books.google.com/books?id=7o7KTp1341gC&amp;pg=PA126</t>
        </r>
      </text>
    </comment>
    <comment ref="L351" authorId="0" shapeId="0" xr:uid="{00000000-0006-0000-0000-0000A3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1" authorId="0" shapeId="0" xr:uid="{00000000-0006-0000-0000-0000A40F0000}">
      <text>
        <r>
          <rPr>
            <sz val="11"/>
            <color indexed="8"/>
            <rFont val="Helvetica"/>
            <family val="2"/>
          </rPr>
          <t>Author:
“a list of seventy named persons who were residents of Australia and who were alleged to have committed war crimes.”
https://books.google.com/books?id=7o7KTp1341gC&amp;pg=PA126</t>
        </r>
      </text>
    </comment>
    <comment ref="BA351" authorId="0" shapeId="0" xr:uid="{00000000-0006-0000-0000-0000A50F0000}">
      <text>
        <r>
          <rPr>
            <sz val="11"/>
            <color indexed="8"/>
            <rFont val="Helvetica"/>
            <family val="2"/>
          </rPr>
          <t>Author:
“a list of seventy named persons who were residents of Australia and who were alleged to have committed war crimes.”
https://books.google.com/books?id=7o7KTp1341gC&amp;pg=PA126</t>
        </r>
      </text>
    </comment>
    <comment ref="BC351" authorId="0" shapeId="0" xr:uid="{00000000-0006-0000-0000-0000A60F0000}">
      <text>
        <r>
          <rPr>
            <sz val="11"/>
            <color indexed="8"/>
            <rFont val="Helvetica"/>
            <family val="2"/>
          </rPr>
          <t>Author:
“a list of seventy named persons who were residents of Australia and who were alleged to have committed war crimes.”
https://books.google.com/books?id=7o7KTp1341gC&amp;pg=PA126</t>
        </r>
      </text>
    </comment>
    <comment ref="L352" authorId="0" shapeId="0" xr:uid="{00000000-0006-0000-0000-0000A7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2" authorId="0" shapeId="0" xr:uid="{00000000-0006-0000-0000-0000A80F0000}">
      <text>
        <r>
          <rPr>
            <sz val="11"/>
            <color indexed="8"/>
            <rFont val="Helvetica"/>
            <family val="2"/>
          </rPr>
          <t>Author:
“a list of seventy named persons who were residents of Australia and who were alleged to have committed war crimes.”
https://books.google.com/books?id=7o7KTp1341gC&amp;pg=PA126</t>
        </r>
      </text>
    </comment>
    <comment ref="BA352" authorId="0" shapeId="0" xr:uid="{00000000-0006-0000-0000-0000A90F0000}">
      <text>
        <r>
          <rPr>
            <sz val="11"/>
            <color indexed="8"/>
            <rFont val="Helvetica"/>
            <family val="2"/>
          </rPr>
          <t>Author:
“a list of seventy named persons who were residents of Australia and who were alleged to have committed war crimes.”
https://books.google.com/books?id=7o7KTp1341gC&amp;pg=PA126</t>
        </r>
      </text>
    </comment>
    <comment ref="BC352" authorId="0" shapeId="0" xr:uid="{00000000-0006-0000-0000-0000AA0F0000}">
      <text>
        <r>
          <rPr>
            <sz val="11"/>
            <color indexed="8"/>
            <rFont val="Helvetica"/>
            <family val="2"/>
          </rPr>
          <t>Author:
“a list of seventy named persons who were residents of Australia and who were alleged to have committed war crimes.”
https://books.google.com/books?id=7o7KTp1341gC&amp;pg=PA126</t>
        </r>
      </text>
    </comment>
    <comment ref="L353" authorId="0" shapeId="0" xr:uid="{00000000-0006-0000-0000-0000AB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3" authorId="0" shapeId="0" xr:uid="{00000000-0006-0000-0000-0000AC0F0000}">
      <text>
        <r>
          <rPr>
            <sz val="11"/>
            <color indexed="8"/>
            <rFont val="Helvetica"/>
            <family val="2"/>
          </rPr>
          <t>Author:
“a list of seventy named persons who were residents of Australia and who were alleged to have committed war crimes.”
https://books.google.com/books?id=7o7KTp1341gC&amp;pg=PA126</t>
        </r>
      </text>
    </comment>
    <comment ref="BA353" authorId="0" shapeId="0" xr:uid="{00000000-0006-0000-0000-0000AD0F0000}">
      <text>
        <r>
          <rPr>
            <sz val="11"/>
            <color indexed="8"/>
            <rFont val="Helvetica"/>
            <family val="2"/>
          </rPr>
          <t>Author:
“a list of seventy named persons who were residents of Australia and who were alleged to have committed war crimes.”
https://books.google.com/books?id=7o7KTp1341gC&amp;pg=PA126</t>
        </r>
      </text>
    </comment>
    <comment ref="BC353" authorId="0" shapeId="0" xr:uid="{00000000-0006-0000-0000-0000AE0F0000}">
      <text>
        <r>
          <rPr>
            <sz val="11"/>
            <color indexed="8"/>
            <rFont val="Helvetica"/>
            <family val="2"/>
          </rPr>
          <t>Author:
“a list of seventy named persons who were residents of Australia and who were alleged to have committed war crimes.”
https://books.google.com/books?id=7o7KTp1341gC&amp;pg=PA126</t>
        </r>
      </text>
    </comment>
    <comment ref="K354" authorId="0" shapeId="0" xr:uid="{00000000-0006-0000-0000-000074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54" authorId="0" shapeId="0" xr:uid="{00000000-0006-0000-0000-000075260000}">
      <text>
        <r>
          <rPr>
            <sz val="11"/>
            <color indexed="8"/>
            <rFont val="Helvetica"/>
            <family val="2"/>
          </rPr>
          <t>Author:
“ the former genocide offense of § 220a of the Criminal Code”
http://www.zis-online.com/dat/artikel/2007_13_187.pdf at 510</t>
        </r>
      </text>
    </comment>
    <comment ref="AH354" authorId="0" shapeId="0" xr:uid="{00000000-0006-0000-0000-000076260000}">
      <text>
        <r>
          <rPr>
            <sz val="11"/>
            <color indexed="8"/>
            <rFont val="Helvetica"/>
            <family val="2"/>
          </rPr>
          <t>Author:
https://en.wikipedia.org/wiki/List_of_former_German_colonies</t>
        </r>
      </text>
    </comment>
    <comment ref="AI354" authorId="0" shapeId="0" xr:uid="{00000000-0006-0000-0000-000077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54" authorId="0" shapeId="0" xr:uid="{00000000-0006-0000-0000-000078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54" authorId="0" shapeId="0" xr:uid="{00000000-0006-0000-0000-000079260000}">
      <text>
        <r>
          <rPr>
            <sz val="11"/>
            <color indexed="8"/>
            <rFont val="Helvetica"/>
            <family val="2"/>
          </rPr>
          <t>Author:
In conjunction with ICTY-related efforts</t>
        </r>
      </text>
    </comment>
    <comment ref="N355" authorId="2" shapeId="0" xr:uid="{7022B422-FC15-1541-A8D9-2DF0A4C97D7E}">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55" authorId="1" shapeId="0" xr:uid="{A0BFD53D-6054-7E41-8309-1B6FA97AD413}">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55" authorId="0" shapeId="0" xr:uid="{4E048056-D5D0-2244-87F1-47EDD2FF5603}">
      <text>
        <r>
          <rPr>
            <sz val="11"/>
            <color indexed="8"/>
            <rFont val="Helvetica"/>
            <family val="2"/>
          </rPr>
          <t>Author:
Barely.
https://en.wikipedia.org/wiki/Swedish_overseas_colonies</t>
        </r>
      </text>
    </comment>
    <comment ref="L356" authorId="0" shapeId="0" xr:uid="{00000000-0006-0000-0000-0000AF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6" authorId="0" shapeId="0" xr:uid="{00000000-0006-0000-0000-0000B00F0000}">
      <text>
        <r>
          <rPr>
            <sz val="11"/>
            <color indexed="8"/>
            <rFont val="Helvetica"/>
            <family val="2"/>
          </rPr>
          <t>Author:
“a list of seventy named persons who were residents of Australia and who were alleged to have committed war crimes.”
https://books.google.com/books?id=7o7KTp1341gC&amp;pg=PA126</t>
        </r>
      </text>
    </comment>
    <comment ref="BA356" authorId="0" shapeId="0" xr:uid="{00000000-0006-0000-0000-0000B10F0000}">
      <text>
        <r>
          <rPr>
            <sz val="11"/>
            <color indexed="8"/>
            <rFont val="Helvetica"/>
            <family val="2"/>
          </rPr>
          <t>Author:
“a list of seventy named persons who were residents of Australia and who were alleged to have committed war crimes.”
https://books.google.com/books?id=7o7KTp1341gC&amp;pg=PA126</t>
        </r>
      </text>
    </comment>
    <comment ref="BC356" authorId="0" shapeId="0" xr:uid="{00000000-0006-0000-0000-0000B20F0000}">
      <text>
        <r>
          <rPr>
            <sz val="11"/>
            <color indexed="8"/>
            <rFont val="Helvetica"/>
            <family val="2"/>
          </rPr>
          <t>Author:
“a list of seventy named persons who were residents of Australia and who were alleged to have committed war crimes.”
https://books.google.com/books?id=7o7KTp1341gC&amp;pg=PA126</t>
        </r>
      </text>
    </comment>
    <comment ref="L357" authorId="0" shapeId="0" xr:uid="{00000000-0006-0000-0000-0000B3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7" authorId="0" shapeId="0" xr:uid="{00000000-0006-0000-0000-0000B40F0000}">
      <text>
        <r>
          <rPr>
            <sz val="11"/>
            <color indexed="8"/>
            <rFont val="Helvetica"/>
            <family val="2"/>
          </rPr>
          <t>Author:
“a list of seventy named persons who were residents of Australia and who were alleged to have committed war crimes.”
https://books.google.com/books?id=7o7KTp1341gC&amp;pg=PA126</t>
        </r>
      </text>
    </comment>
    <comment ref="BA357" authorId="0" shapeId="0" xr:uid="{00000000-0006-0000-0000-0000B50F0000}">
      <text>
        <r>
          <rPr>
            <sz val="11"/>
            <color indexed="8"/>
            <rFont val="Helvetica"/>
            <family val="2"/>
          </rPr>
          <t>Author:
“a list of seventy named persons who were residents of Australia and who were alleged to have committed war crimes.”
https://books.google.com/books?id=7o7KTp1341gC&amp;pg=PA126</t>
        </r>
      </text>
    </comment>
    <comment ref="BC357" authorId="0" shapeId="0" xr:uid="{00000000-0006-0000-0000-0000B60F0000}">
      <text>
        <r>
          <rPr>
            <sz val="11"/>
            <color indexed="8"/>
            <rFont val="Helvetica"/>
            <family val="2"/>
          </rPr>
          <t>Author:
“a list of seventy named persons who were residents of Australia and who were alleged to have committed war crimes.”
https://books.google.com/books?id=7o7KTp1341gC&amp;pg=PA126</t>
        </r>
      </text>
    </comment>
    <comment ref="L358" authorId="0" shapeId="0" xr:uid="{00000000-0006-0000-0000-0000B7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8" authorId="0" shapeId="0" xr:uid="{00000000-0006-0000-0000-0000B80F0000}">
      <text>
        <r>
          <rPr>
            <sz val="11"/>
            <color indexed="8"/>
            <rFont val="Helvetica"/>
            <family val="2"/>
          </rPr>
          <t>Author:
“a list of seventy named persons who were residents of Australia and who were alleged to have committed war crimes.”
https://books.google.com/books?id=7o7KTp1341gC&amp;pg=PA126</t>
        </r>
      </text>
    </comment>
    <comment ref="BA358" authorId="0" shapeId="0" xr:uid="{00000000-0006-0000-0000-0000B90F0000}">
      <text>
        <r>
          <rPr>
            <sz val="11"/>
            <color indexed="8"/>
            <rFont val="Helvetica"/>
            <family val="2"/>
          </rPr>
          <t>Author:
“a list of seventy named persons who were residents of Australia and who were alleged to have committed war crimes.”
https://books.google.com/books?id=7o7KTp1341gC&amp;pg=PA126</t>
        </r>
      </text>
    </comment>
    <comment ref="BC358" authorId="0" shapeId="0" xr:uid="{00000000-0006-0000-0000-0000BA0F0000}">
      <text>
        <r>
          <rPr>
            <sz val="11"/>
            <color indexed="8"/>
            <rFont val="Helvetica"/>
            <family val="2"/>
          </rPr>
          <t>Author:
“a list of seventy named persons who were residents of Australia and who were alleged to have committed war crimes.”
https://books.google.com/books?id=7o7KTp1341gC&amp;pg=PA126</t>
        </r>
      </text>
    </comment>
    <comment ref="L359" authorId="0" shapeId="0" xr:uid="{00000000-0006-0000-0000-0000BB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59" authorId="0" shapeId="0" xr:uid="{00000000-0006-0000-0000-0000BC0F0000}">
      <text>
        <r>
          <rPr>
            <sz val="11"/>
            <color indexed="8"/>
            <rFont val="Helvetica"/>
            <family val="2"/>
          </rPr>
          <t>Author:
“a list of seventy named persons who were residents of Australia and who were alleged to have committed war crimes.”
https://books.google.com/books?id=7o7KTp1341gC&amp;pg=PA126</t>
        </r>
      </text>
    </comment>
    <comment ref="BA359" authorId="0" shapeId="0" xr:uid="{00000000-0006-0000-0000-0000BD0F0000}">
      <text>
        <r>
          <rPr>
            <sz val="11"/>
            <color indexed="8"/>
            <rFont val="Helvetica"/>
            <family val="2"/>
          </rPr>
          <t>Author:
“a list of seventy named persons who were residents of Australia and who were alleged to have committed war crimes.”
https://books.google.com/books?id=7o7KTp1341gC&amp;pg=PA126</t>
        </r>
      </text>
    </comment>
    <comment ref="BC359" authorId="0" shapeId="0" xr:uid="{00000000-0006-0000-0000-0000BE0F0000}">
      <text>
        <r>
          <rPr>
            <sz val="11"/>
            <color indexed="8"/>
            <rFont val="Helvetica"/>
            <family val="2"/>
          </rPr>
          <t>Author:
“a list of seventy named persons who were residents of Australia and who were alleged to have committed war crimes.”
https://books.google.com/books?id=7o7KTp1341gC&amp;pg=PA126</t>
        </r>
      </text>
    </comment>
    <comment ref="L360" authorId="0" shapeId="0" xr:uid="{00000000-0006-0000-0000-0000BF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0" authorId="0" shapeId="0" xr:uid="{00000000-0006-0000-0000-0000C00F0000}">
      <text>
        <r>
          <rPr>
            <sz val="11"/>
            <color indexed="8"/>
            <rFont val="Helvetica"/>
            <family val="2"/>
          </rPr>
          <t>Author:
“a list of seventy named persons who were residents of Australia and who were alleged to have committed war crimes.”
https://books.google.com/books?id=7o7KTp1341gC&amp;pg=PA126</t>
        </r>
      </text>
    </comment>
    <comment ref="BA360" authorId="0" shapeId="0" xr:uid="{00000000-0006-0000-0000-0000C10F0000}">
      <text>
        <r>
          <rPr>
            <sz val="11"/>
            <color indexed="8"/>
            <rFont val="Helvetica"/>
            <family val="2"/>
          </rPr>
          <t>Author:
“a list of seventy named persons who were residents of Australia and who were alleged to have committed war crimes.”
https://books.google.com/books?id=7o7KTp1341gC&amp;pg=PA126</t>
        </r>
      </text>
    </comment>
    <comment ref="BC360" authorId="0" shapeId="0" xr:uid="{00000000-0006-0000-0000-0000C20F0000}">
      <text>
        <r>
          <rPr>
            <sz val="11"/>
            <color indexed="8"/>
            <rFont val="Helvetica"/>
            <family val="2"/>
          </rPr>
          <t>Author:
“a list of seventy named persons who were residents of Australia and who were alleged to have committed war crimes.”
https://books.google.com/books?id=7o7KTp1341gC&amp;pg=PA126</t>
        </r>
      </text>
    </comment>
    <comment ref="L361" authorId="0" shapeId="0" xr:uid="{00000000-0006-0000-0000-0000C3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1" authorId="0" shapeId="0" xr:uid="{00000000-0006-0000-0000-0000C40F0000}">
      <text>
        <r>
          <rPr>
            <sz val="11"/>
            <color indexed="8"/>
            <rFont val="Helvetica"/>
            <family val="2"/>
          </rPr>
          <t>Author:
“a list of seventy named persons who were residents of Australia and who were alleged to have committed war crimes.”
https://books.google.com/books?id=7o7KTp1341gC&amp;pg=PA126</t>
        </r>
      </text>
    </comment>
    <comment ref="BA361" authorId="0" shapeId="0" xr:uid="{00000000-0006-0000-0000-0000C50F0000}">
      <text>
        <r>
          <rPr>
            <sz val="11"/>
            <color indexed="8"/>
            <rFont val="Helvetica"/>
            <family val="2"/>
          </rPr>
          <t>Author:
“a list of seventy named persons who were residents of Australia and who were alleged to have committed war crimes.”
https://books.google.com/books?id=7o7KTp1341gC&amp;pg=PA126</t>
        </r>
      </text>
    </comment>
    <comment ref="BC361" authorId="0" shapeId="0" xr:uid="{00000000-0006-0000-0000-0000C60F0000}">
      <text>
        <r>
          <rPr>
            <sz val="11"/>
            <color indexed="8"/>
            <rFont val="Helvetica"/>
            <family val="2"/>
          </rPr>
          <t>Author:
“a list of seventy named persons who were residents of Australia and who were alleged to have committed war crimes.”
https://books.google.com/books?id=7o7KTp1341gC&amp;pg=PA126</t>
        </r>
      </text>
    </comment>
    <comment ref="L362" authorId="0" shapeId="0" xr:uid="{00000000-0006-0000-0000-0000C7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2" authorId="0" shapeId="0" xr:uid="{00000000-0006-0000-0000-0000C80F0000}">
      <text>
        <r>
          <rPr>
            <sz val="11"/>
            <color indexed="8"/>
            <rFont val="Helvetica"/>
            <family val="2"/>
          </rPr>
          <t>Author:
“a list of seventy named persons who were residents of Australia and who were alleged to have committed war crimes.”
https://books.google.com/books?id=7o7KTp1341gC&amp;pg=PA126</t>
        </r>
      </text>
    </comment>
    <comment ref="BA362" authorId="0" shapeId="0" xr:uid="{00000000-0006-0000-0000-0000C90F0000}">
      <text>
        <r>
          <rPr>
            <sz val="11"/>
            <color indexed="8"/>
            <rFont val="Helvetica"/>
            <family val="2"/>
          </rPr>
          <t>Author:
“a list of seventy named persons who were residents of Australia and who were alleged to have committed war crimes.”
https://books.google.com/books?id=7o7KTp1341gC&amp;pg=PA126</t>
        </r>
      </text>
    </comment>
    <comment ref="BC362" authorId="0" shapeId="0" xr:uid="{00000000-0006-0000-0000-0000CA0F0000}">
      <text>
        <r>
          <rPr>
            <sz val="11"/>
            <color indexed="8"/>
            <rFont val="Helvetica"/>
            <family val="2"/>
          </rPr>
          <t>Author:
“a list of seventy named persons who were residents of Australia and who were alleged to have committed war crimes.”
https://books.google.com/books?id=7o7KTp1341gC&amp;pg=PA126</t>
        </r>
      </text>
    </comment>
    <comment ref="L363" authorId="0" shapeId="0" xr:uid="{00000000-0006-0000-0000-0000CB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3" authorId="0" shapeId="0" xr:uid="{00000000-0006-0000-0000-0000CC0F0000}">
      <text>
        <r>
          <rPr>
            <sz val="11"/>
            <color indexed="8"/>
            <rFont val="Helvetica"/>
            <family val="2"/>
          </rPr>
          <t>Author:
“a list of seventy named persons who were residents of Australia and who were alleged to have committed war crimes.”
https://books.google.com/books?id=7o7KTp1341gC&amp;pg=PA126</t>
        </r>
      </text>
    </comment>
    <comment ref="BA363" authorId="0" shapeId="0" xr:uid="{00000000-0006-0000-0000-0000CD0F0000}">
      <text>
        <r>
          <rPr>
            <sz val="11"/>
            <color indexed="8"/>
            <rFont val="Helvetica"/>
            <family val="2"/>
          </rPr>
          <t>Author:
“a list of seventy named persons who were residents of Australia and who were alleged to have committed war crimes.”
https://books.google.com/books?id=7o7KTp1341gC&amp;pg=PA126</t>
        </r>
      </text>
    </comment>
    <comment ref="BC363" authorId="0" shapeId="0" xr:uid="{00000000-0006-0000-0000-0000CE0F0000}">
      <text>
        <r>
          <rPr>
            <sz val="11"/>
            <color indexed="8"/>
            <rFont val="Helvetica"/>
            <family val="2"/>
          </rPr>
          <t>Author:
“a list of seventy named persons who were residents of Australia and who were alleged to have committed war crimes.”
https://books.google.com/books?id=7o7KTp1341gC&amp;pg=PA126</t>
        </r>
      </text>
    </comment>
    <comment ref="L364" authorId="0" shapeId="0" xr:uid="{00000000-0006-0000-0000-0000CF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4" authorId="0" shapeId="0" xr:uid="{00000000-0006-0000-0000-0000D00F0000}">
      <text>
        <r>
          <rPr>
            <sz val="11"/>
            <color indexed="8"/>
            <rFont val="Helvetica"/>
            <family val="2"/>
          </rPr>
          <t>Author:
“a list of seventy named persons who were residents of Australia and who were alleged to have committed war crimes.”
https://books.google.com/books?id=7o7KTp1341gC&amp;pg=PA126</t>
        </r>
      </text>
    </comment>
    <comment ref="BA364" authorId="0" shapeId="0" xr:uid="{00000000-0006-0000-0000-0000D10F0000}">
      <text>
        <r>
          <rPr>
            <sz val="11"/>
            <color indexed="8"/>
            <rFont val="Helvetica"/>
            <family val="2"/>
          </rPr>
          <t>Author:
“a list of seventy named persons who were residents of Australia and who were alleged to have committed war crimes.”
https://books.google.com/books?id=7o7KTp1341gC&amp;pg=PA126</t>
        </r>
      </text>
    </comment>
    <comment ref="BC364" authorId="0" shapeId="0" xr:uid="{00000000-0006-0000-0000-0000D20F0000}">
      <text>
        <r>
          <rPr>
            <sz val="11"/>
            <color indexed="8"/>
            <rFont val="Helvetica"/>
            <family val="2"/>
          </rPr>
          <t>Author:
“a list of seventy named persons who were residents of Australia and who were alleged to have committed war crimes.”
https://books.google.com/books?id=7o7KTp1341gC&amp;pg=PA126</t>
        </r>
      </text>
    </comment>
    <comment ref="L365" authorId="0" shapeId="0" xr:uid="{00000000-0006-0000-0000-0000D3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5" authorId="0" shapeId="0" xr:uid="{00000000-0006-0000-0000-0000D40F0000}">
      <text>
        <r>
          <rPr>
            <sz val="11"/>
            <color indexed="8"/>
            <rFont val="Helvetica"/>
            <family val="2"/>
          </rPr>
          <t>Author:
“a list of seventy named persons who were residents of Australia and who were alleged to have committed war crimes.”
https://books.google.com/books?id=7o7KTp1341gC&amp;pg=PA126</t>
        </r>
      </text>
    </comment>
    <comment ref="BA365" authorId="0" shapeId="0" xr:uid="{00000000-0006-0000-0000-0000D50F0000}">
      <text>
        <r>
          <rPr>
            <sz val="11"/>
            <color indexed="8"/>
            <rFont val="Helvetica"/>
            <family val="2"/>
          </rPr>
          <t>Author:
“a list of seventy named persons who were residents of Australia and who were alleged to have committed war crimes.”
https://books.google.com/books?id=7o7KTp1341gC&amp;pg=PA126</t>
        </r>
      </text>
    </comment>
    <comment ref="BC365" authorId="0" shapeId="0" xr:uid="{00000000-0006-0000-0000-0000D60F0000}">
      <text>
        <r>
          <rPr>
            <sz val="11"/>
            <color indexed="8"/>
            <rFont val="Helvetica"/>
            <family val="2"/>
          </rPr>
          <t>Author:
“a list of seventy named persons who were residents of Australia and who were alleged to have committed war crimes.”
https://books.google.com/books?id=7o7KTp1341gC&amp;pg=PA126</t>
        </r>
      </text>
    </comment>
    <comment ref="K366" authorId="0" shapeId="0" xr:uid="{00000000-0006-0000-0000-00007A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66" authorId="0" shapeId="0" xr:uid="{00000000-0006-0000-0000-00007B260000}">
      <text>
        <r>
          <rPr>
            <sz val="11"/>
            <color indexed="8"/>
            <rFont val="Helvetica"/>
            <family val="2"/>
          </rPr>
          <t>Author:
“ the former genocide offense of § 220a of the Criminal Code”
http://www.zis-online.com/dat/artikel/2007_13_187.pdf at 510</t>
        </r>
      </text>
    </comment>
    <comment ref="AH366" authorId="0" shapeId="0" xr:uid="{00000000-0006-0000-0000-00007C260000}">
      <text>
        <r>
          <rPr>
            <sz val="11"/>
            <color indexed="8"/>
            <rFont val="Helvetica"/>
            <family val="2"/>
          </rPr>
          <t>Author:
https://en.wikipedia.org/wiki/List_of_former_German_colonies</t>
        </r>
      </text>
    </comment>
    <comment ref="AI366" authorId="0" shapeId="0" xr:uid="{00000000-0006-0000-0000-00007D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66" authorId="0" shapeId="0" xr:uid="{00000000-0006-0000-0000-00007E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66" authorId="0" shapeId="0" xr:uid="{00000000-0006-0000-0000-00007F260000}">
      <text>
        <r>
          <rPr>
            <sz val="11"/>
            <color indexed="8"/>
            <rFont val="Helvetica"/>
            <family val="2"/>
          </rPr>
          <t>Author:
In conjunction with ICTY-related efforts</t>
        </r>
      </text>
    </comment>
    <comment ref="N367" authorId="2" shapeId="0" xr:uid="{C6F98BE5-5DB9-504F-A5D2-8D59A6A7ACC3}">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67" authorId="1" shapeId="0" xr:uid="{FA1E38D7-6F8D-404A-85F0-A57F6C58280B}">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67" authorId="0" shapeId="0" xr:uid="{DB0AEA77-3B5B-EC43-B086-045D86ED295C}">
      <text>
        <r>
          <rPr>
            <sz val="11"/>
            <color indexed="8"/>
            <rFont val="Helvetica"/>
            <family val="2"/>
          </rPr>
          <t>Author:
Barely.
https://en.wikipedia.org/wiki/Swedish_overseas_colonies</t>
        </r>
      </text>
    </comment>
    <comment ref="L368" authorId="0" shapeId="0" xr:uid="{00000000-0006-0000-0000-0000D7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8" authorId="0" shapeId="0" xr:uid="{00000000-0006-0000-0000-0000D80F0000}">
      <text>
        <r>
          <rPr>
            <sz val="11"/>
            <color indexed="8"/>
            <rFont val="Helvetica"/>
            <family val="2"/>
          </rPr>
          <t>Author:
“a list of seventy named persons who were residents of Australia and who were alleged to have committed war crimes.”
https://books.google.com/books?id=7o7KTp1341gC&amp;pg=PA126</t>
        </r>
      </text>
    </comment>
    <comment ref="BA368" authorId="0" shapeId="0" xr:uid="{00000000-0006-0000-0000-0000D90F0000}">
      <text>
        <r>
          <rPr>
            <sz val="11"/>
            <color indexed="8"/>
            <rFont val="Helvetica"/>
            <family val="2"/>
          </rPr>
          <t>Author:
“a list of seventy named persons who were residents of Australia and who were alleged to have committed war crimes.”
https://books.google.com/books?id=7o7KTp1341gC&amp;pg=PA126</t>
        </r>
      </text>
    </comment>
    <comment ref="BC368" authorId="0" shapeId="0" xr:uid="{00000000-0006-0000-0000-0000DA0F0000}">
      <text>
        <r>
          <rPr>
            <sz val="11"/>
            <color indexed="8"/>
            <rFont val="Helvetica"/>
            <family val="2"/>
          </rPr>
          <t>Author:
“a list of seventy named persons who were residents of Australia and who were alleged to have committed war crimes.”
https://books.google.com/books?id=7o7KTp1341gC&amp;pg=PA126</t>
        </r>
      </text>
    </comment>
    <comment ref="L369" authorId="0" shapeId="0" xr:uid="{00000000-0006-0000-0000-0000DB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69" authorId="0" shapeId="0" xr:uid="{00000000-0006-0000-0000-0000DC0F0000}">
      <text>
        <r>
          <rPr>
            <sz val="11"/>
            <color indexed="8"/>
            <rFont val="Helvetica"/>
            <family val="2"/>
          </rPr>
          <t>Author:
“a list of seventy named persons who were residents of Australia and who were alleged to have committed war crimes.”
https://books.google.com/books?id=7o7KTp1341gC&amp;pg=PA126</t>
        </r>
      </text>
    </comment>
    <comment ref="BA369" authorId="0" shapeId="0" xr:uid="{00000000-0006-0000-0000-0000DD0F0000}">
      <text>
        <r>
          <rPr>
            <sz val="11"/>
            <color indexed="8"/>
            <rFont val="Helvetica"/>
            <family val="2"/>
          </rPr>
          <t>Author:
“a list of seventy named persons who were residents of Australia and who were alleged to have committed war crimes.”
https://books.google.com/books?id=7o7KTp1341gC&amp;pg=PA126</t>
        </r>
      </text>
    </comment>
    <comment ref="BC369" authorId="0" shapeId="0" xr:uid="{00000000-0006-0000-0000-0000DE0F0000}">
      <text>
        <r>
          <rPr>
            <sz val="11"/>
            <color indexed="8"/>
            <rFont val="Helvetica"/>
            <family val="2"/>
          </rPr>
          <t>Author:
“a list of seventy named persons who were residents of Australia and who were alleged to have committed war crimes.”
https://books.google.com/books?id=7o7KTp1341gC&amp;pg=PA126</t>
        </r>
      </text>
    </comment>
    <comment ref="L370" authorId="0" shapeId="0" xr:uid="{00000000-0006-0000-0000-0000DF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0" authorId="0" shapeId="0" xr:uid="{00000000-0006-0000-0000-0000E00F0000}">
      <text>
        <r>
          <rPr>
            <sz val="11"/>
            <color indexed="8"/>
            <rFont val="Helvetica"/>
            <family val="2"/>
          </rPr>
          <t>Author:
“a list of seventy named persons who were residents of Australia and who were alleged to have committed war crimes.”
https://books.google.com/books?id=7o7KTp1341gC&amp;pg=PA126</t>
        </r>
      </text>
    </comment>
    <comment ref="BA370" authorId="0" shapeId="0" xr:uid="{00000000-0006-0000-0000-0000E10F0000}">
      <text>
        <r>
          <rPr>
            <sz val="11"/>
            <color indexed="8"/>
            <rFont val="Helvetica"/>
            <family val="2"/>
          </rPr>
          <t>Author:
“a list of seventy named persons who were residents of Australia and who were alleged to have committed war crimes.”
https://books.google.com/books?id=7o7KTp1341gC&amp;pg=PA126</t>
        </r>
      </text>
    </comment>
    <comment ref="BC370" authorId="0" shapeId="0" xr:uid="{00000000-0006-0000-0000-0000E20F0000}">
      <text>
        <r>
          <rPr>
            <sz val="11"/>
            <color indexed="8"/>
            <rFont val="Helvetica"/>
            <family val="2"/>
          </rPr>
          <t>Author:
“a list of seventy named persons who were residents of Australia and who were alleged to have committed war crimes.”
https://books.google.com/books?id=7o7KTp1341gC&amp;pg=PA126</t>
        </r>
      </text>
    </comment>
    <comment ref="L371" authorId="0" shapeId="0" xr:uid="{00000000-0006-0000-0000-0000E3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1" authorId="0" shapeId="0" xr:uid="{00000000-0006-0000-0000-0000E40F0000}">
      <text>
        <r>
          <rPr>
            <sz val="11"/>
            <color indexed="8"/>
            <rFont val="Helvetica"/>
            <family val="2"/>
          </rPr>
          <t>Author:
“a list of seventy named persons who were residents of Australia and who were alleged to have committed war crimes.”
https://books.google.com/books?id=7o7KTp1341gC&amp;pg=PA126</t>
        </r>
      </text>
    </comment>
    <comment ref="BA371" authorId="0" shapeId="0" xr:uid="{00000000-0006-0000-0000-0000E50F0000}">
      <text>
        <r>
          <rPr>
            <sz val="11"/>
            <color indexed="8"/>
            <rFont val="Helvetica"/>
            <family val="2"/>
          </rPr>
          <t>Author:
“a list of seventy named persons who were residents of Australia and who were alleged to have committed war crimes.”
https://books.google.com/books?id=7o7KTp1341gC&amp;pg=PA126</t>
        </r>
      </text>
    </comment>
    <comment ref="BC371" authorId="0" shapeId="0" xr:uid="{00000000-0006-0000-0000-0000E60F0000}">
      <text>
        <r>
          <rPr>
            <sz val="11"/>
            <color indexed="8"/>
            <rFont val="Helvetica"/>
            <family val="2"/>
          </rPr>
          <t>Author:
“a list of seventy named persons who were residents of Australia and who were alleged to have committed war crimes.”
https://books.google.com/books?id=7o7KTp1341gC&amp;pg=PA126</t>
        </r>
      </text>
    </comment>
    <comment ref="L372" authorId="0" shapeId="0" xr:uid="{00000000-0006-0000-0000-0000E7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2" authorId="0" shapeId="0" xr:uid="{00000000-0006-0000-0000-0000E80F0000}">
      <text>
        <r>
          <rPr>
            <sz val="11"/>
            <color indexed="8"/>
            <rFont val="Helvetica"/>
            <family val="2"/>
          </rPr>
          <t>Author:
“a list of seventy named persons who were residents of Australia and who were alleged to have committed war crimes.”
https://books.google.com/books?id=7o7KTp1341gC&amp;pg=PA126</t>
        </r>
      </text>
    </comment>
    <comment ref="BA372" authorId="0" shapeId="0" xr:uid="{00000000-0006-0000-0000-0000E90F0000}">
      <text>
        <r>
          <rPr>
            <sz val="11"/>
            <color indexed="8"/>
            <rFont val="Helvetica"/>
            <family val="2"/>
          </rPr>
          <t>Author:
“a list of seventy named persons who were residents of Australia and who were alleged to have committed war crimes.”
https://books.google.com/books?id=7o7KTp1341gC&amp;pg=PA126</t>
        </r>
      </text>
    </comment>
    <comment ref="BC372" authorId="0" shapeId="0" xr:uid="{00000000-0006-0000-0000-0000EA0F0000}">
      <text>
        <r>
          <rPr>
            <sz val="11"/>
            <color indexed="8"/>
            <rFont val="Helvetica"/>
            <family val="2"/>
          </rPr>
          <t>Author:
“a list of seventy named persons who were residents of Australia and who were alleged to have committed war crimes.”
https://books.google.com/books?id=7o7KTp1341gC&amp;pg=PA126</t>
        </r>
      </text>
    </comment>
    <comment ref="L373" authorId="0" shapeId="0" xr:uid="{00000000-0006-0000-0000-0000EB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3" authorId="0" shapeId="0" xr:uid="{00000000-0006-0000-0000-0000EC0F0000}">
      <text>
        <r>
          <rPr>
            <sz val="11"/>
            <color indexed="8"/>
            <rFont val="Helvetica"/>
            <family val="2"/>
          </rPr>
          <t>Author:
“a list of seventy named persons who were residents of Australia and who were alleged to have committed war crimes.”
https://books.google.com/books?id=7o7KTp1341gC&amp;pg=PA126</t>
        </r>
      </text>
    </comment>
    <comment ref="BA373" authorId="0" shapeId="0" xr:uid="{00000000-0006-0000-0000-0000ED0F0000}">
      <text>
        <r>
          <rPr>
            <sz val="11"/>
            <color indexed="8"/>
            <rFont val="Helvetica"/>
            <family val="2"/>
          </rPr>
          <t>Author:
“a list of seventy named persons who were residents of Australia and who were alleged to have committed war crimes.”
https://books.google.com/books?id=7o7KTp1341gC&amp;pg=PA126</t>
        </r>
      </text>
    </comment>
    <comment ref="BC373" authorId="0" shapeId="0" xr:uid="{00000000-0006-0000-0000-0000EE0F0000}">
      <text>
        <r>
          <rPr>
            <sz val="11"/>
            <color indexed="8"/>
            <rFont val="Helvetica"/>
            <family val="2"/>
          </rPr>
          <t>Author:
“a list of seventy named persons who were residents of Australia and who were alleged to have committed war crimes.”
https://books.google.com/books?id=7o7KTp1341gC&amp;pg=PA126</t>
        </r>
      </text>
    </comment>
    <comment ref="L374" authorId="0" shapeId="0" xr:uid="{00000000-0006-0000-0000-0000EF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4" authorId="0" shapeId="0" xr:uid="{00000000-0006-0000-0000-0000F00F0000}">
      <text>
        <r>
          <rPr>
            <sz val="11"/>
            <color indexed="8"/>
            <rFont val="Helvetica"/>
            <family val="2"/>
          </rPr>
          <t>Author:
“a list of seventy named persons who were residents of Australia and who were alleged to have committed war crimes.”
https://books.google.com/books?id=7o7KTp1341gC&amp;pg=PA126</t>
        </r>
      </text>
    </comment>
    <comment ref="BA374" authorId="0" shapeId="0" xr:uid="{00000000-0006-0000-0000-0000F10F0000}">
      <text>
        <r>
          <rPr>
            <sz val="11"/>
            <color indexed="8"/>
            <rFont val="Helvetica"/>
            <family val="2"/>
          </rPr>
          <t>Author:
“a list of seventy named persons who were residents of Australia and who were alleged to have committed war crimes.”
https://books.google.com/books?id=7o7KTp1341gC&amp;pg=PA126</t>
        </r>
      </text>
    </comment>
    <comment ref="BC374" authorId="0" shapeId="0" xr:uid="{00000000-0006-0000-0000-0000F20F0000}">
      <text>
        <r>
          <rPr>
            <sz val="11"/>
            <color indexed="8"/>
            <rFont val="Helvetica"/>
            <family val="2"/>
          </rPr>
          <t>Author:
“a list of seventy named persons who were residents of Australia and who were alleged to have committed war crimes.”
https://books.google.com/books?id=7o7KTp1341gC&amp;pg=PA126</t>
        </r>
      </text>
    </comment>
    <comment ref="L375" authorId="0" shapeId="0" xr:uid="{00000000-0006-0000-0000-0000F3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5" authorId="0" shapeId="0" xr:uid="{00000000-0006-0000-0000-0000F40F0000}">
      <text>
        <r>
          <rPr>
            <sz val="11"/>
            <color indexed="8"/>
            <rFont val="Helvetica"/>
            <family val="2"/>
          </rPr>
          <t>Author:
“a list of seventy named persons who were residents of Australia and who were alleged to have committed war crimes.”
https://books.google.com/books?id=7o7KTp1341gC&amp;pg=PA126</t>
        </r>
      </text>
    </comment>
    <comment ref="BA375" authorId="0" shapeId="0" xr:uid="{00000000-0006-0000-0000-0000F50F0000}">
      <text>
        <r>
          <rPr>
            <sz val="11"/>
            <color indexed="8"/>
            <rFont val="Helvetica"/>
            <family val="2"/>
          </rPr>
          <t>Author:
“a list of seventy named persons who were residents of Australia and who were alleged to have committed war crimes.”
https://books.google.com/books?id=7o7KTp1341gC&amp;pg=PA126</t>
        </r>
      </text>
    </comment>
    <comment ref="BC375" authorId="0" shapeId="0" xr:uid="{00000000-0006-0000-0000-0000F60F0000}">
      <text>
        <r>
          <rPr>
            <sz val="11"/>
            <color indexed="8"/>
            <rFont val="Helvetica"/>
            <family val="2"/>
          </rPr>
          <t>Author:
“a list of seventy named persons who were residents of Australia and who were alleged to have committed war crimes.”
https://books.google.com/books?id=7o7KTp1341gC&amp;pg=PA126</t>
        </r>
      </text>
    </comment>
    <comment ref="L376" authorId="0" shapeId="0" xr:uid="{00000000-0006-0000-0000-0000F7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6" authorId="0" shapeId="0" xr:uid="{00000000-0006-0000-0000-0000F80F0000}">
      <text>
        <r>
          <rPr>
            <sz val="11"/>
            <color indexed="8"/>
            <rFont val="Helvetica"/>
            <family val="2"/>
          </rPr>
          <t>Author:
“a list of seventy named persons who were residents of Australia and who were alleged to have committed war crimes.”
https://books.google.com/books?id=7o7KTp1341gC&amp;pg=PA126</t>
        </r>
      </text>
    </comment>
    <comment ref="BA376" authorId="0" shapeId="0" xr:uid="{00000000-0006-0000-0000-0000F90F0000}">
      <text>
        <r>
          <rPr>
            <sz val="11"/>
            <color indexed="8"/>
            <rFont val="Helvetica"/>
            <family val="2"/>
          </rPr>
          <t>Author:
“a list of seventy named persons who were residents of Australia and who were alleged to have committed war crimes.”
https://books.google.com/books?id=7o7KTp1341gC&amp;pg=PA126</t>
        </r>
      </text>
    </comment>
    <comment ref="BC376" authorId="0" shapeId="0" xr:uid="{00000000-0006-0000-0000-0000FA0F0000}">
      <text>
        <r>
          <rPr>
            <sz val="11"/>
            <color indexed="8"/>
            <rFont val="Helvetica"/>
            <family val="2"/>
          </rPr>
          <t>Author:
“a list of seventy named persons who were residents of Australia and who were alleged to have committed war crimes.”
https://books.google.com/books?id=7o7KTp1341gC&amp;pg=PA126</t>
        </r>
      </text>
    </comment>
    <comment ref="L377" authorId="0" shapeId="0" xr:uid="{00000000-0006-0000-0000-0000FB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77" authorId="0" shapeId="0" xr:uid="{00000000-0006-0000-0000-0000FC0F0000}">
      <text>
        <r>
          <rPr>
            <sz val="11"/>
            <color indexed="8"/>
            <rFont val="Helvetica"/>
            <family val="2"/>
          </rPr>
          <t>Author:
“a list of seventy named persons who were residents of Australia and who were alleged to have committed war crimes.”
https://books.google.com/books?id=7o7KTp1341gC&amp;pg=PA126</t>
        </r>
      </text>
    </comment>
    <comment ref="BA377" authorId="0" shapeId="0" xr:uid="{00000000-0006-0000-0000-0000FD0F0000}">
      <text>
        <r>
          <rPr>
            <sz val="11"/>
            <color indexed="8"/>
            <rFont val="Helvetica"/>
            <family val="2"/>
          </rPr>
          <t>Author:
“a list of seventy named persons who were residents of Australia and who were alleged to have committed war crimes.”
https://books.google.com/books?id=7o7KTp1341gC&amp;pg=PA126</t>
        </r>
      </text>
    </comment>
    <comment ref="BC377" authorId="0" shapeId="0" xr:uid="{00000000-0006-0000-0000-0000FE0F0000}">
      <text>
        <r>
          <rPr>
            <sz val="11"/>
            <color indexed="8"/>
            <rFont val="Helvetica"/>
            <family val="2"/>
          </rPr>
          <t>Author:
“a list of seventy named persons who were residents of Australia and who were alleged to have committed war crimes.”
https://books.google.com/books?id=7o7KTp1341gC&amp;pg=PA126</t>
        </r>
      </text>
    </comment>
    <comment ref="K378" authorId="0" shapeId="0" xr:uid="{00000000-0006-0000-0000-000080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78" authorId="0" shapeId="0" xr:uid="{00000000-0006-0000-0000-000081260000}">
      <text>
        <r>
          <rPr>
            <sz val="11"/>
            <color indexed="8"/>
            <rFont val="Helvetica"/>
            <family val="2"/>
          </rPr>
          <t>Author:
“ the former genocide offense of § 220a of the Criminal Code”
http://www.zis-online.com/dat/artikel/2007_13_187.pdf at 510</t>
        </r>
      </text>
    </comment>
    <comment ref="AH378" authorId="0" shapeId="0" xr:uid="{00000000-0006-0000-0000-000082260000}">
      <text>
        <r>
          <rPr>
            <sz val="11"/>
            <color indexed="8"/>
            <rFont val="Helvetica"/>
            <family val="2"/>
          </rPr>
          <t>Author:
https://en.wikipedia.org/wiki/List_of_former_German_colonies</t>
        </r>
      </text>
    </comment>
    <comment ref="AI378" authorId="0" shapeId="0" xr:uid="{00000000-0006-0000-0000-000083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78" authorId="0" shapeId="0" xr:uid="{00000000-0006-0000-0000-000084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78" authorId="0" shapeId="0" xr:uid="{00000000-0006-0000-0000-000085260000}">
      <text>
        <r>
          <rPr>
            <sz val="11"/>
            <color indexed="8"/>
            <rFont val="Helvetica"/>
            <family val="2"/>
          </rPr>
          <t>Author:
In conjunction with ICTY-related efforts</t>
        </r>
      </text>
    </comment>
    <comment ref="N379" authorId="2" shapeId="0" xr:uid="{8C2E2735-B327-D946-9FFA-1F6740F87CF6}">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79" authorId="1" shapeId="0" xr:uid="{EF8FEF7B-B635-3E4C-8B5C-2471C28CD113}">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79" authorId="0" shapeId="0" xr:uid="{41EDA48E-16BF-0B4E-B39C-C753608F49B3}">
      <text>
        <r>
          <rPr>
            <sz val="11"/>
            <color indexed="8"/>
            <rFont val="Helvetica"/>
            <family val="2"/>
          </rPr>
          <t>Author:
Barely.
https://en.wikipedia.org/wiki/Swedish_overseas_colonies</t>
        </r>
      </text>
    </comment>
    <comment ref="C380" authorId="2" shapeId="0" xr:uid="{DF862965-A466-2245-A4F8-6CE7829CEF13}">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381" authorId="0" shapeId="0" xr:uid="{00000000-0006-0000-0000-000086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81" authorId="0" shapeId="0" xr:uid="{00000000-0006-0000-0000-000087260000}">
      <text>
        <r>
          <rPr>
            <sz val="11"/>
            <color indexed="8"/>
            <rFont val="Helvetica"/>
            <family val="2"/>
          </rPr>
          <t>Author:
“ the former genocide offense of § 220a of the Criminal Code”
http://www.zis-online.com/dat/artikel/2007_13_187.pdf at 510</t>
        </r>
      </text>
    </comment>
    <comment ref="AH381" authorId="0" shapeId="0" xr:uid="{00000000-0006-0000-0000-000088260000}">
      <text>
        <r>
          <rPr>
            <sz val="11"/>
            <color indexed="8"/>
            <rFont val="Helvetica"/>
            <family val="2"/>
          </rPr>
          <t>Author:
https://en.wikipedia.org/wiki/List_of_former_German_colonies</t>
        </r>
      </text>
    </comment>
    <comment ref="AI381" authorId="0" shapeId="0" xr:uid="{00000000-0006-0000-0000-000089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81" authorId="0" shapeId="0" xr:uid="{00000000-0006-0000-0000-00008A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81" authorId="0" shapeId="0" xr:uid="{00000000-0006-0000-0000-00008B260000}">
      <text>
        <r>
          <rPr>
            <sz val="11"/>
            <color indexed="8"/>
            <rFont val="Helvetica"/>
            <family val="2"/>
          </rPr>
          <t>Author:
In conjunction with ICTY-related efforts</t>
        </r>
      </text>
    </comment>
    <comment ref="N382" authorId="2" shapeId="0" xr:uid="{648261A2-4389-6F4D-8102-037134993B12}">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82" authorId="1" shapeId="0" xr:uid="{120DECBF-DD0B-5B4A-B415-38FAED2E443A}">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82" authorId="0" shapeId="0" xr:uid="{643089DF-88DA-6C41-A8BB-CB5DA665329E}">
      <text>
        <r>
          <rPr>
            <sz val="11"/>
            <color indexed="8"/>
            <rFont val="Helvetica"/>
            <family val="2"/>
          </rPr>
          <t>Author:
Barely.
https://en.wikipedia.org/wiki/Swedish_overseas_colonies</t>
        </r>
      </text>
    </comment>
    <comment ref="L383" authorId="0" shapeId="0" xr:uid="{00000000-0006-0000-0000-0000FF0F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83" authorId="0" shapeId="0" xr:uid="{00000000-0006-0000-0000-000000100000}">
      <text>
        <r>
          <rPr>
            <sz val="11"/>
            <color indexed="8"/>
            <rFont val="Helvetica"/>
            <family val="2"/>
          </rPr>
          <t>Author:
“a list of seventy named persons who were residents of Australia and who were alleged to have committed war crimes.”
https://books.google.com/books?id=7o7KTp1341gC&amp;pg=PA126</t>
        </r>
      </text>
    </comment>
    <comment ref="BA383" authorId="0" shapeId="0" xr:uid="{00000000-0006-0000-0000-000001100000}">
      <text>
        <r>
          <rPr>
            <sz val="11"/>
            <color indexed="8"/>
            <rFont val="Helvetica"/>
            <family val="2"/>
          </rPr>
          <t>Author:
“a list of seventy named persons who were residents of Australia and who were alleged to have committed war crimes.”
https://books.google.com/books?id=7o7KTp1341gC&amp;pg=PA126</t>
        </r>
      </text>
    </comment>
    <comment ref="BC383" authorId="0" shapeId="0" xr:uid="{00000000-0006-0000-0000-000002100000}">
      <text>
        <r>
          <rPr>
            <sz val="11"/>
            <color indexed="8"/>
            <rFont val="Helvetica"/>
            <family val="2"/>
          </rPr>
          <t>Author:
“a list of seventy named persons who were residents of Australia and who were alleged to have committed war crimes.”
https://books.google.com/books?id=7o7KTp1341gC&amp;pg=PA126</t>
        </r>
      </text>
    </comment>
    <comment ref="L384" authorId="0" shapeId="0" xr:uid="{00000000-0006-0000-0000-00000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84" authorId="0" shapeId="0" xr:uid="{00000000-0006-0000-0000-000004100000}">
      <text>
        <r>
          <rPr>
            <sz val="11"/>
            <color indexed="8"/>
            <rFont val="Helvetica"/>
            <family val="2"/>
          </rPr>
          <t>Author:
“a list of seventy named persons who were residents of Australia and who were alleged to have committed war crimes.”
https://books.google.com/books?id=7o7KTp1341gC&amp;pg=PA126</t>
        </r>
      </text>
    </comment>
    <comment ref="BA384" authorId="0" shapeId="0" xr:uid="{00000000-0006-0000-0000-000005100000}">
      <text>
        <r>
          <rPr>
            <sz val="11"/>
            <color indexed="8"/>
            <rFont val="Helvetica"/>
            <family val="2"/>
          </rPr>
          <t>Author:
“a list of seventy named persons who were residents of Australia and who were alleged to have committed war crimes.”
https://books.google.com/books?id=7o7KTp1341gC&amp;pg=PA126</t>
        </r>
      </text>
    </comment>
    <comment ref="BC384" authorId="0" shapeId="0" xr:uid="{00000000-0006-0000-0000-000006100000}">
      <text>
        <r>
          <rPr>
            <sz val="11"/>
            <color indexed="8"/>
            <rFont val="Helvetica"/>
            <family val="2"/>
          </rPr>
          <t>Author:
“a list of seventy named persons who were residents of Australia and who were alleged to have committed war crimes.”
https://books.google.com/books?id=7o7KTp1341gC&amp;pg=PA126</t>
        </r>
      </text>
    </comment>
    <comment ref="L385" authorId="0" shapeId="0" xr:uid="{00000000-0006-0000-0000-00000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85" authorId="0" shapeId="0" xr:uid="{00000000-0006-0000-0000-000008100000}">
      <text>
        <r>
          <rPr>
            <sz val="11"/>
            <color indexed="8"/>
            <rFont val="Helvetica"/>
            <family val="2"/>
          </rPr>
          <t>Author:
“a list of seventy named persons who were residents of Australia and who were alleged to have committed war crimes.”
https://books.google.com/books?id=7o7KTp1341gC&amp;pg=PA126</t>
        </r>
      </text>
    </comment>
    <comment ref="BA385" authorId="0" shapeId="0" xr:uid="{00000000-0006-0000-0000-000009100000}">
      <text>
        <r>
          <rPr>
            <sz val="11"/>
            <color indexed="8"/>
            <rFont val="Helvetica"/>
            <family val="2"/>
          </rPr>
          <t>Author:
“a list of seventy named persons who were residents of Australia and who were alleged to have committed war crimes.”
https://books.google.com/books?id=7o7KTp1341gC&amp;pg=PA126</t>
        </r>
      </text>
    </comment>
    <comment ref="BC385" authorId="0" shapeId="0" xr:uid="{00000000-0006-0000-0000-00000A100000}">
      <text>
        <r>
          <rPr>
            <sz val="11"/>
            <color indexed="8"/>
            <rFont val="Helvetica"/>
            <family val="2"/>
          </rPr>
          <t>Author:
“a list of seventy named persons who were residents of Australia and who were alleged to have committed war crimes.”
https://books.google.com/books?id=7o7KTp1341gC&amp;pg=PA126</t>
        </r>
      </text>
    </comment>
    <comment ref="L386" authorId="0" shapeId="0" xr:uid="{00000000-0006-0000-0000-00000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86" authorId="0" shapeId="0" xr:uid="{00000000-0006-0000-0000-00000C100000}">
      <text>
        <r>
          <rPr>
            <sz val="11"/>
            <color indexed="8"/>
            <rFont val="Helvetica"/>
            <family val="2"/>
          </rPr>
          <t>Author:
“a list of seventy named persons who were residents of Australia and who were alleged to have committed war crimes.”
https://books.google.com/books?id=7o7KTp1341gC&amp;pg=PA126</t>
        </r>
      </text>
    </comment>
    <comment ref="BA386" authorId="0" shapeId="0" xr:uid="{00000000-0006-0000-0000-00000D100000}">
      <text>
        <r>
          <rPr>
            <sz val="11"/>
            <color indexed="8"/>
            <rFont val="Helvetica"/>
            <family val="2"/>
          </rPr>
          <t>Author:
“a list of seventy named persons who were residents of Australia and who were alleged to have committed war crimes.”
https://books.google.com/books?id=7o7KTp1341gC&amp;pg=PA126</t>
        </r>
      </text>
    </comment>
    <comment ref="BC386" authorId="0" shapeId="0" xr:uid="{00000000-0006-0000-0000-00000E100000}">
      <text>
        <r>
          <rPr>
            <sz val="11"/>
            <color indexed="8"/>
            <rFont val="Helvetica"/>
            <family val="2"/>
          </rPr>
          <t>Author:
“a list of seventy named persons who were residents of Australia and who were alleged to have committed war crimes.”
https://books.google.com/books?id=7o7KTp1341gC&amp;pg=PA126</t>
        </r>
      </text>
    </comment>
    <comment ref="L387" authorId="0" shapeId="0" xr:uid="{00000000-0006-0000-0000-00000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87" authorId="0" shapeId="0" xr:uid="{00000000-0006-0000-0000-000010100000}">
      <text>
        <r>
          <rPr>
            <sz val="11"/>
            <color indexed="8"/>
            <rFont val="Helvetica"/>
            <family val="2"/>
          </rPr>
          <t>Author:
“a list of seventy named persons who were residents of Australia and who were alleged to have committed war crimes.”
https://books.google.com/books?id=7o7KTp1341gC&amp;pg=PA126</t>
        </r>
      </text>
    </comment>
    <comment ref="BA387" authorId="0" shapeId="0" xr:uid="{00000000-0006-0000-0000-000011100000}">
      <text>
        <r>
          <rPr>
            <sz val="11"/>
            <color indexed="8"/>
            <rFont val="Helvetica"/>
            <family val="2"/>
          </rPr>
          <t>Author:
“a list of seventy named persons who were residents of Australia and who were alleged to have committed war crimes.”
https://books.google.com/books?id=7o7KTp1341gC&amp;pg=PA126</t>
        </r>
      </text>
    </comment>
    <comment ref="BC387" authorId="0" shapeId="0" xr:uid="{00000000-0006-0000-0000-000012100000}">
      <text>
        <r>
          <rPr>
            <sz val="11"/>
            <color indexed="8"/>
            <rFont val="Helvetica"/>
            <family val="2"/>
          </rPr>
          <t>Author:
“a list of seventy named persons who were residents of Australia and who were alleged to have committed war crimes.”
https://books.google.com/books?id=7o7KTp1341gC&amp;pg=PA126</t>
        </r>
      </text>
    </comment>
    <comment ref="L388" authorId="0" shapeId="0" xr:uid="{00000000-0006-0000-0000-00001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88" authorId="0" shapeId="0" xr:uid="{00000000-0006-0000-0000-000014100000}">
      <text>
        <r>
          <rPr>
            <sz val="11"/>
            <color indexed="8"/>
            <rFont val="Helvetica"/>
            <family val="2"/>
          </rPr>
          <t>Author:
“a list of seventy named persons who were residents of Australia and who were alleged to have committed war crimes.”
https://books.google.com/books?id=7o7KTp1341gC&amp;pg=PA126</t>
        </r>
      </text>
    </comment>
    <comment ref="BA388" authorId="0" shapeId="0" xr:uid="{00000000-0006-0000-0000-000015100000}">
      <text>
        <r>
          <rPr>
            <sz val="11"/>
            <color indexed="8"/>
            <rFont val="Helvetica"/>
            <family val="2"/>
          </rPr>
          <t>Author:
“a list of seventy named persons who were residents of Australia and who were alleged to have committed war crimes.”
https://books.google.com/books?id=7o7KTp1341gC&amp;pg=PA126</t>
        </r>
      </text>
    </comment>
    <comment ref="BC388" authorId="0" shapeId="0" xr:uid="{00000000-0006-0000-0000-000016100000}">
      <text>
        <r>
          <rPr>
            <sz val="11"/>
            <color indexed="8"/>
            <rFont val="Helvetica"/>
            <family val="2"/>
          </rPr>
          <t>Author:
“a list of seventy named persons who were residents of Australia and who were alleged to have committed war crimes.”
https://books.google.com/books?id=7o7KTp1341gC&amp;pg=PA126</t>
        </r>
      </text>
    </comment>
    <comment ref="L389" authorId="0" shapeId="0" xr:uid="{00000000-0006-0000-0000-00001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89" authorId="0" shapeId="0" xr:uid="{00000000-0006-0000-0000-000018100000}">
      <text>
        <r>
          <rPr>
            <sz val="11"/>
            <color indexed="8"/>
            <rFont val="Helvetica"/>
            <family val="2"/>
          </rPr>
          <t>Author:
“a list of seventy named persons who were residents of Australia and who were alleged to have committed war crimes.”
https://books.google.com/books?id=7o7KTp1341gC&amp;pg=PA126</t>
        </r>
      </text>
    </comment>
    <comment ref="BA389" authorId="0" shapeId="0" xr:uid="{00000000-0006-0000-0000-000019100000}">
      <text>
        <r>
          <rPr>
            <sz val="11"/>
            <color indexed="8"/>
            <rFont val="Helvetica"/>
            <family val="2"/>
          </rPr>
          <t>Author:
“a list of seventy named persons who were residents of Australia and who were alleged to have committed war crimes.”
https://books.google.com/books?id=7o7KTp1341gC&amp;pg=PA126</t>
        </r>
      </text>
    </comment>
    <comment ref="BC389" authorId="0" shapeId="0" xr:uid="{00000000-0006-0000-0000-00001A100000}">
      <text>
        <r>
          <rPr>
            <sz val="11"/>
            <color indexed="8"/>
            <rFont val="Helvetica"/>
            <family val="2"/>
          </rPr>
          <t>Author:
“a list of seventy named persons who were residents of Australia and who were alleged to have committed war crimes.”
https://books.google.com/books?id=7o7KTp1341gC&amp;pg=PA126</t>
        </r>
      </text>
    </comment>
    <comment ref="L390" authorId="0" shapeId="0" xr:uid="{00000000-0006-0000-0000-00001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0" authorId="0" shapeId="0" xr:uid="{00000000-0006-0000-0000-00001C100000}">
      <text>
        <r>
          <rPr>
            <sz val="11"/>
            <color indexed="8"/>
            <rFont val="Helvetica"/>
            <family val="2"/>
          </rPr>
          <t>Author:
“a list of seventy named persons who were residents of Australia and who were alleged to have committed war crimes.”
https://books.google.com/books?id=7o7KTp1341gC&amp;pg=PA126</t>
        </r>
      </text>
    </comment>
    <comment ref="BA390" authorId="0" shapeId="0" xr:uid="{00000000-0006-0000-0000-00001D100000}">
      <text>
        <r>
          <rPr>
            <sz val="11"/>
            <color indexed="8"/>
            <rFont val="Helvetica"/>
            <family val="2"/>
          </rPr>
          <t>Author:
“a list of seventy named persons who were residents of Australia and who were alleged to have committed war crimes.”
https://books.google.com/books?id=7o7KTp1341gC&amp;pg=PA126</t>
        </r>
      </text>
    </comment>
    <comment ref="BC390" authorId="0" shapeId="0" xr:uid="{00000000-0006-0000-0000-00001E100000}">
      <text>
        <r>
          <rPr>
            <sz val="11"/>
            <color indexed="8"/>
            <rFont val="Helvetica"/>
            <family val="2"/>
          </rPr>
          <t>Author:
“a list of seventy named persons who were residents of Australia and who were alleged to have committed war crimes.”
https://books.google.com/books?id=7o7KTp1341gC&amp;pg=PA126</t>
        </r>
      </text>
    </comment>
    <comment ref="L391" authorId="0" shapeId="0" xr:uid="{00000000-0006-0000-0000-00001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1" authorId="0" shapeId="0" xr:uid="{00000000-0006-0000-0000-000020100000}">
      <text>
        <r>
          <rPr>
            <sz val="11"/>
            <color indexed="8"/>
            <rFont val="Helvetica"/>
            <family val="2"/>
          </rPr>
          <t>Author:
“a list of seventy named persons who were residents of Australia and who were alleged to have committed war crimes.”
https://books.google.com/books?id=7o7KTp1341gC&amp;pg=PA126</t>
        </r>
      </text>
    </comment>
    <comment ref="BA391" authorId="0" shapeId="0" xr:uid="{00000000-0006-0000-0000-000021100000}">
      <text>
        <r>
          <rPr>
            <sz val="11"/>
            <color indexed="8"/>
            <rFont val="Helvetica"/>
            <family val="2"/>
          </rPr>
          <t>Author:
“a list of seventy named persons who were residents of Australia and who were alleged to have committed war crimes.”
https://books.google.com/books?id=7o7KTp1341gC&amp;pg=PA126</t>
        </r>
      </text>
    </comment>
    <comment ref="BC391" authorId="0" shapeId="0" xr:uid="{00000000-0006-0000-0000-000022100000}">
      <text>
        <r>
          <rPr>
            <sz val="11"/>
            <color indexed="8"/>
            <rFont val="Helvetica"/>
            <family val="2"/>
          </rPr>
          <t>Author:
“a list of seventy named persons who were residents of Australia and who were alleged to have committed war crimes.”
https://books.google.com/books?id=7o7KTp1341gC&amp;pg=PA126</t>
        </r>
      </text>
    </comment>
    <comment ref="L392" authorId="0" shapeId="0" xr:uid="{00000000-0006-0000-0000-00002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2" authorId="0" shapeId="0" xr:uid="{00000000-0006-0000-0000-000024100000}">
      <text>
        <r>
          <rPr>
            <sz val="11"/>
            <color indexed="8"/>
            <rFont val="Helvetica"/>
            <family val="2"/>
          </rPr>
          <t>Author:
“a list of seventy named persons who were residents of Australia and who were alleged to have committed war crimes.”
https://books.google.com/books?id=7o7KTp1341gC&amp;pg=PA126</t>
        </r>
      </text>
    </comment>
    <comment ref="BA392" authorId="0" shapeId="0" xr:uid="{00000000-0006-0000-0000-000025100000}">
      <text>
        <r>
          <rPr>
            <sz val="11"/>
            <color indexed="8"/>
            <rFont val="Helvetica"/>
            <family val="2"/>
          </rPr>
          <t>Author:
“a list of seventy named persons who were residents of Australia and who were alleged to have committed war crimes.”
https://books.google.com/books?id=7o7KTp1341gC&amp;pg=PA126</t>
        </r>
      </text>
    </comment>
    <comment ref="BC392" authorId="0" shapeId="0" xr:uid="{00000000-0006-0000-0000-000026100000}">
      <text>
        <r>
          <rPr>
            <sz val="11"/>
            <color indexed="8"/>
            <rFont val="Helvetica"/>
            <family val="2"/>
          </rPr>
          <t>Author:
“a list of seventy named persons who were residents of Australia and who were alleged to have committed war crimes.”
https://books.google.com/books?id=7o7KTp1341gC&amp;pg=PA126</t>
        </r>
      </text>
    </comment>
    <comment ref="K393" authorId="0" shapeId="0" xr:uid="{00000000-0006-0000-0000-00008C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393" authorId="0" shapeId="0" xr:uid="{00000000-0006-0000-0000-00008D260000}">
      <text>
        <r>
          <rPr>
            <sz val="11"/>
            <color indexed="8"/>
            <rFont val="Helvetica"/>
            <family val="2"/>
          </rPr>
          <t>Author:
“ the former genocide offense of § 220a of the Criminal Code”
http://www.zis-online.com/dat/artikel/2007_13_187.pdf at 510</t>
        </r>
      </text>
    </comment>
    <comment ref="AH393" authorId="0" shapeId="0" xr:uid="{00000000-0006-0000-0000-00008E260000}">
      <text>
        <r>
          <rPr>
            <sz val="11"/>
            <color indexed="8"/>
            <rFont val="Helvetica"/>
            <family val="2"/>
          </rPr>
          <t>Author:
https://en.wikipedia.org/wiki/List_of_former_German_colonies</t>
        </r>
      </text>
    </comment>
    <comment ref="AI393" authorId="0" shapeId="0" xr:uid="{00000000-0006-0000-0000-00008F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393" authorId="0" shapeId="0" xr:uid="{00000000-0006-0000-0000-000090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393" authorId="0" shapeId="0" xr:uid="{00000000-0006-0000-0000-000091260000}">
      <text>
        <r>
          <rPr>
            <sz val="11"/>
            <color indexed="8"/>
            <rFont val="Helvetica"/>
            <family val="2"/>
          </rPr>
          <t>Author:
In conjunction with ICTY-related efforts</t>
        </r>
      </text>
    </comment>
    <comment ref="N394" authorId="2" shapeId="0" xr:uid="{B1D78405-40DE-1545-9AFC-834F63955FCC}">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394" authorId="1" shapeId="0" xr:uid="{08FA63FC-90F9-8940-A1DF-51797624BA5F}">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394" authorId="0" shapeId="0" xr:uid="{59C68014-BF24-064E-98C5-F9564F345727}">
      <text>
        <r>
          <rPr>
            <sz val="11"/>
            <color indexed="8"/>
            <rFont val="Helvetica"/>
            <family val="2"/>
          </rPr>
          <t>Author:
Barely.
https://en.wikipedia.org/wiki/Swedish_overseas_colonies</t>
        </r>
      </text>
    </comment>
    <comment ref="L395" authorId="0" shapeId="0" xr:uid="{00000000-0006-0000-0000-00002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5" authorId="0" shapeId="0" xr:uid="{00000000-0006-0000-0000-000028100000}">
      <text>
        <r>
          <rPr>
            <sz val="11"/>
            <color indexed="8"/>
            <rFont val="Helvetica"/>
            <family val="2"/>
          </rPr>
          <t>Author:
“a list of seventy named persons who were residents of Australia and who were alleged to have committed war crimes.”
https://books.google.com/books?id=7o7KTp1341gC&amp;pg=PA126</t>
        </r>
      </text>
    </comment>
    <comment ref="BA395" authorId="0" shapeId="0" xr:uid="{00000000-0006-0000-0000-000029100000}">
      <text>
        <r>
          <rPr>
            <sz val="11"/>
            <color indexed="8"/>
            <rFont val="Helvetica"/>
            <family val="2"/>
          </rPr>
          <t>Author:
“a list of seventy named persons who were residents of Australia and who were alleged to have committed war crimes.”
https://books.google.com/books?id=7o7KTp1341gC&amp;pg=PA126</t>
        </r>
      </text>
    </comment>
    <comment ref="BC395" authorId="0" shapeId="0" xr:uid="{00000000-0006-0000-0000-00002A100000}">
      <text>
        <r>
          <rPr>
            <sz val="11"/>
            <color indexed="8"/>
            <rFont val="Helvetica"/>
            <family val="2"/>
          </rPr>
          <t>Author:
“a list of seventy named persons who were residents of Australia and who were alleged to have committed war crimes.”
https://books.google.com/books?id=7o7KTp1341gC&amp;pg=PA126</t>
        </r>
      </text>
    </comment>
    <comment ref="L396" authorId="0" shapeId="0" xr:uid="{00000000-0006-0000-0000-00002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6" authorId="0" shapeId="0" xr:uid="{00000000-0006-0000-0000-00002C100000}">
      <text>
        <r>
          <rPr>
            <sz val="11"/>
            <color indexed="8"/>
            <rFont val="Helvetica"/>
            <family val="2"/>
          </rPr>
          <t>Author:
“a list of seventy named persons who were residents of Australia and who were alleged to have committed war crimes.”
https://books.google.com/books?id=7o7KTp1341gC&amp;pg=PA126</t>
        </r>
      </text>
    </comment>
    <comment ref="BA396" authorId="0" shapeId="0" xr:uid="{00000000-0006-0000-0000-00002D100000}">
      <text>
        <r>
          <rPr>
            <sz val="11"/>
            <color indexed="8"/>
            <rFont val="Helvetica"/>
            <family val="2"/>
          </rPr>
          <t>Author:
“a list of seventy named persons who were residents of Australia and who were alleged to have committed war crimes.”
https://books.google.com/books?id=7o7KTp1341gC&amp;pg=PA126</t>
        </r>
      </text>
    </comment>
    <comment ref="BC396" authorId="0" shapeId="0" xr:uid="{00000000-0006-0000-0000-00002E100000}">
      <text>
        <r>
          <rPr>
            <sz val="11"/>
            <color indexed="8"/>
            <rFont val="Helvetica"/>
            <family val="2"/>
          </rPr>
          <t>Author:
“a list of seventy named persons who were residents of Australia and who were alleged to have committed war crimes.”
https://books.google.com/books?id=7o7KTp1341gC&amp;pg=PA126</t>
        </r>
      </text>
    </comment>
    <comment ref="L397" authorId="0" shapeId="0" xr:uid="{00000000-0006-0000-0000-00002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7" authorId="0" shapeId="0" xr:uid="{00000000-0006-0000-0000-000030100000}">
      <text>
        <r>
          <rPr>
            <sz val="11"/>
            <color indexed="8"/>
            <rFont val="Helvetica"/>
            <family val="2"/>
          </rPr>
          <t>Author:
“a list of seventy named persons who were residents of Australia and who were alleged to have committed war crimes.”
https://books.google.com/books?id=7o7KTp1341gC&amp;pg=PA126</t>
        </r>
      </text>
    </comment>
    <comment ref="BA397" authorId="0" shapeId="0" xr:uid="{00000000-0006-0000-0000-000031100000}">
      <text>
        <r>
          <rPr>
            <sz val="11"/>
            <color indexed="8"/>
            <rFont val="Helvetica"/>
            <family val="2"/>
          </rPr>
          <t>Author:
“a list of seventy named persons who were residents of Australia and who were alleged to have committed war crimes.”
https://books.google.com/books?id=7o7KTp1341gC&amp;pg=PA126</t>
        </r>
      </text>
    </comment>
    <comment ref="BC397" authorId="0" shapeId="0" xr:uid="{00000000-0006-0000-0000-000032100000}">
      <text>
        <r>
          <rPr>
            <sz val="11"/>
            <color indexed="8"/>
            <rFont val="Helvetica"/>
            <family val="2"/>
          </rPr>
          <t>Author:
“a list of seventy named persons who were residents of Australia and who were alleged to have committed war crimes.”
https://books.google.com/books?id=7o7KTp1341gC&amp;pg=PA126</t>
        </r>
      </text>
    </comment>
    <comment ref="L398" authorId="0" shapeId="0" xr:uid="{00000000-0006-0000-0000-00003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8" authorId="0" shapeId="0" xr:uid="{00000000-0006-0000-0000-000034100000}">
      <text>
        <r>
          <rPr>
            <sz val="11"/>
            <color indexed="8"/>
            <rFont val="Helvetica"/>
            <family val="2"/>
          </rPr>
          <t>Author:
“a list of seventy named persons who were residents of Australia and who were alleged to have committed war crimes.”
https://books.google.com/books?id=7o7KTp1341gC&amp;pg=PA126</t>
        </r>
      </text>
    </comment>
    <comment ref="BA398" authorId="0" shapeId="0" xr:uid="{00000000-0006-0000-0000-000035100000}">
      <text>
        <r>
          <rPr>
            <sz val="11"/>
            <color indexed="8"/>
            <rFont val="Helvetica"/>
            <family val="2"/>
          </rPr>
          <t>Author:
“a list of seventy named persons who were residents of Australia and who were alleged to have committed war crimes.”
https://books.google.com/books?id=7o7KTp1341gC&amp;pg=PA126</t>
        </r>
      </text>
    </comment>
    <comment ref="BC398" authorId="0" shapeId="0" xr:uid="{00000000-0006-0000-0000-000036100000}">
      <text>
        <r>
          <rPr>
            <sz val="11"/>
            <color indexed="8"/>
            <rFont val="Helvetica"/>
            <family val="2"/>
          </rPr>
          <t>Author:
“a list of seventy named persons who were residents of Australia and who were alleged to have committed war crimes.”
https://books.google.com/books?id=7o7KTp1341gC&amp;pg=PA126</t>
        </r>
      </text>
    </comment>
    <comment ref="L399" authorId="0" shapeId="0" xr:uid="{00000000-0006-0000-0000-00003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399" authorId="0" shapeId="0" xr:uid="{00000000-0006-0000-0000-000038100000}">
      <text>
        <r>
          <rPr>
            <sz val="11"/>
            <color indexed="8"/>
            <rFont val="Helvetica"/>
            <family val="2"/>
          </rPr>
          <t>Author:
“a list of seventy named persons who were residents of Australia and who were alleged to have committed war crimes.”
https://books.google.com/books?id=7o7KTp1341gC&amp;pg=PA126</t>
        </r>
      </text>
    </comment>
    <comment ref="BA399" authorId="0" shapeId="0" xr:uid="{00000000-0006-0000-0000-000039100000}">
      <text>
        <r>
          <rPr>
            <sz val="11"/>
            <color indexed="8"/>
            <rFont val="Helvetica"/>
            <family val="2"/>
          </rPr>
          <t>Author:
“a list of seventy named persons who were residents of Australia and who were alleged to have committed war crimes.”
https://books.google.com/books?id=7o7KTp1341gC&amp;pg=PA126</t>
        </r>
      </text>
    </comment>
    <comment ref="BC399" authorId="0" shapeId="0" xr:uid="{00000000-0006-0000-0000-00003A100000}">
      <text>
        <r>
          <rPr>
            <sz val="11"/>
            <color indexed="8"/>
            <rFont val="Helvetica"/>
            <family val="2"/>
          </rPr>
          <t>Author:
“a list of seventy named persons who were residents of Australia and who were alleged to have committed war crimes.”
https://books.google.com/books?id=7o7KTp1341gC&amp;pg=PA126</t>
        </r>
      </text>
    </comment>
    <comment ref="L400" authorId="0" shapeId="0" xr:uid="{00000000-0006-0000-0000-00003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0" authorId="0" shapeId="0" xr:uid="{00000000-0006-0000-0000-00003C100000}">
      <text>
        <r>
          <rPr>
            <sz val="11"/>
            <color indexed="8"/>
            <rFont val="Helvetica"/>
            <family val="2"/>
          </rPr>
          <t>Author:
“a list of seventy named persons who were residents of Australia and who were alleged to have committed war crimes.”
https://books.google.com/books?id=7o7KTp1341gC&amp;pg=PA126</t>
        </r>
      </text>
    </comment>
    <comment ref="BA400" authorId="0" shapeId="0" xr:uid="{00000000-0006-0000-0000-00003D100000}">
      <text>
        <r>
          <rPr>
            <sz val="11"/>
            <color indexed="8"/>
            <rFont val="Helvetica"/>
            <family val="2"/>
          </rPr>
          <t>Author:
“a list of seventy named persons who were residents of Australia and who were alleged to have committed war crimes.”
https://books.google.com/books?id=7o7KTp1341gC&amp;pg=PA126</t>
        </r>
      </text>
    </comment>
    <comment ref="BC400" authorId="0" shapeId="0" xr:uid="{00000000-0006-0000-0000-00003E100000}">
      <text>
        <r>
          <rPr>
            <sz val="11"/>
            <color indexed="8"/>
            <rFont val="Helvetica"/>
            <family val="2"/>
          </rPr>
          <t>Author:
“a list of seventy named persons who were residents of Australia and who were alleged to have committed war crimes.”
https://books.google.com/books?id=7o7KTp1341gC&amp;pg=PA126</t>
        </r>
      </text>
    </comment>
    <comment ref="L401" authorId="0" shapeId="0" xr:uid="{00000000-0006-0000-0000-00003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1" authorId="0" shapeId="0" xr:uid="{00000000-0006-0000-0000-000040100000}">
      <text>
        <r>
          <rPr>
            <sz val="11"/>
            <color indexed="8"/>
            <rFont val="Helvetica"/>
            <family val="2"/>
          </rPr>
          <t>Author:
“a list of seventy named persons who were residents of Australia and who were alleged to have committed war crimes.”
https://books.google.com/books?id=7o7KTp1341gC&amp;pg=PA126</t>
        </r>
      </text>
    </comment>
    <comment ref="BA401" authorId="0" shapeId="0" xr:uid="{00000000-0006-0000-0000-000041100000}">
      <text>
        <r>
          <rPr>
            <sz val="11"/>
            <color indexed="8"/>
            <rFont val="Helvetica"/>
            <family val="2"/>
          </rPr>
          <t>Author:
“a list of seventy named persons who were residents of Australia and who were alleged to have committed war crimes.”
https://books.google.com/books?id=7o7KTp1341gC&amp;pg=PA126</t>
        </r>
      </text>
    </comment>
    <comment ref="BC401" authorId="0" shapeId="0" xr:uid="{00000000-0006-0000-0000-000042100000}">
      <text>
        <r>
          <rPr>
            <sz val="11"/>
            <color indexed="8"/>
            <rFont val="Helvetica"/>
            <family val="2"/>
          </rPr>
          <t>Author:
“a list of seventy named persons who were residents of Australia and who were alleged to have committed war crimes.”
https://books.google.com/books?id=7o7KTp1341gC&amp;pg=PA126</t>
        </r>
      </text>
    </comment>
    <comment ref="L402" authorId="0" shapeId="0" xr:uid="{00000000-0006-0000-0000-00004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2" authorId="0" shapeId="0" xr:uid="{00000000-0006-0000-0000-000044100000}">
      <text>
        <r>
          <rPr>
            <sz val="11"/>
            <color indexed="8"/>
            <rFont val="Helvetica"/>
            <family val="2"/>
          </rPr>
          <t>Author:
“a list of seventy named persons who were residents of Australia and who were alleged to have committed war crimes.”
https://books.google.com/books?id=7o7KTp1341gC&amp;pg=PA126</t>
        </r>
      </text>
    </comment>
    <comment ref="BA402" authorId="0" shapeId="0" xr:uid="{00000000-0006-0000-0000-000045100000}">
      <text>
        <r>
          <rPr>
            <sz val="11"/>
            <color indexed="8"/>
            <rFont val="Helvetica"/>
            <family val="2"/>
          </rPr>
          <t>Author:
“a list of seventy named persons who were residents of Australia and who were alleged to have committed war crimes.”
https://books.google.com/books?id=7o7KTp1341gC&amp;pg=PA126</t>
        </r>
      </text>
    </comment>
    <comment ref="BC402" authorId="0" shapeId="0" xr:uid="{00000000-0006-0000-0000-000046100000}">
      <text>
        <r>
          <rPr>
            <sz val="11"/>
            <color indexed="8"/>
            <rFont val="Helvetica"/>
            <family val="2"/>
          </rPr>
          <t>Author:
“a list of seventy named persons who were residents of Australia and who were alleged to have committed war crimes.”
https://books.google.com/books?id=7o7KTp1341gC&amp;pg=PA126</t>
        </r>
      </text>
    </comment>
    <comment ref="L403" authorId="0" shapeId="0" xr:uid="{00000000-0006-0000-0000-00004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3" authorId="0" shapeId="0" xr:uid="{00000000-0006-0000-0000-000048100000}">
      <text>
        <r>
          <rPr>
            <sz val="11"/>
            <color indexed="8"/>
            <rFont val="Helvetica"/>
            <family val="2"/>
          </rPr>
          <t>Author:
“a list of seventy named persons who were residents of Australia and who were alleged to have committed war crimes.”
https://books.google.com/books?id=7o7KTp1341gC&amp;pg=PA126</t>
        </r>
      </text>
    </comment>
    <comment ref="BA403" authorId="0" shapeId="0" xr:uid="{00000000-0006-0000-0000-000049100000}">
      <text>
        <r>
          <rPr>
            <sz val="11"/>
            <color indexed="8"/>
            <rFont val="Helvetica"/>
            <family val="2"/>
          </rPr>
          <t>Author:
“a list of seventy named persons who were residents of Australia and who were alleged to have committed war crimes.”
https://books.google.com/books?id=7o7KTp1341gC&amp;pg=PA126</t>
        </r>
      </text>
    </comment>
    <comment ref="BC403" authorId="0" shapeId="0" xr:uid="{00000000-0006-0000-0000-00004A100000}">
      <text>
        <r>
          <rPr>
            <sz val="11"/>
            <color indexed="8"/>
            <rFont val="Helvetica"/>
            <family val="2"/>
          </rPr>
          <t>Author:
“a list of seventy named persons who were residents of Australia and who were alleged to have committed war crimes.”
https://books.google.com/books?id=7o7KTp1341gC&amp;pg=PA126</t>
        </r>
      </text>
    </comment>
    <comment ref="L404" authorId="0" shapeId="0" xr:uid="{00000000-0006-0000-0000-00004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4" authorId="0" shapeId="0" xr:uid="{00000000-0006-0000-0000-00004C100000}">
      <text>
        <r>
          <rPr>
            <sz val="11"/>
            <color indexed="8"/>
            <rFont val="Helvetica"/>
            <family val="2"/>
          </rPr>
          <t>Author:
“a list of seventy named persons who were residents of Australia and who were alleged to have committed war crimes.”
https://books.google.com/books?id=7o7KTp1341gC&amp;pg=PA126</t>
        </r>
      </text>
    </comment>
    <comment ref="BA404" authorId="0" shapeId="0" xr:uid="{00000000-0006-0000-0000-00004D100000}">
      <text>
        <r>
          <rPr>
            <sz val="11"/>
            <color indexed="8"/>
            <rFont val="Helvetica"/>
            <family val="2"/>
          </rPr>
          <t>Author:
“a list of seventy named persons who were residents of Australia and who were alleged to have committed war crimes.”
https://books.google.com/books?id=7o7KTp1341gC&amp;pg=PA126</t>
        </r>
      </text>
    </comment>
    <comment ref="BC404" authorId="0" shapeId="0" xr:uid="{00000000-0006-0000-0000-00004E100000}">
      <text>
        <r>
          <rPr>
            <sz val="11"/>
            <color indexed="8"/>
            <rFont val="Helvetica"/>
            <family val="2"/>
          </rPr>
          <t>Author:
“a list of seventy named persons who were residents of Australia and who were alleged to have committed war crimes.”
https://books.google.com/books?id=7o7KTp1341gC&amp;pg=PA126</t>
        </r>
      </text>
    </comment>
    <comment ref="K405" authorId="0" shapeId="0" xr:uid="{00000000-0006-0000-0000-000092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05" authorId="0" shapeId="0" xr:uid="{00000000-0006-0000-0000-000093260000}">
      <text>
        <r>
          <rPr>
            <sz val="11"/>
            <color indexed="8"/>
            <rFont val="Helvetica"/>
            <family val="2"/>
          </rPr>
          <t>Author:
“ the former genocide offense of § 220a of the Criminal Code”
http://www.zis-online.com/dat/artikel/2007_13_187.pdf at 510</t>
        </r>
      </text>
    </comment>
    <comment ref="AH405" authorId="0" shapeId="0" xr:uid="{00000000-0006-0000-0000-000094260000}">
      <text>
        <r>
          <rPr>
            <sz val="11"/>
            <color indexed="8"/>
            <rFont val="Helvetica"/>
            <family val="2"/>
          </rPr>
          <t>Author:
https://en.wikipedia.org/wiki/List_of_former_German_colonies</t>
        </r>
      </text>
    </comment>
    <comment ref="AI405" authorId="0" shapeId="0" xr:uid="{00000000-0006-0000-0000-000095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05" authorId="0" shapeId="0" xr:uid="{00000000-0006-0000-0000-000096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05" authorId="0" shapeId="0" xr:uid="{00000000-0006-0000-0000-000097260000}">
      <text>
        <r>
          <rPr>
            <sz val="11"/>
            <color indexed="8"/>
            <rFont val="Helvetica"/>
            <family val="2"/>
          </rPr>
          <t>Author:
In conjunction with ICTY-related efforts</t>
        </r>
      </text>
    </comment>
    <comment ref="N406" authorId="2" shapeId="0" xr:uid="{0BE0D13D-40ED-EA4A-BDF1-6F129D28800D}">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06" authorId="1" shapeId="0" xr:uid="{29FC679C-811A-4840-B049-517E2C1BF1DA}">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06" authorId="0" shapeId="0" xr:uid="{D07B9A39-8E0C-594C-9285-4783AAD6005A}">
      <text>
        <r>
          <rPr>
            <sz val="11"/>
            <color indexed="8"/>
            <rFont val="Helvetica"/>
            <family val="2"/>
          </rPr>
          <t>Author:
Barely.
https://en.wikipedia.org/wiki/Swedish_overseas_colonies</t>
        </r>
      </text>
    </comment>
    <comment ref="L407" authorId="0" shapeId="0" xr:uid="{00000000-0006-0000-0000-00004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7" authorId="0" shapeId="0" xr:uid="{00000000-0006-0000-0000-000050100000}">
      <text>
        <r>
          <rPr>
            <sz val="11"/>
            <color indexed="8"/>
            <rFont val="Helvetica"/>
            <family val="2"/>
          </rPr>
          <t>Author:
“a list of seventy named persons who were residents of Australia and who were alleged to have committed war crimes.”
https://books.google.com/books?id=7o7KTp1341gC&amp;pg=PA126</t>
        </r>
      </text>
    </comment>
    <comment ref="BA407" authorId="0" shapeId="0" xr:uid="{00000000-0006-0000-0000-000051100000}">
      <text>
        <r>
          <rPr>
            <sz val="11"/>
            <color indexed="8"/>
            <rFont val="Helvetica"/>
            <family val="2"/>
          </rPr>
          <t>Author:
“a list of seventy named persons who were residents of Australia and who were alleged to have committed war crimes.”
https://books.google.com/books?id=7o7KTp1341gC&amp;pg=PA126</t>
        </r>
      </text>
    </comment>
    <comment ref="BC407" authorId="0" shapeId="0" xr:uid="{00000000-0006-0000-0000-000052100000}">
      <text>
        <r>
          <rPr>
            <sz val="11"/>
            <color indexed="8"/>
            <rFont val="Helvetica"/>
            <family val="2"/>
          </rPr>
          <t>Author:
“a list of seventy named persons who were residents of Australia and who were alleged to have committed war crimes.”
https://books.google.com/books?id=7o7KTp1341gC&amp;pg=PA126</t>
        </r>
      </text>
    </comment>
    <comment ref="L408" authorId="0" shapeId="0" xr:uid="{00000000-0006-0000-0000-00005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8" authorId="0" shapeId="0" xr:uid="{00000000-0006-0000-0000-000054100000}">
      <text>
        <r>
          <rPr>
            <sz val="11"/>
            <color indexed="8"/>
            <rFont val="Helvetica"/>
            <family val="2"/>
          </rPr>
          <t>Author:
“a list of seventy named persons who were residents of Australia and who were alleged to have committed war crimes.”
https://books.google.com/books?id=7o7KTp1341gC&amp;pg=PA126</t>
        </r>
      </text>
    </comment>
    <comment ref="BA408" authorId="0" shapeId="0" xr:uid="{00000000-0006-0000-0000-000055100000}">
      <text>
        <r>
          <rPr>
            <sz val="11"/>
            <color indexed="8"/>
            <rFont val="Helvetica"/>
            <family val="2"/>
          </rPr>
          <t>Author:
“a list of seventy named persons who were residents of Australia and who were alleged to have committed war crimes.”
https://books.google.com/books?id=7o7KTp1341gC&amp;pg=PA126</t>
        </r>
      </text>
    </comment>
    <comment ref="BC408" authorId="0" shapeId="0" xr:uid="{00000000-0006-0000-0000-000056100000}">
      <text>
        <r>
          <rPr>
            <sz val="11"/>
            <color indexed="8"/>
            <rFont val="Helvetica"/>
            <family val="2"/>
          </rPr>
          <t>Author:
“a list of seventy named persons who were residents of Australia and who were alleged to have committed war crimes.”
https://books.google.com/books?id=7o7KTp1341gC&amp;pg=PA126</t>
        </r>
      </text>
    </comment>
    <comment ref="L409" authorId="0" shapeId="0" xr:uid="{00000000-0006-0000-0000-00005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09" authorId="0" shapeId="0" xr:uid="{00000000-0006-0000-0000-000058100000}">
      <text>
        <r>
          <rPr>
            <sz val="11"/>
            <color indexed="8"/>
            <rFont val="Helvetica"/>
            <family val="2"/>
          </rPr>
          <t>Author:
“a list of seventy named persons who were residents of Australia and who were alleged to have committed war crimes.”
https://books.google.com/books?id=7o7KTp1341gC&amp;pg=PA126</t>
        </r>
      </text>
    </comment>
    <comment ref="BA409" authorId="0" shapeId="0" xr:uid="{00000000-0006-0000-0000-000059100000}">
      <text>
        <r>
          <rPr>
            <sz val="11"/>
            <color indexed="8"/>
            <rFont val="Helvetica"/>
            <family val="2"/>
          </rPr>
          <t>Author:
“a list of seventy named persons who were residents of Australia and who were alleged to have committed war crimes.”
https://books.google.com/books?id=7o7KTp1341gC&amp;pg=PA126</t>
        </r>
      </text>
    </comment>
    <comment ref="BC409" authorId="0" shapeId="0" xr:uid="{00000000-0006-0000-0000-00005A100000}">
      <text>
        <r>
          <rPr>
            <sz val="11"/>
            <color indexed="8"/>
            <rFont val="Helvetica"/>
            <family val="2"/>
          </rPr>
          <t>Author:
“a list of seventy named persons who were residents of Australia and who were alleged to have committed war crimes.”
https://books.google.com/books?id=7o7KTp1341gC&amp;pg=PA126</t>
        </r>
      </text>
    </comment>
    <comment ref="L410" authorId="0" shapeId="0" xr:uid="{00000000-0006-0000-0000-00005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0" authorId="0" shapeId="0" xr:uid="{00000000-0006-0000-0000-00005C100000}">
      <text>
        <r>
          <rPr>
            <sz val="11"/>
            <color indexed="8"/>
            <rFont val="Helvetica"/>
            <family val="2"/>
          </rPr>
          <t>Author:
“a list of seventy named persons who were residents of Australia and who were alleged to have committed war crimes.”
https://books.google.com/books?id=7o7KTp1341gC&amp;pg=PA126</t>
        </r>
      </text>
    </comment>
    <comment ref="BA410" authorId="0" shapeId="0" xr:uid="{00000000-0006-0000-0000-00005D100000}">
      <text>
        <r>
          <rPr>
            <sz val="11"/>
            <color indexed="8"/>
            <rFont val="Helvetica"/>
            <family val="2"/>
          </rPr>
          <t>Author:
“a list of seventy named persons who were residents of Australia and who were alleged to have committed war crimes.”
https://books.google.com/books?id=7o7KTp1341gC&amp;pg=PA126</t>
        </r>
      </text>
    </comment>
    <comment ref="BC410" authorId="0" shapeId="0" xr:uid="{00000000-0006-0000-0000-00005E100000}">
      <text>
        <r>
          <rPr>
            <sz val="11"/>
            <color indexed="8"/>
            <rFont val="Helvetica"/>
            <family val="2"/>
          </rPr>
          <t>Author:
“a list of seventy named persons who were residents of Australia and who were alleged to have committed war crimes.”
https://books.google.com/books?id=7o7KTp1341gC&amp;pg=PA126</t>
        </r>
      </text>
    </comment>
    <comment ref="L411" authorId="0" shapeId="0" xr:uid="{00000000-0006-0000-0000-00005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1" authorId="0" shapeId="0" xr:uid="{00000000-0006-0000-0000-000060100000}">
      <text>
        <r>
          <rPr>
            <sz val="11"/>
            <color indexed="8"/>
            <rFont val="Helvetica"/>
            <family val="2"/>
          </rPr>
          <t>Author:
“a list of seventy named persons who were residents of Australia and who were alleged to have committed war crimes.”
https://books.google.com/books?id=7o7KTp1341gC&amp;pg=PA126</t>
        </r>
      </text>
    </comment>
    <comment ref="BA411" authorId="0" shapeId="0" xr:uid="{00000000-0006-0000-0000-000061100000}">
      <text>
        <r>
          <rPr>
            <sz val="11"/>
            <color indexed="8"/>
            <rFont val="Helvetica"/>
            <family val="2"/>
          </rPr>
          <t>Author:
“a list of seventy named persons who were residents of Australia and who were alleged to have committed war crimes.”
https://books.google.com/books?id=7o7KTp1341gC&amp;pg=PA126</t>
        </r>
      </text>
    </comment>
    <comment ref="BC411" authorId="0" shapeId="0" xr:uid="{00000000-0006-0000-0000-000062100000}">
      <text>
        <r>
          <rPr>
            <sz val="11"/>
            <color indexed="8"/>
            <rFont val="Helvetica"/>
            <family val="2"/>
          </rPr>
          <t>Author:
“a list of seventy named persons who were residents of Australia and who were alleged to have committed war crimes.”
https://books.google.com/books?id=7o7KTp1341gC&amp;pg=PA126</t>
        </r>
      </text>
    </comment>
    <comment ref="L412" authorId="0" shapeId="0" xr:uid="{00000000-0006-0000-0000-00006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2" authorId="0" shapeId="0" xr:uid="{00000000-0006-0000-0000-000064100000}">
      <text>
        <r>
          <rPr>
            <sz val="11"/>
            <color indexed="8"/>
            <rFont val="Helvetica"/>
            <family val="2"/>
          </rPr>
          <t>Author:
“a list of seventy named persons who were residents of Australia and who were alleged to have committed war crimes.”
https://books.google.com/books?id=7o7KTp1341gC&amp;pg=PA126</t>
        </r>
      </text>
    </comment>
    <comment ref="BA412" authorId="0" shapeId="0" xr:uid="{00000000-0006-0000-0000-000065100000}">
      <text>
        <r>
          <rPr>
            <sz val="11"/>
            <color indexed="8"/>
            <rFont val="Helvetica"/>
            <family val="2"/>
          </rPr>
          <t>Author:
“a list of seventy named persons who were residents of Australia and who were alleged to have committed war crimes.”
https://books.google.com/books?id=7o7KTp1341gC&amp;pg=PA126</t>
        </r>
      </text>
    </comment>
    <comment ref="BC412" authorId="0" shapeId="0" xr:uid="{00000000-0006-0000-0000-000066100000}">
      <text>
        <r>
          <rPr>
            <sz val="11"/>
            <color indexed="8"/>
            <rFont val="Helvetica"/>
            <family val="2"/>
          </rPr>
          <t>Author:
“a list of seventy named persons who were residents of Australia and who were alleged to have committed war crimes.”
https://books.google.com/books?id=7o7KTp1341gC&amp;pg=PA126</t>
        </r>
      </text>
    </comment>
    <comment ref="L413" authorId="0" shapeId="0" xr:uid="{00000000-0006-0000-0000-00006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3" authorId="0" shapeId="0" xr:uid="{00000000-0006-0000-0000-000068100000}">
      <text>
        <r>
          <rPr>
            <sz val="11"/>
            <color indexed="8"/>
            <rFont val="Helvetica"/>
            <family val="2"/>
          </rPr>
          <t>Author:
“a list of seventy named persons who were residents of Australia and who were alleged to have committed war crimes.”
https://books.google.com/books?id=7o7KTp1341gC&amp;pg=PA126</t>
        </r>
      </text>
    </comment>
    <comment ref="BA413" authorId="0" shapeId="0" xr:uid="{00000000-0006-0000-0000-000069100000}">
      <text>
        <r>
          <rPr>
            <sz val="11"/>
            <color indexed="8"/>
            <rFont val="Helvetica"/>
            <family val="2"/>
          </rPr>
          <t>Author:
“a list of seventy named persons who were residents of Australia and who were alleged to have committed war crimes.”
https://books.google.com/books?id=7o7KTp1341gC&amp;pg=PA126</t>
        </r>
      </text>
    </comment>
    <comment ref="BC413" authorId="0" shapeId="0" xr:uid="{00000000-0006-0000-0000-00006A100000}">
      <text>
        <r>
          <rPr>
            <sz val="11"/>
            <color indexed="8"/>
            <rFont val="Helvetica"/>
            <family val="2"/>
          </rPr>
          <t>Author:
“a list of seventy named persons who were residents of Australia and who were alleged to have committed war crimes.”
https://books.google.com/books?id=7o7KTp1341gC&amp;pg=PA126</t>
        </r>
      </text>
    </comment>
    <comment ref="L414" authorId="0" shapeId="0" xr:uid="{00000000-0006-0000-0000-00006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4" authorId="0" shapeId="0" xr:uid="{00000000-0006-0000-0000-00006C100000}">
      <text>
        <r>
          <rPr>
            <sz val="11"/>
            <color indexed="8"/>
            <rFont val="Helvetica"/>
            <family val="2"/>
          </rPr>
          <t>Author:
“a list of seventy named persons who were residents of Australia and who were alleged to have committed war crimes.”
https://books.google.com/books?id=7o7KTp1341gC&amp;pg=PA126</t>
        </r>
      </text>
    </comment>
    <comment ref="BA414" authorId="0" shapeId="0" xr:uid="{00000000-0006-0000-0000-00006D100000}">
      <text>
        <r>
          <rPr>
            <sz val="11"/>
            <color indexed="8"/>
            <rFont val="Helvetica"/>
            <family val="2"/>
          </rPr>
          <t>Author:
“a list of seventy named persons who were residents of Australia and who were alleged to have committed war crimes.”
https://books.google.com/books?id=7o7KTp1341gC&amp;pg=PA126</t>
        </r>
      </text>
    </comment>
    <comment ref="BC414" authorId="0" shapeId="0" xr:uid="{00000000-0006-0000-0000-00006E100000}">
      <text>
        <r>
          <rPr>
            <sz val="11"/>
            <color indexed="8"/>
            <rFont val="Helvetica"/>
            <family val="2"/>
          </rPr>
          <t>Author:
“a list of seventy named persons who were residents of Australia and who were alleged to have committed war crimes.”
https://books.google.com/books?id=7o7KTp1341gC&amp;pg=PA126</t>
        </r>
      </text>
    </comment>
    <comment ref="L415" authorId="0" shapeId="0" xr:uid="{00000000-0006-0000-0000-00006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5" authorId="0" shapeId="0" xr:uid="{00000000-0006-0000-0000-000070100000}">
      <text>
        <r>
          <rPr>
            <sz val="11"/>
            <color indexed="8"/>
            <rFont val="Helvetica"/>
            <family val="2"/>
          </rPr>
          <t>Author:
“a list of seventy named persons who were residents of Australia and who were alleged to have committed war crimes.”
https://books.google.com/books?id=7o7KTp1341gC&amp;pg=PA126</t>
        </r>
      </text>
    </comment>
    <comment ref="BA415" authorId="0" shapeId="0" xr:uid="{00000000-0006-0000-0000-000071100000}">
      <text>
        <r>
          <rPr>
            <sz val="11"/>
            <color indexed="8"/>
            <rFont val="Helvetica"/>
            <family val="2"/>
          </rPr>
          <t>Author:
“a list of seventy named persons who were residents of Australia and who were alleged to have committed war crimes.”
https://books.google.com/books?id=7o7KTp1341gC&amp;pg=PA126</t>
        </r>
      </text>
    </comment>
    <comment ref="BC415" authorId="0" shapeId="0" xr:uid="{00000000-0006-0000-0000-000072100000}">
      <text>
        <r>
          <rPr>
            <sz val="11"/>
            <color indexed="8"/>
            <rFont val="Helvetica"/>
            <family val="2"/>
          </rPr>
          <t>Author:
“a list of seventy named persons who were residents of Australia and who were alleged to have committed war crimes.”
https://books.google.com/books?id=7o7KTp1341gC&amp;pg=PA126</t>
        </r>
      </text>
    </comment>
    <comment ref="L416" authorId="0" shapeId="0" xr:uid="{00000000-0006-0000-0000-00007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6" authorId="0" shapeId="0" xr:uid="{00000000-0006-0000-0000-000074100000}">
      <text>
        <r>
          <rPr>
            <sz val="11"/>
            <color indexed="8"/>
            <rFont val="Helvetica"/>
            <family val="2"/>
          </rPr>
          <t>Author:
“a list of seventy named persons who were residents of Australia and who were alleged to have committed war crimes.”
https://books.google.com/books?id=7o7KTp1341gC&amp;pg=PA126</t>
        </r>
      </text>
    </comment>
    <comment ref="BA416" authorId="0" shapeId="0" xr:uid="{00000000-0006-0000-0000-000075100000}">
      <text>
        <r>
          <rPr>
            <sz val="11"/>
            <color indexed="8"/>
            <rFont val="Helvetica"/>
            <family val="2"/>
          </rPr>
          <t>Author:
“a list of seventy named persons who were residents of Australia and who were alleged to have committed war crimes.”
https://books.google.com/books?id=7o7KTp1341gC&amp;pg=PA126</t>
        </r>
      </text>
    </comment>
    <comment ref="BC416" authorId="0" shapeId="0" xr:uid="{00000000-0006-0000-0000-000076100000}">
      <text>
        <r>
          <rPr>
            <sz val="11"/>
            <color indexed="8"/>
            <rFont val="Helvetica"/>
            <family val="2"/>
          </rPr>
          <t>Author:
“a list of seventy named persons who were residents of Australia and who were alleged to have committed war crimes.”
https://books.google.com/books?id=7o7KTp1341gC&amp;pg=PA126</t>
        </r>
      </text>
    </comment>
    <comment ref="K417" authorId="0" shapeId="0" xr:uid="{00000000-0006-0000-0000-000098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17" authorId="0" shapeId="0" xr:uid="{00000000-0006-0000-0000-000099260000}">
      <text>
        <r>
          <rPr>
            <sz val="11"/>
            <color indexed="8"/>
            <rFont val="Helvetica"/>
            <family val="2"/>
          </rPr>
          <t>Author:
“ the former genocide offense of § 220a of the Criminal Code”
http://www.zis-online.com/dat/artikel/2007_13_187.pdf at 510</t>
        </r>
      </text>
    </comment>
    <comment ref="AH417" authorId="0" shapeId="0" xr:uid="{00000000-0006-0000-0000-00009A260000}">
      <text>
        <r>
          <rPr>
            <sz val="11"/>
            <color indexed="8"/>
            <rFont val="Helvetica"/>
            <family val="2"/>
          </rPr>
          <t>Author:
https://en.wikipedia.org/wiki/List_of_former_German_colonies</t>
        </r>
      </text>
    </comment>
    <comment ref="AI417" authorId="0" shapeId="0" xr:uid="{00000000-0006-0000-0000-00009B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17" authorId="0" shapeId="0" xr:uid="{00000000-0006-0000-0000-00009C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17" authorId="0" shapeId="0" xr:uid="{00000000-0006-0000-0000-00009D260000}">
      <text>
        <r>
          <rPr>
            <sz val="11"/>
            <color indexed="8"/>
            <rFont val="Helvetica"/>
            <family val="2"/>
          </rPr>
          <t>Author:
In conjunction with ICTY-related efforts</t>
        </r>
      </text>
    </comment>
    <comment ref="N418" authorId="2" shapeId="0" xr:uid="{B1C74AA2-1E95-8A40-98FC-735F0F4CED6F}">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18" authorId="1" shapeId="0" xr:uid="{57A52474-4273-D545-91EC-B2233444D8CE}">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18" authorId="0" shapeId="0" xr:uid="{40D15127-819D-934B-BCCF-CD36F565F801}">
      <text>
        <r>
          <rPr>
            <sz val="11"/>
            <color indexed="8"/>
            <rFont val="Helvetica"/>
            <family val="2"/>
          </rPr>
          <t>Author:
Barely.
https://en.wikipedia.org/wiki/Swedish_overseas_colonies</t>
        </r>
      </text>
    </comment>
    <comment ref="L419" authorId="0" shapeId="0" xr:uid="{00000000-0006-0000-0000-00007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19" authorId="0" shapeId="0" xr:uid="{00000000-0006-0000-0000-000078100000}">
      <text>
        <r>
          <rPr>
            <sz val="11"/>
            <color indexed="8"/>
            <rFont val="Helvetica"/>
            <family val="2"/>
          </rPr>
          <t>Author:
“a list of seventy named persons who were residents of Australia and who were alleged to have committed war crimes.”
https://books.google.com/books?id=7o7KTp1341gC&amp;pg=PA126</t>
        </r>
      </text>
    </comment>
    <comment ref="BA419" authorId="0" shapeId="0" xr:uid="{00000000-0006-0000-0000-000079100000}">
      <text>
        <r>
          <rPr>
            <sz val="11"/>
            <color indexed="8"/>
            <rFont val="Helvetica"/>
            <family val="2"/>
          </rPr>
          <t>Author:
“a list of seventy named persons who were residents of Australia and who were alleged to have committed war crimes.”
https://books.google.com/books?id=7o7KTp1341gC&amp;pg=PA126</t>
        </r>
      </text>
    </comment>
    <comment ref="BC419" authorId="0" shapeId="0" xr:uid="{00000000-0006-0000-0000-00007A100000}">
      <text>
        <r>
          <rPr>
            <sz val="11"/>
            <color indexed="8"/>
            <rFont val="Helvetica"/>
            <family val="2"/>
          </rPr>
          <t>Author:
“a list of seventy named persons who were residents of Australia and who were alleged to have committed war crimes.”
https://books.google.com/books?id=7o7KTp1341gC&amp;pg=PA126</t>
        </r>
      </text>
    </comment>
    <comment ref="L420" authorId="0" shapeId="0" xr:uid="{00000000-0006-0000-0000-00007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0" authorId="0" shapeId="0" xr:uid="{00000000-0006-0000-0000-00007C100000}">
      <text>
        <r>
          <rPr>
            <sz val="11"/>
            <color indexed="8"/>
            <rFont val="Helvetica"/>
            <family val="2"/>
          </rPr>
          <t>Author:
“a list of seventy named persons who were residents of Australia and who were alleged to have committed war crimes.”
https://books.google.com/books?id=7o7KTp1341gC&amp;pg=PA126</t>
        </r>
      </text>
    </comment>
    <comment ref="BA420" authorId="0" shapeId="0" xr:uid="{00000000-0006-0000-0000-00007D100000}">
      <text>
        <r>
          <rPr>
            <sz val="11"/>
            <color indexed="8"/>
            <rFont val="Helvetica"/>
            <family val="2"/>
          </rPr>
          <t>Author:
“a list of seventy named persons who were residents of Australia and who were alleged to have committed war crimes.”
https://books.google.com/books?id=7o7KTp1341gC&amp;pg=PA126</t>
        </r>
      </text>
    </comment>
    <comment ref="BC420" authorId="0" shapeId="0" xr:uid="{00000000-0006-0000-0000-00007E100000}">
      <text>
        <r>
          <rPr>
            <sz val="11"/>
            <color indexed="8"/>
            <rFont val="Helvetica"/>
            <family val="2"/>
          </rPr>
          <t>Author:
“a list of seventy named persons who were residents of Australia and who were alleged to have committed war crimes.”
https://books.google.com/books?id=7o7KTp1341gC&amp;pg=PA126</t>
        </r>
      </text>
    </comment>
    <comment ref="L421" authorId="0" shapeId="0" xr:uid="{00000000-0006-0000-0000-00007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1" authorId="0" shapeId="0" xr:uid="{00000000-0006-0000-0000-000080100000}">
      <text>
        <r>
          <rPr>
            <sz val="11"/>
            <color indexed="8"/>
            <rFont val="Helvetica"/>
            <family val="2"/>
          </rPr>
          <t>Author:
“a list of seventy named persons who were residents of Australia and who were alleged to have committed war crimes.”
https://books.google.com/books?id=7o7KTp1341gC&amp;pg=PA126</t>
        </r>
      </text>
    </comment>
    <comment ref="BA421" authorId="0" shapeId="0" xr:uid="{00000000-0006-0000-0000-000081100000}">
      <text>
        <r>
          <rPr>
            <sz val="11"/>
            <color indexed="8"/>
            <rFont val="Helvetica"/>
            <family val="2"/>
          </rPr>
          <t>Author:
“a list of seventy named persons who were residents of Australia and who were alleged to have committed war crimes.”
https://books.google.com/books?id=7o7KTp1341gC&amp;pg=PA126</t>
        </r>
      </text>
    </comment>
    <comment ref="BC421" authorId="0" shapeId="0" xr:uid="{00000000-0006-0000-0000-000082100000}">
      <text>
        <r>
          <rPr>
            <sz val="11"/>
            <color indexed="8"/>
            <rFont val="Helvetica"/>
            <family val="2"/>
          </rPr>
          <t>Author:
“a list of seventy named persons who were residents of Australia and who were alleged to have committed war crimes.”
https://books.google.com/books?id=7o7KTp1341gC&amp;pg=PA126</t>
        </r>
      </text>
    </comment>
    <comment ref="L422" authorId="0" shapeId="0" xr:uid="{00000000-0006-0000-0000-00008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2" authorId="0" shapeId="0" xr:uid="{00000000-0006-0000-0000-000084100000}">
      <text>
        <r>
          <rPr>
            <sz val="11"/>
            <color indexed="8"/>
            <rFont val="Helvetica"/>
            <family val="2"/>
          </rPr>
          <t>Author:
“a list of seventy named persons who were residents of Australia and who were alleged to have committed war crimes.”
https://books.google.com/books?id=7o7KTp1341gC&amp;pg=PA126</t>
        </r>
      </text>
    </comment>
    <comment ref="BA422" authorId="0" shapeId="0" xr:uid="{00000000-0006-0000-0000-000085100000}">
      <text>
        <r>
          <rPr>
            <sz val="11"/>
            <color indexed="8"/>
            <rFont val="Helvetica"/>
            <family val="2"/>
          </rPr>
          <t>Author:
“a list of seventy named persons who were residents of Australia and who were alleged to have committed war crimes.”
https://books.google.com/books?id=7o7KTp1341gC&amp;pg=PA126</t>
        </r>
      </text>
    </comment>
    <comment ref="BC422" authorId="0" shapeId="0" xr:uid="{00000000-0006-0000-0000-000086100000}">
      <text>
        <r>
          <rPr>
            <sz val="11"/>
            <color indexed="8"/>
            <rFont val="Helvetica"/>
            <family val="2"/>
          </rPr>
          <t>Author:
“a list of seventy named persons who were residents of Australia and who were alleged to have committed war crimes.”
https://books.google.com/books?id=7o7KTp1341gC&amp;pg=PA126</t>
        </r>
      </text>
    </comment>
    <comment ref="L423" authorId="0" shapeId="0" xr:uid="{00000000-0006-0000-0000-00008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3" authorId="0" shapeId="0" xr:uid="{00000000-0006-0000-0000-000088100000}">
      <text>
        <r>
          <rPr>
            <sz val="11"/>
            <color indexed="8"/>
            <rFont val="Helvetica"/>
            <family val="2"/>
          </rPr>
          <t>Author:
“a list of seventy named persons who were residents of Australia and who were alleged to have committed war crimes.”
https://books.google.com/books?id=7o7KTp1341gC&amp;pg=PA126</t>
        </r>
      </text>
    </comment>
    <comment ref="BA423" authorId="0" shapeId="0" xr:uid="{00000000-0006-0000-0000-000089100000}">
      <text>
        <r>
          <rPr>
            <sz val="11"/>
            <color indexed="8"/>
            <rFont val="Helvetica"/>
            <family val="2"/>
          </rPr>
          <t>Author:
“a list of seventy named persons who were residents of Australia and who were alleged to have committed war crimes.”
https://books.google.com/books?id=7o7KTp1341gC&amp;pg=PA126</t>
        </r>
      </text>
    </comment>
    <comment ref="BC423" authorId="0" shapeId="0" xr:uid="{00000000-0006-0000-0000-00008A100000}">
      <text>
        <r>
          <rPr>
            <sz val="11"/>
            <color indexed="8"/>
            <rFont val="Helvetica"/>
            <family val="2"/>
          </rPr>
          <t>Author:
“a list of seventy named persons who were residents of Australia and who were alleged to have committed war crimes.”
https://books.google.com/books?id=7o7KTp1341gC&amp;pg=PA126</t>
        </r>
      </text>
    </comment>
    <comment ref="L424" authorId="0" shapeId="0" xr:uid="{00000000-0006-0000-0000-00008B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4" authorId="0" shapeId="0" xr:uid="{00000000-0006-0000-0000-00008C100000}">
      <text>
        <r>
          <rPr>
            <sz val="11"/>
            <color indexed="8"/>
            <rFont val="Helvetica"/>
            <family val="2"/>
          </rPr>
          <t>Author:
“a list of seventy named persons who were residents of Australia and who were alleged to have committed war crimes.”
https://books.google.com/books?id=7o7KTp1341gC&amp;pg=PA126</t>
        </r>
      </text>
    </comment>
    <comment ref="BA424" authorId="0" shapeId="0" xr:uid="{00000000-0006-0000-0000-00008D100000}">
      <text>
        <r>
          <rPr>
            <sz val="11"/>
            <color indexed="8"/>
            <rFont val="Helvetica"/>
            <family val="2"/>
          </rPr>
          <t>Author:
“a list of seventy named persons who were residents of Australia and who were alleged to have committed war crimes.”
https://books.google.com/books?id=7o7KTp1341gC&amp;pg=PA126</t>
        </r>
      </text>
    </comment>
    <comment ref="BC424" authorId="0" shapeId="0" xr:uid="{00000000-0006-0000-0000-00008E100000}">
      <text>
        <r>
          <rPr>
            <sz val="11"/>
            <color indexed="8"/>
            <rFont val="Helvetica"/>
            <family val="2"/>
          </rPr>
          <t>Author:
“a list of seventy named persons who were residents of Australia and who were alleged to have committed war crimes.”
https://books.google.com/books?id=7o7KTp1341gC&amp;pg=PA126</t>
        </r>
      </text>
    </comment>
    <comment ref="L425" authorId="0" shapeId="0" xr:uid="{00000000-0006-0000-0000-00008F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5" authorId="0" shapeId="0" xr:uid="{00000000-0006-0000-0000-000090100000}">
      <text>
        <r>
          <rPr>
            <sz val="11"/>
            <color indexed="8"/>
            <rFont val="Helvetica"/>
            <family val="2"/>
          </rPr>
          <t>Author:
“a list of seventy named persons who were residents of Australia and who were alleged to have committed war crimes.”
https://books.google.com/books?id=7o7KTp1341gC&amp;pg=PA126</t>
        </r>
      </text>
    </comment>
    <comment ref="BA425" authorId="0" shapeId="0" xr:uid="{00000000-0006-0000-0000-000091100000}">
      <text>
        <r>
          <rPr>
            <sz val="11"/>
            <color indexed="8"/>
            <rFont val="Helvetica"/>
            <family val="2"/>
          </rPr>
          <t>Author:
“a list of seventy named persons who were residents of Australia and who were alleged to have committed war crimes.”
https://books.google.com/books?id=7o7KTp1341gC&amp;pg=PA126</t>
        </r>
      </text>
    </comment>
    <comment ref="BC425" authorId="0" shapeId="0" xr:uid="{00000000-0006-0000-0000-000092100000}">
      <text>
        <r>
          <rPr>
            <sz val="11"/>
            <color indexed="8"/>
            <rFont val="Helvetica"/>
            <family val="2"/>
          </rPr>
          <t>Author:
“a list of seventy named persons who were residents of Australia and who were alleged to have committed war crimes.”
https://books.google.com/books?id=7o7KTp1341gC&amp;pg=PA126</t>
        </r>
      </text>
    </comment>
    <comment ref="L426" authorId="0" shapeId="0" xr:uid="{00000000-0006-0000-0000-000093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6" authorId="0" shapeId="0" xr:uid="{00000000-0006-0000-0000-000094100000}">
      <text>
        <r>
          <rPr>
            <sz val="11"/>
            <color indexed="8"/>
            <rFont val="Helvetica"/>
            <family val="2"/>
          </rPr>
          <t>Author:
“a list of seventy named persons who were residents of Australia and who were alleged to have committed war crimes.”
https://books.google.com/books?id=7o7KTp1341gC&amp;pg=PA126</t>
        </r>
      </text>
    </comment>
    <comment ref="BA426" authorId="0" shapeId="0" xr:uid="{00000000-0006-0000-0000-000095100000}">
      <text>
        <r>
          <rPr>
            <sz val="11"/>
            <color indexed="8"/>
            <rFont val="Helvetica"/>
            <family val="2"/>
          </rPr>
          <t>Author:
“a list of seventy named persons who were residents of Australia and who were alleged to have committed war crimes.”
https://books.google.com/books?id=7o7KTp1341gC&amp;pg=PA126</t>
        </r>
      </text>
    </comment>
    <comment ref="BC426" authorId="0" shapeId="0" xr:uid="{00000000-0006-0000-0000-000096100000}">
      <text>
        <r>
          <rPr>
            <sz val="11"/>
            <color indexed="8"/>
            <rFont val="Helvetica"/>
            <family val="2"/>
          </rPr>
          <t>Author:
“a list of seventy named persons who were residents of Australia and who were alleged to have committed war crimes.”
https://books.google.com/books?id=7o7KTp1341gC&amp;pg=PA126</t>
        </r>
      </text>
    </comment>
    <comment ref="L427" authorId="0" shapeId="0" xr:uid="{00000000-0006-0000-0000-000097100000}">
      <text>
        <r>
          <rPr>
            <sz val="11"/>
            <color indexed="8"/>
            <rFont val="Helvetica"/>
            <family val="2"/>
          </rPr>
          <t>Author:
Explanation from Langer: “Explanation: they are the seventy people mentioned in Menzies’ list minus the 4 we know by name that their prosecution was considered by the authorities (Berezowsky, Kalejs, Polyukohivitch, and Wagner).”</t>
        </r>
      </text>
    </comment>
    <comment ref="AZ427" authorId="0" shapeId="0" xr:uid="{00000000-0006-0000-0000-000098100000}">
      <text>
        <r>
          <rPr>
            <sz val="11"/>
            <color indexed="8"/>
            <rFont val="Helvetica"/>
            <family val="2"/>
          </rPr>
          <t>Author:
“a list of seventy named persons who were residents of Australia and who were alleged to have committed war crimes.”
https://books.google.com/books?id=7o7KTp1341gC&amp;pg=PA126</t>
        </r>
      </text>
    </comment>
    <comment ref="BA427" authorId="0" shapeId="0" xr:uid="{00000000-0006-0000-0000-000099100000}">
      <text>
        <r>
          <rPr>
            <sz val="11"/>
            <color indexed="8"/>
            <rFont val="Helvetica"/>
            <family val="2"/>
          </rPr>
          <t>Author:
“a list of seventy named persons who were residents of Australia and who were alleged to have committed war crimes.”
https://books.google.com/books?id=7o7KTp1341gC&amp;pg=PA126</t>
        </r>
      </text>
    </comment>
    <comment ref="BC427" authorId="0" shapeId="0" xr:uid="{00000000-0006-0000-0000-00009A100000}">
      <text>
        <r>
          <rPr>
            <sz val="11"/>
            <color indexed="8"/>
            <rFont val="Helvetica"/>
            <family val="2"/>
          </rPr>
          <t>Author:
“a list of seventy named persons who were residents of Australia and who were alleged to have committed war crimes.”
https://books.google.com/books?id=7o7KTp1341gC&amp;pg=PA126</t>
        </r>
      </text>
    </comment>
    <comment ref="K428" authorId="0" shapeId="0" xr:uid="{00000000-0006-0000-0000-00009E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28" authorId="0" shapeId="0" xr:uid="{00000000-0006-0000-0000-00009F260000}">
      <text>
        <r>
          <rPr>
            <sz val="11"/>
            <color indexed="8"/>
            <rFont val="Helvetica"/>
            <family val="2"/>
          </rPr>
          <t>Author:
“ the former genocide offense of § 220a of the Criminal Code”
http://www.zis-online.com/dat/artikel/2007_13_187.pdf at 510</t>
        </r>
      </text>
    </comment>
    <comment ref="AH428" authorId="0" shapeId="0" xr:uid="{00000000-0006-0000-0000-0000A0260000}">
      <text>
        <r>
          <rPr>
            <sz val="11"/>
            <color indexed="8"/>
            <rFont val="Helvetica"/>
            <family val="2"/>
          </rPr>
          <t>Author:
https://en.wikipedia.org/wiki/List_of_former_German_colonies</t>
        </r>
      </text>
    </comment>
    <comment ref="AI428" authorId="0" shapeId="0" xr:uid="{00000000-0006-0000-0000-0000A1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28" authorId="0" shapeId="0" xr:uid="{00000000-0006-0000-0000-0000A2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28" authorId="0" shapeId="0" xr:uid="{00000000-0006-0000-0000-0000A3260000}">
      <text>
        <r>
          <rPr>
            <sz val="11"/>
            <color indexed="8"/>
            <rFont val="Helvetica"/>
            <family val="2"/>
          </rPr>
          <t>Author:
In conjunction with ICTY-related efforts</t>
        </r>
      </text>
    </comment>
    <comment ref="N429" authorId="2" shapeId="0" xr:uid="{DA7DB1A0-CCE1-8D48-93B0-6612E0B724B3}">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29" authorId="1" shapeId="0" xr:uid="{3E9FBD70-8FCF-4744-A9F6-3A7F6C15F2B1}">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29" authorId="0" shapeId="0" xr:uid="{39F43A23-3851-794A-BE7E-B182B1C7AFF2}">
      <text>
        <r>
          <rPr>
            <sz val="11"/>
            <color indexed="8"/>
            <rFont val="Helvetica"/>
            <family val="2"/>
          </rPr>
          <t>Author:
Barely.
https://en.wikipedia.org/wiki/Swedish_overseas_colonies</t>
        </r>
      </text>
    </comment>
    <comment ref="AL430" authorId="0" shapeId="0" xr:uid="{00000000-0006-0000-0000-0000F41B0000}">
      <text>
        <r>
          <rPr>
            <sz val="11"/>
            <color indexed="8"/>
            <rFont val="Helvetica"/>
            <family val="2"/>
          </rPr>
          <t>Author:
https://news.google.com/newspapers?nid=1812&amp;dat=19930224&amp;id=_-BOAAAAIBAJ&amp;sjid=EUwDAAAAIBAJ&amp;pg=4406,903658&amp;hl=en</t>
        </r>
      </text>
    </comment>
    <comment ref="AN430" authorId="0" shapeId="0" xr:uid="{00000000-0006-0000-0000-0000F51B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0" authorId="0" shapeId="0" xr:uid="{00000000-0006-0000-0000-0000F61B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0" authorId="0" shapeId="0" xr:uid="{00000000-0006-0000-0000-0000F71B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0" authorId="0" shapeId="0" xr:uid="{00000000-0006-0000-0000-0000F81B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31" authorId="0" shapeId="0" xr:uid="{00000000-0006-0000-0000-0000F91B0000}">
      <text>
        <r>
          <rPr>
            <sz val="11"/>
            <color indexed="8"/>
            <rFont val="Helvetica"/>
            <family val="2"/>
          </rPr>
          <t>Author:
https://news.google.com/newspapers?nid=1812&amp;dat=19930224&amp;id=_-BOAAAAIBAJ&amp;sjid=EUwDAAAAIBAJ&amp;pg=4406,903658&amp;hl=en</t>
        </r>
      </text>
    </comment>
    <comment ref="AN431" authorId="0" shapeId="0" xr:uid="{00000000-0006-0000-0000-0000FA1B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1" authorId="0" shapeId="0" xr:uid="{00000000-0006-0000-0000-0000FB1B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1" authorId="0" shapeId="0" xr:uid="{00000000-0006-0000-0000-0000FC1B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1" authorId="0" shapeId="0" xr:uid="{00000000-0006-0000-0000-0000FD1B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32" authorId="0" shapeId="0" xr:uid="{00000000-0006-0000-0000-0000FE1B0000}">
      <text>
        <r>
          <rPr>
            <sz val="11"/>
            <color indexed="8"/>
            <rFont val="Helvetica"/>
            <family val="2"/>
          </rPr>
          <t>Author:
https://news.google.com/newspapers?nid=1812&amp;dat=19930224&amp;id=_-BOAAAAIBAJ&amp;sjid=EUwDAAAAIBAJ&amp;pg=4406,903658&amp;hl=en</t>
        </r>
      </text>
    </comment>
    <comment ref="AN432" authorId="0" shapeId="0" xr:uid="{00000000-0006-0000-0000-0000FF1B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2" authorId="0" shapeId="0" xr:uid="{00000000-0006-0000-0000-000000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2" authorId="0" shapeId="0" xr:uid="{00000000-0006-0000-0000-000001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2" authorId="0" shapeId="0" xr:uid="{00000000-0006-0000-0000-000002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33" authorId="0" shapeId="0" xr:uid="{00000000-0006-0000-0000-0000031C0000}">
      <text>
        <r>
          <rPr>
            <sz val="11"/>
            <color indexed="8"/>
            <rFont val="Helvetica"/>
            <family val="2"/>
          </rPr>
          <t>Author:
https://news.google.com/newspapers?nid=1812&amp;dat=19930224&amp;id=_-BOAAAAIBAJ&amp;sjid=EUwDAAAAIBAJ&amp;pg=4406,903658&amp;hl=en</t>
        </r>
      </text>
    </comment>
    <comment ref="AN433" authorId="0" shapeId="0" xr:uid="{00000000-0006-0000-0000-000004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3" authorId="0" shapeId="0" xr:uid="{00000000-0006-0000-0000-000005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3" authorId="0" shapeId="0" xr:uid="{00000000-0006-0000-0000-000006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3" authorId="0" shapeId="0" xr:uid="{00000000-0006-0000-0000-000007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34" authorId="0" shapeId="0" xr:uid="{00000000-0006-0000-0000-0000081C0000}">
      <text>
        <r>
          <rPr>
            <sz val="11"/>
            <color indexed="8"/>
            <rFont val="Helvetica"/>
            <family val="2"/>
          </rPr>
          <t>Author:
https://news.google.com/newspapers?nid=1812&amp;dat=19930224&amp;id=_-BOAAAAIBAJ&amp;sjid=EUwDAAAAIBAJ&amp;pg=4406,903658&amp;hl=en</t>
        </r>
      </text>
    </comment>
    <comment ref="AN434" authorId="0" shapeId="0" xr:uid="{00000000-0006-0000-0000-000009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4" authorId="0" shapeId="0" xr:uid="{00000000-0006-0000-0000-00000A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4" authorId="0" shapeId="0" xr:uid="{00000000-0006-0000-0000-00000B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4" authorId="0" shapeId="0" xr:uid="{00000000-0006-0000-0000-00000C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35" authorId="0" shapeId="0" xr:uid="{00000000-0006-0000-0000-00000D1C0000}">
      <text>
        <r>
          <rPr>
            <sz val="11"/>
            <color indexed="8"/>
            <rFont val="Helvetica"/>
            <family val="2"/>
          </rPr>
          <t>Author:
https://news.google.com/newspapers?nid=1812&amp;dat=19930224&amp;id=_-BOAAAAIBAJ&amp;sjid=EUwDAAAAIBAJ&amp;pg=4406,903658&amp;hl=en</t>
        </r>
      </text>
    </comment>
    <comment ref="AN435" authorId="0" shapeId="0" xr:uid="{00000000-0006-0000-0000-00000E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5" authorId="0" shapeId="0" xr:uid="{00000000-0006-0000-0000-00000F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5" authorId="0" shapeId="0" xr:uid="{00000000-0006-0000-0000-000010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5" authorId="0" shapeId="0" xr:uid="{00000000-0006-0000-0000-000011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36" authorId="0" shapeId="0" xr:uid="{00000000-0006-0000-0000-0000121C0000}">
      <text>
        <r>
          <rPr>
            <sz val="11"/>
            <color indexed="8"/>
            <rFont val="Helvetica"/>
            <family val="2"/>
          </rPr>
          <t>Author:
https://news.google.com/newspapers?nid=1812&amp;dat=19930224&amp;id=_-BOAAAAIBAJ&amp;sjid=EUwDAAAAIBAJ&amp;pg=4406,903658&amp;hl=en</t>
        </r>
      </text>
    </comment>
    <comment ref="AN436" authorId="0" shapeId="0" xr:uid="{00000000-0006-0000-0000-000013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6" authorId="0" shapeId="0" xr:uid="{00000000-0006-0000-0000-000014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6" authorId="0" shapeId="0" xr:uid="{00000000-0006-0000-0000-000015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6" authorId="0" shapeId="0" xr:uid="{00000000-0006-0000-0000-000016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437" authorId="0" shapeId="0" xr:uid="{00000000-0006-0000-0000-0000A4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37" authorId="0" shapeId="0" xr:uid="{00000000-0006-0000-0000-0000A5260000}">
      <text>
        <r>
          <rPr>
            <sz val="11"/>
            <color indexed="8"/>
            <rFont val="Helvetica"/>
            <family val="2"/>
          </rPr>
          <t>Author:
“ the former genocide offense of § 220a of the Criminal Code”
http://www.zis-online.com/dat/artikel/2007_13_187.pdf at 510</t>
        </r>
      </text>
    </comment>
    <comment ref="AH437" authorId="0" shapeId="0" xr:uid="{00000000-0006-0000-0000-0000A6260000}">
      <text>
        <r>
          <rPr>
            <sz val="11"/>
            <color indexed="8"/>
            <rFont val="Helvetica"/>
            <family val="2"/>
          </rPr>
          <t>Author:
https://en.wikipedia.org/wiki/List_of_former_German_colonies</t>
        </r>
      </text>
    </comment>
    <comment ref="AI437" authorId="0" shapeId="0" xr:uid="{00000000-0006-0000-0000-0000A7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37" authorId="0" shapeId="0" xr:uid="{00000000-0006-0000-0000-0000A8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37" authorId="0" shapeId="0" xr:uid="{00000000-0006-0000-0000-0000A9260000}">
      <text>
        <r>
          <rPr>
            <sz val="11"/>
            <color indexed="8"/>
            <rFont val="Helvetica"/>
            <family val="2"/>
          </rPr>
          <t>Author:
In conjunction with ICTY-related efforts</t>
        </r>
      </text>
    </comment>
    <comment ref="N438" authorId="2" shapeId="0" xr:uid="{985387E3-DBD0-E54E-875C-967DEAB530DA}">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38" authorId="1" shapeId="0" xr:uid="{849424FD-0CDD-C544-880B-E806305FF7C1}">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38" authorId="0" shapeId="0" xr:uid="{4024C3D7-DFBA-8F40-9A59-E68F5346D731}">
      <text>
        <r>
          <rPr>
            <sz val="11"/>
            <color indexed="8"/>
            <rFont val="Helvetica"/>
            <family val="2"/>
          </rPr>
          <t>Author:
Barely.
https://en.wikipedia.org/wiki/Swedish_overseas_colonies</t>
        </r>
      </text>
    </comment>
    <comment ref="AL439" authorId="0" shapeId="0" xr:uid="{00000000-0006-0000-0000-0000171C0000}">
      <text>
        <r>
          <rPr>
            <sz val="11"/>
            <color indexed="8"/>
            <rFont val="Helvetica"/>
            <family val="2"/>
          </rPr>
          <t>Author:
https://news.google.com/newspapers?nid=1812&amp;dat=19930224&amp;id=_-BOAAAAIBAJ&amp;sjid=EUwDAAAAIBAJ&amp;pg=4406,903658&amp;hl=en</t>
        </r>
      </text>
    </comment>
    <comment ref="AN439" authorId="0" shapeId="0" xr:uid="{00000000-0006-0000-0000-000018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39" authorId="0" shapeId="0" xr:uid="{00000000-0006-0000-0000-000019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39" authorId="0" shapeId="0" xr:uid="{00000000-0006-0000-0000-00001A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39" authorId="0" shapeId="0" xr:uid="{00000000-0006-0000-0000-00001B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0" authorId="0" shapeId="0" xr:uid="{00000000-0006-0000-0000-00001C1C0000}">
      <text>
        <r>
          <rPr>
            <sz val="11"/>
            <color indexed="8"/>
            <rFont val="Helvetica"/>
            <family val="2"/>
          </rPr>
          <t>Author:
https://news.google.com/newspapers?nid=1812&amp;dat=19930224&amp;id=_-BOAAAAIBAJ&amp;sjid=EUwDAAAAIBAJ&amp;pg=4406,903658&amp;hl=en</t>
        </r>
      </text>
    </comment>
    <comment ref="AN440" authorId="0" shapeId="0" xr:uid="{00000000-0006-0000-0000-00001D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0" authorId="0" shapeId="0" xr:uid="{00000000-0006-0000-0000-00001E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0" authorId="0" shapeId="0" xr:uid="{00000000-0006-0000-0000-00001F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0" authorId="0" shapeId="0" xr:uid="{00000000-0006-0000-0000-000020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1" authorId="0" shapeId="0" xr:uid="{00000000-0006-0000-0000-0000211C0000}">
      <text>
        <r>
          <rPr>
            <sz val="11"/>
            <color indexed="8"/>
            <rFont val="Helvetica"/>
            <family val="2"/>
          </rPr>
          <t>Author:
https://news.google.com/newspapers?nid=1812&amp;dat=19930224&amp;id=_-BOAAAAIBAJ&amp;sjid=EUwDAAAAIBAJ&amp;pg=4406,903658&amp;hl=en</t>
        </r>
      </text>
    </comment>
    <comment ref="AN441" authorId="0" shapeId="0" xr:uid="{00000000-0006-0000-0000-000022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1" authorId="0" shapeId="0" xr:uid="{00000000-0006-0000-0000-000023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1" authorId="0" shapeId="0" xr:uid="{00000000-0006-0000-0000-000024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1" authorId="0" shapeId="0" xr:uid="{00000000-0006-0000-0000-000025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2" authorId="0" shapeId="0" xr:uid="{00000000-0006-0000-0000-0000261C0000}">
      <text>
        <r>
          <rPr>
            <sz val="11"/>
            <color indexed="8"/>
            <rFont val="Helvetica"/>
            <family val="2"/>
          </rPr>
          <t>Author:
https://news.google.com/newspapers?nid=1812&amp;dat=19930224&amp;id=_-BOAAAAIBAJ&amp;sjid=EUwDAAAAIBAJ&amp;pg=4406,903658&amp;hl=en</t>
        </r>
      </text>
    </comment>
    <comment ref="AN442" authorId="0" shapeId="0" xr:uid="{00000000-0006-0000-0000-000027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2" authorId="0" shapeId="0" xr:uid="{00000000-0006-0000-0000-000028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2" authorId="0" shapeId="0" xr:uid="{00000000-0006-0000-0000-000029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2" authorId="0" shapeId="0" xr:uid="{00000000-0006-0000-0000-00002A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3" authorId="0" shapeId="0" xr:uid="{00000000-0006-0000-0000-00002B1C0000}">
      <text>
        <r>
          <rPr>
            <sz val="11"/>
            <color indexed="8"/>
            <rFont val="Helvetica"/>
            <family val="2"/>
          </rPr>
          <t>Author:
https://news.google.com/newspapers?nid=1812&amp;dat=19930224&amp;id=_-BOAAAAIBAJ&amp;sjid=EUwDAAAAIBAJ&amp;pg=4406,903658&amp;hl=en</t>
        </r>
      </text>
    </comment>
    <comment ref="AN443" authorId="0" shapeId="0" xr:uid="{00000000-0006-0000-0000-00002C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3" authorId="0" shapeId="0" xr:uid="{00000000-0006-0000-0000-00002D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3" authorId="0" shapeId="0" xr:uid="{00000000-0006-0000-0000-00002E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3" authorId="0" shapeId="0" xr:uid="{00000000-0006-0000-0000-00002F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4" authorId="0" shapeId="0" xr:uid="{00000000-0006-0000-0000-0000301C0000}">
      <text>
        <r>
          <rPr>
            <sz val="11"/>
            <color indexed="8"/>
            <rFont val="Helvetica"/>
            <family val="2"/>
          </rPr>
          <t>Author:
https://news.google.com/newspapers?nid=1812&amp;dat=19930224&amp;id=_-BOAAAAIBAJ&amp;sjid=EUwDAAAAIBAJ&amp;pg=4406,903658&amp;hl=en</t>
        </r>
      </text>
    </comment>
    <comment ref="AN444" authorId="0" shapeId="0" xr:uid="{00000000-0006-0000-0000-000031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4" authorId="0" shapeId="0" xr:uid="{00000000-0006-0000-0000-000032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4" authorId="0" shapeId="0" xr:uid="{00000000-0006-0000-0000-000033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4" authorId="0" shapeId="0" xr:uid="{00000000-0006-0000-0000-000034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5" authorId="0" shapeId="0" xr:uid="{00000000-0006-0000-0000-0000351C0000}">
      <text>
        <r>
          <rPr>
            <sz val="11"/>
            <color indexed="8"/>
            <rFont val="Helvetica"/>
            <family val="2"/>
          </rPr>
          <t>Author:
https://news.google.com/newspapers?nid=1812&amp;dat=19930224&amp;id=_-BOAAAAIBAJ&amp;sjid=EUwDAAAAIBAJ&amp;pg=4406,903658&amp;hl=en</t>
        </r>
      </text>
    </comment>
    <comment ref="AN445" authorId="0" shapeId="0" xr:uid="{00000000-0006-0000-0000-000036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5" authorId="0" shapeId="0" xr:uid="{00000000-0006-0000-0000-000037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5" authorId="0" shapeId="0" xr:uid="{00000000-0006-0000-0000-000038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5" authorId="0" shapeId="0" xr:uid="{00000000-0006-0000-0000-000039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6" authorId="0" shapeId="0" xr:uid="{00000000-0006-0000-0000-00003A1C0000}">
      <text>
        <r>
          <rPr>
            <sz val="11"/>
            <color indexed="8"/>
            <rFont val="Helvetica"/>
            <family val="2"/>
          </rPr>
          <t>Author:
https://news.google.com/newspapers?nid=1812&amp;dat=19930224&amp;id=_-BOAAAAIBAJ&amp;sjid=EUwDAAAAIBAJ&amp;pg=4406,903658&amp;hl=en</t>
        </r>
      </text>
    </comment>
    <comment ref="AN446" authorId="0" shapeId="0" xr:uid="{00000000-0006-0000-0000-00003B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6" authorId="0" shapeId="0" xr:uid="{00000000-0006-0000-0000-00003C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6" authorId="0" shapeId="0" xr:uid="{00000000-0006-0000-0000-00003D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6" authorId="0" shapeId="0" xr:uid="{00000000-0006-0000-0000-00003E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7" authorId="0" shapeId="0" xr:uid="{00000000-0006-0000-0000-00003F1C0000}">
      <text>
        <r>
          <rPr>
            <sz val="11"/>
            <color indexed="8"/>
            <rFont val="Helvetica"/>
            <family val="2"/>
          </rPr>
          <t>Author:
https://news.google.com/newspapers?nid=1812&amp;dat=19930224&amp;id=_-BOAAAAIBAJ&amp;sjid=EUwDAAAAIBAJ&amp;pg=4406,903658&amp;hl=en</t>
        </r>
      </text>
    </comment>
    <comment ref="AN447" authorId="0" shapeId="0" xr:uid="{00000000-0006-0000-0000-000040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7" authorId="0" shapeId="0" xr:uid="{00000000-0006-0000-0000-000041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7" authorId="0" shapeId="0" xr:uid="{00000000-0006-0000-0000-000042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7" authorId="0" shapeId="0" xr:uid="{00000000-0006-0000-0000-000043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48" authorId="0" shapeId="0" xr:uid="{00000000-0006-0000-0000-0000441C0000}">
      <text>
        <r>
          <rPr>
            <sz val="11"/>
            <color indexed="8"/>
            <rFont val="Helvetica"/>
            <family val="2"/>
          </rPr>
          <t>Author:
https://news.google.com/newspapers?nid=1812&amp;dat=19930224&amp;id=_-BOAAAAIBAJ&amp;sjid=EUwDAAAAIBAJ&amp;pg=4406,903658&amp;hl=en</t>
        </r>
      </text>
    </comment>
    <comment ref="AN448" authorId="0" shapeId="0" xr:uid="{00000000-0006-0000-0000-000045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48" authorId="0" shapeId="0" xr:uid="{00000000-0006-0000-0000-000046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48" authorId="0" shapeId="0" xr:uid="{00000000-0006-0000-0000-000047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48" authorId="0" shapeId="0" xr:uid="{00000000-0006-0000-0000-000048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449" authorId="0" shapeId="0" xr:uid="{00000000-0006-0000-0000-0000AA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49" authorId="0" shapeId="0" xr:uid="{00000000-0006-0000-0000-0000AB260000}">
      <text>
        <r>
          <rPr>
            <sz val="11"/>
            <color indexed="8"/>
            <rFont val="Helvetica"/>
            <family val="2"/>
          </rPr>
          <t>Author:
“ the former genocide offense of § 220a of the Criminal Code”
http://www.zis-online.com/dat/artikel/2007_13_187.pdf at 510</t>
        </r>
      </text>
    </comment>
    <comment ref="AH449" authorId="0" shapeId="0" xr:uid="{00000000-0006-0000-0000-0000AC260000}">
      <text>
        <r>
          <rPr>
            <sz val="11"/>
            <color indexed="8"/>
            <rFont val="Helvetica"/>
            <family val="2"/>
          </rPr>
          <t>Author:
https://en.wikipedia.org/wiki/List_of_former_German_colonies</t>
        </r>
      </text>
    </comment>
    <comment ref="AI449" authorId="0" shapeId="0" xr:uid="{00000000-0006-0000-0000-0000AD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49" authorId="0" shapeId="0" xr:uid="{00000000-0006-0000-0000-0000AE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49" authorId="0" shapeId="0" xr:uid="{00000000-0006-0000-0000-0000AF260000}">
      <text>
        <r>
          <rPr>
            <sz val="11"/>
            <color indexed="8"/>
            <rFont val="Helvetica"/>
            <family val="2"/>
          </rPr>
          <t>Author:
In conjunction with ICTY-related efforts</t>
        </r>
      </text>
    </comment>
    <comment ref="N450" authorId="2" shapeId="0" xr:uid="{2979220A-4BF7-ED4F-A34F-2D337A503C47}">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50" authorId="1" shapeId="0" xr:uid="{383F4E35-7701-4948-BAF4-4651513476E1}">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50" authorId="0" shapeId="0" xr:uid="{EB733021-76CD-C849-AF83-B5062B8EEC9A}">
      <text>
        <r>
          <rPr>
            <sz val="11"/>
            <color indexed="8"/>
            <rFont val="Helvetica"/>
            <family val="2"/>
          </rPr>
          <t>Author:
Barely.
https://en.wikipedia.org/wiki/Swedish_overseas_colonies</t>
        </r>
      </text>
    </comment>
    <comment ref="AL451" authorId="0" shapeId="0" xr:uid="{00000000-0006-0000-0000-0000491C0000}">
      <text>
        <r>
          <rPr>
            <sz val="11"/>
            <color indexed="8"/>
            <rFont val="Helvetica"/>
            <family val="2"/>
          </rPr>
          <t>Author:
https://news.google.com/newspapers?nid=1812&amp;dat=19930224&amp;id=_-BOAAAAIBAJ&amp;sjid=EUwDAAAAIBAJ&amp;pg=4406,903658&amp;hl=en</t>
        </r>
      </text>
    </comment>
    <comment ref="AN451" authorId="0" shapeId="0" xr:uid="{00000000-0006-0000-0000-00004A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1" authorId="0" shapeId="0" xr:uid="{00000000-0006-0000-0000-00004B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1" authorId="0" shapeId="0" xr:uid="{00000000-0006-0000-0000-00004C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1" authorId="0" shapeId="0" xr:uid="{00000000-0006-0000-0000-00004D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52" authorId="0" shapeId="0" xr:uid="{00000000-0006-0000-0000-00004E1C0000}">
      <text>
        <r>
          <rPr>
            <sz val="11"/>
            <color indexed="8"/>
            <rFont val="Helvetica"/>
            <family val="2"/>
          </rPr>
          <t>Author:
https://news.google.com/newspapers?nid=1812&amp;dat=19930224&amp;id=_-BOAAAAIBAJ&amp;sjid=EUwDAAAAIBAJ&amp;pg=4406,903658&amp;hl=en</t>
        </r>
      </text>
    </comment>
    <comment ref="AN452" authorId="0" shapeId="0" xr:uid="{00000000-0006-0000-0000-00004F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2" authorId="0" shapeId="0" xr:uid="{00000000-0006-0000-0000-000050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2" authorId="0" shapeId="0" xr:uid="{00000000-0006-0000-0000-000051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2" authorId="0" shapeId="0" xr:uid="{00000000-0006-0000-0000-000052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53" authorId="0" shapeId="0" xr:uid="{00000000-0006-0000-0000-0000531C0000}">
      <text>
        <r>
          <rPr>
            <sz val="11"/>
            <color indexed="8"/>
            <rFont val="Helvetica"/>
            <family val="2"/>
          </rPr>
          <t>Author:
https://news.google.com/newspapers?nid=1812&amp;dat=19930224&amp;id=_-BOAAAAIBAJ&amp;sjid=EUwDAAAAIBAJ&amp;pg=4406,903658&amp;hl=en</t>
        </r>
      </text>
    </comment>
    <comment ref="AN453" authorId="0" shapeId="0" xr:uid="{00000000-0006-0000-0000-000054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3" authorId="0" shapeId="0" xr:uid="{00000000-0006-0000-0000-000055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3" authorId="0" shapeId="0" xr:uid="{00000000-0006-0000-0000-000056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3" authorId="0" shapeId="0" xr:uid="{00000000-0006-0000-0000-000057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54" authorId="0" shapeId="0" xr:uid="{00000000-0006-0000-0000-0000581C0000}">
      <text>
        <r>
          <rPr>
            <sz val="11"/>
            <color indexed="8"/>
            <rFont val="Helvetica"/>
            <family val="2"/>
          </rPr>
          <t>Author:
https://news.google.com/newspapers?nid=1812&amp;dat=19930224&amp;id=_-BOAAAAIBAJ&amp;sjid=EUwDAAAAIBAJ&amp;pg=4406,903658&amp;hl=en</t>
        </r>
      </text>
    </comment>
    <comment ref="AN454" authorId="0" shapeId="0" xr:uid="{00000000-0006-0000-0000-000059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4" authorId="0" shapeId="0" xr:uid="{00000000-0006-0000-0000-00005A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4" authorId="0" shapeId="0" xr:uid="{00000000-0006-0000-0000-00005B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4" authorId="0" shapeId="0" xr:uid="{00000000-0006-0000-0000-00005C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55" authorId="0" shapeId="0" xr:uid="{00000000-0006-0000-0000-00005D1C0000}">
      <text>
        <r>
          <rPr>
            <sz val="11"/>
            <color indexed="8"/>
            <rFont val="Helvetica"/>
            <family val="2"/>
          </rPr>
          <t>Author:
https://news.google.com/newspapers?nid=1812&amp;dat=19930224&amp;id=_-BOAAAAIBAJ&amp;sjid=EUwDAAAAIBAJ&amp;pg=4406,903658&amp;hl=en</t>
        </r>
      </text>
    </comment>
    <comment ref="AN455" authorId="0" shapeId="0" xr:uid="{00000000-0006-0000-0000-00005E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5" authorId="0" shapeId="0" xr:uid="{00000000-0006-0000-0000-00005F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5" authorId="0" shapeId="0" xr:uid="{00000000-0006-0000-0000-000060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5" authorId="0" shapeId="0" xr:uid="{00000000-0006-0000-0000-000061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56" authorId="0" shapeId="0" xr:uid="{00000000-0006-0000-0000-0000621C0000}">
      <text>
        <r>
          <rPr>
            <sz val="11"/>
            <color indexed="8"/>
            <rFont val="Helvetica"/>
            <family val="2"/>
          </rPr>
          <t>Author:
https://news.google.com/newspapers?nid=1812&amp;dat=19930224&amp;id=_-BOAAAAIBAJ&amp;sjid=EUwDAAAAIBAJ&amp;pg=4406,903658&amp;hl=en</t>
        </r>
      </text>
    </comment>
    <comment ref="AN456" authorId="0" shapeId="0" xr:uid="{00000000-0006-0000-0000-000063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6" authorId="0" shapeId="0" xr:uid="{00000000-0006-0000-0000-000064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6" authorId="0" shapeId="0" xr:uid="{00000000-0006-0000-0000-000065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6" authorId="0" shapeId="0" xr:uid="{00000000-0006-0000-0000-000066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57" authorId="0" shapeId="0" xr:uid="{00000000-0006-0000-0000-0000671C0000}">
      <text>
        <r>
          <rPr>
            <sz val="11"/>
            <color indexed="8"/>
            <rFont val="Helvetica"/>
            <family val="2"/>
          </rPr>
          <t>Author:
https://news.google.com/newspapers?nid=1812&amp;dat=19930224&amp;id=_-BOAAAAIBAJ&amp;sjid=EUwDAAAAIBAJ&amp;pg=4406,903658&amp;hl=en</t>
        </r>
      </text>
    </comment>
    <comment ref="AN457" authorId="0" shapeId="0" xr:uid="{00000000-0006-0000-0000-000068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7" authorId="0" shapeId="0" xr:uid="{00000000-0006-0000-0000-000069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7" authorId="0" shapeId="0" xr:uid="{00000000-0006-0000-0000-00006A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7" authorId="0" shapeId="0" xr:uid="{00000000-0006-0000-0000-00006B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458" authorId="0" shapeId="0" xr:uid="{00000000-0006-0000-0000-00006C1C0000}">
      <text>
        <r>
          <rPr>
            <sz val="11"/>
            <color indexed="8"/>
            <rFont val="Helvetica"/>
            <family val="2"/>
          </rPr>
          <t>Author:
https://news.google.com/newspapers?nid=1812&amp;dat=19930224&amp;id=_-BOAAAAIBAJ&amp;sjid=EUwDAAAAIBAJ&amp;pg=4406,903658&amp;hl=en</t>
        </r>
      </text>
    </comment>
    <comment ref="AN458" authorId="0" shapeId="0" xr:uid="{00000000-0006-0000-0000-00006D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458" authorId="0" shapeId="0" xr:uid="{00000000-0006-0000-0000-00006E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458" authorId="0" shapeId="0" xr:uid="{00000000-0006-0000-0000-00006F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458" authorId="0" shapeId="0" xr:uid="{00000000-0006-0000-0000-000070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O459" authorId="0" shapeId="0" xr:uid="{00000000-0006-0000-0000-0000012C0000}">
      <text>
        <r>
          <rPr>
            <sz val="11"/>
            <color indexed="8"/>
            <rFont val="Helvetica"/>
            <family val="2"/>
          </rPr>
          <t>Author:
http://www.derechos.org/nizkor/arg/espana/gar.html (“Duodécimo”)</t>
        </r>
      </text>
    </comment>
    <comment ref="P459" authorId="0" shapeId="0" xr:uid="{00000000-0006-0000-0000-0000022C0000}">
      <text>
        <r>
          <rPr>
            <sz val="11"/>
            <color indexed="8"/>
            <rFont val="Helvetica"/>
            <family val="2"/>
          </rPr>
          <t>Author:
http://www.derechos.org/nizkor/arg/espana/gar.html</t>
        </r>
      </text>
    </comment>
    <comment ref="AB459" authorId="0" shapeId="0" xr:uid="{00000000-0006-0000-0000-0000032C0000}">
      <text>
        <r>
          <rPr>
            <sz val="11"/>
            <color indexed="8"/>
            <rFont val="Helvetica"/>
            <family val="2"/>
          </rPr>
          <t xml:space="preserve">Author:
See 1999 indictment, section 7. 
http://www.derechos.org/nizkor/arg/espana/gar.html </t>
        </r>
      </text>
    </comment>
    <comment ref="AC459" authorId="0" shapeId="0" xr:uid="{00000000-0006-0000-0000-000004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59" authorId="0" shapeId="0" xr:uid="{00000000-0006-0000-0000-0000052C0000}">
      <text>
        <r>
          <rPr>
            <sz val="11"/>
            <color indexed="8"/>
            <rFont val="Helvetica"/>
            <family val="2"/>
          </rPr>
          <t xml:space="preserve">Author:
Trial Watch says these Argentinean defendants were charged with CaH.  I looked through the court documents and I disagree.
</t>
        </r>
      </text>
    </comment>
    <comment ref="AF459" authorId="0" shapeId="0" xr:uid="{00000000-0006-0000-0000-0000062C0000}">
      <text>
        <r>
          <rPr>
            <sz val="11"/>
            <color indexed="8"/>
            <rFont val="Helvetica"/>
            <family val="2"/>
          </rPr>
          <t>Author:
Terrorism</t>
        </r>
      </text>
    </comment>
    <comment ref="AL459" authorId="0" shapeId="0" xr:uid="{00000000-0006-0000-0000-000007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59" authorId="0" shapeId="0" xr:uid="{00000000-0006-0000-0000-000008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59" authorId="0" shapeId="0" xr:uid="{00000000-0006-0000-0000-000009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59" authorId="0" shapeId="0" xr:uid="{00000000-0006-0000-0000-00000A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59" authorId="0" shapeId="0" xr:uid="{00000000-0006-0000-0000-00000B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59" authorId="0" shapeId="0" xr:uid="{00000000-0006-0000-0000-00000C2C0000}">
      <text>
        <r>
          <rPr>
            <sz val="11"/>
            <color indexed="8"/>
            <rFont val="Helvetica"/>
            <family val="2"/>
          </rPr>
          <t>Author:
multiple countries had opened investigations into these Argentinean defendants.</t>
        </r>
      </text>
    </comment>
    <comment ref="O460" authorId="0" shapeId="0" xr:uid="{00000000-0006-0000-0000-0000C3280000}">
      <text>
        <r>
          <rPr>
            <sz val="11"/>
            <color indexed="8"/>
            <rFont val="Helvetica"/>
            <family val="2"/>
          </rPr>
          <t>Author:
http://www.derechos.org/nizkor/arg/espana/segunda.html</t>
        </r>
      </text>
    </comment>
    <comment ref="P460" authorId="0" shapeId="0" xr:uid="{00000000-0006-0000-0000-0000C4280000}">
      <text>
        <r>
          <rPr>
            <sz val="11"/>
            <color indexed="8"/>
            <rFont val="Helvetica"/>
            <family val="2"/>
          </rPr>
          <t xml:space="preserve">Author:
http://www.derechos.org/nizkor/arg/espana/gar.html (Section “ninth”)
</t>
        </r>
      </text>
    </comment>
    <comment ref="AB460" authorId="0" shapeId="0" xr:uid="{00000000-0006-0000-0000-0000C5280000}">
      <text>
        <r>
          <rPr>
            <sz val="11"/>
            <color indexed="8"/>
            <rFont val="Helvetica"/>
            <family val="2"/>
          </rPr>
          <t xml:space="preserve">Author:
See 1999 indictment, section 7. 
http://www.derechos.org/nizkor/arg/espana/gar.html </t>
        </r>
      </text>
    </comment>
    <comment ref="AC460" authorId="0" shapeId="0" xr:uid="{00000000-0006-0000-0000-0000C6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0" authorId="0" shapeId="0" xr:uid="{00000000-0006-0000-0000-0000C7280000}">
      <text>
        <r>
          <rPr>
            <sz val="11"/>
            <color indexed="8"/>
            <rFont val="Helvetica"/>
            <family val="2"/>
          </rPr>
          <t xml:space="preserve">Author:
Trial Watch says these Argentinean defendants were charged with CaH.  I looked through the court documents and I disagree.
</t>
        </r>
      </text>
    </comment>
    <comment ref="AF460" authorId="0" shapeId="0" xr:uid="{00000000-0006-0000-0000-0000C8280000}">
      <text>
        <r>
          <rPr>
            <sz val="11"/>
            <color indexed="8"/>
            <rFont val="Helvetica"/>
            <family val="2"/>
          </rPr>
          <t>Author:
Terrorism</t>
        </r>
      </text>
    </comment>
    <comment ref="AL460" authorId="0" shapeId="0" xr:uid="{00000000-0006-0000-0000-0000C9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0" authorId="0" shapeId="0" xr:uid="{00000000-0006-0000-0000-0000CA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0" authorId="0" shapeId="0" xr:uid="{00000000-0006-0000-0000-0000CB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0" authorId="0" shapeId="0" xr:uid="{00000000-0006-0000-0000-0000CC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0" authorId="0" shapeId="0" xr:uid="{00000000-0006-0000-0000-0000CD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0" authorId="0" shapeId="0" xr:uid="{00000000-0006-0000-0000-0000CE280000}">
      <text>
        <r>
          <rPr>
            <sz val="11"/>
            <color indexed="8"/>
            <rFont val="Helvetica"/>
            <family val="2"/>
          </rPr>
          <t>Author:
multiple countries had opened investigations into these Argentinean defendants.</t>
        </r>
      </text>
    </comment>
    <comment ref="K461" authorId="0" shapeId="0" xr:uid="{00000000-0006-0000-0000-0000B0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61" authorId="0" shapeId="0" xr:uid="{00000000-0006-0000-0000-0000B1260000}">
      <text>
        <r>
          <rPr>
            <sz val="11"/>
            <color indexed="8"/>
            <rFont val="Helvetica"/>
            <family val="2"/>
          </rPr>
          <t>Author:
“ the former genocide offense of § 220a of the Criminal Code”
http://www.zis-online.com/dat/artikel/2007_13_187.pdf at 510</t>
        </r>
      </text>
    </comment>
    <comment ref="AH461" authorId="0" shapeId="0" xr:uid="{00000000-0006-0000-0000-0000B2260000}">
      <text>
        <r>
          <rPr>
            <sz val="11"/>
            <color indexed="8"/>
            <rFont val="Helvetica"/>
            <family val="2"/>
          </rPr>
          <t>Author:
https://en.wikipedia.org/wiki/List_of_former_German_colonies</t>
        </r>
      </text>
    </comment>
    <comment ref="AI461" authorId="0" shapeId="0" xr:uid="{00000000-0006-0000-0000-0000B3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61" authorId="0" shapeId="0" xr:uid="{00000000-0006-0000-0000-0000B4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61" authorId="0" shapeId="0" xr:uid="{00000000-0006-0000-0000-0000B5260000}">
      <text>
        <r>
          <rPr>
            <sz val="11"/>
            <color indexed="8"/>
            <rFont val="Helvetica"/>
            <family val="2"/>
          </rPr>
          <t>Author:
In conjunction with ICTY-related efforts</t>
        </r>
      </text>
    </comment>
    <comment ref="N462" authorId="2" shapeId="0" xr:uid="{4FB6BAF5-0DF9-284D-ABBD-AD55A98647AA}">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62" authorId="1" shapeId="0" xr:uid="{D16304A1-118C-CD49-8172-2422B3639C12}">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62" authorId="0" shapeId="0" xr:uid="{0367B01B-214E-C944-B82D-356CDF515BE7}">
      <text>
        <r>
          <rPr>
            <sz val="11"/>
            <color indexed="8"/>
            <rFont val="Helvetica"/>
            <family val="2"/>
          </rPr>
          <t>Author:
Barely.
https://en.wikipedia.org/wiki/Swedish_overseas_colonies</t>
        </r>
      </text>
    </comment>
    <comment ref="O463" authorId="0" shapeId="0" xr:uid="{00000000-0006-0000-0000-0000BA2D0000}">
      <text>
        <r>
          <rPr>
            <sz val="11"/>
            <color indexed="8"/>
            <rFont val="Helvetica"/>
            <family val="2"/>
          </rPr>
          <t>Author:
http://www.derechos.org/nizkor/arg/espana/gar.html
“DECIMOTERCERO”</t>
        </r>
      </text>
    </comment>
    <comment ref="P463" authorId="0" shapeId="0" xr:uid="{00000000-0006-0000-0000-0000BB2D0000}">
      <text>
        <r>
          <rPr>
            <sz val="11"/>
            <color indexed="8"/>
            <rFont val="Helvetica"/>
            <family val="2"/>
          </rPr>
          <t>Author:
http://www.derechos.org/nizkor/arg/espana/gar.html</t>
        </r>
      </text>
    </comment>
    <comment ref="AB463" authorId="0" shapeId="0" xr:uid="{00000000-0006-0000-0000-0000BC2D0000}">
      <text>
        <r>
          <rPr>
            <sz val="11"/>
            <color indexed="8"/>
            <rFont val="Helvetica"/>
            <family val="2"/>
          </rPr>
          <t xml:space="preserve">Author:
See 1999 indictment, section 7. 
http://www.derechos.org/nizkor/arg/espana/gar.html </t>
        </r>
      </text>
    </comment>
    <comment ref="AC463" authorId="0" shapeId="0" xr:uid="{00000000-0006-0000-0000-0000BD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3" authorId="0" shapeId="0" xr:uid="{00000000-0006-0000-0000-0000BE2D0000}">
      <text>
        <r>
          <rPr>
            <sz val="11"/>
            <color indexed="8"/>
            <rFont val="Helvetica"/>
            <family val="2"/>
          </rPr>
          <t xml:space="preserve">Author:
Trial Watch says these Argentinean defendants were charged with CaH.  I looked through the court documents and I disagree.
</t>
        </r>
      </text>
    </comment>
    <comment ref="AF463" authorId="0" shapeId="0" xr:uid="{00000000-0006-0000-0000-0000BF2D0000}">
      <text>
        <r>
          <rPr>
            <sz val="11"/>
            <color indexed="8"/>
            <rFont val="Helvetica"/>
            <family val="2"/>
          </rPr>
          <t>Author:
Terrorism</t>
        </r>
      </text>
    </comment>
    <comment ref="AL463" authorId="0" shapeId="0" xr:uid="{00000000-0006-0000-0000-0000C0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3" authorId="0" shapeId="0" xr:uid="{00000000-0006-0000-0000-0000C1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3" authorId="0" shapeId="0" xr:uid="{00000000-0006-0000-0000-0000C2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3" authorId="0" shapeId="0" xr:uid="{00000000-0006-0000-0000-0000C3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3" authorId="0" shapeId="0" xr:uid="{00000000-0006-0000-0000-0000C4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3" authorId="0" shapeId="0" xr:uid="{00000000-0006-0000-0000-0000C52D0000}">
      <text>
        <r>
          <rPr>
            <sz val="11"/>
            <color indexed="8"/>
            <rFont val="Helvetica"/>
            <family val="2"/>
          </rPr>
          <t>Author:
multiple countries had opened investigations into these Argentinean defendants.</t>
        </r>
      </text>
    </comment>
    <comment ref="O464" authorId="0" shapeId="0" xr:uid="{00000000-0006-0000-0000-0000CF280000}">
      <text>
        <r>
          <rPr>
            <sz val="11"/>
            <color indexed="8"/>
            <rFont val="Helvetica"/>
            <family val="2"/>
          </rPr>
          <t>Author:
http://www.derechos.org/nizkor/arg/espana/segunda.html</t>
        </r>
      </text>
    </comment>
    <comment ref="P464" authorId="0" shapeId="0" xr:uid="{00000000-0006-0000-0000-0000D0280000}">
      <text>
        <r>
          <rPr>
            <sz val="11"/>
            <color indexed="8"/>
            <rFont val="Helvetica"/>
            <family val="2"/>
          </rPr>
          <t xml:space="preserve">Author:
http://www.derechos.org/nizkor/arg/espana/gar.html (Section “ninth”)
</t>
        </r>
      </text>
    </comment>
    <comment ref="AB464" authorId="0" shapeId="0" xr:uid="{00000000-0006-0000-0000-0000D1280000}">
      <text>
        <r>
          <rPr>
            <sz val="11"/>
            <color indexed="8"/>
            <rFont val="Helvetica"/>
            <family val="2"/>
          </rPr>
          <t xml:space="preserve">Author:
See 1999 indictment, section 7. 
http://www.derechos.org/nizkor/arg/espana/gar.html </t>
        </r>
      </text>
    </comment>
    <comment ref="AC464" authorId="0" shapeId="0" xr:uid="{00000000-0006-0000-0000-0000D2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4" authorId="0" shapeId="0" xr:uid="{00000000-0006-0000-0000-0000D3280000}">
      <text>
        <r>
          <rPr>
            <sz val="11"/>
            <color indexed="8"/>
            <rFont val="Helvetica"/>
            <family val="2"/>
          </rPr>
          <t xml:space="preserve">Author:
Trial Watch says these Argentinean defendants were charged with CaH.  I looked through the court documents and I disagree.
</t>
        </r>
      </text>
    </comment>
    <comment ref="AF464" authorId="0" shapeId="0" xr:uid="{00000000-0006-0000-0000-0000D4280000}">
      <text>
        <r>
          <rPr>
            <sz val="11"/>
            <color indexed="8"/>
            <rFont val="Helvetica"/>
            <family val="2"/>
          </rPr>
          <t>Author:
Terrorism</t>
        </r>
      </text>
    </comment>
    <comment ref="AL464" authorId="0" shapeId="0" xr:uid="{00000000-0006-0000-0000-0000D5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4" authorId="0" shapeId="0" xr:uid="{00000000-0006-0000-0000-0000D6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4" authorId="0" shapeId="0" xr:uid="{00000000-0006-0000-0000-0000D7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4" authorId="0" shapeId="0" xr:uid="{00000000-0006-0000-0000-0000D8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4" authorId="0" shapeId="0" xr:uid="{00000000-0006-0000-0000-0000D9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4" authorId="0" shapeId="0" xr:uid="{00000000-0006-0000-0000-0000DA280000}">
      <text>
        <r>
          <rPr>
            <sz val="11"/>
            <color indexed="8"/>
            <rFont val="Helvetica"/>
            <family val="2"/>
          </rPr>
          <t>Author:
multiple countries had opened investigations into these Argentinean defendants.</t>
        </r>
      </text>
    </comment>
    <comment ref="O465" authorId="0" shapeId="0" xr:uid="{00000000-0006-0000-0000-0000DB280000}">
      <text>
        <r>
          <rPr>
            <sz val="11"/>
            <color indexed="8"/>
            <rFont val="Helvetica"/>
            <family val="2"/>
          </rPr>
          <t>Author:
http://www.derechos.org/nizkor/arg/espana/segunda.html</t>
        </r>
      </text>
    </comment>
    <comment ref="P465" authorId="0" shapeId="0" xr:uid="{00000000-0006-0000-0000-0000DC280000}">
      <text>
        <r>
          <rPr>
            <sz val="11"/>
            <color indexed="8"/>
            <rFont val="Helvetica"/>
            <family val="2"/>
          </rPr>
          <t xml:space="preserve">Author:
http://www.derechos.org/nizkor/arg/espana/gar.html (Section “ninth”)
</t>
        </r>
      </text>
    </comment>
    <comment ref="AB465" authorId="0" shapeId="0" xr:uid="{00000000-0006-0000-0000-0000DD280000}">
      <text>
        <r>
          <rPr>
            <sz val="11"/>
            <color indexed="8"/>
            <rFont val="Helvetica"/>
            <family val="2"/>
          </rPr>
          <t xml:space="preserve">Author:
See 1999 indictment, section 7. 
http://www.derechos.org/nizkor/arg/espana/gar.html </t>
        </r>
      </text>
    </comment>
    <comment ref="AC465" authorId="0" shapeId="0" xr:uid="{00000000-0006-0000-0000-0000DE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5" authorId="0" shapeId="0" xr:uid="{00000000-0006-0000-0000-0000DF280000}">
      <text>
        <r>
          <rPr>
            <sz val="11"/>
            <color indexed="8"/>
            <rFont val="Helvetica"/>
            <family val="2"/>
          </rPr>
          <t xml:space="preserve">Author:
Trial Watch says these Argentinean defendants were charged with CaH.  I looked through the court documents and I disagree.
</t>
        </r>
      </text>
    </comment>
    <comment ref="AF465" authorId="0" shapeId="0" xr:uid="{00000000-0006-0000-0000-0000E0280000}">
      <text>
        <r>
          <rPr>
            <sz val="11"/>
            <color indexed="8"/>
            <rFont val="Helvetica"/>
            <family val="2"/>
          </rPr>
          <t>Author:
Terrorism</t>
        </r>
      </text>
    </comment>
    <comment ref="AL465" authorId="0" shapeId="0" xr:uid="{00000000-0006-0000-0000-0000E1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5" authorId="0" shapeId="0" xr:uid="{00000000-0006-0000-0000-0000E2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5" authorId="0" shapeId="0" xr:uid="{00000000-0006-0000-0000-0000E3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5" authorId="0" shapeId="0" xr:uid="{00000000-0006-0000-0000-0000E4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5" authorId="0" shapeId="0" xr:uid="{00000000-0006-0000-0000-0000E5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5" authorId="0" shapeId="0" xr:uid="{00000000-0006-0000-0000-0000E6280000}">
      <text>
        <r>
          <rPr>
            <sz val="11"/>
            <color indexed="8"/>
            <rFont val="Helvetica"/>
            <family val="2"/>
          </rPr>
          <t>Author:
multiple countries had opened investigations into these Argentinean defendants.</t>
        </r>
      </text>
    </comment>
    <comment ref="O466" authorId="0" shapeId="0" xr:uid="{00000000-0006-0000-0000-0000E7280000}">
      <text>
        <r>
          <rPr>
            <sz val="11"/>
            <color indexed="8"/>
            <rFont val="Helvetica"/>
            <family val="2"/>
          </rPr>
          <t>Author:
http://www.derechos.org/nizkor/arg/espana/segunda.html</t>
        </r>
      </text>
    </comment>
    <comment ref="P466" authorId="0" shapeId="0" xr:uid="{00000000-0006-0000-0000-0000E8280000}">
      <text>
        <r>
          <rPr>
            <sz val="11"/>
            <color indexed="8"/>
            <rFont val="Helvetica"/>
            <family val="2"/>
          </rPr>
          <t xml:space="preserve">Author:
http://www.derechos.org/nizkor/arg/espana/gar.html (Section “ninth”)
</t>
        </r>
      </text>
    </comment>
    <comment ref="AB466" authorId="0" shapeId="0" xr:uid="{00000000-0006-0000-0000-0000E9280000}">
      <text>
        <r>
          <rPr>
            <sz val="11"/>
            <color indexed="8"/>
            <rFont val="Helvetica"/>
            <family val="2"/>
          </rPr>
          <t xml:space="preserve">Author:
See 1999 indictment, section 7. 
http://www.derechos.org/nizkor/arg/espana/gar.html </t>
        </r>
      </text>
    </comment>
    <comment ref="AC466" authorId="0" shapeId="0" xr:uid="{00000000-0006-0000-0000-0000EA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6" authorId="0" shapeId="0" xr:uid="{00000000-0006-0000-0000-0000EB280000}">
      <text>
        <r>
          <rPr>
            <sz val="11"/>
            <color indexed="8"/>
            <rFont val="Helvetica"/>
            <family val="2"/>
          </rPr>
          <t xml:space="preserve">Author:
Trial Watch says these Argentinean defendants were charged with CaH.  I looked through the court documents and I disagree.
</t>
        </r>
      </text>
    </comment>
    <comment ref="AF466" authorId="0" shapeId="0" xr:uid="{00000000-0006-0000-0000-0000EC280000}">
      <text>
        <r>
          <rPr>
            <sz val="11"/>
            <color indexed="8"/>
            <rFont val="Helvetica"/>
            <family val="2"/>
          </rPr>
          <t>Author:
Terrorism</t>
        </r>
      </text>
    </comment>
    <comment ref="AL466" authorId="0" shapeId="0" xr:uid="{00000000-0006-0000-0000-0000ED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6" authorId="0" shapeId="0" xr:uid="{00000000-0006-0000-0000-0000EE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6" authorId="0" shapeId="0" xr:uid="{00000000-0006-0000-0000-0000EF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6" authorId="0" shapeId="0" xr:uid="{00000000-0006-0000-0000-0000F0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6" authorId="0" shapeId="0" xr:uid="{00000000-0006-0000-0000-0000F1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6" authorId="0" shapeId="0" xr:uid="{00000000-0006-0000-0000-0000F2280000}">
      <text>
        <r>
          <rPr>
            <sz val="11"/>
            <color indexed="8"/>
            <rFont val="Helvetica"/>
            <family val="2"/>
          </rPr>
          <t>Author:
multiple countries had opened investigations into these Argentinean defendants.</t>
        </r>
      </text>
    </comment>
    <comment ref="O467" authorId="0" shapeId="0" xr:uid="{00000000-0006-0000-0000-0000F3280000}">
      <text>
        <r>
          <rPr>
            <sz val="11"/>
            <color indexed="8"/>
            <rFont val="Helvetica"/>
            <family val="2"/>
          </rPr>
          <t>Author:
http://www.derechos.org/nizkor/arg/espana/segunda.html</t>
        </r>
      </text>
    </comment>
    <comment ref="P467" authorId="0" shapeId="0" xr:uid="{00000000-0006-0000-0000-0000F4280000}">
      <text>
        <r>
          <rPr>
            <sz val="11"/>
            <color indexed="8"/>
            <rFont val="Helvetica"/>
            <family val="2"/>
          </rPr>
          <t xml:space="preserve">Author:
http://www.derechos.org/nizkor/arg/espana/gar.html (Section “ninth”)
</t>
        </r>
      </text>
    </comment>
    <comment ref="AB467" authorId="0" shapeId="0" xr:uid="{00000000-0006-0000-0000-0000F5280000}">
      <text>
        <r>
          <rPr>
            <sz val="11"/>
            <color indexed="8"/>
            <rFont val="Helvetica"/>
            <family val="2"/>
          </rPr>
          <t xml:space="preserve">Author:
See 1999 indictment, section 7. 
http://www.derechos.org/nizkor/arg/espana/gar.html </t>
        </r>
      </text>
    </comment>
    <comment ref="AC467" authorId="0" shapeId="0" xr:uid="{00000000-0006-0000-0000-0000F6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7" authorId="0" shapeId="0" xr:uid="{00000000-0006-0000-0000-0000F7280000}">
      <text>
        <r>
          <rPr>
            <sz val="11"/>
            <color indexed="8"/>
            <rFont val="Helvetica"/>
            <family val="2"/>
          </rPr>
          <t xml:space="preserve">Author:
Trial Watch says these Argentinean defendants were charged with CaH.  I looked through the court documents and I disagree.
</t>
        </r>
      </text>
    </comment>
    <comment ref="AF467" authorId="0" shapeId="0" xr:uid="{00000000-0006-0000-0000-0000F8280000}">
      <text>
        <r>
          <rPr>
            <sz val="11"/>
            <color indexed="8"/>
            <rFont val="Helvetica"/>
            <family val="2"/>
          </rPr>
          <t>Author:
Terrorism</t>
        </r>
      </text>
    </comment>
    <comment ref="AL467" authorId="0" shapeId="0" xr:uid="{00000000-0006-0000-0000-0000F9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7" authorId="0" shapeId="0" xr:uid="{00000000-0006-0000-0000-0000FA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7" authorId="0" shapeId="0" xr:uid="{00000000-0006-0000-0000-0000FB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7" authorId="0" shapeId="0" xr:uid="{00000000-0006-0000-0000-0000FC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7" authorId="0" shapeId="0" xr:uid="{00000000-0006-0000-0000-0000FD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7" authorId="0" shapeId="0" xr:uid="{00000000-0006-0000-0000-0000FE280000}">
      <text>
        <r>
          <rPr>
            <sz val="11"/>
            <color indexed="8"/>
            <rFont val="Helvetica"/>
            <family val="2"/>
          </rPr>
          <t>Author:
multiple countries had opened investigations into these Argentinean defendants.</t>
        </r>
      </text>
    </comment>
    <comment ref="O468" authorId="0" shapeId="0" xr:uid="{00000000-0006-0000-0000-0000FF280000}">
      <text>
        <r>
          <rPr>
            <sz val="11"/>
            <color indexed="8"/>
            <rFont val="Helvetica"/>
            <family val="2"/>
          </rPr>
          <t>Author:
http://www.derechos.org/nizkor/arg/espana/segunda.html</t>
        </r>
      </text>
    </comment>
    <comment ref="P468" authorId="0" shapeId="0" xr:uid="{00000000-0006-0000-0000-000000290000}">
      <text>
        <r>
          <rPr>
            <sz val="11"/>
            <color indexed="8"/>
            <rFont val="Helvetica"/>
            <family val="2"/>
          </rPr>
          <t xml:space="preserve">Author:
http://www.derechos.org/nizkor/arg/espana/gar.html (Section “ninth”)
</t>
        </r>
      </text>
    </comment>
    <comment ref="AB468" authorId="0" shapeId="0" xr:uid="{00000000-0006-0000-0000-000001290000}">
      <text>
        <r>
          <rPr>
            <sz val="11"/>
            <color indexed="8"/>
            <rFont val="Helvetica"/>
            <family val="2"/>
          </rPr>
          <t xml:space="preserve">Author:
See 1999 indictment, section 7. 
http://www.derechos.org/nizkor/arg/espana/gar.html </t>
        </r>
      </text>
    </comment>
    <comment ref="AC468" authorId="0" shapeId="0" xr:uid="{00000000-0006-0000-0000-000002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8" authorId="0" shapeId="0" xr:uid="{00000000-0006-0000-0000-000003290000}">
      <text>
        <r>
          <rPr>
            <sz val="11"/>
            <color indexed="8"/>
            <rFont val="Helvetica"/>
            <family val="2"/>
          </rPr>
          <t xml:space="preserve">Author:
Trial Watch says these Argentinean defendants were charged with CaH.  I looked through the court documents and I disagree.
</t>
        </r>
      </text>
    </comment>
    <comment ref="AF468" authorId="0" shapeId="0" xr:uid="{00000000-0006-0000-0000-000004290000}">
      <text>
        <r>
          <rPr>
            <sz val="11"/>
            <color indexed="8"/>
            <rFont val="Helvetica"/>
            <family val="2"/>
          </rPr>
          <t>Author:
Terrorism</t>
        </r>
      </text>
    </comment>
    <comment ref="AL468" authorId="0" shapeId="0" xr:uid="{00000000-0006-0000-0000-000005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8" authorId="0" shapeId="0" xr:uid="{00000000-0006-0000-0000-000006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8" authorId="0" shapeId="0" xr:uid="{00000000-0006-0000-0000-000007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8" authorId="0" shapeId="0" xr:uid="{00000000-0006-0000-0000-000008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8" authorId="0" shapeId="0" xr:uid="{00000000-0006-0000-0000-000009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8" authorId="0" shapeId="0" xr:uid="{00000000-0006-0000-0000-00000A290000}">
      <text>
        <r>
          <rPr>
            <sz val="11"/>
            <color indexed="8"/>
            <rFont val="Helvetica"/>
            <family val="2"/>
          </rPr>
          <t>Author:
multiple countries had opened investigations into these Argentinean defendants.</t>
        </r>
      </text>
    </comment>
    <comment ref="O469" authorId="0" shapeId="0" xr:uid="{00000000-0006-0000-0000-00000B290000}">
      <text>
        <r>
          <rPr>
            <sz val="11"/>
            <color indexed="8"/>
            <rFont val="Helvetica"/>
            <family val="2"/>
          </rPr>
          <t>Author:
http://www.derechos.org/nizkor/arg/espana/segunda.html</t>
        </r>
      </text>
    </comment>
    <comment ref="P469" authorId="0" shapeId="0" xr:uid="{00000000-0006-0000-0000-00000C290000}">
      <text>
        <r>
          <rPr>
            <sz val="11"/>
            <color indexed="8"/>
            <rFont val="Helvetica"/>
            <family val="2"/>
          </rPr>
          <t xml:space="preserve">Author:
http://www.derechos.org/nizkor/arg/espana/gar.html (Section “ninth”)
</t>
        </r>
      </text>
    </comment>
    <comment ref="AB469" authorId="0" shapeId="0" xr:uid="{00000000-0006-0000-0000-00000D290000}">
      <text>
        <r>
          <rPr>
            <sz val="11"/>
            <color indexed="8"/>
            <rFont val="Helvetica"/>
            <family val="2"/>
          </rPr>
          <t xml:space="preserve">Author:
See 1999 indictment, section 7. 
http://www.derechos.org/nizkor/arg/espana/gar.html </t>
        </r>
      </text>
    </comment>
    <comment ref="AC469" authorId="0" shapeId="0" xr:uid="{00000000-0006-0000-0000-00000E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69" authorId="0" shapeId="0" xr:uid="{00000000-0006-0000-0000-00000F290000}">
      <text>
        <r>
          <rPr>
            <sz val="11"/>
            <color indexed="8"/>
            <rFont val="Helvetica"/>
            <family val="2"/>
          </rPr>
          <t xml:space="preserve">Author:
Trial Watch says these Argentinean defendants were charged with CaH.  I looked through the court documents and I disagree.
</t>
        </r>
      </text>
    </comment>
    <comment ref="AF469" authorId="0" shapeId="0" xr:uid="{00000000-0006-0000-0000-000010290000}">
      <text>
        <r>
          <rPr>
            <sz val="11"/>
            <color indexed="8"/>
            <rFont val="Helvetica"/>
            <family val="2"/>
          </rPr>
          <t>Author:
Terrorism</t>
        </r>
      </text>
    </comment>
    <comment ref="AL469" authorId="0" shapeId="0" xr:uid="{00000000-0006-0000-0000-000011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69" authorId="0" shapeId="0" xr:uid="{00000000-0006-0000-0000-000012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69" authorId="0" shapeId="0" xr:uid="{00000000-0006-0000-0000-000013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69" authorId="0" shapeId="0" xr:uid="{00000000-0006-0000-0000-000014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69" authorId="0" shapeId="0" xr:uid="{00000000-0006-0000-0000-000015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69" authorId="0" shapeId="0" xr:uid="{00000000-0006-0000-0000-000016290000}">
      <text>
        <r>
          <rPr>
            <sz val="11"/>
            <color indexed="8"/>
            <rFont val="Helvetica"/>
            <family val="2"/>
          </rPr>
          <t>Author:
multiple countries had opened investigations into these Argentinean defendants.</t>
        </r>
      </text>
    </comment>
    <comment ref="O470" authorId="0" shapeId="0" xr:uid="{00000000-0006-0000-0000-0000552B0000}">
      <text>
        <r>
          <rPr>
            <sz val="11"/>
            <color indexed="8"/>
            <rFont val="Helvetica"/>
            <family val="2"/>
          </rPr>
          <t>Author:
http://www.derechos.org/nizkor/arg/espana/gar.html</t>
        </r>
      </text>
    </comment>
    <comment ref="P470" authorId="0" shapeId="0" xr:uid="{00000000-0006-0000-0000-0000562B0000}">
      <text>
        <r>
          <rPr>
            <sz val="11"/>
            <color indexed="8"/>
            <rFont val="Helvetica"/>
            <family val="2"/>
          </rPr>
          <t>Author:
http://www.derechos.org/nizkor/arg/espana/gar.html</t>
        </r>
      </text>
    </comment>
    <comment ref="AB470" authorId="0" shapeId="0" xr:uid="{00000000-0006-0000-0000-0000572B0000}">
      <text>
        <r>
          <rPr>
            <sz val="11"/>
            <color indexed="8"/>
            <rFont val="Helvetica"/>
            <family val="2"/>
          </rPr>
          <t xml:space="preserve">Author:
See 1999 indictment, section 7. 
http://www.derechos.org/nizkor/arg/espana/gar.html </t>
        </r>
      </text>
    </comment>
    <comment ref="AC470" authorId="0" shapeId="0" xr:uid="{00000000-0006-0000-0000-000058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0" authorId="0" shapeId="0" xr:uid="{00000000-0006-0000-0000-0000592B0000}">
      <text>
        <r>
          <rPr>
            <sz val="11"/>
            <color indexed="8"/>
            <rFont val="Helvetica"/>
            <family val="2"/>
          </rPr>
          <t xml:space="preserve">Author:
Trial Watch says these Argentinean defendants were charged with CaH.  I looked through the court documents and I disagree.
</t>
        </r>
      </text>
    </comment>
    <comment ref="AF470" authorId="0" shapeId="0" xr:uid="{00000000-0006-0000-0000-00005A2B0000}">
      <text>
        <r>
          <rPr>
            <sz val="11"/>
            <color indexed="8"/>
            <rFont val="Helvetica"/>
            <family val="2"/>
          </rPr>
          <t>Author:
Terrorism</t>
        </r>
      </text>
    </comment>
    <comment ref="AL470" authorId="0" shapeId="0" xr:uid="{00000000-0006-0000-0000-00005B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0" authorId="0" shapeId="0" xr:uid="{00000000-0006-0000-0000-00005C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0" authorId="0" shapeId="0" xr:uid="{00000000-0006-0000-0000-00005D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0" authorId="0" shapeId="0" xr:uid="{00000000-0006-0000-0000-00005E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0" authorId="0" shapeId="0" xr:uid="{00000000-0006-0000-0000-00005F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0" authorId="0" shapeId="0" xr:uid="{00000000-0006-0000-0000-0000602B0000}">
      <text>
        <r>
          <rPr>
            <sz val="11"/>
            <color indexed="8"/>
            <rFont val="Helvetica"/>
            <family val="2"/>
          </rPr>
          <t>Author:
multiple countries had opened investigations into these Argentinean defendants.</t>
        </r>
      </text>
    </comment>
    <comment ref="O471" authorId="0" shapeId="0" xr:uid="{00000000-0006-0000-0000-0000C62D0000}">
      <text>
        <r>
          <rPr>
            <sz val="11"/>
            <color indexed="8"/>
            <rFont val="Helvetica"/>
            <family val="2"/>
          </rPr>
          <t>Author:
http://www.derechos.org/nizkor/arg/espana/gar.html</t>
        </r>
      </text>
    </comment>
    <comment ref="AB471" authorId="0" shapeId="0" xr:uid="{00000000-0006-0000-0000-0000C72D0000}">
      <text>
        <r>
          <rPr>
            <sz val="11"/>
            <color indexed="8"/>
            <rFont val="Helvetica"/>
            <family val="2"/>
          </rPr>
          <t xml:space="preserve">Author:
See 1999 indictment, section 7. 
http://www.derechos.org/nizkor/arg/espana/gar.html </t>
        </r>
      </text>
    </comment>
    <comment ref="AC471" authorId="0" shapeId="0" xr:uid="{00000000-0006-0000-0000-0000C8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1" authorId="0" shapeId="0" xr:uid="{00000000-0006-0000-0000-0000C92D0000}">
      <text>
        <r>
          <rPr>
            <sz val="11"/>
            <color indexed="8"/>
            <rFont val="Helvetica"/>
            <family val="2"/>
          </rPr>
          <t xml:space="preserve">Author:
Trial Watch says these Argentinean defendants were charged with CaH.  I looked through the court documents and I disagree.
</t>
        </r>
      </text>
    </comment>
    <comment ref="AF471" authorId="0" shapeId="0" xr:uid="{00000000-0006-0000-0000-0000CA2D0000}">
      <text>
        <r>
          <rPr>
            <sz val="11"/>
            <color indexed="8"/>
            <rFont val="Helvetica"/>
            <family val="2"/>
          </rPr>
          <t>Author:
Terrorism</t>
        </r>
      </text>
    </comment>
    <comment ref="AL471" authorId="0" shapeId="0" xr:uid="{00000000-0006-0000-0000-0000CB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1" authorId="0" shapeId="0" xr:uid="{00000000-0006-0000-0000-0000CC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1" authorId="0" shapeId="0" xr:uid="{00000000-0006-0000-0000-0000CD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1" authorId="0" shapeId="0" xr:uid="{00000000-0006-0000-0000-0000CE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1" authorId="0" shapeId="0" xr:uid="{00000000-0006-0000-0000-0000CF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1" authorId="0" shapeId="0" xr:uid="{00000000-0006-0000-0000-0000D02D0000}">
      <text>
        <r>
          <rPr>
            <sz val="11"/>
            <color indexed="8"/>
            <rFont val="Helvetica"/>
            <family val="2"/>
          </rPr>
          <t>Author:
multiple countries had opened investigations into these Argentinean defendants.</t>
        </r>
      </text>
    </comment>
    <comment ref="O472" authorId="0" shapeId="0" xr:uid="{00000000-0006-0000-0000-0000D12D0000}">
      <text>
        <r>
          <rPr>
            <sz val="11"/>
            <color indexed="8"/>
            <rFont val="Helvetica"/>
            <family val="2"/>
          </rPr>
          <t>Author:
http://www.derechos.org/nizkor/arg/espana/gar.html</t>
        </r>
      </text>
    </comment>
    <comment ref="AB472" authorId="0" shapeId="0" xr:uid="{00000000-0006-0000-0000-0000D22D0000}">
      <text>
        <r>
          <rPr>
            <sz val="11"/>
            <color indexed="8"/>
            <rFont val="Helvetica"/>
            <family val="2"/>
          </rPr>
          <t xml:space="preserve">Author:
See 1999 indictment, section 7. 
http://www.derechos.org/nizkor/arg/espana/gar.html </t>
        </r>
      </text>
    </comment>
    <comment ref="AC472" authorId="0" shapeId="0" xr:uid="{00000000-0006-0000-0000-0000D3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2" authorId="0" shapeId="0" xr:uid="{00000000-0006-0000-0000-0000D42D0000}">
      <text>
        <r>
          <rPr>
            <sz val="11"/>
            <color indexed="8"/>
            <rFont val="Helvetica"/>
            <family val="2"/>
          </rPr>
          <t xml:space="preserve">Author:
Trial Watch says these Argentinean defendants were charged with CaH.  I looked through the court documents and I disagree.
</t>
        </r>
      </text>
    </comment>
    <comment ref="AF472" authorId="0" shapeId="0" xr:uid="{00000000-0006-0000-0000-0000D52D0000}">
      <text>
        <r>
          <rPr>
            <sz val="11"/>
            <color indexed="8"/>
            <rFont val="Helvetica"/>
            <family val="2"/>
          </rPr>
          <t>Author:
Terrorism</t>
        </r>
      </text>
    </comment>
    <comment ref="AL472" authorId="0" shapeId="0" xr:uid="{00000000-0006-0000-0000-0000D6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2" authorId="0" shapeId="0" xr:uid="{00000000-0006-0000-0000-0000D7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2" authorId="0" shapeId="0" xr:uid="{00000000-0006-0000-0000-0000D8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2" authorId="0" shapeId="0" xr:uid="{00000000-0006-0000-0000-0000D9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2" authorId="0" shapeId="0" xr:uid="{00000000-0006-0000-0000-0000DA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2" authorId="0" shapeId="0" xr:uid="{00000000-0006-0000-0000-0000DB2D0000}">
      <text>
        <r>
          <rPr>
            <sz val="11"/>
            <color indexed="8"/>
            <rFont val="Helvetica"/>
            <family val="2"/>
          </rPr>
          <t>Author:
multiple countries had opened investigations into these Argentinean defendants.</t>
        </r>
      </text>
    </comment>
    <comment ref="K473" authorId="0" shapeId="0" xr:uid="{00000000-0006-0000-0000-0000B6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73" authorId="0" shapeId="0" xr:uid="{00000000-0006-0000-0000-0000B7260000}">
      <text>
        <r>
          <rPr>
            <sz val="11"/>
            <color indexed="8"/>
            <rFont val="Helvetica"/>
            <family val="2"/>
          </rPr>
          <t>Author:
“ the former genocide offense of § 220a of the Criminal Code”
http://www.zis-online.com/dat/artikel/2007_13_187.pdf at 510</t>
        </r>
      </text>
    </comment>
    <comment ref="AH473" authorId="0" shapeId="0" xr:uid="{00000000-0006-0000-0000-0000B8260000}">
      <text>
        <r>
          <rPr>
            <sz val="11"/>
            <color indexed="8"/>
            <rFont val="Helvetica"/>
            <family val="2"/>
          </rPr>
          <t>Author:
https://en.wikipedia.org/wiki/List_of_former_German_colonies</t>
        </r>
      </text>
    </comment>
    <comment ref="AI473" authorId="0" shapeId="0" xr:uid="{00000000-0006-0000-0000-0000B9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73" authorId="0" shapeId="0" xr:uid="{00000000-0006-0000-0000-0000BA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73" authorId="0" shapeId="0" xr:uid="{00000000-0006-0000-0000-0000BB260000}">
      <text>
        <r>
          <rPr>
            <sz val="11"/>
            <color indexed="8"/>
            <rFont val="Helvetica"/>
            <family val="2"/>
          </rPr>
          <t>Author:
In conjunction with ICTY-related efforts</t>
        </r>
      </text>
    </comment>
    <comment ref="N474" authorId="2" shapeId="0" xr:uid="{1F40DBBD-F786-A34A-BBBB-5B7233E26311}">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74" authorId="1" shapeId="0" xr:uid="{B3BF23E2-45C0-AE4C-9D25-B0ECBF65A0CE}">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74" authorId="0" shapeId="0" xr:uid="{D0151D4B-2757-D04B-A8CD-CE92081998F0}">
      <text>
        <r>
          <rPr>
            <sz val="11"/>
            <color indexed="8"/>
            <rFont val="Helvetica"/>
            <family val="2"/>
          </rPr>
          <t>Author:
Barely.
https://en.wikipedia.org/wiki/Swedish_overseas_colonies</t>
        </r>
      </text>
    </comment>
    <comment ref="O475" authorId="0" shapeId="0" xr:uid="{00000000-0006-0000-0000-0000DC2D0000}">
      <text>
        <r>
          <rPr>
            <sz val="11"/>
            <color indexed="8"/>
            <rFont val="Helvetica"/>
            <family val="2"/>
          </rPr>
          <t>Author:
http://www.derechos.org/nizkor/arg/espana/gar.html</t>
        </r>
      </text>
    </comment>
    <comment ref="AB475" authorId="0" shapeId="0" xr:uid="{00000000-0006-0000-0000-0000DD2D0000}">
      <text>
        <r>
          <rPr>
            <sz val="11"/>
            <color indexed="8"/>
            <rFont val="Helvetica"/>
            <family val="2"/>
          </rPr>
          <t xml:space="preserve">Author:
See 1999 indictment, section 7. 
http://www.derechos.org/nizkor/arg/espana/gar.html </t>
        </r>
      </text>
    </comment>
    <comment ref="AC475" authorId="0" shapeId="0" xr:uid="{00000000-0006-0000-0000-0000DE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5" authorId="0" shapeId="0" xr:uid="{00000000-0006-0000-0000-0000DF2D0000}">
      <text>
        <r>
          <rPr>
            <sz val="11"/>
            <color indexed="8"/>
            <rFont val="Helvetica"/>
            <family val="2"/>
          </rPr>
          <t xml:space="preserve">Author:
Trial Watch says these Argentinean defendants were charged with CaH.  I looked through the court documents and I disagree.
</t>
        </r>
      </text>
    </comment>
    <comment ref="AF475" authorId="0" shapeId="0" xr:uid="{00000000-0006-0000-0000-0000E02D0000}">
      <text>
        <r>
          <rPr>
            <sz val="11"/>
            <color indexed="8"/>
            <rFont val="Helvetica"/>
            <family val="2"/>
          </rPr>
          <t>Author:
Terrorism</t>
        </r>
      </text>
    </comment>
    <comment ref="AL475" authorId="0" shapeId="0" xr:uid="{00000000-0006-0000-0000-0000E1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5" authorId="0" shapeId="0" xr:uid="{00000000-0006-0000-0000-0000E2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5" authorId="0" shapeId="0" xr:uid="{00000000-0006-0000-0000-0000E3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5" authorId="0" shapeId="0" xr:uid="{00000000-0006-0000-0000-0000E4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5" authorId="0" shapeId="0" xr:uid="{00000000-0006-0000-0000-0000E5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5" authorId="0" shapeId="0" xr:uid="{00000000-0006-0000-0000-0000E62D0000}">
      <text>
        <r>
          <rPr>
            <sz val="11"/>
            <color indexed="8"/>
            <rFont val="Helvetica"/>
            <family val="2"/>
          </rPr>
          <t>Author:
multiple countries had opened investigations into these Argentinean defendants.</t>
        </r>
      </text>
    </comment>
    <comment ref="O476" authorId="0" shapeId="0" xr:uid="{00000000-0006-0000-0000-0000E72D0000}">
      <text>
        <r>
          <rPr>
            <sz val="11"/>
            <color indexed="8"/>
            <rFont val="Helvetica"/>
            <family val="2"/>
          </rPr>
          <t>Author:
http://www.derechos.org/nizkor/arg/espana/gar.html</t>
        </r>
      </text>
    </comment>
    <comment ref="AB476" authorId="0" shapeId="0" xr:uid="{00000000-0006-0000-0000-0000E82D0000}">
      <text>
        <r>
          <rPr>
            <sz val="11"/>
            <color indexed="8"/>
            <rFont val="Helvetica"/>
            <family val="2"/>
          </rPr>
          <t xml:space="preserve">Author:
See 1999 indictment, section 7. 
http://www.derechos.org/nizkor/arg/espana/gar.html </t>
        </r>
      </text>
    </comment>
    <comment ref="AC476" authorId="0" shapeId="0" xr:uid="{00000000-0006-0000-0000-0000E9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6" authorId="0" shapeId="0" xr:uid="{00000000-0006-0000-0000-0000EA2D0000}">
      <text>
        <r>
          <rPr>
            <sz val="11"/>
            <color indexed="8"/>
            <rFont val="Helvetica"/>
            <family val="2"/>
          </rPr>
          <t xml:space="preserve">Author:
Trial Watch says these Argentinean defendants were charged with CaH.  I looked through the court documents and I disagree.
</t>
        </r>
      </text>
    </comment>
    <comment ref="AF476" authorId="0" shapeId="0" xr:uid="{00000000-0006-0000-0000-0000EB2D0000}">
      <text>
        <r>
          <rPr>
            <sz val="11"/>
            <color indexed="8"/>
            <rFont val="Helvetica"/>
            <family val="2"/>
          </rPr>
          <t>Author:
Terrorism</t>
        </r>
      </text>
    </comment>
    <comment ref="AL476" authorId="0" shapeId="0" xr:uid="{00000000-0006-0000-0000-0000EC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6" authorId="0" shapeId="0" xr:uid="{00000000-0006-0000-0000-0000ED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6" authorId="0" shapeId="0" xr:uid="{00000000-0006-0000-0000-0000EE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6" authorId="0" shapeId="0" xr:uid="{00000000-0006-0000-0000-0000EF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6" authorId="0" shapeId="0" xr:uid="{00000000-0006-0000-0000-0000F0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6" authorId="0" shapeId="0" xr:uid="{00000000-0006-0000-0000-0000F12D0000}">
      <text>
        <r>
          <rPr>
            <sz val="11"/>
            <color indexed="8"/>
            <rFont val="Helvetica"/>
            <family val="2"/>
          </rPr>
          <t>Author:
multiple countries had opened investigations into these Argentinean defendants.</t>
        </r>
      </text>
    </comment>
    <comment ref="O477" authorId="0" shapeId="0" xr:uid="{00000000-0006-0000-0000-0000F22D0000}">
      <text>
        <r>
          <rPr>
            <sz val="11"/>
            <color indexed="8"/>
            <rFont val="Helvetica"/>
            <family val="2"/>
          </rPr>
          <t>Author:
http://www.derechos.org/nizkor/arg/espana/gar.html</t>
        </r>
      </text>
    </comment>
    <comment ref="AB477" authorId="0" shapeId="0" xr:uid="{00000000-0006-0000-0000-0000F32D0000}">
      <text>
        <r>
          <rPr>
            <sz val="11"/>
            <color indexed="8"/>
            <rFont val="Helvetica"/>
            <family val="2"/>
          </rPr>
          <t xml:space="preserve">Author:
See 1999 indictment, section 7. 
http://www.derechos.org/nizkor/arg/espana/gar.html </t>
        </r>
      </text>
    </comment>
    <comment ref="AC477" authorId="0" shapeId="0" xr:uid="{00000000-0006-0000-0000-0000F4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7" authorId="0" shapeId="0" xr:uid="{00000000-0006-0000-0000-0000F52D0000}">
      <text>
        <r>
          <rPr>
            <sz val="11"/>
            <color indexed="8"/>
            <rFont val="Helvetica"/>
            <family val="2"/>
          </rPr>
          <t xml:space="preserve">Author:
Trial Watch says these Argentinean defendants were charged with CaH.  I looked through the court documents and I disagree.
</t>
        </r>
      </text>
    </comment>
    <comment ref="AF477" authorId="0" shapeId="0" xr:uid="{00000000-0006-0000-0000-0000F62D0000}">
      <text>
        <r>
          <rPr>
            <sz val="11"/>
            <color indexed="8"/>
            <rFont val="Helvetica"/>
            <family val="2"/>
          </rPr>
          <t>Author:
Terrorism</t>
        </r>
      </text>
    </comment>
    <comment ref="AL477" authorId="0" shapeId="0" xr:uid="{00000000-0006-0000-0000-0000F7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7" authorId="0" shapeId="0" xr:uid="{00000000-0006-0000-0000-0000F8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7" authorId="0" shapeId="0" xr:uid="{00000000-0006-0000-0000-0000F9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7" authorId="0" shapeId="0" xr:uid="{00000000-0006-0000-0000-0000FA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7" authorId="0" shapeId="0" xr:uid="{00000000-0006-0000-0000-0000FB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7" authorId="0" shapeId="0" xr:uid="{00000000-0006-0000-0000-0000FC2D0000}">
      <text>
        <r>
          <rPr>
            <sz val="11"/>
            <color indexed="8"/>
            <rFont val="Helvetica"/>
            <family val="2"/>
          </rPr>
          <t>Author:
multiple countries had opened investigations into these Argentinean defendants.</t>
        </r>
      </text>
    </comment>
    <comment ref="O478" authorId="0" shapeId="0" xr:uid="{00000000-0006-0000-0000-0000FD2D0000}">
      <text>
        <r>
          <rPr>
            <sz val="11"/>
            <color indexed="8"/>
            <rFont val="Helvetica"/>
            <family val="2"/>
          </rPr>
          <t>Author:
http://www.derechos.org/nizkor/arg/espana/gar.html</t>
        </r>
      </text>
    </comment>
    <comment ref="AB478" authorId="0" shapeId="0" xr:uid="{00000000-0006-0000-0000-0000FE2D0000}">
      <text>
        <r>
          <rPr>
            <sz val="11"/>
            <color indexed="8"/>
            <rFont val="Helvetica"/>
            <family val="2"/>
          </rPr>
          <t xml:space="preserve">Author:
See 1999 indictment, section 7. 
http://www.derechos.org/nizkor/arg/espana/gar.html </t>
        </r>
      </text>
    </comment>
    <comment ref="AC478" authorId="0" shapeId="0" xr:uid="{00000000-0006-0000-0000-0000FF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8" authorId="0" shapeId="0" xr:uid="{00000000-0006-0000-0000-0000002E0000}">
      <text>
        <r>
          <rPr>
            <sz val="11"/>
            <color indexed="8"/>
            <rFont val="Helvetica"/>
            <family val="2"/>
          </rPr>
          <t xml:space="preserve">Author:
Trial Watch says these Argentinean defendants were charged with CaH.  I looked through the court documents and I disagree.
</t>
        </r>
      </text>
    </comment>
    <comment ref="AF478" authorId="0" shapeId="0" xr:uid="{00000000-0006-0000-0000-0000012E0000}">
      <text>
        <r>
          <rPr>
            <sz val="11"/>
            <color indexed="8"/>
            <rFont val="Helvetica"/>
            <family val="2"/>
          </rPr>
          <t>Author:
Terrorism</t>
        </r>
      </text>
    </comment>
    <comment ref="AL478" authorId="0" shapeId="0" xr:uid="{00000000-0006-0000-0000-000002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8" authorId="0" shapeId="0" xr:uid="{00000000-0006-0000-0000-000003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8" authorId="0" shapeId="0" xr:uid="{00000000-0006-0000-0000-000004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8" authorId="0" shapeId="0" xr:uid="{00000000-0006-0000-0000-000005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8" authorId="0" shapeId="0" xr:uid="{00000000-0006-0000-0000-000006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8" authorId="0" shapeId="0" xr:uid="{00000000-0006-0000-0000-0000072E0000}">
      <text>
        <r>
          <rPr>
            <sz val="11"/>
            <color indexed="8"/>
            <rFont val="Helvetica"/>
            <family val="2"/>
          </rPr>
          <t>Author:
multiple countries had opened investigations into these Argentinean defendants.</t>
        </r>
      </text>
    </comment>
    <comment ref="O479" authorId="0" shapeId="0" xr:uid="{00000000-0006-0000-0000-0000082E0000}">
      <text>
        <r>
          <rPr>
            <sz val="11"/>
            <color indexed="8"/>
            <rFont val="Helvetica"/>
            <family val="2"/>
          </rPr>
          <t>Author:
http://www.derechos.org/nizkor/arg/espana/gar.html</t>
        </r>
      </text>
    </comment>
    <comment ref="AB479" authorId="0" shapeId="0" xr:uid="{00000000-0006-0000-0000-0000092E0000}">
      <text>
        <r>
          <rPr>
            <sz val="11"/>
            <color indexed="8"/>
            <rFont val="Helvetica"/>
            <family val="2"/>
          </rPr>
          <t xml:space="preserve">Author:
See 1999 indictment, section 7. 
http://www.derechos.org/nizkor/arg/espana/gar.html </t>
        </r>
      </text>
    </comment>
    <comment ref="AC479" authorId="0" shapeId="0" xr:uid="{00000000-0006-0000-0000-00000A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79" authorId="0" shapeId="0" xr:uid="{00000000-0006-0000-0000-00000B2E0000}">
      <text>
        <r>
          <rPr>
            <sz val="11"/>
            <color indexed="8"/>
            <rFont val="Helvetica"/>
            <family val="2"/>
          </rPr>
          <t xml:space="preserve">Author:
Trial Watch says these Argentinean defendants were charged with CaH.  I looked through the court documents and I disagree.
</t>
        </r>
      </text>
    </comment>
    <comment ref="AF479" authorId="0" shapeId="0" xr:uid="{00000000-0006-0000-0000-00000C2E0000}">
      <text>
        <r>
          <rPr>
            <sz val="11"/>
            <color indexed="8"/>
            <rFont val="Helvetica"/>
            <family val="2"/>
          </rPr>
          <t>Author:
Terrorism</t>
        </r>
      </text>
    </comment>
    <comment ref="AL479" authorId="0" shapeId="0" xr:uid="{00000000-0006-0000-0000-00000D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79" authorId="0" shapeId="0" xr:uid="{00000000-0006-0000-0000-00000E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79" authorId="0" shapeId="0" xr:uid="{00000000-0006-0000-0000-00000F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79" authorId="0" shapeId="0" xr:uid="{00000000-0006-0000-0000-000010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79" authorId="0" shapeId="0" xr:uid="{00000000-0006-0000-0000-000011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79" authorId="0" shapeId="0" xr:uid="{00000000-0006-0000-0000-0000122E0000}">
      <text>
        <r>
          <rPr>
            <sz val="11"/>
            <color indexed="8"/>
            <rFont val="Helvetica"/>
            <family val="2"/>
          </rPr>
          <t>Author:
multiple countries had opened investigations into these Argentinean defendants.</t>
        </r>
      </text>
    </comment>
    <comment ref="O480" authorId="0" shapeId="0" xr:uid="{00000000-0006-0000-0000-0000132E0000}">
      <text>
        <r>
          <rPr>
            <sz val="11"/>
            <color indexed="8"/>
            <rFont val="Helvetica"/>
            <family val="2"/>
          </rPr>
          <t>Author:
http://www.derechos.org/nizkor/arg/espana/gar.html</t>
        </r>
      </text>
    </comment>
    <comment ref="AB480" authorId="0" shapeId="0" xr:uid="{00000000-0006-0000-0000-0000142E0000}">
      <text>
        <r>
          <rPr>
            <sz val="11"/>
            <color indexed="8"/>
            <rFont val="Helvetica"/>
            <family val="2"/>
          </rPr>
          <t xml:space="preserve">Author:
See 1999 indictment, section 7. 
http://www.derechos.org/nizkor/arg/espana/gar.html </t>
        </r>
      </text>
    </comment>
    <comment ref="AC480" authorId="0" shapeId="0" xr:uid="{00000000-0006-0000-0000-000015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480" authorId="0" shapeId="0" xr:uid="{00000000-0006-0000-0000-0000162E0000}">
      <text>
        <r>
          <rPr>
            <sz val="11"/>
            <color indexed="8"/>
            <rFont val="Helvetica"/>
            <family val="2"/>
          </rPr>
          <t xml:space="preserve">Author:
Trial Watch says these Argentinean defendants were charged with CaH.  I looked through the court documents and I disagree.
</t>
        </r>
      </text>
    </comment>
    <comment ref="AF480" authorId="0" shapeId="0" xr:uid="{00000000-0006-0000-0000-0000172E0000}">
      <text>
        <r>
          <rPr>
            <sz val="11"/>
            <color indexed="8"/>
            <rFont val="Helvetica"/>
            <family val="2"/>
          </rPr>
          <t>Author:
Terrorism</t>
        </r>
      </text>
    </comment>
    <comment ref="AL480" authorId="0" shapeId="0" xr:uid="{00000000-0006-0000-0000-000018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480" authorId="0" shapeId="0" xr:uid="{00000000-0006-0000-0000-000019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480" authorId="0" shapeId="0" xr:uid="{00000000-0006-0000-0000-00001A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480" authorId="0" shapeId="0" xr:uid="{00000000-0006-0000-0000-00001B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480" authorId="0" shapeId="0" xr:uid="{00000000-0006-0000-0000-00001C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480" authorId="0" shapeId="0" xr:uid="{00000000-0006-0000-0000-00001D2E0000}">
      <text>
        <r>
          <rPr>
            <sz val="11"/>
            <color indexed="8"/>
            <rFont val="Helvetica"/>
            <family val="2"/>
          </rPr>
          <t>Author:
multiple countries had opened investigations into these Argentinean defendants.</t>
        </r>
      </text>
    </comment>
    <comment ref="K481" authorId="0" shapeId="0" xr:uid="{00000000-0006-0000-0000-0000BC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81" authorId="0" shapeId="0" xr:uid="{00000000-0006-0000-0000-0000BD260000}">
      <text>
        <r>
          <rPr>
            <sz val="11"/>
            <color indexed="8"/>
            <rFont val="Helvetica"/>
            <family val="2"/>
          </rPr>
          <t>Author:
“ the former genocide offense of § 220a of the Criminal Code”
http://www.zis-online.com/dat/artikel/2007_13_187.pdf at 510</t>
        </r>
      </text>
    </comment>
    <comment ref="AH481" authorId="0" shapeId="0" xr:uid="{00000000-0006-0000-0000-0000BE260000}">
      <text>
        <r>
          <rPr>
            <sz val="11"/>
            <color indexed="8"/>
            <rFont val="Helvetica"/>
            <family val="2"/>
          </rPr>
          <t>Author:
https://en.wikipedia.org/wiki/List_of_former_German_colonies</t>
        </r>
      </text>
    </comment>
    <comment ref="AI481" authorId="0" shapeId="0" xr:uid="{00000000-0006-0000-0000-0000BF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81" authorId="0" shapeId="0" xr:uid="{00000000-0006-0000-0000-0000C0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81" authorId="0" shapeId="0" xr:uid="{00000000-0006-0000-0000-0000C1260000}">
      <text>
        <r>
          <rPr>
            <sz val="11"/>
            <color indexed="8"/>
            <rFont val="Helvetica"/>
            <family val="2"/>
          </rPr>
          <t>Author:
In conjunction with ICTY-related efforts</t>
        </r>
      </text>
    </comment>
    <comment ref="N482" authorId="2" shapeId="0" xr:uid="{4FA0D11A-D55F-1949-8205-CDA2C5057C7A}">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82" authorId="1" shapeId="0" xr:uid="{063521DE-BE44-8B43-B3F6-39561D04C292}">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82" authorId="0" shapeId="0" xr:uid="{EAE9D751-1298-2D4E-AA47-D9C465579937}">
      <text>
        <r>
          <rPr>
            <sz val="11"/>
            <color indexed="8"/>
            <rFont val="Helvetica"/>
            <family val="2"/>
          </rPr>
          <t>Author:
Barely.
https://en.wikipedia.org/wiki/Swedish_overseas_colonies</t>
        </r>
      </text>
    </comment>
    <comment ref="AB483" authorId="1" shapeId="0" xr:uid="{E324D6FA-BBED-DE49-9C31-A86EF6530E47}">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In June 2005, a complaint was filed for genocide, crimes against humanity, terrorism and torture for events that occurred between 1996 and 2000 in the border area with Panama where military and paramilitary operations against indigenous people and people of African descent took place. The complaint was not admitted by the National Court when it considered that sufficient sufficient guarantees existed to be tried in Colombia. The Constitutional Court definitively shelved the proceedings in 2008."  
</t>
        </r>
        <r>
          <rPr>
            <sz val="10"/>
            <color rgb="FF000000"/>
            <rFont val="Calibri"/>
            <family val="2"/>
          </rPr>
          <t xml:space="preserve">
</t>
        </r>
        <r>
          <rPr>
            <sz val="10"/>
            <color rgb="FF000000"/>
            <rFont val="Calibri"/>
            <family val="2"/>
          </rPr>
          <t>https://translate.google.com/translate?hl=en&amp;sl=es&amp;tl=en&amp;u=http%3A%2F%2Fweb.archive.org%2Fweb%2F20090311002810%2Fhttp%3A%2F%2Fwww.es.amnesty.org%2Ftemas%2Fjusticia-internacional%2Fotros-casos-abiertos-en-espana%2F</t>
        </r>
      </text>
    </comment>
    <comment ref="AC483" authorId="1" shapeId="0" xr:uid="{8E01860F-C4A6-8241-B0CA-3362DF68841F}">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In June 2005, a complaint was filed for genocide, crimes against humanity, terrorism and torture for events that occurred between 1996 and 2000 in the border area with Panama where military and paramilitary operations against indigenous people and people of African descent took place. The complaint was not admitted by the National Court when it considered that sufficient sufficient guarantees existed to be tried in Colombia. The Constitutional Court definitively shelved the proceedings in 2008."  
</t>
        </r>
        <r>
          <rPr>
            <sz val="10"/>
            <color rgb="FF000000"/>
            <rFont val="Calibri"/>
            <family val="2"/>
          </rPr>
          <t xml:space="preserve">
</t>
        </r>
        <r>
          <rPr>
            <sz val="10"/>
            <color rgb="FF000000"/>
            <rFont val="Calibri"/>
            <family val="2"/>
          </rPr>
          <t>https://translate.google.com/translate?hl=en&amp;sl=es&amp;tl=en&amp;u=http%3A%2F%2Fweb.archive.org%2Fweb%2F20090311002810%2Fhttp%3A%2F%2Fwww.es.amnesty.org%2Ftemas%2Fjusticia-internacional%2Fotros-casos-abiertos-en-espana%2F</t>
        </r>
      </text>
    </comment>
    <comment ref="AD483" authorId="1" shapeId="0" xr:uid="{326558E2-D40C-C640-940E-E6EC69575ABC}">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In June 2005, a complaint was filed for genocide, crimes against humanity, terrorism and torture for events that occurred between 1996 and 2000 in the border area with Panama where military and paramilitary operations against indigenous people and people of African descent took place. The complaint was not admitted by the National Court when it considered that sufficient sufficient guarantees existed to be tried in Colombia. The Constitutional Court definitively shelved the proceedings in 2008."  
</t>
        </r>
        <r>
          <rPr>
            <sz val="10"/>
            <color rgb="FF000000"/>
            <rFont val="Calibri"/>
            <family val="2"/>
          </rPr>
          <t xml:space="preserve">
</t>
        </r>
        <r>
          <rPr>
            <sz val="10"/>
            <color rgb="FF000000"/>
            <rFont val="Calibri"/>
            <family val="2"/>
          </rPr>
          <t>https://translate.google.com/translate?hl=en&amp;sl=es&amp;tl=en&amp;u=http%3A%2F%2Fweb.archive.org%2Fweb%2F20090311002810%2Fhttp%3A%2F%2Fwww.es.amnesty.org%2Ftemas%2Fjusticia-internacional%2Fotros-casos-abiertos-en-espana%2F</t>
        </r>
      </text>
    </comment>
    <comment ref="AE483" authorId="1" shapeId="0" xr:uid="{819B3D3C-128B-5F41-BEEC-CA04D5CAFF42}">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In June 2005, a complaint was filed for genocide, crimes against humanity, terrorism and torture for events that occurred between 1996 and 2000 in the border area with Panama where military and paramilitary operations against indigenous people and people of African descent took place. The complaint was not admitted by the National Court when it considered that sufficient sufficient guarantees existed to be tried in Colombia. The Constitutional Court definitively shelved the proceedings in 2008."  
</t>
        </r>
        <r>
          <rPr>
            <sz val="10"/>
            <color rgb="FF000000"/>
            <rFont val="Calibri"/>
            <family val="2"/>
          </rPr>
          <t xml:space="preserve">
</t>
        </r>
        <r>
          <rPr>
            <sz val="10"/>
            <color rgb="FF000000"/>
            <rFont val="Calibri"/>
            <family val="2"/>
          </rPr>
          <t>https://translate.google.com/translate?hl=en&amp;sl=es&amp;tl=en&amp;u=http%3A%2F%2Fweb.archive.org%2Fweb%2F20090311002810%2Fhttp%3A%2F%2Fwww.es.amnesty.org%2Ftemas%2Fjusticia-internacional%2Fotros-casos-abiertos-en-espana%2F</t>
        </r>
      </text>
    </comment>
    <comment ref="AF483" authorId="1" shapeId="0" xr:uid="{EE20F338-1259-2F46-98C4-E7ED44B0D382}">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In June 2005, a complaint was filed for genocide, crimes against humanity, terrorism and torture for events that occurred between 1996 and 2000 in the border area with Panama where military and paramilitary operations against indigenous people and people of African descent took place. The complaint was not admitted by the National Court when it considered that sufficient sufficient guarantees existed to be tried in Colombia. The Constitutional Court definitively shelved the proceedings in 2008."  
</t>
        </r>
        <r>
          <rPr>
            <sz val="10"/>
            <color rgb="FF000000"/>
            <rFont val="Calibri"/>
            <family val="2"/>
          </rPr>
          <t xml:space="preserve">
</t>
        </r>
        <r>
          <rPr>
            <sz val="10"/>
            <color rgb="FF000000"/>
            <rFont val="Calibri"/>
            <family val="2"/>
          </rPr>
          <t>https://translate.google.com/translate?hl=en&amp;sl=es&amp;tl=en&amp;u=http%3A%2F%2Fweb.archive.org%2Fweb%2F20090311002810%2Fhttp%3A%2F%2Fwww.es.amnesty.org%2Ftemas%2Fjusticia-internacional%2Fotros-casos-abiertos-en-espana%2F</t>
        </r>
      </text>
    </comment>
    <comment ref="AG483" authorId="0" shapeId="0" xr:uid="{00000000-0006-0000-0000-000093310000}">
      <text>
        <r>
          <rPr>
            <sz val="11"/>
            <color indexed="8"/>
            <rFont val="Helvetica"/>
            <family val="2"/>
          </rPr>
          <t>Author:
https://en.wikipedia.org/wiki/History_of_Colombia#Colonial_times</t>
        </r>
      </text>
    </comment>
    <comment ref="B484" authorId="0" shapeId="0" xr:uid="{00000000-0006-0000-0000-00003B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84" authorId="0" shapeId="0" xr:uid="{00000000-0006-0000-0000-00003C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84" authorId="0" shapeId="0" xr:uid="{00000000-0006-0000-0000-00003D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84" authorId="0" shapeId="0" xr:uid="{00000000-0006-0000-0000-00003E2F0000}">
      <text>
        <r>
          <rPr>
            <sz val="11"/>
            <color indexed="8"/>
            <rFont val="Helvetica"/>
            <family val="2"/>
          </rPr>
          <t>Author:
https://books.google.com/books?id=X5EgykND42kC&amp;pg=PA401</t>
        </r>
      </text>
    </comment>
    <comment ref="AN484" authorId="0" shapeId="0" xr:uid="{00000000-0006-0000-0000-00003F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84" authorId="0" shapeId="0" xr:uid="{00000000-0006-0000-0000-0000402F0000}">
      <text>
        <r>
          <rPr>
            <sz val="11"/>
            <color indexed="8"/>
            <rFont val="Helvetica"/>
            <family val="2"/>
          </rPr>
          <t>Author:
The Simon Wiesenthal Centre</t>
        </r>
      </text>
    </comment>
    <comment ref="B485" authorId="0" shapeId="0" xr:uid="{00000000-0006-0000-0000-000041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85" authorId="0" shapeId="0" xr:uid="{00000000-0006-0000-0000-000042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85" authorId="0" shapeId="0" xr:uid="{00000000-0006-0000-0000-000043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85" authorId="0" shapeId="0" xr:uid="{00000000-0006-0000-0000-0000442F0000}">
      <text>
        <r>
          <rPr>
            <sz val="11"/>
            <color indexed="8"/>
            <rFont val="Helvetica"/>
            <family val="2"/>
          </rPr>
          <t>Author:
https://books.google.com/books?id=X5EgykND42kC&amp;pg=PA401</t>
        </r>
      </text>
    </comment>
    <comment ref="AN485" authorId="0" shapeId="0" xr:uid="{00000000-0006-0000-0000-000045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85" authorId="0" shapeId="0" xr:uid="{00000000-0006-0000-0000-0000462F0000}">
      <text>
        <r>
          <rPr>
            <sz val="11"/>
            <color indexed="8"/>
            <rFont val="Helvetica"/>
            <family val="2"/>
          </rPr>
          <t>Author:
The Simon Wiesenthal Centre</t>
        </r>
      </text>
    </comment>
    <comment ref="B486" authorId="0" shapeId="0" xr:uid="{00000000-0006-0000-0000-000047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86" authorId="0" shapeId="0" xr:uid="{00000000-0006-0000-0000-000048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86" authorId="0" shapeId="0" xr:uid="{00000000-0006-0000-0000-000049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86" authorId="0" shapeId="0" xr:uid="{00000000-0006-0000-0000-00004A2F0000}">
      <text>
        <r>
          <rPr>
            <sz val="11"/>
            <color indexed="8"/>
            <rFont val="Helvetica"/>
            <family val="2"/>
          </rPr>
          <t>Author:
https://books.google.com/books?id=X5EgykND42kC&amp;pg=PA401</t>
        </r>
      </text>
    </comment>
    <comment ref="AN486" authorId="0" shapeId="0" xr:uid="{00000000-0006-0000-0000-00004B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86" authorId="0" shapeId="0" xr:uid="{00000000-0006-0000-0000-00004C2F0000}">
      <text>
        <r>
          <rPr>
            <sz val="11"/>
            <color indexed="8"/>
            <rFont val="Helvetica"/>
            <family val="2"/>
          </rPr>
          <t>Author:
The Simon Wiesenthal Centre</t>
        </r>
      </text>
    </comment>
    <comment ref="B487" authorId="0" shapeId="0" xr:uid="{00000000-0006-0000-0000-00004D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87" authorId="0" shapeId="0" xr:uid="{00000000-0006-0000-0000-00004E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87" authorId="0" shapeId="0" xr:uid="{00000000-0006-0000-0000-00004F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87" authorId="0" shapeId="0" xr:uid="{00000000-0006-0000-0000-0000502F0000}">
      <text>
        <r>
          <rPr>
            <sz val="11"/>
            <color indexed="8"/>
            <rFont val="Helvetica"/>
            <family val="2"/>
          </rPr>
          <t>Author:
https://books.google.com/books?id=X5EgykND42kC&amp;pg=PA401</t>
        </r>
      </text>
    </comment>
    <comment ref="AN487" authorId="0" shapeId="0" xr:uid="{00000000-0006-0000-0000-000051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87" authorId="0" shapeId="0" xr:uid="{00000000-0006-0000-0000-0000522F0000}">
      <text>
        <r>
          <rPr>
            <sz val="11"/>
            <color indexed="8"/>
            <rFont val="Helvetica"/>
            <family val="2"/>
          </rPr>
          <t>Author:
The Simon Wiesenthal Centre</t>
        </r>
      </text>
    </comment>
    <comment ref="B488" authorId="0" shapeId="0" xr:uid="{00000000-0006-0000-0000-000053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88" authorId="0" shapeId="0" xr:uid="{00000000-0006-0000-0000-000054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88" authorId="0" shapeId="0" xr:uid="{00000000-0006-0000-0000-000055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88" authorId="0" shapeId="0" xr:uid="{00000000-0006-0000-0000-0000562F0000}">
      <text>
        <r>
          <rPr>
            <sz val="11"/>
            <color indexed="8"/>
            <rFont val="Helvetica"/>
            <family val="2"/>
          </rPr>
          <t>Author:
https://books.google.com/books?id=X5EgykND42kC&amp;pg=PA401</t>
        </r>
      </text>
    </comment>
    <comment ref="AN488" authorId="0" shapeId="0" xr:uid="{00000000-0006-0000-0000-000057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88" authorId="0" shapeId="0" xr:uid="{00000000-0006-0000-0000-0000582F0000}">
      <text>
        <r>
          <rPr>
            <sz val="11"/>
            <color indexed="8"/>
            <rFont val="Helvetica"/>
            <family val="2"/>
          </rPr>
          <t>Author:
The Simon Wiesenthal Centre</t>
        </r>
      </text>
    </comment>
    <comment ref="B489" authorId="0" shapeId="0" xr:uid="{00000000-0006-0000-0000-000059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89" authorId="0" shapeId="0" xr:uid="{00000000-0006-0000-0000-00005A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89" authorId="0" shapeId="0" xr:uid="{00000000-0006-0000-0000-00005B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89" authorId="0" shapeId="0" xr:uid="{00000000-0006-0000-0000-00005C2F0000}">
      <text>
        <r>
          <rPr>
            <sz val="11"/>
            <color indexed="8"/>
            <rFont val="Helvetica"/>
            <family val="2"/>
          </rPr>
          <t>Author:
https://books.google.com/books?id=X5EgykND42kC&amp;pg=PA401</t>
        </r>
      </text>
    </comment>
    <comment ref="AN489" authorId="0" shapeId="0" xr:uid="{00000000-0006-0000-0000-00005D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89" authorId="0" shapeId="0" xr:uid="{00000000-0006-0000-0000-00005E2F0000}">
      <text>
        <r>
          <rPr>
            <sz val="11"/>
            <color indexed="8"/>
            <rFont val="Helvetica"/>
            <family val="2"/>
          </rPr>
          <t>Author:
The Simon Wiesenthal Centre</t>
        </r>
      </text>
    </comment>
    <comment ref="B490" authorId="0" shapeId="0" xr:uid="{00000000-0006-0000-0000-00005F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90" authorId="0" shapeId="0" xr:uid="{00000000-0006-0000-0000-000060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90" authorId="0" shapeId="0" xr:uid="{00000000-0006-0000-0000-000061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90" authorId="0" shapeId="0" xr:uid="{00000000-0006-0000-0000-0000622F0000}">
      <text>
        <r>
          <rPr>
            <sz val="11"/>
            <color indexed="8"/>
            <rFont val="Helvetica"/>
            <family val="2"/>
          </rPr>
          <t>Author:
https://books.google.com/books?id=X5EgykND42kC&amp;pg=PA401</t>
        </r>
      </text>
    </comment>
    <comment ref="AN490" authorId="0" shapeId="0" xr:uid="{00000000-0006-0000-0000-000063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90" authorId="0" shapeId="0" xr:uid="{00000000-0006-0000-0000-0000642F0000}">
      <text>
        <r>
          <rPr>
            <sz val="11"/>
            <color indexed="8"/>
            <rFont val="Helvetica"/>
            <family val="2"/>
          </rPr>
          <t>Author:
The Simon Wiesenthal Centre</t>
        </r>
      </text>
    </comment>
    <comment ref="K491" authorId="0" shapeId="0" xr:uid="{00000000-0006-0000-0000-0000C2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91" authorId="0" shapeId="0" xr:uid="{00000000-0006-0000-0000-0000C3260000}">
      <text>
        <r>
          <rPr>
            <sz val="11"/>
            <color indexed="8"/>
            <rFont val="Helvetica"/>
            <family val="2"/>
          </rPr>
          <t>Author:
“ the former genocide offense of § 220a of the Criminal Code”
http://www.zis-online.com/dat/artikel/2007_13_187.pdf at 510</t>
        </r>
      </text>
    </comment>
    <comment ref="AH491" authorId="0" shapeId="0" xr:uid="{00000000-0006-0000-0000-0000C4260000}">
      <text>
        <r>
          <rPr>
            <sz val="11"/>
            <color indexed="8"/>
            <rFont val="Helvetica"/>
            <family val="2"/>
          </rPr>
          <t>Author:
https://en.wikipedia.org/wiki/List_of_former_German_colonies</t>
        </r>
      </text>
    </comment>
    <comment ref="AI491" authorId="0" shapeId="0" xr:uid="{00000000-0006-0000-0000-0000C5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91" authorId="0" shapeId="0" xr:uid="{00000000-0006-0000-0000-0000C6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91" authorId="0" shapeId="0" xr:uid="{00000000-0006-0000-0000-0000C7260000}">
      <text>
        <r>
          <rPr>
            <sz val="11"/>
            <color indexed="8"/>
            <rFont val="Helvetica"/>
            <family val="2"/>
          </rPr>
          <t>Author:
In conjunction with ICTY-related efforts</t>
        </r>
      </text>
    </comment>
    <comment ref="N492" authorId="2" shapeId="0" xr:uid="{6D043134-2D1A-1540-BFC0-AA2DD582EA21}">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92" authorId="1" shapeId="0" xr:uid="{71D63EFA-AB70-774C-94EF-2B4EA21A6E05}">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92" authorId="0" shapeId="0" xr:uid="{F0F1992E-6AAE-2C4D-B765-6B2F2A5BACB4}">
      <text>
        <r>
          <rPr>
            <sz val="11"/>
            <color indexed="8"/>
            <rFont val="Helvetica"/>
            <family val="2"/>
          </rPr>
          <t>Author:
Barely.
https://en.wikipedia.org/wiki/Swedish_overseas_colonies</t>
        </r>
      </text>
    </comment>
    <comment ref="C493" authorId="2" shapeId="0" xr:uid="{400A4A0B-0951-4746-9FDB-81081EA9431D}">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494" authorId="0" shapeId="0" xr:uid="{00000000-0006-0000-0000-0000C8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494" authorId="0" shapeId="0" xr:uid="{00000000-0006-0000-0000-0000C9260000}">
      <text>
        <r>
          <rPr>
            <sz val="11"/>
            <color indexed="8"/>
            <rFont val="Helvetica"/>
            <family val="2"/>
          </rPr>
          <t>Author:
“ the former genocide offense of § 220a of the Criminal Code”
http://www.zis-online.com/dat/artikel/2007_13_187.pdf at 510</t>
        </r>
      </text>
    </comment>
    <comment ref="AH494" authorId="0" shapeId="0" xr:uid="{00000000-0006-0000-0000-0000CA260000}">
      <text>
        <r>
          <rPr>
            <sz val="11"/>
            <color indexed="8"/>
            <rFont val="Helvetica"/>
            <family val="2"/>
          </rPr>
          <t>Author:
https://en.wikipedia.org/wiki/List_of_former_German_colonies</t>
        </r>
      </text>
    </comment>
    <comment ref="AI494" authorId="0" shapeId="0" xr:uid="{00000000-0006-0000-0000-0000CB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494" authorId="0" shapeId="0" xr:uid="{00000000-0006-0000-0000-0000CC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494" authorId="0" shapeId="0" xr:uid="{00000000-0006-0000-0000-0000CD260000}">
      <text>
        <r>
          <rPr>
            <sz val="11"/>
            <color indexed="8"/>
            <rFont val="Helvetica"/>
            <family val="2"/>
          </rPr>
          <t>Author:
In conjunction with ICTY-related efforts</t>
        </r>
      </text>
    </comment>
    <comment ref="N495" authorId="2" shapeId="0" xr:uid="{E9BC527E-4467-5746-94B4-E59B1D5B5A3F}">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495" authorId="1" shapeId="0" xr:uid="{779FCAAF-DFEC-0D46-AF8A-7C28A42A5F4C}">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495" authorId="0" shapeId="0" xr:uid="{8562A1A9-4E89-1B48-ADB6-ABCD51F7D972}">
      <text>
        <r>
          <rPr>
            <sz val="11"/>
            <color indexed="8"/>
            <rFont val="Helvetica"/>
            <family val="2"/>
          </rPr>
          <t>Author:
Barely.
https://en.wikipedia.org/wiki/Swedish_overseas_colonies</t>
        </r>
      </text>
    </comment>
    <comment ref="B496" authorId="0" shapeId="0" xr:uid="{00000000-0006-0000-0000-000065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96" authorId="0" shapeId="0" xr:uid="{00000000-0006-0000-0000-000066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96" authorId="0" shapeId="0" xr:uid="{00000000-0006-0000-0000-000067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96" authorId="0" shapeId="0" xr:uid="{00000000-0006-0000-0000-0000682F0000}">
      <text>
        <r>
          <rPr>
            <sz val="11"/>
            <color indexed="8"/>
            <rFont val="Helvetica"/>
            <family val="2"/>
          </rPr>
          <t>Author:
https://books.google.com/books?id=X5EgykND42kC&amp;pg=PA401</t>
        </r>
      </text>
    </comment>
    <comment ref="AN496" authorId="0" shapeId="0" xr:uid="{00000000-0006-0000-0000-000069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96" authorId="0" shapeId="0" xr:uid="{00000000-0006-0000-0000-00006A2F0000}">
      <text>
        <r>
          <rPr>
            <sz val="11"/>
            <color indexed="8"/>
            <rFont val="Helvetica"/>
            <family val="2"/>
          </rPr>
          <t>Author:
The Simon Wiesenthal Centre</t>
        </r>
      </text>
    </comment>
    <comment ref="B497" authorId="0" shapeId="0" xr:uid="{00000000-0006-0000-0000-00006B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97" authorId="0" shapeId="0" xr:uid="{00000000-0006-0000-0000-00006C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97" authorId="0" shapeId="0" xr:uid="{00000000-0006-0000-0000-00006D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97" authorId="0" shapeId="0" xr:uid="{00000000-0006-0000-0000-00006E2F0000}">
      <text>
        <r>
          <rPr>
            <sz val="11"/>
            <color indexed="8"/>
            <rFont val="Helvetica"/>
            <family val="2"/>
          </rPr>
          <t>Author:
https://books.google.com/books?id=X5EgykND42kC&amp;pg=PA401</t>
        </r>
      </text>
    </comment>
    <comment ref="AN497" authorId="0" shapeId="0" xr:uid="{00000000-0006-0000-0000-00006F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97" authorId="0" shapeId="0" xr:uid="{00000000-0006-0000-0000-0000702F0000}">
      <text>
        <r>
          <rPr>
            <sz val="11"/>
            <color indexed="8"/>
            <rFont val="Helvetica"/>
            <family val="2"/>
          </rPr>
          <t>Author:
The Simon Wiesenthal Centre</t>
        </r>
      </text>
    </comment>
    <comment ref="B498" authorId="0" shapeId="0" xr:uid="{00000000-0006-0000-0000-000071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98" authorId="0" shapeId="0" xr:uid="{00000000-0006-0000-0000-000072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98" authorId="0" shapeId="0" xr:uid="{00000000-0006-0000-0000-000073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98" authorId="0" shapeId="0" xr:uid="{00000000-0006-0000-0000-0000742F0000}">
      <text>
        <r>
          <rPr>
            <sz val="11"/>
            <color indexed="8"/>
            <rFont val="Helvetica"/>
            <family val="2"/>
          </rPr>
          <t>Author:
https://books.google.com/books?id=X5EgykND42kC&amp;pg=PA401</t>
        </r>
      </text>
    </comment>
    <comment ref="AN498" authorId="0" shapeId="0" xr:uid="{00000000-0006-0000-0000-000075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98" authorId="0" shapeId="0" xr:uid="{00000000-0006-0000-0000-0000762F0000}">
      <text>
        <r>
          <rPr>
            <sz val="11"/>
            <color indexed="8"/>
            <rFont val="Helvetica"/>
            <family val="2"/>
          </rPr>
          <t>Author:
The Simon Wiesenthal Centre</t>
        </r>
      </text>
    </comment>
    <comment ref="B499" authorId="0" shapeId="0" xr:uid="{00000000-0006-0000-0000-000077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499" authorId="0" shapeId="0" xr:uid="{00000000-0006-0000-0000-000078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499" authorId="0" shapeId="0" xr:uid="{00000000-0006-0000-0000-000079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499" authorId="0" shapeId="0" xr:uid="{00000000-0006-0000-0000-00007A2F0000}">
      <text>
        <r>
          <rPr>
            <sz val="11"/>
            <color indexed="8"/>
            <rFont val="Helvetica"/>
            <family val="2"/>
          </rPr>
          <t>Author:
https://books.google.com/books?id=X5EgykND42kC&amp;pg=PA401</t>
        </r>
      </text>
    </comment>
    <comment ref="AN499" authorId="0" shapeId="0" xr:uid="{00000000-0006-0000-0000-00007B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499" authorId="0" shapeId="0" xr:uid="{00000000-0006-0000-0000-00007C2F0000}">
      <text>
        <r>
          <rPr>
            <sz val="11"/>
            <color indexed="8"/>
            <rFont val="Helvetica"/>
            <family val="2"/>
          </rPr>
          <t>Author:
The Simon Wiesenthal Centre</t>
        </r>
      </text>
    </comment>
    <comment ref="B500" authorId="0" shapeId="0" xr:uid="{00000000-0006-0000-0000-00007D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0" authorId="0" shapeId="0" xr:uid="{00000000-0006-0000-0000-00007E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0" authorId="0" shapeId="0" xr:uid="{00000000-0006-0000-0000-00007F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0" authorId="0" shapeId="0" xr:uid="{00000000-0006-0000-0000-0000802F0000}">
      <text>
        <r>
          <rPr>
            <sz val="11"/>
            <color indexed="8"/>
            <rFont val="Helvetica"/>
            <family val="2"/>
          </rPr>
          <t>Author:
https://books.google.com/books?id=X5EgykND42kC&amp;pg=PA401</t>
        </r>
      </text>
    </comment>
    <comment ref="AN500" authorId="0" shapeId="0" xr:uid="{00000000-0006-0000-0000-000081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0" authorId="0" shapeId="0" xr:uid="{00000000-0006-0000-0000-0000822F0000}">
      <text>
        <r>
          <rPr>
            <sz val="11"/>
            <color indexed="8"/>
            <rFont val="Helvetica"/>
            <family val="2"/>
          </rPr>
          <t>Author:
The Simon Wiesenthal Centre</t>
        </r>
      </text>
    </comment>
    <comment ref="B501" authorId="0" shapeId="0" xr:uid="{00000000-0006-0000-0000-000083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1" authorId="0" shapeId="0" xr:uid="{00000000-0006-0000-0000-000084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1" authorId="0" shapeId="0" xr:uid="{00000000-0006-0000-0000-000085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1" authorId="0" shapeId="0" xr:uid="{00000000-0006-0000-0000-0000862F0000}">
      <text>
        <r>
          <rPr>
            <sz val="11"/>
            <color indexed="8"/>
            <rFont val="Helvetica"/>
            <family val="2"/>
          </rPr>
          <t>Author:
https://books.google.com/books?id=X5EgykND42kC&amp;pg=PA401</t>
        </r>
      </text>
    </comment>
    <comment ref="AN501" authorId="0" shapeId="0" xr:uid="{00000000-0006-0000-0000-000087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1" authorId="0" shapeId="0" xr:uid="{00000000-0006-0000-0000-0000882F0000}">
      <text>
        <r>
          <rPr>
            <sz val="11"/>
            <color indexed="8"/>
            <rFont val="Helvetica"/>
            <family val="2"/>
          </rPr>
          <t>Author:
The Simon Wiesenthal Centre</t>
        </r>
      </text>
    </comment>
    <comment ref="B502" authorId="0" shapeId="0" xr:uid="{00000000-0006-0000-0000-000089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2" authorId="0" shapeId="0" xr:uid="{00000000-0006-0000-0000-00008A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2" authorId="0" shapeId="0" xr:uid="{00000000-0006-0000-0000-00008B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2" authorId="0" shapeId="0" xr:uid="{00000000-0006-0000-0000-00008C2F0000}">
      <text>
        <r>
          <rPr>
            <sz val="11"/>
            <color indexed="8"/>
            <rFont val="Helvetica"/>
            <family val="2"/>
          </rPr>
          <t>Author:
https://books.google.com/books?id=X5EgykND42kC&amp;pg=PA401</t>
        </r>
      </text>
    </comment>
    <comment ref="AN502" authorId="0" shapeId="0" xr:uid="{00000000-0006-0000-0000-00008D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2" authorId="0" shapeId="0" xr:uid="{00000000-0006-0000-0000-00008E2F0000}">
      <text>
        <r>
          <rPr>
            <sz val="11"/>
            <color indexed="8"/>
            <rFont val="Helvetica"/>
            <family val="2"/>
          </rPr>
          <t>Author:
The Simon Wiesenthal Centre</t>
        </r>
      </text>
    </comment>
    <comment ref="B503" authorId="0" shapeId="0" xr:uid="{00000000-0006-0000-0000-00008F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3" authorId="0" shapeId="0" xr:uid="{00000000-0006-0000-0000-000090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3" authorId="0" shapeId="0" xr:uid="{00000000-0006-0000-0000-000091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3" authorId="0" shapeId="0" xr:uid="{00000000-0006-0000-0000-0000922F0000}">
      <text>
        <r>
          <rPr>
            <sz val="11"/>
            <color indexed="8"/>
            <rFont val="Helvetica"/>
            <family val="2"/>
          </rPr>
          <t>Author:
https://books.google.com/books?id=X5EgykND42kC&amp;pg=PA401</t>
        </r>
      </text>
    </comment>
    <comment ref="AN503" authorId="0" shapeId="0" xr:uid="{00000000-0006-0000-0000-000093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3" authorId="0" shapeId="0" xr:uid="{00000000-0006-0000-0000-0000942F0000}">
      <text>
        <r>
          <rPr>
            <sz val="11"/>
            <color indexed="8"/>
            <rFont val="Helvetica"/>
            <family val="2"/>
          </rPr>
          <t>Author:
The Simon Wiesenthal Centre</t>
        </r>
      </text>
    </comment>
    <comment ref="B504" authorId="0" shapeId="0" xr:uid="{00000000-0006-0000-0000-000095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4" authorId="0" shapeId="0" xr:uid="{00000000-0006-0000-0000-000096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4" authorId="0" shapeId="0" xr:uid="{00000000-0006-0000-0000-000097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4" authorId="0" shapeId="0" xr:uid="{00000000-0006-0000-0000-0000982F0000}">
      <text>
        <r>
          <rPr>
            <sz val="11"/>
            <color indexed="8"/>
            <rFont val="Helvetica"/>
            <family val="2"/>
          </rPr>
          <t>Author:
https://books.google.com/books?id=X5EgykND42kC&amp;pg=PA401</t>
        </r>
      </text>
    </comment>
    <comment ref="AN504" authorId="0" shapeId="0" xr:uid="{00000000-0006-0000-0000-000099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4" authorId="0" shapeId="0" xr:uid="{00000000-0006-0000-0000-00009A2F0000}">
      <text>
        <r>
          <rPr>
            <sz val="11"/>
            <color indexed="8"/>
            <rFont val="Helvetica"/>
            <family val="2"/>
          </rPr>
          <t>Author:
The Simon Wiesenthal Centre</t>
        </r>
      </text>
    </comment>
    <comment ref="B505" authorId="0" shapeId="0" xr:uid="{00000000-0006-0000-0000-00009B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5" authorId="0" shapeId="0" xr:uid="{00000000-0006-0000-0000-00009C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5" authorId="0" shapeId="0" xr:uid="{00000000-0006-0000-0000-00009D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5" authorId="0" shapeId="0" xr:uid="{00000000-0006-0000-0000-00009E2F0000}">
      <text>
        <r>
          <rPr>
            <sz val="11"/>
            <color indexed="8"/>
            <rFont val="Helvetica"/>
            <family val="2"/>
          </rPr>
          <t>Author:
https://books.google.com/books?id=X5EgykND42kC&amp;pg=PA401</t>
        </r>
      </text>
    </comment>
    <comment ref="AN505" authorId="0" shapeId="0" xr:uid="{00000000-0006-0000-0000-00009F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5" authorId="0" shapeId="0" xr:uid="{00000000-0006-0000-0000-0000A02F0000}">
      <text>
        <r>
          <rPr>
            <sz val="11"/>
            <color indexed="8"/>
            <rFont val="Helvetica"/>
            <family val="2"/>
          </rPr>
          <t>Author:
The Simon Wiesenthal Centre</t>
        </r>
      </text>
    </comment>
    <comment ref="K506" authorId="0" shapeId="0" xr:uid="{00000000-0006-0000-0000-0000CE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06" authorId="0" shapeId="0" xr:uid="{00000000-0006-0000-0000-0000CF260000}">
      <text>
        <r>
          <rPr>
            <sz val="11"/>
            <color indexed="8"/>
            <rFont val="Helvetica"/>
            <family val="2"/>
          </rPr>
          <t>Author:
“ the former genocide offense of § 220a of the Criminal Code”
http://www.zis-online.com/dat/artikel/2007_13_187.pdf at 510</t>
        </r>
      </text>
    </comment>
    <comment ref="AH506" authorId="0" shapeId="0" xr:uid="{00000000-0006-0000-0000-0000D0260000}">
      <text>
        <r>
          <rPr>
            <sz val="11"/>
            <color indexed="8"/>
            <rFont val="Helvetica"/>
            <family val="2"/>
          </rPr>
          <t>Author:
https://en.wikipedia.org/wiki/List_of_former_German_colonies</t>
        </r>
      </text>
    </comment>
    <comment ref="AI506" authorId="0" shapeId="0" xr:uid="{00000000-0006-0000-0000-0000D1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06" authorId="0" shapeId="0" xr:uid="{00000000-0006-0000-0000-0000D2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06" authorId="0" shapeId="0" xr:uid="{00000000-0006-0000-0000-0000D3260000}">
      <text>
        <r>
          <rPr>
            <sz val="11"/>
            <color indexed="8"/>
            <rFont val="Helvetica"/>
            <family val="2"/>
          </rPr>
          <t>Author:
In conjunction with ICTY-related efforts</t>
        </r>
      </text>
    </comment>
    <comment ref="N507" authorId="2" shapeId="0" xr:uid="{512BCAEA-6D4B-584F-8E83-3AB872AD3DD2}">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07" authorId="1" shapeId="0" xr:uid="{EA474537-007E-CE4F-9454-1FF0193A7233}">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07" authorId="0" shapeId="0" xr:uid="{E4329829-B7DD-5842-A029-954BADE61159}">
      <text>
        <r>
          <rPr>
            <sz val="11"/>
            <color indexed="8"/>
            <rFont val="Helvetica"/>
            <family val="2"/>
          </rPr>
          <t>Author:
Barely.
https://en.wikipedia.org/wiki/Swedish_overseas_colonies</t>
        </r>
      </text>
    </comment>
    <comment ref="B508" authorId="0" shapeId="0" xr:uid="{00000000-0006-0000-0000-0000A1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8" authorId="0" shapeId="0" xr:uid="{00000000-0006-0000-0000-0000A2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8" authorId="0" shapeId="0" xr:uid="{00000000-0006-0000-0000-0000A3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8" authorId="0" shapeId="0" xr:uid="{00000000-0006-0000-0000-0000A42F0000}">
      <text>
        <r>
          <rPr>
            <sz val="11"/>
            <color indexed="8"/>
            <rFont val="Helvetica"/>
            <family val="2"/>
          </rPr>
          <t>Author:
https://books.google.com/books?id=X5EgykND42kC&amp;pg=PA401</t>
        </r>
      </text>
    </comment>
    <comment ref="AN508" authorId="0" shapeId="0" xr:uid="{00000000-0006-0000-0000-0000A5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8" authorId="0" shapeId="0" xr:uid="{00000000-0006-0000-0000-0000A62F0000}">
      <text>
        <r>
          <rPr>
            <sz val="11"/>
            <color indexed="8"/>
            <rFont val="Helvetica"/>
            <family val="2"/>
          </rPr>
          <t>Author:
The Simon Wiesenthal Centre</t>
        </r>
      </text>
    </comment>
    <comment ref="B509" authorId="0" shapeId="0" xr:uid="{00000000-0006-0000-0000-0000A7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09" authorId="0" shapeId="0" xr:uid="{00000000-0006-0000-0000-0000A8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09" authorId="0" shapeId="0" xr:uid="{00000000-0006-0000-0000-0000A9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09" authorId="0" shapeId="0" xr:uid="{00000000-0006-0000-0000-0000AA2F0000}">
      <text>
        <r>
          <rPr>
            <sz val="11"/>
            <color indexed="8"/>
            <rFont val="Helvetica"/>
            <family val="2"/>
          </rPr>
          <t>Author:
https://books.google.com/books?id=X5EgykND42kC&amp;pg=PA401</t>
        </r>
      </text>
    </comment>
    <comment ref="AN509" authorId="0" shapeId="0" xr:uid="{00000000-0006-0000-0000-0000AB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09" authorId="0" shapeId="0" xr:uid="{00000000-0006-0000-0000-0000AC2F0000}">
      <text>
        <r>
          <rPr>
            <sz val="11"/>
            <color indexed="8"/>
            <rFont val="Helvetica"/>
            <family val="2"/>
          </rPr>
          <t>Author:
The Simon Wiesenthal Centre</t>
        </r>
      </text>
    </comment>
    <comment ref="B510" authorId="0" shapeId="0" xr:uid="{00000000-0006-0000-0000-0000AD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10" authorId="0" shapeId="0" xr:uid="{00000000-0006-0000-0000-0000AE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10" authorId="0" shapeId="0" xr:uid="{00000000-0006-0000-0000-0000AF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10" authorId="0" shapeId="0" xr:uid="{00000000-0006-0000-0000-0000B02F0000}">
      <text>
        <r>
          <rPr>
            <sz val="11"/>
            <color indexed="8"/>
            <rFont val="Helvetica"/>
            <family val="2"/>
          </rPr>
          <t>Author:
https://books.google.com/books?id=X5EgykND42kC&amp;pg=PA401</t>
        </r>
      </text>
    </comment>
    <comment ref="AN510" authorId="0" shapeId="0" xr:uid="{00000000-0006-0000-0000-0000B1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10" authorId="0" shapeId="0" xr:uid="{00000000-0006-0000-0000-0000B22F0000}">
      <text>
        <r>
          <rPr>
            <sz val="11"/>
            <color indexed="8"/>
            <rFont val="Helvetica"/>
            <family val="2"/>
          </rPr>
          <t>Author:
The Simon Wiesenthal Centre</t>
        </r>
      </text>
    </comment>
    <comment ref="B511" authorId="0" shapeId="0" xr:uid="{00000000-0006-0000-0000-0000B32F0000}">
      <text>
        <r>
          <rPr>
            <sz val="11"/>
            <color indexed="8"/>
            <rFont val="Helvetica"/>
            <family val="2"/>
          </rPr>
          <t>Author:
MIGHT NEED TO ADD MORE John Doe entries: “The inquiry considered 301 allegations of war crimes; in only four of these were there adjudged to be a realistic chance of convic- tion for murder. One of the four accused already had died and another was suffering from poor health.” http://scholarlycommons.law.cwsl.edu/cgi/viewcontent.cgi?article=1279&amp;context=cwilj at p. 18
Also see: “Since the 1991 War Crimes Act came into force a special police unit of the Metropolitan Police has investigated 376 cases” http://news.bbc.co.uk/2/hi/uk_news/309814.stm</t>
        </r>
      </text>
    </comment>
    <comment ref="O511" authorId="0" shapeId="0" xr:uid="{00000000-0006-0000-0000-0000B4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511" authorId="0" shapeId="0" xr:uid="{00000000-0006-0000-0000-0000B5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511" authorId="0" shapeId="0" xr:uid="{00000000-0006-0000-0000-0000B62F0000}">
      <text>
        <r>
          <rPr>
            <sz val="11"/>
            <color indexed="8"/>
            <rFont val="Helvetica"/>
            <family val="2"/>
          </rPr>
          <t>Author:
https://books.google.com/books?id=X5EgykND42kC&amp;pg=PA401</t>
        </r>
      </text>
    </comment>
    <comment ref="AN511" authorId="0" shapeId="0" xr:uid="{00000000-0006-0000-0000-0000B7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511" authorId="0" shapeId="0" xr:uid="{00000000-0006-0000-0000-0000B82F0000}">
      <text>
        <r>
          <rPr>
            <sz val="11"/>
            <color indexed="8"/>
            <rFont val="Helvetica"/>
            <family val="2"/>
          </rPr>
          <t>Author:
The Simon Wiesenthal Centre</t>
        </r>
      </text>
    </comment>
    <comment ref="AL512" authorId="0" shapeId="0" xr:uid="{00000000-0006-0000-0000-0000711C0000}">
      <text>
        <r>
          <rPr>
            <sz val="11"/>
            <color indexed="8"/>
            <rFont val="Helvetica"/>
            <family val="2"/>
          </rPr>
          <t>Author:
https://news.google.com/newspapers?nid=1812&amp;dat=19930224&amp;id=_-BOAAAAIBAJ&amp;sjid=EUwDAAAAIBAJ&amp;pg=4406,903658&amp;hl=en</t>
        </r>
      </text>
    </comment>
    <comment ref="AN512" authorId="0" shapeId="0" xr:uid="{00000000-0006-0000-0000-000072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12" authorId="0" shapeId="0" xr:uid="{00000000-0006-0000-0000-000073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12" authorId="0" shapeId="0" xr:uid="{00000000-0006-0000-0000-000074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12" authorId="0" shapeId="0" xr:uid="{00000000-0006-0000-0000-000075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13" authorId="0" shapeId="0" xr:uid="{00000000-0006-0000-0000-0000761C0000}">
      <text>
        <r>
          <rPr>
            <sz val="11"/>
            <color indexed="8"/>
            <rFont val="Helvetica"/>
            <family val="2"/>
          </rPr>
          <t>Author:
https://news.google.com/newspapers?nid=1812&amp;dat=19930224&amp;id=_-BOAAAAIBAJ&amp;sjid=EUwDAAAAIBAJ&amp;pg=4406,903658&amp;hl=en</t>
        </r>
      </text>
    </comment>
    <comment ref="AN513" authorId="0" shapeId="0" xr:uid="{00000000-0006-0000-0000-000077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13" authorId="0" shapeId="0" xr:uid="{00000000-0006-0000-0000-000078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13" authorId="0" shapeId="0" xr:uid="{00000000-0006-0000-0000-000079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13" authorId="0" shapeId="0" xr:uid="{00000000-0006-0000-0000-00007A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14" authorId="0" shapeId="0" xr:uid="{00000000-0006-0000-0000-00007B1C0000}">
      <text>
        <r>
          <rPr>
            <sz val="11"/>
            <color indexed="8"/>
            <rFont val="Helvetica"/>
            <family val="2"/>
          </rPr>
          <t>Author:
https://news.google.com/newspapers?nid=1812&amp;dat=19930224&amp;id=_-BOAAAAIBAJ&amp;sjid=EUwDAAAAIBAJ&amp;pg=4406,903658&amp;hl=en</t>
        </r>
      </text>
    </comment>
    <comment ref="AN514" authorId="0" shapeId="0" xr:uid="{00000000-0006-0000-0000-00007C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14" authorId="0" shapeId="0" xr:uid="{00000000-0006-0000-0000-00007D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14" authorId="0" shapeId="0" xr:uid="{00000000-0006-0000-0000-00007E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14" authorId="0" shapeId="0" xr:uid="{00000000-0006-0000-0000-00007F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15" authorId="0" shapeId="0" xr:uid="{00000000-0006-0000-0000-0000801C0000}">
      <text>
        <r>
          <rPr>
            <sz val="11"/>
            <color indexed="8"/>
            <rFont val="Helvetica"/>
            <family val="2"/>
          </rPr>
          <t>Author:
https://news.google.com/newspapers?nid=1812&amp;dat=19930224&amp;id=_-BOAAAAIBAJ&amp;sjid=EUwDAAAAIBAJ&amp;pg=4406,903658&amp;hl=en</t>
        </r>
      </text>
    </comment>
    <comment ref="AN515" authorId="0" shapeId="0" xr:uid="{00000000-0006-0000-0000-000081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15" authorId="0" shapeId="0" xr:uid="{00000000-0006-0000-0000-000082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15" authorId="0" shapeId="0" xr:uid="{00000000-0006-0000-0000-000083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15" authorId="0" shapeId="0" xr:uid="{00000000-0006-0000-0000-000084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16" authorId="0" shapeId="0" xr:uid="{00000000-0006-0000-0000-0000851C0000}">
      <text>
        <r>
          <rPr>
            <sz val="11"/>
            <color indexed="8"/>
            <rFont val="Helvetica"/>
            <family val="2"/>
          </rPr>
          <t>Author:
https://news.google.com/newspapers?nid=1812&amp;dat=19930224&amp;id=_-BOAAAAIBAJ&amp;sjid=EUwDAAAAIBAJ&amp;pg=4406,903658&amp;hl=en</t>
        </r>
      </text>
    </comment>
    <comment ref="AN516" authorId="0" shapeId="0" xr:uid="{00000000-0006-0000-0000-000086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16" authorId="0" shapeId="0" xr:uid="{00000000-0006-0000-0000-000087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16" authorId="0" shapeId="0" xr:uid="{00000000-0006-0000-0000-000088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16" authorId="0" shapeId="0" xr:uid="{00000000-0006-0000-0000-000089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17" authorId="0" shapeId="0" xr:uid="{00000000-0006-0000-0000-00008A1C0000}">
      <text>
        <r>
          <rPr>
            <sz val="11"/>
            <color indexed="8"/>
            <rFont val="Helvetica"/>
            <family val="2"/>
          </rPr>
          <t>Author:
https://news.google.com/newspapers?nid=1812&amp;dat=19930224&amp;id=_-BOAAAAIBAJ&amp;sjid=EUwDAAAAIBAJ&amp;pg=4406,903658&amp;hl=en</t>
        </r>
      </text>
    </comment>
    <comment ref="AN517" authorId="0" shapeId="0" xr:uid="{00000000-0006-0000-0000-00008B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17" authorId="0" shapeId="0" xr:uid="{00000000-0006-0000-0000-00008C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17" authorId="0" shapeId="0" xr:uid="{00000000-0006-0000-0000-00008D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17" authorId="0" shapeId="0" xr:uid="{00000000-0006-0000-0000-00008E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518" authorId="0" shapeId="0" xr:uid="{00000000-0006-0000-0000-0000D4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18" authorId="0" shapeId="0" xr:uid="{00000000-0006-0000-0000-0000D5260000}">
      <text>
        <r>
          <rPr>
            <sz val="11"/>
            <color indexed="8"/>
            <rFont val="Helvetica"/>
            <family val="2"/>
          </rPr>
          <t>Author:
“ the former genocide offense of § 220a of the Criminal Code”
http://www.zis-online.com/dat/artikel/2007_13_187.pdf at 510</t>
        </r>
      </text>
    </comment>
    <comment ref="AH518" authorId="0" shapeId="0" xr:uid="{00000000-0006-0000-0000-0000D6260000}">
      <text>
        <r>
          <rPr>
            <sz val="11"/>
            <color indexed="8"/>
            <rFont val="Helvetica"/>
            <family val="2"/>
          </rPr>
          <t>Author:
https://en.wikipedia.org/wiki/List_of_former_German_colonies</t>
        </r>
      </text>
    </comment>
    <comment ref="AI518" authorId="0" shapeId="0" xr:uid="{00000000-0006-0000-0000-0000D7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18" authorId="0" shapeId="0" xr:uid="{00000000-0006-0000-0000-0000D8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18" authorId="0" shapeId="0" xr:uid="{00000000-0006-0000-0000-0000D9260000}">
      <text>
        <r>
          <rPr>
            <sz val="11"/>
            <color indexed="8"/>
            <rFont val="Helvetica"/>
            <family val="2"/>
          </rPr>
          <t>Author:
In conjunction with ICTY-related efforts</t>
        </r>
      </text>
    </comment>
    <comment ref="N519" authorId="2" shapeId="0" xr:uid="{0DF31373-B903-A14D-BCF2-A7B690BA76F3}">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19" authorId="1" shapeId="0" xr:uid="{B6E7231A-B71F-2E4A-9343-D22F4AEE1017}">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19" authorId="0" shapeId="0" xr:uid="{9DEF2218-D199-2749-AC11-AD300B318B62}">
      <text>
        <r>
          <rPr>
            <sz val="11"/>
            <color indexed="8"/>
            <rFont val="Helvetica"/>
            <family val="2"/>
          </rPr>
          <t>Author:
Barely.
https://en.wikipedia.org/wiki/Swedish_overseas_colonies</t>
        </r>
      </text>
    </comment>
    <comment ref="AL520" authorId="0" shapeId="0" xr:uid="{00000000-0006-0000-0000-00008F1C0000}">
      <text>
        <r>
          <rPr>
            <sz val="11"/>
            <color indexed="8"/>
            <rFont val="Helvetica"/>
            <family val="2"/>
          </rPr>
          <t>Author:
https://news.google.com/newspapers?nid=1812&amp;dat=19930224&amp;id=_-BOAAAAIBAJ&amp;sjid=EUwDAAAAIBAJ&amp;pg=4406,903658&amp;hl=en</t>
        </r>
      </text>
    </comment>
    <comment ref="AN520" authorId="0" shapeId="0" xr:uid="{00000000-0006-0000-0000-000090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0" authorId="0" shapeId="0" xr:uid="{00000000-0006-0000-0000-000091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0" authorId="0" shapeId="0" xr:uid="{00000000-0006-0000-0000-000092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0" authorId="0" shapeId="0" xr:uid="{00000000-0006-0000-0000-000093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1" authorId="0" shapeId="0" xr:uid="{00000000-0006-0000-0000-0000941C0000}">
      <text>
        <r>
          <rPr>
            <sz val="11"/>
            <color indexed="8"/>
            <rFont val="Helvetica"/>
            <family val="2"/>
          </rPr>
          <t>Author:
https://news.google.com/newspapers?nid=1812&amp;dat=19930224&amp;id=_-BOAAAAIBAJ&amp;sjid=EUwDAAAAIBAJ&amp;pg=4406,903658&amp;hl=en</t>
        </r>
      </text>
    </comment>
    <comment ref="AN521" authorId="0" shapeId="0" xr:uid="{00000000-0006-0000-0000-000095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1" authorId="0" shapeId="0" xr:uid="{00000000-0006-0000-0000-000096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1" authorId="0" shapeId="0" xr:uid="{00000000-0006-0000-0000-000097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1" authorId="0" shapeId="0" xr:uid="{00000000-0006-0000-0000-000098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2" authorId="0" shapeId="0" xr:uid="{00000000-0006-0000-0000-0000991C0000}">
      <text>
        <r>
          <rPr>
            <sz val="11"/>
            <color indexed="8"/>
            <rFont val="Helvetica"/>
            <family val="2"/>
          </rPr>
          <t>Author:
https://news.google.com/newspapers?nid=1812&amp;dat=19930224&amp;id=_-BOAAAAIBAJ&amp;sjid=EUwDAAAAIBAJ&amp;pg=4406,903658&amp;hl=en</t>
        </r>
      </text>
    </comment>
    <comment ref="AN522" authorId="0" shapeId="0" xr:uid="{00000000-0006-0000-0000-00009A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2" authorId="0" shapeId="0" xr:uid="{00000000-0006-0000-0000-00009B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2" authorId="0" shapeId="0" xr:uid="{00000000-0006-0000-0000-00009C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2" authorId="0" shapeId="0" xr:uid="{00000000-0006-0000-0000-00009D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3" authorId="0" shapeId="0" xr:uid="{00000000-0006-0000-0000-00009E1C0000}">
      <text>
        <r>
          <rPr>
            <sz val="11"/>
            <color indexed="8"/>
            <rFont val="Helvetica"/>
            <family val="2"/>
          </rPr>
          <t>Author:
https://news.google.com/newspapers?nid=1812&amp;dat=19930224&amp;id=_-BOAAAAIBAJ&amp;sjid=EUwDAAAAIBAJ&amp;pg=4406,903658&amp;hl=en</t>
        </r>
      </text>
    </comment>
    <comment ref="AN523" authorId="0" shapeId="0" xr:uid="{00000000-0006-0000-0000-00009F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3" authorId="0" shapeId="0" xr:uid="{00000000-0006-0000-0000-0000A0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3" authorId="0" shapeId="0" xr:uid="{00000000-0006-0000-0000-0000A1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3" authorId="0" shapeId="0" xr:uid="{00000000-0006-0000-0000-0000A2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4" authorId="0" shapeId="0" xr:uid="{00000000-0006-0000-0000-0000A31C0000}">
      <text>
        <r>
          <rPr>
            <sz val="11"/>
            <color indexed="8"/>
            <rFont val="Helvetica"/>
            <family val="2"/>
          </rPr>
          <t>Author:
https://news.google.com/newspapers?nid=1812&amp;dat=19930224&amp;id=_-BOAAAAIBAJ&amp;sjid=EUwDAAAAIBAJ&amp;pg=4406,903658&amp;hl=en</t>
        </r>
      </text>
    </comment>
    <comment ref="AN524" authorId="0" shapeId="0" xr:uid="{00000000-0006-0000-0000-0000A4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4" authorId="0" shapeId="0" xr:uid="{00000000-0006-0000-0000-0000A5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4" authorId="0" shapeId="0" xr:uid="{00000000-0006-0000-0000-0000A6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4" authorId="0" shapeId="0" xr:uid="{00000000-0006-0000-0000-0000A7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5" authorId="0" shapeId="0" xr:uid="{00000000-0006-0000-0000-0000A81C0000}">
      <text>
        <r>
          <rPr>
            <sz val="11"/>
            <color indexed="8"/>
            <rFont val="Helvetica"/>
            <family val="2"/>
          </rPr>
          <t>Author:
https://news.google.com/newspapers?nid=1812&amp;dat=19930224&amp;id=_-BOAAAAIBAJ&amp;sjid=EUwDAAAAIBAJ&amp;pg=4406,903658&amp;hl=en</t>
        </r>
      </text>
    </comment>
    <comment ref="AN525" authorId="0" shapeId="0" xr:uid="{00000000-0006-0000-0000-0000A9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5" authorId="0" shapeId="0" xr:uid="{00000000-0006-0000-0000-0000AA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5" authorId="0" shapeId="0" xr:uid="{00000000-0006-0000-0000-0000AB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5" authorId="0" shapeId="0" xr:uid="{00000000-0006-0000-0000-0000AC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6" authorId="0" shapeId="0" xr:uid="{00000000-0006-0000-0000-0000AD1C0000}">
      <text>
        <r>
          <rPr>
            <sz val="11"/>
            <color indexed="8"/>
            <rFont val="Helvetica"/>
            <family val="2"/>
          </rPr>
          <t>Author:
https://news.google.com/newspapers?nid=1812&amp;dat=19930224&amp;id=_-BOAAAAIBAJ&amp;sjid=EUwDAAAAIBAJ&amp;pg=4406,903658&amp;hl=en</t>
        </r>
      </text>
    </comment>
    <comment ref="AN526" authorId="0" shapeId="0" xr:uid="{00000000-0006-0000-0000-0000AE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6" authorId="0" shapeId="0" xr:uid="{00000000-0006-0000-0000-0000AF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6" authorId="0" shapeId="0" xr:uid="{00000000-0006-0000-0000-0000B0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6" authorId="0" shapeId="0" xr:uid="{00000000-0006-0000-0000-0000B1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7" authorId="0" shapeId="0" xr:uid="{00000000-0006-0000-0000-0000B21C0000}">
      <text>
        <r>
          <rPr>
            <sz val="11"/>
            <color indexed="8"/>
            <rFont val="Helvetica"/>
            <family val="2"/>
          </rPr>
          <t>Author:
https://news.google.com/newspapers?nid=1812&amp;dat=19930224&amp;id=_-BOAAAAIBAJ&amp;sjid=EUwDAAAAIBAJ&amp;pg=4406,903658&amp;hl=en</t>
        </r>
      </text>
    </comment>
    <comment ref="AN527" authorId="0" shapeId="0" xr:uid="{00000000-0006-0000-0000-0000B3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7" authorId="0" shapeId="0" xr:uid="{00000000-0006-0000-0000-0000B4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7" authorId="0" shapeId="0" xr:uid="{00000000-0006-0000-0000-0000B5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7" authorId="0" shapeId="0" xr:uid="{00000000-0006-0000-0000-0000B6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8" authorId="0" shapeId="0" xr:uid="{00000000-0006-0000-0000-0000B71C0000}">
      <text>
        <r>
          <rPr>
            <sz val="11"/>
            <color indexed="8"/>
            <rFont val="Helvetica"/>
            <family val="2"/>
          </rPr>
          <t>Author:
https://news.google.com/newspapers?nid=1812&amp;dat=19930224&amp;id=_-BOAAAAIBAJ&amp;sjid=EUwDAAAAIBAJ&amp;pg=4406,903658&amp;hl=en</t>
        </r>
      </text>
    </comment>
    <comment ref="AN528" authorId="0" shapeId="0" xr:uid="{00000000-0006-0000-0000-0000B8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8" authorId="0" shapeId="0" xr:uid="{00000000-0006-0000-0000-0000B9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8" authorId="0" shapeId="0" xr:uid="{00000000-0006-0000-0000-0000BA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8" authorId="0" shapeId="0" xr:uid="{00000000-0006-0000-0000-0000BB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29" authorId="0" shapeId="0" xr:uid="{00000000-0006-0000-0000-0000BC1C0000}">
      <text>
        <r>
          <rPr>
            <sz val="11"/>
            <color indexed="8"/>
            <rFont val="Helvetica"/>
            <family val="2"/>
          </rPr>
          <t>Author:
https://news.google.com/newspapers?nid=1812&amp;dat=19930224&amp;id=_-BOAAAAIBAJ&amp;sjid=EUwDAAAAIBAJ&amp;pg=4406,903658&amp;hl=en</t>
        </r>
      </text>
    </comment>
    <comment ref="AN529" authorId="0" shapeId="0" xr:uid="{00000000-0006-0000-0000-0000BD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29" authorId="0" shapeId="0" xr:uid="{00000000-0006-0000-0000-0000BE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29" authorId="0" shapeId="0" xr:uid="{00000000-0006-0000-0000-0000BF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29" authorId="0" shapeId="0" xr:uid="{00000000-0006-0000-0000-0000C0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530" authorId="0" shapeId="0" xr:uid="{00000000-0006-0000-0000-0000DA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30" authorId="0" shapeId="0" xr:uid="{00000000-0006-0000-0000-0000DB260000}">
      <text>
        <r>
          <rPr>
            <sz val="11"/>
            <color indexed="8"/>
            <rFont val="Helvetica"/>
            <family val="2"/>
          </rPr>
          <t>Author:
“ the former genocide offense of § 220a of the Criminal Code”
http://www.zis-online.com/dat/artikel/2007_13_187.pdf at 510</t>
        </r>
      </text>
    </comment>
    <comment ref="AH530" authorId="0" shapeId="0" xr:uid="{00000000-0006-0000-0000-0000DC260000}">
      <text>
        <r>
          <rPr>
            <sz val="11"/>
            <color indexed="8"/>
            <rFont val="Helvetica"/>
            <family val="2"/>
          </rPr>
          <t>Author:
https://en.wikipedia.org/wiki/List_of_former_German_colonies</t>
        </r>
      </text>
    </comment>
    <comment ref="AI530" authorId="0" shapeId="0" xr:uid="{00000000-0006-0000-0000-0000DD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30" authorId="0" shapeId="0" xr:uid="{00000000-0006-0000-0000-0000DE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30" authorId="0" shapeId="0" xr:uid="{00000000-0006-0000-0000-0000DF260000}">
      <text>
        <r>
          <rPr>
            <sz val="11"/>
            <color indexed="8"/>
            <rFont val="Helvetica"/>
            <family val="2"/>
          </rPr>
          <t>Author:
In conjunction with ICTY-related efforts</t>
        </r>
      </text>
    </comment>
    <comment ref="N531" authorId="2" shapeId="0" xr:uid="{0F86D531-7876-E54D-A355-1A97842F3700}">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31" authorId="1" shapeId="0" xr:uid="{7D0A63CE-FDDE-A548-A32C-D026D3828421}">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31" authorId="0" shapeId="0" xr:uid="{31BDD66F-F6AD-C048-B3B5-E0DEDF79050D}">
      <text>
        <r>
          <rPr>
            <sz val="11"/>
            <color indexed="8"/>
            <rFont val="Helvetica"/>
            <family val="2"/>
          </rPr>
          <t>Author:
Barely.
https://en.wikipedia.org/wiki/Swedish_overseas_colonies</t>
        </r>
      </text>
    </comment>
    <comment ref="AL532" authorId="0" shapeId="0" xr:uid="{00000000-0006-0000-0000-0000C11C0000}">
      <text>
        <r>
          <rPr>
            <sz val="11"/>
            <color indexed="8"/>
            <rFont val="Helvetica"/>
            <family val="2"/>
          </rPr>
          <t>Author:
https://news.google.com/newspapers?nid=1812&amp;dat=19930224&amp;id=_-BOAAAAIBAJ&amp;sjid=EUwDAAAAIBAJ&amp;pg=4406,903658&amp;hl=en</t>
        </r>
      </text>
    </comment>
    <comment ref="AN532" authorId="0" shapeId="0" xr:uid="{00000000-0006-0000-0000-0000C2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2" authorId="0" shapeId="0" xr:uid="{00000000-0006-0000-0000-0000C3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2" authorId="0" shapeId="0" xr:uid="{00000000-0006-0000-0000-0000C4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2" authorId="0" shapeId="0" xr:uid="{00000000-0006-0000-0000-0000C5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33" authorId="0" shapeId="0" xr:uid="{00000000-0006-0000-0000-0000C61C0000}">
      <text>
        <r>
          <rPr>
            <sz val="11"/>
            <color indexed="8"/>
            <rFont val="Helvetica"/>
            <family val="2"/>
          </rPr>
          <t>Author:
https://news.google.com/newspapers?nid=1812&amp;dat=19930224&amp;id=_-BOAAAAIBAJ&amp;sjid=EUwDAAAAIBAJ&amp;pg=4406,903658&amp;hl=en</t>
        </r>
      </text>
    </comment>
    <comment ref="AN533" authorId="0" shapeId="0" xr:uid="{00000000-0006-0000-0000-0000C7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3" authorId="0" shapeId="0" xr:uid="{00000000-0006-0000-0000-0000C8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3" authorId="0" shapeId="0" xr:uid="{00000000-0006-0000-0000-0000C9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3" authorId="0" shapeId="0" xr:uid="{00000000-0006-0000-0000-0000CA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34" authorId="0" shapeId="0" xr:uid="{00000000-0006-0000-0000-0000CB1C0000}">
      <text>
        <r>
          <rPr>
            <sz val="11"/>
            <color indexed="8"/>
            <rFont val="Helvetica"/>
            <family val="2"/>
          </rPr>
          <t>Author:
https://news.google.com/newspapers?nid=1812&amp;dat=19930224&amp;id=_-BOAAAAIBAJ&amp;sjid=EUwDAAAAIBAJ&amp;pg=4406,903658&amp;hl=en</t>
        </r>
      </text>
    </comment>
    <comment ref="AN534" authorId="0" shapeId="0" xr:uid="{00000000-0006-0000-0000-0000CC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4" authorId="0" shapeId="0" xr:uid="{00000000-0006-0000-0000-0000CD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4" authorId="0" shapeId="0" xr:uid="{00000000-0006-0000-0000-0000CE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4" authorId="0" shapeId="0" xr:uid="{00000000-0006-0000-0000-0000CF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35" authorId="0" shapeId="0" xr:uid="{00000000-0006-0000-0000-0000D01C0000}">
      <text>
        <r>
          <rPr>
            <sz val="11"/>
            <color indexed="8"/>
            <rFont val="Helvetica"/>
            <family val="2"/>
          </rPr>
          <t>Author:
https://news.google.com/newspapers?nid=1812&amp;dat=19930224&amp;id=_-BOAAAAIBAJ&amp;sjid=EUwDAAAAIBAJ&amp;pg=4406,903658&amp;hl=en</t>
        </r>
      </text>
    </comment>
    <comment ref="AN535" authorId="0" shapeId="0" xr:uid="{00000000-0006-0000-0000-0000D1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5" authorId="0" shapeId="0" xr:uid="{00000000-0006-0000-0000-0000D2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5" authorId="0" shapeId="0" xr:uid="{00000000-0006-0000-0000-0000D3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5" authorId="0" shapeId="0" xr:uid="{00000000-0006-0000-0000-0000D4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36" authorId="0" shapeId="0" xr:uid="{00000000-0006-0000-0000-0000D51C0000}">
      <text>
        <r>
          <rPr>
            <sz val="11"/>
            <color indexed="8"/>
            <rFont val="Helvetica"/>
            <family val="2"/>
          </rPr>
          <t>Author:
https://news.google.com/newspapers?nid=1812&amp;dat=19930224&amp;id=_-BOAAAAIBAJ&amp;sjid=EUwDAAAAIBAJ&amp;pg=4406,903658&amp;hl=en</t>
        </r>
      </text>
    </comment>
    <comment ref="AN536" authorId="0" shapeId="0" xr:uid="{00000000-0006-0000-0000-0000D6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6" authorId="0" shapeId="0" xr:uid="{00000000-0006-0000-0000-0000D7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6" authorId="0" shapeId="0" xr:uid="{00000000-0006-0000-0000-0000D8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6" authorId="0" shapeId="0" xr:uid="{00000000-0006-0000-0000-0000D9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37" authorId="0" shapeId="0" xr:uid="{00000000-0006-0000-0000-0000DA1C0000}">
      <text>
        <r>
          <rPr>
            <sz val="11"/>
            <color indexed="8"/>
            <rFont val="Helvetica"/>
            <family val="2"/>
          </rPr>
          <t>Author:
https://news.google.com/newspapers?nid=1812&amp;dat=19930224&amp;id=_-BOAAAAIBAJ&amp;sjid=EUwDAAAAIBAJ&amp;pg=4406,903658&amp;hl=en</t>
        </r>
      </text>
    </comment>
    <comment ref="AN537" authorId="0" shapeId="0" xr:uid="{00000000-0006-0000-0000-0000DB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7" authorId="0" shapeId="0" xr:uid="{00000000-0006-0000-0000-0000DC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7" authorId="0" shapeId="0" xr:uid="{00000000-0006-0000-0000-0000DD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7" authorId="0" shapeId="0" xr:uid="{00000000-0006-0000-0000-0000DE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38" authorId="0" shapeId="0" xr:uid="{00000000-0006-0000-0000-0000DF1C0000}">
      <text>
        <r>
          <rPr>
            <sz val="11"/>
            <color indexed="8"/>
            <rFont val="Helvetica"/>
            <family val="2"/>
          </rPr>
          <t>Author:
https://news.google.com/newspapers?nid=1812&amp;dat=19930224&amp;id=_-BOAAAAIBAJ&amp;sjid=EUwDAAAAIBAJ&amp;pg=4406,903658&amp;hl=en</t>
        </r>
      </text>
    </comment>
    <comment ref="AN538" authorId="0" shapeId="0" xr:uid="{00000000-0006-0000-0000-0000E0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8" authorId="0" shapeId="0" xr:uid="{00000000-0006-0000-0000-0000E1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8" authorId="0" shapeId="0" xr:uid="{00000000-0006-0000-0000-0000E2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8" authorId="0" shapeId="0" xr:uid="{00000000-0006-0000-0000-0000E3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39" authorId="0" shapeId="0" xr:uid="{00000000-0006-0000-0000-0000E41C0000}">
      <text>
        <r>
          <rPr>
            <sz val="11"/>
            <color indexed="8"/>
            <rFont val="Helvetica"/>
            <family val="2"/>
          </rPr>
          <t>Author:
https://news.google.com/newspapers?nid=1812&amp;dat=19930224&amp;id=_-BOAAAAIBAJ&amp;sjid=EUwDAAAAIBAJ&amp;pg=4406,903658&amp;hl=en</t>
        </r>
      </text>
    </comment>
    <comment ref="AN539" authorId="0" shapeId="0" xr:uid="{00000000-0006-0000-0000-0000E5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39" authorId="0" shapeId="0" xr:uid="{00000000-0006-0000-0000-0000E6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39" authorId="0" shapeId="0" xr:uid="{00000000-0006-0000-0000-0000E7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39" authorId="0" shapeId="0" xr:uid="{00000000-0006-0000-0000-0000E8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40" authorId="0" shapeId="0" xr:uid="{00000000-0006-0000-0000-0000E91C0000}">
      <text>
        <r>
          <rPr>
            <sz val="11"/>
            <color indexed="8"/>
            <rFont val="Helvetica"/>
            <family val="2"/>
          </rPr>
          <t>Author:
https://news.google.com/newspapers?nid=1812&amp;dat=19930224&amp;id=_-BOAAAAIBAJ&amp;sjid=EUwDAAAAIBAJ&amp;pg=4406,903658&amp;hl=en</t>
        </r>
      </text>
    </comment>
    <comment ref="AN540" authorId="0" shapeId="0" xr:uid="{00000000-0006-0000-0000-0000EA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0" authorId="0" shapeId="0" xr:uid="{00000000-0006-0000-0000-0000EB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0" authorId="0" shapeId="0" xr:uid="{00000000-0006-0000-0000-0000EC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0" authorId="0" shapeId="0" xr:uid="{00000000-0006-0000-0000-0000ED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41" authorId="0" shapeId="0" xr:uid="{00000000-0006-0000-0000-0000EE1C0000}">
      <text>
        <r>
          <rPr>
            <sz val="11"/>
            <color indexed="8"/>
            <rFont val="Helvetica"/>
            <family val="2"/>
          </rPr>
          <t>Author:
https://news.google.com/newspapers?nid=1812&amp;dat=19930224&amp;id=_-BOAAAAIBAJ&amp;sjid=EUwDAAAAIBAJ&amp;pg=4406,903658&amp;hl=en</t>
        </r>
      </text>
    </comment>
    <comment ref="AN541" authorId="0" shapeId="0" xr:uid="{00000000-0006-0000-0000-0000EF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1" authorId="0" shapeId="0" xr:uid="{00000000-0006-0000-0000-0000F0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1" authorId="0" shapeId="0" xr:uid="{00000000-0006-0000-0000-0000F1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1" authorId="0" shapeId="0" xr:uid="{00000000-0006-0000-0000-0000F2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542" authorId="0" shapeId="0" xr:uid="{00000000-0006-0000-0000-0000E0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42" authorId="0" shapeId="0" xr:uid="{00000000-0006-0000-0000-0000E1260000}">
      <text>
        <r>
          <rPr>
            <sz val="11"/>
            <color indexed="8"/>
            <rFont val="Helvetica"/>
            <family val="2"/>
          </rPr>
          <t>Author:
“ the former genocide offense of § 220a of the Criminal Code”
http://www.zis-online.com/dat/artikel/2007_13_187.pdf at 510</t>
        </r>
      </text>
    </comment>
    <comment ref="AH542" authorId="0" shapeId="0" xr:uid="{00000000-0006-0000-0000-0000E2260000}">
      <text>
        <r>
          <rPr>
            <sz val="11"/>
            <color indexed="8"/>
            <rFont val="Helvetica"/>
            <family val="2"/>
          </rPr>
          <t>Author:
https://en.wikipedia.org/wiki/List_of_former_German_colonies</t>
        </r>
      </text>
    </comment>
    <comment ref="AI542" authorId="0" shapeId="0" xr:uid="{00000000-0006-0000-0000-0000E3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42" authorId="0" shapeId="0" xr:uid="{00000000-0006-0000-0000-0000E4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42" authorId="0" shapeId="0" xr:uid="{00000000-0006-0000-0000-0000E5260000}">
      <text>
        <r>
          <rPr>
            <sz val="11"/>
            <color indexed="8"/>
            <rFont val="Helvetica"/>
            <family val="2"/>
          </rPr>
          <t>Author:
In conjunction with ICTY-related efforts</t>
        </r>
      </text>
    </comment>
    <comment ref="N543" authorId="2" shapeId="0" xr:uid="{DA3F144C-39F7-2E48-A886-EEE251371A32}">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43" authorId="1" shapeId="0" xr:uid="{B5BDBE76-D5CF-0349-98D8-302BB4AF860E}">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43" authorId="0" shapeId="0" xr:uid="{09D1876E-081A-6F40-A0B7-F837A58E6C96}">
      <text>
        <r>
          <rPr>
            <sz val="11"/>
            <color indexed="8"/>
            <rFont val="Helvetica"/>
            <family val="2"/>
          </rPr>
          <t>Author:
Barely.
https://en.wikipedia.org/wiki/Swedish_overseas_colonies</t>
        </r>
      </text>
    </comment>
    <comment ref="AL544" authorId="0" shapeId="0" xr:uid="{00000000-0006-0000-0000-0000F31C0000}">
      <text>
        <r>
          <rPr>
            <sz val="11"/>
            <color indexed="8"/>
            <rFont val="Helvetica"/>
            <family val="2"/>
          </rPr>
          <t>Author:
https://news.google.com/newspapers?nid=1812&amp;dat=19930224&amp;id=_-BOAAAAIBAJ&amp;sjid=EUwDAAAAIBAJ&amp;pg=4406,903658&amp;hl=en</t>
        </r>
      </text>
    </comment>
    <comment ref="AN544" authorId="0" shapeId="0" xr:uid="{00000000-0006-0000-0000-0000F4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4" authorId="0" shapeId="0" xr:uid="{00000000-0006-0000-0000-0000F5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4" authorId="0" shapeId="0" xr:uid="{00000000-0006-0000-0000-0000F6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4" authorId="0" shapeId="0" xr:uid="{00000000-0006-0000-0000-0000F7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45" authorId="0" shapeId="0" xr:uid="{00000000-0006-0000-0000-0000F81C0000}">
      <text>
        <r>
          <rPr>
            <sz val="11"/>
            <color indexed="8"/>
            <rFont val="Helvetica"/>
            <family val="2"/>
          </rPr>
          <t>Author:
https://news.google.com/newspapers?nid=1812&amp;dat=19930224&amp;id=_-BOAAAAIBAJ&amp;sjid=EUwDAAAAIBAJ&amp;pg=4406,903658&amp;hl=en</t>
        </r>
      </text>
    </comment>
    <comment ref="AN545" authorId="0" shapeId="0" xr:uid="{00000000-0006-0000-0000-0000F9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5" authorId="0" shapeId="0" xr:uid="{00000000-0006-0000-0000-0000FA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5" authorId="0" shapeId="0" xr:uid="{00000000-0006-0000-0000-0000FB1C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5" authorId="0" shapeId="0" xr:uid="{00000000-0006-0000-0000-0000FC1C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46" authorId="0" shapeId="0" xr:uid="{00000000-0006-0000-0000-0000FD1C0000}">
      <text>
        <r>
          <rPr>
            <sz val="11"/>
            <color indexed="8"/>
            <rFont val="Helvetica"/>
            <family val="2"/>
          </rPr>
          <t>Author:
https://news.google.com/newspapers?nid=1812&amp;dat=19930224&amp;id=_-BOAAAAIBAJ&amp;sjid=EUwDAAAAIBAJ&amp;pg=4406,903658&amp;hl=en</t>
        </r>
      </text>
    </comment>
    <comment ref="AN546" authorId="0" shapeId="0" xr:uid="{00000000-0006-0000-0000-0000FE1C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6" authorId="0" shapeId="0" xr:uid="{00000000-0006-0000-0000-0000FF1C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6" authorId="0" shapeId="0" xr:uid="{00000000-0006-0000-0000-000000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6" authorId="0" shapeId="0" xr:uid="{00000000-0006-0000-0000-000001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47" authorId="0" shapeId="0" xr:uid="{00000000-0006-0000-0000-0000021D0000}">
      <text>
        <r>
          <rPr>
            <sz val="11"/>
            <color indexed="8"/>
            <rFont val="Helvetica"/>
            <family val="2"/>
          </rPr>
          <t>Author:
https://news.google.com/newspapers?nid=1812&amp;dat=19930224&amp;id=_-BOAAAAIBAJ&amp;sjid=EUwDAAAAIBAJ&amp;pg=4406,903658&amp;hl=en</t>
        </r>
      </text>
    </comment>
    <comment ref="AN547" authorId="0" shapeId="0" xr:uid="{00000000-0006-0000-0000-000003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7" authorId="0" shapeId="0" xr:uid="{00000000-0006-0000-0000-000004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7" authorId="0" shapeId="0" xr:uid="{00000000-0006-0000-0000-000005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7" authorId="0" shapeId="0" xr:uid="{00000000-0006-0000-0000-000006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48" authorId="0" shapeId="0" xr:uid="{00000000-0006-0000-0000-0000071D0000}">
      <text>
        <r>
          <rPr>
            <sz val="11"/>
            <color indexed="8"/>
            <rFont val="Helvetica"/>
            <family val="2"/>
          </rPr>
          <t>Author:
https://news.google.com/newspapers?nid=1812&amp;dat=19930224&amp;id=_-BOAAAAIBAJ&amp;sjid=EUwDAAAAIBAJ&amp;pg=4406,903658&amp;hl=en</t>
        </r>
      </text>
    </comment>
    <comment ref="AN548" authorId="0" shapeId="0" xr:uid="{00000000-0006-0000-0000-000008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8" authorId="0" shapeId="0" xr:uid="{00000000-0006-0000-0000-000009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8" authorId="0" shapeId="0" xr:uid="{00000000-0006-0000-0000-00000A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8" authorId="0" shapeId="0" xr:uid="{00000000-0006-0000-0000-00000B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49" authorId="0" shapeId="0" xr:uid="{00000000-0006-0000-0000-00000C1D0000}">
      <text>
        <r>
          <rPr>
            <sz val="11"/>
            <color indexed="8"/>
            <rFont val="Helvetica"/>
            <family val="2"/>
          </rPr>
          <t>Author:
https://news.google.com/newspapers?nid=1812&amp;dat=19930224&amp;id=_-BOAAAAIBAJ&amp;sjid=EUwDAAAAIBAJ&amp;pg=4406,903658&amp;hl=en</t>
        </r>
      </text>
    </comment>
    <comment ref="AN549" authorId="0" shapeId="0" xr:uid="{00000000-0006-0000-0000-00000D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49" authorId="0" shapeId="0" xr:uid="{00000000-0006-0000-0000-00000E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49" authorId="0" shapeId="0" xr:uid="{00000000-0006-0000-0000-00000F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49" authorId="0" shapeId="0" xr:uid="{00000000-0006-0000-0000-000010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50" authorId="0" shapeId="0" xr:uid="{00000000-0006-0000-0000-0000111D0000}">
      <text>
        <r>
          <rPr>
            <sz val="11"/>
            <color indexed="8"/>
            <rFont val="Helvetica"/>
            <family val="2"/>
          </rPr>
          <t>Author:
https://news.google.com/newspapers?nid=1812&amp;dat=19930224&amp;id=_-BOAAAAIBAJ&amp;sjid=EUwDAAAAIBAJ&amp;pg=4406,903658&amp;hl=en</t>
        </r>
      </text>
    </comment>
    <comment ref="AN550" authorId="0" shapeId="0" xr:uid="{00000000-0006-0000-0000-000012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0" authorId="0" shapeId="0" xr:uid="{00000000-0006-0000-0000-000013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0" authorId="0" shapeId="0" xr:uid="{00000000-0006-0000-0000-000014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0" authorId="0" shapeId="0" xr:uid="{00000000-0006-0000-0000-000015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51" authorId="0" shapeId="0" xr:uid="{00000000-0006-0000-0000-0000161D0000}">
      <text>
        <r>
          <rPr>
            <sz val="11"/>
            <color indexed="8"/>
            <rFont val="Helvetica"/>
            <family val="2"/>
          </rPr>
          <t>Author:
https://news.google.com/newspapers?nid=1812&amp;dat=19930224&amp;id=_-BOAAAAIBAJ&amp;sjid=EUwDAAAAIBAJ&amp;pg=4406,903658&amp;hl=en</t>
        </r>
      </text>
    </comment>
    <comment ref="AN551" authorId="0" shapeId="0" xr:uid="{00000000-0006-0000-0000-000017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1" authorId="0" shapeId="0" xr:uid="{00000000-0006-0000-0000-000018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1" authorId="0" shapeId="0" xr:uid="{00000000-0006-0000-0000-000019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1" authorId="0" shapeId="0" xr:uid="{00000000-0006-0000-0000-00001A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52" authorId="0" shapeId="0" xr:uid="{00000000-0006-0000-0000-00001B1D0000}">
      <text>
        <r>
          <rPr>
            <sz val="11"/>
            <color indexed="8"/>
            <rFont val="Helvetica"/>
            <family val="2"/>
          </rPr>
          <t>Author:
https://news.google.com/newspapers?nid=1812&amp;dat=19930224&amp;id=_-BOAAAAIBAJ&amp;sjid=EUwDAAAAIBAJ&amp;pg=4406,903658&amp;hl=en</t>
        </r>
      </text>
    </comment>
    <comment ref="AN552" authorId="0" shapeId="0" xr:uid="{00000000-0006-0000-0000-00001C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2" authorId="0" shapeId="0" xr:uid="{00000000-0006-0000-0000-00001D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2" authorId="0" shapeId="0" xr:uid="{00000000-0006-0000-0000-00001E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2" authorId="0" shapeId="0" xr:uid="{00000000-0006-0000-0000-00001F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53" authorId="0" shapeId="0" xr:uid="{00000000-0006-0000-0000-0000201D0000}">
      <text>
        <r>
          <rPr>
            <sz val="11"/>
            <color indexed="8"/>
            <rFont val="Helvetica"/>
            <family val="2"/>
          </rPr>
          <t>Author:
https://news.google.com/newspapers?nid=1812&amp;dat=19930224&amp;id=_-BOAAAAIBAJ&amp;sjid=EUwDAAAAIBAJ&amp;pg=4406,903658&amp;hl=en</t>
        </r>
      </text>
    </comment>
    <comment ref="AN553" authorId="0" shapeId="0" xr:uid="{00000000-0006-0000-0000-000021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3" authorId="0" shapeId="0" xr:uid="{00000000-0006-0000-0000-000022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3" authorId="0" shapeId="0" xr:uid="{00000000-0006-0000-0000-000023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3" authorId="0" shapeId="0" xr:uid="{00000000-0006-0000-0000-000024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554" authorId="0" shapeId="0" xr:uid="{00000000-0006-0000-0000-0000E6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54" authorId="0" shapeId="0" xr:uid="{00000000-0006-0000-0000-0000E7260000}">
      <text>
        <r>
          <rPr>
            <sz val="11"/>
            <color indexed="8"/>
            <rFont val="Helvetica"/>
            <family val="2"/>
          </rPr>
          <t>Author:
“ the former genocide offense of § 220a of the Criminal Code”
http://www.zis-online.com/dat/artikel/2007_13_187.pdf at 510</t>
        </r>
      </text>
    </comment>
    <comment ref="AH554" authorId="0" shapeId="0" xr:uid="{00000000-0006-0000-0000-0000E8260000}">
      <text>
        <r>
          <rPr>
            <sz val="11"/>
            <color indexed="8"/>
            <rFont val="Helvetica"/>
            <family val="2"/>
          </rPr>
          <t>Author:
https://en.wikipedia.org/wiki/List_of_former_German_colonies</t>
        </r>
      </text>
    </comment>
    <comment ref="AI554" authorId="0" shapeId="0" xr:uid="{00000000-0006-0000-0000-0000E9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54" authorId="0" shapeId="0" xr:uid="{00000000-0006-0000-0000-0000EA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54" authorId="0" shapeId="0" xr:uid="{00000000-0006-0000-0000-0000EB260000}">
      <text>
        <r>
          <rPr>
            <sz val="11"/>
            <color indexed="8"/>
            <rFont val="Helvetica"/>
            <family val="2"/>
          </rPr>
          <t>Author:
In conjunction with ICTY-related efforts</t>
        </r>
      </text>
    </comment>
    <comment ref="N555" authorId="2" shapeId="0" xr:uid="{F9CD13D1-0B8B-0144-AE75-FBE0F16CDC39}">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55" authorId="1" shapeId="0" xr:uid="{C3EC8C04-7DCE-AD42-A433-A570E9940C0D}">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55" authorId="0" shapeId="0" xr:uid="{98AE4063-018E-A84D-A80D-F40BEF401DAF}">
      <text>
        <r>
          <rPr>
            <sz val="11"/>
            <color indexed="8"/>
            <rFont val="Helvetica"/>
            <family val="2"/>
          </rPr>
          <t>Author:
Barely.
https://en.wikipedia.org/wiki/Swedish_overseas_colonies</t>
        </r>
      </text>
    </comment>
    <comment ref="AL556" authorId="0" shapeId="0" xr:uid="{00000000-0006-0000-0000-0000251D0000}">
      <text>
        <r>
          <rPr>
            <sz val="11"/>
            <color indexed="8"/>
            <rFont val="Helvetica"/>
            <family val="2"/>
          </rPr>
          <t>Author:
https://news.google.com/newspapers?nid=1812&amp;dat=19930224&amp;id=_-BOAAAAIBAJ&amp;sjid=EUwDAAAAIBAJ&amp;pg=4406,903658&amp;hl=en</t>
        </r>
      </text>
    </comment>
    <comment ref="AN556" authorId="0" shapeId="0" xr:uid="{00000000-0006-0000-0000-000026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6" authorId="0" shapeId="0" xr:uid="{00000000-0006-0000-0000-000027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6" authorId="0" shapeId="0" xr:uid="{00000000-0006-0000-0000-000028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6" authorId="0" shapeId="0" xr:uid="{00000000-0006-0000-0000-000029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57" authorId="0" shapeId="0" xr:uid="{00000000-0006-0000-0000-00002A1D0000}">
      <text>
        <r>
          <rPr>
            <sz val="11"/>
            <color indexed="8"/>
            <rFont val="Helvetica"/>
            <family val="2"/>
          </rPr>
          <t>Author:
https://news.google.com/newspapers?nid=1812&amp;dat=19930224&amp;id=_-BOAAAAIBAJ&amp;sjid=EUwDAAAAIBAJ&amp;pg=4406,903658&amp;hl=en</t>
        </r>
      </text>
    </comment>
    <comment ref="AN557" authorId="0" shapeId="0" xr:uid="{00000000-0006-0000-0000-00002B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7" authorId="0" shapeId="0" xr:uid="{00000000-0006-0000-0000-00002C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7" authorId="0" shapeId="0" xr:uid="{00000000-0006-0000-0000-00002D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7" authorId="0" shapeId="0" xr:uid="{00000000-0006-0000-0000-00002E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58" authorId="0" shapeId="0" xr:uid="{00000000-0006-0000-0000-00002F1D0000}">
      <text>
        <r>
          <rPr>
            <sz val="11"/>
            <color indexed="8"/>
            <rFont val="Helvetica"/>
            <family val="2"/>
          </rPr>
          <t>Author:
https://news.google.com/newspapers?nid=1812&amp;dat=19930224&amp;id=_-BOAAAAIBAJ&amp;sjid=EUwDAAAAIBAJ&amp;pg=4406,903658&amp;hl=en</t>
        </r>
      </text>
    </comment>
    <comment ref="AN558" authorId="0" shapeId="0" xr:uid="{00000000-0006-0000-0000-000030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8" authorId="0" shapeId="0" xr:uid="{00000000-0006-0000-0000-000031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8" authorId="0" shapeId="0" xr:uid="{00000000-0006-0000-0000-000032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8" authorId="0" shapeId="0" xr:uid="{00000000-0006-0000-0000-000033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59" authorId="0" shapeId="0" xr:uid="{00000000-0006-0000-0000-0000341D0000}">
      <text>
        <r>
          <rPr>
            <sz val="11"/>
            <color indexed="8"/>
            <rFont val="Helvetica"/>
            <family val="2"/>
          </rPr>
          <t>Author:
https://news.google.com/newspapers?nid=1812&amp;dat=19930224&amp;id=_-BOAAAAIBAJ&amp;sjid=EUwDAAAAIBAJ&amp;pg=4406,903658&amp;hl=en</t>
        </r>
      </text>
    </comment>
    <comment ref="AN559" authorId="0" shapeId="0" xr:uid="{00000000-0006-0000-0000-000035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59" authorId="0" shapeId="0" xr:uid="{00000000-0006-0000-0000-000036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59" authorId="0" shapeId="0" xr:uid="{00000000-0006-0000-0000-000037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59" authorId="0" shapeId="0" xr:uid="{00000000-0006-0000-0000-000038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60" authorId="0" shapeId="0" xr:uid="{00000000-0006-0000-0000-0000391D0000}">
      <text>
        <r>
          <rPr>
            <sz val="11"/>
            <color indexed="8"/>
            <rFont val="Helvetica"/>
            <family val="2"/>
          </rPr>
          <t>Author:
https://news.google.com/newspapers?nid=1812&amp;dat=19930224&amp;id=_-BOAAAAIBAJ&amp;sjid=EUwDAAAAIBAJ&amp;pg=4406,903658&amp;hl=en</t>
        </r>
      </text>
    </comment>
    <comment ref="AN560" authorId="0" shapeId="0" xr:uid="{00000000-0006-0000-0000-00003A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0" authorId="0" shapeId="0" xr:uid="{00000000-0006-0000-0000-00003B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0" authorId="0" shapeId="0" xr:uid="{00000000-0006-0000-0000-00003C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0" authorId="0" shapeId="0" xr:uid="{00000000-0006-0000-0000-00003D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61" authorId="0" shapeId="0" xr:uid="{00000000-0006-0000-0000-00003E1D0000}">
      <text>
        <r>
          <rPr>
            <sz val="11"/>
            <color indexed="8"/>
            <rFont val="Helvetica"/>
            <family val="2"/>
          </rPr>
          <t>Author:
https://news.google.com/newspapers?nid=1812&amp;dat=19930224&amp;id=_-BOAAAAIBAJ&amp;sjid=EUwDAAAAIBAJ&amp;pg=4406,903658&amp;hl=en</t>
        </r>
      </text>
    </comment>
    <comment ref="AN561" authorId="0" shapeId="0" xr:uid="{00000000-0006-0000-0000-00003F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1" authorId="0" shapeId="0" xr:uid="{00000000-0006-0000-0000-000040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1" authorId="0" shapeId="0" xr:uid="{00000000-0006-0000-0000-000041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1" authorId="0" shapeId="0" xr:uid="{00000000-0006-0000-0000-000042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62" authorId="0" shapeId="0" xr:uid="{00000000-0006-0000-0000-0000431D0000}">
      <text>
        <r>
          <rPr>
            <sz val="11"/>
            <color indexed="8"/>
            <rFont val="Helvetica"/>
            <family val="2"/>
          </rPr>
          <t>Author:
https://news.google.com/newspapers?nid=1812&amp;dat=19930224&amp;id=_-BOAAAAIBAJ&amp;sjid=EUwDAAAAIBAJ&amp;pg=4406,903658&amp;hl=en</t>
        </r>
      </text>
    </comment>
    <comment ref="AN562" authorId="0" shapeId="0" xr:uid="{00000000-0006-0000-0000-000044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2" authorId="0" shapeId="0" xr:uid="{00000000-0006-0000-0000-000045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2" authorId="0" shapeId="0" xr:uid="{00000000-0006-0000-0000-000046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2" authorId="0" shapeId="0" xr:uid="{00000000-0006-0000-0000-000047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63" authorId="0" shapeId="0" xr:uid="{00000000-0006-0000-0000-0000481D0000}">
      <text>
        <r>
          <rPr>
            <sz val="11"/>
            <color indexed="8"/>
            <rFont val="Helvetica"/>
            <family val="2"/>
          </rPr>
          <t>Author:
https://news.google.com/newspapers?nid=1812&amp;dat=19930224&amp;id=_-BOAAAAIBAJ&amp;sjid=EUwDAAAAIBAJ&amp;pg=4406,903658&amp;hl=en</t>
        </r>
      </text>
    </comment>
    <comment ref="AN563" authorId="0" shapeId="0" xr:uid="{00000000-0006-0000-0000-000049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3" authorId="0" shapeId="0" xr:uid="{00000000-0006-0000-0000-00004A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3" authorId="0" shapeId="0" xr:uid="{00000000-0006-0000-0000-00004B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3" authorId="0" shapeId="0" xr:uid="{00000000-0006-0000-0000-00004C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64" authorId="0" shapeId="0" xr:uid="{00000000-0006-0000-0000-00004D1D0000}">
      <text>
        <r>
          <rPr>
            <sz val="11"/>
            <color indexed="8"/>
            <rFont val="Helvetica"/>
            <family val="2"/>
          </rPr>
          <t>Author:
https://news.google.com/newspapers?nid=1812&amp;dat=19930224&amp;id=_-BOAAAAIBAJ&amp;sjid=EUwDAAAAIBAJ&amp;pg=4406,903658&amp;hl=en</t>
        </r>
      </text>
    </comment>
    <comment ref="AN564" authorId="0" shapeId="0" xr:uid="{00000000-0006-0000-0000-00004E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4" authorId="0" shapeId="0" xr:uid="{00000000-0006-0000-0000-00004F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4" authorId="0" shapeId="0" xr:uid="{00000000-0006-0000-0000-000050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4" authorId="0" shapeId="0" xr:uid="{00000000-0006-0000-0000-000051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65" authorId="0" shapeId="0" xr:uid="{00000000-0006-0000-0000-0000521D0000}">
      <text>
        <r>
          <rPr>
            <sz val="11"/>
            <color indexed="8"/>
            <rFont val="Helvetica"/>
            <family val="2"/>
          </rPr>
          <t>Author:
https://news.google.com/newspapers?nid=1812&amp;dat=19930224&amp;id=_-BOAAAAIBAJ&amp;sjid=EUwDAAAAIBAJ&amp;pg=4406,903658&amp;hl=en</t>
        </r>
      </text>
    </comment>
    <comment ref="AN565" authorId="0" shapeId="0" xr:uid="{00000000-0006-0000-0000-000053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5" authorId="0" shapeId="0" xr:uid="{00000000-0006-0000-0000-000054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5" authorId="0" shapeId="0" xr:uid="{00000000-0006-0000-0000-000055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5" authorId="0" shapeId="0" xr:uid="{00000000-0006-0000-0000-000056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566" authorId="0" shapeId="0" xr:uid="{00000000-0006-0000-0000-0000EC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66" authorId="0" shapeId="0" xr:uid="{00000000-0006-0000-0000-0000ED260000}">
      <text>
        <r>
          <rPr>
            <sz val="11"/>
            <color indexed="8"/>
            <rFont val="Helvetica"/>
            <family val="2"/>
          </rPr>
          <t>Author:
“ the former genocide offense of § 220a of the Criminal Code”
http://www.zis-online.com/dat/artikel/2007_13_187.pdf at 510</t>
        </r>
      </text>
    </comment>
    <comment ref="AH566" authorId="0" shapeId="0" xr:uid="{00000000-0006-0000-0000-0000EE260000}">
      <text>
        <r>
          <rPr>
            <sz val="11"/>
            <color indexed="8"/>
            <rFont val="Helvetica"/>
            <family val="2"/>
          </rPr>
          <t>Author:
https://en.wikipedia.org/wiki/List_of_former_German_colonies</t>
        </r>
      </text>
    </comment>
    <comment ref="AI566" authorId="0" shapeId="0" xr:uid="{00000000-0006-0000-0000-0000EF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66" authorId="0" shapeId="0" xr:uid="{00000000-0006-0000-0000-0000F0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66" authorId="0" shapeId="0" xr:uid="{00000000-0006-0000-0000-0000F1260000}">
      <text>
        <r>
          <rPr>
            <sz val="11"/>
            <color indexed="8"/>
            <rFont val="Helvetica"/>
            <family val="2"/>
          </rPr>
          <t>Author:
In conjunction with ICTY-related efforts</t>
        </r>
      </text>
    </comment>
    <comment ref="N567" authorId="2" shapeId="0" xr:uid="{E2DE6720-8C2D-A340-9D6F-E3D5AFBC61A4}">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67" authorId="1" shapeId="0" xr:uid="{4C9687FD-BCA6-744C-9D94-A88EC826672D}">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67" authorId="0" shapeId="0" xr:uid="{76919740-2DFF-CF4B-924A-080FB1F06871}">
      <text>
        <r>
          <rPr>
            <sz val="11"/>
            <color indexed="8"/>
            <rFont val="Helvetica"/>
            <family val="2"/>
          </rPr>
          <t>Author:
Barely.
https://en.wikipedia.org/wiki/Swedish_overseas_colonies</t>
        </r>
      </text>
    </comment>
    <comment ref="AL568" authorId="0" shapeId="0" xr:uid="{00000000-0006-0000-0000-0000571D0000}">
      <text>
        <r>
          <rPr>
            <sz val="11"/>
            <color indexed="8"/>
            <rFont val="Helvetica"/>
            <family val="2"/>
          </rPr>
          <t>Author:
https://news.google.com/newspapers?nid=1812&amp;dat=19930224&amp;id=_-BOAAAAIBAJ&amp;sjid=EUwDAAAAIBAJ&amp;pg=4406,903658&amp;hl=en</t>
        </r>
      </text>
    </comment>
    <comment ref="AN568" authorId="0" shapeId="0" xr:uid="{00000000-0006-0000-0000-000058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8" authorId="0" shapeId="0" xr:uid="{00000000-0006-0000-0000-000059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8" authorId="0" shapeId="0" xr:uid="{00000000-0006-0000-0000-00005A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8" authorId="0" shapeId="0" xr:uid="{00000000-0006-0000-0000-00005B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69" authorId="0" shapeId="0" xr:uid="{00000000-0006-0000-0000-00005C1D0000}">
      <text>
        <r>
          <rPr>
            <sz val="11"/>
            <color indexed="8"/>
            <rFont val="Helvetica"/>
            <family val="2"/>
          </rPr>
          <t>Author:
https://news.google.com/newspapers?nid=1812&amp;dat=19930224&amp;id=_-BOAAAAIBAJ&amp;sjid=EUwDAAAAIBAJ&amp;pg=4406,903658&amp;hl=en</t>
        </r>
      </text>
    </comment>
    <comment ref="AN569" authorId="0" shapeId="0" xr:uid="{00000000-0006-0000-0000-00005D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69" authorId="0" shapeId="0" xr:uid="{00000000-0006-0000-0000-00005E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69" authorId="0" shapeId="0" xr:uid="{00000000-0006-0000-0000-00005F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69" authorId="0" shapeId="0" xr:uid="{00000000-0006-0000-0000-000060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0" authorId="0" shapeId="0" xr:uid="{00000000-0006-0000-0000-0000611D0000}">
      <text>
        <r>
          <rPr>
            <sz val="11"/>
            <color indexed="8"/>
            <rFont val="Helvetica"/>
            <family val="2"/>
          </rPr>
          <t>Author:
https://news.google.com/newspapers?nid=1812&amp;dat=19930224&amp;id=_-BOAAAAIBAJ&amp;sjid=EUwDAAAAIBAJ&amp;pg=4406,903658&amp;hl=en</t>
        </r>
      </text>
    </comment>
    <comment ref="AN570" authorId="0" shapeId="0" xr:uid="{00000000-0006-0000-0000-000062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0" authorId="0" shapeId="0" xr:uid="{00000000-0006-0000-0000-000063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0" authorId="0" shapeId="0" xr:uid="{00000000-0006-0000-0000-000064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0" authorId="0" shapeId="0" xr:uid="{00000000-0006-0000-0000-000065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1" authorId="0" shapeId="0" xr:uid="{00000000-0006-0000-0000-0000661D0000}">
      <text>
        <r>
          <rPr>
            <sz val="11"/>
            <color indexed="8"/>
            <rFont val="Helvetica"/>
            <family val="2"/>
          </rPr>
          <t>Author:
https://news.google.com/newspapers?nid=1812&amp;dat=19930224&amp;id=_-BOAAAAIBAJ&amp;sjid=EUwDAAAAIBAJ&amp;pg=4406,903658&amp;hl=en</t>
        </r>
      </text>
    </comment>
    <comment ref="AN571" authorId="0" shapeId="0" xr:uid="{00000000-0006-0000-0000-000067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1" authorId="0" shapeId="0" xr:uid="{00000000-0006-0000-0000-000068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1" authorId="0" shapeId="0" xr:uid="{00000000-0006-0000-0000-000069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1" authorId="0" shapeId="0" xr:uid="{00000000-0006-0000-0000-00006A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2" authorId="0" shapeId="0" xr:uid="{00000000-0006-0000-0000-00006B1D0000}">
      <text>
        <r>
          <rPr>
            <sz val="11"/>
            <color indexed="8"/>
            <rFont val="Helvetica"/>
            <family val="2"/>
          </rPr>
          <t>Author:
https://news.google.com/newspapers?nid=1812&amp;dat=19930224&amp;id=_-BOAAAAIBAJ&amp;sjid=EUwDAAAAIBAJ&amp;pg=4406,903658&amp;hl=en</t>
        </r>
      </text>
    </comment>
    <comment ref="AN572" authorId="0" shapeId="0" xr:uid="{00000000-0006-0000-0000-00006C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2" authorId="0" shapeId="0" xr:uid="{00000000-0006-0000-0000-00006D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2" authorId="0" shapeId="0" xr:uid="{00000000-0006-0000-0000-00006E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2" authorId="0" shapeId="0" xr:uid="{00000000-0006-0000-0000-00006F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3" authorId="0" shapeId="0" xr:uid="{00000000-0006-0000-0000-0000701D0000}">
      <text>
        <r>
          <rPr>
            <sz val="11"/>
            <color indexed="8"/>
            <rFont val="Helvetica"/>
            <family val="2"/>
          </rPr>
          <t>Author:
https://news.google.com/newspapers?nid=1812&amp;dat=19930224&amp;id=_-BOAAAAIBAJ&amp;sjid=EUwDAAAAIBAJ&amp;pg=4406,903658&amp;hl=en</t>
        </r>
      </text>
    </comment>
    <comment ref="AN573" authorId="0" shapeId="0" xr:uid="{00000000-0006-0000-0000-000071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3" authorId="0" shapeId="0" xr:uid="{00000000-0006-0000-0000-000072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3" authorId="0" shapeId="0" xr:uid="{00000000-0006-0000-0000-000073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3" authorId="0" shapeId="0" xr:uid="{00000000-0006-0000-0000-000074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4" authorId="0" shapeId="0" xr:uid="{00000000-0006-0000-0000-0000751D0000}">
      <text>
        <r>
          <rPr>
            <sz val="11"/>
            <color indexed="8"/>
            <rFont val="Helvetica"/>
            <family val="2"/>
          </rPr>
          <t>Author:
https://news.google.com/newspapers?nid=1812&amp;dat=19930224&amp;id=_-BOAAAAIBAJ&amp;sjid=EUwDAAAAIBAJ&amp;pg=4406,903658&amp;hl=en</t>
        </r>
      </text>
    </comment>
    <comment ref="AN574" authorId="0" shapeId="0" xr:uid="{00000000-0006-0000-0000-000076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4" authorId="0" shapeId="0" xr:uid="{00000000-0006-0000-0000-000077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4" authorId="0" shapeId="0" xr:uid="{00000000-0006-0000-0000-000078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4" authorId="0" shapeId="0" xr:uid="{00000000-0006-0000-0000-000079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5" authorId="0" shapeId="0" xr:uid="{00000000-0006-0000-0000-00007A1D0000}">
      <text>
        <r>
          <rPr>
            <sz val="11"/>
            <color indexed="8"/>
            <rFont val="Helvetica"/>
            <family val="2"/>
          </rPr>
          <t>Author:
https://news.google.com/newspapers?nid=1812&amp;dat=19930224&amp;id=_-BOAAAAIBAJ&amp;sjid=EUwDAAAAIBAJ&amp;pg=4406,903658&amp;hl=en</t>
        </r>
      </text>
    </comment>
    <comment ref="AN575" authorId="0" shapeId="0" xr:uid="{00000000-0006-0000-0000-00007B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5" authorId="0" shapeId="0" xr:uid="{00000000-0006-0000-0000-00007C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5" authorId="0" shapeId="0" xr:uid="{00000000-0006-0000-0000-00007D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5" authorId="0" shapeId="0" xr:uid="{00000000-0006-0000-0000-00007E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6" authorId="0" shapeId="0" xr:uid="{00000000-0006-0000-0000-00007F1D0000}">
      <text>
        <r>
          <rPr>
            <sz val="11"/>
            <color indexed="8"/>
            <rFont val="Helvetica"/>
            <family val="2"/>
          </rPr>
          <t>Author:
https://news.google.com/newspapers?nid=1812&amp;dat=19930224&amp;id=_-BOAAAAIBAJ&amp;sjid=EUwDAAAAIBAJ&amp;pg=4406,903658&amp;hl=en</t>
        </r>
      </text>
    </comment>
    <comment ref="AN576" authorId="0" shapeId="0" xr:uid="{00000000-0006-0000-0000-000080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6" authorId="0" shapeId="0" xr:uid="{00000000-0006-0000-0000-000081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6" authorId="0" shapeId="0" xr:uid="{00000000-0006-0000-0000-000082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6" authorId="0" shapeId="0" xr:uid="{00000000-0006-0000-0000-000083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77" authorId="0" shapeId="0" xr:uid="{00000000-0006-0000-0000-0000841D0000}">
      <text>
        <r>
          <rPr>
            <sz val="11"/>
            <color indexed="8"/>
            <rFont val="Helvetica"/>
            <family val="2"/>
          </rPr>
          <t>Author:
https://news.google.com/newspapers?nid=1812&amp;dat=19930224&amp;id=_-BOAAAAIBAJ&amp;sjid=EUwDAAAAIBAJ&amp;pg=4406,903658&amp;hl=en</t>
        </r>
      </text>
    </comment>
    <comment ref="AN577" authorId="0" shapeId="0" xr:uid="{00000000-0006-0000-0000-000085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77" authorId="0" shapeId="0" xr:uid="{00000000-0006-0000-0000-000086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77" authorId="0" shapeId="0" xr:uid="{00000000-0006-0000-0000-000087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77" authorId="0" shapeId="0" xr:uid="{00000000-0006-0000-0000-000088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578" authorId="0" shapeId="0" xr:uid="{00000000-0006-0000-0000-0000F2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78" authorId="0" shapeId="0" xr:uid="{00000000-0006-0000-0000-0000F3260000}">
      <text>
        <r>
          <rPr>
            <sz val="11"/>
            <color indexed="8"/>
            <rFont val="Helvetica"/>
            <family val="2"/>
          </rPr>
          <t>Author:
“ the former genocide offense of § 220a of the Criminal Code”
http://www.zis-online.com/dat/artikel/2007_13_187.pdf at 510</t>
        </r>
      </text>
    </comment>
    <comment ref="AH578" authorId="0" shapeId="0" xr:uid="{00000000-0006-0000-0000-0000F4260000}">
      <text>
        <r>
          <rPr>
            <sz val="11"/>
            <color indexed="8"/>
            <rFont val="Helvetica"/>
            <family val="2"/>
          </rPr>
          <t>Author:
https://en.wikipedia.org/wiki/List_of_former_German_colonies</t>
        </r>
      </text>
    </comment>
    <comment ref="AI578" authorId="0" shapeId="0" xr:uid="{00000000-0006-0000-0000-0000F5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78" authorId="0" shapeId="0" xr:uid="{00000000-0006-0000-0000-0000F6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78" authorId="0" shapeId="0" xr:uid="{00000000-0006-0000-0000-0000F7260000}">
      <text>
        <r>
          <rPr>
            <sz val="11"/>
            <color indexed="8"/>
            <rFont val="Helvetica"/>
            <family val="2"/>
          </rPr>
          <t>Author:
In conjunction with ICTY-related efforts</t>
        </r>
      </text>
    </comment>
    <comment ref="N579" authorId="2" shapeId="0" xr:uid="{B5657A41-B78C-844B-9E5B-EA5C730B0963}">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79" authorId="1" shapeId="0" xr:uid="{ACEBF220-961E-5642-A8EE-379121172B9A}">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79" authorId="0" shapeId="0" xr:uid="{EFFACA9C-9EDA-2D4D-B294-D2C2726F5767}">
      <text>
        <r>
          <rPr>
            <sz val="11"/>
            <color indexed="8"/>
            <rFont val="Helvetica"/>
            <family val="2"/>
          </rPr>
          <t>Author:
Barely.
https://en.wikipedia.org/wiki/Swedish_overseas_colonies</t>
        </r>
      </text>
    </comment>
    <comment ref="AL580" authorId="0" shapeId="0" xr:uid="{00000000-0006-0000-0000-0000891D0000}">
      <text>
        <r>
          <rPr>
            <sz val="11"/>
            <color indexed="8"/>
            <rFont val="Helvetica"/>
            <family val="2"/>
          </rPr>
          <t>Author:
https://news.google.com/newspapers?nid=1812&amp;dat=19930224&amp;id=_-BOAAAAIBAJ&amp;sjid=EUwDAAAAIBAJ&amp;pg=4406,903658&amp;hl=en</t>
        </r>
      </text>
    </comment>
    <comment ref="AN580" authorId="0" shapeId="0" xr:uid="{00000000-0006-0000-0000-00008A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0" authorId="0" shapeId="0" xr:uid="{00000000-0006-0000-0000-00008B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0" authorId="0" shapeId="0" xr:uid="{00000000-0006-0000-0000-00008C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0" authorId="0" shapeId="0" xr:uid="{00000000-0006-0000-0000-00008D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1" authorId="0" shapeId="0" xr:uid="{00000000-0006-0000-0000-00008E1D0000}">
      <text>
        <r>
          <rPr>
            <sz val="11"/>
            <color indexed="8"/>
            <rFont val="Helvetica"/>
            <family val="2"/>
          </rPr>
          <t>Author:
https://news.google.com/newspapers?nid=1812&amp;dat=19930224&amp;id=_-BOAAAAIBAJ&amp;sjid=EUwDAAAAIBAJ&amp;pg=4406,903658&amp;hl=en</t>
        </r>
      </text>
    </comment>
    <comment ref="AN581" authorId="0" shapeId="0" xr:uid="{00000000-0006-0000-0000-00008F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1" authorId="0" shapeId="0" xr:uid="{00000000-0006-0000-0000-000090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1" authorId="0" shapeId="0" xr:uid="{00000000-0006-0000-0000-000091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1" authorId="0" shapeId="0" xr:uid="{00000000-0006-0000-0000-000092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2" authorId="0" shapeId="0" xr:uid="{00000000-0006-0000-0000-0000931D0000}">
      <text>
        <r>
          <rPr>
            <sz val="11"/>
            <color indexed="8"/>
            <rFont val="Helvetica"/>
            <family val="2"/>
          </rPr>
          <t>Author:
https://news.google.com/newspapers?nid=1812&amp;dat=19930224&amp;id=_-BOAAAAIBAJ&amp;sjid=EUwDAAAAIBAJ&amp;pg=4406,903658&amp;hl=en</t>
        </r>
      </text>
    </comment>
    <comment ref="AN582" authorId="0" shapeId="0" xr:uid="{00000000-0006-0000-0000-000094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2" authorId="0" shapeId="0" xr:uid="{00000000-0006-0000-0000-000095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2" authorId="0" shapeId="0" xr:uid="{00000000-0006-0000-0000-000096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2" authorId="0" shapeId="0" xr:uid="{00000000-0006-0000-0000-000097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3" authorId="0" shapeId="0" xr:uid="{00000000-0006-0000-0000-0000981D0000}">
      <text>
        <r>
          <rPr>
            <sz val="11"/>
            <color indexed="8"/>
            <rFont val="Helvetica"/>
            <family val="2"/>
          </rPr>
          <t>Author:
https://news.google.com/newspapers?nid=1812&amp;dat=19930224&amp;id=_-BOAAAAIBAJ&amp;sjid=EUwDAAAAIBAJ&amp;pg=4406,903658&amp;hl=en</t>
        </r>
      </text>
    </comment>
    <comment ref="AN583" authorId="0" shapeId="0" xr:uid="{00000000-0006-0000-0000-000099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3" authorId="0" shapeId="0" xr:uid="{00000000-0006-0000-0000-00009A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3" authorId="0" shapeId="0" xr:uid="{00000000-0006-0000-0000-00009B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3" authorId="0" shapeId="0" xr:uid="{00000000-0006-0000-0000-00009C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4" authorId="0" shapeId="0" xr:uid="{00000000-0006-0000-0000-00009D1D0000}">
      <text>
        <r>
          <rPr>
            <sz val="11"/>
            <color indexed="8"/>
            <rFont val="Helvetica"/>
            <family val="2"/>
          </rPr>
          <t>Author:
https://news.google.com/newspapers?nid=1812&amp;dat=19930224&amp;id=_-BOAAAAIBAJ&amp;sjid=EUwDAAAAIBAJ&amp;pg=4406,903658&amp;hl=en</t>
        </r>
      </text>
    </comment>
    <comment ref="AN584" authorId="0" shapeId="0" xr:uid="{00000000-0006-0000-0000-00009E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4" authorId="0" shapeId="0" xr:uid="{00000000-0006-0000-0000-00009F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4" authorId="0" shapeId="0" xr:uid="{00000000-0006-0000-0000-0000A0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4" authorId="0" shapeId="0" xr:uid="{00000000-0006-0000-0000-0000A1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5" authorId="0" shapeId="0" xr:uid="{00000000-0006-0000-0000-0000A21D0000}">
      <text>
        <r>
          <rPr>
            <sz val="11"/>
            <color indexed="8"/>
            <rFont val="Helvetica"/>
            <family val="2"/>
          </rPr>
          <t>Author:
https://news.google.com/newspapers?nid=1812&amp;dat=19930224&amp;id=_-BOAAAAIBAJ&amp;sjid=EUwDAAAAIBAJ&amp;pg=4406,903658&amp;hl=en</t>
        </r>
      </text>
    </comment>
    <comment ref="AN585" authorId="0" shapeId="0" xr:uid="{00000000-0006-0000-0000-0000A3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5" authorId="0" shapeId="0" xr:uid="{00000000-0006-0000-0000-0000A4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5" authorId="0" shapeId="0" xr:uid="{00000000-0006-0000-0000-0000A5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5" authorId="0" shapeId="0" xr:uid="{00000000-0006-0000-0000-0000A6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6" authorId="0" shapeId="0" xr:uid="{00000000-0006-0000-0000-0000A71D0000}">
      <text>
        <r>
          <rPr>
            <sz val="11"/>
            <color indexed="8"/>
            <rFont val="Helvetica"/>
            <family val="2"/>
          </rPr>
          <t>Author:
https://news.google.com/newspapers?nid=1812&amp;dat=19930224&amp;id=_-BOAAAAIBAJ&amp;sjid=EUwDAAAAIBAJ&amp;pg=4406,903658&amp;hl=en</t>
        </r>
      </text>
    </comment>
    <comment ref="AN586" authorId="0" shapeId="0" xr:uid="{00000000-0006-0000-0000-0000A8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6" authorId="0" shapeId="0" xr:uid="{00000000-0006-0000-0000-0000A9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6" authorId="0" shapeId="0" xr:uid="{00000000-0006-0000-0000-0000AA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6" authorId="0" shapeId="0" xr:uid="{00000000-0006-0000-0000-0000AB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7" authorId="0" shapeId="0" xr:uid="{00000000-0006-0000-0000-0000AC1D0000}">
      <text>
        <r>
          <rPr>
            <sz val="11"/>
            <color indexed="8"/>
            <rFont val="Helvetica"/>
            <family val="2"/>
          </rPr>
          <t>Author:
https://news.google.com/newspapers?nid=1812&amp;dat=19930224&amp;id=_-BOAAAAIBAJ&amp;sjid=EUwDAAAAIBAJ&amp;pg=4406,903658&amp;hl=en</t>
        </r>
      </text>
    </comment>
    <comment ref="AN587" authorId="0" shapeId="0" xr:uid="{00000000-0006-0000-0000-0000AD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7" authorId="0" shapeId="0" xr:uid="{00000000-0006-0000-0000-0000AE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7" authorId="0" shapeId="0" xr:uid="{00000000-0006-0000-0000-0000AF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7" authorId="0" shapeId="0" xr:uid="{00000000-0006-0000-0000-0000B0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8" authorId="0" shapeId="0" xr:uid="{00000000-0006-0000-0000-0000B11D0000}">
      <text>
        <r>
          <rPr>
            <sz val="11"/>
            <color indexed="8"/>
            <rFont val="Helvetica"/>
            <family val="2"/>
          </rPr>
          <t>Author:
https://news.google.com/newspapers?nid=1812&amp;dat=19930224&amp;id=_-BOAAAAIBAJ&amp;sjid=EUwDAAAAIBAJ&amp;pg=4406,903658&amp;hl=en</t>
        </r>
      </text>
    </comment>
    <comment ref="AN588" authorId="0" shapeId="0" xr:uid="{00000000-0006-0000-0000-0000B2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8" authorId="0" shapeId="0" xr:uid="{00000000-0006-0000-0000-0000B3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8" authorId="0" shapeId="0" xr:uid="{00000000-0006-0000-0000-0000B4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8" authorId="0" shapeId="0" xr:uid="{00000000-0006-0000-0000-0000B5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89" authorId="0" shapeId="0" xr:uid="{00000000-0006-0000-0000-0000B61D0000}">
      <text>
        <r>
          <rPr>
            <sz val="11"/>
            <color indexed="8"/>
            <rFont val="Helvetica"/>
            <family val="2"/>
          </rPr>
          <t>Author:
https://news.google.com/newspapers?nid=1812&amp;dat=19930224&amp;id=_-BOAAAAIBAJ&amp;sjid=EUwDAAAAIBAJ&amp;pg=4406,903658&amp;hl=en</t>
        </r>
      </text>
    </comment>
    <comment ref="AN589" authorId="0" shapeId="0" xr:uid="{00000000-0006-0000-0000-0000B7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89" authorId="0" shapeId="0" xr:uid="{00000000-0006-0000-0000-0000B8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89" authorId="0" shapeId="0" xr:uid="{00000000-0006-0000-0000-0000B9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89" authorId="0" shapeId="0" xr:uid="{00000000-0006-0000-0000-0000BA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590" authorId="0" shapeId="0" xr:uid="{00000000-0006-0000-0000-0000F8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590" authorId="0" shapeId="0" xr:uid="{00000000-0006-0000-0000-0000F9260000}">
      <text>
        <r>
          <rPr>
            <sz val="11"/>
            <color indexed="8"/>
            <rFont val="Helvetica"/>
            <family val="2"/>
          </rPr>
          <t>Author:
“ the former genocide offense of § 220a of the Criminal Code”
http://www.zis-online.com/dat/artikel/2007_13_187.pdf at 510</t>
        </r>
      </text>
    </comment>
    <comment ref="AH590" authorId="0" shapeId="0" xr:uid="{00000000-0006-0000-0000-0000FA260000}">
      <text>
        <r>
          <rPr>
            <sz val="11"/>
            <color indexed="8"/>
            <rFont val="Helvetica"/>
            <family val="2"/>
          </rPr>
          <t>Author:
https://en.wikipedia.org/wiki/List_of_former_German_colonies</t>
        </r>
      </text>
    </comment>
    <comment ref="AI590" authorId="0" shapeId="0" xr:uid="{00000000-0006-0000-0000-0000FB26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590" authorId="0" shapeId="0" xr:uid="{00000000-0006-0000-0000-0000FC26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590" authorId="0" shapeId="0" xr:uid="{00000000-0006-0000-0000-0000FD260000}">
      <text>
        <r>
          <rPr>
            <sz val="11"/>
            <color indexed="8"/>
            <rFont val="Helvetica"/>
            <family val="2"/>
          </rPr>
          <t>Author:
In conjunction with ICTY-related efforts</t>
        </r>
      </text>
    </comment>
    <comment ref="N591" authorId="2" shapeId="0" xr:uid="{CB7FE40C-AFCB-B840-8D67-1C675D3AA77D}">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591" authorId="1" shapeId="0" xr:uid="{99B98B23-8200-EB4A-9411-6164EB9C3A18}">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591" authorId="0" shapeId="0" xr:uid="{5A499903-DB59-8341-8626-F1A563857868}">
      <text>
        <r>
          <rPr>
            <sz val="11"/>
            <color indexed="8"/>
            <rFont val="Helvetica"/>
            <family val="2"/>
          </rPr>
          <t>Author:
Barely.
https://en.wikipedia.org/wiki/Swedish_overseas_colonies</t>
        </r>
      </text>
    </comment>
    <comment ref="AL592" authorId="0" shapeId="0" xr:uid="{00000000-0006-0000-0000-0000BB1D0000}">
      <text>
        <r>
          <rPr>
            <sz val="11"/>
            <color indexed="8"/>
            <rFont val="Helvetica"/>
            <family val="2"/>
          </rPr>
          <t>Author:
https://news.google.com/newspapers?nid=1812&amp;dat=19930224&amp;id=_-BOAAAAIBAJ&amp;sjid=EUwDAAAAIBAJ&amp;pg=4406,903658&amp;hl=en</t>
        </r>
      </text>
    </comment>
    <comment ref="AN592" authorId="0" shapeId="0" xr:uid="{00000000-0006-0000-0000-0000BC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2" authorId="0" shapeId="0" xr:uid="{00000000-0006-0000-0000-0000BD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2" authorId="0" shapeId="0" xr:uid="{00000000-0006-0000-0000-0000BE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2" authorId="0" shapeId="0" xr:uid="{00000000-0006-0000-0000-0000BF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93" authorId="0" shapeId="0" xr:uid="{00000000-0006-0000-0000-0000C01D0000}">
      <text>
        <r>
          <rPr>
            <sz val="11"/>
            <color indexed="8"/>
            <rFont val="Helvetica"/>
            <family val="2"/>
          </rPr>
          <t>Author:
https://news.google.com/newspapers?nid=1812&amp;dat=19930224&amp;id=_-BOAAAAIBAJ&amp;sjid=EUwDAAAAIBAJ&amp;pg=4406,903658&amp;hl=en</t>
        </r>
      </text>
    </comment>
    <comment ref="AN593" authorId="0" shapeId="0" xr:uid="{00000000-0006-0000-0000-0000C1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3" authorId="0" shapeId="0" xr:uid="{00000000-0006-0000-0000-0000C2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3" authorId="0" shapeId="0" xr:uid="{00000000-0006-0000-0000-0000C3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3" authorId="0" shapeId="0" xr:uid="{00000000-0006-0000-0000-0000C4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94" authorId="0" shapeId="0" xr:uid="{00000000-0006-0000-0000-0000C51D0000}">
      <text>
        <r>
          <rPr>
            <sz val="11"/>
            <color indexed="8"/>
            <rFont val="Helvetica"/>
            <family val="2"/>
          </rPr>
          <t>Author:
https://news.google.com/newspapers?nid=1812&amp;dat=19930224&amp;id=_-BOAAAAIBAJ&amp;sjid=EUwDAAAAIBAJ&amp;pg=4406,903658&amp;hl=en</t>
        </r>
      </text>
    </comment>
    <comment ref="AN594" authorId="0" shapeId="0" xr:uid="{00000000-0006-0000-0000-0000C6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4" authorId="0" shapeId="0" xr:uid="{00000000-0006-0000-0000-0000C7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4" authorId="0" shapeId="0" xr:uid="{00000000-0006-0000-0000-0000C8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4" authorId="0" shapeId="0" xr:uid="{00000000-0006-0000-0000-0000C9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95" authorId="0" shapeId="0" xr:uid="{00000000-0006-0000-0000-0000CA1D0000}">
      <text>
        <r>
          <rPr>
            <sz val="11"/>
            <color indexed="8"/>
            <rFont val="Helvetica"/>
            <family val="2"/>
          </rPr>
          <t>Author:
https://news.google.com/newspapers?nid=1812&amp;dat=19930224&amp;id=_-BOAAAAIBAJ&amp;sjid=EUwDAAAAIBAJ&amp;pg=4406,903658&amp;hl=en</t>
        </r>
      </text>
    </comment>
    <comment ref="AN595" authorId="0" shapeId="0" xr:uid="{00000000-0006-0000-0000-0000CB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5" authorId="0" shapeId="0" xr:uid="{00000000-0006-0000-0000-0000CC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5" authorId="0" shapeId="0" xr:uid="{00000000-0006-0000-0000-0000CD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5" authorId="0" shapeId="0" xr:uid="{00000000-0006-0000-0000-0000CE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96" authorId="0" shapeId="0" xr:uid="{00000000-0006-0000-0000-0000CF1D0000}">
      <text>
        <r>
          <rPr>
            <sz val="11"/>
            <color indexed="8"/>
            <rFont val="Helvetica"/>
            <family val="2"/>
          </rPr>
          <t>Author:
https://news.google.com/newspapers?nid=1812&amp;dat=19930224&amp;id=_-BOAAAAIBAJ&amp;sjid=EUwDAAAAIBAJ&amp;pg=4406,903658&amp;hl=en</t>
        </r>
      </text>
    </comment>
    <comment ref="AN596" authorId="0" shapeId="0" xr:uid="{00000000-0006-0000-0000-0000D0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6" authorId="0" shapeId="0" xr:uid="{00000000-0006-0000-0000-0000D1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6" authorId="0" shapeId="0" xr:uid="{00000000-0006-0000-0000-0000D2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6" authorId="0" shapeId="0" xr:uid="{00000000-0006-0000-0000-0000D3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97" authorId="0" shapeId="0" xr:uid="{00000000-0006-0000-0000-0000D41D0000}">
      <text>
        <r>
          <rPr>
            <sz val="11"/>
            <color indexed="8"/>
            <rFont val="Helvetica"/>
            <family val="2"/>
          </rPr>
          <t>Author:
https://news.google.com/newspapers?nid=1812&amp;dat=19930224&amp;id=_-BOAAAAIBAJ&amp;sjid=EUwDAAAAIBAJ&amp;pg=4406,903658&amp;hl=en</t>
        </r>
      </text>
    </comment>
    <comment ref="AN597" authorId="0" shapeId="0" xr:uid="{00000000-0006-0000-0000-0000D5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7" authorId="0" shapeId="0" xr:uid="{00000000-0006-0000-0000-0000D6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7" authorId="0" shapeId="0" xr:uid="{00000000-0006-0000-0000-0000D7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7" authorId="0" shapeId="0" xr:uid="{00000000-0006-0000-0000-0000D8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98" authorId="0" shapeId="0" xr:uid="{00000000-0006-0000-0000-0000D91D0000}">
      <text>
        <r>
          <rPr>
            <sz val="11"/>
            <color indexed="8"/>
            <rFont val="Helvetica"/>
            <family val="2"/>
          </rPr>
          <t>Author:
https://news.google.com/newspapers?nid=1812&amp;dat=19930224&amp;id=_-BOAAAAIBAJ&amp;sjid=EUwDAAAAIBAJ&amp;pg=4406,903658&amp;hl=en</t>
        </r>
      </text>
    </comment>
    <comment ref="AN598" authorId="0" shapeId="0" xr:uid="{00000000-0006-0000-0000-0000DA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8" authorId="0" shapeId="0" xr:uid="{00000000-0006-0000-0000-0000DB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8" authorId="0" shapeId="0" xr:uid="{00000000-0006-0000-0000-0000DC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8" authorId="0" shapeId="0" xr:uid="{00000000-0006-0000-0000-0000DD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599" authorId="0" shapeId="0" xr:uid="{00000000-0006-0000-0000-0000DE1D0000}">
      <text>
        <r>
          <rPr>
            <sz val="11"/>
            <color indexed="8"/>
            <rFont val="Helvetica"/>
            <family val="2"/>
          </rPr>
          <t>Author:
https://news.google.com/newspapers?nid=1812&amp;dat=19930224&amp;id=_-BOAAAAIBAJ&amp;sjid=EUwDAAAAIBAJ&amp;pg=4406,903658&amp;hl=en</t>
        </r>
      </text>
    </comment>
    <comment ref="AN599" authorId="0" shapeId="0" xr:uid="{00000000-0006-0000-0000-0000DF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599" authorId="0" shapeId="0" xr:uid="{00000000-0006-0000-0000-0000E0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599" authorId="0" shapeId="0" xr:uid="{00000000-0006-0000-0000-0000E1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599" authorId="0" shapeId="0" xr:uid="{00000000-0006-0000-0000-0000E2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00" authorId="0" shapeId="0" xr:uid="{00000000-0006-0000-0000-0000E31D0000}">
      <text>
        <r>
          <rPr>
            <sz val="11"/>
            <color indexed="8"/>
            <rFont val="Helvetica"/>
            <family val="2"/>
          </rPr>
          <t>Author:
https://news.google.com/newspapers?nid=1812&amp;dat=19930224&amp;id=_-BOAAAAIBAJ&amp;sjid=EUwDAAAAIBAJ&amp;pg=4406,903658&amp;hl=en</t>
        </r>
      </text>
    </comment>
    <comment ref="AN600" authorId="0" shapeId="0" xr:uid="{00000000-0006-0000-0000-0000E4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0" authorId="0" shapeId="0" xr:uid="{00000000-0006-0000-0000-0000E5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0" authorId="0" shapeId="0" xr:uid="{00000000-0006-0000-0000-0000E6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0" authorId="0" shapeId="0" xr:uid="{00000000-0006-0000-0000-0000E7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01" authorId="0" shapeId="0" xr:uid="{00000000-0006-0000-0000-0000E81D0000}">
      <text>
        <r>
          <rPr>
            <sz val="11"/>
            <color indexed="8"/>
            <rFont val="Helvetica"/>
            <family val="2"/>
          </rPr>
          <t>Author:
https://news.google.com/newspapers?nid=1812&amp;dat=19930224&amp;id=_-BOAAAAIBAJ&amp;sjid=EUwDAAAAIBAJ&amp;pg=4406,903658&amp;hl=en</t>
        </r>
      </text>
    </comment>
    <comment ref="AN601" authorId="0" shapeId="0" xr:uid="{00000000-0006-0000-0000-0000E9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1" authorId="0" shapeId="0" xr:uid="{00000000-0006-0000-0000-0000EA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1" authorId="0" shapeId="0" xr:uid="{00000000-0006-0000-0000-0000EB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1" authorId="0" shapeId="0" xr:uid="{00000000-0006-0000-0000-0000EC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02" authorId="0" shapeId="0" xr:uid="{00000000-0006-0000-0000-0000FE26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02" authorId="0" shapeId="0" xr:uid="{00000000-0006-0000-0000-0000FF260000}">
      <text>
        <r>
          <rPr>
            <sz val="11"/>
            <color indexed="8"/>
            <rFont val="Helvetica"/>
            <family val="2"/>
          </rPr>
          <t>Author:
“ the former genocide offense of § 220a of the Criminal Code”
http://www.zis-online.com/dat/artikel/2007_13_187.pdf at 510</t>
        </r>
      </text>
    </comment>
    <comment ref="AH602" authorId="0" shapeId="0" xr:uid="{00000000-0006-0000-0000-000000270000}">
      <text>
        <r>
          <rPr>
            <sz val="11"/>
            <color indexed="8"/>
            <rFont val="Helvetica"/>
            <family val="2"/>
          </rPr>
          <t>Author:
https://en.wikipedia.org/wiki/List_of_former_German_colonies</t>
        </r>
      </text>
    </comment>
    <comment ref="AI602" authorId="0" shapeId="0" xr:uid="{00000000-0006-0000-0000-000001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02" authorId="0" shapeId="0" xr:uid="{00000000-0006-0000-0000-000002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02" authorId="0" shapeId="0" xr:uid="{00000000-0006-0000-0000-000003270000}">
      <text>
        <r>
          <rPr>
            <sz val="11"/>
            <color indexed="8"/>
            <rFont val="Helvetica"/>
            <family val="2"/>
          </rPr>
          <t>Author:
In conjunction with ICTY-related efforts</t>
        </r>
      </text>
    </comment>
    <comment ref="N603" authorId="2" shapeId="0" xr:uid="{04B460DC-6B66-8547-99A2-EE6CB7756431}">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03" authorId="1" shapeId="0" xr:uid="{27EA4C31-5B69-8A47-AFA7-25C91127A04E}">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03" authorId="0" shapeId="0" xr:uid="{7CFD2B43-70F4-5449-98B8-BD2A5D22E8CD}">
      <text>
        <r>
          <rPr>
            <sz val="11"/>
            <color indexed="8"/>
            <rFont val="Helvetica"/>
            <family val="2"/>
          </rPr>
          <t>Author:
Barely.
https://en.wikipedia.org/wiki/Swedish_overseas_colonies</t>
        </r>
      </text>
    </comment>
    <comment ref="AL604" authorId="0" shapeId="0" xr:uid="{00000000-0006-0000-0000-0000ED1D0000}">
      <text>
        <r>
          <rPr>
            <sz val="11"/>
            <color indexed="8"/>
            <rFont val="Helvetica"/>
            <family val="2"/>
          </rPr>
          <t>Author:
https://news.google.com/newspapers?nid=1812&amp;dat=19930224&amp;id=_-BOAAAAIBAJ&amp;sjid=EUwDAAAAIBAJ&amp;pg=4406,903658&amp;hl=en</t>
        </r>
      </text>
    </comment>
    <comment ref="AN604" authorId="0" shapeId="0" xr:uid="{00000000-0006-0000-0000-0000EE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4" authorId="0" shapeId="0" xr:uid="{00000000-0006-0000-0000-0000EF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4" authorId="0" shapeId="0" xr:uid="{00000000-0006-0000-0000-0000F0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4" authorId="0" shapeId="0" xr:uid="{00000000-0006-0000-0000-0000F1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05" authorId="0" shapeId="0" xr:uid="{00000000-0006-0000-0000-0000F21D0000}">
      <text>
        <r>
          <rPr>
            <sz val="11"/>
            <color indexed="8"/>
            <rFont val="Helvetica"/>
            <family val="2"/>
          </rPr>
          <t>Author:
https://news.google.com/newspapers?nid=1812&amp;dat=19930224&amp;id=_-BOAAAAIBAJ&amp;sjid=EUwDAAAAIBAJ&amp;pg=4406,903658&amp;hl=en</t>
        </r>
      </text>
    </comment>
    <comment ref="AN605" authorId="0" shapeId="0" xr:uid="{00000000-0006-0000-0000-0000F3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5" authorId="0" shapeId="0" xr:uid="{00000000-0006-0000-0000-0000F4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5" authorId="0" shapeId="0" xr:uid="{00000000-0006-0000-0000-0000F5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5" authorId="0" shapeId="0" xr:uid="{00000000-0006-0000-0000-0000F6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06" authorId="0" shapeId="0" xr:uid="{00000000-0006-0000-0000-0000F71D0000}">
      <text>
        <r>
          <rPr>
            <sz val="11"/>
            <color indexed="8"/>
            <rFont val="Helvetica"/>
            <family val="2"/>
          </rPr>
          <t>Author:
https://news.google.com/newspapers?nid=1812&amp;dat=19930224&amp;id=_-BOAAAAIBAJ&amp;sjid=EUwDAAAAIBAJ&amp;pg=4406,903658&amp;hl=en</t>
        </r>
      </text>
    </comment>
    <comment ref="AN606" authorId="0" shapeId="0" xr:uid="{00000000-0006-0000-0000-0000F8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6" authorId="0" shapeId="0" xr:uid="{00000000-0006-0000-0000-0000F9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6" authorId="0" shapeId="0" xr:uid="{00000000-0006-0000-0000-0000FA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6" authorId="0" shapeId="0" xr:uid="{00000000-0006-0000-0000-0000FB1D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07" authorId="0" shapeId="0" xr:uid="{00000000-0006-0000-0000-0000FC1D0000}">
      <text>
        <r>
          <rPr>
            <sz val="11"/>
            <color indexed="8"/>
            <rFont val="Helvetica"/>
            <family val="2"/>
          </rPr>
          <t>Author:
https://news.google.com/newspapers?nid=1812&amp;dat=19930224&amp;id=_-BOAAAAIBAJ&amp;sjid=EUwDAAAAIBAJ&amp;pg=4406,903658&amp;hl=en</t>
        </r>
      </text>
    </comment>
    <comment ref="AN607" authorId="0" shapeId="0" xr:uid="{00000000-0006-0000-0000-0000FD1D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7" authorId="0" shapeId="0" xr:uid="{00000000-0006-0000-0000-0000FE1D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7" authorId="0" shapeId="0" xr:uid="{00000000-0006-0000-0000-0000FF1D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7" authorId="0" shapeId="0" xr:uid="{00000000-0006-0000-0000-000000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08" authorId="0" shapeId="0" xr:uid="{00000000-0006-0000-0000-0000011E0000}">
      <text>
        <r>
          <rPr>
            <sz val="11"/>
            <color indexed="8"/>
            <rFont val="Helvetica"/>
            <family val="2"/>
          </rPr>
          <t>Author:
https://news.google.com/newspapers?nid=1812&amp;dat=19930224&amp;id=_-BOAAAAIBAJ&amp;sjid=EUwDAAAAIBAJ&amp;pg=4406,903658&amp;hl=en</t>
        </r>
      </text>
    </comment>
    <comment ref="AN608" authorId="0" shapeId="0" xr:uid="{00000000-0006-0000-0000-000002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8" authorId="0" shapeId="0" xr:uid="{00000000-0006-0000-0000-000003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8" authorId="0" shapeId="0" xr:uid="{00000000-0006-0000-0000-000004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8" authorId="0" shapeId="0" xr:uid="{00000000-0006-0000-0000-000005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09" authorId="0" shapeId="0" xr:uid="{00000000-0006-0000-0000-0000061E0000}">
      <text>
        <r>
          <rPr>
            <sz val="11"/>
            <color indexed="8"/>
            <rFont val="Helvetica"/>
            <family val="2"/>
          </rPr>
          <t>Author:
https://news.google.com/newspapers?nid=1812&amp;dat=19930224&amp;id=_-BOAAAAIBAJ&amp;sjid=EUwDAAAAIBAJ&amp;pg=4406,903658&amp;hl=en</t>
        </r>
      </text>
    </comment>
    <comment ref="AN609" authorId="0" shapeId="0" xr:uid="{00000000-0006-0000-0000-000007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09" authorId="0" shapeId="0" xr:uid="{00000000-0006-0000-0000-000008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09" authorId="0" shapeId="0" xr:uid="{00000000-0006-0000-0000-000009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09" authorId="0" shapeId="0" xr:uid="{00000000-0006-0000-0000-00000A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10" authorId="0" shapeId="0" xr:uid="{00000000-0006-0000-0000-00000B1E0000}">
      <text>
        <r>
          <rPr>
            <sz val="11"/>
            <color indexed="8"/>
            <rFont val="Helvetica"/>
            <family val="2"/>
          </rPr>
          <t>Author:
https://news.google.com/newspapers?nid=1812&amp;dat=19930224&amp;id=_-BOAAAAIBAJ&amp;sjid=EUwDAAAAIBAJ&amp;pg=4406,903658&amp;hl=en</t>
        </r>
      </text>
    </comment>
    <comment ref="AN610" authorId="0" shapeId="0" xr:uid="{00000000-0006-0000-0000-00000C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10" authorId="0" shapeId="0" xr:uid="{00000000-0006-0000-0000-00000D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10" authorId="0" shapeId="0" xr:uid="{00000000-0006-0000-0000-00000E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10" authorId="0" shapeId="0" xr:uid="{00000000-0006-0000-0000-00000F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11" authorId="0" shapeId="0" xr:uid="{00000000-0006-0000-0000-0000101E0000}">
      <text>
        <r>
          <rPr>
            <sz val="11"/>
            <color indexed="8"/>
            <rFont val="Helvetica"/>
            <family val="2"/>
          </rPr>
          <t>Author:
https://news.google.com/newspapers?nid=1812&amp;dat=19930224&amp;id=_-BOAAAAIBAJ&amp;sjid=EUwDAAAAIBAJ&amp;pg=4406,903658&amp;hl=en</t>
        </r>
      </text>
    </comment>
    <comment ref="AN611" authorId="0" shapeId="0" xr:uid="{00000000-0006-0000-0000-000011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11" authorId="0" shapeId="0" xr:uid="{00000000-0006-0000-0000-000012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11" authorId="0" shapeId="0" xr:uid="{00000000-0006-0000-0000-000013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11" authorId="0" shapeId="0" xr:uid="{00000000-0006-0000-0000-000014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12" authorId="0" shapeId="0" xr:uid="{00000000-0006-0000-0000-0000151E0000}">
      <text>
        <r>
          <rPr>
            <sz val="11"/>
            <color indexed="8"/>
            <rFont val="Helvetica"/>
            <family val="2"/>
          </rPr>
          <t>Author:
https://news.google.com/newspapers?nid=1812&amp;dat=19930224&amp;id=_-BOAAAAIBAJ&amp;sjid=EUwDAAAAIBAJ&amp;pg=4406,903658&amp;hl=en</t>
        </r>
      </text>
    </comment>
    <comment ref="AN612" authorId="0" shapeId="0" xr:uid="{00000000-0006-0000-0000-000016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12" authorId="0" shapeId="0" xr:uid="{00000000-0006-0000-0000-000017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12" authorId="0" shapeId="0" xr:uid="{00000000-0006-0000-0000-000018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12" authorId="0" shapeId="0" xr:uid="{00000000-0006-0000-0000-000019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13" authorId="0" shapeId="0" xr:uid="{00000000-0006-0000-0000-00001A1E0000}">
      <text>
        <r>
          <rPr>
            <sz val="11"/>
            <color indexed="8"/>
            <rFont val="Helvetica"/>
            <family val="2"/>
          </rPr>
          <t>Author:
https://news.google.com/newspapers?nid=1812&amp;dat=19930224&amp;id=_-BOAAAAIBAJ&amp;sjid=EUwDAAAAIBAJ&amp;pg=4406,903658&amp;hl=en</t>
        </r>
      </text>
    </comment>
    <comment ref="AN613" authorId="0" shapeId="0" xr:uid="{00000000-0006-0000-0000-00001B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13" authorId="0" shapeId="0" xr:uid="{00000000-0006-0000-0000-00001C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13" authorId="0" shapeId="0" xr:uid="{00000000-0006-0000-0000-00001D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13" authorId="0" shapeId="0" xr:uid="{00000000-0006-0000-0000-00001E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14" authorId="0" shapeId="0" xr:uid="{00000000-0006-0000-0000-000004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14" authorId="0" shapeId="0" xr:uid="{00000000-0006-0000-0000-000005270000}">
      <text>
        <r>
          <rPr>
            <sz val="11"/>
            <color indexed="8"/>
            <rFont val="Helvetica"/>
            <family val="2"/>
          </rPr>
          <t>Author:
“ the former genocide offense of § 220a of the Criminal Code”
http://www.zis-online.com/dat/artikel/2007_13_187.pdf at 510</t>
        </r>
      </text>
    </comment>
    <comment ref="AH614" authorId="0" shapeId="0" xr:uid="{00000000-0006-0000-0000-000006270000}">
      <text>
        <r>
          <rPr>
            <sz val="11"/>
            <color indexed="8"/>
            <rFont val="Helvetica"/>
            <family val="2"/>
          </rPr>
          <t>Author:
https://en.wikipedia.org/wiki/List_of_former_German_colonies</t>
        </r>
      </text>
    </comment>
    <comment ref="AI614" authorId="0" shapeId="0" xr:uid="{00000000-0006-0000-0000-000007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14" authorId="0" shapeId="0" xr:uid="{00000000-0006-0000-0000-000008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14" authorId="0" shapeId="0" xr:uid="{00000000-0006-0000-0000-000009270000}">
      <text>
        <r>
          <rPr>
            <sz val="11"/>
            <color indexed="8"/>
            <rFont val="Helvetica"/>
            <family val="2"/>
          </rPr>
          <t>Author:
In conjunction with ICTY-related efforts</t>
        </r>
      </text>
    </comment>
    <comment ref="N615" authorId="2" shapeId="0" xr:uid="{B40BB0B7-B0CB-2947-BBEB-A48B3B02B181}">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15" authorId="1" shapeId="0" xr:uid="{50E50E8A-708A-0E4D-9E5E-13740CC0596D}">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15" authorId="0" shapeId="0" xr:uid="{BF0B9AF0-D25F-4941-A2F3-E87CBAE51C33}">
      <text>
        <r>
          <rPr>
            <sz val="11"/>
            <color indexed="8"/>
            <rFont val="Helvetica"/>
            <family val="2"/>
          </rPr>
          <t>Author:
Barely.
https://en.wikipedia.org/wiki/Swedish_overseas_colonies</t>
        </r>
      </text>
    </comment>
    <comment ref="C616" authorId="2" shapeId="0" xr:uid="{33698A55-EA86-3741-947F-8171D9D18A16}">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617" authorId="0" shapeId="0" xr:uid="{00000000-0006-0000-0000-00000A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17" authorId="0" shapeId="0" xr:uid="{00000000-0006-0000-0000-00000B270000}">
      <text>
        <r>
          <rPr>
            <sz val="11"/>
            <color indexed="8"/>
            <rFont val="Helvetica"/>
            <family val="2"/>
          </rPr>
          <t>Author:
“ the former genocide offense of § 220a of the Criminal Code”
http://www.zis-online.com/dat/artikel/2007_13_187.pdf at 510</t>
        </r>
      </text>
    </comment>
    <comment ref="AH617" authorId="0" shapeId="0" xr:uid="{00000000-0006-0000-0000-00000C270000}">
      <text>
        <r>
          <rPr>
            <sz val="11"/>
            <color indexed="8"/>
            <rFont val="Helvetica"/>
            <family val="2"/>
          </rPr>
          <t>Author:
https://en.wikipedia.org/wiki/List_of_former_German_colonies</t>
        </r>
      </text>
    </comment>
    <comment ref="AI617" authorId="0" shapeId="0" xr:uid="{00000000-0006-0000-0000-00000D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17" authorId="0" shapeId="0" xr:uid="{00000000-0006-0000-0000-00000E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17" authorId="0" shapeId="0" xr:uid="{00000000-0006-0000-0000-00000F270000}">
      <text>
        <r>
          <rPr>
            <sz val="11"/>
            <color indexed="8"/>
            <rFont val="Helvetica"/>
            <family val="2"/>
          </rPr>
          <t>Author:
In conjunction with ICTY-related efforts</t>
        </r>
      </text>
    </comment>
    <comment ref="N618" authorId="2" shapeId="0" xr:uid="{0123FAAF-E79F-7A40-81A8-57D6A1F8A8A7}">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18" authorId="1" shapeId="0" xr:uid="{D41149EE-A830-7944-912D-8E2238ADAD42}">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18" authorId="0" shapeId="0" xr:uid="{ED0FBF57-44B3-7240-B5C8-4BDA8BA8678A}">
      <text>
        <r>
          <rPr>
            <sz val="11"/>
            <color indexed="8"/>
            <rFont val="Helvetica"/>
            <family val="2"/>
          </rPr>
          <t>Author:
Barely.
https://en.wikipedia.org/wiki/Swedish_overseas_colonies</t>
        </r>
      </text>
    </comment>
    <comment ref="AL619" authorId="0" shapeId="0" xr:uid="{00000000-0006-0000-0000-00001F1E0000}">
      <text>
        <r>
          <rPr>
            <sz val="11"/>
            <color indexed="8"/>
            <rFont val="Helvetica"/>
            <family val="2"/>
          </rPr>
          <t>Author:
https://news.google.com/newspapers?nid=1812&amp;dat=19930224&amp;id=_-BOAAAAIBAJ&amp;sjid=EUwDAAAAIBAJ&amp;pg=4406,903658&amp;hl=en</t>
        </r>
      </text>
    </comment>
    <comment ref="AN619" authorId="0" shapeId="0" xr:uid="{00000000-0006-0000-0000-000020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19" authorId="0" shapeId="0" xr:uid="{00000000-0006-0000-0000-000021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19" authorId="0" shapeId="0" xr:uid="{00000000-0006-0000-0000-000022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19" authorId="0" shapeId="0" xr:uid="{00000000-0006-0000-0000-000023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0" authorId="0" shapeId="0" xr:uid="{00000000-0006-0000-0000-0000241E0000}">
      <text>
        <r>
          <rPr>
            <sz val="11"/>
            <color indexed="8"/>
            <rFont val="Helvetica"/>
            <family val="2"/>
          </rPr>
          <t>Author:
https://news.google.com/newspapers?nid=1812&amp;dat=19930224&amp;id=_-BOAAAAIBAJ&amp;sjid=EUwDAAAAIBAJ&amp;pg=4406,903658&amp;hl=en</t>
        </r>
      </text>
    </comment>
    <comment ref="AN620" authorId="0" shapeId="0" xr:uid="{00000000-0006-0000-0000-000025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0" authorId="0" shapeId="0" xr:uid="{00000000-0006-0000-0000-000026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0" authorId="0" shapeId="0" xr:uid="{00000000-0006-0000-0000-000027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0" authorId="0" shapeId="0" xr:uid="{00000000-0006-0000-0000-000028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1" authorId="0" shapeId="0" xr:uid="{00000000-0006-0000-0000-0000291E0000}">
      <text>
        <r>
          <rPr>
            <sz val="11"/>
            <color indexed="8"/>
            <rFont val="Helvetica"/>
            <family val="2"/>
          </rPr>
          <t>Author:
https://news.google.com/newspapers?nid=1812&amp;dat=19930224&amp;id=_-BOAAAAIBAJ&amp;sjid=EUwDAAAAIBAJ&amp;pg=4406,903658&amp;hl=en</t>
        </r>
      </text>
    </comment>
    <comment ref="AN621" authorId="0" shapeId="0" xr:uid="{00000000-0006-0000-0000-00002A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1" authorId="0" shapeId="0" xr:uid="{00000000-0006-0000-0000-00002B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1" authorId="0" shapeId="0" xr:uid="{00000000-0006-0000-0000-00002C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1" authorId="0" shapeId="0" xr:uid="{00000000-0006-0000-0000-00002D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2" authorId="0" shapeId="0" xr:uid="{00000000-0006-0000-0000-00002E1E0000}">
      <text>
        <r>
          <rPr>
            <sz val="11"/>
            <color indexed="8"/>
            <rFont val="Helvetica"/>
            <family val="2"/>
          </rPr>
          <t>Author:
https://news.google.com/newspapers?nid=1812&amp;dat=19930224&amp;id=_-BOAAAAIBAJ&amp;sjid=EUwDAAAAIBAJ&amp;pg=4406,903658&amp;hl=en</t>
        </r>
      </text>
    </comment>
    <comment ref="AN622" authorId="0" shapeId="0" xr:uid="{00000000-0006-0000-0000-00002F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2" authorId="0" shapeId="0" xr:uid="{00000000-0006-0000-0000-000030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2" authorId="0" shapeId="0" xr:uid="{00000000-0006-0000-0000-000031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2" authorId="0" shapeId="0" xr:uid="{00000000-0006-0000-0000-000032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3" authorId="0" shapeId="0" xr:uid="{00000000-0006-0000-0000-0000331E0000}">
      <text>
        <r>
          <rPr>
            <sz val="11"/>
            <color indexed="8"/>
            <rFont val="Helvetica"/>
            <family val="2"/>
          </rPr>
          <t>Author:
https://news.google.com/newspapers?nid=1812&amp;dat=19930224&amp;id=_-BOAAAAIBAJ&amp;sjid=EUwDAAAAIBAJ&amp;pg=4406,903658&amp;hl=en</t>
        </r>
      </text>
    </comment>
    <comment ref="AN623" authorId="0" shapeId="0" xr:uid="{00000000-0006-0000-0000-000034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3" authorId="0" shapeId="0" xr:uid="{00000000-0006-0000-0000-000035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3" authorId="0" shapeId="0" xr:uid="{00000000-0006-0000-0000-000036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3" authorId="0" shapeId="0" xr:uid="{00000000-0006-0000-0000-000037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4" authorId="0" shapeId="0" xr:uid="{00000000-0006-0000-0000-0000381E0000}">
      <text>
        <r>
          <rPr>
            <sz val="11"/>
            <color indexed="8"/>
            <rFont val="Helvetica"/>
            <family val="2"/>
          </rPr>
          <t>Author:
https://news.google.com/newspapers?nid=1812&amp;dat=19930224&amp;id=_-BOAAAAIBAJ&amp;sjid=EUwDAAAAIBAJ&amp;pg=4406,903658&amp;hl=en</t>
        </r>
      </text>
    </comment>
    <comment ref="AN624" authorId="0" shapeId="0" xr:uid="{00000000-0006-0000-0000-000039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4" authorId="0" shapeId="0" xr:uid="{00000000-0006-0000-0000-00003A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4" authorId="0" shapeId="0" xr:uid="{00000000-0006-0000-0000-00003B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4" authorId="0" shapeId="0" xr:uid="{00000000-0006-0000-0000-00003C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5" authorId="0" shapeId="0" xr:uid="{00000000-0006-0000-0000-00003D1E0000}">
      <text>
        <r>
          <rPr>
            <sz val="11"/>
            <color indexed="8"/>
            <rFont val="Helvetica"/>
            <family val="2"/>
          </rPr>
          <t>Author:
https://news.google.com/newspapers?nid=1812&amp;dat=19930224&amp;id=_-BOAAAAIBAJ&amp;sjid=EUwDAAAAIBAJ&amp;pg=4406,903658&amp;hl=en</t>
        </r>
      </text>
    </comment>
    <comment ref="AN625" authorId="0" shapeId="0" xr:uid="{00000000-0006-0000-0000-00003E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5" authorId="0" shapeId="0" xr:uid="{00000000-0006-0000-0000-00003F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5" authorId="0" shapeId="0" xr:uid="{00000000-0006-0000-0000-000040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5" authorId="0" shapeId="0" xr:uid="{00000000-0006-0000-0000-000041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6" authorId="0" shapeId="0" xr:uid="{00000000-0006-0000-0000-0000421E0000}">
      <text>
        <r>
          <rPr>
            <sz val="11"/>
            <color indexed="8"/>
            <rFont val="Helvetica"/>
            <family val="2"/>
          </rPr>
          <t>Author:
https://news.google.com/newspapers?nid=1812&amp;dat=19930224&amp;id=_-BOAAAAIBAJ&amp;sjid=EUwDAAAAIBAJ&amp;pg=4406,903658&amp;hl=en</t>
        </r>
      </text>
    </comment>
    <comment ref="AN626" authorId="0" shapeId="0" xr:uid="{00000000-0006-0000-0000-000043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6" authorId="0" shapeId="0" xr:uid="{00000000-0006-0000-0000-000044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6" authorId="0" shapeId="0" xr:uid="{00000000-0006-0000-0000-000045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6" authorId="0" shapeId="0" xr:uid="{00000000-0006-0000-0000-000046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7" authorId="0" shapeId="0" xr:uid="{00000000-0006-0000-0000-0000471E0000}">
      <text>
        <r>
          <rPr>
            <sz val="11"/>
            <color indexed="8"/>
            <rFont val="Helvetica"/>
            <family val="2"/>
          </rPr>
          <t>Author:
https://news.google.com/newspapers?nid=1812&amp;dat=19930224&amp;id=_-BOAAAAIBAJ&amp;sjid=EUwDAAAAIBAJ&amp;pg=4406,903658&amp;hl=en</t>
        </r>
      </text>
    </comment>
    <comment ref="AN627" authorId="0" shapeId="0" xr:uid="{00000000-0006-0000-0000-000048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7" authorId="0" shapeId="0" xr:uid="{00000000-0006-0000-0000-000049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7" authorId="0" shapeId="0" xr:uid="{00000000-0006-0000-0000-00004A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7" authorId="0" shapeId="0" xr:uid="{00000000-0006-0000-0000-00004B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28" authorId="0" shapeId="0" xr:uid="{00000000-0006-0000-0000-00004C1E0000}">
      <text>
        <r>
          <rPr>
            <sz val="11"/>
            <color indexed="8"/>
            <rFont val="Helvetica"/>
            <family val="2"/>
          </rPr>
          <t>Author:
https://news.google.com/newspapers?nid=1812&amp;dat=19930224&amp;id=_-BOAAAAIBAJ&amp;sjid=EUwDAAAAIBAJ&amp;pg=4406,903658&amp;hl=en</t>
        </r>
      </text>
    </comment>
    <comment ref="AN628" authorId="0" shapeId="0" xr:uid="{00000000-0006-0000-0000-00004D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28" authorId="0" shapeId="0" xr:uid="{00000000-0006-0000-0000-00004E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28" authorId="0" shapeId="0" xr:uid="{00000000-0006-0000-0000-00004F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28" authorId="0" shapeId="0" xr:uid="{00000000-0006-0000-0000-000050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29" authorId="0" shapeId="0" xr:uid="{00000000-0006-0000-0000-000010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29" authorId="0" shapeId="0" xr:uid="{00000000-0006-0000-0000-000011270000}">
      <text>
        <r>
          <rPr>
            <sz val="11"/>
            <color indexed="8"/>
            <rFont val="Helvetica"/>
            <family val="2"/>
          </rPr>
          <t>Author:
“ the former genocide offense of § 220a of the Criminal Code”
http://www.zis-online.com/dat/artikel/2007_13_187.pdf at 510</t>
        </r>
      </text>
    </comment>
    <comment ref="AH629" authorId="0" shapeId="0" xr:uid="{00000000-0006-0000-0000-000012270000}">
      <text>
        <r>
          <rPr>
            <sz val="11"/>
            <color indexed="8"/>
            <rFont val="Helvetica"/>
            <family val="2"/>
          </rPr>
          <t>Author:
https://en.wikipedia.org/wiki/List_of_former_German_colonies</t>
        </r>
      </text>
    </comment>
    <comment ref="AI629" authorId="0" shapeId="0" xr:uid="{00000000-0006-0000-0000-000013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29" authorId="0" shapeId="0" xr:uid="{00000000-0006-0000-0000-000014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29" authorId="0" shapeId="0" xr:uid="{00000000-0006-0000-0000-000015270000}">
      <text>
        <r>
          <rPr>
            <sz val="11"/>
            <color indexed="8"/>
            <rFont val="Helvetica"/>
            <family val="2"/>
          </rPr>
          <t>Author:
In conjunction with ICTY-related efforts</t>
        </r>
      </text>
    </comment>
    <comment ref="N630" authorId="2" shapeId="0" xr:uid="{4FA49CA4-8B2E-1845-A71A-35A3E280D0B3}">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30" authorId="1" shapeId="0" xr:uid="{EB68CED9-B4C7-CC4A-91FE-A6AED3609C2D}">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30" authorId="0" shapeId="0" xr:uid="{807A087C-1894-FE4D-A746-5C94D5A2EE51}">
      <text>
        <r>
          <rPr>
            <sz val="11"/>
            <color indexed="8"/>
            <rFont val="Helvetica"/>
            <family val="2"/>
          </rPr>
          <t>Author:
Barely.
https://en.wikipedia.org/wiki/Swedish_overseas_colonies</t>
        </r>
      </text>
    </comment>
    <comment ref="AL631" authorId="0" shapeId="0" xr:uid="{00000000-0006-0000-0000-0000511E0000}">
      <text>
        <r>
          <rPr>
            <sz val="11"/>
            <color indexed="8"/>
            <rFont val="Helvetica"/>
            <family val="2"/>
          </rPr>
          <t>Author:
https://news.google.com/newspapers?nid=1812&amp;dat=19930224&amp;id=_-BOAAAAIBAJ&amp;sjid=EUwDAAAAIBAJ&amp;pg=4406,903658&amp;hl=en</t>
        </r>
      </text>
    </comment>
    <comment ref="AN631" authorId="0" shapeId="0" xr:uid="{00000000-0006-0000-0000-000052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1" authorId="0" shapeId="0" xr:uid="{00000000-0006-0000-0000-000053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1" authorId="0" shapeId="0" xr:uid="{00000000-0006-0000-0000-000054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1" authorId="0" shapeId="0" xr:uid="{00000000-0006-0000-0000-000055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2" authorId="0" shapeId="0" xr:uid="{00000000-0006-0000-0000-0000561E0000}">
      <text>
        <r>
          <rPr>
            <sz val="11"/>
            <color indexed="8"/>
            <rFont val="Helvetica"/>
            <family val="2"/>
          </rPr>
          <t>Author:
https://news.google.com/newspapers?nid=1812&amp;dat=19930224&amp;id=_-BOAAAAIBAJ&amp;sjid=EUwDAAAAIBAJ&amp;pg=4406,903658&amp;hl=en</t>
        </r>
      </text>
    </comment>
    <comment ref="AN632" authorId="0" shapeId="0" xr:uid="{00000000-0006-0000-0000-000057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2" authorId="0" shapeId="0" xr:uid="{00000000-0006-0000-0000-000058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2" authorId="0" shapeId="0" xr:uid="{00000000-0006-0000-0000-000059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2" authorId="0" shapeId="0" xr:uid="{00000000-0006-0000-0000-00005A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3" authorId="0" shapeId="0" xr:uid="{00000000-0006-0000-0000-00005B1E0000}">
      <text>
        <r>
          <rPr>
            <sz val="11"/>
            <color indexed="8"/>
            <rFont val="Helvetica"/>
            <family val="2"/>
          </rPr>
          <t>Author:
https://news.google.com/newspapers?nid=1812&amp;dat=19930224&amp;id=_-BOAAAAIBAJ&amp;sjid=EUwDAAAAIBAJ&amp;pg=4406,903658&amp;hl=en</t>
        </r>
      </text>
    </comment>
    <comment ref="AN633" authorId="0" shapeId="0" xr:uid="{00000000-0006-0000-0000-00005C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3" authorId="0" shapeId="0" xr:uid="{00000000-0006-0000-0000-00005D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3" authorId="0" shapeId="0" xr:uid="{00000000-0006-0000-0000-00005E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3" authorId="0" shapeId="0" xr:uid="{00000000-0006-0000-0000-00005F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4" authorId="0" shapeId="0" xr:uid="{00000000-0006-0000-0000-0000601E0000}">
      <text>
        <r>
          <rPr>
            <sz val="11"/>
            <color indexed="8"/>
            <rFont val="Helvetica"/>
            <family val="2"/>
          </rPr>
          <t>Author:
https://news.google.com/newspapers?nid=1812&amp;dat=19930224&amp;id=_-BOAAAAIBAJ&amp;sjid=EUwDAAAAIBAJ&amp;pg=4406,903658&amp;hl=en</t>
        </r>
      </text>
    </comment>
    <comment ref="AN634" authorId="0" shapeId="0" xr:uid="{00000000-0006-0000-0000-000061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4" authorId="0" shapeId="0" xr:uid="{00000000-0006-0000-0000-000062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4" authorId="0" shapeId="0" xr:uid="{00000000-0006-0000-0000-000063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4" authorId="0" shapeId="0" xr:uid="{00000000-0006-0000-0000-000064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5" authorId="0" shapeId="0" xr:uid="{00000000-0006-0000-0000-0000651E0000}">
      <text>
        <r>
          <rPr>
            <sz val="11"/>
            <color indexed="8"/>
            <rFont val="Helvetica"/>
            <family val="2"/>
          </rPr>
          <t>Author:
https://news.google.com/newspapers?nid=1812&amp;dat=19930224&amp;id=_-BOAAAAIBAJ&amp;sjid=EUwDAAAAIBAJ&amp;pg=4406,903658&amp;hl=en</t>
        </r>
      </text>
    </comment>
    <comment ref="AN635" authorId="0" shapeId="0" xr:uid="{00000000-0006-0000-0000-000066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5" authorId="0" shapeId="0" xr:uid="{00000000-0006-0000-0000-000067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5" authorId="0" shapeId="0" xr:uid="{00000000-0006-0000-0000-000068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5" authorId="0" shapeId="0" xr:uid="{00000000-0006-0000-0000-000069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6" authorId="0" shapeId="0" xr:uid="{00000000-0006-0000-0000-00006A1E0000}">
      <text>
        <r>
          <rPr>
            <sz val="11"/>
            <color indexed="8"/>
            <rFont val="Helvetica"/>
            <family val="2"/>
          </rPr>
          <t>Author:
https://news.google.com/newspapers?nid=1812&amp;dat=19930224&amp;id=_-BOAAAAIBAJ&amp;sjid=EUwDAAAAIBAJ&amp;pg=4406,903658&amp;hl=en</t>
        </r>
      </text>
    </comment>
    <comment ref="AN636" authorId="0" shapeId="0" xr:uid="{00000000-0006-0000-0000-00006B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6" authorId="0" shapeId="0" xr:uid="{00000000-0006-0000-0000-00006C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6" authorId="0" shapeId="0" xr:uid="{00000000-0006-0000-0000-00006D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6" authorId="0" shapeId="0" xr:uid="{00000000-0006-0000-0000-00006E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7" authorId="0" shapeId="0" xr:uid="{00000000-0006-0000-0000-00006F1E0000}">
      <text>
        <r>
          <rPr>
            <sz val="11"/>
            <color indexed="8"/>
            <rFont val="Helvetica"/>
            <family val="2"/>
          </rPr>
          <t>Author:
https://news.google.com/newspapers?nid=1812&amp;dat=19930224&amp;id=_-BOAAAAIBAJ&amp;sjid=EUwDAAAAIBAJ&amp;pg=4406,903658&amp;hl=en</t>
        </r>
      </text>
    </comment>
    <comment ref="AN637" authorId="0" shapeId="0" xr:uid="{00000000-0006-0000-0000-000070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7" authorId="0" shapeId="0" xr:uid="{00000000-0006-0000-0000-000071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7" authorId="0" shapeId="0" xr:uid="{00000000-0006-0000-0000-000072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7" authorId="0" shapeId="0" xr:uid="{00000000-0006-0000-0000-000073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8" authorId="0" shapeId="0" xr:uid="{00000000-0006-0000-0000-0000741E0000}">
      <text>
        <r>
          <rPr>
            <sz val="11"/>
            <color indexed="8"/>
            <rFont val="Helvetica"/>
            <family val="2"/>
          </rPr>
          <t>Author:
https://news.google.com/newspapers?nid=1812&amp;dat=19930224&amp;id=_-BOAAAAIBAJ&amp;sjid=EUwDAAAAIBAJ&amp;pg=4406,903658&amp;hl=en</t>
        </r>
      </text>
    </comment>
    <comment ref="AN638" authorId="0" shapeId="0" xr:uid="{00000000-0006-0000-0000-000075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8" authorId="0" shapeId="0" xr:uid="{00000000-0006-0000-0000-000076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8" authorId="0" shapeId="0" xr:uid="{00000000-0006-0000-0000-000077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8" authorId="0" shapeId="0" xr:uid="{00000000-0006-0000-0000-000078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39" authorId="0" shapeId="0" xr:uid="{00000000-0006-0000-0000-0000791E0000}">
      <text>
        <r>
          <rPr>
            <sz val="11"/>
            <color indexed="8"/>
            <rFont val="Helvetica"/>
            <family val="2"/>
          </rPr>
          <t>Author:
https://news.google.com/newspapers?nid=1812&amp;dat=19930224&amp;id=_-BOAAAAIBAJ&amp;sjid=EUwDAAAAIBAJ&amp;pg=4406,903658&amp;hl=en</t>
        </r>
      </text>
    </comment>
    <comment ref="AN639" authorId="0" shapeId="0" xr:uid="{00000000-0006-0000-0000-00007A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39" authorId="0" shapeId="0" xr:uid="{00000000-0006-0000-0000-00007B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39" authorId="0" shapeId="0" xr:uid="{00000000-0006-0000-0000-00007C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39" authorId="0" shapeId="0" xr:uid="{00000000-0006-0000-0000-00007D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40" authorId="0" shapeId="0" xr:uid="{00000000-0006-0000-0000-00007E1E0000}">
      <text>
        <r>
          <rPr>
            <sz val="11"/>
            <color indexed="8"/>
            <rFont val="Helvetica"/>
            <family val="2"/>
          </rPr>
          <t>Author:
https://news.google.com/newspapers?nid=1812&amp;dat=19930224&amp;id=_-BOAAAAIBAJ&amp;sjid=EUwDAAAAIBAJ&amp;pg=4406,903658&amp;hl=en</t>
        </r>
      </text>
    </comment>
    <comment ref="AN640" authorId="0" shapeId="0" xr:uid="{00000000-0006-0000-0000-00007F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0" authorId="0" shapeId="0" xr:uid="{00000000-0006-0000-0000-000080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0" authorId="0" shapeId="0" xr:uid="{00000000-0006-0000-0000-000081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0" authorId="0" shapeId="0" xr:uid="{00000000-0006-0000-0000-000082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41" authorId="0" shapeId="0" xr:uid="{00000000-0006-0000-0000-000016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41" authorId="0" shapeId="0" xr:uid="{00000000-0006-0000-0000-000017270000}">
      <text>
        <r>
          <rPr>
            <sz val="11"/>
            <color indexed="8"/>
            <rFont val="Helvetica"/>
            <family val="2"/>
          </rPr>
          <t>Author:
“ the former genocide offense of § 220a of the Criminal Code”
http://www.zis-online.com/dat/artikel/2007_13_187.pdf at 510</t>
        </r>
      </text>
    </comment>
    <comment ref="AH641" authorId="0" shapeId="0" xr:uid="{00000000-0006-0000-0000-000018270000}">
      <text>
        <r>
          <rPr>
            <sz val="11"/>
            <color indexed="8"/>
            <rFont val="Helvetica"/>
            <family val="2"/>
          </rPr>
          <t>Author:
https://en.wikipedia.org/wiki/List_of_former_German_colonies</t>
        </r>
      </text>
    </comment>
    <comment ref="AI641" authorId="0" shapeId="0" xr:uid="{00000000-0006-0000-0000-000019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41" authorId="0" shapeId="0" xr:uid="{00000000-0006-0000-0000-00001A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41" authorId="0" shapeId="0" xr:uid="{00000000-0006-0000-0000-00001B270000}">
      <text>
        <r>
          <rPr>
            <sz val="11"/>
            <color indexed="8"/>
            <rFont val="Helvetica"/>
            <family val="2"/>
          </rPr>
          <t>Author:
In conjunction with ICTY-related efforts</t>
        </r>
      </text>
    </comment>
    <comment ref="N642" authorId="2" shapeId="0" xr:uid="{26A48B17-AA96-BA44-8205-D367D4306C09}">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42" authorId="1" shapeId="0" xr:uid="{8F42DC68-C62C-7641-B9AC-6829C5BEA2AF}">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42" authorId="0" shapeId="0" xr:uid="{51353E3A-3531-EC40-8877-95F10488BDF1}">
      <text>
        <r>
          <rPr>
            <sz val="11"/>
            <color indexed="8"/>
            <rFont val="Helvetica"/>
            <family val="2"/>
          </rPr>
          <t>Author:
Barely.
https://en.wikipedia.org/wiki/Swedish_overseas_colonies</t>
        </r>
      </text>
    </comment>
    <comment ref="AL643" authorId="0" shapeId="0" xr:uid="{00000000-0006-0000-0000-0000831E0000}">
      <text>
        <r>
          <rPr>
            <sz val="11"/>
            <color indexed="8"/>
            <rFont val="Helvetica"/>
            <family val="2"/>
          </rPr>
          <t>Author:
https://news.google.com/newspapers?nid=1812&amp;dat=19930224&amp;id=_-BOAAAAIBAJ&amp;sjid=EUwDAAAAIBAJ&amp;pg=4406,903658&amp;hl=en</t>
        </r>
      </text>
    </comment>
    <comment ref="AN643" authorId="0" shapeId="0" xr:uid="{00000000-0006-0000-0000-000084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3" authorId="0" shapeId="0" xr:uid="{00000000-0006-0000-0000-000085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3" authorId="0" shapeId="0" xr:uid="{00000000-0006-0000-0000-000086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3" authorId="0" shapeId="0" xr:uid="{00000000-0006-0000-0000-000087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44" authorId="0" shapeId="0" xr:uid="{00000000-0006-0000-0000-0000881E0000}">
      <text>
        <r>
          <rPr>
            <sz val="11"/>
            <color indexed="8"/>
            <rFont val="Helvetica"/>
            <family val="2"/>
          </rPr>
          <t>Author:
https://news.google.com/newspapers?nid=1812&amp;dat=19930224&amp;id=_-BOAAAAIBAJ&amp;sjid=EUwDAAAAIBAJ&amp;pg=4406,903658&amp;hl=en</t>
        </r>
      </text>
    </comment>
    <comment ref="AN644" authorId="0" shapeId="0" xr:uid="{00000000-0006-0000-0000-000089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4" authorId="0" shapeId="0" xr:uid="{00000000-0006-0000-0000-00008A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4" authorId="0" shapeId="0" xr:uid="{00000000-0006-0000-0000-00008B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4" authorId="0" shapeId="0" xr:uid="{00000000-0006-0000-0000-00008C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45" authorId="0" shapeId="0" xr:uid="{00000000-0006-0000-0000-00008D1E0000}">
      <text>
        <r>
          <rPr>
            <sz val="11"/>
            <color indexed="8"/>
            <rFont val="Helvetica"/>
            <family val="2"/>
          </rPr>
          <t>Author:
https://news.google.com/newspapers?nid=1812&amp;dat=19930224&amp;id=_-BOAAAAIBAJ&amp;sjid=EUwDAAAAIBAJ&amp;pg=4406,903658&amp;hl=en</t>
        </r>
      </text>
    </comment>
    <comment ref="AN645" authorId="0" shapeId="0" xr:uid="{00000000-0006-0000-0000-00008E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5" authorId="0" shapeId="0" xr:uid="{00000000-0006-0000-0000-00008F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5" authorId="0" shapeId="0" xr:uid="{00000000-0006-0000-0000-000090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5" authorId="0" shapeId="0" xr:uid="{00000000-0006-0000-0000-000091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46" authorId="0" shapeId="0" xr:uid="{00000000-0006-0000-0000-0000921E0000}">
      <text>
        <r>
          <rPr>
            <sz val="11"/>
            <color indexed="8"/>
            <rFont val="Helvetica"/>
            <family val="2"/>
          </rPr>
          <t>Author:
https://news.google.com/newspapers?nid=1812&amp;dat=19930224&amp;id=_-BOAAAAIBAJ&amp;sjid=EUwDAAAAIBAJ&amp;pg=4406,903658&amp;hl=en</t>
        </r>
      </text>
    </comment>
    <comment ref="AN646" authorId="0" shapeId="0" xr:uid="{00000000-0006-0000-0000-000093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6" authorId="0" shapeId="0" xr:uid="{00000000-0006-0000-0000-000094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6" authorId="0" shapeId="0" xr:uid="{00000000-0006-0000-0000-000095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6" authorId="0" shapeId="0" xr:uid="{00000000-0006-0000-0000-000096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47" authorId="0" shapeId="0" xr:uid="{00000000-0006-0000-0000-0000971E0000}">
      <text>
        <r>
          <rPr>
            <sz val="11"/>
            <color indexed="8"/>
            <rFont val="Helvetica"/>
            <family val="2"/>
          </rPr>
          <t>Author:
https://news.google.com/newspapers?nid=1812&amp;dat=19930224&amp;id=_-BOAAAAIBAJ&amp;sjid=EUwDAAAAIBAJ&amp;pg=4406,903658&amp;hl=en</t>
        </r>
      </text>
    </comment>
    <comment ref="AN647" authorId="0" shapeId="0" xr:uid="{00000000-0006-0000-0000-000098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7" authorId="0" shapeId="0" xr:uid="{00000000-0006-0000-0000-000099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7" authorId="0" shapeId="0" xr:uid="{00000000-0006-0000-0000-00009A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7" authorId="0" shapeId="0" xr:uid="{00000000-0006-0000-0000-00009B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48" authorId="0" shapeId="0" xr:uid="{00000000-0006-0000-0000-00009C1E0000}">
      <text>
        <r>
          <rPr>
            <sz val="11"/>
            <color indexed="8"/>
            <rFont val="Helvetica"/>
            <family val="2"/>
          </rPr>
          <t>Author:
https://news.google.com/newspapers?nid=1812&amp;dat=19930224&amp;id=_-BOAAAAIBAJ&amp;sjid=EUwDAAAAIBAJ&amp;pg=4406,903658&amp;hl=en</t>
        </r>
      </text>
    </comment>
    <comment ref="AN648" authorId="0" shapeId="0" xr:uid="{00000000-0006-0000-0000-00009D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8" authorId="0" shapeId="0" xr:uid="{00000000-0006-0000-0000-00009E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8" authorId="0" shapeId="0" xr:uid="{00000000-0006-0000-0000-00009F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8" authorId="0" shapeId="0" xr:uid="{00000000-0006-0000-0000-0000A0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49" authorId="0" shapeId="0" xr:uid="{00000000-0006-0000-0000-0000A11E0000}">
      <text>
        <r>
          <rPr>
            <sz val="11"/>
            <color indexed="8"/>
            <rFont val="Helvetica"/>
            <family val="2"/>
          </rPr>
          <t>Author:
https://news.google.com/newspapers?nid=1812&amp;dat=19930224&amp;id=_-BOAAAAIBAJ&amp;sjid=EUwDAAAAIBAJ&amp;pg=4406,903658&amp;hl=en</t>
        </r>
      </text>
    </comment>
    <comment ref="AN649" authorId="0" shapeId="0" xr:uid="{00000000-0006-0000-0000-0000A2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49" authorId="0" shapeId="0" xr:uid="{00000000-0006-0000-0000-0000A3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49" authorId="0" shapeId="0" xr:uid="{00000000-0006-0000-0000-0000A4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49" authorId="0" shapeId="0" xr:uid="{00000000-0006-0000-0000-0000A5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50" authorId="0" shapeId="0" xr:uid="{00000000-0006-0000-0000-0000A61E0000}">
      <text>
        <r>
          <rPr>
            <sz val="11"/>
            <color indexed="8"/>
            <rFont val="Helvetica"/>
            <family val="2"/>
          </rPr>
          <t>Author:
https://news.google.com/newspapers?nid=1812&amp;dat=19930224&amp;id=_-BOAAAAIBAJ&amp;sjid=EUwDAAAAIBAJ&amp;pg=4406,903658&amp;hl=en</t>
        </r>
      </text>
    </comment>
    <comment ref="AN650" authorId="0" shapeId="0" xr:uid="{00000000-0006-0000-0000-0000A7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0" authorId="0" shapeId="0" xr:uid="{00000000-0006-0000-0000-0000A8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0" authorId="0" shapeId="0" xr:uid="{00000000-0006-0000-0000-0000A9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0" authorId="0" shapeId="0" xr:uid="{00000000-0006-0000-0000-0000AA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51" authorId="0" shapeId="0" xr:uid="{00000000-0006-0000-0000-0000AB1E0000}">
      <text>
        <r>
          <rPr>
            <sz val="11"/>
            <color indexed="8"/>
            <rFont val="Helvetica"/>
            <family val="2"/>
          </rPr>
          <t>Author:
https://news.google.com/newspapers?nid=1812&amp;dat=19930224&amp;id=_-BOAAAAIBAJ&amp;sjid=EUwDAAAAIBAJ&amp;pg=4406,903658&amp;hl=en</t>
        </r>
      </text>
    </comment>
    <comment ref="AN651" authorId="0" shapeId="0" xr:uid="{00000000-0006-0000-0000-0000AC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1" authorId="0" shapeId="0" xr:uid="{00000000-0006-0000-0000-0000AD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1" authorId="0" shapeId="0" xr:uid="{00000000-0006-0000-0000-0000AE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1" authorId="0" shapeId="0" xr:uid="{00000000-0006-0000-0000-0000AF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52" authorId="0" shapeId="0" xr:uid="{00000000-0006-0000-0000-0000B01E0000}">
      <text>
        <r>
          <rPr>
            <sz val="11"/>
            <color indexed="8"/>
            <rFont val="Helvetica"/>
            <family val="2"/>
          </rPr>
          <t>Author:
https://news.google.com/newspapers?nid=1812&amp;dat=19930224&amp;id=_-BOAAAAIBAJ&amp;sjid=EUwDAAAAIBAJ&amp;pg=4406,903658&amp;hl=en</t>
        </r>
      </text>
    </comment>
    <comment ref="AN652" authorId="0" shapeId="0" xr:uid="{00000000-0006-0000-0000-0000B1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2" authorId="0" shapeId="0" xr:uid="{00000000-0006-0000-0000-0000B2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2" authorId="0" shapeId="0" xr:uid="{00000000-0006-0000-0000-0000B3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2" authorId="0" shapeId="0" xr:uid="{00000000-0006-0000-0000-0000B4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53" authorId="0" shapeId="0" xr:uid="{00000000-0006-0000-0000-00001C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53" authorId="0" shapeId="0" xr:uid="{00000000-0006-0000-0000-00001D270000}">
      <text>
        <r>
          <rPr>
            <sz val="11"/>
            <color indexed="8"/>
            <rFont val="Helvetica"/>
            <family val="2"/>
          </rPr>
          <t>Author:
“ the former genocide offense of § 220a of the Criminal Code”
http://www.zis-online.com/dat/artikel/2007_13_187.pdf at 510</t>
        </r>
      </text>
    </comment>
    <comment ref="AH653" authorId="0" shapeId="0" xr:uid="{00000000-0006-0000-0000-00001E270000}">
      <text>
        <r>
          <rPr>
            <sz val="11"/>
            <color indexed="8"/>
            <rFont val="Helvetica"/>
            <family val="2"/>
          </rPr>
          <t>Author:
https://en.wikipedia.org/wiki/List_of_former_German_colonies</t>
        </r>
      </text>
    </comment>
    <comment ref="AI653" authorId="0" shapeId="0" xr:uid="{00000000-0006-0000-0000-00001F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53" authorId="0" shapeId="0" xr:uid="{00000000-0006-0000-0000-000020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53" authorId="0" shapeId="0" xr:uid="{00000000-0006-0000-0000-000021270000}">
      <text>
        <r>
          <rPr>
            <sz val="11"/>
            <color indexed="8"/>
            <rFont val="Helvetica"/>
            <family val="2"/>
          </rPr>
          <t>Author:
In conjunction with ICTY-related efforts</t>
        </r>
      </text>
    </comment>
    <comment ref="N654" authorId="2" shapeId="0" xr:uid="{A6F2EF57-7C71-7147-82A1-F5A03DA29D72}">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54" authorId="1" shapeId="0" xr:uid="{4F8EE202-6975-DB4F-92D9-2B751FB4C760}">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54" authorId="0" shapeId="0" xr:uid="{256D326A-9707-B44F-800E-F5120C0E13C3}">
      <text>
        <r>
          <rPr>
            <sz val="11"/>
            <color indexed="8"/>
            <rFont val="Helvetica"/>
            <family val="2"/>
          </rPr>
          <t>Author:
Barely.
https://en.wikipedia.org/wiki/Swedish_overseas_colonies</t>
        </r>
      </text>
    </comment>
    <comment ref="AL655" authorId="0" shapeId="0" xr:uid="{00000000-0006-0000-0000-0000B51E0000}">
      <text>
        <r>
          <rPr>
            <sz val="11"/>
            <color indexed="8"/>
            <rFont val="Helvetica"/>
            <family val="2"/>
          </rPr>
          <t>Author:
https://news.google.com/newspapers?nid=1812&amp;dat=19930224&amp;id=_-BOAAAAIBAJ&amp;sjid=EUwDAAAAIBAJ&amp;pg=4406,903658&amp;hl=en</t>
        </r>
      </text>
    </comment>
    <comment ref="AN655" authorId="0" shapeId="0" xr:uid="{00000000-0006-0000-0000-0000B6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5" authorId="0" shapeId="0" xr:uid="{00000000-0006-0000-0000-0000B7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5" authorId="0" shapeId="0" xr:uid="{00000000-0006-0000-0000-0000B8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5" authorId="0" shapeId="0" xr:uid="{00000000-0006-0000-0000-0000B9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56" authorId="0" shapeId="0" xr:uid="{00000000-0006-0000-0000-0000BA1E0000}">
      <text>
        <r>
          <rPr>
            <sz val="11"/>
            <color indexed="8"/>
            <rFont val="Helvetica"/>
            <family val="2"/>
          </rPr>
          <t>Author:
https://news.google.com/newspapers?nid=1812&amp;dat=19930224&amp;id=_-BOAAAAIBAJ&amp;sjid=EUwDAAAAIBAJ&amp;pg=4406,903658&amp;hl=en</t>
        </r>
      </text>
    </comment>
    <comment ref="AN656" authorId="0" shapeId="0" xr:uid="{00000000-0006-0000-0000-0000BB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6" authorId="0" shapeId="0" xr:uid="{00000000-0006-0000-0000-0000BC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6" authorId="0" shapeId="0" xr:uid="{00000000-0006-0000-0000-0000BD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6" authorId="0" shapeId="0" xr:uid="{00000000-0006-0000-0000-0000BE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57" authorId="0" shapeId="0" xr:uid="{00000000-0006-0000-0000-0000BF1E0000}">
      <text>
        <r>
          <rPr>
            <sz val="11"/>
            <color indexed="8"/>
            <rFont val="Helvetica"/>
            <family val="2"/>
          </rPr>
          <t>Author:
https://news.google.com/newspapers?nid=1812&amp;dat=19930224&amp;id=_-BOAAAAIBAJ&amp;sjid=EUwDAAAAIBAJ&amp;pg=4406,903658&amp;hl=en</t>
        </r>
      </text>
    </comment>
    <comment ref="AN657" authorId="0" shapeId="0" xr:uid="{00000000-0006-0000-0000-0000C0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7" authorId="0" shapeId="0" xr:uid="{00000000-0006-0000-0000-0000C1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7" authorId="0" shapeId="0" xr:uid="{00000000-0006-0000-0000-0000C2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7" authorId="0" shapeId="0" xr:uid="{00000000-0006-0000-0000-0000C3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58" authorId="0" shapeId="0" xr:uid="{00000000-0006-0000-0000-0000C41E0000}">
      <text>
        <r>
          <rPr>
            <sz val="11"/>
            <color indexed="8"/>
            <rFont val="Helvetica"/>
            <family val="2"/>
          </rPr>
          <t>Author:
https://news.google.com/newspapers?nid=1812&amp;dat=19930224&amp;id=_-BOAAAAIBAJ&amp;sjid=EUwDAAAAIBAJ&amp;pg=4406,903658&amp;hl=en</t>
        </r>
      </text>
    </comment>
    <comment ref="AN658" authorId="0" shapeId="0" xr:uid="{00000000-0006-0000-0000-0000C5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8" authorId="0" shapeId="0" xr:uid="{00000000-0006-0000-0000-0000C6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8" authorId="0" shapeId="0" xr:uid="{00000000-0006-0000-0000-0000C7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8" authorId="0" shapeId="0" xr:uid="{00000000-0006-0000-0000-0000C8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59" authorId="0" shapeId="0" xr:uid="{00000000-0006-0000-0000-0000C91E0000}">
      <text>
        <r>
          <rPr>
            <sz val="11"/>
            <color indexed="8"/>
            <rFont val="Helvetica"/>
            <family val="2"/>
          </rPr>
          <t>Author:
https://news.google.com/newspapers?nid=1812&amp;dat=19930224&amp;id=_-BOAAAAIBAJ&amp;sjid=EUwDAAAAIBAJ&amp;pg=4406,903658&amp;hl=en</t>
        </r>
      </text>
    </comment>
    <comment ref="AN659" authorId="0" shapeId="0" xr:uid="{00000000-0006-0000-0000-0000CA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59" authorId="0" shapeId="0" xr:uid="{00000000-0006-0000-0000-0000CB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59" authorId="0" shapeId="0" xr:uid="{00000000-0006-0000-0000-0000CC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59" authorId="0" shapeId="0" xr:uid="{00000000-0006-0000-0000-0000CD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60" authorId="0" shapeId="0" xr:uid="{00000000-0006-0000-0000-0000CE1E0000}">
      <text>
        <r>
          <rPr>
            <sz val="11"/>
            <color indexed="8"/>
            <rFont val="Helvetica"/>
            <family val="2"/>
          </rPr>
          <t>Author:
https://news.google.com/newspapers?nid=1812&amp;dat=19930224&amp;id=_-BOAAAAIBAJ&amp;sjid=EUwDAAAAIBAJ&amp;pg=4406,903658&amp;hl=en</t>
        </r>
      </text>
    </comment>
    <comment ref="AN660" authorId="0" shapeId="0" xr:uid="{00000000-0006-0000-0000-0000CF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0" authorId="0" shapeId="0" xr:uid="{00000000-0006-0000-0000-0000D0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0" authorId="0" shapeId="0" xr:uid="{00000000-0006-0000-0000-0000D1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0" authorId="0" shapeId="0" xr:uid="{00000000-0006-0000-0000-0000D2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61" authorId="0" shapeId="0" xr:uid="{00000000-0006-0000-0000-0000D31E0000}">
      <text>
        <r>
          <rPr>
            <sz val="11"/>
            <color indexed="8"/>
            <rFont val="Helvetica"/>
            <family val="2"/>
          </rPr>
          <t>Author:
https://news.google.com/newspapers?nid=1812&amp;dat=19930224&amp;id=_-BOAAAAIBAJ&amp;sjid=EUwDAAAAIBAJ&amp;pg=4406,903658&amp;hl=en</t>
        </r>
      </text>
    </comment>
    <comment ref="AN661" authorId="0" shapeId="0" xr:uid="{00000000-0006-0000-0000-0000D4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1" authorId="0" shapeId="0" xr:uid="{00000000-0006-0000-0000-0000D5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1" authorId="0" shapeId="0" xr:uid="{00000000-0006-0000-0000-0000D6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1" authorId="0" shapeId="0" xr:uid="{00000000-0006-0000-0000-0000D7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62" authorId="0" shapeId="0" xr:uid="{00000000-0006-0000-0000-0000D81E0000}">
      <text>
        <r>
          <rPr>
            <sz val="11"/>
            <color indexed="8"/>
            <rFont val="Helvetica"/>
            <family val="2"/>
          </rPr>
          <t>Author:
https://news.google.com/newspapers?nid=1812&amp;dat=19930224&amp;id=_-BOAAAAIBAJ&amp;sjid=EUwDAAAAIBAJ&amp;pg=4406,903658&amp;hl=en</t>
        </r>
      </text>
    </comment>
    <comment ref="AN662" authorId="0" shapeId="0" xr:uid="{00000000-0006-0000-0000-0000D9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2" authorId="0" shapeId="0" xr:uid="{00000000-0006-0000-0000-0000DA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2" authorId="0" shapeId="0" xr:uid="{00000000-0006-0000-0000-0000DB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2" authorId="0" shapeId="0" xr:uid="{00000000-0006-0000-0000-0000DC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63" authorId="0" shapeId="0" xr:uid="{00000000-0006-0000-0000-0000DD1E0000}">
      <text>
        <r>
          <rPr>
            <sz val="11"/>
            <color indexed="8"/>
            <rFont val="Helvetica"/>
            <family val="2"/>
          </rPr>
          <t>Author:
https://news.google.com/newspapers?nid=1812&amp;dat=19930224&amp;id=_-BOAAAAIBAJ&amp;sjid=EUwDAAAAIBAJ&amp;pg=4406,903658&amp;hl=en</t>
        </r>
      </text>
    </comment>
    <comment ref="AN663" authorId="0" shapeId="0" xr:uid="{00000000-0006-0000-0000-0000DE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3" authorId="0" shapeId="0" xr:uid="{00000000-0006-0000-0000-0000DF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3" authorId="0" shapeId="0" xr:uid="{00000000-0006-0000-0000-0000E0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3" authorId="0" shapeId="0" xr:uid="{00000000-0006-0000-0000-0000E1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64" authorId="0" shapeId="0" xr:uid="{00000000-0006-0000-0000-0000E21E0000}">
      <text>
        <r>
          <rPr>
            <sz val="11"/>
            <color indexed="8"/>
            <rFont val="Helvetica"/>
            <family val="2"/>
          </rPr>
          <t>Author:
https://news.google.com/newspapers?nid=1812&amp;dat=19930224&amp;id=_-BOAAAAIBAJ&amp;sjid=EUwDAAAAIBAJ&amp;pg=4406,903658&amp;hl=en</t>
        </r>
      </text>
    </comment>
    <comment ref="AN664" authorId="0" shapeId="0" xr:uid="{00000000-0006-0000-0000-0000E3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4" authorId="0" shapeId="0" xr:uid="{00000000-0006-0000-0000-0000E4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4" authorId="0" shapeId="0" xr:uid="{00000000-0006-0000-0000-0000E5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4" authorId="0" shapeId="0" xr:uid="{00000000-0006-0000-0000-0000E6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65" authorId="0" shapeId="0" xr:uid="{00000000-0006-0000-0000-000022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65" authorId="0" shapeId="0" xr:uid="{00000000-0006-0000-0000-000023270000}">
      <text>
        <r>
          <rPr>
            <sz val="11"/>
            <color indexed="8"/>
            <rFont val="Helvetica"/>
            <family val="2"/>
          </rPr>
          <t>Author:
“ the former genocide offense of § 220a of the Criminal Code”
http://www.zis-online.com/dat/artikel/2007_13_187.pdf at 510</t>
        </r>
      </text>
    </comment>
    <comment ref="AH665" authorId="0" shapeId="0" xr:uid="{00000000-0006-0000-0000-000024270000}">
      <text>
        <r>
          <rPr>
            <sz val="11"/>
            <color indexed="8"/>
            <rFont val="Helvetica"/>
            <family val="2"/>
          </rPr>
          <t>Author:
https://en.wikipedia.org/wiki/List_of_former_German_colonies</t>
        </r>
      </text>
    </comment>
    <comment ref="AI665" authorId="0" shapeId="0" xr:uid="{00000000-0006-0000-0000-000025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65" authorId="0" shapeId="0" xr:uid="{00000000-0006-0000-0000-000026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65" authorId="0" shapeId="0" xr:uid="{00000000-0006-0000-0000-000027270000}">
      <text>
        <r>
          <rPr>
            <sz val="11"/>
            <color indexed="8"/>
            <rFont val="Helvetica"/>
            <family val="2"/>
          </rPr>
          <t>Author:
In conjunction with ICTY-related efforts</t>
        </r>
      </text>
    </comment>
    <comment ref="N666" authorId="2" shapeId="0" xr:uid="{B2FBC5A8-8325-A047-8FB1-C86C22C945C1}">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66" authorId="1" shapeId="0" xr:uid="{A267B451-D242-7046-B189-414DCDF8EBF7}">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66" authorId="0" shapeId="0" xr:uid="{4CD31357-D55D-4942-AA7B-6CC742785558}">
      <text>
        <r>
          <rPr>
            <sz val="11"/>
            <color indexed="8"/>
            <rFont val="Helvetica"/>
            <family val="2"/>
          </rPr>
          <t>Author:
Barely.
https://en.wikipedia.org/wiki/Swedish_overseas_colonies</t>
        </r>
      </text>
    </comment>
    <comment ref="AL667" authorId="0" shapeId="0" xr:uid="{00000000-0006-0000-0000-0000E71E0000}">
      <text>
        <r>
          <rPr>
            <sz val="11"/>
            <color indexed="8"/>
            <rFont val="Helvetica"/>
            <family val="2"/>
          </rPr>
          <t>Author:
https://news.google.com/newspapers?nid=1812&amp;dat=19930224&amp;id=_-BOAAAAIBAJ&amp;sjid=EUwDAAAAIBAJ&amp;pg=4406,903658&amp;hl=en</t>
        </r>
      </text>
    </comment>
    <comment ref="AN667" authorId="0" shapeId="0" xr:uid="{00000000-0006-0000-0000-0000E8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7" authorId="0" shapeId="0" xr:uid="{00000000-0006-0000-0000-0000E9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7" authorId="0" shapeId="0" xr:uid="{00000000-0006-0000-0000-0000EA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7" authorId="0" shapeId="0" xr:uid="{00000000-0006-0000-0000-0000EB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68" authorId="0" shapeId="0" xr:uid="{00000000-0006-0000-0000-0000EC1E0000}">
      <text>
        <r>
          <rPr>
            <sz val="11"/>
            <color indexed="8"/>
            <rFont val="Helvetica"/>
            <family val="2"/>
          </rPr>
          <t>Author:
https://news.google.com/newspapers?nid=1812&amp;dat=19930224&amp;id=_-BOAAAAIBAJ&amp;sjid=EUwDAAAAIBAJ&amp;pg=4406,903658&amp;hl=en</t>
        </r>
      </text>
    </comment>
    <comment ref="AN668" authorId="0" shapeId="0" xr:uid="{00000000-0006-0000-0000-0000ED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8" authorId="0" shapeId="0" xr:uid="{00000000-0006-0000-0000-0000EE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8" authorId="0" shapeId="0" xr:uid="{00000000-0006-0000-0000-0000EF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8" authorId="0" shapeId="0" xr:uid="{00000000-0006-0000-0000-0000F0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69" authorId="0" shapeId="0" xr:uid="{00000000-0006-0000-0000-0000F11E0000}">
      <text>
        <r>
          <rPr>
            <sz val="11"/>
            <color indexed="8"/>
            <rFont val="Helvetica"/>
            <family val="2"/>
          </rPr>
          <t>Author:
https://news.google.com/newspapers?nid=1812&amp;dat=19930224&amp;id=_-BOAAAAIBAJ&amp;sjid=EUwDAAAAIBAJ&amp;pg=4406,903658&amp;hl=en</t>
        </r>
      </text>
    </comment>
    <comment ref="AN669" authorId="0" shapeId="0" xr:uid="{00000000-0006-0000-0000-0000F2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69" authorId="0" shapeId="0" xr:uid="{00000000-0006-0000-0000-0000F3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69" authorId="0" shapeId="0" xr:uid="{00000000-0006-0000-0000-0000F4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69" authorId="0" shapeId="0" xr:uid="{00000000-0006-0000-0000-0000F5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70" authorId="0" shapeId="0" xr:uid="{00000000-0006-0000-0000-0000F61E0000}">
      <text>
        <r>
          <rPr>
            <sz val="11"/>
            <color indexed="8"/>
            <rFont val="Helvetica"/>
            <family val="2"/>
          </rPr>
          <t>Author:
https://news.google.com/newspapers?nid=1812&amp;dat=19930224&amp;id=_-BOAAAAIBAJ&amp;sjid=EUwDAAAAIBAJ&amp;pg=4406,903658&amp;hl=en</t>
        </r>
      </text>
    </comment>
    <comment ref="AN670" authorId="0" shapeId="0" xr:uid="{00000000-0006-0000-0000-0000F7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0" authorId="0" shapeId="0" xr:uid="{00000000-0006-0000-0000-0000F8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0" authorId="0" shapeId="0" xr:uid="{00000000-0006-0000-0000-0000F9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0" authorId="0" shapeId="0" xr:uid="{00000000-0006-0000-0000-0000FA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71" authorId="0" shapeId="0" xr:uid="{00000000-0006-0000-0000-0000FB1E0000}">
      <text>
        <r>
          <rPr>
            <sz val="11"/>
            <color indexed="8"/>
            <rFont val="Helvetica"/>
            <family val="2"/>
          </rPr>
          <t>Author:
https://news.google.com/newspapers?nid=1812&amp;dat=19930224&amp;id=_-BOAAAAIBAJ&amp;sjid=EUwDAAAAIBAJ&amp;pg=4406,903658&amp;hl=en</t>
        </r>
      </text>
    </comment>
    <comment ref="AN671" authorId="0" shapeId="0" xr:uid="{00000000-0006-0000-0000-0000FC1E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1" authorId="0" shapeId="0" xr:uid="{00000000-0006-0000-0000-0000FD1E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1" authorId="0" shapeId="0" xr:uid="{00000000-0006-0000-0000-0000FE1E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1" authorId="0" shapeId="0" xr:uid="{00000000-0006-0000-0000-0000FF1E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72" authorId="0" shapeId="0" xr:uid="{00000000-0006-0000-0000-0000001F0000}">
      <text>
        <r>
          <rPr>
            <sz val="11"/>
            <color indexed="8"/>
            <rFont val="Helvetica"/>
            <family val="2"/>
          </rPr>
          <t>Author:
https://news.google.com/newspapers?nid=1812&amp;dat=19930224&amp;id=_-BOAAAAIBAJ&amp;sjid=EUwDAAAAIBAJ&amp;pg=4406,903658&amp;hl=en</t>
        </r>
      </text>
    </comment>
    <comment ref="AN672" authorId="0" shapeId="0" xr:uid="{00000000-0006-0000-0000-000001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2" authorId="0" shapeId="0" xr:uid="{00000000-0006-0000-0000-000002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2" authorId="0" shapeId="0" xr:uid="{00000000-0006-0000-0000-000003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2" authorId="0" shapeId="0" xr:uid="{00000000-0006-0000-0000-000004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73" authorId="0" shapeId="0" xr:uid="{00000000-0006-0000-0000-0000051F0000}">
      <text>
        <r>
          <rPr>
            <sz val="11"/>
            <color indexed="8"/>
            <rFont val="Helvetica"/>
            <family val="2"/>
          </rPr>
          <t>Author:
https://news.google.com/newspapers?nid=1812&amp;dat=19930224&amp;id=_-BOAAAAIBAJ&amp;sjid=EUwDAAAAIBAJ&amp;pg=4406,903658&amp;hl=en</t>
        </r>
      </text>
    </comment>
    <comment ref="AN673" authorId="0" shapeId="0" xr:uid="{00000000-0006-0000-0000-000006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3" authorId="0" shapeId="0" xr:uid="{00000000-0006-0000-0000-000007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3" authorId="0" shapeId="0" xr:uid="{00000000-0006-0000-0000-000008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3" authorId="0" shapeId="0" xr:uid="{00000000-0006-0000-0000-000009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74" authorId="0" shapeId="0" xr:uid="{00000000-0006-0000-0000-00000A1F0000}">
      <text>
        <r>
          <rPr>
            <sz val="11"/>
            <color indexed="8"/>
            <rFont val="Helvetica"/>
            <family val="2"/>
          </rPr>
          <t>Author:
https://news.google.com/newspapers?nid=1812&amp;dat=19930224&amp;id=_-BOAAAAIBAJ&amp;sjid=EUwDAAAAIBAJ&amp;pg=4406,903658&amp;hl=en</t>
        </r>
      </text>
    </comment>
    <comment ref="AN674" authorId="0" shapeId="0" xr:uid="{00000000-0006-0000-0000-00000B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4" authorId="0" shapeId="0" xr:uid="{00000000-0006-0000-0000-00000C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4" authorId="0" shapeId="0" xr:uid="{00000000-0006-0000-0000-00000D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4" authorId="0" shapeId="0" xr:uid="{00000000-0006-0000-0000-00000E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75" authorId="0" shapeId="0" xr:uid="{00000000-0006-0000-0000-00000F1F0000}">
      <text>
        <r>
          <rPr>
            <sz val="11"/>
            <color indexed="8"/>
            <rFont val="Helvetica"/>
            <family val="2"/>
          </rPr>
          <t>Author:
https://news.google.com/newspapers?nid=1812&amp;dat=19930224&amp;id=_-BOAAAAIBAJ&amp;sjid=EUwDAAAAIBAJ&amp;pg=4406,903658&amp;hl=en</t>
        </r>
      </text>
    </comment>
    <comment ref="AN675" authorId="0" shapeId="0" xr:uid="{00000000-0006-0000-0000-000010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5" authorId="0" shapeId="0" xr:uid="{00000000-0006-0000-0000-000011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5" authorId="0" shapeId="0" xr:uid="{00000000-0006-0000-0000-000012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5" authorId="0" shapeId="0" xr:uid="{00000000-0006-0000-0000-000013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76" authorId="0" shapeId="0" xr:uid="{00000000-0006-0000-0000-0000141F0000}">
      <text>
        <r>
          <rPr>
            <sz val="11"/>
            <color indexed="8"/>
            <rFont val="Helvetica"/>
            <family val="2"/>
          </rPr>
          <t>Author:
https://news.google.com/newspapers?nid=1812&amp;dat=19930224&amp;id=_-BOAAAAIBAJ&amp;sjid=EUwDAAAAIBAJ&amp;pg=4406,903658&amp;hl=en</t>
        </r>
      </text>
    </comment>
    <comment ref="AN676" authorId="0" shapeId="0" xr:uid="{00000000-0006-0000-0000-000015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6" authorId="0" shapeId="0" xr:uid="{00000000-0006-0000-0000-000016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6" authorId="0" shapeId="0" xr:uid="{00000000-0006-0000-0000-000017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6" authorId="0" shapeId="0" xr:uid="{00000000-0006-0000-0000-000018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77" authorId="0" shapeId="0" xr:uid="{00000000-0006-0000-0000-000028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77" authorId="0" shapeId="0" xr:uid="{00000000-0006-0000-0000-000029270000}">
      <text>
        <r>
          <rPr>
            <sz val="11"/>
            <color indexed="8"/>
            <rFont val="Helvetica"/>
            <family val="2"/>
          </rPr>
          <t>Author:
“ the former genocide offense of § 220a of the Criminal Code”
http://www.zis-online.com/dat/artikel/2007_13_187.pdf at 510</t>
        </r>
      </text>
    </comment>
    <comment ref="AH677" authorId="0" shapeId="0" xr:uid="{00000000-0006-0000-0000-00002A270000}">
      <text>
        <r>
          <rPr>
            <sz val="11"/>
            <color indexed="8"/>
            <rFont val="Helvetica"/>
            <family val="2"/>
          </rPr>
          <t>Author:
https://en.wikipedia.org/wiki/List_of_former_German_colonies</t>
        </r>
      </text>
    </comment>
    <comment ref="AI677" authorId="0" shapeId="0" xr:uid="{00000000-0006-0000-0000-00002B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77" authorId="0" shapeId="0" xr:uid="{00000000-0006-0000-0000-00002C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77" authorId="0" shapeId="0" xr:uid="{00000000-0006-0000-0000-00002D270000}">
      <text>
        <r>
          <rPr>
            <sz val="11"/>
            <color indexed="8"/>
            <rFont val="Helvetica"/>
            <family val="2"/>
          </rPr>
          <t>Author:
In conjunction with ICTY-related efforts</t>
        </r>
      </text>
    </comment>
    <comment ref="N678" authorId="2" shapeId="0" xr:uid="{4E9F8D33-98E6-9C4A-A7F7-FFBD31D36391}">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78" authorId="1" shapeId="0" xr:uid="{DE562F7D-DA7A-7042-A7D2-21A929462A39}">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78" authorId="0" shapeId="0" xr:uid="{AE8DF498-63D5-5B46-8B70-77F7DC8EF3BF}">
      <text>
        <r>
          <rPr>
            <sz val="11"/>
            <color indexed="8"/>
            <rFont val="Helvetica"/>
            <family val="2"/>
          </rPr>
          <t>Author:
Barely.
https://en.wikipedia.org/wiki/Swedish_overseas_colonies</t>
        </r>
      </text>
    </comment>
    <comment ref="AL679" authorId="0" shapeId="0" xr:uid="{00000000-0006-0000-0000-0000191F0000}">
      <text>
        <r>
          <rPr>
            <sz val="11"/>
            <color indexed="8"/>
            <rFont val="Helvetica"/>
            <family val="2"/>
          </rPr>
          <t>Author:
https://news.google.com/newspapers?nid=1812&amp;dat=19930224&amp;id=_-BOAAAAIBAJ&amp;sjid=EUwDAAAAIBAJ&amp;pg=4406,903658&amp;hl=en</t>
        </r>
      </text>
    </comment>
    <comment ref="AN679" authorId="0" shapeId="0" xr:uid="{00000000-0006-0000-0000-00001A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79" authorId="0" shapeId="0" xr:uid="{00000000-0006-0000-0000-00001B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79" authorId="0" shapeId="0" xr:uid="{00000000-0006-0000-0000-00001C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79" authorId="0" shapeId="0" xr:uid="{00000000-0006-0000-0000-00001D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0" authorId="0" shapeId="0" xr:uid="{00000000-0006-0000-0000-00001E1F0000}">
      <text>
        <r>
          <rPr>
            <sz val="11"/>
            <color indexed="8"/>
            <rFont val="Helvetica"/>
            <family val="2"/>
          </rPr>
          <t>Author:
https://news.google.com/newspapers?nid=1812&amp;dat=19930224&amp;id=_-BOAAAAIBAJ&amp;sjid=EUwDAAAAIBAJ&amp;pg=4406,903658&amp;hl=en</t>
        </r>
      </text>
    </comment>
    <comment ref="AN680" authorId="0" shapeId="0" xr:uid="{00000000-0006-0000-0000-00001F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0" authorId="0" shapeId="0" xr:uid="{00000000-0006-0000-0000-000020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0" authorId="0" shapeId="0" xr:uid="{00000000-0006-0000-0000-000021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0" authorId="0" shapeId="0" xr:uid="{00000000-0006-0000-0000-000022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1" authorId="0" shapeId="0" xr:uid="{00000000-0006-0000-0000-0000231F0000}">
      <text>
        <r>
          <rPr>
            <sz val="11"/>
            <color indexed="8"/>
            <rFont val="Helvetica"/>
            <family val="2"/>
          </rPr>
          <t>Author:
https://news.google.com/newspapers?nid=1812&amp;dat=19930224&amp;id=_-BOAAAAIBAJ&amp;sjid=EUwDAAAAIBAJ&amp;pg=4406,903658&amp;hl=en</t>
        </r>
      </text>
    </comment>
    <comment ref="AN681" authorId="0" shapeId="0" xr:uid="{00000000-0006-0000-0000-000024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1" authorId="0" shapeId="0" xr:uid="{00000000-0006-0000-0000-000025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1" authorId="0" shapeId="0" xr:uid="{00000000-0006-0000-0000-000026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1" authorId="0" shapeId="0" xr:uid="{00000000-0006-0000-0000-000027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2" authorId="0" shapeId="0" xr:uid="{00000000-0006-0000-0000-0000281F0000}">
      <text>
        <r>
          <rPr>
            <sz val="11"/>
            <color indexed="8"/>
            <rFont val="Helvetica"/>
            <family val="2"/>
          </rPr>
          <t>Author:
https://news.google.com/newspapers?nid=1812&amp;dat=19930224&amp;id=_-BOAAAAIBAJ&amp;sjid=EUwDAAAAIBAJ&amp;pg=4406,903658&amp;hl=en</t>
        </r>
      </text>
    </comment>
    <comment ref="AN682" authorId="0" shapeId="0" xr:uid="{00000000-0006-0000-0000-000029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2" authorId="0" shapeId="0" xr:uid="{00000000-0006-0000-0000-00002A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2" authorId="0" shapeId="0" xr:uid="{00000000-0006-0000-0000-00002B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2" authorId="0" shapeId="0" xr:uid="{00000000-0006-0000-0000-00002C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3" authorId="0" shapeId="0" xr:uid="{00000000-0006-0000-0000-00002D1F0000}">
      <text>
        <r>
          <rPr>
            <sz val="11"/>
            <color indexed="8"/>
            <rFont val="Helvetica"/>
            <family val="2"/>
          </rPr>
          <t>Author:
https://news.google.com/newspapers?nid=1812&amp;dat=19930224&amp;id=_-BOAAAAIBAJ&amp;sjid=EUwDAAAAIBAJ&amp;pg=4406,903658&amp;hl=en</t>
        </r>
      </text>
    </comment>
    <comment ref="AN683" authorId="0" shapeId="0" xr:uid="{00000000-0006-0000-0000-00002E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3" authorId="0" shapeId="0" xr:uid="{00000000-0006-0000-0000-00002F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3" authorId="0" shapeId="0" xr:uid="{00000000-0006-0000-0000-000030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3" authorId="0" shapeId="0" xr:uid="{00000000-0006-0000-0000-000031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4" authorId="0" shapeId="0" xr:uid="{00000000-0006-0000-0000-0000321F0000}">
      <text>
        <r>
          <rPr>
            <sz val="11"/>
            <color indexed="8"/>
            <rFont val="Helvetica"/>
            <family val="2"/>
          </rPr>
          <t>Author:
https://news.google.com/newspapers?nid=1812&amp;dat=19930224&amp;id=_-BOAAAAIBAJ&amp;sjid=EUwDAAAAIBAJ&amp;pg=4406,903658&amp;hl=en</t>
        </r>
      </text>
    </comment>
    <comment ref="AN684" authorId="0" shapeId="0" xr:uid="{00000000-0006-0000-0000-000033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4" authorId="0" shapeId="0" xr:uid="{00000000-0006-0000-0000-000034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4" authorId="0" shapeId="0" xr:uid="{00000000-0006-0000-0000-000035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4" authorId="0" shapeId="0" xr:uid="{00000000-0006-0000-0000-000036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5" authorId="0" shapeId="0" xr:uid="{00000000-0006-0000-0000-0000371F0000}">
      <text>
        <r>
          <rPr>
            <sz val="11"/>
            <color indexed="8"/>
            <rFont val="Helvetica"/>
            <family val="2"/>
          </rPr>
          <t>Author:
https://news.google.com/newspapers?nid=1812&amp;dat=19930224&amp;id=_-BOAAAAIBAJ&amp;sjid=EUwDAAAAIBAJ&amp;pg=4406,903658&amp;hl=en</t>
        </r>
      </text>
    </comment>
    <comment ref="AN685" authorId="0" shapeId="0" xr:uid="{00000000-0006-0000-0000-000038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5" authorId="0" shapeId="0" xr:uid="{00000000-0006-0000-0000-000039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5" authorId="0" shapeId="0" xr:uid="{00000000-0006-0000-0000-00003A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5" authorId="0" shapeId="0" xr:uid="{00000000-0006-0000-0000-00003B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6" authorId="0" shapeId="0" xr:uid="{00000000-0006-0000-0000-00003C1F0000}">
      <text>
        <r>
          <rPr>
            <sz val="11"/>
            <color indexed="8"/>
            <rFont val="Helvetica"/>
            <family val="2"/>
          </rPr>
          <t>Author:
https://news.google.com/newspapers?nid=1812&amp;dat=19930224&amp;id=_-BOAAAAIBAJ&amp;sjid=EUwDAAAAIBAJ&amp;pg=4406,903658&amp;hl=en</t>
        </r>
      </text>
    </comment>
    <comment ref="AN686" authorId="0" shapeId="0" xr:uid="{00000000-0006-0000-0000-00003D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6" authorId="0" shapeId="0" xr:uid="{00000000-0006-0000-0000-00003E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6" authorId="0" shapeId="0" xr:uid="{00000000-0006-0000-0000-00003F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6" authorId="0" shapeId="0" xr:uid="{00000000-0006-0000-0000-000040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7" authorId="0" shapeId="0" xr:uid="{00000000-0006-0000-0000-0000411F0000}">
      <text>
        <r>
          <rPr>
            <sz val="11"/>
            <color indexed="8"/>
            <rFont val="Helvetica"/>
            <family val="2"/>
          </rPr>
          <t>Author:
https://news.google.com/newspapers?nid=1812&amp;dat=19930224&amp;id=_-BOAAAAIBAJ&amp;sjid=EUwDAAAAIBAJ&amp;pg=4406,903658&amp;hl=en</t>
        </r>
      </text>
    </comment>
    <comment ref="AN687" authorId="0" shapeId="0" xr:uid="{00000000-0006-0000-0000-000042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7" authorId="0" shapeId="0" xr:uid="{00000000-0006-0000-0000-000043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7" authorId="0" shapeId="0" xr:uid="{00000000-0006-0000-0000-000044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7" authorId="0" shapeId="0" xr:uid="{00000000-0006-0000-0000-000045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88" authorId="0" shapeId="0" xr:uid="{00000000-0006-0000-0000-0000461F0000}">
      <text>
        <r>
          <rPr>
            <sz val="11"/>
            <color indexed="8"/>
            <rFont val="Helvetica"/>
            <family val="2"/>
          </rPr>
          <t>Author:
https://news.google.com/newspapers?nid=1812&amp;dat=19930224&amp;id=_-BOAAAAIBAJ&amp;sjid=EUwDAAAAIBAJ&amp;pg=4406,903658&amp;hl=en</t>
        </r>
      </text>
    </comment>
    <comment ref="AN688" authorId="0" shapeId="0" xr:uid="{00000000-0006-0000-0000-000047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88" authorId="0" shapeId="0" xr:uid="{00000000-0006-0000-0000-000048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88" authorId="0" shapeId="0" xr:uid="{00000000-0006-0000-0000-000049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88" authorId="0" shapeId="0" xr:uid="{00000000-0006-0000-0000-00004A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689" authorId="0" shapeId="0" xr:uid="{00000000-0006-0000-0000-00002E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689" authorId="0" shapeId="0" xr:uid="{00000000-0006-0000-0000-00002F270000}">
      <text>
        <r>
          <rPr>
            <sz val="11"/>
            <color indexed="8"/>
            <rFont val="Helvetica"/>
            <family val="2"/>
          </rPr>
          <t>Author:
“ the former genocide offense of § 220a of the Criminal Code”
http://www.zis-online.com/dat/artikel/2007_13_187.pdf at 510</t>
        </r>
      </text>
    </comment>
    <comment ref="AH689" authorId="0" shapeId="0" xr:uid="{00000000-0006-0000-0000-000030270000}">
      <text>
        <r>
          <rPr>
            <sz val="11"/>
            <color indexed="8"/>
            <rFont val="Helvetica"/>
            <family val="2"/>
          </rPr>
          <t>Author:
https://en.wikipedia.org/wiki/List_of_former_German_colonies</t>
        </r>
      </text>
    </comment>
    <comment ref="AI689" authorId="0" shapeId="0" xr:uid="{00000000-0006-0000-0000-000031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689" authorId="0" shapeId="0" xr:uid="{00000000-0006-0000-0000-000032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689" authorId="0" shapeId="0" xr:uid="{00000000-0006-0000-0000-000033270000}">
      <text>
        <r>
          <rPr>
            <sz val="11"/>
            <color indexed="8"/>
            <rFont val="Helvetica"/>
            <family val="2"/>
          </rPr>
          <t>Author:
In conjunction with ICTY-related efforts</t>
        </r>
      </text>
    </comment>
    <comment ref="N690" authorId="2" shapeId="0" xr:uid="{30521BDB-5070-AB4B-A683-F0F5624B2046}">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690" authorId="1" shapeId="0" xr:uid="{54FF4DBC-2A85-D541-8797-E3D65DED7CBC}">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690" authorId="0" shapeId="0" xr:uid="{34B892A8-7493-8949-BE0C-2CE9DD9D3C4F}">
      <text>
        <r>
          <rPr>
            <sz val="11"/>
            <color indexed="8"/>
            <rFont val="Helvetica"/>
            <family val="2"/>
          </rPr>
          <t>Author:
Barely.
https://en.wikipedia.org/wiki/Swedish_overseas_colonies</t>
        </r>
      </text>
    </comment>
    <comment ref="AL691" authorId="0" shapeId="0" xr:uid="{00000000-0006-0000-0000-00004B1F0000}">
      <text>
        <r>
          <rPr>
            <sz val="11"/>
            <color indexed="8"/>
            <rFont val="Helvetica"/>
            <family val="2"/>
          </rPr>
          <t>Author:
https://news.google.com/newspapers?nid=1812&amp;dat=19930224&amp;id=_-BOAAAAIBAJ&amp;sjid=EUwDAAAAIBAJ&amp;pg=4406,903658&amp;hl=en</t>
        </r>
      </text>
    </comment>
    <comment ref="AN691" authorId="0" shapeId="0" xr:uid="{00000000-0006-0000-0000-00004C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1" authorId="0" shapeId="0" xr:uid="{00000000-0006-0000-0000-00004D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1" authorId="0" shapeId="0" xr:uid="{00000000-0006-0000-0000-00004E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1" authorId="0" shapeId="0" xr:uid="{00000000-0006-0000-0000-00004F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2" authorId="0" shapeId="0" xr:uid="{00000000-0006-0000-0000-0000501F0000}">
      <text>
        <r>
          <rPr>
            <sz val="11"/>
            <color indexed="8"/>
            <rFont val="Helvetica"/>
            <family val="2"/>
          </rPr>
          <t>Author:
https://news.google.com/newspapers?nid=1812&amp;dat=19930224&amp;id=_-BOAAAAIBAJ&amp;sjid=EUwDAAAAIBAJ&amp;pg=4406,903658&amp;hl=en</t>
        </r>
      </text>
    </comment>
    <comment ref="AN692" authorId="0" shapeId="0" xr:uid="{00000000-0006-0000-0000-000051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2" authorId="0" shapeId="0" xr:uid="{00000000-0006-0000-0000-000052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2" authorId="0" shapeId="0" xr:uid="{00000000-0006-0000-0000-000053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2" authorId="0" shapeId="0" xr:uid="{00000000-0006-0000-0000-000054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3" authorId="0" shapeId="0" xr:uid="{00000000-0006-0000-0000-0000551F0000}">
      <text>
        <r>
          <rPr>
            <sz val="11"/>
            <color indexed="8"/>
            <rFont val="Helvetica"/>
            <family val="2"/>
          </rPr>
          <t>Author:
https://news.google.com/newspapers?nid=1812&amp;dat=19930224&amp;id=_-BOAAAAIBAJ&amp;sjid=EUwDAAAAIBAJ&amp;pg=4406,903658&amp;hl=en</t>
        </r>
      </text>
    </comment>
    <comment ref="AN693" authorId="0" shapeId="0" xr:uid="{00000000-0006-0000-0000-000056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3" authorId="0" shapeId="0" xr:uid="{00000000-0006-0000-0000-000057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3" authorId="0" shapeId="0" xr:uid="{00000000-0006-0000-0000-000058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3" authorId="0" shapeId="0" xr:uid="{00000000-0006-0000-0000-000059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4" authorId="0" shapeId="0" xr:uid="{00000000-0006-0000-0000-00005A1F0000}">
      <text>
        <r>
          <rPr>
            <sz val="11"/>
            <color indexed="8"/>
            <rFont val="Helvetica"/>
            <family val="2"/>
          </rPr>
          <t>Author:
https://news.google.com/newspapers?nid=1812&amp;dat=19930224&amp;id=_-BOAAAAIBAJ&amp;sjid=EUwDAAAAIBAJ&amp;pg=4406,903658&amp;hl=en</t>
        </r>
      </text>
    </comment>
    <comment ref="AN694" authorId="0" shapeId="0" xr:uid="{00000000-0006-0000-0000-00005B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4" authorId="0" shapeId="0" xr:uid="{00000000-0006-0000-0000-00005C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4" authorId="0" shapeId="0" xr:uid="{00000000-0006-0000-0000-00005D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4" authorId="0" shapeId="0" xr:uid="{00000000-0006-0000-0000-00005E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5" authorId="0" shapeId="0" xr:uid="{00000000-0006-0000-0000-00005F1F0000}">
      <text>
        <r>
          <rPr>
            <sz val="11"/>
            <color indexed="8"/>
            <rFont val="Helvetica"/>
            <family val="2"/>
          </rPr>
          <t>Author:
https://news.google.com/newspapers?nid=1812&amp;dat=19930224&amp;id=_-BOAAAAIBAJ&amp;sjid=EUwDAAAAIBAJ&amp;pg=4406,903658&amp;hl=en</t>
        </r>
      </text>
    </comment>
    <comment ref="AN695" authorId="0" shapeId="0" xr:uid="{00000000-0006-0000-0000-000060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5" authorId="0" shapeId="0" xr:uid="{00000000-0006-0000-0000-000061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5" authorId="0" shapeId="0" xr:uid="{00000000-0006-0000-0000-000062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5" authorId="0" shapeId="0" xr:uid="{00000000-0006-0000-0000-000063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6" authorId="0" shapeId="0" xr:uid="{00000000-0006-0000-0000-0000641F0000}">
      <text>
        <r>
          <rPr>
            <sz val="11"/>
            <color indexed="8"/>
            <rFont val="Helvetica"/>
            <family val="2"/>
          </rPr>
          <t>Author:
https://news.google.com/newspapers?nid=1812&amp;dat=19930224&amp;id=_-BOAAAAIBAJ&amp;sjid=EUwDAAAAIBAJ&amp;pg=4406,903658&amp;hl=en</t>
        </r>
      </text>
    </comment>
    <comment ref="AN696" authorId="0" shapeId="0" xr:uid="{00000000-0006-0000-0000-000065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6" authorId="0" shapeId="0" xr:uid="{00000000-0006-0000-0000-000066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6" authorId="0" shapeId="0" xr:uid="{00000000-0006-0000-0000-000067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6" authorId="0" shapeId="0" xr:uid="{00000000-0006-0000-0000-000068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7" authorId="0" shapeId="0" xr:uid="{00000000-0006-0000-0000-0000691F0000}">
      <text>
        <r>
          <rPr>
            <sz val="11"/>
            <color indexed="8"/>
            <rFont val="Helvetica"/>
            <family val="2"/>
          </rPr>
          <t>Author:
https://news.google.com/newspapers?nid=1812&amp;dat=19930224&amp;id=_-BOAAAAIBAJ&amp;sjid=EUwDAAAAIBAJ&amp;pg=4406,903658&amp;hl=en</t>
        </r>
      </text>
    </comment>
    <comment ref="AN697" authorId="0" shapeId="0" xr:uid="{00000000-0006-0000-0000-00006A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7" authorId="0" shapeId="0" xr:uid="{00000000-0006-0000-0000-00006B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7" authorId="0" shapeId="0" xr:uid="{00000000-0006-0000-0000-00006C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7" authorId="0" shapeId="0" xr:uid="{00000000-0006-0000-0000-00006D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8" authorId="0" shapeId="0" xr:uid="{00000000-0006-0000-0000-00006E1F0000}">
      <text>
        <r>
          <rPr>
            <sz val="11"/>
            <color indexed="8"/>
            <rFont val="Helvetica"/>
            <family val="2"/>
          </rPr>
          <t>Author:
https://news.google.com/newspapers?nid=1812&amp;dat=19930224&amp;id=_-BOAAAAIBAJ&amp;sjid=EUwDAAAAIBAJ&amp;pg=4406,903658&amp;hl=en</t>
        </r>
      </text>
    </comment>
    <comment ref="AN698" authorId="0" shapeId="0" xr:uid="{00000000-0006-0000-0000-00006F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8" authorId="0" shapeId="0" xr:uid="{00000000-0006-0000-0000-000070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8" authorId="0" shapeId="0" xr:uid="{00000000-0006-0000-0000-000071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8" authorId="0" shapeId="0" xr:uid="{00000000-0006-0000-0000-000072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699" authorId="0" shapeId="0" xr:uid="{00000000-0006-0000-0000-0000731F0000}">
      <text>
        <r>
          <rPr>
            <sz val="11"/>
            <color indexed="8"/>
            <rFont val="Helvetica"/>
            <family val="2"/>
          </rPr>
          <t>Author:
https://news.google.com/newspapers?nid=1812&amp;dat=19930224&amp;id=_-BOAAAAIBAJ&amp;sjid=EUwDAAAAIBAJ&amp;pg=4406,903658&amp;hl=en</t>
        </r>
      </text>
    </comment>
    <comment ref="AN699" authorId="0" shapeId="0" xr:uid="{00000000-0006-0000-0000-000074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699" authorId="0" shapeId="0" xr:uid="{00000000-0006-0000-0000-000075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699" authorId="0" shapeId="0" xr:uid="{00000000-0006-0000-0000-000076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699" authorId="0" shapeId="0" xr:uid="{00000000-0006-0000-0000-000077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00" authorId="0" shapeId="0" xr:uid="{00000000-0006-0000-0000-0000781F0000}">
      <text>
        <r>
          <rPr>
            <sz val="11"/>
            <color indexed="8"/>
            <rFont val="Helvetica"/>
            <family val="2"/>
          </rPr>
          <t>Author:
https://news.google.com/newspapers?nid=1812&amp;dat=19930224&amp;id=_-BOAAAAIBAJ&amp;sjid=EUwDAAAAIBAJ&amp;pg=4406,903658&amp;hl=en</t>
        </r>
      </text>
    </comment>
    <comment ref="AN700" authorId="0" shapeId="0" xr:uid="{00000000-0006-0000-0000-000079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0" authorId="0" shapeId="0" xr:uid="{00000000-0006-0000-0000-00007A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0" authorId="0" shapeId="0" xr:uid="{00000000-0006-0000-0000-00007B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0" authorId="0" shapeId="0" xr:uid="{00000000-0006-0000-0000-00007C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701" authorId="0" shapeId="0" xr:uid="{00000000-0006-0000-0000-000034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01" authorId="0" shapeId="0" xr:uid="{00000000-0006-0000-0000-000035270000}">
      <text>
        <r>
          <rPr>
            <sz val="11"/>
            <color indexed="8"/>
            <rFont val="Helvetica"/>
            <family val="2"/>
          </rPr>
          <t>Author:
“ the former genocide offense of § 220a of the Criminal Code”
http://www.zis-online.com/dat/artikel/2007_13_187.pdf at 510</t>
        </r>
      </text>
    </comment>
    <comment ref="AH701" authorId="0" shapeId="0" xr:uid="{00000000-0006-0000-0000-000036270000}">
      <text>
        <r>
          <rPr>
            <sz val="11"/>
            <color indexed="8"/>
            <rFont val="Helvetica"/>
            <family val="2"/>
          </rPr>
          <t>Author:
https://en.wikipedia.org/wiki/List_of_former_German_colonies</t>
        </r>
      </text>
    </comment>
    <comment ref="AI701" authorId="0" shapeId="0" xr:uid="{00000000-0006-0000-0000-000037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01" authorId="0" shapeId="0" xr:uid="{00000000-0006-0000-0000-000038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01" authorId="0" shapeId="0" xr:uid="{00000000-0006-0000-0000-000039270000}">
      <text>
        <r>
          <rPr>
            <sz val="11"/>
            <color indexed="8"/>
            <rFont val="Helvetica"/>
            <family val="2"/>
          </rPr>
          <t>Author:
In conjunction with ICTY-related efforts</t>
        </r>
      </text>
    </comment>
    <comment ref="N702" authorId="2" shapeId="0" xr:uid="{8212094C-04C9-3847-A233-435EBD6DC1BB}">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702" authorId="1" shapeId="0" xr:uid="{D20E7860-BC3A-C14C-85B8-EDC762D2BD35}">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02" authorId="0" shapeId="0" xr:uid="{768E3E7D-62B3-5E42-9DFA-64164A68D97B}">
      <text>
        <r>
          <rPr>
            <sz val="11"/>
            <color indexed="8"/>
            <rFont val="Helvetica"/>
            <family val="2"/>
          </rPr>
          <t>Author:
Barely.
https://en.wikipedia.org/wiki/Swedish_overseas_colonies</t>
        </r>
      </text>
    </comment>
    <comment ref="AL703" authorId="0" shapeId="0" xr:uid="{00000000-0006-0000-0000-00007D1F0000}">
      <text>
        <r>
          <rPr>
            <sz val="11"/>
            <color indexed="8"/>
            <rFont val="Helvetica"/>
            <family val="2"/>
          </rPr>
          <t>Author:
https://news.google.com/newspapers?nid=1812&amp;dat=19930224&amp;id=_-BOAAAAIBAJ&amp;sjid=EUwDAAAAIBAJ&amp;pg=4406,903658&amp;hl=en</t>
        </r>
      </text>
    </comment>
    <comment ref="AN703" authorId="0" shapeId="0" xr:uid="{00000000-0006-0000-0000-00007E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3" authorId="0" shapeId="0" xr:uid="{00000000-0006-0000-0000-00007F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3" authorId="0" shapeId="0" xr:uid="{00000000-0006-0000-0000-000080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3" authorId="0" shapeId="0" xr:uid="{00000000-0006-0000-0000-000081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04" authorId="0" shapeId="0" xr:uid="{00000000-0006-0000-0000-0000821F0000}">
      <text>
        <r>
          <rPr>
            <sz val="11"/>
            <color indexed="8"/>
            <rFont val="Helvetica"/>
            <family val="2"/>
          </rPr>
          <t>Author:
https://news.google.com/newspapers?nid=1812&amp;dat=19930224&amp;id=_-BOAAAAIBAJ&amp;sjid=EUwDAAAAIBAJ&amp;pg=4406,903658&amp;hl=en</t>
        </r>
      </text>
    </comment>
    <comment ref="AN704" authorId="0" shapeId="0" xr:uid="{00000000-0006-0000-0000-000083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4" authorId="0" shapeId="0" xr:uid="{00000000-0006-0000-0000-000084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4" authorId="0" shapeId="0" xr:uid="{00000000-0006-0000-0000-000085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4" authorId="0" shapeId="0" xr:uid="{00000000-0006-0000-0000-000086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05" authorId="0" shapeId="0" xr:uid="{00000000-0006-0000-0000-0000871F0000}">
      <text>
        <r>
          <rPr>
            <sz val="11"/>
            <color indexed="8"/>
            <rFont val="Helvetica"/>
            <family val="2"/>
          </rPr>
          <t>Author:
https://news.google.com/newspapers?nid=1812&amp;dat=19930224&amp;id=_-BOAAAAIBAJ&amp;sjid=EUwDAAAAIBAJ&amp;pg=4406,903658&amp;hl=en</t>
        </r>
      </text>
    </comment>
    <comment ref="AN705" authorId="0" shapeId="0" xr:uid="{00000000-0006-0000-0000-000088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5" authorId="0" shapeId="0" xr:uid="{00000000-0006-0000-0000-000089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5" authorId="0" shapeId="0" xr:uid="{00000000-0006-0000-0000-00008A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5" authorId="0" shapeId="0" xr:uid="{00000000-0006-0000-0000-00008B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06" authorId="0" shapeId="0" xr:uid="{00000000-0006-0000-0000-00008C1F0000}">
      <text>
        <r>
          <rPr>
            <sz val="11"/>
            <color indexed="8"/>
            <rFont val="Helvetica"/>
            <family val="2"/>
          </rPr>
          <t>Author:
https://news.google.com/newspapers?nid=1812&amp;dat=19930224&amp;id=_-BOAAAAIBAJ&amp;sjid=EUwDAAAAIBAJ&amp;pg=4406,903658&amp;hl=en</t>
        </r>
      </text>
    </comment>
    <comment ref="AN706" authorId="0" shapeId="0" xr:uid="{00000000-0006-0000-0000-00008D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6" authorId="0" shapeId="0" xr:uid="{00000000-0006-0000-0000-00008E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6" authorId="0" shapeId="0" xr:uid="{00000000-0006-0000-0000-00008F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6" authorId="0" shapeId="0" xr:uid="{00000000-0006-0000-0000-000090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07" authorId="0" shapeId="0" xr:uid="{00000000-0006-0000-0000-0000911F0000}">
      <text>
        <r>
          <rPr>
            <sz val="11"/>
            <color indexed="8"/>
            <rFont val="Helvetica"/>
            <family val="2"/>
          </rPr>
          <t>Author:
https://news.google.com/newspapers?nid=1812&amp;dat=19930224&amp;id=_-BOAAAAIBAJ&amp;sjid=EUwDAAAAIBAJ&amp;pg=4406,903658&amp;hl=en</t>
        </r>
      </text>
    </comment>
    <comment ref="AN707" authorId="0" shapeId="0" xr:uid="{00000000-0006-0000-0000-000092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7" authorId="0" shapeId="0" xr:uid="{00000000-0006-0000-0000-000093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7" authorId="0" shapeId="0" xr:uid="{00000000-0006-0000-0000-000094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7" authorId="0" shapeId="0" xr:uid="{00000000-0006-0000-0000-000095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08" authorId="0" shapeId="0" xr:uid="{00000000-0006-0000-0000-0000961F0000}">
      <text>
        <r>
          <rPr>
            <sz val="11"/>
            <color indexed="8"/>
            <rFont val="Helvetica"/>
            <family val="2"/>
          </rPr>
          <t>Author:
https://news.google.com/newspapers?nid=1812&amp;dat=19930224&amp;id=_-BOAAAAIBAJ&amp;sjid=EUwDAAAAIBAJ&amp;pg=4406,903658&amp;hl=en</t>
        </r>
      </text>
    </comment>
    <comment ref="AN708" authorId="0" shapeId="0" xr:uid="{00000000-0006-0000-0000-000097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8" authorId="0" shapeId="0" xr:uid="{00000000-0006-0000-0000-000098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8" authorId="0" shapeId="0" xr:uid="{00000000-0006-0000-0000-000099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8" authorId="0" shapeId="0" xr:uid="{00000000-0006-0000-0000-00009A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09" authorId="0" shapeId="0" xr:uid="{00000000-0006-0000-0000-00009B1F0000}">
      <text>
        <r>
          <rPr>
            <sz val="11"/>
            <color indexed="8"/>
            <rFont val="Helvetica"/>
            <family val="2"/>
          </rPr>
          <t>Author:
https://news.google.com/newspapers?nid=1812&amp;dat=19930224&amp;id=_-BOAAAAIBAJ&amp;sjid=EUwDAAAAIBAJ&amp;pg=4406,903658&amp;hl=en</t>
        </r>
      </text>
    </comment>
    <comment ref="AN709" authorId="0" shapeId="0" xr:uid="{00000000-0006-0000-0000-00009C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09" authorId="0" shapeId="0" xr:uid="{00000000-0006-0000-0000-00009D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09" authorId="0" shapeId="0" xr:uid="{00000000-0006-0000-0000-00009E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09" authorId="0" shapeId="0" xr:uid="{00000000-0006-0000-0000-00009F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10" authorId="0" shapeId="0" xr:uid="{00000000-0006-0000-0000-0000A01F0000}">
      <text>
        <r>
          <rPr>
            <sz val="11"/>
            <color indexed="8"/>
            <rFont val="Helvetica"/>
            <family val="2"/>
          </rPr>
          <t>Author:
https://news.google.com/newspapers?nid=1812&amp;dat=19930224&amp;id=_-BOAAAAIBAJ&amp;sjid=EUwDAAAAIBAJ&amp;pg=4406,903658&amp;hl=en</t>
        </r>
      </text>
    </comment>
    <comment ref="AN710" authorId="0" shapeId="0" xr:uid="{00000000-0006-0000-0000-0000A1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0" authorId="0" shapeId="0" xr:uid="{00000000-0006-0000-0000-0000A2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0" authorId="0" shapeId="0" xr:uid="{00000000-0006-0000-0000-0000A3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0" authorId="0" shapeId="0" xr:uid="{00000000-0006-0000-0000-0000A4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11" authorId="0" shapeId="0" xr:uid="{00000000-0006-0000-0000-0000A51F0000}">
      <text>
        <r>
          <rPr>
            <sz val="11"/>
            <color indexed="8"/>
            <rFont val="Helvetica"/>
            <family val="2"/>
          </rPr>
          <t>Author:
https://news.google.com/newspapers?nid=1812&amp;dat=19930224&amp;id=_-BOAAAAIBAJ&amp;sjid=EUwDAAAAIBAJ&amp;pg=4406,903658&amp;hl=en</t>
        </r>
      </text>
    </comment>
    <comment ref="AN711" authorId="0" shapeId="0" xr:uid="{00000000-0006-0000-0000-0000A6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1" authorId="0" shapeId="0" xr:uid="{00000000-0006-0000-0000-0000A7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1" authorId="0" shapeId="0" xr:uid="{00000000-0006-0000-0000-0000A8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1" authorId="0" shapeId="0" xr:uid="{00000000-0006-0000-0000-0000A9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12" authorId="0" shapeId="0" xr:uid="{00000000-0006-0000-0000-0000AA1F0000}">
      <text>
        <r>
          <rPr>
            <sz val="11"/>
            <color indexed="8"/>
            <rFont val="Helvetica"/>
            <family val="2"/>
          </rPr>
          <t>Author:
https://news.google.com/newspapers?nid=1812&amp;dat=19930224&amp;id=_-BOAAAAIBAJ&amp;sjid=EUwDAAAAIBAJ&amp;pg=4406,903658&amp;hl=en</t>
        </r>
      </text>
    </comment>
    <comment ref="AN712" authorId="0" shapeId="0" xr:uid="{00000000-0006-0000-0000-0000AB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2" authorId="0" shapeId="0" xr:uid="{00000000-0006-0000-0000-0000AC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2" authorId="0" shapeId="0" xr:uid="{00000000-0006-0000-0000-0000AD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2" authorId="0" shapeId="0" xr:uid="{00000000-0006-0000-0000-0000AE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713" authorId="0" shapeId="0" xr:uid="{00000000-0006-0000-0000-00003A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13" authorId="0" shapeId="0" xr:uid="{00000000-0006-0000-0000-00003B270000}">
      <text>
        <r>
          <rPr>
            <sz val="11"/>
            <color indexed="8"/>
            <rFont val="Helvetica"/>
            <family val="2"/>
          </rPr>
          <t>Author:
“ the former genocide offense of § 220a of the Criminal Code”
http://www.zis-online.com/dat/artikel/2007_13_187.pdf at 510</t>
        </r>
      </text>
    </comment>
    <comment ref="AH713" authorId="0" shapeId="0" xr:uid="{00000000-0006-0000-0000-00003C270000}">
      <text>
        <r>
          <rPr>
            <sz val="11"/>
            <color indexed="8"/>
            <rFont val="Helvetica"/>
            <family val="2"/>
          </rPr>
          <t>Author:
https://en.wikipedia.org/wiki/List_of_former_German_colonies</t>
        </r>
      </text>
    </comment>
    <comment ref="AI713" authorId="0" shapeId="0" xr:uid="{00000000-0006-0000-0000-00003D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13" authorId="0" shapeId="0" xr:uid="{00000000-0006-0000-0000-00003E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13" authorId="0" shapeId="0" xr:uid="{00000000-0006-0000-0000-00003F270000}">
      <text>
        <r>
          <rPr>
            <sz val="11"/>
            <color indexed="8"/>
            <rFont val="Helvetica"/>
            <family val="2"/>
          </rPr>
          <t>Author:
In conjunction with ICTY-related efforts</t>
        </r>
      </text>
    </comment>
    <comment ref="AD714" authorId="1" shapeId="0" xr:uid="{8261376D-8514-ED45-A414-78BB5CEBA3DA}">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14" authorId="0" shapeId="0" xr:uid="{9144A90F-40ED-A94B-AE77-45538AEFCD34}">
      <text>
        <r>
          <rPr>
            <sz val="11"/>
            <color indexed="8"/>
            <rFont val="Helvetica"/>
            <family val="2"/>
          </rPr>
          <t>Author:
Barely.
https://en.wikipedia.org/wiki/Swedish_overseas_colonies</t>
        </r>
      </text>
    </comment>
    <comment ref="AL715" authorId="0" shapeId="0" xr:uid="{00000000-0006-0000-0000-0000AF1F0000}">
      <text>
        <r>
          <rPr>
            <sz val="11"/>
            <color indexed="8"/>
            <rFont val="Helvetica"/>
            <family val="2"/>
          </rPr>
          <t>Author:
https://news.google.com/newspapers?nid=1812&amp;dat=19930224&amp;id=_-BOAAAAIBAJ&amp;sjid=EUwDAAAAIBAJ&amp;pg=4406,903658&amp;hl=en</t>
        </r>
      </text>
    </comment>
    <comment ref="AN715" authorId="0" shapeId="0" xr:uid="{00000000-0006-0000-0000-0000B0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5" authorId="0" shapeId="0" xr:uid="{00000000-0006-0000-0000-0000B1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5" authorId="0" shapeId="0" xr:uid="{00000000-0006-0000-0000-0000B2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5" authorId="0" shapeId="0" xr:uid="{00000000-0006-0000-0000-0000B3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16" authorId="0" shapeId="0" xr:uid="{00000000-0006-0000-0000-0000B41F0000}">
      <text>
        <r>
          <rPr>
            <sz val="11"/>
            <color indexed="8"/>
            <rFont val="Helvetica"/>
            <family val="2"/>
          </rPr>
          <t>Author:
https://news.google.com/newspapers?nid=1812&amp;dat=19930224&amp;id=_-BOAAAAIBAJ&amp;sjid=EUwDAAAAIBAJ&amp;pg=4406,903658&amp;hl=en</t>
        </r>
      </text>
    </comment>
    <comment ref="AN716" authorId="0" shapeId="0" xr:uid="{00000000-0006-0000-0000-0000B5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6" authorId="0" shapeId="0" xr:uid="{00000000-0006-0000-0000-0000B6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6" authorId="0" shapeId="0" xr:uid="{00000000-0006-0000-0000-0000B7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6" authorId="0" shapeId="0" xr:uid="{00000000-0006-0000-0000-0000B8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17" authorId="0" shapeId="0" xr:uid="{00000000-0006-0000-0000-0000B91F0000}">
      <text>
        <r>
          <rPr>
            <sz val="11"/>
            <color indexed="8"/>
            <rFont val="Helvetica"/>
            <family val="2"/>
          </rPr>
          <t>Author:
https://news.google.com/newspapers?nid=1812&amp;dat=19930224&amp;id=_-BOAAAAIBAJ&amp;sjid=EUwDAAAAIBAJ&amp;pg=4406,903658&amp;hl=en</t>
        </r>
      </text>
    </comment>
    <comment ref="AN717" authorId="0" shapeId="0" xr:uid="{00000000-0006-0000-0000-0000BA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7" authorId="0" shapeId="0" xr:uid="{00000000-0006-0000-0000-0000BB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7" authorId="0" shapeId="0" xr:uid="{00000000-0006-0000-0000-0000BC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7" authorId="0" shapeId="0" xr:uid="{00000000-0006-0000-0000-0000BD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18" authorId="0" shapeId="0" xr:uid="{00000000-0006-0000-0000-0000BE1F0000}">
      <text>
        <r>
          <rPr>
            <sz val="11"/>
            <color indexed="8"/>
            <rFont val="Helvetica"/>
            <family val="2"/>
          </rPr>
          <t>Author:
https://news.google.com/newspapers?nid=1812&amp;dat=19930224&amp;id=_-BOAAAAIBAJ&amp;sjid=EUwDAAAAIBAJ&amp;pg=4406,903658&amp;hl=en</t>
        </r>
      </text>
    </comment>
    <comment ref="AN718" authorId="0" shapeId="0" xr:uid="{00000000-0006-0000-0000-0000BF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8" authorId="0" shapeId="0" xr:uid="{00000000-0006-0000-0000-0000C0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8" authorId="0" shapeId="0" xr:uid="{00000000-0006-0000-0000-0000C1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8" authorId="0" shapeId="0" xr:uid="{00000000-0006-0000-0000-0000C2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19" authorId="0" shapeId="0" xr:uid="{00000000-0006-0000-0000-0000C31F0000}">
      <text>
        <r>
          <rPr>
            <sz val="11"/>
            <color indexed="8"/>
            <rFont val="Helvetica"/>
            <family val="2"/>
          </rPr>
          <t>Author:
https://news.google.com/newspapers?nid=1812&amp;dat=19930224&amp;id=_-BOAAAAIBAJ&amp;sjid=EUwDAAAAIBAJ&amp;pg=4406,903658&amp;hl=en</t>
        </r>
      </text>
    </comment>
    <comment ref="AN719" authorId="0" shapeId="0" xr:uid="{00000000-0006-0000-0000-0000C4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19" authorId="0" shapeId="0" xr:uid="{00000000-0006-0000-0000-0000C5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19" authorId="0" shapeId="0" xr:uid="{00000000-0006-0000-0000-0000C6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19" authorId="0" shapeId="0" xr:uid="{00000000-0006-0000-0000-0000C7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20" authorId="0" shapeId="0" xr:uid="{00000000-0006-0000-0000-0000C81F0000}">
      <text>
        <r>
          <rPr>
            <sz val="11"/>
            <color indexed="8"/>
            <rFont val="Helvetica"/>
            <family val="2"/>
          </rPr>
          <t>Author:
https://news.google.com/newspapers?nid=1812&amp;dat=19930224&amp;id=_-BOAAAAIBAJ&amp;sjid=EUwDAAAAIBAJ&amp;pg=4406,903658&amp;hl=en</t>
        </r>
      </text>
    </comment>
    <comment ref="AN720" authorId="0" shapeId="0" xr:uid="{00000000-0006-0000-0000-0000C9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0" authorId="0" shapeId="0" xr:uid="{00000000-0006-0000-0000-0000CA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0" authorId="0" shapeId="0" xr:uid="{00000000-0006-0000-0000-0000CB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0" authorId="0" shapeId="0" xr:uid="{00000000-0006-0000-0000-0000CC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21" authorId="0" shapeId="0" xr:uid="{00000000-0006-0000-0000-0000CD1F0000}">
      <text>
        <r>
          <rPr>
            <sz val="11"/>
            <color indexed="8"/>
            <rFont val="Helvetica"/>
            <family val="2"/>
          </rPr>
          <t>Author:
https://news.google.com/newspapers?nid=1812&amp;dat=19930224&amp;id=_-BOAAAAIBAJ&amp;sjid=EUwDAAAAIBAJ&amp;pg=4406,903658&amp;hl=en</t>
        </r>
      </text>
    </comment>
    <comment ref="AN721" authorId="0" shapeId="0" xr:uid="{00000000-0006-0000-0000-0000CE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1" authorId="0" shapeId="0" xr:uid="{00000000-0006-0000-0000-0000CF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1" authorId="0" shapeId="0" xr:uid="{00000000-0006-0000-0000-0000D0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1" authorId="0" shapeId="0" xr:uid="{00000000-0006-0000-0000-0000D1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22" authorId="0" shapeId="0" xr:uid="{00000000-0006-0000-0000-0000D21F0000}">
      <text>
        <r>
          <rPr>
            <sz val="11"/>
            <color indexed="8"/>
            <rFont val="Helvetica"/>
            <family val="2"/>
          </rPr>
          <t>Author:
https://news.google.com/newspapers?nid=1812&amp;dat=19930224&amp;id=_-BOAAAAIBAJ&amp;sjid=EUwDAAAAIBAJ&amp;pg=4406,903658&amp;hl=en</t>
        </r>
      </text>
    </comment>
    <comment ref="AN722" authorId="0" shapeId="0" xr:uid="{00000000-0006-0000-0000-0000D3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2" authorId="0" shapeId="0" xr:uid="{00000000-0006-0000-0000-0000D4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2" authorId="0" shapeId="0" xr:uid="{00000000-0006-0000-0000-0000D5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2" authorId="0" shapeId="0" xr:uid="{00000000-0006-0000-0000-0000D6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23" authorId="0" shapeId="0" xr:uid="{00000000-0006-0000-0000-0000D71F0000}">
      <text>
        <r>
          <rPr>
            <sz val="11"/>
            <color indexed="8"/>
            <rFont val="Helvetica"/>
            <family val="2"/>
          </rPr>
          <t>Author:
https://news.google.com/newspapers?nid=1812&amp;dat=19930224&amp;id=_-BOAAAAIBAJ&amp;sjid=EUwDAAAAIBAJ&amp;pg=4406,903658&amp;hl=en</t>
        </r>
      </text>
    </comment>
    <comment ref="AN723" authorId="0" shapeId="0" xr:uid="{00000000-0006-0000-0000-0000D8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3" authorId="0" shapeId="0" xr:uid="{00000000-0006-0000-0000-0000D9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3" authorId="0" shapeId="0" xr:uid="{00000000-0006-0000-0000-0000DA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3" authorId="0" shapeId="0" xr:uid="{00000000-0006-0000-0000-0000DB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24" authorId="0" shapeId="0" xr:uid="{00000000-0006-0000-0000-0000DC1F0000}">
      <text>
        <r>
          <rPr>
            <sz val="11"/>
            <color indexed="8"/>
            <rFont val="Helvetica"/>
            <family val="2"/>
          </rPr>
          <t>Author:
https://news.google.com/newspapers?nid=1812&amp;dat=19930224&amp;id=_-BOAAAAIBAJ&amp;sjid=EUwDAAAAIBAJ&amp;pg=4406,903658&amp;hl=en</t>
        </r>
      </text>
    </comment>
    <comment ref="AN724" authorId="0" shapeId="0" xr:uid="{00000000-0006-0000-0000-0000DD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4" authorId="0" shapeId="0" xr:uid="{00000000-0006-0000-0000-0000DE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4" authorId="0" shapeId="0" xr:uid="{00000000-0006-0000-0000-0000DF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4" authorId="0" shapeId="0" xr:uid="{00000000-0006-0000-0000-0000E0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725" authorId="0" shapeId="0" xr:uid="{00000000-0006-0000-0000-000040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25" authorId="0" shapeId="0" xr:uid="{00000000-0006-0000-0000-000041270000}">
      <text>
        <r>
          <rPr>
            <sz val="11"/>
            <color indexed="8"/>
            <rFont val="Helvetica"/>
            <family val="2"/>
          </rPr>
          <t>Author:
“ the former genocide offense of § 220a of the Criminal Code”
http://www.zis-online.com/dat/artikel/2007_13_187.pdf at 510</t>
        </r>
      </text>
    </comment>
    <comment ref="AH725" authorId="0" shapeId="0" xr:uid="{00000000-0006-0000-0000-000042270000}">
      <text>
        <r>
          <rPr>
            <sz val="11"/>
            <color indexed="8"/>
            <rFont val="Helvetica"/>
            <family val="2"/>
          </rPr>
          <t>Author:
https://en.wikipedia.org/wiki/List_of_former_German_colonies</t>
        </r>
      </text>
    </comment>
    <comment ref="AI725" authorId="0" shapeId="0" xr:uid="{00000000-0006-0000-0000-000043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25" authorId="0" shapeId="0" xr:uid="{00000000-0006-0000-0000-000044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25" authorId="0" shapeId="0" xr:uid="{00000000-0006-0000-0000-000045270000}">
      <text>
        <r>
          <rPr>
            <sz val="11"/>
            <color indexed="8"/>
            <rFont val="Helvetica"/>
            <family val="2"/>
          </rPr>
          <t>Author:
In conjunction with ICTY-related efforts</t>
        </r>
      </text>
    </comment>
    <comment ref="AD726" authorId="1" shapeId="0" xr:uid="{4604A187-91FA-2B47-8AC1-53A1323884A7}">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26" authorId="0" shapeId="0" xr:uid="{FF5AA30D-F11B-EE46-8B4E-CAC567DAFC7D}">
      <text>
        <r>
          <rPr>
            <sz val="11"/>
            <color indexed="8"/>
            <rFont val="Helvetica"/>
            <family val="2"/>
          </rPr>
          <t>Author:
Barely.
https://en.wikipedia.org/wiki/Swedish_overseas_colonies</t>
        </r>
      </text>
    </comment>
    <comment ref="AL727" authorId="0" shapeId="0" xr:uid="{00000000-0006-0000-0000-0000E11F0000}">
      <text>
        <r>
          <rPr>
            <sz val="11"/>
            <color indexed="8"/>
            <rFont val="Helvetica"/>
            <family val="2"/>
          </rPr>
          <t>Author:
https://news.google.com/newspapers?nid=1812&amp;dat=19930224&amp;id=_-BOAAAAIBAJ&amp;sjid=EUwDAAAAIBAJ&amp;pg=4406,903658&amp;hl=en</t>
        </r>
      </text>
    </comment>
    <comment ref="AN727" authorId="0" shapeId="0" xr:uid="{00000000-0006-0000-0000-0000E2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7" authorId="0" shapeId="0" xr:uid="{00000000-0006-0000-0000-0000E3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7" authorId="0" shapeId="0" xr:uid="{00000000-0006-0000-0000-0000E4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7" authorId="0" shapeId="0" xr:uid="{00000000-0006-0000-0000-0000E5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28" authorId="0" shapeId="0" xr:uid="{00000000-0006-0000-0000-0000E61F0000}">
      <text>
        <r>
          <rPr>
            <sz val="11"/>
            <color indexed="8"/>
            <rFont val="Helvetica"/>
            <family val="2"/>
          </rPr>
          <t>Author:
https://news.google.com/newspapers?nid=1812&amp;dat=19930224&amp;id=_-BOAAAAIBAJ&amp;sjid=EUwDAAAAIBAJ&amp;pg=4406,903658&amp;hl=en</t>
        </r>
      </text>
    </comment>
    <comment ref="AN728" authorId="0" shapeId="0" xr:uid="{00000000-0006-0000-0000-0000E7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8" authorId="0" shapeId="0" xr:uid="{00000000-0006-0000-0000-0000E8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8" authorId="0" shapeId="0" xr:uid="{00000000-0006-0000-0000-0000E9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8" authorId="0" shapeId="0" xr:uid="{00000000-0006-0000-0000-0000EA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29" authorId="0" shapeId="0" xr:uid="{00000000-0006-0000-0000-0000EB1F0000}">
      <text>
        <r>
          <rPr>
            <sz val="11"/>
            <color indexed="8"/>
            <rFont val="Helvetica"/>
            <family val="2"/>
          </rPr>
          <t>Author:
https://news.google.com/newspapers?nid=1812&amp;dat=19930224&amp;id=_-BOAAAAIBAJ&amp;sjid=EUwDAAAAIBAJ&amp;pg=4406,903658&amp;hl=en</t>
        </r>
      </text>
    </comment>
    <comment ref="AN729" authorId="0" shapeId="0" xr:uid="{00000000-0006-0000-0000-0000EC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29" authorId="0" shapeId="0" xr:uid="{00000000-0006-0000-0000-0000ED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29" authorId="0" shapeId="0" xr:uid="{00000000-0006-0000-0000-0000EE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29" authorId="0" shapeId="0" xr:uid="{00000000-0006-0000-0000-0000EF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30" authorId="0" shapeId="0" xr:uid="{00000000-0006-0000-0000-0000F01F0000}">
      <text>
        <r>
          <rPr>
            <sz val="11"/>
            <color indexed="8"/>
            <rFont val="Helvetica"/>
            <family val="2"/>
          </rPr>
          <t>Author:
https://news.google.com/newspapers?nid=1812&amp;dat=19930224&amp;id=_-BOAAAAIBAJ&amp;sjid=EUwDAAAAIBAJ&amp;pg=4406,903658&amp;hl=en</t>
        </r>
      </text>
    </comment>
    <comment ref="AN730" authorId="0" shapeId="0" xr:uid="{00000000-0006-0000-0000-0000F1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30" authorId="0" shapeId="0" xr:uid="{00000000-0006-0000-0000-0000F2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30" authorId="0" shapeId="0" xr:uid="{00000000-0006-0000-0000-0000F3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30" authorId="0" shapeId="0" xr:uid="{00000000-0006-0000-0000-0000F4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31" authorId="0" shapeId="0" xr:uid="{00000000-0006-0000-0000-0000F51F0000}">
      <text>
        <r>
          <rPr>
            <sz val="11"/>
            <color indexed="8"/>
            <rFont val="Helvetica"/>
            <family val="2"/>
          </rPr>
          <t>Author:
https://news.google.com/newspapers?nid=1812&amp;dat=19930224&amp;id=_-BOAAAAIBAJ&amp;sjid=EUwDAAAAIBAJ&amp;pg=4406,903658&amp;hl=en</t>
        </r>
      </text>
    </comment>
    <comment ref="AN731" authorId="0" shapeId="0" xr:uid="{00000000-0006-0000-0000-0000F6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31" authorId="0" shapeId="0" xr:uid="{00000000-0006-0000-0000-0000F7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31" authorId="0" shapeId="0" xr:uid="{00000000-0006-0000-0000-0000F8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31" authorId="0" shapeId="0" xr:uid="{00000000-0006-0000-0000-0000F9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32" authorId="0" shapeId="0" xr:uid="{00000000-0006-0000-0000-0000FA1F0000}">
      <text>
        <r>
          <rPr>
            <sz val="11"/>
            <color indexed="8"/>
            <rFont val="Helvetica"/>
            <family val="2"/>
          </rPr>
          <t>Author:
https://news.google.com/newspapers?nid=1812&amp;dat=19930224&amp;id=_-BOAAAAIBAJ&amp;sjid=EUwDAAAAIBAJ&amp;pg=4406,903658&amp;hl=en</t>
        </r>
      </text>
    </comment>
    <comment ref="AN732" authorId="0" shapeId="0" xr:uid="{00000000-0006-0000-0000-0000FB1F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32" authorId="0" shapeId="0" xr:uid="{00000000-0006-0000-0000-0000FC1F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32" authorId="0" shapeId="0" xr:uid="{00000000-0006-0000-0000-0000FD1F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32" authorId="0" shapeId="0" xr:uid="{00000000-0006-0000-0000-0000FE1F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33" authorId="0" shapeId="0" xr:uid="{00000000-0006-0000-0000-0000FF1F0000}">
      <text>
        <r>
          <rPr>
            <sz val="11"/>
            <color indexed="8"/>
            <rFont val="Helvetica"/>
            <family val="2"/>
          </rPr>
          <t>Author:
https://news.google.com/newspapers?nid=1812&amp;dat=19930224&amp;id=_-BOAAAAIBAJ&amp;sjid=EUwDAAAAIBAJ&amp;pg=4406,903658&amp;hl=en</t>
        </r>
      </text>
    </comment>
    <comment ref="AN733" authorId="0" shapeId="0" xr:uid="{00000000-0006-0000-0000-00000020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33" authorId="0" shapeId="0" xr:uid="{00000000-0006-0000-0000-00000120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33" authorId="0" shapeId="0" xr:uid="{00000000-0006-0000-0000-00000220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33" authorId="0" shapeId="0" xr:uid="{00000000-0006-0000-0000-00000320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L734" authorId="0" shapeId="0" xr:uid="{00000000-0006-0000-0000-000004200000}">
      <text>
        <r>
          <rPr>
            <sz val="11"/>
            <color indexed="8"/>
            <rFont val="Helvetica"/>
            <family val="2"/>
          </rPr>
          <t>Author:
https://news.google.com/newspapers?nid=1812&amp;dat=19930224&amp;id=_-BOAAAAIBAJ&amp;sjid=EUwDAAAAIBAJ&amp;pg=4406,903658&amp;hl=en</t>
        </r>
      </text>
    </comment>
    <comment ref="AN734" authorId="0" shapeId="0" xr:uid="{00000000-0006-0000-0000-00000520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734" authorId="0" shapeId="0" xr:uid="{00000000-0006-0000-0000-00000620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734" authorId="0" shapeId="0" xr:uid="{00000000-0006-0000-0000-00000720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734" authorId="0" shapeId="0" xr:uid="{00000000-0006-0000-0000-00000820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K735" authorId="0" shapeId="0" xr:uid="{00000000-0006-0000-0000-000046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35" authorId="0" shapeId="0" xr:uid="{00000000-0006-0000-0000-000047270000}">
      <text>
        <r>
          <rPr>
            <sz val="11"/>
            <color indexed="8"/>
            <rFont val="Helvetica"/>
            <family val="2"/>
          </rPr>
          <t>Author:
“ the former genocide offense of § 220a of the Criminal Code”
http://www.zis-online.com/dat/artikel/2007_13_187.pdf at 510</t>
        </r>
      </text>
    </comment>
    <comment ref="AH735" authorId="0" shapeId="0" xr:uid="{00000000-0006-0000-0000-000048270000}">
      <text>
        <r>
          <rPr>
            <sz val="11"/>
            <color indexed="8"/>
            <rFont val="Helvetica"/>
            <family val="2"/>
          </rPr>
          <t>Author:
https://en.wikipedia.org/wiki/List_of_former_German_colonies</t>
        </r>
      </text>
    </comment>
    <comment ref="AI735" authorId="0" shapeId="0" xr:uid="{00000000-0006-0000-0000-000049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35" authorId="0" shapeId="0" xr:uid="{00000000-0006-0000-0000-00004A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35" authorId="0" shapeId="0" xr:uid="{00000000-0006-0000-0000-00004B270000}">
      <text>
        <r>
          <rPr>
            <sz val="11"/>
            <color indexed="8"/>
            <rFont val="Helvetica"/>
            <family val="2"/>
          </rPr>
          <t>Author:
In conjunction with ICTY-related efforts</t>
        </r>
      </text>
    </comment>
    <comment ref="N736" authorId="2" shapeId="0" xr:uid="{E4DBA1E0-8963-0F46-94F6-A4B58C279545}">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736" authorId="1" shapeId="0" xr:uid="{C8137AC8-8F16-1840-8D1F-5E8D6C284DCC}">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36" authorId="0" shapeId="0" xr:uid="{DE2F2C9D-7A3A-D242-9B15-78E556DBE9AE}">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C737" authorId="2" shapeId="0" xr:uid="{FEE28C41-134B-864A-B7A7-70845BE40849}">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738" authorId="0" shapeId="0" xr:uid="{00000000-0006-0000-0000-00004C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38" authorId="0" shapeId="0" xr:uid="{00000000-0006-0000-0000-00004D270000}">
      <text>
        <r>
          <rPr>
            <sz val="11"/>
            <color indexed="8"/>
            <rFont val="Helvetica"/>
            <family val="2"/>
          </rPr>
          <t>Author:
“ the former genocide offense of § 220a of the Criminal Code”
http://www.zis-online.com/dat/artikel/2007_13_187.pdf at 510</t>
        </r>
      </text>
    </comment>
    <comment ref="AH738" authorId="0" shapeId="0" xr:uid="{00000000-0006-0000-0000-00004E270000}">
      <text>
        <r>
          <rPr>
            <sz val="11"/>
            <color indexed="8"/>
            <rFont val="Helvetica"/>
            <family val="2"/>
          </rPr>
          <t>Author:
https://en.wikipedia.org/wiki/List_of_former_German_colonies</t>
        </r>
      </text>
    </comment>
    <comment ref="AI738" authorId="0" shapeId="0" xr:uid="{00000000-0006-0000-0000-00004F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38" authorId="0" shapeId="0" xr:uid="{00000000-0006-0000-0000-000050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38" authorId="0" shapeId="0" xr:uid="{00000000-0006-0000-0000-000051270000}">
      <text>
        <r>
          <rPr>
            <sz val="11"/>
            <color indexed="8"/>
            <rFont val="Helvetica"/>
            <family val="2"/>
          </rPr>
          <t>Author:
In conjunction with ICTY-related efforts</t>
        </r>
      </text>
    </comment>
    <comment ref="AD739" authorId="1" shapeId="0" xr:uid="{74FF1C56-1139-E74C-8A4C-E350E3A3F410}">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39" authorId="0" shapeId="0" xr:uid="{BE892236-2660-104F-920E-83ECFFB506F7}">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K740" authorId="0" shapeId="0" xr:uid="{00000000-0006-0000-0000-000052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40" authorId="0" shapeId="0" xr:uid="{00000000-0006-0000-0000-000053270000}">
      <text>
        <r>
          <rPr>
            <sz val="11"/>
            <color indexed="8"/>
            <rFont val="Helvetica"/>
            <family val="2"/>
          </rPr>
          <t>Author:
“ the former genocide offense of § 220a of the Criminal Code”
http://www.zis-online.com/dat/artikel/2007_13_187.pdf at 510</t>
        </r>
      </text>
    </comment>
    <comment ref="AH740" authorId="0" shapeId="0" xr:uid="{00000000-0006-0000-0000-000054270000}">
      <text>
        <r>
          <rPr>
            <sz val="11"/>
            <color indexed="8"/>
            <rFont val="Helvetica"/>
            <family val="2"/>
          </rPr>
          <t>Author:
https://en.wikipedia.org/wiki/List_of_former_German_colonies</t>
        </r>
      </text>
    </comment>
    <comment ref="AI740" authorId="0" shapeId="0" xr:uid="{00000000-0006-0000-0000-000055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40" authorId="0" shapeId="0" xr:uid="{00000000-0006-0000-0000-000056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40" authorId="0" shapeId="0" xr:uid="{00000000-0006-0000-0000-000057270000}">
      <text>
        <r>
          <rPr>
            <sz val="11"/>
            <color indexed="8"/>
            <rFont val="Helvetica"/>
            <family val="2"/>
          </rPr>
          <t>Author:
In conjunction with ICTY-related efforts</t>
        </r>
      </text>
    </comment>
    <comment ref="AD741" authorId="1" shapeId="0" xr:uid="{75EDB0BE-1562-A344-AAF6-FA88CE5A5EE7}">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41" authorId="0" shapeId="0" xr:uid="{9BD181BA-6CDB-CB4F-A334-F93B11D74018}">
      <text>
        <r>
          <rPr>
            <sz val="11"/>
            <color indexed="8"/>
            <rFont val="Helvetica"/>
            <family val="2"/>
          </rPr>
          <t>Author:
Barely.
https://en.wikipedia.org/wiki/Swedish_overseas_colonies</t>
        </r>
      </text>
    </comment>
    <comment ref="K742" authorId="0" shapeId="0" xr:uid="{00000000-0006-0000-0000-000058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42" authorId="0" shapeId="0" xr:uid="{00000000-0006-0000-0000-000059270000}">
      <text>
        <r>
          <rPr>
            <sz val="11"/>
            <color indexed="8"/>
            <rFont val="Helvetica"/>
            <family val="2"/>
          </rPr>
          <t>Author:
“ the former genocide offense of § 220a of the Criminal Code”
http://www.zis-online.com/dat/artikel/2007_13_187.pdf at 510</t>
        </r>
      </text>
    </comment>
    <comment ref="AH742" authorId="0" shapeId="0" xr:uid="{00000000-0006-0000-0000-00005A270000}">
      <text>
        <r>
          <rPr>
            <sz val="11"/>
            <color indexed="8"/>
            <rFont val="Helvetica"/>
            <family val="2"/>
          </rPr>
          <t>Author:
https://en.wikipedia.org/wiki/List_of_former_German_colonies</t>
        </r>
      </text>
    </comment>
    <comment ref="AI742" authorId="0" shapeId="0" xr:uid="{00000000-0006-0000-0000-00005B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42" authorId="0" shapeId="0" xr:uid="{00000000-0006-0000-0000-00005C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42" authorId="0" shapeId="0" xr:uid="{00000000-0006-0000-0000-00005D270000}">
      <text>
        <r>
          <rPr>
            <sz val="11"/>
            <color indexed="8"/>
            <rFont val="Helvetica"/>
            <family val="2"/>
          </rPr>
          <t>Author:
In conjunction with ICTY-related efforts</t>
        </r>
      </text>
    </comment>
    <comment ref="AD743" authorId="1" shapeId="0" xr:uid="{55BF3C25-D213-8F44-946A-12B2074277B2}">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43" authorId="0" shapeId="0" xr:uid="{EBE48644-49C8-4748-8549-082E92A1F0D0}">
      <text>
        <r>
          <rPr>
            <sz val="11"/>
            <color indexed="8"/>
            <rFont val="Helvetica"/>
            <family val="2"/>
          </rPr>
          <t>Author:
Barely.
https://en.wikipedia.org/wiki/Swedish_overseas_colonies</t>
        </r>
      </text>
    </comment>
    <comment ref="K744" authorId="0" shapeId="0" xr:uid="{00000000-0006-0000-0000-00005E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44" authorId="0" shapeId="0" xr:uid="{00000000-0006-0000-0000-00005F270000}">
      <text>
        <r>
          <rPr>
            <sz val="11"/>
            <color indexed="8"/>
            <rFont val="Helvetica"/>
            <family val="2"/>
          </rPr>
          <t>Author:
“ the former genocide offense of § 220a of the Criminal Code”
http://www.zis-online.com/dat/artikel/2007_13_187.pdf at 510</t>
        </r>
      </text>
    </comment>
    <comment ref="AH744" authorId="0" shapeId="0" xr:uid="{00000000-0006-0000-0000-000060270000}">
      <text>
        <r>
          <rPr>
            <sz val="11"/>
            <color indexed="8"/>
            <rFont val="Helvetica"/>
            <family val="2"/>
          </rPr>
          <t>Author:
https://en.wikipedia.org/wiki/List_of_former_German_colonies</t>
        </r>
      </text>
    </comment>
    <comment ref="AI744" authorId="0" shapeId="0" xr:uid="{00000000-0006-0000-0000-000061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44" authorId="0" shapeId="0" xr:uid="{00000000-0006-0000-0000-000062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44" authorId="0" shapeId="0" xr:uid="{00000000-0006-0000-0000-000063270000}">
      <text>
        <r>
          <rPr>
            <sz val="11"/>
            <color indexed="8"/>
            <rFont val="Helvetica"/>
            <family val="2"/>
          </rPr>
          <t>Author:
In conjunction with ICTY-related efforts</t>
        </r>
      </text>
    </comment>
    <comment ref="AD745" authorId="1" shapeId="0" xr:uid="{DA7B215B-267A-2340-AAED-AC7F390746E4}">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45" authorId="0" shapeId="0" xr:uid="{E84C003D-7788-A54D-BFE9-F23F7184B2A8}">
      <text>
        <r>
          <rPr>
            <sz val="11"/>
            <color indexed="8"/>
            <rFont val="Helvetica"/>
            <family val="2"/>
          </rPr>
          <t>Author:
Barely.
https://en.wikipedia.org/wiki/Swedish_overseas_colonies</t>
        </r>
      </text>
    </comment>
    <comment ref="K746" authorId="0" shapeId="0" xr:uid="{00000000-0006-0000-0000-000064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46" authorId="0" shapeId="0" xr:uid="{00000000-0006-0000-0000-000065270000}">
      <text>
        <r>
          <rPr>
            <sz val="11"/>
            <color indexed="8"/>
            <rFont val="Helvetica"/>
            <family val="2"/>
          </rPr>
          <t>Author:
“ the former genocide offense of § 220a of the Criminal Code”
http://www.zis-online.com/dat/artikel/2007_13_187.pdf at 510</t>
        </r>
      </text>
    </comment>
    <comment ref="AH746" authorId="0" shapeId="0" xr:uid="{00000000-0006-0000-0000-000066270000}">
      <text>
        <r>
          <rPr>
            <sz val="11"/>
            <color indexed="8"/>
            <rFont val="Helvetica"/>
            <family val="2"/>
          </rPr>
          <t>Author:
https://en.wikipedia.org/wiki/List_of_former_German_colonies</t>
        </r>
      </text>
    </comment>
    <comment ref="AI746" authorId="0" shapeId="0" xr:uid="{00000000-0006-0000-0000-000067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46" authorId="0" shapeId="0" xr:uid="{00000000-0006-0000-0000-000068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46" authorId="0" shapeId="0" xr:uid="{00000000-0006-0000-0000-000069270000}">
      <text>
        <r>
          <rPr>
            <sz val="11"/>
            <color indexed="8"/>
            <rFont val="Helvetica"/>
            <family val="2"/>
          </rPr>
          <t>Author:
In conjunction with ICTY-related efforts</t>
        </r>
      </text>
    </comment>
    <comment ref="AD747" authorId="1" shapeId="0" xr:uid="{6B630A14-B925-064A-8FFC-08B77118754F}">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47" authorId="0" shapeId="0" xr:uid="{0857F542-1B3D-984A-B2FA-5BA3B4FDD0C1}">
      <text>
        <r>
          <rPr>
            <sz val="11"/>
            <color indexed="8"/>
            <rFont val="Helvetica"/>
            <family val="2"/>
          </rPr>
          <t>Author:
Barely.
https://en.wikipedia.org/wiki/Swedish_overseas_colonies</t>
        </r>
      </text>
    </comment>
    <comment ref="K748" authorId="0" shapeId="0" xr:uid="{00000000-0006-0000-0000-00006A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48" authorId="0" shapeId="0" xr:uid="{00000000-0006-0000-0000-00006B270000}">
      <text>
        <r>
          <rPr>
            <sz val="11"/>
            <color indexed="8"/>
            <rFont val="Helvetica"/>
            <family val="2"/>
          </rPr>
          <t>Author:
“ the former genocide offense of § 220a of the Criminal Code”
http://www.zis-online.com/dat/artikel/2007_13_187.pdf at 510</t>
        </r>
      </text>
    </comment>
    <comment ref="AH748" authorId="0" shapeId="0" xr:uid="{00000000-0006-0000-0000-00006C270000}">
      <text>
        <r>
          <rPr>
            <sz val="11"/>
            <color indexed="8"/>
            <rFont val="Helvetica"/>
            <family val="2"/>
          </rPr>
          <t>Author:
https://en.wikipedia.org/wiki/List_of_former_German_colonies</t>
        </r>
      </text>
    </comment>
    <comment ref="AI748" authorId="0" shapeId="0" xr:uid="{00000000-0006-0000-0000-00006D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48" authorId="0" shapeId="0" xr:uid="{00000000-0006-0000-0000-00006E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48" authorId="0" shapeId="0" xr:uid="{00000000-0006-0000-0000-00006F270000}">
      <text>
        <r>
          <rPr>
            <sz val="11"/>
            <color indexed="8"/>
            <rFont val="Helvetica"/>
            <family val="2"/>
          </rPr>
          <t>Author:
In conjunction with ICTY-related efforts</t>
        </r>
      </text>
    </comment>
    <comment ref="AD749" authorId="1" shapeId="0" xr:uid="{3FC58332-ECE9-4248-904F-B6F812372762}">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49" authorId="0" shapeId="0" xr:uid="{33FE6FE0-249D-2040-8633-A43EEC8BB1A1}">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K750" authorId="0" shapeId="0" xr:uid="{00000000-0006-0000-0000-000070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50" authorId="0" shapeId="0" xr:uid="{00000000-0006-0000-0000-000071270000}">
      <text>
        <r>
          <rPr>
            <sz val="11"/>
            <color indexed="8"/>
            <rFont val="Helvetica"/>
            <family val="2"/>
          </rPr>
          <t>Author:
“ the former genocide offense of § 220a of the Criminal Code”
http://www.zis-online.com/dat/artikel/2007_13_187.pdf at 510</t>
        </r>
      </text>
    </comment>
    <comment ref="AH750" authorId="0" shapeId="0" xr:uid="{00000000-0006-0000-0000-000072270000}">
      <text>
        <r>
          <rPr>
            <sz val="11"/>
            <color indexed="8"/>
            <rFont val="Helvetica"/>
            <family val="2"/>
          </rPr>
          <t>Author:
https://en.wikipedia.org/wiki/List_of_former_German_colonies</t>
        </r>
      </text>
    </comment>
    <comment ref="AI750" authorId="0" shapeId="0" xr:uid="{00000000-0006-0000-0000-000073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50" authorId="0" shapeId="0" xr:uid="{00000000-0006-0000-0000-000074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50" authorId="0" shapeId="0" xr:uid="{00000000-0006-0000-0000-000075270000}">
      <text>
        <r>
          <rPr>
            <sz val="11"/>
            <color indexed="8"/>
            <rFont val="Helvetica"/>
            <family val="2"/>
          </rPr>
          <t>Author:
In conjunction with ICTY-related efforts</t>
        </r>
      </text>
    </comment>
    <comment ref="AD751" authorId="1" shapeId="0" xr:uid="{5D7B80D2-6D48-9642-AE26-B54F8AE97994}">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51" authorId="0" shapeId="0" xr:uid="{DB161DD8-5D19-3244-9853-CDA4C7415C9A}">
      <text>
        <r>
          <rPr>
            <sz val="11"/>
            <color indexed="8"/>
            <rFont val="Helvetica"/>
            <family val="2"/>
          </rPr>
          <t>Author:
Barely.
https://en.wikipedia.org/wiki/Swedish_overseas_colonies</t>
        </r>
      </text>
    </comment>
    <comment ref="K752" authorId="0" shapeId="0" xr:uid="{00000000-0006-0000-0000-000076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52" authorId="0" shapeId="0" xr:uid="{00000000-0006-0000-0000-000077270000}">
      <text>
        <r>
          <rPr>
            <sz val="11"/>
            <color indexed="8"/>
            <rFont val="Helvetica"/>
            <family val="2"/>
          </rPr>
          <t>Author:
“ the former genocide offense of § 220a of the Criminal Code”
http://www.zis-online.com/dat/artikel/2007_13_187.pdf at 510</t>
        </r>
      </text>
    </comment>
    <comment ref="AH752" authorId="0" shapeId="0" xr:uid="{00000000-0006-0000-0000-000078270000}">
      <text>
        <r>
          <rPr>
            <sz val="11"/>
            <color indexed="8"/>
            <rFont val="Helvetica"/>
            <family val="2"/>
          </rPr>
          <t>Author:
https://en.wikipedia.org/wiki/List_of_former_German_colonies</t>
        </r>
      </text>
    </comment>
    <comment ref="AI752" authorId="0" shapeId="0" xr:uid="{00000000-0006-0000-0000-000079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52" authorId="0" shapeId="0" xr:uid="{00000000-0006-0000-0000-00007A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52" authorId="0" shapeId="0" xr:uid="{00000000-0006-0000-0000-00007B270000}">
      <text>
        <r>
          <rPr>
            <sz val="11"/>
            <color indexed="8"/>
            <rFont val="Helvetica"/>
            <family val="2"/>
          </rPr>
          <t>Author:
In conjunction with ICTY-related efforts</t>
        </r>
      </text>
    </comment>
    <comment ref="AD753" authorId="1" shapeId="0" xr:uid="{8C240B8D-E803-534F-A63E-B1056BEA1D5B}">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53" authorId="0" shapeId="0" xr:uid="{0BBA8968-4A80-D445-A1CA-260B5AB3E87E}">
      <text>
        <r>
          <rPr>
            <sz val="11"/>
            <color indexed="8"/>
            <rFont val="Helvetica"/>
            <family val="2"/>
          </rPr>
          <t>Author:
Barely.
https://en.wikipedia.org/wiki/Swedish_overseas_colonies</t>
        </r>
      </text>
    </comment>
    <comment ref="K754" authorId="0" shapeId="0" xr:uid="{00000000-0006-0000-0000-00007C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54" authorId="0" shapeId="0" xr:uid="{00000000-0006-0000-0000-00007D270000}">
      <text>
        <r>
          <rPr>
            <sz val="11"/>
            <color indexed="8"/>
            <rFont val="Helvetica"/>
            <family val="2"/>
          </rPr>
          <t>Author:
“ the former genocide offense of § 220a of the Criminal Code”
http://www.zis-online.com/dat/artikel/2007_13_187.pdf at 510</t>
        </r>
      </text>
    </comment>
    <comment ref="AH754" authorId="0" shapeId="0" xr:uid="{00000000-0006-0000-0000-00007E270000}">
      <text>
        <r>
          <rPr>
            <sz val="11"/>
            <color indexed="8"/>
            <rFont val="Helvetica"/>
            <family val="2"/>
          </rPr>
          <t>Author:
https://en.wikipedia.org/wiki/List_of_former_German_colonies</t>
        </r>
      </text>
    </comment>
    <comment ref="AI754" authorId="0" shapeId="0" xr:uid="{00000000-0006-0000-0000-00007F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54" authorId="0" shapeId="0" xr:uid="{00000000-0006-0000-0000-000080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54" authorId="0" shapeId="0" xr:uid="{00000000-0006-0000-0000-000081270000}">
      <text>
        <r>
          <rPr>
            <sz val="11"/>
            <color indexed="8"/>
            <rFont val="Helvetica"/>
            <family val="2"/>
          </rPr>
          <t>Author:
In conjunction with ICTY-related efforts</t>
        </r>
      </text>
    </comment>
    <comment ref="AD755" authorId="1" shapeId="0" xr:uid="{51576B5F-5292-E841-B59F-9FB4662920C8}">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55" authorId="0" shapeId="0" xr:uid="{65E886B0-F935-B844-8E77-D55B674D685C}">
      <text>
        <r>
          <rPr>
            <sz val="11"/>
            <color indexed="8"/>
            <rFont val="Helvetica"/>
            <family val="2"/>
          </rPr>
          <t>Author:
Barely.
https://en.wikipedia.org/wiki/Swedish_overseas_colonies</t>
        </r>
      </text>
    </comment>
    <comment ref="K756" authorId="0" shapeId="0" xr:uid="{00000000-0006-0000-0000-000082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56" authorId="0" shapeId="0" xr:uid="{00000000-0006-0000-0000-000083270000}">
      <text>
        <r>
          <rPr>
            <sz val="11"/>
            <color indexed="8"/>
            <rFont val="Helvetica"/>
            <family val="2"/>
          </rPr>
          <t>Author:
“ the former genocide offense of § 220a of the Criminal Code”
http://www.zis-online.com/dat/artikel/2007_13_187.pdf at 510</t>
        </r>
      </text>
    </comment>
    <comment ref="AH756" authorId="0" shapeId="0" xr:uid="{00000000-0006-0000-0000-000084270000}">
      <text>
        <r>
          <rPr>
            <sz val="11"/>
            <color indexed="8"/>
            <rFont val="Helvetica"/>
            <family val="2"/>
          </rPr>
          <t>Author:
https://en.wikipedia.org/wiki/List_of_former_German_colonies</t>
        </r>
      </text>
    </comment>
    <comment ref="AI756" authorId="0" shapeId="0" xr:uid="{00000000-0006-0000-0000-000085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56" authorId="0" shapeId="0" xr:uid="{00000000-0006-0000-0000-000086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56" authorId="0" shapeId="0" xr:uid="{00000000-0006-0000-0000-000087270000}">
      <text>
        <r>
          <rPr>
            <sz val="11"/>
            <color indexed="8"/>
            <rFont val="Helvetica"/>
            <family val="2"/>
          </rPr>
          <t>Author:
In conjunction with ICTY-related efforts</t>
        </r>
      </text>
    </comment>
    <comment ref="AD757" authorId="1" shapeId="0" xr:uid="{76266535-C62E-A047-AA3E-49C0D7A2B2BD}">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57" authorId="0" shapeId="0" xr:uid="{A8BD8446-E448-F24E-AC2C-1F6E1CAC6E48}">
      <text>
        <r>
          <rPr>
            <sz val="11"/>
            <color indexed="8"/>
            <rFont val="Helvetica"/>
            <family val="2"/>
          </rPr>
          <t>Author:
Barely.
https://en.wikipedia.org/wiki/Swedish_overseas_colonies</t>
        </r>
      </text>
    </comment>
    <comment ref="K758" authorId="0" shapeId="0" xr:uid="{00000000-0006-0000-0000-000088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58" authorId="0" shapeId="0" xr:uid="{00000000-0006-0000-0000-000089270000}">
      <text>
        <r>
          <rPr>
            <sz val="11"/>
            <color indexed="8"/>
            <rFont val="Helvetica"/>
            <family val="2"/>
          </rPr>
          <t>Author:
“ the former genocide offense of § 220a of the Criminal Code”
http://www.zis-online.com/dat/artikel/2007_13_187.pdf at 510</t>
        </r>
      </text>
    </comment>
    <comment ref="AH758" authorId="0" shapeId="0" xr:uid="{00000000-0006-0000-0000-00008A270000}">
      <text>
        <r>
          <rPr>
            <sz val="11"/>
            <color indexed="8"/>
            <rFont val="Helvetica"/>
            <family val="2"/>
          </rPr>
          <t>Author:
https://en.wikipedia.org/wiki/List_of_former_German_colonies</t>
        </r>
      </text>
    </comment>
    <comment ref="AI758" authorId="0" shapeId="0" xr:uid="{00000000-0006-0000-0000-00008B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58" authorId="0" shapeId="0" xr:uid="{00000000-0006-0000-0000-00008C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58" authorId="0" shapeId="0" xr:uid="{00000000-0006-0000-0000-00008D270000}">
      <text>
        <r>
          <rPr>
            <sz val="11"/>
            <color indexed="8"/>
            <rFont val="Helvetica"/>
            <family val="2"/>
          </rPr>
          <t>Author:
In conjunction with ICTY-related efforts</t>
        </r>
      </text>
    </comment>
    <comment ref="N759" authorId="2" shapeId="0" xr:uid="{AB06AA5B-66AB-AF4B-9AD8-1C4927414960}">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759" authorId="1" shapeId="0" xr:uid="{43E14294-EDEF-6642-9854-80D72B323188}">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59" authorId="0" shapeId="0" xr:uid="{C862B562-BE49-2844-A786-2BB72A7BFEB3}">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C760" authorId="2" shapeId="0" xr:uid="{95F2FA04-2B17-0543-9325-3C5557ECACE1}">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761" authorId="0" shapeId="0" xr:uid="{00000000-0006-0000-0000-00008E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61" authorId="0" shapeId="0" xr:uid="{00000000-0006-0000-0000-00008F270000}">
      <text>
        <r>
          <rPr>
            <sz val="11"/>
            <color indexed="8"/>
            <rFont val="Helvetica"/>
            <family val="2"/>
          </rPr>
          <t>Author:
“ the former genocide offense of § 220a of the Criminal Code”
http://www.zis-online.com/dat/artikel/2007_13_187.pdf at 510</t>
        </r>
      </text>
    </comment>
    <comment ref="AH761" authorId="0" shapeId="0" xr:uid="{00000000-0006-0000-0000-000090270000}">
      <text>
        <r>
          <rPr>
            <sz val="11"/>
            <color indexed="8"/>
            <rFont val="Helvetica"/>
            <family val="2"/>
          </rPr>
          <t>Author:
https://en.wikipedia.org/wiki/List_of_former_German_colonies</t>
        </r>
      </text>
    </comment>
    <comment ref="AI761" authorId="0" shapeId="0" xr:uid="{00000000-0006-0000-0000-000091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61" authorId="0" shapeId="0" xr:uid="{00000000-0006-0000-0000-000092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61" authorId="0" shapeId="0" xr:uid="{00000000-0006-0000-0000-000093270000}">
      <text>
        <r>
          <rPr>
            <sz val="11"/>
            <color indexed="8"/>
            <rFont val="Helvetica"/>
            <family val="2"/>
          </rPr>
          <t>Author:
In conjunction with ICTY-related efforts</t>
        </r>
      </text>
    </comment>
    <comment ref="AD762" authorId="1" shapeId="0" xr:uid="{FDB60E71-B619-2745-AE10-C6F4392B143E}">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62" authorId="0" shapeId="0" xr:uid="{EC0AEA56-49BD-5A44-9F63-1718FAF71E92}">
      <text>
        <r>
          <rPr>
            <sz val="11"/>
            <color indexed="8"/>
            <rFont val="Helvetica"/>
            <family val="2"/>
          </rPr>
          <t>Author:
Barely.
https://en.wikipedia.org/wiki/Swedish_overseas_colonies</t>
        </r>
      </text>
    </comment>
    <comment ref="K763" authorId="0" shapeId="0" xr:uid="{00000000-0006-0000-0000-000094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63" authorId="0" shapeId="0" xr:uid="{00000000-0006-0000-0000-000095270000}">
      <text>
        <r>
          <rPr>
            <sz val="11"/>
            <color indexed="8"/>
            <rFont val="Helvetica"/>
            <family val="2"/>
          </rPr>
          <t>Author:
“ the former genocide offense of § 220a of the Criminal Code”
http://www.zis-online.com/dat/artikel/2007_13_187.pdf at 510</t>
        </r>
      </text>
    </comment>
    <comment ref="AH763" authorId="0" shapeId="0" xr:uid="{00000000-0006-0000-0000-000096270000}">
      <text>
        <r>
          <rPr>
            <sz val="11"/>
            <color indexed="8"/>
            <rFont val="Helvetica"/>
            <family val="2"/>
          </rPr>
          <t>Author:
https://en.wikipedia.org/wiki/List_of_former_German_colonies</t>
        </r>
      </text>
    </comment>
    <comment ref="AI763" authorId="0" shapeId="0" xr:uid="{00000000-0006-0000-0000-000097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63" authorId="0" shapeId="0" xr:uid="{00000000-0006-0000-0000-000098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63" authorId="0" shapeId="0" xr:uid="{00000000-0006-0000-0000-000099270000}">
      <text>
        <r>
          <rPr>
            <sz val="11"/>
            <color indexed="8"/>
            <rFont val="Helvetica"/>
            <family val="2"/>
          </rPr>
          <t>Author:
In conjunction with ICTY-related efforts</t>
        </r>
      </text>
    </comment>
    <comment ref="AD764" authorId="1" shapeId="0" xr:uid="{837743E5-2B5C-D242-A540-C515D1BC079A}">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64" authorId="0" shapeId="0" xr:uid="{47EAA2E6-6400-B945-9175-6FAC51A0B981}">
      <text>
        <r>
          <rPr>
            <sz val="11"/>
            <color indexed="8"/>
            <rFont val="Helvetica"/>
            <family val="2"/>
          </rPr>
          <t>Author:
Barely.
https://en.wikipedia.org/wiki/Swedish_overseas_colonies</t>
        </r>
      </text>
    </comment>
    <comment ref="K765" authorId="0" shapeId="0" xr:uid="{00000000-0006-0000-0000-00009A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65" authorId="0" shapeId="0" xr:uid="{00000000-0006-0000-0000-00009B270000}">
      <text>
        <r>
          <rPr>
            <sz val="11"/>
            <color indexed="8"/>
            <rFont val="Helvetica"/>
            <family val="2"/>
          </rPr>
          <t>Author:
“ the former genocide offense of § 220a of the Criminal Code”
http://www.zis-online.com/dat/artikel/2007_13_187.pdf at 510</t>
        </r>
      </text>
    </comment>
    <comment ref="AH765" authorId="0" shapeId="0" xr:uid="{00000000-0006-0000-0000-00009C270000}">
      <text>
        <r>
          <rPr>
            <sz val="11"/>
            <color indexed="8"/>
            <rFont val="Helvetica"/>
            <family val="2"/>
          </rPr>
          <t>Author:
https://en.wikipedia.org/wiki/List_of_former_German_colonies</t>
        </r>
      </text>
    </comment>
    <comment ref="AI765" authorId="0" shapeId="0" xr:uid="{00000000-0006-0000-0000-00009D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65" authorId="0" shapeId="0" xr:uid="{00000000-0006-0000-0000-00009E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65" authorId="0" shapeId="0" xr:uid="{00000000-0006-0000-0000-00009F270000}">
      <text>
        <r>
          <rPr>
            <sz val="11"/>
            <color indexed="8"/>
            <rFont val="Helvetica"/>
            <family val="2"/>
          </rPr>
          <t>Author:
In conjunction with ICTY-related efforts</t>
        </r>
      </text>
    </comment>
    <comment ref="AD766" authorId="1" shapeId="0" xr:uid="{A0D5E80B-6667-CC4E-832E-AEC8F1120D10}">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66" authorId="0" shapeId="0" xr:uid="{49D3ECB2-E6F6-B94A-A3A9-ACF0248113E6}">
      <text>
        <r>
          <rPr>
            <sz val="11"/>
            <color indexed="8"/>
            <rFont val="Helvetica"/>
            <family val="2"/>
          </rPr>
          <t>Author:
Barely.
https://en.wikipedia.org/wiki/Swedish_overseas_colonies</t>
        </r>
      </text>
    </comment>
    <comment ref="K767" authorId="0" shapeId="0" xr:uid="{00000000-0006-0000-0000-0000A0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67" authorId="0" shapeId="0" xr:uid="{00000000-0006-0000-0000-0000A1270000}">
      <text>
        <r>
          <rPr>
            <sz val="11"/>
            <color indexed="8"/>
            <rFont val="Helvetica"/>
            <family val="2"/>
          </rPr>
          <t>Author:
“ the former genocide offense of § 220a of the Criminal Code”
http://www.zis-online.com/dat/artikel/2007_13_187.pdf at 510</t>
        </r>
      </text>
    </comment>
    <comment ref="AH767" authorId="0" shapeId="0" xr:uid="{00000000-0006-0000-0000-0000A2270000}">
      <text>
        <r>
          <rPr>
            <sz val="11"/>
            <color indexed="8"/>
            <rFont val="Helvetica"/>
            <family val="2"/>
          </rPr>
          <t>Author:
https://en.wikipedia.org/wiki/List_of_former_German_colonies</t>
        </r>
      </text>
    </comment>
    <comment ref="AI767" authorId="0" shapeId="0" xr:uid="{00000000-0006-0000-0000-0000A3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67" authorId="0" shapeId="0" xr:uid="{00000000-0006-0000-0000-0000A4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67" authorId="0" shapeId="0" xr:uid="{00000000-0006-0000-0000-0000A5270000}">
      <text>
        <r>
          <rPr>
            <sz val="11"/>
            <color indexed="8"/>
            <rFont val="Helvetica"/>
            <family val="2"/>
          </rPr>
          <t>Author:
In conjunction with ICTY-related efforts</t>
        </r>
      </text>
    </comment>
    <comment ref="AD768" authorId="1" shapeId="0" xr:uid="{3A6E75C0-36D3-7F48-B1B8-43F680737DB4}">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68" authorId="0" shapeId="0" xr:uid="{7802D090-0B1F-9742-99BB-53A5EC924CF3}">
      <text>
        <r>
          <rPr>
            <sz val="11"/>
            <color indexed="8"/>
            <rFont val="Helvetica"/>
            <family val="2"/>
          </rPr>
          <t>Author:
Barely.
https://en.wikipedia.org/wiki/Swedish_overseas_colonies</t>
        </r>
      </text>
    </comment>
    <comment ref="K769" authorId="0" shapeId="0" xr:uid="{00000000-0006-0000-0000-0000A6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69" authorId="0" shapeId="0" xr:uid="{00000000-0006-0000-0000-0000A7270000}">
      <text>
        <r>
          <rPr>
            <sz val="11"/>
            <color indexed="8"/>
            <rFont val="Helvetica"/>
            <family val="2"/>
          </rPr>
          <t>Author:
“ the former genocide offense of § 220a of the Criminal Code”
http://www.zis-online.com/dat/artikel/2007_13_187.pdf at 510</t>
        </r>
      </text>
    </comment>
    <comment ref="AH769" authorId="0" shapeId="0" xr:uid="{00000000-0006-0000-0000-0000A8270000}">
      <text>
        <r>
          <rPr>
            <sz val="11"/>
            <color indexed="8"/>
            <rFont val="Helvetica"/>
            <family val="2"/>
          </rPr>
          <t>Author:
https://en.wikipedia.org/wiki/List_of_former_German_colonies</t>
        </r>
      </text>
    </comment>
    <comment ref="AI769" authorId="0" shapeId="0" xr:uid="{00000000-0006-0000-0000-0000A9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69" authorId="0" shapeId="0" xr:uid="{00000000-0006-0000-0000-0000AA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69" authorId="0" shapeId="0" xr:uid="{00000000-0006-0000-0000-0000AB270000}">
      <text>
        <r>
          <rPr>
            <sz val="11"/>
            <color indexed="8"/>
            <rFont val="Helvetica"/>
            <family val="2"/>
          </rPr>
          <t>Author:
In conjunction with ICTY-related efforts</t>
        </r>
      </text>
    </comment>
    <comment ref="AD770" authorId="1" shapeId="0" xr:uid="{8E23FD57-9FF0-7C49-A7A2-1A1B936153EB}">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70" authorId="0" shapeId="0" xr:uid="{1151F42B-9838-054C-8488-0D811B59CD87}">
      <text>
        <r>
          <rPr>
            <sz val="11"/>
            <color indexed="8"/>
            <rFont val="Helvetica"/>
            <family val="2"/>
          </rPr>
          <t>Author:
Barely.
https://en.wikipedia.org/wiki/Swedish_overseas_colonies</t>
        </r>
      </text>
    </comment>
    <comment ref="K771" authorId="0" shapeId="0" xr:uid="{00000000-0006-0000-0000-0000AC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71" authorId="0" shapeId="0" xr:uid="{00000000-0006-0000-0000-0000AD270000}">
      <text>
        <r>
          <rPr>
            <sz val="11"/>
            <color indexed="8"/>
            <rFont val="Helvetica"/>
            <family val="2"/>
          </rPr>
          <t>Author:
“ the former genocide offense of § 220a of the Criminal Code”
http://www.zis-online.com/dat/artikel/2007_13_187.pdf at 510</t>
        </r>
      </text>
    </comment>
    <comment ref="AH771" authorId="0" shapeId="0" xr:uid="{00000000-0006-0000-0000-0000AE270000}">
      <text>
        <r>
          <rPr>
            <sz val="11"/>
            <color indexed="8"/>
            <rFont val="Helvetica"/>
            <family val="2"/>
          </rPr>
          <t>Author:
https://en.wikipedia.org/wiki/List_of_former_German_colonies</t>
        </r>
      </text>
    </comment>
    <comment ref="AI771" authorId="0" shapeId="0" xr:uid="{00000000-0006-0000-0000-0000AF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71" authorId="0" shapeId="0" xr:uid="{00000000-0006-0000-0000-0000B0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71" authorId="0" shapeId="0" xr:uid="{00000000-0006-0000-0000-0000B1270000}">
      <text>
        <r>
          <rPr>
            <sz val="11"/>
            <color indexed="8"/>
            <rFont val="Helvetica"/>
            <family val="2"/>
          </rPr>
          <t>Author:
In conjunction with ICTY-related efforts</t>
        </r>
      </text>
    </comment>
    <comment ref="AD772" authorId="1" shapeId="0" xr:uid="{1AE25D47-EBAA-A54A-8B16-420490F31BFE}">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72" authorId="0" shapeId="0" xr:uid="{C2245882-0259-0844-A790-5159202E1308}">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K773" authorId="0" shapeId="0" xr:uid="{00000000-0006-0000-0000-0000B2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73" authorId="0" shapeId="0" xr:uid="{00000000-0006-0000-0000-0000B3270000}">
      <text>
        <r>
          <rPr>
            <sz val="11"/>
            <color indexed="8"/>
            <rFont val="Helvetica"/>
            <family val="2"/>
          </rPr>
          <t>Author:
“ the former genocide offense of § 220a of the Criminal Code”
http://www.zis-online.com/dat/artikel/2007_13_187.pdf at 510</t>
        </r>
      </text>
    </comment>
    <comment ref="AH773" authorId="0" shapeId="0" xr:uid="{00000000-0006-0000-0000-0000B4270000}">
      <text>
        <r>
          <rPr>
            <sz val="11"/>
            <color indexed="8"/>
            <rFont val="Helvetica"/>
            <family val="2"/>
          </rPr>
          <t>Author:
https://en.wikipedia.org/wiki/List_of_former_German_colonies</t>
        </r>
      </text>
    </comment>
    <comment ref="AI773" authorId="0" shapeId="0" xr:uid="{00000000-0006-0000-0000-0000B5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73" authorId="0" shapeId="0" xr:uid="{00000000-0006-0000-0000-0000B6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73" authorId="0" shapeId="0" xr:uid="{00000000-0006-0000-0000-0000B7270000}">
      <text>
        <r>
          <rPr>
            <sz val="11"/>
            <color indexed="8"/>
            <rFont val="Helvetica"/>
            <family val="2"/>
          </rPr>
          <t>Author:
In conjunction with ICTY-related efforts</t>
        </r>
      </text>
    </comment>
    <comment ref="AD774" authorId="1" shapeId="0" xr:uid="{9E4B0DE5-625C-DF41-BA20-8519C8323E00}">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74" authorId="0" shapeId="0" xr:uid="{5EB47ED9-5FFC-AB4C-B283-F6E2AC7872A8}">
      <text>
        <r>
          <rPr>
            <sz val="11"/>
            <color indexed="8"/>
            <rFont val="Helvetica"/>
            <family val="2"/>
          </rPr>
          <t>Author:
Barely.
https://en.wikipedia.org/wiki/Swedish_overseas_colonies</t>
        </r>
      </text>
    </comment>
    <comment ref="K775" authorId="0" shapeId="0" xr:uid="{00000000-0006-0000-0000-0000B8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75" authorId="0" shapeId="0" xr:uid="{00000000-0006-0000-0000-0000B9270000}">
      <text>
        <r>
          <rPr>
            <sz val="11"/>
            <color indexed="8"/>
            <rFont val="Helvetica"/>
            <family val="2"/>
          </rPr>
          <t>Author:
“ the former genocide offense of § 220a of the Criminal Code”
http://www.zis-online.com/dat/artikel/2007_13_187.pdf at 510</t>
        </r>
      </text>
    </comment>
    <comment ref="AH775" authorId="0" shapeId="0" xr:uid="{00000000-0006-0000-0000-0000BA270000}">
      <text>
        <r>
          <rPr>
            <sz val="11"/>
            <color indexed="8"/>
            <rFont val="Helvetica"/>
            <family val="2"/>
          </rPr>
          <t>Author:
https://en.wikipedia.org/wiki/List_of_former_German_colonies</t>
        </r>
      </text>
    </comment>
    <comment ref="AI775" authorId="0" shapeId="0" xr:uid="{00000000-0006-0000-0000-0000BB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75" authorId="0" shapeId="0" xr:uid="{00000000-0006-0000-0000-0000BC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75" authorId="0" shapeId="0" xr:uid="{00000000-0006-0000-0000-0000BD270000}">
      <text>
        <r>
          <rPr>
            <sz val="11"/>
            <color indexed="8"/>
            <rFont val="Helvetica"/>
            <family val="2"/>
          </rPr>
          <t>Author:
In conjunction with ICTY-related efforts</t>
        </r>
      </text>
    </comment>
    <comment ref="AD776" authorId="1" shapeId="0" xr:uid="{48117981-4AAF-4848-A024-EC03215350B3}">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76" authorId="0" shapeId="0" xr:uid="{BC24006B-B62E-AC4A-AFA7-E01D540F45B3}">
      <text>
        <r>
          <rPr>
            <sz val="11"/>
            <color indexed="8"/>
            <rFont val="Helvetica"/>
            <family val="2"/>
          </rPr>
          <t>Author:
Barely.
https://en.wikipedia.org/wiki/Swedish_overseas_colonies</t>
        </r>
      </text>
    </comment>
    <comment ref="K777" authorId="0" shapeId="0" xr:uid="{00000000-0006-0000-0000-0000BE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77" authorId="0" shapeId="0" xr:uid="{00000000-0006-0000-0000-0000BF270000}">
      <text>
        <r>
          <rPr>
            <sz val="11"/>
            <color indexed="8"/>
            <rFont val="Helvetica"/>
            <family val="2"/>
          </rPr>
          <t>Author:
“ the former genocide offense of § 220a of the Criminal Code”
http://www.zis-online.com/dat/artikel/2007_13_187.pdf at 510</t>
        </r>
      </text>
    </comment>
    <comment ref="AH777" authorId="0" shapeId="0" xr:uid="{00000000-0006-0000-0000-0000C0270000}">
      <text>
        <r>
          <rPr>
            <sz val="11"/>
            <color indexed="8"/>
            <rFont val="Helvetica"/>
            <family val="2"/>
          </rPr>
          <t>Author:
https://en.wikipedia.org/wiki/List_of_former_German_colonies</t>
        </r>
      </text>
    </comment>
    <comment ref="AI777" authorId="0" shapeId="0" xr:uid="{00000000-0006-0000-0000-0000C1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77" authorId="0" shapeId="0" xr:uid="{00000000-0006-0000-0000-0000C2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77" authorId="0" shapeId="0" xr:uid="{00000000-0006-0000-0000-0000C3270000}">
      <text>
        <r>
          <rPr>
            <sz val="11"/>
            <color indexed="8"/>
            <rFont val="Helvetica"/>
            <family val="2"/>
          </rPr>
          <t>Author:
In conjunction with ICTY-related efforts</t>
        </r>
      </text>
    </comment>
    <comment ref="AD778" authorId="1" shapeId="0" xr:uid="{EF0E6915-BD47-7940-8BDB-1D879D20CF51}">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78" authorId="0" shapeId="0" xr:uid="{571319B7-0E21-CD49-A9F5-4965A5D888EF}">
      <text>
        <r>
          <rPr>
            <sz val="11"/>
            <color indexed="8"/>
            <rFont val="Helvetica"/>
            <family val="2"/>
          </rPr>
          <t>Author:
Barely.
https://en.wikipedia.org/wiki/Swedish_overseas_colonies</t>
        </r>
      </text>
    </comment>
    <comment ref="K779" authorId="0" shapeId="0" xr:uid="{00000000-0006-0000-0000-0000C4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79" authorId="0" shapeId="0" xr:uid="{00000000-0006-0000-0000-0000C5270000}">
      <text>
        <r>
          <rPr>
            <sz val="11"/>
            <color indexed="8"/>
            <rFont val="Helvetica"/>
            <family val="2"/>
          </rPr>
          <t>Author:
“ the former genocide offense of § 220a of the Criminal Code”
http://www.zis-online.com/dat/artikel/2007_13_187.pdf at 510</t>
        </r>
      </text>
    </comment>
    <comment ref="AH779" authorId="0" shapeId="0" xr:uid="{00000000-0006-0000-0000-0000C6270000}">
      <text>
        <r>
          <rPr>
            <sz val="11"/>
            <color indexed="8"/>
            <rFont val="Helvetica"/>
            <family val="2"/>
          </rPr>
          <t>Author:
https://en.wikipedia.org/wiki/List_of_former_German_colonies</t>
        </r>
      </text>
    </comment>
    <comment ref="AI779" authorId="0" shapeId="0" xr:uid="{00000000-0006-0000-0000-0000C7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79" authorId="0" shapeId="0" xr:uid="{00000000-0006-0000-0000-0000C8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79" authorId="0" shapeId="0" xr:uid="{00000000-0006-0000-0000-0000C9270000}">
      <text>
        <r>
          <rPr>
            <sz val="11"/>
            <color indexed="8"/>
            <rFont val="Helvetica"/>
            <family val="2"/>
          </rPr>
          <t>Author:
In conjunction with ICTY-related efforts</t>
        </r>
      </text>
    </comment>
    <comment ref="AD780" authorId="1" shapeId="0" xr:uid="{5D5EC701-1A73-2E4A-8EAD-D029C09EBA0F}">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80" authorId="0" shapeId="0" xr:uid="{E84FD9DB-976F-554B-B373-5E75A33DEC90}">
      <text>
        <r>
          <rPr>
            <sz val="11"/>
            <color indexed="8"/>
            <rFont val="Helvetica"/>
            <family val="2"/>
          </rPr>
          <t>Author:
Barely.
https://en.wikipedia.org/wiki/Swedish_overseas_colonies</t>
        </r>
      </text>
    </comment>
    <comment ref="K781" authorId="0" shapeId="0" xr:uid="{00000000-0006-0000-0000-0000CA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81" authorId="0" shapeId="0" xr:uid="{00000000-0006-0000-0000-0000CB270000}">
      <text>
        <r>
          <rPr>
            <sz val="11"/>
            <color indexed="8"/>
            <rFont val="Helvetica"/>
            <family val="2"/>
          </rPr>
          <t>Author:
“ the former genocide offense of § 220a of the Criminal Code”
http://www.zis-online.com/dat/artikel/2007_13_187.pdf at 510</t>
        </r>
      </text>
    </comment>
    <comment ref="AH781" authorId="0" shapeId="0" xr:uid="{00000000-0006-0000-0000-0000CC270000}">
      <text>
        <r>
          <rPr>
            <sz val="11"/>
            <color indexed="8"/>
            <rFont val="Helvetica"/>
            <family val="2"/>
          </rPr>
          <t>Author:
https://en.wikipedia.org/wiki/List_of_former_German_colonies</t>
        </r>
      </text>
    </comment>
    <comment ref="AI781" authorId="0" shapeId="0" xr:uid="{00000000-0006-0000-0000-0000CD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81" authorId="0" shapeId="0" xr:uid="{00000000-0006-0000-0000-0000CE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81" authorId="0" shapeId="0" xr:uid="{00000000-0006-0000-0000-0000CF270000}">
      <text>
        <r>
          <rPr>
            <sz val="11"/>
            <color indexed="8"/>
            <rFont val="Helvetica"/>
            <family val="2"/>
          </rPr>
          <t>Author:
In conjunction with ICTY-related efforts</t>
        </r>
      </text>
    </comment>
    <comment ref="N782" authorId="2" shapeId="0" xr:uid="{33BDA8B9-BEFC-AF4E-A43A-EBABFE6A1981}">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782" authorId="1" shapeId="0" xr:uid="{6BEC7FCA-CBF1-944C-9199-5B378F2B8C14}">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82" authorId="0" shapeId="0" xr:uid="{AA2BDC76-F4BA-3C44-B08E-B6B903FCF4F4}">
      <text>
        <r>
          <rPr>
            <sz val="11"/>
            <color indexed="8"/>
            <rFont val="Helvetica"/>
            <family val="2"/>
          </rPr>
          <t>Author:
Barely.
https://en.wikipedia.org/wiki/Swedish_overseas_colonies</t>
        </r>
      </text>
    </comment>
    <comment ref="C783" authorId="2" shapeId="0" xr:uid="{9D8E96BE-C96C-7240-B300-CA23456718DE}">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784" authorId="0" shapeId="0" xr:uid="{00000000-0006-0000-0000-0000D0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84" authorId="0" shapeId="0" xr:uid="{00000000-0006-0000-0000-0000D1270000}">
      <text>
        <r>
          <rPr>
            <sz val="11"/>
            <color indexed="8"/>
            <rFont val="Helvetica"/>
            <family val="2"/>
          </rPr>
          <t>Author:
“ the former genocide offense of § 220a of the Criminal Code”
http://www.zis-online.com/dat/artikel/2007_13_187.pdf at 510</t>
        </r>
      </text>
    </comment>
    <comment ref="AH784" authorId="0" shapeId="0" xr:uid="{00000000-0006-0000-0000-0000D2270000}">
      <text>
        <r>
          <rPr>
            <sz val="11"/>
            <color indexed="8"/>
            <rFont val="Helvetica"/>
            <family val="2"/>
          </rPr>
          <t>Author:
https://en.wikipedia.org/wiki/List_of_former_German_colonies</t>
        </r>
      </text>
    </comment>
    <comment ref="AI784" authorId="0" shapeId="0" xr:uid="{00000000-0006-0000-0000-0000D3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84" authorId="0" shapeId="0" xr:uid="{00000000-0006-0000-0000-0000D4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84" authorId="0" shapeId="0" xr:uid="{00000000-0006-0000-0000-0000D5270000}">
      <text>
        <r>
          <rPr>
            <sz val="11"/>
            <color indexed="8"/>
            <rFont val="Helvetica"/>
            <family val="2"/>
          </rPr>
          <t>Author:
In conjunction with ICTY-related efforts</t>
        </r>
      </text>
    </comment>
    <comment ref="K785" authorId="0" shapeId="0" xr:uid="{00000000-0006-0000-0000-0000D6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85" authorId="0" shapeId="0" xr:uid="{00000000-0006-0000-0000-0000D7270000}">
      <text>
        <r>
          <rPr>
            <sz val="11"/>
            <color indexed="8"/>
            <rFont val="Helvetica"/>
            <family val="2"/>
          </rPr>
          <t>Author:
“ the former genocide offense of § 220a of the Criminal Code”
http://www.zis-online.com/dat/artikel/2007_13_187.pdf at 510</t>
        </r>
      </text>
    </comment>
    <comment ref="AH785" authorId="0" shapeId="0" xr:uid="{00000000-0006-0000-0000-0000D8270000}">
      <text>
        <r>
          <rPr>
            <sz val="11"/>
            <color indexed="8"/>
            <rFont val="Helvetica"/>
            <family val="2"/>
          </rPr>
          <t>Author:
https://en.wikipedia.org/wiki/List_of_former_German_colonies</t>
        </r>
      </text>
    </comment>
    <comment ref="AI785" authorId="0" shapeId="0" xr:uid="{00000000-0006-0000-0000-0000D9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85" authorId="0" shapeId="0" xr:uid="{00000000-0006-0000-0000-0000DA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85" authorId="0" shapeId="0" xr:uid="{00000000-0006-0000-0000-0000DB270000}">
      <text>
        <r>
          <rPr>
            <sz val="11"/>
            <color indexed="8"/>
            <rFont val="Helvetica"/>
            <family val="2"/>
          </rPr>
          <t>Author:
In conjunction with ICTY-related efforts</t>
        </r>
      </text>
    </comment>
    <comment ref="K786" authorId="0" shapeId="0" xr:uid="{00000000-0006-0000-0000-0000DC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86" authorId="0" shapeId="0" xr:uid="{00000000-0006-0000-0000-0000DD270000}">
      <text>
        <r>
          <rPr>
            <sz val="11"/>
            <color indexed="8"/>
            <rFont val="Helvetica"/>
            <family val="2"/>
          </rPr>
          <t>Author:
“ the former genocide offense of § 220a of the Criminal Code”
http://www.zis-online.com/dat/artikel/2007_13_187.pdf at 510</t>
        </r>
      </text>
    </comment>
    <comment ref="AH786" authorId="0" shapeId="0" xr:uid="{00000000-0006-0000-0000-0000DE270000}">
      <text>
        <r>
          <rPr>
            <sz val="11"/>
            <color indexed="8"/>
            <rFont val="Helvetica"/>
            <family val="2"/>
          </rPr>
          <t>Author:
https://en.wikipedia.org/wiki/List_of_former_German_colonies</t>
        </r>
      </text>
    </comment>
    <comment ref="AI786" authorId="0" shapeId="0" xr:uid="{00000000-0006-0000-0000-0000DF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86" authorId="0" shapeId="0" xr:uid="{00000000-0006-0000-0000-0000E0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86" authorId="0" shapeId="0" xr:uid="{00000000-0006-0000-0000-0000E1270000}">
      <text>
        <r>
          <rPr>
            <sz val="11"/>
            <color indexed="8"/>
            <rFont val="Helvetica"/>
            <family val="2"/>
          </rPr>
          <t>Author:
In conjunction with ICTY-related efforts</t>
        </r>
      </text>
    </comment>
    <comment ref="K787" authorId="0" shapeId="0" xr:uid="{00000000-0006-0000-0000-0000E2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87" authorId="0" shapeId="0" xr:uid="{00000000-0006-0000-0000-0000E3270000}">
      <text>
        <r>
          <rPr>
            <sz val="11"/>
            <color indexed="8"/>
            <rFont val="Helvetica"/>
            <family val="2"/>
          </rPr>
          <t>Author:
“ the former genocide offense of § 220a of the Criminal Code”
http://www.zis-online.com/dat/artikel/2007_13_187.pdf at 510</t>
        </r>
      </text>
    </comment>
    <comment ref="AH787" authorId="0" shapeId="0" xr:uid="{00000000-0006-0000-0000-0000E4270000}">
      <text>
        <r>
          <rPr>
            <sz val="11"/>
            <color indexed="8"/>
            <rFont val="Helvetica"/>
            <family val="2"/>
          </rPr>
          <t>Author:
https://en.wikipedia.org/wiki/List_of_former_German_colonies</t>
        </r>
      </text>
    </comment>
    <comment ref="AI787" authorId="0" shapeId="0" xr:uid="{00000000-0006-0000-0000-0000E5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87" authorId="0" shapeId="0" xr:uid="{00000000-0006-0000-0000-0000E6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87" authorId="0" shapeId="0" xr:uid="{00000000-0006-0000-0000-0000E7270000}">
      <text>
        <r>
          <rPr>
            <sz val="11"/>
            <color indexed="8"/>
            <rFont val="Helvetica"/>
            <family val="2"/>
          </rPr>
          <t>Author:
In conjunction with ICTY-related efforts</t>
        </r>
      </text>
    </comment>
    <comment ref="K788" authorId="0" shapeId="0" xr:uid="{00000000-0006-0000-0000-0000E8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88" authorId="0" shapeId="0" xr:uid="{00000000-0006-0000-0000-0000E9270000}">
      <text>
        <r>
          <rPr>
            <sz val="11"/>
            <color indexed="8"/>
            <rFont val="Helvetica"/>
            <family val="2"/>
          </rPr>
          <t>Author:
“ the former genocide offense of § 220a of the Criminal Code”
http://www.zis-online.com/dat/artikel/2007_13_187.pdf at 510</t>
        </r>
      </text>
    </comment>
    <comment ref="AH788" authorId="0" shapeId="0" xr:uid="{00000000-0006-0000-0000-0000EA270000}">
      <text>
        <r>
          <rPr>
            <sz val="11"/>
            <color indexed="8"/>
            <rFont val="Helvetica"/>
            <family val="2"/>
          </rPr>
          <t>Author:
https://en.wikipedia.org/wiki/List_of_former_German_colonies</t>
        </r>
      </text>
    </comment>
    <comment ref="AI788" authorId="0" shapeId="0" xr:uid="{00000000-0006-0000-0000-0000EB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88" authorId="0" shapeId="0" xr:uid="{00000000-0006-0000-0000-0000EC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88" authorId="0" shapeId="0" xr:uid="{00000000-0006-0000-0000-0000ED270000}">
      <text>
        <r>
          <rPr>
            <sz val="11"/>
            <color indexed="8"/>
            <rFont val="Helvetica"/>
            <family val="2"/>
          </rPr>
          <t>Author:
In conjunction with ICTY-related efforts</t>
        </r>
      </text>
    </comment>
    <comment ref="K789" authorId="0" shapeId="0" xr:uid="{00000000-0006-0000-0000-0000EE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89" authorId="0" shapeId="0" xr:uid="{00000000-0006-0000-0000-0000EF270000}">
      <text>
        <r>
          <rPr>
            <sz val="11"/>
            <color indexed="8"/>
            <rFont val="Helvetica"/>
            <family val="2"/>
          </rPr>
          <t>Author:
“ the former genocide offense of § 220a of the Criminal Code”
http://www.zis-online.com/dat/artikel/2007_13_187.pdf at 510</t>
        </r>
      </text>
    </comment>
    <comment ref="AH789" authorId="0" shapeId="0" xr:uid="{00000000-0006-0000-0000-0000F0270000}">
      <text>
        <r>
          <rPr>
            <sz val="11"/>
            <color indexed="8"/>
            <rFont val="Helvetica"/>
            <family val="2"/>
          </rPr>
          <t>Author:
https://en.wikipedia.org/wiki/List_of_former_German_colonies</t>
        </r>
      </text>
    </comment>
    <comment ref="AI789" authorId="0" shapeId="0" xr:uid="{00000000-0006-0000-0000-0000F1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89" authorId="0" shapeId="0" xr:uid="{00000000-0006-0000-0000-0000F2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89" authorId="0" shapeId="0" xr:uid="{00000000-0006-0000-0000-0000F3270000}">
      <text>
        <r>
          <rPr>
            <sz val="11"/>
            <color indexed="8"/>
            <rFont val="Helvetica"/>
            <family val="2"/>
          </rPr>
          <t>Author:
In conjunction with ICTY-related efforts</t>
        </r>
      </text>
    </comment>
    <comment ref="K790" authorId="0" shapeId="0" xr:uid="{00000000-0006-0000-0000-0000F4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0" authorId="0" shapeId="0" xr:uid="{00000000-0006-0000-0000-0000F5270000}">
      <text>
        <r>
          <rPr>
            <sz val="11"/>
            <color indexed="8"/>
            <rFont val="Helvetica"/>
            <family val="2"/>
          </rPr>
          <t>Author:
“ the former genocide offense of § 220a of the Criminal Code”
http://www.zis-online.com/dat/artikel/2007_13_187.pdf at 510</t>
        </r>
      </text>
    </comment>
    <comment ref="AH790" authorId="0" shapeId="0" xr:uid="{00000000-0006-0000-0000-0000F6270000}">
      <text>
        <r>
          <rPr>
            <sz val="11"/>
            <color indexed="8"/>
            <rFont val="Helvetica"/>
            <family val="2"/>
          </rPr>
          <t>Author:
https://en.wikipedia.org/wiki/List_of_former_German_colonies</t>
        </r>
      </text>
    </comment>
    <comment ref="AI790" authorId="0" shapeId="0" xr:uid="{00000000-0006-0000-0000-0000F7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0" authorId="0" shapeId="0" xr:uid="{00000000-0006-0000-0000-0000F8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0" authorId="0" shapeId="0" xr:uid="{00000000-0006-0000-0000-0000F9270000}">
      <text>
        <r>
          <rPr>
            <sz val="11"/>
            <color indexed="8"/>
            <rFont val="Helvetica"/>
            <family val="2"/>
          </rPr>
          <t>Author:
In conjunction with ICTY-related efforts</t>
        </r>
      </text>
    </comment>
    <comment ref="K791" authorId="0" shapeId="0" xr:uid="{00000000-0006-0000-0000-0000FA27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1" authorId="0" shapeId="0" xr:uid="{00000000-0006-0000-0000-0000FB270000}">
      <text>
        <r>
          <rPr>
            <sz val="11"/>
            <color indexed="8"/>
            <rFont val="Helvetica"/>
            <family val="2"/>
          </rPr>
          <t>Author:
“ the former genocide offense of § 220a of the Criminal Code”
http://www.zis-online.com/dat/artikel/2007_13_187.pdf at 510</t>
        </r>
      </text>
    </comment>
    <comment ref="AH791" authorId="0" shapeId="0" xr:uid="{00000000-0006-0000-0000-0000FC270000}">
      <text>
        <r>
          <rPr>
            <sz val="11"/>
            <color indexed="8"/>
            <rFont val="Helvetica"/>
            <family val="2"/>
          </rPr>
          <t>Author:
https://en.wikipedia.org/wiki/List_of_former_German_colonies</t>
        </r>
      </text>
    </comment>
    <comment ref="AI791" authorId="0" shapeId="0" xr:uid="{00000000-0006-0000-0000-0000FD27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1" authorId="0" shapeId="0" xr:uid="{00000000-0006-0000-0000-0000FE27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1" authorId="0" shapeId="0" xr:uid="{00000000-0006-0000-0000-0000FF270000}">
      <text>
        <r>
          <rPr>
            <sz val="11"/>
            <color indexed="8"/>
            <rFont val="Helvetica"/>
            <family val="2"/>
          </rPr>
          <t>Author:
In conjunction with ICTY-related efforts</t>
        </r>
      </text>
    </comment>
    <comment ref="K792" authorId="0" shapeId="0" xr:uid="{00000000-0006-0000-0000-000000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2" authorId="0" shapeId="0" xr:uid="{00000000-0006-0000-0000-000001280000}">
      <text>
        <r>
          <rPr>
            <sz val="11"/>
            <color indexed="8"/>
            <rFont val="Helvetica"/>
            <family val="2"/>
          </rPr>
          <t>Author:
“ the former genocide offense of § 220a of the Criminal Code”
http://www.zis-online.com/dat/artikel/2007_13_187.pdf at 510</t>
        </r>
      </text>
    </comment>
    <comment ref="AH792" authorId="0" shapeId="0" xr:uid="{00000000-0006-0000-0000-000002280000}">
      <text>
        <r>
          <rPr>
            <sz val="11"/>
            <color indexed="8"/>
            <rFont val="Helvetica"/>
            <family val="2"/>
          </rPr>
          <t>Author:
https://en.wikipedia.org/wiki/List_of_former_German_colonies</t>
        </r>
      </text>
    </comment>
    <comment ref="AI792" authorId="0" shapeId="0" xr:uid="{00000000-0006-0000-0000-000003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2" authorId="0" shapeId="0" xr:uid="{00000000-0006-0000-0000-000004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2" authorId="0" shapeId="0" xr:uid="{00000000-0006-0000-0000-000005280000}">
      <text>
        <r>
          <rPr>
            <sz val="11"/>
            <color indexed="8"/>
            <rFont val="Helvetica"/>
            <family val="2"/>
          </rPr>
          <t>Author:
In conjunction with ICTY-related efforts</t>
        </r>
      </text>
    </comment>
    <comment ref="K793" authorId="0" shapeId="0" xr:uid="{00000000-0006-0000-0000-000006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3" authorId="0" shapeId="0" xr:uid="{00000000-0006-0000-0000-000007280000}">
      <text>
        <r>
          <rPr>
            <sz val="11"/>
            <color indexed="8"/>
            <rFont val="Helvetica"/>
            <family val="2"/>
          </rPr>
          <t>Author:
“ the former genocide offense of § 220a of the Criminal Code”
http://www.zis-online.com/dat/artikel/2007_13_187.pdf at 510</t>
        </r>
      </text>
    </comment>
    <comment ref="AH793" authorId="0" shapeId="0" xr:uid="{00000000-0006-0000-0000-000008280000}">
      <text>
        <r>
          <rPr>
            <sz val="11"/>
            <color indexed="8"/>
            <rFont val="Helvetica"/>
            <family val="2"/>
          </rPr>
          <t>Author:
https://en.wikipedia.org/wiki/List_of_former_German_colonies</t>
        </r>
      </text>
    </comment>
    <comment ref="AI793" authorId="0" shapeId="0" xr:uid="{00000000-0006-0000-0000-000009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3" authorId="0" shapeId="0" xr:uid="{00000000-0006-0000-0000-00000A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3" authorId="0" shapeId="0" xr:uid="{00000000-0006-0000-0000-00000B280000}">
      <text>
        <r>
          <rPr>
            <sz val="11"/>
            <color indexed="8"/>
            <rFont val="Helvetica"/>
            <family val="2"/>
          </rPr>
          <t>Author:
In conjunction with ICTY-related efforts</t>
        </r>
      </text>
    </comment>
    <comment ref="K794" authorId="0" shapeId="0" xr:uid="{00000000-0006-0000-0000-00000C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4" authorId="0" shapeId="0" xr:uid="{00000000-0006-0000-0000-00000D280000}">
      <text>
        <r>
          <rPr>
            <sz val="11"/>
            <color indexed="8"/>
            <rFont val="Helvetica"/>
            <family val="2"/>
          </rPr>
          <t>Author:
“ the former genocide offense of § 220a of the Criminal Code”
http://www.zis-online.com/dat/artikel/2007_13_187.pdf at 510</t>
        </r>
      </text>
    </comment>
    <comment ref="AH794" authorId="0" shapeId="0" xr:uid="{00000000-0006-0000-0000-00000E280000}">
      <text>
        <r>
          <rPr>
            <sz val="11"/>
            <color indexed="8"/>
            <rFont val="Helvetica"/>
            <family val="2"/>
          </rPr>
          <t>Author:
https://en.wikipedia.org/wiki/List_of_former_German_colonies</t>
        </r>
      </text>
    </comment>
    <comment ref="AI794" authorId="0" shapeId="0" xr:uid="{00000000-0006-0000-0000-00000F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4" authorId="0" shapeId="0" xr:uid="{00000000-0006-0000-0000-000010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4" authorId="0" shapeId="0" xr:uid="{00000000-0006-0000-0000-000011280000}">
      <text>
        <r>
          <rPr>
            <sz val="11"/>
            <color indexed="8"/>
            <rFont val="Helvetica"/>
            <family val="2"/>
          </rPr>
          <t>Author:
In conjunction with ICTY-related efforts</t>
        </r>
      </text>
    </comment>
    <comment ref="N795" authorId="2" shapeId="0" xr:uid="{4FE800DC-C34B-814B-BD9C-6C0907F3AEBD}">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795" authorId="1" shapeId="0" xr:uid="{C9A2773A-702D-CC43-BCC8-F651C6FA2636}">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795" authorId="0" shapeId="0" xr:uid="{88536A40-98CF-AA4F-9EB0-0E5ED713D3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C796" authorId="2" shapeId="0" xr:uid="{62C5E9EB-A70C-A842-A2A0-66EC45FC1DE8}">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797" authorId="0" shapeId="0" xr:uid="{00000000-0006-0000-0000-000012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7" authorId="0" shapeId="0" xr:uid="{00000000-0006-0000-0000-000013280000}">
      <text>
        <r>
          <rPr>
            <sz val="11"/>
            <color indexed="8"/>
            <rFont val="Helvetica"/>
            <family val="2"/>
          </rPr>
          <t>Author:
“ the former genocide offense of § 220a of the Criminal Code”
http://www.zis-online.com/dat/artikel/2007_13_187.pdf at 510</t>
        </r>
      </text>
    </comment>
    <comment ref="AH797" authorId="0" shapeId="0" xr:uid="{00000000-0006-0000-0000-000014280000}">
      <text>
        <r>
          <rPr>
            <sz val="11"/>
            <color indexed="8"/>
            <rFont val="Helvetica"/>
            <family val="2"/>
          </rPr>
          <t>Author:
https://en.wikipedia.org/wiki/List_of_former_German_colonies</t>
        </r>
      </text>
    </comment>
    <comment ref="AI797" authorId="0" shapeId="0" xr:uid="{00000000-0006-0000-0000-000015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7" authorId="0" shapeId="0" xr:uid="{00000000-0006-0000-0000-000016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7" authorId="0" shapeId="0" xr:uid="{00000000-0006-0000-0000-000017280000}">
      <text>
        <r>
          <rPr>
            <sz val="11"/>
            <color indexed="8"/>
            <rFont val="Helvetica"/>
            <family val="2"/>
          </rPr>
          <t>Author:
In conjunction with ICTY-related efforts</t>
        </r>
      </text>
    </comment>
    <comment ref="K798" authorId="0" shapeId="0" xr:uid="{00000000-0006-0000-0000-000018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8" authorId="0" shapeId="0" xr:uid="{00000000-0006-0000-0000-000019280000}">
      <text>
        <r>
          <rPr>
            <sz val="11"/>
            <color indexed="8"/>
            <rFont val="Helvetica"/>
            <family val="2"/>
          </rPr>
          <t>Author:
“ the former genocide offense of § 220a of the Criminal Code”
http://www.zis-online.com/dat/artikel/2007_13_187.pdf at 510</t>
        </r>
      </text>
    </comment>
    <comment ref="AH798" authorId="0" shapeId="0" xr:uid="{00000000-0006-0000-0000-00001A280000}">
      <text>
        <r>
          <rPr>
            <sz val="11"/>
            <color indexed="8"/>
            <rFont val="Helvetica"/>
            <family val="2"/>
          </rPr>
          <t>Author:
https://en.wikipedia.org/wiki/List_of_former_German_colonies</t>
        </r>
      </text>
    </comment>
    <comment ref="AI798" authorId="0" shapeId="0" xr:uid="{00000000-0006-0000-0000-00001B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8" authorId="0" shapeId="0" xr:uid="{00000000-0006-0000-0000-00001C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8" authorId="0" shapeId="0" xr:uid="{00000000-0006-0000-0000-00001D280000}">
      <text>
        <r>
          <rPr>
            <sz val="11"/>
            <color indexed="8"/>
            <rFont val="Helvetica"/>
            <family val="2"/>
          </rPr>
          <t>Author:
In conjunction with ICTY-related efforts</t>
        </r>
      </text>
    </comment>
    <comment ref="K799" authorId="0" shapeId="0" xr:uid="{00000000-0006-0000-0000-00001E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799" authorId="0" shapeId="0" xr:uid="{00000000-0006-0000-0000-00001F280000}">
      <text>
        <r>
          <rPr>
            <sz val="11"/>
            <color indexed="8"/>
            <rFont val="Helvetica"/>
            <family val="2"/>
          </rPr>
          <t>Author:
“ the former genocide offense of § 220a of the Criminal Code”
http://www.zis-online.com/dat/artikel/2007_13_187.pdf at 510</t>
        </r>
      </text>
    </comment>
    <comment ref="AH799" authorId="0" shapeId="0" xr:uid="{00000000-0006-0000-0000-000020280000}">
      <text>
        <r>
          <rPr>
            <sz val="11"/>
            <color indexed="8"/>
            <rFont val="Helvetica"/>
            <family val="2"/>
          </rPr>
          <t>Author:
https://en.wikipedia.org/wiki/List_of_former_German_colonies</t>
        </r>
      </text>
    </comment>
    <comment ref="AI799" authorId="0" shapeId="0" xr:uid="{00000000-0006-0000-0000-000021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799" authorId="0" shapeId="0" xr:uid="{00000000-0006-0000-0000-000022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799" authorId="0" shapeId="0" xr:uid="{00000000-0006-0000-0000-000023280000}">
      <text>
        <r>
          <rPr>
            <sz val="11"/>
            <color indexed="8"/>
            <rFont val="Helvetica"/>
            <family val="2"/>
          </rPr>
          <t>Author:
In conjunction with ICTY-related efforts</t>
        </r>
      </text>
    </comment>
    <comment ref="K800" authorId="0" shapeId="0" xr:uid="{00000000-0006-0000-0000-000024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0" authorId="0" shapeId="0" xr:uid="{00000000-0006-0000-0000-000025280000}">
      <text>
        <r>
          <rPr>
            <sz val="11"/>
            <color indexed="8"/>
            <rFont val="Helvetica"/>
            <family val="2"/>
          </rPr>
          <t>Author:
“ the former genocide offense of § 220a of the Criminal Code”
http://www.zis-online.com/dat/artikel/2007_13_187.pdf at 510</t>
        </r>
      </text>
    </comment>
    <comment ref="AH800" authorId="0" shapeId="0" xr:uid="{00000000-0006-0000-0000-000026280000}">
      <text>
        <r>
          <rPr>
            <sz val="11"/>
            <color indexed="8"/>
            <rFont val="Helvetica"/>
            <family val="2"/>
          </rPr>
          <t>Author:
https://en.wikipedia.org/wiki/List_of_former_German_colonies</t>
        </r>
      </text>
    </comment>
    <comment ref="AI800" authorId="0" shapeId="0" xr:uid="{00000000-0006-0000-0000-000027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0" authorId="0" shapeId="0" xr:uid="{00000000-0006-0000-0000-000028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0" authorId="0" shapeId="0" xr:uid="{00000000-0006-0000-0000-000029280000}">
      <text>
        <r>
          <rPr>
            <sz val="11"/>
            <color indexed="8"/>
            <rFont val="Helvetica"/>
            <family val="2"/>
          </rPr>
          <t>Author:
In conjunction with ICTY-related efforts</t>
        </r>
      </text>
    </comment>
    <comment ref="K801" authorId="0" shapeId="0" xr:uid="{00000000-0006-0000-0000-00002A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1" authorId="0" shapeId="0" xr:uid="{00000000-0006-0000-0000-00002B280000}">
      <text>
        <r>
          <rPr>
            <sz val="11"/>
            <color indexed="8"/>
            <rFont val="Helvetica"/>
            <family val="2"/>
          </rPr>
          <t>Author:
“ the former genocide offense of § 220a of the Criminal Code”
http://www.zis-online.com/dat/artikel/2007_13_187.pdf at 510</t>
        </r>
      </text>
    </comment>
    <comment ref="AH801" authorId="0" shapeId="0" xr:uid="{00000000-0006-0000-0000-00002C280000}">
      <text>
        <r>
          <rPr>
            <sz val="11"/>
            <color indexed="8"/>
            <rFont val="Helvetica"/>
            <family val="2"/>
          </rPr>
          <t>Author:
https://en.wikipedia.org/wiki/List_of_former_German_colonies</t>
        </r>
      </text>
    </comment>
    <comment ref="AI801" authorId="0" shapeId="0" xr:uid="{00000000-0006-0000-0000-00002D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1" authorId="0" shapeId="0" xr:uid="{00000000-0006-0000-0000-00002E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1" authorId="0" shapeId="0" xr:uid="{00000000-0006-0000-0000-00002F280000}">
      <text>
        <r>
          <rPr>
            <sz val="11"/>
            <color indexed="8"/>
            <rFont val="Helvetica"/>
            <family val="2"/>
          </rPr>
          <t>Author:
In conjunction with ICTY-related efforts</t>
        </r>
      </text>
    </comment>
    <comment ref="K802" authorId="0" shapeId="0" xr:uid="{00000000-0006-0000-0000-000030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2" authorId="0" shapeId="0" xr:uid="{00000000-0006-0000-0000-000031280000}">
      <text>
        <r>
          <rPr>
            <sz val="11"/>
            <color indexed="8"/>
            <rFont val="Helvetica"/>
            <family val="2"/>
          </rPr>
          <t>Author:
“ the former genocide offense of § 220a of the Criminal Code”
http://www.zis-online.com/dat/artikel/2007_13_187.pdf at 510</t>
        </r>
      </text>
    </comment>
    <comment ref="AH802" authorId="0" shapeId="0" xr:uid="{00000000-0006-0000-0000-000032280000}">
      <text>
        <r>
          <rPr>
            <sz val="11"/>
            <color indexed="8"/>
            <rFont val="Helvetica"/>
            <family val="2"/>
          </rPr>
          <t>Author:
https://en.wikipedia.org/wiki/List_of_former_German_colonies</t>
        </r>
      </text>
    </comment>
    <comment ref="AI802" authorId="0" shapeId="0" xr:uid="{00000000-0006-0000-0000-000033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2" authorId="0" shapeId="0" xr:uid="{00000000-0006-0000-0000-000034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2" authorId="0" shapeId="0" xr:uid="{00000000-0006-0000-0000-000035280000}">
      <text>
        <r>
          <rPr>
            <sz val="11"/>
            <color indexed="8"/>
            <rFont val="Helvetica"/>
            <family val="2"/>
          </rPr>
          <t>Author:
In conjunction with ICTY-related efforts</t>
        </r>
      </text>
    </comment>
    <comment ref="K803" authorId="0" shapeId="0" xr:uid="{00000000-0006-0000-0000-000036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3" authorId="0" shapeId="0" xr:uid="{00000000-0006-0000-0000-000037280000}">
      <text>
        <r>
          <rPr>
            <sz val="11"/>
            <color indexed="8"/>
            <rFont val="Helvetica"/>
            <family val="2"/>
          </rPr>
          <t>Author:
“ the former genocide offense of § 220a of the Criminal Code”
http://www.zis-online.com/dat/artikel/2007_13_187.pdf at 510</t>
        </r>
      </text>
    </comment>
    <comment ref="AH803" authorId="0" shapeId="0" xr:uid="{00000000-0006-0000-0000-000038280000}">
      <text>
        <r>
          <rPr>
            <sz val="11"/>
            <color indexed="8"/>
            <rFont val="Helvetica"/>
            <family val="2"/>
          </rPr>
          <t>Author:
https://en.wikipedia.org/wiki/List_of_former_German_colonies</t>
        </r>
      </text>
    </comment>
    <comment ref="AI803" authorId="0" shapeId="0" xr:uid="{00000000-0006-0000-0000-000039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3" authorId="0" shapeId="0" xr:uid="{00000000-0006-0000-0000-00003A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3" authorId="0" shapeId="0" xr:uid="{00000000-0006-0000-0000-00003B280000}">
      <text>
        <r>
          <rPr>
            <sz val="11"/>
            <color indexed="8"/>
            <rFont val="Helvetica"/>
            <family val="2"/>
          </rPr>
          <t>Author:
In conjunction with ICTY-related efforts</t>
        </r>
      </text>
    </comment>
    <comment ref="K804" authorId="0" shapeId="0" xr:uid="{00000000-0006-0000-0000-00003C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4" authorId="0" shapeId="0" xr:uid="{00000000-0006-0000-0000-00003D280000}">
      <text>
        <r>
          <rPr>
            <sz val="11"/>
            <color indexed="8"/>
            <rFont val="Helvetica"/>
            <family val="2"/>
          </rPr>
          <t>Author:
“ the former genocide offense of § 220a of the Criminal Code”
http://www.zis-online.com/dat/artikel/2007_13_187.pdf at 510</t>
        </r>
      </text>
    </comment>
    <comment ref="AH804" authorId="0" shapeId="0" xr:uid="{00000000-0006-0000-0000-00003E280000}">
      <text>
        <r>
          <rPr>
            <sz val="11"/>
            <color indexed="8"/>
            <rFont val="Helvetica"/>
            <family val="2"/>
          </rPr>
          <t>Author:
https://en.wikipedia.org/wiki/List_of_former_German_colonies</t>
        </r>
      </text>
    </comment>
    <comment ref="AI804" authorId="0" shapeId="0" xr:uid="{00000000-0006-0000-0000-00003F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4" authorId="0" shapeId="0" xr:uid="{00000000-0006-0000-0000-000040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4" authorId="0" shapeId="0" xr:uid="{00000000-0006-0000-0000-000041280000}">
      <text>
        <r>
          <rPr>
            <sz val="11"/>
            <color indexed="8"/>
            <rFont val="Helvetica"/>
            <family val="2"/>
          </rPr>
          <t>Author:
In conjunction with ICTY-related efforts</t>
        </r>
      </text>
    </comment>
    <comment ref="K805" authorId="0" shapeId="0" xr:uid="{00000000-0006-0000-0000-000042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5" authorId="0" shapeId="0" xr:uid="{00000000-0006-0000-0000-000043280000}">
      <text>
        <r>
          <rPr>
            <sz val="11"/>
            <color indexed="8"/>
            <rFont val="Helvetica"/>
            <family val="2"/>
          </rPr>
          <t>Author:
“ the former genocide offense of § 220a of the Criminal Code”
http://www.zis-online.com/dat/artikel/2007_13_187.pdf at 510</t>
        </r>
      </text>
    </comment>
    <comment ref="AH805" authorId="0" shapeId="0" xr:uid="{00000000-0006-0000-0000-000044280000}">
      <text>
        <r>
          <rPr>
            <sz val="11"/>
            <color indexed="8"/>
            <rFont val="Helvetica"/>
            <family val="2"/>
          </rPr>
          <t>Author:
https://en.wikipedia.org/wiki/List_of_former_German_colonies</t>
        </r>
      </text>
    </comment>
    <comment ref="AI805" authorId="0" shapeId="0" xr:uid="{00000000-0006-0000-0000-000045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5" authorId="0" shapeId="0" xr:uid="{00000000-0006-0000-0000-000046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5" authorId="0" shapeId="0" xr:uid="{00000000-0006-0000-0000-000047280000}">
      <text>
        <r>
          <rPr>
            <sz val="11"/>
            <color indexed="8"/>
            <rFont val="Helvetica"/>
            <family val="2"/>
          </rPr>
          <t>Author:
In conjunction with ICTY-related efforts</t>
        </r>
      </text>
    </comment>
    <comment ref="K806" authorId="0" shapeId="0" xr:uid="{00000000-0006-0000-0000-000048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6" authorId="0" shapeId="0" xr:uid="{00000000-0006-0000-0000-000049280000}">
      <text>
        <r>
          <rPr>
            <sz val="11"/>
            <color indexed="8"/>
            <rFont val="Helvetica"/>
            <family val="2"/>
          </rPr>
          <t>Author:
“ the former genocide offense of § 220a of the Criminal Code”
http://www.zis-online.com/dat/artikel/2007_13_187.pdf at 510</t>
        </r>
      </text>
    </comment>
    <comment ref="AH806" authorId="0" shapeId="0" xr:uid="{00000000-0006-0000-0000-00004A280000}">
      <text>
        <r>
          <rPr>
            <sz val="11"/>
            <color indexed="8"/>
            <rFont val="Helvetica"/>
            <family val="2"/>
          </rPr>
          <t>Author:
https://en.wikipedia.org/wiki/List_of_former_German_colonies</t>
        </r>
      </text>
    </comment>
    <comment ref="AI806" authorId="0" shapeId="0" xr:uid="{00000000-0006-0000-0000-00004B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6" authorId="0" shapeId="0" xr:uid="{00000000-0006-0000-0000-00004C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6" authorId="0" shapeId="0" xr:uid="{00000000-0006-0000-0000-00004D280000}">
      <text>
        <r>
          <rPr>
            <sz val="11"/>
            <color indexed="8"/>
            <rFont val="Helvetica"/>
            <family val="2"/>
          </rPr>
          <t>Author:
In conjunction with ICTY-related efforts</t>
        </r>
      </text>
    </comment>
    <comment ref="K807" authorId="0" shapeId="0" xr:uid="{00000000-0006-0000-0000-00004E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07" authorId="0" shapeId="0" xr:uid="{00000000-0006-0000-0000-00004F280000}">
      <text>
        <r>
          <rPr>
            <sz val="11"/>
            <color indexed="8"/>
            <rFont val="Helvetica"/>
            <family val="2"/>
          </rPr>
          <t>Author:
“ the former genocide offense of § 220a of the Criminal Code”
http://www.zis-online.com/dat/artikel/2007_13_187.pdf at 510</t>
        </r>
      </text>
    </comment>
    <comment ref="AH807" authorId="0" shapeId="0" xr:uid="{00000000-0006-0000-0000-000050280000}">
      <text>
        <r>
          <rPr>
            <sz val="11"/>
            <color indexed="8"/>
            <rFont val="Helvetica"/>
            <family val="2"/>
          </rPr>
          <t>Author:
https://en.wikipedia.org/wiki/List_of_former_German_colonies</t>
        </r>
      </text>
    </comment>
    <comment ref="AI807" authorId="0" shapeId="0" xr:uid="{00000000-0006-0000-0000-000051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07" authorId="0" shapeId="0" xr:uid="{00000000-0006-0000-0000-000052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07" authorId="0" shapeId="0" xr:uid="{00000000-0006-0000-0000-000053280000}">
      <text>
        <r>
          <rPr>
            <sz val="11"/>
            <color indexed="8"/>
            <rFont val="Helvetica"/>
            <family val="2"/>
          </rPr>
          <t>Author:
In conjunction with ICTY-related efforts</t>
        </r>
      </text>
    </comment>
    <comment ref="N808" authorId="2" shapeId="0" xr:uid="{AA03FF77-0F61-4142-B91F-CF14E11923F3}">
      <text>
        <r>
          <rPr>
            <b/>
            <sz val="10"/>
            <color rgb="FF000000"/>
            <rFont val="Tahoma"/>
            <family val="2"/>
          </rPr>
          <t>Maximo Langer:</t>
        </r>
        <r>
          <rPr>
            <sz val="10"/>
            <color rgb="FF000000"/>
            <rFont val="Tahoma"/>
            <family val="2"/>
          </rPr>
          <t xml:space="preserve">
</t>
        </r>
        <r>
          <rPr>
            <b/>
            <sz val="18"/>
            <color rgb="FF000000"/>
            <rFont val="Calibri"/>
            <family val="2"/>
          </rPr>
          <t>Maximo Langer:</t>
        </r>
        <r>
          <rPr>
            <sz val="10"/>
            <color rgb="FF000000"/>
            <rFont val="Calibri"/>
            <family val="2"/>
          </rPr>
          <t xml:space="preserve">
</t>
        </r>
        <r>
          <rPr>
            <sz val="18"/>
            <color rgb="FF000000"/>
            <rFont val="Calibri"/>
            <family val="2"/>
          </rPr>
          <t xml:space="preserve">https://www.thelocal.se/20110408/33104
</t>
        </r>
        <r>
          <rPr>
            <sz val="10"/>
            <color rgb="FF000000"/>
            <rFont val="Calibri"/>
            <family val="2"/>
          </rPr>
          <t xml:space="preserve">
</t>
        </r>
        <r>
          <rPr>
            <sz val="18"/>
            <color rgb="FF000000"/>
            <rFont val="Calibri"/>
            <family val="2"/>
          </rPr>
          <t>"Sweden opened a probe on the matter in 2008, receiving assistance with the investigation from a number of countries as well as the UN International Criminal Tribunal for the former Yugoslavia in The Hague."</t>
        </r>
        <r>
          <rPr>
            <sz val="10"/>
            <color rgb="FF000000"/>
            <rFont val="Calibri"/>
            <family val="2"/>
          </rPr>
          <t xml:space="preserve">
</t>
        </r>
      </text>
    </comment>
    <comment ref="AD808" authorId="1" shapeId="0" xr:uid="{24251931-0093-D849-A711-3230AE58A2CC}">
      <text>
        <r>
          <rPr>
            <b/>
            <sz val="10"/>
            <color rgb="FF000000"/>
            <rFont val="Tahoma"/>
            <family val="2"/>
          </rPr>
          <t>Mack Eason:</t>
        </r>
        <r>
          <rPr>
            <sz val="10"/>
            <color rgb="FF000000"/>
            <rFont val="Tahoma"/>
            <family val="2"/>
          </rPr>
          <t xml:space="preserve">
</t>
        </r>
        <r>
          <rPr>
            <sz val="10"/>
            <color rgb="FF000000"/>
            <rFont val="Tahoma"/>
            <family val="2"/>
          </rPr>
          <t>Likely war crimes b/c the source articles for these cases discuss them in the context of the Mirsad Repak case and his being charged with war crimes only AFTER that crime was written into the Norwegian criminal code.</t>
        </r>
      </text>
    </comment>
    <comment ref="AH808" authorId="0" shapeId="0" xr:uid="{3193A13B-B102-E44E-92B5-F7FCD43DE5E6}">
      <text>
        <r>
          <rPr>
            <sz val="11"/>
            <color indexed="8"/>
            <rFont val="Helvetica"/>
            <family val="2"/>
          </rPr>
          <t>Author:
Barely.
https://en.wikipedia.org/wiki/Swedish_overseas_colonies</t>
        </r>
      </text>
    </comment>
    <comment ref="C809" authorId="2" shapeId="0" xr:uid="{1CB01163-3650-794F-BE0B-6F340CA33B08}">
      <text>
        <r>
          <rPr>
            <b/>
            <sz val="10"/>
            <color rgb="FF000000"/>
            <rFont val="Tahoma"/>
            <family val="2"/>
          </rPr>
          <t>Maximo Langer:</t>
        </r>
        <r>
          <rPr>
            <sz val="10"/>
            <color rgb="FF000000"/>
            <rFont val="Tahoma"/>
            <family val="2"/>
          </rPr>
          <t xml:space="preserve">
</t>
        </r>
        <r>
          <rPr>
            <sz val="10"/>
            <color rgb="FF000000"/>
            <rFont val="Tahoma"/>
            <family val="2"/>
          </rPr>
          <t>We added only 10 John Doe even if 13 are mentioned by HRW Report at p. 32, because we substracted the three cases of Syrian defendants in Sweden whose names are known even if we have reason to think that these are separate to be conservativate</t>
        </r>
      </text>
    </comment>
    <comment ref="K810" authorId="0" shapeId="0" xr:uid="{00000000-0006-0000-0000-000054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0" authorId="0" shapeId="0" xr:uid="{00000000-0006-0000-0000-000055280000}">
      <text>
        <r>
          <rPr>
            <sz val="11"/>
            <color indexed="8"/>
            <rFont val="Helvetica"/>
            <family val="2"/>
          </rPr>
          <t>Author:
“ the former genocide offense of § 220a of the Criminal Code”
http://www.zis-online.com/dat/artikel/2007_13_187.pdf at 510</t>
        </r>
      </text>
    </comment>
    <comment ref="AH810" authorId="0" shapeId="0" xr:uid="{00000000-0006-0000-0000-000056280000}">
      <text>
        <r>
          <rPr>
            <sz val="11"/>
            <color indexed="8"/>
            <rFont val="Helvetica"/>
            <family val="2"/>
          </rPr>
          <t>Author:
https://en.wikipedia.org/wiki/List_of_former_German_colonies</t>
        </r>
      </text>
    </comment>
    <comment ref="AI810" authorId="0" shapeId="0" xr:uid="{00000000-0006-0000-0000-000057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0" authorId="0" shapeId="0" xr:uid="{00000000-0006-0000-0000-000058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0" authorId="0" shapeId="0" xr:uid="{00000000-0006-0000-0000-000059280000}">
      <text>
        <r>
          <rPr>
            <sz val="11"/>
            <color indexed="8"/>
            <rFont val="Helvetica"/>
            <family val="2"/>
          </rPr>
          <t>Author:
In conjunction with ICTY-related efforts</t>
        </r>
      </text>
    </comment>
    <comment ref="K811" authorId="0" shapeId="0" xr:uid="{00000000-0006-0000-0000-00005A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1" authorId="0" shapeId="0" xr:uid="{00000000-0006-0000-0000-00005B280000}">
      <text>
        <r>
          <rPr>
            <sz val="11"/>
            <color indexed="8"/>
            <rFont val="Helvetica"/>
            <family val="2"/>
          </rPr>
          <t>Author:
“ the former genocide offense of § 220a of the Criminal Code”
http://www.zis-online.com/dat/artikel/2007_13_187.pdf at 510</t>
        </r>
      </text>
    </comment>
    <comment ref="AH811" authorId="0" shapeId="0" xr:uid="{00000000-0006-0000-0000-00005C280000}">
      <text>
        <r>
          <rPr>
            <sz val="11"/>
            <color indexed="8"/>
            <rFont val="Helvetica"/>
            <family val="2"/>
          </rPr>
          <t>Author:
https://en.wikipedia.org/wiki/List_of_former_German_colonies</t>
        </r>
      </text>
    </comment>
    <comment ref="AI811" authorId="0" shapeId="0" xr:uid="{00000000-0006-0000-0000-00005D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1" authorId="0" shapeId="0" xr:uid="{00000000-0006-0000-0000-00005E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1" authorId="0" shapeId="0" xr:uid="{00000000-0006-0000-0000-00005F280000}">
      <text>
        <r>
          <rPr>
            <sz val="11"/>
            <color indexed="8"/>
            <rFont val="Helvetica"/>
            <family val="2"/>
          </rPr>
          <t>Author:
In conjunction with ICTY-related efforts</t>
        </r>
      </text>
    </comment>
    <comment ref="K812" authorId="0" shapeId="0" xr:uid="{00000000-0006-0000-0000-000060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2" authorId="0" shapeId="0" xr:uid="{00000000-0006-0000-0000-000061280000}">
      <text>
        <r>
          <rPr>
            <sz val="11"/>
            <color indexed="8"/>
            <rFont val="Helvetica"/>
            <family val="2"/>
          </rPr>
          <t>Author:
“ the former genocide offense of § 220a of the Criminal Code”
http://www.zis-online.com/dat/artikel/2007_13_187.pdf at 510</t>
        </r>
      </text>
    </comment>
    <comment ref="AH812" authorId="0" shapeId="0" xr:uid="{00000000-0006-0000-0000-000062280000}">
      <text>
        <r>
          <rPr>
            <sz val="11"/>
            <color indexed="8"/>
            <rFont val="Helvetica"/>
            <family val="2"/>
          </rPr>
          <t>Author:
https://en.wikipedia.org/wiki/List_of_former_German_colonies</t>
        </r>
      </text>
    </comment>
    <comment ref="AI812" authorId="0" shapeId="0" xr:uid="{00000000-0006-0000-0000-000063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2" authorId="0" shapeId="0" xr:uid="{00000000-0006-0000-0000-000064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2" authorId="0" shapeId="0" xr:uid="{00000000-0006-0000-0000-000065280000}">
      <text>
        <r>
          <rPr>
            <sz val="11"/>
            <color indexed="8"/>
            <rFont val="Helvetica"/>
            <family val="2"/>
          </rPr>
          <t>Author:
In conjunction with ICTY-related efforts</t>
        </r>
      </text>
    </comment>
    <comment ref="K813" authorId="0" shapeId="0" xr:uid="{00000000-0006-0000-0000-000066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3" authorId="0" shapeId="0" xr:uid="{00000000-0006-0000-0000-000067280000}">
      <text>
        <r>
          <rPr>
            <sz val="11"/>
            <color indexed="8"/>
            <rFont val="Helvetica"/>
            <family val="2"/>
          </rPr>
          <t>Author:
“ the former genocide offense of § 220a of the Criminal Code”
http://www.zis-online.com/dat/artikel/2007_13_187.pdf at 510</t>
        </r>
      </text>
    </comment>
    <comment ref="AH813" authorId="0" shapeId="0" xr:uid="{00000000-0006-0000-0000-000068280000}">
      <text>
        <r>
          <rPr>
            <sz val="11"/>
            <color indexed="8"/>
            <rFont val="Helvetica"/>
            <family val="2"/>
          </rPr>
          <t>Author:
https://en.wikipedia.org/wiki/List_of_former_German_colonies</t>
        </r>
      </text>
    </comment>
    <comment ref="AI813" authorId="0" shapeId="0" xr:uid="{00000000-0006-0000-0000-000069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3" authorId="0" shapeId="0" xr:uid="{00000000-0006-0000-0000-00006A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3" authorId="0" shapeId="0" xr:uid="{00000000-0006-0000-0000-00006B280000}">
      <text>
        <r>
          <rPr>
            <sz val="11"/>
            <color indexed="8"/>
            <rFont val="Helvetica"/>
            <family val="2"/>
          </rPr>
          <t>Author:
In conjunction with ICTY-related efforts</t>
        </r>
      </text>
    </comment>
    <comment ref="K814" authorId="0" shapeId="0" xr:uid="{00000000-0006-0000-0000-00006C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4" authorId="0" shapeId="0" xr:uid="{00000000-0006-0000-0000-00006D280000}">
      <text>
        <r>
          <rPr>
            <sz val="11"/>
            <color indexed="8"/>
            <rFont val="Helvetica"/>
            <family val="2"/>
          </rPr>
          <t>Author:
“ the former genocide offense of § 220a of the Criminal Code”
http://www.zis-online.com/dat/artikel/2007_13_187.pdf at 510</t>
        </r>
      </text>
    </comment>
    <comment ref="AH814" authorId="0" shapeId="0" xr:uid="{00000000-0006-0000-0000-00006E280000}">
      <text>
        <r>
          <rPr>
            <sz val="11"/>
            <color indexed="8"/>
            <rFont val="Helvetica"/>
            <family val="2"/>
          </rPr>
          <t>Author:
https://en.wikipedia.org/wiki/List_of_former_German_colonies</t>
        </r>
      </text>
    </comment>
    <comment ref="AI814" authorId="0" shapeId="0" xr:uid="{00000000-0006-0000-0000-00006F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4" authorId="0" shapeId="0" xr:uid="{00000000-0006-0000-0000-000070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4" authorId="0" shapeId="0" xr:uid="{00000000-0006-0000-0000-000071280000}">
      <text>
        <r>
          <rPr>
            <sz val="11"/>
            <color indexed="8"/>
            <rFont val="Helvetica"/>
            <family val="2"/>
          </rPr>
          <t>Author:
In conjunction with ICTY-related efforts</t>
        </r>
      </text>
    </comment>
    <comment ref="K815" authorId="0" shapeId="0" xr:uid="{00000000-0006-0000-0000-000072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5" authorId="0" shapeId="0" xr:uid="{00000000-0006-0000-0000-000073280000}">
      <text>
        <r>
          <rPr>
            <sz val="11"/>
            <color indexed="8"/>
            <rFont val="Helvetica"/>
            <family val="2"/>
          </rPr>
          <t>Author:
“ the former genocide offense of § 220a of the Criminal Code”
http://www.zis-online.com/dat/artikel/2007_13_187.pdf at 510</t>
        </r>
      </text>
    </comment>
    <comment ref="AH815" authorId="0" shapeId="0" xr:uid="{00000000-0006-0000-0000-000074280000}">
      <text>
        <r>
          <rPr>
            <sz val="11"/>
            <color indexed="8"/>
            <rFont val="Helvetica"/>
            <family val="2"/>
          </rPr>
          <t>Author:
https://en.wikipedia.org/wiki/List_of_former_German_colonies</t>
        </r>
      </text>
    </comment>
    <comment ref="AI815" authorId="0" shapeId="0" xr:uid="{00000000-0006-0000-0000-000075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5" authorId="0" shapeId="0" xr:uid="{00000000-0006-0000-0000-000076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5" authorId="0" shapeId="0" xr:uid="{00000000-0006-0000-0000-000077280000}">
      <text>
        <r>
          <rPr>
            <sz val="11"/>
            <color indexed="8"/>
            <rFont val="Helvetica"/>
            <family val="2"/>
          </rPr>
          <t>Author:
In conjunction with ICTY-related efforts</t>
        </r>
      </text>
    </comment>
    <comment ref="K816" authorId="0" shapeId="0" xr:uid="{00000000-0006-0000-0000-000078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6" authorId="0" shapeId="0" xr:uid="{00000000-0006-0000-0000-000079280000}">
      <text>
        <r>
          <rPr>
            <sz val="11"/>
            <color indexed="8"/>
            <rFont val="Helvetica"/>
            <family val="2"/>
          </rPr>
          <t>Author:
“ the former genocide offense of § 220a of the Criminal Code”
http://www.zis-online.com/dat/artikel/2007_13_187.pdf at 510</t>
        </r>
      </text>
    </comment>
    <comment ref="AH816" authorId="0" shapeId="0" xr:uid="{00000000-0006-0000-0000-00007A280000}">
      <text>
        <r>
          <rPr>
            <sz val="11"/>
            <color indexed="8"/>
            <rFont val="Helvetica"/>
            <family val="2"/>
          </rPr>
          <t>Author:
https://en.wikipedia.org/wiki/List_of_former_German_colonies</t>
        </r>
      </text>
    </comment>
    <comment ref="AI816" authorId="0" shapeId="0" xr:uid="{00000000-0006-0000-0000-00007B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6" authorId="0" shapeId="0" xr:uid="{00000000-0006-0000-0000-00007C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6" authorId="0" shapeId="0" xr:uid="{00000000-0006-0000-0000-00007D280000}">
      <text>
        <r>
          <rPr>
            <sz val="11"/>
            <color indexed="8"/>
            <rFont val="Helvetica"/>
            <family val="2"/>
          </rPr>
          <t>Author:
In conjunction with ICTY-related efforts</t>
        </r>
      </text>
    </comment>
    <comment ref="K817" authorId="0" shapeId="0" xr:uid="{00000000-0006-0000-0000-00007E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7" authorId="0" shapeId="0" xr:uid="{00000000-0006-0000-0000-00007F280000}">
      <text>
        <r>
          <rPr>
            <sz val="11"/>
            <color indexed="8"/>
            <rFont val="Helvetica"/>
            <family val="2"/>
          </rPr>
          <t>Author:
“ the former genocide offense of § 220a of the Criminal Code”
http://www.zis-online.com/dat/artikel/2007_13_187.pdf at 510</t>
        </r>
      </text>
    </comment>
    <comment ref="AH817" authorId="0" shapeId="0" xr:uid="{00000000-0006-0000-0000-000080280000}">
      <text>
        <r>
          <rPr>
            <sz val="11"/>
            <color indexed="8"/>
            <rFont val="Helvetica"/>
            <family val="2"/>
          </rPr>
          <t>Author:
https://en.wikipedia.org/wiki/List_of_former_German_colonies</t>
        </r>
      </text>
    </comment>
    <comment ref="AI817" authorId="0" shapeId="0" xr:uid="{00000000-0006-0000-0000-000081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7" authorId="0" shapeId="0" xr:uid="{00000000-0006-0000-0000-000082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7" authorId="0" shapeId="0" xr:uid="{00000000-0006-0000-0000-000083280000}">
      <text>
        <r>
          <rPr>
            <sz val="11"/>
            <color indexed="8"/>
            <rFont val="Helvetica"/>
            <family val="2"/>
          </rPr>
          <t>Author:
In conjunction with ICTY-related efforts</t>
        </r>
      </text>
    </comment>
    <comment ref="K818" authorId="0" shapeId="0" xr:uid="{00000000-0006-0000-0000-000084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8" authorId="0" shapeId="0" xr:uid="{00000000-0006-0000-0000-000085280000}">
      <text>
        <r>
          <rPr>
            <sz val="11"/>
            <color indexed="8"/>
            <rFont val="Helvetica"/>
            <family val="2"/>
          </rPr>
          <t>Author:
“ the former genocide offense of § 220a of the Criminal Code”
http://www.zis-online.com/dat/artikel/2007_13_187.pdf at 510</t>
        </r>
      </text>
    </comment>
    <comment ref="AH818" authorId="0" shapeId="0" xr:uid="{00000000-0006-0000-0000-000086280000}">
      <text>
        <r>
          <rPr>
            <sz val="11"/>
            <color indexed="8"/>
            <rFont val="Helvetica"/>
            <family val="2"/>
          </rPr>
          <t>Author:
https://en.wikipedia.org/wiki/List_of_former_German_colonies</t>
        </r>
      </text>
    </comment>
    <comment ref="AI818" authorId="0" shapeId="0" xr:uid="{00000000-0006-0000-0000-000087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8" authorId="0" shapeId="0" xr:uid="{00000000-0006-0000-0000-000088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8" authorId="0" shapeId="0" xr:uid="{00000000-0006-0000-0000-000089280000}">
      <text>
        <r>
          <rPr>
            <sz val="11"/>
            <color indexed="8"/>
            <rFont val="Helvetica"/>
            <family val="2"/>
          </rPr>
          <t>Author:
In conjunction with ICTY-related efforts</t>
        </r>
      </text>
    </comment>
    <comment ref="K819" authorId="0" shapeId="0" xr:uid="{00000000-0006-0000-0000-00008A280000}">
      <text>
        <r>
          <rPr>
            <sz val="11"/>
            <color indexed="8"/>
            <rFont val="Helvetica"/>
            <family val="2"/>
          </rPr>
          <t>Author:
Rolf Hannich, Justice in the Name of All, Zeitschrift fuer Internationale Strafrechtsdogmatik, 13/2007, p. 507, p. 510-11. (available at http://www.zis-online.com/dat/artikel/2007_13_187.pdf)</t>
        </r>
      </text>
    </comment>
    <comment ref="AC819" authorId="0" shapeId="0" xr:uid="{00000000-0006-0000-0000-00008B280000}">
      <text>
        <r>
          <rPr>
            <sz val="11"/>
            <color indexed="8"/>
            <rFont val="Helvetica"/>
            <family val="2"/>
          </rPr>
          <t>Author:
“ the former genocide offense of § 220a of the Criminal Code”
http://www.zis-online.com/dat/artikel/2007_13_187.pdf at 510</t>
        </r>
      </text>
    </comment>
    <comment ref="AH819" authorId="0" shapeId="0" xr:uid="{00000000-0006-0000-0000-00008C280000}">
      <text>
        <r>
          <rPr>
            <sz val="11"/>
            <color indexed="8"/>
            <rFont val="Helvetica"/>
            <family val="2"/>
          </rPr>
          <t>Author:
https://en.wikipedia.org/wiki/List_of_former_German_colonies</t>
        </r>
      </text>
    </comment>
    <comment ref="AI819" authorId="0" shapeId="0" xr:uid="{00000000-0006-0000-0000-00008D28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819" authorId="0" shapeId="0" xr:uid="{00000000-0006-0000-0000-00008E280000}">
      <text>
        <r>
          <rPr>
            <sz val="11"/>
            <color indexed="8"/>
            <rFont val="Helvetica"/>
            <family val="2"/>
          </rPr>
          <t>Author:
“the genocide facts were relevant in 1992. In practice due to the Yugoslav civil war. Since that time many victims but stayed perpetrators of Serbian genocide in Germany, both legitimizing possible points of jurisdiction German law enforcement authorities as well as approaches for promising investigations revealed. “
http://www.zis-online.com/dat/artikel/2007_13_187.pdf at 510</t>
        </r>
      </text>
    </comment>
    <comment ref="BI819" authorId="0" shapeId="0" xr:uid="{00000000-0006-0000-0000-00008F280000}">
      <text>
        <r>
          <rPr>
            <sz val="11"/>
            <color indexed="8"/>
            <rFont val="Helvetica"/>
            <family val="2"/>
          </rPr>
          <t>Author:
In conjunction with ICTY-related efforts</t>
        </r>
      </text>
    </comment>
    <comment ref="K820" authorId="0" shapeId="0" xr:uid="{00000000-0006-0000-0000-00004E1B0000}">
      <text>
        <r>
          <rPr>
            <sz val="11"/>
            <color indexed="8"/>
            <rFont val="Helvetica"/>
            <family val="2"/>
          </rPr>
          <t>Author:
https://www.collectifpartiescivilesrwanda.fr/en/tableau-des-plaintes-du-cpcr/</t>
        </r>
      </text>
    </comment>
    <comment ref="AG820" authorId="0" shapeId="0" xr:uid="{00000000-0006-0000-0000-00004F1B0000}">
      <text>
        <r>
          <rPr>
            <sz val="11"/>
            <color indexed="8"/>
            <rFont val="Helvetica"/>
            <family val="2"/>
          </rPr>
          <t>Author:
Rwanda controlled first by Germany (German East Africa) during colonial period, then by Belgium under League of Nations Mandate system</t>
        </r>
      </text>
    </comment>
    <comment ref="AH820" authorId="0" shapeId="0" xr:uid="{00000000-0006-0000-0000-0000501B0000}">
      <text>
        <r>
          <rPr>
            <sz val="11"/>
            <color indexed="8"/>
            <rFont val="Helvetica"/>
            <family val="2"/>
          </rPr>
          <t>Author:
barely.
https://en.wikipedia.org/wiki/Danish_colonial_empire#Overview</t>
        </r>
      </text>
    </comment>
    <comment ref="AO820" authorId="0" shapeId="0" xr:uid="{00000000-0006-0000-0000-0000511B0000}">
      <text>
        <r>
          <rPr>
            <sz val="11"/>
            <color indexed="8"/>
            <rFont val="Helvetica"/>
            <family val="2"/>
          </rPr>
          <t xml:space="preserve">Author:
case filed by NGO (SCRC) and Rwandan nationals
</t>
        </r>
      </text>
    </comment>
    <comment ref="AU820" authorId="1" shapeId="0" xr:uid="{00000000-0006-0000-0000-0000521B0000}">
      <text>
        <r>
          <rPr>
            <sz val="11"/>
            <color indexed="8"/>
            <rFont val="Helvetica"/>
            <family val="2"/>
          </rPr>
          <t>Mack Eason:
http://www.collectifpartiescivilesrwanda.fr/en/tableau-des-plaintes-du-cpcr/</t>
        </r>
      </text>
    </comment>
    <comment ref="AZ820" authorId="0" shapeId="0" xr:uid="{00000000-0006-0000-0000-0000531B0000}">
      <text>
        <r>
          <rPr>
            <sz val="11"/>
            <color indexed="8"/>
            <rFont val="Helvetica"/>
            <family val="2"/>
          </rPr>
          <t>Author:
“Dominique Ntawukulilyayo arrived in France in 1999. From 2000, he resided, in all legality and openly, in Carcassonne in south west France” https://trialinternational.org/latest-post/dominique-ntawukulilyayo/</t>
        </r>
      </text>
    </comment>
    <comment ref="BA820" authorId="0" shapeId="0" xr:uid="{00000000-0006-0000-0000-0000541B0000}">
      <text>
        <r>
          <rPr>
            <sz val="11"/>
            <color indexed="8"/>
            <rFont val="Helvetica"/>
            <family val="2"/>
          </rPr>
          <t>Author:
“Dominique Ntawukulilyayo arrived in France in 1999. From 2000, he resided, in all legality and openly, in Carcassonne in south west France” https://trialinternational.org/latest-post/dominique-ntawukulilyayo/</t>
        </r>
      </text>
    </comment>
    <comment ref="G821" authorId="0" shapeId="0" xr:uid="{00000000-0006-0000-0000-0000551B0000}">
      <text>
        <r>
          <rPr>
            <sz val="11"/>
            <color rgb="FF000000"/>
            <rFont val="Helvetica"/>
            <family val="2"/>
          </rPr>
          <t xml:space="preserve">Author:
</t>
        </r>
        <r>
          <rPr>
            <sz val="11"/>
            <color rgb="FF000000"/>
            <rFont val="Helvetica"/>
            <family val="2"/>
          </rPr>
          <t>Langer’s database only had one complaint for Ntawukuriryayo</t>
        </r>
      </text>
    </comment>
    <comment ref="AG821" authorId="0" shapeId="0" xr:uid="{00000000-0006-0000-0000-0000561B0000}">
      <text>
        <r>
          <rPr>
            <sz val="11"/>
            <color indexed="8"/>
            <rFont val="Helvetica"/>
            <family val="2"/>
          </rPr>
          <t>Author:
Rwanda controlled first by Germany (German East Africa) during colonial period, then by Belgium under League of Nations Mandate system</t>
        </r>
      </text>
    </comment>
    <comment ref="AH821" authorId="0" shapeId="0" xr:uid="{00000000-0006-0000-0000-0000571B0000}">
      <text>
        <r>
          <rPr>
            <sz val="11"/>
            <color indexed="8"/>
            <rFont val="Helvetica"/>
            <family val="2"/>
          </rPr>
          <t>Author:
barely.
https://en.wikipedia.org/wiki/Danish_colonial_empire#Overview</t>
        </r>
      </text>
    </comment>
    <comment ref="AO821" authorId="0" shapeId="0" xr:uid="{00000000-0006-0000-0000-0000581B0000}">
      <text>
        <r>
          <rPr>
            <sz val="11"/>
            <color indexed="8"/>
            <rFont val="Helvetica"/>
            <family val="2"/>
          </rPr>
          <t xml:space="preserve">Author:
case filed by NGO (SCRC) and Rwandan nationals
</t>
        </r>
      </text>
    </comment>
    <comment ref="AU821" authorId="1" shapeId="0" xr:uid="{00000000-0006-0000-0000-0000591B0000}">
      <text>
        <r>
          <rPr>
            <sz val="11"/>
            <color indexed="8"/>
            <rFont val="Helvetica"/>
            <family val="2"/>
          </rPr>
          <t>Mack Eason:
http://www.collectifpartiescivilesrwanda.fr/en/tableau-des-plaintes-du-cpcr/</t>
        </r>
      </text>
    </comment>
    <comment ref="AZ821" authorId="0" shapeId="0" xr:uid="{00000000-0006-0000-0000-00005A1B0000}">
      <text>
        <r>
          <rPr>
            <sz val="11"/>
            <color indexed="8"/>
            <rFont val="Helvetica"/>
            <family val="2"/>
          </rPr>
          <t>Author:
“Dominique Ntawukulilyayo arrived in France in 1999. From 2000, he resided, in all legality and openly, in Carcassonne in south west France” https://trialinternational.org/latest-post/dominique-ntawukulilyayo/</t>
        </r>
      </text>
    </comment>
    <comment ref="BA821" authorId="0" shapeId="0" xr:uid="{00000000-0006-0000-0000-00005B1B0000}">
      <text>
        <r>
          <rPr>
            <sz val="11"/>
            <color indexed="8"/>
            <rFont val="Helvetica"/>
            <family val="2"/>
          </rPr>
          <t>Author:
“Dominique Ntawukulilyayo arrived in France in 1999. From 2000, he resided, in all legality and openly, in Carcassonne in south west France” https://trialinternational.org/latest-post/dominique-ntawukulilyayo/</t>
        </r>
      </text>
    </comment>
    <comment ref="G822" authorId="0" shapeId="0" xr:uid="{00000000-0006-0000-0000-0000631B0000}">
      <text>
        <r>
          <rPr>
            <sz val="11"/>
            <color indexed="8"/>
            <rFont val="Helvetica"/>
            <family val="2"/>
          </rPr>
          <t>Author:
Langer’s database only had one complaint for Ntawukuriryayo</t>
        </r>
      </text>
    </comment>
    <comment ref="AG822" authorId="0" shapeId="0" xr:uid="{00000000-0006-0000-0000-0000641B0000}">
      <text>
        <r>
          <rPr>
            <sz val="11"/>
            <color indexed="8"/>
            <rFont val="Helvetica"/>
            <family val="2"/>
          </rPr>
          <t>Author:
Rwanda controlled first by Germany (German East Africa) during colonial period, then by Belgium under League of Nations Mandate system</t>
        </r>
      </text>
    </comment>
    <comment ref="AH822" authorId="0" shapeId="0" xr:uid="{00000000-0006-0000-0000-0000651B0000}">
      <text>
        <r>
          <rPr>
            <sz val="11"/>
            <color indexed="8"/>
            <rFont val="Helvetica"/>
            <family val="2"/>
          </rPr>
          <t>Author:
barely.
https://en.wikipedia.org/wiki/Danish_colonial_empire#Overview</t>
        </r>
      </text>
    </comment>
    <comment ref="AO822" authorId="0" shapeId="0" xr:uid="{00000000-0006-0000-0000-0000661B0000}">
      <text>
        <r>
          <rPr>
            <sz val="11"/>
            <color indexed="8"/>
            <rFont val="Helvetica"/>
            <family val="2"/>
          </rPr>
          <t xml:space="preserve">Author:
case filed by NGO (SCRC) and Rwandan nationals
</t>
        </r>
      </text>
    </comment>
    <comment ref="AU822" authorId="1" shapeId="0" xr:uid="{00000000-0006-0000-0000-0000671B0000}">
      <text>
        <r>
          <rPr>
            <sz val="11"/>
            <color indexed="8"/>
            <rFont val="Helvetica"/>
            <family val="2"/>
          </rPr>
          <t>Mack Eason:
http://www.collectifpartiescivilesrwanda.fr/en/tableau-des-plaintes-du-cpcr/</t>
        </r>
      </text>
    </comment>
    <comment ref="AZ822" authorId="0" shapeId="0" xr:uid="{00000000-0006-0000-0000-0000681B0000}">
      <text>
        <r>
          <rPr>
            <sz val="11"/>
            <color indexed="8"/>
            <rFont val="Helvetica"/>
            <family val="2"/>
          </rPr>
          <t>Author:
“Dominique Ntawukulilyayo arrived in France in 1999. From 2000, he resided, in all legality and openly, in Carcassonne in south west France” https://trialinternational.org/latest-post/dominique-ntawukulilyayo/</t>
        </r>
      </text>
    </comment>
    <comment ref="BA822" authorId="0" shapeId="0" xr:uid="{00000000-0006-0000-0000-0000691B0000}">
      <text>
        <r>
          <rPr>
            <sz val="11"/>
            <color indexed="8"/>
            <rFont val="Helvetica"/>
            <family val="2"/>
          </rPr>
          <t>Author:
“Dominique Ntawukulilyayo arrived in France in 1999. From 2000, he resided, in all legality and openly, in Carcassonne in south west France” https://trialinternational.org/latest-post/dominique-ntawukulilyayo/</t>
        </r>
      </text>
    </comment>
    <comment ref="B823" authorId="1" shapeId="0" xr:uid="{00000000-0006-0000-0000-000092310000}">
      <text>
        <r>
          <rPr>
            <sz val="11"/>
            <color indexed="8"/>
            <rFont val="Helvetica"/>
            <family val="2"/>
          </rPr>
          <t>Mack Eason:
Can’t seem to find any records of this case being filed beyond superficial mentions like the FIDH.org link here.</t>
        </r>
      </text>
    </comment>
    <comment ref="O823" authorId="1" shapeId="0" xr:uid="{E3E7B106-4C69-FF40-AA4F-B9ED2C0B2C4D}">
      <text>
        <r>
          <rPr>
            <b/>
            <sz val="10"/>
            <color rgb="FF000000"/>
            <rFont val="Tahoma"/>
            <family val="2"/>
          </rPr>
          <t>Mack Eason:</t>
        </r>
        <r>
          <rPr>
            <sz val="10"/>
            <color rgb="FF000000"/>
            <rFont val="Tahoma"/>
            <family val="2"/>
          </rPr>
          <t xml:space="preserve">
</t>
        </r>
        <r>
          <rPr>
            <sz val="10"/>
            <color rgb="FF000000"/>
            <rFont val="Calibri"/>
            <family val="2"/>
          </rPr>
          <t>"Hereby communicates to the media and organizations, on 31 October 2005, at 12 pm, Drs. Brasburg Marcelo and Rafael Sasson presented a criminal complaint with the Supreme Court of Justice of the Nation against Messrs. George Walker Bush, Donald Rumsfeld and Condoleezza Rice to be criminally responsible for crimes against humanity. "</t>
        </r>
        <r>
          <rPr>
            <sz val="10"/>
            <color rgb="FF000000"/>
            <rFont val="Calibri"/>
            <family val="2"/>
          </rPr>
          <t xml:space="preserve">
</t>
        </r>
      </text>
    </comment>
    <comment ref="O824" authorId="1" shapeId="0" xr:uid="{00000000-0006-0000-0000-0000F0120000}">
      <text>
        <r>
          <rPr>
            <sz val="11"/>
            <color indexed="8"/>
            <rFont val="Helvetica"/>
            <family val="2"/>
          </rPr>
          <t>Mack Eason:
https://www.hrw.org/news/2015/12/18/why-germany-can-and-should-open-investigation-us-torture</t>
        </r>
      </text>
    </comment>
    <comment ref="AB824" authorId="1" shapeId="0" xr:uid="{00000000-0006-0000-0000-0000F1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824" authorId="1" shapeId="0" xr:uid="{00000000-0006-0000-0000-0000F2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824" authorId="1" shapeId="0" xr:uid="{00000000-0006-0000-0000-0000F3120000}">
      <text>
        <r>
          <rPr>
            <sz val="11"/>
            <color indexed="8"/>
            <rFont val="Helvetica"/>
            <family val="2"/>
          </rPr>
          <t>Mack Eason:
https://www.ecchr.eu/en/our_work/international-crimes-and-accountability/u-s-accountability/germany.html</t>
        </r>
      </text>
    </comment>
    <comment ref="AP824" authorId="1" shapeId="0" xr:uid="{00000000-0006-0000-0000-0000F4120000}">
      <text>
        <r>
          <rPr>
            <sz val="11"/>
            <color indexed="8"/>
            <rFont val="Helvetica"/>
            <family val="2"/>
          </rPr>
          <t xml:space="preserve">Mack Eason:
CCR is American
</t>
        </r>
      </text>
    </comment>
    <comment ref="B825" authorId="1" shapeId="0" xr:uid="{00000000-0006-0000-0000-000094310000}">
      <text>
        <r>
          <rPr>
            <sz val="11"/>
            <color indexed="8"/>
            <rFont val="Helvetica"/>
            <family val="2"/>
          </rPr>
          <t>Mack Eason:
Can’t seem to find any records of this case being filed beyond superficial mentions like the FIDH.org link here.</t>
        </r>
      </text>
    </comment>
    <comment ref="AG825" authorId="0" shapeId="0" xr:uid="{00000000-0006-0000-0000-000095310000}">
      <text>
        <r>
          <rPr>
            <sz val="11"/>
            <color indexed="8"/>
            <rFont val="Helvetica"/>
            <family val="2"/>
          </rPr>
          <t xml:space="preserve">Author:
US is Sui generis among former colonies.  Treated it differently.
</t>
        </r>
      </text>
    </comment>
    <comment ref="AH825" authorId="0" shapeId="0" xr:uid="{00000000-0006-0000-0000-000096310000}">
      <text>
        <r>
          <rPr>
            <sz val="11"/>
            <color indexed="8"/>
            <rFont val="Helvetica"/>
            <family val="2"/>
          </rPr>
          <t>Author:
Barely.
https://en.wikipedia.org/wiki/Swedish_overseas_colonies</t>
        </r>
      </text>
    </comment>
    <comment ref="O826" authorId="0" shapeId="0" xr:uid="{00000000-0006-0000-0000-0000CF140000}">
      <text>
        <r>
          <rPr>
            <sz val="11"/>
            <color indexed="8"/>
            <rFont val="Helvetica"/>
            <family val="2"/>
          </rPr>
          <t>Author:
Gallagher, "Universal Jurisdiction in Practice" jicj.oxfordjournals.org/content/7/5/1087.full.pdf at 1101</t>
        </r>
      </text>
    </comment>
    <comment ref="P826" authorId="0" shapeId="0" xr:uid="{00000000-0006-0000-0000-0000D0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826" authorId="0" shapeId="0" xr:uid="{00000000-0006-0000-0000-0000D1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826" authorId="0" shapeId="0" xr:uid="{00000000-0006-0000-0000-0000D214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826" authorId="0" shapeId="0" xr:uid="{00000000-0006-0000-0000-0000D3140000}">
      <text>
        <r>
          <rPr>
            <sz val="11"/>
            <color indexed="8"/>
            <rFont val="Helvetica"/>
            <family val="2"/>
          </rPr>
          <t xml:space="preserve">Author:
US is Sui generis among former colonies.  Treated it differently.
</t>
        </r>
      </text>
    </comment>
    <comment ref="AH826" authorId="0" shapeId="0" xr:uid="{00000000-0006-0000-0000-0000D4140000}">
      <text>
        <r>
          <rPr>
            <sz val="11"/>
            <color indexed="8"/>
            <rFont val="Helvetica"/>
            <family val="2"/>
          </rPr>
          <t>Author:
https://en.wikipedia.org/wiki/List_of_former_German_colonies</t>
        </r>
      </text>
    </comment>
    <comment ref="AL826" authorId="0" shapeId="0" xr:uid="{00000000-0006-0000-0000-0000D514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826" authorId="0" shapeId="0" xr:uid="{00000000-0006-0000-0000-0000D6140000}">
      <text>
        <r>
          <rPr>
            <sz val="11"/>
            <color indexed="8"/>
            <rFont val="Helvetica"/>
            <family val="2"/>
          </rPr>
          <t>Author:
ECCHR founder acted as lead counsel and  CCR was a party to the suit</t>
        </r>
      </text>
    </comment>
    <comment ref="AS826" authorId="0" shapeId="0" xr:uid="{00000000-0006-0000-0000-0000D7140000}">
      <text>
        <r>
          <rPr>
            <sz val="11"/>
            <color indexed="8"/>
            <rFont val="Helvetica"/>
            <family val="2"/>
          </rPr>
          <t>Author:
Secretary of Defense</t>
        </r>
      </text>
    </comment>
    <comment ref="BH826" authorId="0" shapeId="0" xr:uid="{00000000-0006-0000-0000-0000D8140000}">
      <text>
        <r>
          <rPr>
            <sz val="11"/>
            <color indexed="8"/>
            <rFont val="Helvetica"/>
            <family val="2"/>
          </rPr>
          <t>Author:
Gallagher, "Universal Jurisdiction in Practice" jicj.oxfordjournals.org/content/7/5/1087.full.pdf
at 1104</t>
        </r>
      </text>
    </comment>
    <comment ref="A827" authorId="0" shapeId="0" xr:uid="{00000000-0006-0000-0000-0000D410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827" authorId="1" shapeId="0" xr:uid="{00000000-0006-0000-0000-0000D5100000}">
      <text>
        <r>
          <rPr>
            <sz val="11"/>
            <color indexed="8"/>
            <rFont val="Helvetica"/>
            <family val="2"/>
          </rPr>
          <t xml:space="preserve">Mack Eason:
https://trialinternational.org/latest-post/donald-h-rumsfeld/
</t>
        </r>
      </text>
    </comment>
    <comment ref="O827" authorId="0" shapeId="0" xr:uid="{00000000-0006-0000-0000-0000D6100000}">
      <text>
        <r>
          <rPr>
            <sz val="11"/>
            <color indexed="8"/>
            <rFont val="Helvetica"/>
            <family val="2"/>
          </rPr>
          <t xml:space="preserve">Author:
Gallagher, "Universal Jurisdiction in Practice" jicj.oxfordjournals.org/content/7/5/1087.full.pdf
</t>
        </r>
      </text>
    </comment>
    <comment ref="Q827" authorId="0" shapeId="0" xr:uid="{00000000-0006-0000-0000-0000D710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827" authorId="0" shapeId="0" xr:uid="{00000000-0006-0000-0000-0000D810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827" authorId="0" shapeId="0" xr:uid="{00000000-0006-0000-0000-0000D9100000}">
      <text>
        <r>
          <rPr>
            <sz val="11"/>
            <color indexed="8"/>
            <rFont val="Helvetica"/>
            <family val="2"/>
          </rPr>
          <t xml:space="preserve">Author:
US is Sui generis among former colonies.  Treated it differently.
</t>
        </r>
      </text>
    </comment>
    <comment ref="AH827" authorId="0" shapeId="0" xr:uid="{00000000-0006-0000-0000-0000DA100000}">
      <text>
        <r>
          <rPr>
            <sz val="11"/>
            <color indexed="8"/>
            <rFont val="Helvetica"/>
            <family val="2"/>
          </rPr>
          <t>Author:
https://en.wikipedia.org/wiki/List_of_former_German_colonies</t>
        </r>
      </text>
    </comment>
    <comment ref="AL827" authorId="0" shapeId="0" xr:uid="{00000000-0006-0000-0000-0000DB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827" authorId="0" shapeId="0" xr:uid="{00000000-0006-0000-0000-0000DC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827" authorId="0" shapeId="0" xr:uid="{00000000-0006-0000-0000-0000DD100000}">
      <text>
        <r>
          <rPr>
            <sz val="11"/>
            <color indexed="8"/>
            <rFont val="Helvetica"/>
            <family val="2"/>
          </rPr>
          <t>Author:
FORMER Secretary of Defense.  “The resignation of Donald Rumsfeld as Secretary of Defense was announced on 8 November 2006, days before the complaint was filed.” http://jicj.oxfordjournals.org/content/7/5/1087.full.pdf</t>
        </r>
      </text>
    </comment>
    <comment ref="AV827" authorId="0" shapeId="0" xr:uid="{00000000-0006-0000-0000-0000DE10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828" authorId="1" shapeId="0" xr:uid="{00000000-0006-0000-0000-000036090000}">
      <text>
        <r>
          <rPr>
            <sz val="11"/>
            <color indexed="8"/>
            <rFont val="Helvetica"/>
            <family val="2"/>
          </rPr>
          <t>Mack Eason:
http://www.internationalcrimesdatabase.org/Case/948/R%C3%ADos-Montt/</t>
        </r>
      </text>
    </comment>
    <comment ref="P828" authorId="1" shapeId="0" xr:uid="{00000000-0006-0000-0000-000037090000}">
      <text>
        <r>
          <rPr>
            <sz val="11"/>
            <color indexed="8"/>
            <rFont val="Helvetica"/>
            <family val="2"/>
          </rPr>
          <t>Mack Eason:
https://trialinternational.org/latest-post/donaldo-alvarez-ruiz/</t>
        </r>
      </text>
    </comment>
    <comment ref="Q828" authorId="1" shapeId="0" xr:uid="{00000000-0006-0000-0000-000038090000}">
      <text>
        <r>
          <rPr>
            <sz val="11"/>
            <color indexed="8"/>
            <rFont val="Helvetica"/>
            <family val="2"/>
          </rPr>
          <t>Mack Eason:
http://www.internationalcrimesdatabase.org/Case/948/R%C3%ADos-Montt/</t>
        </r>
      </text>
    </comment>
    <comment ref="AF828" authorId="1" shapeId="0" xr:uid="{00000000-0006-0000-0000-000039090000}">
      <text>
        <r>
          <rPr>
            <sz val="11"/>
            <color indexed="8"/>
            <rFont val="Helvetica"/>
            <family val="2"/>
          </rPr>
          <t xml:space="preserve">Mack Eason:
Enforced Torture
extrajudicial killing, 
terrorism
</t>
        </r>
      </text>
    </comment>
    <comment ref="AL828" authorId="1" shapeId="0" xr:uid="{00000000-0006-0000-0000-00003A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828" authorId="1" shapeId="0" xr:uid="{00000000-0006-0000-0000-00003B090000}">
      <text>
        <r>
          <rPr>
            <sz val="11"/>
            <color indexed="8"/>
            <rFont val="Helvetica"/>
            <family val="2"/>
          </rPr>
          <t>Mack Eason:
https://freedomhouse.org/blog/defunct-amnesty-decree-haunts-guatemala-genocide-case</t>
        </r>
      </text>
    </comment>
    <comment ref="O829" authorId="0" shapeId="0" xr:uid="{00000000-0006-0000-0000-0000B2290000}">
      <text>
        <r>
          <rPr>
            <sz val="11"/>
            <color indexed="8"/>
            <rFont val="Helvetica"/>
            <family val="2"/>
          </rPr>
          <t>Author:
http://www.derechos.org/nizkor/arg/espana/gar.html</t>
        </r>
      </text>
    </comment>
    <comment ref="AB829" authorId="0" shapeId="0" xr:uid="{00000000-0006-0000-0000-0000B3290000}">
      <text>
        <r>
          <rPr>
            <sz val="11"/>
            <color indexed="8"/>
            <rFont val="Helvetica"/>
            <family val="2"/>
          </rPr>
          <t xml:space="preserve">Author:
See 1999 indictment, section 7. 
http://www.derechos.org/nizkor/arg/espana/gar.html </t>
        </r>
      </text>
    </comment>
    <comment ref="AC829" authorId="0" shapeId="0" xr:uid="{00000000-0006-0000-0000-0000B4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29" authorId="0" shapeId="0" xr:uid="{00000000-0006-0000-0000-0000B5290000}">
      <text>
        <r>
          <rPr>
            <sz val="11"/>
            <color indexed="8"/>
            <rFont val="Helvetica"/>
            <family val="2"/>
          </rPr>
          <t xml:space="preserve">Author:
Trial Watch says these Argentinean defendants were charged with CaH.  I looked through the court documents and I disagree.
</t>
        </r>
      </text>
    </comment>
    <comment ref="AF829" authorId="0" shapeId="0" xr:uid="{00000000-0006-0000-0000-0000B6290000}">
      <text>
        <r>
          <rPr>
            <sz val="11"/>
            <color indexed="8"/>
            <rFont val="Helvetica"/>
            <family val="2"/>
          </rPr>
          <t>Author:
Terrorism</t>
        </r>
      </text>
    </comment>
    <comment ref="AL829" authorId="0" shapeId="0" xr:uid="{00000000-0006-0000-0000-0000B7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29" authorId="0" shapeId="0" xr:uid="{00000000-0006-0000-0000-0000B8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29" authorId="0" shapeId="0" xr:uid="{00000000-0006-0000-0000-0000B9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29" authorId="0" shapeId="0" xr:uid="{00000000-0006-0000-0000-0000BA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29" authorId="0" shapeId="0" xr:uid="{00000000-0006-0000-0000-0000BB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29" authorId="0" shapeId="0" xr:uid="{00000000-0006-0000-0000-0000BC290000}">
      <text>
        <r>
          <rPr>
            <sz val="11"/>
            <color indexed="8"/>
            <rFont val="Helvetica"/>
            <family val="2"/>
          </rPr>
          <t>Author:
multiple countries had opened investigations into these Argentinean defendants.</t>
        </r>
      </text>
    </comment>
    <comment ref="O830" authorId="1" shapeId="0" xr:uid="{00000000-0006-0000-0000-000044060000}">
      <text>
        <r>
          <rPr>
            <sz val="11"/>
            <color indexed="8"/>
            <rFont val="Helvetica"/>
            <family val="2"/>
          </rPr>
          <t>Mack Eason:
http://www.clearwisdom.net/html/articles/2005/3/18/zip.html</t>
        </r>
      </text>
    </comment>
    <comment ref="AL830" authorId="1" shapeId="0" xr:uid="{00000000-0006-0000-0000-000045060000}">
      <text>
        <r>
          <rPr>
            <sz val="11"/>
            <color indexed="8"/>
            <rFont val="Helvetica"/>
            <family val="2"/>
          </rPr>
          <t>Mack Eason:
http://www.clearwisdom.net/html/articles/2005/3/18/zip.html</t>
        </r>
      </text>
    </comment>
    <comment ref="B831" authorId="0" shapeId="0" xr:uid="{00000000-0006-0000-0000-000067040000}">
      <text>
        <r>
          <rPr>
            <sz val="11"/>
            <color indexed="8"/>
            <rFont val="Helvetica"/>
            <family val="2"/>
          </rPr>
          <t>Author:
Important b/c NEW cases, further showing that nordic countries have been more involved than Langer suggests.</t>
        </r>
      </text>
    </comment>
    <comment ref="K831" authorId="0" shapeId="0" xr:uid="{00000000-0006-0000-0000-000068040000}">
      <text>
        <r>
          <rPr>
            <sz val="11"/>
            <color indexed="8"/>
            <rFont val="Helvetica"/>
            <family val="2"/>
          </rPr>
          <t xml:space="preserve">Author:
http://pchrgaza.org/files/Reports/English/pdf_spec/PCHR-UJ-BOOK.pdf at § 8.3.4
</t>
        </r>
      </text>
    </comment>
    <comment ref="O831" authorId="0" shapeId="0" xr:uid="{00000000-0006-0000-0000-000069040000}">
      <text>
        <r>
          <rPr>
            <sz val="11"/>
            <color indexed="8"/>
            <rFont val="Helvetica"/>
            <family val="2"/>
          </rPr>
          <t xml:space="preserve">Author:
http://pchrgaza.org/files/Reports/English/pdf_spec/PCHR-UJ-BOOK.pdf
</t>
        </r>
      </text>
    </comment>
    <comment ref="AB831" authorId="0" shapeId="0" xr:uid="{00000000-0006-0000-0000-00006A040000}">
      <text>
        <r>
          <rPr>
            <sz val="11"/>
            <color indexed="8"/>
            <rFont val="Helvetica"/>
            <family val="2"/>
          </rPr>
          <t>Author:
http://pchrgaza.org/files/Reports/English/pdf_spec/PCHR-UJ-BOOK.pdf § 8.3.3</t>
        </r>
      </text>
    </comment>
    <comment ref="AG831" authorId="0" shapeId="0" xr:uid="{00000000-0006-0000-0000-00006B04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831" authorId="0" shapeId="0" xr:uid="{00000000-0006-0000-0000-00006C040000}">
      <text>
        <r>
          <rPr>
            <sz val="11"/>
            <color indexed="8"/>
            <rFont val="Helvetica"/>
            <family val="2"/>
          </rPr>
          <t>Author:
Barely.
https://en.wikipedia.org/wiki/Swedish_overseas_colonies</t>
        </r>
      </text>
    </comment>
    <comment ref="AL831" authorId="0" shapeId="0" xr:uid="{00000000-0006-0000-0000-00006D040000}">
      <text>
        <r>
          <rPr>
            <sz val="11"/>
            <color indexed="8"/>
            <rFont val="Helvetica"/>
            <family val="2"/>
          </rPr>
          <t>Author:
http://pchrgaza.org/files/Reports/English/pdf_spec/PCHR-UJ-BOOK.pdf</t>
        </r>
      </text>
    </comment>
    <comment ref="AN831" authorId="0" shapeId="0" xr:uid="{00000000-0006-0000-0000-00006E040000}">
      <text>
        <r>
          <rPr>
            <sz val="11"/>
            <color indexed="8"/>
            <rFont val="Helvetica"/>
            <family val="2"/>
          </rPr>
          <t>Author:
Lawyers filing suit are apparently working “on behalf of Palestinian victims”
“Swiss attorney, Marcel Bosonnet, and Director of the Palestinian Centre for Human Rights, Raji Sourani, submitted two complaints to the Swiss Military Attorney General in Berne on behalf of Palestinian victims.”
https://electronicintifada.net/content/palestinian-victims-submit-legal-complaints-against-israeli-authorities-switzerland/1318</t>
        </r>
      </text>
    </comment>
    <comment ref="AO831" authorId="0" shapeId="0" xr:uid="{00000000-0006-0000-0000-00006F040000}">
      <text>
        <r>
          <rPr>
            <sz val="11"/>
            <color indexed="8"/>
            <rFont val="Helvetica"/>
            <family val="2"/>
          </rPr>
          <t>Author:
Palestinian Center for Human Rights</t>
        </r>
      </text>
    </comment>
    <comment ref="AS831" authorId="0" shapeId="0" xr:uid="{00000000-0006-0000-0000-000070040000}">
      <text>
        <r>
          <rPr>
            <sz val="11"/>
            <color indexed="8"/>
            <rFont val="Helvetica"/>
            <family val="2"/>
          </rPr>
          <t>Author:
unclear whether he was still head of IDF southern command.</t>
        </r>
      </text>
    </comment>
    <comment ref="BF831" authorId="0" shapeId="0" xr:uid="{00000000-0006-0000-0000-000071040000}">
      <text>
        <r>
          <rPr>
            <sz val="11"/>
            <color indexed="8"/>
            <rFont val="Helvetica"/>
            <family val="2"/>
          </rPr>
          <t>Author:
http://pchrgaza.org/files/Reports/English/pdf_spec/PCHR-UJ-BOOK.pdf</t>
        </r>
      </text>
    </comment>
    <comment ref="O832" authorId="1" shapeId="0" xr:uid="{00000000-0006-0000-0000-000022130000}">
      <text>
        <r>
          <rPr>
            <sz val="11"/>
            <color indexed="8"/>
            <rFont val="Helvetica"/>
            <family val="2"/>
          </rPr>
          <t>Mack Eason:
https://www.hrw.org/news/2015/12/18/why-germany-can-and-should-open-investigation-us-torture</t>
        </r>
      </text>
    </comment>
    <comment ref="AB832" authorId="1" shapeId="0" xr:uid="{00000000-0006-0000-0000-000023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832" authorId="1" shapeId="0" xr:uid="{00000000-0006-0000-0000-000024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832" authorId="1" shapeId="0" xr:uid="{00000000-0006-0000-0000-000025130000}">
      <text>
        <r>
          <rPr>
            <sz val="11"/>
            <color indexed="8"/>
            <rFont val="Helvetica"/>
            <family val="2"/>
          </rPr>
          <t>Mack Eason:
https://www.ecchr.eu/en/our_work/international-crimes-and-accountability/u-s-accountability/germany.html</t>
        </r>
      </text>
    </comment>
    <comment ref="AP832" authorId="1" shapeId="0" xr:uid="{00000000-0006-0000-0000-000026130000}">
      <text>
        <r>
          <rPr>
            <sz val="11"/>
            <color indexed="8"/>
            <rFont val="Helvetica"/>
            <family val="2"/>
          </rPr>
          <t xml:space="preserve">Mack Eason:
CCR is American
</t>
        </r>
      </text>
    </comment>
    <comment ref="O833" authorId="1" shapeId="0" xr:uid="{00000000-0006-0000-0000-00006F180000}">
      <text>
        <r>
          <rPr>
            <sz val="11"/>
            <color indexed="8"/>
            <rFont val="Helvetica"/>
            <family val="2"/>
          </rPr>
          <t>Mack Eason:
http://www.lemonde.fr/web/recherche_breve/1,13-0,37-52430,0.html</t>
        </r>
      </text>
    </comment>
    <comment ref="AF833" authorId="1" shapeId="0" xr:uid="{00000000-0006-0000-0000-000070180000}">
      <text>
        <r>
          <rPr>
            <sz val="11"/>
            <color indexed="8"/>
            <rFont val="Helvetica"/>
            <family val="2"/>
          </rPr>
          <t>Mack Eason:
“arbitrary imprisonment, torture and persecution of a group”</t>
        </r>
      </text>
    </comment>
    <comment ref="AN833" authorId="0" shapeId="0" xr:uid="{00000000-0006-0000-0000-000071180000}">
      <text>
        <r>
          <rPr>
            <sz val="11"/>
            <color indexed="8"/>
            <rFont val="Helvetica"/>
            <family val="2"/>
          </rPr>
          <t xml:space="preserve">Author:
Mohamed El-Battiui, a victim of torture at hands of regime of King Hassan II, of which Driss Basri was an official
</t>
        </r>
      </text>
    </comment>
    <comment ref="AZ833" authorId="1" shapeId="0" xr:uid="{00000000-0006-0000-0000-000072180000}">
      <text>
        <r>
          <rPr>
            <sz val="11"/>
            <color indexed="8"/>
            <rFont val="Helvetica"/>
            <family val="2"/>
          </rPr>
          <t xml:space="preserve">Mack Eason:
</t>
        </r>
      </text>
    </comment>
    <comment ref="O834" authorId="0" shapeId="0" xr:uid="{7E0B36E1-5A03-9341-A334-2674D889BC40}">
      <text>
        <r>
          <rPr>
            <sz val="11"/>
            <color indexed="8"/>
            <rFont val="Helvetica"/>
            <family val="2"/>
          </rPr>
          <t>Author:
https://trialinternational.org/latest-post/dusko-cvjetkovic/</t>
        </r>
      </text>
    </comment>
    <comment ref="P834" authorId="0" shapeId="0" xr:uid="{0A62CE3D-7ED6-FD47-9370-81657A1BABCD}">
      <text>
        <r>
          <rPr>
            <sz val="11"/>
            <color indexed="8"/>
            <rFont val="Helvetica"/>
            <family val="2"/>
          </rPr>
          <t>Author:
https://trialinternational.org/latest-post/dusko-cvjetkovic/</t>
        </r>
      </text>
    </comment>
    <comment ref="Q834" authorId="0" shapeId="0" xr:uid="{213545DD-D976-5E4F-BE9C-2197B0673693}">
      <text>
        <r>
          <rPr>
            <sz val="11"/>
            <color indexed="8"/>
            <rFont val="Helvetica"/>
            <family val="2"/>
          </rPr>
          <t>Author:
http://www.internationalcrimesdatabase.org/Case/1095/Cvjetković/</t>
        </r>
      </text>
    </comment>
    <comment ref="R834" authorId="0" shapeId="0" xr:uid="{D129A96D-FFD4-964F-B868-31E139B2D593}">
      <text>
        <r>
          <rPr>
            <sz val="11"/>
            <color indexed="8"/>
            <rFont val="Helvetica"/>
            <family val="2"/>
          </rPr>
          <t>Author:
https://trialinternational.org/latest-post/dusko-cvjetkovic/</t>
        </r>
      </text>
    </comment>
    <comment ref="S834" authorId="0" shapeId="0" xr:uid="{F98FAC12-3AA4-8040-B288-E0DC9BA8F623}">
      <text>
        <r>
          <rPr>
            <sz val="11"/>
            <color indexed="8"/>
            <rFont val="Helvetica"/>
            <family val="2"/>
          </rPr>
          <t>Author:
http://www.apnewsarchive.com/1995/Bosnian-Serb-Acquitted-in-War-Crimes-Trial/id-6f4a7804453455576880d444c2410946</t>
        </r>
      </text>
    </comment>
    <comment ref="T834" authorId="0" shapeId="0" xr:uid="{9633BAEF-6EE3-B248-AB03-E9E92ECB0B9D}">
      <text>
        <r>
          <rPr>
            <sz val="11"/>
            <color indexed="8"/>
            <rFont val="Helvetica"/>
            <family val="2"/>
          </rPr>
          <t>Author:
http://www.apnewsarchive.com/1995/Bosnian-Serb-Acquitted-in-War-Crimes-Trial/id-6f4a7804453455576880d444c2410946</t>
        </r>
      </text>
    </comment>
    <comment ref="U834" authorId="0" shapeId="0" xr:uid="{8FA8FCE4-B5AB-DE4F-AFDA-FBDA44CF2F7F}">
      <text>
        <r>
          <rPr>
            <sz val="11"/>
            <color indexed="8"/>
            <rFont val="Helvetica"/>
            <family val="2"/>
          </rPr>
          <t>Author:
http://www.apnewsarchive.com/1995/Bosnian-Serb-Acquitted-in-War-Crimes-Trial/id-6f4a7804453455576880d444c2410946</t>
        </r>
      </text>
    </comment>
    <comment ref="AF834" authorId="0" shapeId="0" xr:uid="{F464392B-A528-8441-828E-6E305AA4DBFD}">
      <text>
        <r>
          <rPr>
            <sz val="11"/>
            <color indexed="8"/>
            <rFont val="Helvetica"/>
            <family val="2"/>
          </rPr>
          <t>Author:
“On 27 July 1994 the Prosecutor's Office of Salzburg filed an indictment against Dusko Cvjetkovic for genocide and genocide through aiding and abetting pursuant to §321 (1) first and fourth alternative of the StGB related to murder and forcible transfer and §12 third alternative of the StGB related to aiding and abetting, murder pursuant to §75 of the StGB and murder through aiding and abetting pursuant to §§12 third alternative, 75 of the StGB as well as arson through aiding and abetting pursuant to §12 third alternative, 169 (1) of the StGB.” 
https://trialinternational.org/latest-post/dusko-cvjetkovic/</t>
        </r>
      </text>
    </comment>
    <comment ref="AL834" authorId="0" shapeId="0" xr:uid="{141B65CB-2EBE-E24D-A42A-52FE4F3E72E9}">
      <text>
        <r>
          <rPr>
            <sz val="11"/>
            <color indexed="8"/>
            <rFont val="Helvetica"/>
            <family val="2"/>
          </rPr>
          <t>Author:
https://trialinternational.org/latest-post/dusko-cvjetkovic/</t>
        </r>
      </text>
    </comment>
    <comment ref="BB834" authorId="0" shapeId="0" xr:uid="{FE85B3D3-95BD-0345-99AA-93130CA9C5E2}">
      <text>
        <r>
          <rPr>
            <sz val="11"/>
            <color indexed="8"/>
            <rFont val="Helvetica"/>
            <family val="2"/>
          </rPr>
          <t>Author:
“On 4 March 1993 he entered Austria as a refugee.”
https://trialinternational.org/latest-post/dusko-cvjetkovic/</t>
        </r>
      </text>
    </comment>
    <comment ref="BF834" authorId="0" shapeId="0" xr:uid="{8016BFE4-CF87-084E-97DB-1B0411383063}">
      <text>
        <r>
          <rPr>
            <sz val="11"/>
            <color indexed="8"/>
            <rFont val="Helvetica"/>
            <family val="2"/>
          </rPr>
          <t>Author:
“On 27 July 1994 the Prosecutor’s Office of Salzburg filed an indictment against Dusko Cvjetkovic for genocide and genocide through aiding and abetting pursuant to §321 (1) first and fourth alternative of the StGB related to murder and forcible transfer and §12 third alternative of the StGB related to aiding and abetting, murder pursuant to §75 of the StGB and murder through aiding and abetting pursuant to §§12 third alternative, 75 of the StGB as well as arson through aiding and abetting pursuant to §12 third alternative, 169 (1) of the StGB.”https://trialinternational.org/latest-post/dusko-cvjetkovic/</t>
        </r>
      </text>
    </comment>
    <comment ref="BH834" authorId="0" shapeId="0" xr:uid="{E21762F6-14EB-AA48-9E92-14BC019FA4D1}">
      <text>
        <r>
          <rPr>
            <sz val="11"/>
            <color indexed="8"/>
            <rFont val="Helvetica"/>
            <family val="2"/>
          </rPr>
          <t>Author:
http://www.apnewsarchive.com/1995/Bosnian-Serb-Acquitted-in-War-Crimes-Trial/id-6f4a7804453455576880d444c2410946</t>
        </r>
      </text>
    </comment>
    <comment ref="BJ834" authorId="0" shapeId="0" xr:uid="{B66ACA01-3CA5-FA4E-A2DD-B0058E883BFD}">
      <text>
        <r>
          <rPr>
            <sz val="11"/>
            <color indexed="8"/>
            <rFont val="Helvetica"/>
            <family val="2"/>
          </rPr>
          <t>Author:
I believe this is in reference to Cvjetkovic:
“In another case, an investigation was instituted but not concluded against a Croatian citizen living in Austria. In 1993, a Croatian court convicted him in absentia for war crimes under the Croatian Penal Code and handed down a ten-year prison sentence. The suspect moved from Austria to Hungary, and in September 2001 was extradited to Croatia, where he is currently serving out his prison sentence. The Austrian case has been suspended.15”
http://www.redress.org/downloads/conferences/country%20studies.pdf</t>
        </r>
      </text>
    </comment>
    <comment ref="B835" authorId="1" shapeId="0" xr:uid="{00000000-0006-0000-0000-000025240000}">
      <text>
        <r>
          <rPr>
            <sz val="11"/>
            <color indexed="8"/>
            <rFont val="Helvetica"/>
            <family val="2"/>
          </rPr>
          <t>Mack Eason:
Investigation started on basis of reports by Muslim refugees that Tadic had been involved in warcrimes</t>
        </r>
      </text>
    </comment>
    <comment ref="O835" authorId="1" shapeId="0" xr:uid="{00000000-0006-0000-0000-000026240000}">
      <text>
        <r>
          <rPr>
            <sz val="11"/>
            <color indexed="8"/>
            <rFont val="Helvetica"/>
            <family val="2"/>
          </rPr>
          <t xml:space="preserve">Mack Eason:
http://heinonline.org/HOL/Page?handle=hein.journals/eurint6&amp;div=19&amp;g_sent=1&amp;collection=journals	</t>
        </r>
      </text>
    </comment>
    <comment ref="Q835" authorId="1" shapeId="0" xr:uid="{00000000-0006-0000-0000-000027240000}">
      <text>
        <r>
          <rPr>
            <sz val="11"/>
            <color indexed="8"/>
            <rFont val="Helvetica"/>
            <family val="2"/>
          </rPr>
          <t>Mack Eason:
http://heinonline.org/HOL/Page?handle=hein.journals/eurint6&amp;div=19&amp;g_sent=1&amp;collection=journals</t>
        </r>
      </text>
    </comment>
    <comment ref="AH835" authorId="0" shapeId="0" xr:uid="{00000000-0006-0000-0000-000028240000}">
      <text>
        <r>
          <rPr>
            <sz val="11"/>
            <color indexed="8"/>
            <rFont val="Helvetica"/>
            <family val="2"/>
          </rPr>
          <t>Author:
https://en.wikipedia.org/wiki/List_of_former_German_colonies</t>
        </r>
      </text>
    </comment>
    <comment ref="AI835" authorId="0" shapeId="0" xr:uid="{00000000-0006-0000-0000-000029240000}">
      <text>
        <r>
          <rPr>
            <sz val="11"/>
            <color indexed="8"/>
            <rFont val="Helvetica"/>
            <family val="2"/>
          </rPr>
          <t>Author:
That said, it’s unclear how to characterize German influence in what would become Yugoslavia.  E(x) German settlement and at start of WWII, Germany attempts to annex Slovenia.</t>
        </r>
      </text>
    </comment>
    <comment ref="AL835" authorId="1" shapeId="0" xr:uid="{00000000-0006-0000-0000-00002A240000}">
      <text>
        <r>
          <rPr>
            <sz val="11"/>
            <color indexed="8"/>
            <rFont val="Helvetica"/>
            <family val="2"/>
          </rPr>
          <t>Mack Eason:
Vierucci, Luisa. "The First Steps of the International Criminal Tribunal for the Former Yugoslavia." Eur. J. Int'l L. 6 (1995): 134, at 136</t>
        </r>
      </text>
    </comment>
    <comment ref="O836" authorId="0" shapeId="0" xr:uid="{00000000-0006-0000-0000-0000252B0000}">
      <text>
        <r>
          <rPr>
            <sz val="11"/>
            <color indexed="8"/>
            <rFont val="Helvetica"/>
            <family val="2"/>
          </rPr>
          <t>Author:
http://www.derechos.org/nizkor/arg/espana/gar.html</t>
        </r>
      </text>
    </comment>
    <comment ref="P836" authorId="0" shapeId="0" xr:uid="{00000000-0006-0000-0000-0000262B0000}">
      <text>
        <r>
          <rPr>
            <sz val="11"/>
            <color indexed="8"/>
            <rFont val="Helvetica"/>
            <family val="2"/>
          </rPr>
          <t>Author:
http://www.derechos.org/nizkor/arg/espana/gar.html</t>
        </r>
      </text>
    </comment>
    <comment ref="AB836" authorId="0" shapeId="0" xr:uid="{00000000-0006-0000-0000-0000272B0000}">
      <text>
        <r>
          <rPr>
            <sz val="11"/>
            <color indexed="8"/>
            <rFont val="Helvetica"/>
            <family val="2"/>
          </rPr>
          <t xml:space="preserve">Author:
See 1999 indictment, section 7. 
http://www.derechos.org/nizkor/arg/espana/gar.html </t>
        </r>
      </text>
    </comment>
    <comment ref="AC836" authorId="0" shapeId="0" xr:uid="{00000000-0006-0000-0000-000028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36" authorId="0" shapeId="0" xr:uid="{00000000-0006-0000-0000-0000292B0000}">
      <text>
        <r>
          <rPr>
            <sz val="11"/>
            <color indexed="8"/>
            <rFont val="Helvetica"/>
            <family val="2"/>
          </rPr>
          <t xml:space="preserve">Author:
Trial Watch says these Argentinean defendants were charged with CaH.  I looked through the court documents and I disagree.
</t>
        </r>
      </text>
    </comment>
    <comment ref="AF836" authorId="0" shapeId="0" xr:uid="{00000000-0006-0000-0000-00002A2B0000}">
      <text>
        <r>
          <rPr>
            <sz val="11"/>
            <color indexed="8"/>
            <rFont val="Helvetica"/>
            <family val="2"/>
          </rPr>
          <t>Author:
Terrorism</t>
        </r>
      </text>
    </comment>
    <comment ref="AL836" authorId="0" shapeId="0" xr:uid="{00000000-0006-0000-0000-00002B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36" authorId="0" shapeId="0" xr:uid="{00000000-0006-0000-0000-00002C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36" authorId="0" shapeId="0" xr:uid="{00000000-0006-0000-0000-00002D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36" authorId="0" shapeId="0" xr:uid="{00000000-0006-0000-0000-00002E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36" authorId="0" shapeId="0" xr:uid="{00000000-0006-0000-0000-00002F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36" authorId="0" shapeId="0" xr:uid="{00000000-0006-0000-0000-0000302B0000}">
      <text>
        <r>
          <rPr>
            <sz val="11"/>
            <color indexed="8"/>
            <rFont val="Helvetica"/>
            <family val="2"/>
          </rPr>
          <t>Author:
multiple countries had opened investigations into these Argentinean defendants.</t>
        </r>
      </text>
    </comment>
    <comment ref="B837" authorId="0" shapeId="0" xr:uid="{00000000-0006-0000-0000-00008B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837" authorId="0" shapeId="0" xr:uid="{00000000-0006-0000-0000-00008C200000}">
      <text>
        <r>
          <rPr>
            <sz val="11"/>
            <color indexed="8"/>
            <rFont val="Helvetica"/>
            <family val="2"/>
          </rPr>
          <t xml:space="preserve">Author:
Added 7-18-16
</t>
        </r>
      </text>
    </comment>
    <comment ref="O837" authorId="0" shapeId="0" xr:uid="{00000000-0006-0000-0000-00008D200000}">
      <text>
        <r>
          <rPr>
            <sz val="11"/>
            <color indexed="8"/>
            <rFont val="Helvetica"/>
            <family val="2"/>
          </rPr>
          <t>Author:
http://sahara-news.org/650-spanish-police-hunt-polisario-leaders-for-genocide.html</t>
        </r>
      </text>
    </comment>
    <comment ref="AF837" authorId="0" shapeId="0" xr:uid="{00000000-0006-0000-0000-00008E200000}">
      <text>
        <r>
          <rPr>
            <sz val="11"/>
            <color indexed="8"/>
            <rFont val="Helvetica"/>
            <family val="2"/>
          </rPr>
          <t>Author:
“crimes of murder, bodily injury, illegal detention, TERRORISM, TORTURE and disappearances”</t>
        </r>
      </text>
    </comment>
    <comment ref="AI837" authorId="0" shapeId="0" xr:uid="{00000000-0006-0000-0000-00008F200000}">
      <text>
        <r>
          <rPr>
            <sz val="11"/>
            <color indexed="8"/>
            <rFont val="Helvetica"/>
            <family val="2"/>
          </rPr>
          <t>Author:
Spain didn’t hold Morocco as a colony in the 19th century, BUT Morocco was a spanish protectorate after WWI and was invaded by Franco</t>
        </r>
      </text>
    </comment>
    <comment ref="AL837" authorId="0" shapeId="0" xr:uid="{00000000-0006-0000-0000-000090200000}">
      <text>
        <r>
          <rPr>
            <sz val="11"/>
            <color indexed="8"/>
            <rFont val="Helvetica"/>
            <family val="2"/>
          </rPr>
          <t>Author:
http://polisario-thinktwice.org/460-december-14-2007-mens-justice-catches-up-with-the-polisario-and-algeria.html
http://www.asser.nl/media/1421/spain-yihl-15-2012.pdf</t>
        </r>
      </text>
    </comment>
    <comment ref="AN837" authorId="0" shapeId="0" xr:uid="{00000000-0006-0000-0000-000091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837" authorId="0" shapeId="0" xr:uid="{00000000-0006-0000-0000-000092200000}">
      <text>
        <r>
          <rPr>
            <sz val="11"/>
            <color indexed="8"/>
            <rFont val="Helvetica"/>
            <family val="2"/>
          </rPr>
          <t>Author:
“filed before the Spanish National Court by a group of Saharawi citizens”  http://www.fmyv.es/ci/in/HR/12.pdf at p. 21</t>
        </r>
      </text>
    </comment>
    <comment ref="AQ837" authorId="0" shapeId="0" xr:uid="{00000000-0006-0000-0000-000093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837" authorId="0" shapeId="0" xr:uid="{00000000-0006-0000-0000-000094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K838" authorId="0" shapeId="0" xr:uid="{00000000-0006-0000-0000-00008F110000}">
      <text>
        <r>
          <rPr>
            <sz val="11"/>
            <color indexed="8"/>
            <rFont val="Helvetica"/>
            <family val="2"/>
          </rPr>
          <t xml:space="preserve">Author:
https://www.highbeam.com/doc/1P1-88602436.html
</t>
        </r>
      </text>
    </comment>
    <comment ref="AB838" authorId="0" shapeId="0" xr:uid="{00000000-0006-0000-0000-000090110000}">
      <text>
        <r>
          <rPr>
            <sz val="11"/>
            <color indexed="8"/>
            <rFont val="Helvetica"/>
            <family val="2"/>
          </rPr>
          <t>Author:
“Crimes against humanity, crimes of torture, acts of barbarism and arbitrary arrests.”
http://ospiti.peacelink.it/anb-bia/nr437/e06.html</t>
        </r>
      </text>
    </comment>
    <comment ref="AE838" authorId="0" shapeId="0" xr:uid="{00000000-0006-0000-0000-000091110000}">
      <text>
        <r>
          <rPr>
            <sz val="11"/>
            <color indexed="8"/>
            <rFont val="Helvetica"/>
            <family val="2"/>
          </rPr>
          <t>Author:
“Crimes against humanity, crimes of torture, acts of barbarism and arbitrary arrests.”
http://ospiti.peacelink.it/anb-bia/nr437/e06.html</t>
        </r>
      </text>
    </comment>
    <comment ref="AF838" authorId="0" shapeId="0" xr:uid="{00000000-0006-0000-0000-000092110000}">
      <text>
        <r>
          <rPr>
            <sz val="11"/>
            <color indexed="8"/>
            <rFont val="Helvetica"/>
            <family val="2"/>
          </rPr>
          <t>Author:
“Crimes against humanity, crimes of torture, acts of barbarism and arbitrary arrests.”
http://ospiti.peacelink.it/anb-bia/nr437/e06.html</t>
        </r>
      </text>
    </comment>
    <comment ref="AG838" authorId="0" shapeId="0" xr:uid="{00000000-0006-0000-0000-000093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838" authorId="0" shapeId="0" xr:uid="{00000000-0006-0000-0000-000094110000}">
      <text>
        <r>
          <rPr>
            <sz val="11"/>
            <color indexed="8"/>
            <rFont val="Helvetica"/>
            <family val="2"/>
          </rPr>
          <t>Author:
Looks like parts of Cameroon were held by all the other colonial powers (Brits, French, Germans)
https://en.wikipedia.org/wiki/History_of_Cameroon#Colonization</t>
        </r>
      </text>
    </comment>
    <comment ref="AN838" authorId="0" shapeId="0" xr:uid="{00000000-0006-0000-0000-000095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838" authorId="0" shapeId="0" xr:uid="{00000000-0006-0000-0000-000096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838" authorId="0" shapeId="0" xr:uid="{00000000-0006-0000-0000-000097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838" authorId="0" shapeId="0" xr:uid="{00000000-0006-0000-0000-000098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838" authorId="0" shapeId="0" xr:uid="{00000000-0006-0000-0000-000099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838" authorId="0" shapeId="0" xr:uid="{00000000-0006-0000-0000-00009A110000}">
      <text>
        <r>
          <rPr>
            <sz val="11"/>
            <color indexed="8"/>
            <rFont val="Helvetica"/>
            <family val="2"/>
          </rPr>
          <t>Author:
looks like he’d been fired from his gov’t post.
http://www.state.gov/j/drl/rls/hrrpt/2001/af/8285.htm</t>
        </r>
      </text>
    </comment>
    <comment ref="BH838" authorId="0" shapeId="0" xr:uid="{00000000-0006-0000-0000-00009B110000}">
      <text>
        <r>
          <rPr>
            <sz val="11"/>
            <color indexed="8"/>
            <rFont val="Helvetica"/>
            <family val="2"/>
          </rPr>
          <t xml:space="preserve">Author:
https://www.highbeam.com/doc/1P1-88602436.html
</t>
        </r>
      </text>
    </comment>
    <comment ref="K839" authorId="0" shapeId="0" xr:uid="{00000000-0006-0000-0000-00009C110000}">
      <text>
        <r>
          <rPr>
            <sz val="11"/>
            <color indexed="8"/>
            <rFont val="Helvetica"/>
            <family val="2"/>
          </rPr>
          <t xml:space="preserve">Author:
https://www.highbeam.com/doc/1P1-88602436.html
</t>
        </r>
      </text>
    </comment>
    <comment ref="AB839" authorId="0" shapeId="0" xr:uid="{00000000-0006-0000-0000-00009D110000}">
      <text>
        <r>
          <rPr>
            <sz val="11"/>
            <color indexed="8"/>
            <rFont val="Helvetica"/>
            <family val="2"/>
          </rPr>
          <t>Author:
“Crimes against humanity, crimes of torture, acts of barbarism and arbitrary arrests.”
http://ospiti.peacelink.it/anb-bia/nr437/e06.html</t>
        </r>
      </text>
    </comment>
    <comment ref="AE839" authorId="0" shapeId="0" xr:uid="{00000000-0006-0000-0000-00009E110000}">
      <text>
        <r>
          <rPr>
            <sz val="11"/>
            <color indexed="8"/>
            <rFont val="Helvetica"/>
            <family val="2"/>
          </rPr>
          <t>Author:
“Crimes against humanity, crimes of torture, acts of barbarism and arbitrary arrests.”
http://ospiti.peacelink.it/anb-bia/nr437/e06.html</t>
        </r>
      </text>
    </comment>
    <comment ref="AF839" authorId="0" shapeId="0" xr:uid="{00000000-0006-0000-0000-00009F110000}">
      <text>
        <r>
          <rPr>
            <sz val="11"/>
            <color indexed="8"/>
            <rFont val="Helvetica"/>
            <family val="2"/>
          </rPr>
          <t>Author:
“Crimes against humanity, crimes of torture, acts of barbarism and arbitrary arrests.”
http://ospiti.peacelink.it/anb-bia/nr437/e06.html</t>
        </r>
      </text>
    </comment>
    <comment ref="AG839" authorId="0" shapeId="0" xr:uid="{00000000-0006-0000-0000-0000A0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839" authorId="0" shapeId="0" xr:uid="{00000000-0006-0000-0000-0000A1110000}">
      <text>
        <r>
          <rPr>
            <sz val="11"/>
            <color indexed="8"/>
            <rFont val="Helvetica"/>
            <family val="2"/>
          </rPr>
          <t>Author:
Looks like parts of Cameroon were held by all the other colonial powers (Brits, French, Germans)
https://en.wikipedia.org/wiki/History_of_Cameroon#Colonization</t>
        </r>
      </text>
    </comment>
    <comment ref="AN839" authorId="0" shapeId="0" xr:uid="{00000000-0006-0000-0000-0000A2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839" authorId="0" shapeId="0" xr:uid="{00000000-0006-0000-0000-0000A3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839" authorId="0" shapeId="0" xr:uid="{00000000-0006-0000-0000-0000A4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839" authorId="0" shapeId="0" xr:uid="{00000000-0006-0000-0000-0000A5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839" authorId="0" shapeId="0" xr:uid="{00000000-0006-0000-0000-0000A6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839" authorId="0" shapeId="0" xr:uid="{00000000-0006-0000-0000-0000A7110000}">
      <text>
        <r>
          <rPr>
            <sz val="11"/>
            <color indexed="8"/>
            <rFont val="Helvetica"/>
            <family val="2"/>
          </rPr>
          <t>Author:
Not a state official at the time.
http://lesgouvernementsdepaulbiya.com/ministres_e.html</t>
        </r>
      </text>
    </comment>
    <comment ref="BH839" authorId="0" shapeId="0" xr:uid="{00000000-0006-0000-0000-0000A8110000}">
      <text>
        <r>
          <rPr>
            <sz val="11"/>
            <color indexed="8"/>
            <rFont val="Helvetica"/>
            <family val="2"/>
          </rPr>
          <t xml:space="preserve">Author:
https://www.highbeam.com/doc/1P1-88602436.html
</t>
        </r>
      </text>
    </comment>
    <comment ref="B840" authorId="1" shapeId="0" xr:uid="{00000000-0006-0000-0000-0000D00E0000}">
      <text>
        <r>
          <rPr>
            <sz val="11"/>
            <color indexed="8"/>
            <rFont val="Helvetica"/>
            <family val="2"/>
          </rPr>
          <t>Mack Eason:
Some sources describe this as a civil suit, others as a criminal suit.  Unclear.</t>
        </r>
      </text>
    </comment>
    <comment ref="O840" authorId="1" shapeId="0" xr:uid="{00000000-0006-0000-0000-0000D10E0000}">
      <text>
        <r>
          <rPr>
            <sz val="11"/>
            <color indexed="8"/>
            <rFont val="Helvetica"/>
            <family val="2"/>
          </rPr>
          <t>Mack Eason:
http://www.reuters.com/article/us-germany-turkey-complaint-idUSKCN0ZD231</t>
        </r>
      </text>
    </comment>
    <comment ref="AD840" authorId="1" shapeId="0" xr:uid="{00000000-0006-0000-0000-0000D20E0000}">
      <text>
        <r>
          <rPr>
            <sz val="11"/>
            <color indexed="8"/>
            <rFont val="Helvetica"/>
            <family val="2"/>
          </rPr>
          <t>Mack Eason:
https://sputniknews.com/politics/201606281042101173-german-erdogan-war-crimes-trial/</t>
        </r>
      </text>
    </comment>
    <comment ref="AE840" authorId="1" shapeId="0" xr:uid="{00000000-0006-0000-0000-0000D30E0000}">
      <text>
        <r>
          <rPr>
            <sz val="11"/>
            <color indexed="8"/>
            <rFont val="Helvetica"/>
            <family val="2"/>
          </rPr>
          <t>Mack Eason:
https://sputniknews.com/politics/201606281042101173-german-erdogan-war-crimes-trial/</t>
        </r>
      </text>
    </comment>
    <comment ref="AL840" authorId="1" shapeId="0" xr:uid="{00000000-0006-0000-0000-0000D4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V841" authorId="0" shapeId="0" xr:uid="{00000000-0006-0000-0000-0000EC090000}">
      <text>
        <r>
          <rPr>
            <sz val="11"/>
            <color indexed="8"/>
            <rFont val="Helvetica"/>
            <family val="2"/>
          </rPr>
          <t xml:space="preserve">Author:
Complaint filed by Swedish law firm with Swedish authorities
</t>
        </r>
      </text>
    </comment>
    <comment ref="AL841" authorId="1" shapeId="0" xr:uid="{00000000-0006-0000-0000-0000ED090000}">
      <text>
        <r>
          <rPr>
            <sz val="11"/>
            <color indexed="8"/>
            <rFont val="Helvetica"/>
            <family val="2"/>
          </rPr>
          <t>Mack Eason:
https://sverigesradio.se/sida/artikel.aspx?programid=2200&amp;artikel=6735976</t>
        </r>
      </text>
    </comment>
    <comment ref="AT842" authorId="1" shapeId="0" xr:uid="{1A8343CB-6E92-4047-96E3-A34A42CBB375}">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843" authorId="1" shapeId="0" xr:uid="{00000000-0006-0000-0000-000029090000}">
      <text>
        <r>
          <rPr>
            <sz val="11"/>
            <color indexed="8"/>
            <rFont val="Helvetica"/>
            <family val="2"/>
          </rPr>
          <t>Mack Eason:
http://www.internationalcrimesdatabase.org/Case/948/R%C3%ADos-Montt/</t>
        </r>
      </text>
    </comment>
    <comment ref="P843" authorId="1" shapeId="0" xr:uid="{00000000-0006-0000-0000-00002A090000}">
      <text>
        <r>
          <rPr>
            <sz val="11"/>
            <color indexed="8"/>
            <rFont val="Helvetica"/>
            <family val="2"/>
          </rPr>
          <t>Mack Eason:
https://translate.google.com/translate?hl=en&amp;sl=es&amp;u=http://www.elmundo.es/elmundo/2006/07/07/espana/1152285483.html&amp;prev=search</t>
        </r>
      </text>
    </comment>
    <comment ref="Q843" authorId="1" shapeId="0" xr:uid="{00000000-0006-0000-0000-00002B090000}">
      <text>
        <r>
          <rPr>
            <sz val="11"/>
            <color indexed="8"/>
            <rFont val="Helvetica"/>
            <family val="2"/>
          </rPr>
          <t>Mack Eason:
http://www.internationalcrimesdatabase.org/Case/948/R%C3%ADos-Montt/</t>
        </r>
      </text>
    </comment>
    <comment ref="AF843" authorId="1" shapeId="0" xr:uid="{00000000-0006-0000-0000-00002C090000}">
      <text>
        <r>
          <rPr>
            <sz val="11"/>
            <color indexed="8"/>
            <rFont val="Helvetica"/>
            <family val="2"/>
          </rPr>
          <t xml:space="preserve">Mack Eason:
Enforced Torture
extrajudicial killing, 
terrorism
</t>
        </r>
      </text>
    </comment>
    <comment ref="AL843" authorId="1" shapeId="0" xr:uid="{00000000-0006-0000-0000-00002D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843" authorId="1" shapeId="0" xr:uid="{00000000-0006-0000-0000-00002E090000}">
      <text>
        <r>
          <rPr>
            <sz val="11"/>
            <color indexed="8"/>
            <rFont val="Helvetica"/>
            <family val="2"/>
          </rPr>
          <t>Mack Eason:
https://freedomhouse.org/blog/defunct-amnesty-decree-haunts-guatemala-genocide-case</t>
        </r>
      </text>
    </comment>
    <comment ref="O844" authorId="1" shapeId="0" xr:uid="{00000000-0006-0000-0000-000083070000}">
      <text>
        <r>
          <rPr>
            <sz val="11"/>
            <color indexed="8"/>
            <rFont val="Helvetica"/>
            <family val="2"/>
          </rPr>
          <t xml:space="preserve">Mack Eason:
https://electronicintifada.net/content/did-israeli-interference-block-justice-spain/15741
</t>
        </r>
      </text>
    </comment>
    <comment ref="AG844" authorId="0" shapeId="0" xr:uid="{00000000-0006-0000-0000-000084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844" authorId="1" shapeId="0" xr:uid="{00000000-0006-0000-0000-000085070000}">
      <text>
        <r>
          <rPr>
            <sz val="11"/>
            <color indexed="8"/>
            <rFont val="Helvetica"/>
            <family val="2"/>
          </rPr>
          <t>Mack Eason:
http://www.timesofisrael.com/spanish-judge-seeks-to-prosecute-pm-over-2010-flotilla-raid/
https://electronicintifada.net/content/did-israeli-interference-block-justice-spain/15741</t>
        </r>
      </text>
    </comment>
    <comment ref="AS844" authorId="1" shapeId="0" xr:uid="{00000000-0006-0000-0000-000086070000}">
      <text>
        <r>
          <rPr>
            <sz val="11"/>
            <color indexed="8"/>
            <rFont val="Helvetica"/>
            <family val="2"/>
          </rPr>
          <t>Mack Eason:
Minister of Defense
18 June 2007 – 18 March 2013</t>
        </r>
      </text>
    </comment>
    <comment ref="B845" authorId="1" shapeId="0" xr:uid="{00000000-0006-0000-0000-000082090000}">
      <text>
        <r>
          <rPr>
            <sz val="11"/>
            <color indexed="8"/>
            <rFont val="Helvetica"/>
            <family val="2"/>
          </rPr>
          <t>Mack Eason:
Complaint lists “possible crimes against humanity”.  Is this enough to keep it in?</t>
        </r>
      </text>
    </comment>
    <comment ref="AF845" authorId="1" shapeId="0" xr:uid="{00000000-0006-0000-0000-000083090000}">
      <text>
        <r>
          <rPr>
            <sz val="11"/>
            <color indexed="8"/>
            <rFont val="Helvetica"/>
            <family val="2"/>
          </rPr>
          <t>Mack Eason:
“arbitrary arrest, confiscating maritime or railway transportation vehicles, intentionally causing damage to property, preventing communication”
https://electronicintifada.net/blogs/ali-abunimah/mavi-marmara-lawyers-file-case-against-israel-seizure-gaza-bound-estelle</t>
        </r>
      </text>
    </comment>
    <comment ref="AG845" authorId="0" shapeId="0" xr:uid="{00000000-0006-0000-0000-00008409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845" authorId="0" shapeId="0" xr:uid="{00000000-0006-0000-0000-000085090000}">
      <text>
        <r>
          <rPr>
            <sz val="11"/>
            <color indexed="8"/>
            <rFont val="Helvetica"/>
            <family val="2"/>
          </rPr>
          <t xml:space="preserve">Author:
Sort of.  As the Ottoman Empire.
</t>
        </r>
      </text>
    </comment>
    <comment ref="AO845" authorId="1" shapeId="0" xr:uid="{00000000-0006-0000-0000-000086090000}">
      <text>
        <r>
          <rPr>
            <sz val="11"/>
            <color indexed="8"/>
            <rFont val="Helvetica"/>
            <family val="2"/>
          </rPr>
          <t>Mack Eason:
IHH</t>
        </r>
      </text>
    </comment>
    <comment ref="B846" authorId="1" shapeId="0" xr:uid="{59EA18E1-4252-274D-9ADD-15EEEC1832D2}">
      <text>
        <r>
          <rPr>
            <sz val="11"/>
            <color indexed="8"/>
            <rFont val="Helvetica"/>
            <family val="2"/>
          </rPr>
          <t>Mack Eason:
https://www.theguardian.com/world/2012/feb/15/adolf-eichmann-exhibition-tel-aviv</t>
        </r>
      </text>
    </comment>
    <comment ref="O846" authorId="1" shapeId="0" xr:uid="{370944D7-9415-4D45-A63F-898DC35337C1}">
      <text>
        <r>
          <rPr>
            <sz val="11"/>
            <color rgb="FF000000"/>
            <rFont val="Helvetica"/>
            <family val="2"/>
          </rPr>
          <t xml:space="preserve">Mack Eason:
</t>
        </r>
        <r>
          <rPr>
            <sz val="11"/>
            <color rgb="FF000000"/>
            <rFont val="Helvetica"/>
            <family val="2"/>
          </rPr>
          <t>Approx date</t>
        </r>
      </text>
    </comment>
    <comment ref="Q846" authorId="1" shapeId="0" xr:uid="{01E9CE63-D197-9B40-88F3-33DCE39B0135}">
      <text>
        <r>
          <rPr>
            <sz val="11"/>
            <color indexed="8"/>
            <rFont val="Helvetica"/>
            <family val="2"/>
          </rPr>
          <t>Mack Eason:
http://www.findingdulcinea.com/news/on-this-day/On-this-Day--Adolf-Eichmann-is-found-guilty-of-war-crimes-against-the-Jewish-people.html</t>
        </r>
      </text>
    </comment>
    <comment ref="AF846" authorId="1" shapeId="0" xr:uid="{1EC9DBA1-5759-DE47-A43A-336F71386016}">
      <text>
        <r>
          <rPr>
            <sz val="11"/>
            <color indexed="8"/>
            <rFont val="Helvetica"/>
            <family val="2"/>
          </rPr>
          <t>Mack Eason:
“The indictment against him contained 15 counts. They were divided in 4 groups:
– crimes against the Jewish people (count 1-4)
– crimes against humanity (5-7, 9-12)
– war crimes (8)
– belonging to a hostile organisation (13-15).”
https://trialinternational.org/latest-post/adolf-eichmann/</t>
        </r>
      </text>
    </comment>
    <comment ref="AL846" authorId="1" shapeId="0" xr:uid="{C5922D81-BFAE-3C42-92B7-5B69793435E5}">
      <text>
        <r>
          <rPr>
            <sz val="11"/>
            <color indexed="8"/>
            <rFont val="Helvetica"/>
            <family val="2"/>
          </rPr>
          <t>Mack Eason:
https://www.theguardian.com/world/2012/feb/15/adolf-eichmann-exhibition-tel-aviv
http://www.jewishvirtuallibrary.org/jsource/Holocaust/eichcap.html</t>
        </r>
      </text>
    </comment>
    <comment ref="K847" authorId="0" shapeId="0" xr:uid="{00000000-0006-0000-0000-0000120D0000}">
      <text>
        <r>
          <rPr>
            <sz val="11"/>
            <color indexed="8"/>
            <rFont val="Helvetica"/>
            <family val="2"/>
          </rPr>
          <t xml:space="preserve">Author:
http://pchrgaza.org/files/Reports/English/pdf_spec/PCHR-UJ-BOOK.pdf
</t>
        </r>
      </text>
    </comment>
    <comment ref="AG847" authorId="0" shapeId="0" xr:uid="{00000000-0006-0000-0000-000013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847" authorId="0" shapeId="0" xr:uid="{00000000-0006-0000-0000-0000140D0000}">
      <text>
        <r>
          <rPr>
            <sz val="11"/>
            <color indexed="8"/>
            <rFont val="Helvetica"/>
            <family val="2"/>
          </rPr>
          <t>Author:
http://pchrgaza.org/files/Reports/English/pdf_spec/PCHR-UJ-BOOK.pdf</t>
        </r>
      </text>
    </comment>
    <comment ref="BF847" authorId="0" shapeId="0" xr:uid="{00000000-0006-0000-0000-0000150D0000}">
      <text>
        <r>
          <rPr>
            <sz val="11"/>
            <color indexed="8"/>
            <rFont val="Helvetica"/>
            <family val="2"/>
          </rPr>
          <t>Author:
http://pchrgaza.org/files/Reports/English/pdf_spec/PCHR-UJ-BOOK.pdf</t>
        </r>
      </text>
    </comment>
    <comment ref="BJ847" authorId="0" shapeId="0" xr:uid="{00000000-0006-0000-0000-0000160D0000}">
      <text>
        <r>
          <rPr>
            <sz val="11"/>
            <color indexed="8"/>
            <rFont val="Helvetica"/>
            <family val="2"/>
          </rPr>
          <t>Author:
Israel had already adjudicated a number of these and other related cases.</t>
        </r>
      </text>
    </comment>
    <comment ref="H848" authorId="1" shapeId="0" xr:uid="{00000000-0006-0000-0000-00003B0E0000}">
      <text>
        <r>
          <rPr>
            <sz val="11"/>
            <color indexed="8"/>
            <rFont val="Helvetica"/>
            <family val="2"/>
          </rPr>
          <t>Mack Eason:
Case dropped Apr 30, 2009</t>
        </r>
      </text>
    </comment>
    <comment ref="K848" authorId="0" shapeId="0" xr:uid="{00000000-0006-0000-0000-00003C0E0000}">
      <text>
        <r>
          <rPr>
            <sz val="11"/>
            <color indexed="8"/>
            <rFont val="Helvetica"/>
            <family val="2"/>
          </rPr>
          <t>Author:
http://www.dailykos.com/story/2009/4/30/726464/-</t>
        </r>
      </text>
    </comment>
    <comment ref="AC848" authorId="0" shapeId="0" xr:uid="{00000000-0006-0000-0000-00003D0E0000}">
      <text>
        <r>
          <rPr>
            <sz val="11"/>
            <color indexed="8"/>
            <rFont val="Helvetica"/>
            <family val="2"/>
          </rPr>
          <t>Author:
https://web.archive.org/web/20120303014906/http://www.mazlumder.org/ing/haber_detay.asp?haberID=15</t>
        </r>
      </text>
    </comment>
    <comment ref="AE848" authorId="0" shapeId="0" xr:uid="{00000000-0006-0000-0000-00003E0E0000}">
      <text>
        <r>
          <rPr>
            <sz val="11"/>
            <color indexed="8"/>
            <rFont val="Helvetica"/>
            <family val="2"/>
          </rPr>
          <t xml:space="preserve">Author:
https://web.archive.org/web/20120303014906/http://www.mazlumder.org/ing/haber_detay.asp?haberID=15
</t>
        </r>
      </text>
    </comment>
    <comment ref="AG848" authorId="0" shapeId="0" xr:uid="{00000000-0006-0000-0000-00003F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848" authorId="0" shapeId="0" xr:uid="{00000000-0006-0000-0000-0000400E0000}">
      <text>
        <r>
          <rPr>
            <sz val="11"/>
            <color indexed="8"/>
            <rFont val="Helvetica"/>
            <family val="2"/>
          </rPr>
          <t xml:space="preserve">Author:
Sort of.  As the Ottoman Empire.
</t>
        </r>
      </text>
    </comment>
    <comment ref="AI848" authorId="0" shapeId="0" xr:uid="{00000000-0006-0000-0000-0000410E0000}">
      <text>
        <r>
          <rPr>
            <sz val="11"/>
            <color indexed="8"/>
            <rFont val="Helvetica"/>
            <family val="2"/>
          </rPr>
          <t xml:space="preserve">Author:
Sort of.  As the Ottoman Empire.
</t>
        </r>
      </text>
    </comment>
    <comment ref="AO848" authorId="0" shapeId="0" xr:uid="{00000000-0006-0000-0000-0000420E0000}">
      <text>
        <r>
          <rPr>
            <sz val="11"/>
            <color indexed="8"/>
            <rFont val="Helvetica"/>
            <family val="2"/>
          </rPr>
          <t xml:space="preserve">Author:
a group called Mazlum-Der, Turkey based
</t>
        </r>
      </text>
    </comment>
    <comment ref="AP848" authorId="0" shapeId="0" xr:uid="{00000000-0006-0000-0000-000043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848" authorId="0" shapeId="0" xr:uid="{00000000-0006-0000-0000-0000440E0000}">
      <text>
        <r>
          <rPr>
            <sz val="11"/>
            <color indexed="8"/>
            <rFont val="Helvetica"/>
            <family val="2"/>
          </rPr>
          <t xml:space="preserve">Author:
a group called Mazlum-Der, Turkey based
</t>
        </r>
      </text>
    </comment>
    <comment ref="AS848" authorId="0" shapeId="0" xr:uid="{00000000-0006-0000-0000-0000450E0000}">
      <text>
        <r>
          <rPr>
            <sz val="11"/>
            <color indexed="8"/>
            <rFont val="Helvetica"/>
            <family val="2"/>
          </rPr>
          <t>Author:
retired major general</t>
        </r>
      </text>
    </comment>
    <comment ref="BH848" authorId="0" shapeId="0" xr:uid="{00000000-0006-0000-0000-0000460E0000}">
      <text>
        <r>
          <rPr>
            <sz val="11"/>
            <color indexed="8"/>
            <rFont val="Helvetica"/>
            <family val="2"/>
          </rPr>
          <t>Author:
http://www.dailykos.com/story/2009/4/30/726464/-</t>
        </r>
      </text>
    </comment>
    <comment ref="B849" authorId="0" shapeId="0" xr:uid="{7A99360C-8A06-B941-8A86-80F4754E4C52}">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849" authorId="0" shapeId="0" xr:uid="{00000000-0006-0000-0000-000093180000}">
      <text>
        <r>
          <rPr>
            <sz val="11"/>
            <color indexed="8"/>
            <rFont val="Helvetica"/>
            <family val="2"/>
          </rPr>
          <t>Author:
http://www.fmyv.es/ci/in/HR/12.pdf
Also see http://www.elmundo.es/elmundo/2006/09/14/solidaridad/1158254679.html</t>
        </r>
      </text>
    </comment>
    <comment ref="P849" authorId="0" shapeId="0" xr:uid="{00000000-0006-0000-0000-000094180000}">
      <text>
        <r>
          <rPr>
            <sz val="11"/>
            <color indexed="8"/>
            <rFont val="Helvetica"/>
            <family val="2"/>
          </rPr>
          <t>Author:
http://www.efe.com/efe/espana/politica/ruz-procesa-a-11-altos-cargos-y-militares-marroquies-por-genocidio-en-el-sahara/10002-2581895</t>
        </r>
      </text>
    </comment>
    <comment ref="Q849" authorId="0" shapeId="0" xr:uid="{00000000-0006-0000-0000-000095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849" authorId="0" shapeId="0" xr:uid="{00000000-0006-0000-0000-000096180000}">
      <text>
        <r>
          <rPr>
            <sz val="11"/>
            <color indexed="8"/>
            <rFont val="Helvetica"/>
            <family val="2"/>
          </rPr>
          <t>Author:
“genocide, illegal detention, torture and crimes against humanity” 
http://www.fmyv.es/ci/in/HR/12.pdf at 21</t>
        </r>
      </text>
    </comment>
    <comment ref="AC849" authorId="0" shapeId="0" xr:uid="{00000000-0006-0000-0000-000097180000}">
      <text>
        <r>
          <rPr>
            <sz val="11"/>
            <color indexed="8"/>
            <rFont val="Helvetica"/>
            <family val="2"/>
          </rPr>
          <t>Author:
“genocide, illegal detention, torture and crimes against humanity” 
http://www.fmyv.es/ci/in/HR/12.pdf at 21</t>
        </r>
      </text>
    </comment>
    <comment ref="AE849" authorId="0" shapeId="0" xr:uid="{00000000-0006-0000-0000-000098180000}">
      <text>
        <r>
          <rPr>
            <sz val="11"/>
            <color indexed="8"/>
            <rFont val="Helvetica"/>
            <family val="2"/>
          </rPr>
          <t>Author:
“genocide, illegal detention, torture and crimes against humanity” 
http://www.fmyv.es/ci/in/HR/12.pdf at 21</t>
        </r>
      </text>
    </comment>
    <comment ref="AF849" authorId="0" shapeId="0" xr:uid="{00000000-0006-0000-0000-000099180000}">
      <text>
        <r>
          <rPr>
            <sz val="11"/>
            <color indexed="8"/>
            <rFont val="Helvetica"/>
            <family val="2"/>
          </rPr>
          <t>Author:
“genocide, illegal detention, torture and crimes against humanity” 
http://www.fmyv.es/ci/in/HR/12.pdf at 21</t>
        </r>
      </text>
    </comment>
    <comment ref="AI849" authorId="0" shapeId="0" xr:uid="{00000000-0006-0000-0000-00009A180000}">
      <text>
        <r>
          <rPr>
            <sz val="11"/>
            <color indexed="8"/>
            <rFont val="Helvetica"/>
            <family val="2"/>
          </rPr>
          <t>Author:
Spain didn’t hold Morocco as a colony in the 19th century, BUT Morocco was a spanish protectorate after WWI and was invaded by Franco</t>
        </r>
      </text>
    </comment>
    <comment ref="AL849" authorId="0" shapeId="0" xr:uid="{00000000-0006-0000-0000-00009B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849" authorId="0" shapeId="0" xr:uid="{00000000-0006-0000-0000-00009C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849" authorId="0" shapeId="0" xr:uid="{00000000-0006-0000-0000-00009D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849" authorId="0" shapeId="0" xr:uid="{00000000-0006-0000-0000-00009E180000}">
      <text>
        <r>
          <rPr>
            <sz val="11"/>
            <color indexed="8"/>
            <rFont val="Helvetica"/>
            <family val="2"/>
          </rPr>
          <t>Author:
“filed before the Spanish National Court by a group of Saharawi citizens”  http://www.fmyv.es/ci/in/HR/12.pdf at p. 21</t>
        </r>
      </text>
    </comment>
    <comment ref="AQ849" authorId="0" shapeId="0" xr:uid="{00000000-0006-0000-0000-00009F180000}">
      <text>
        <r>
          <rPr>
            <sz val="11"/>
            <color indexed="8"/>
            <rFont val="Helvetica"/>
            <family val="2"/>
          </rPr>
          <t>Author:
“filed before the Spanish National Court by a group of Saharawi citizens”  http://www.fmyv.es/ci/in/HR/12.pdf at p. 21</t>
        </r>
      </text>
    </comment>
    <comment ref="AR849" authorId="0" shapeId="0" xr:uid="{00000000-0006-0000-0000-0000A018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849" authorId="0" shapeId="0" xr:uid="{00000000-0006-0000-0000-0000A1180000}">
      <text>
        <r>
          <rPr>
            <sz val="11"/>
            <color indexed="8"/>
            <rFont val="Helvetica"/>
            <family val="2"/>
          </rPr>
          <t xml:space="preserve">Author:
“who was part of the criminal brigade in El Aaiun”
Police Inspector in Laayoune </t>
        </r>
      </text>
    </comment>
    <comment ref="B850" authorId="0" shapeId="0" xr:uid="{00000000-0006-0000-0000-000095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850" authorId="0" shapeId="0" xr:uid="{00000000-0006-0000-0000-000096200000}">
      <text>
        <r>
          <rPr>
            <sz val="11"/>
            <color rgb="FF000000"/>
            <rFont val="Helvetica"/>
            <family val="2"/>
          </rPr>
          <t xml:space="preserve">Author:
</t>
        </r>
        <r>
          <rPr>
            <sz val="11"/>
            <color rgb="FF000000"/>
            <rFont val="Helvetica"/>
            <family val="2"/>
          </rPr>
          <t xml:space="preserve">Added 7-18-16
</t>
        </r>
      </text>
    </comment>
    <comment ref="O850" authorId="0" shapeId="0" xr:uid="{00000000-0006-0000-0000-000097200000}">
      <text>
        <r>
          <rPr>
            <sz val="11"/>
            <color indexed="8"/>
            <rFont val="Helvetica"/>
            <family val="2"/>
          </rPr>
          <t>Author:
http://sahara-news.org/650-spanish-police-hunt-polisario-leaders-for-genocide.html</t>
        </r>
      </text>
    </comment>
    <comment ref="AF850" authorId="0" shapeId="0" xr:uid="{00000000-0006-0000-0000-000098200000}">
      <text>
        <r>
          <rPr>
            <sz val="11"/>
            <color indexed="8"/>
            <rFont val="Helvetica"/>
            <family val="2"/>
          </rPr>
          <t>Author:
“crimes of murder, bodily injury, illegal detention, TERRORISM, TORTURE and disappearances”</t>
        </r>
      </text>
    </comment>
    <comment ref="AI850" authorId="0" shapeId="0" xr:uid="{00000000-0006-0000-0000-000099200000}">
      <text>
        <r>
          <rPr>
            <sz val="11"/>
            <color indexed="8"/>
            <rFont val="Helvetica"/>
            <family val="2"/>
          </rPr>
          <t>Author:
Spain didn’t hold Morocco as a colony in the 19th century, BUT Morocco was a spanish protectorate after WWI and was invaded by Franco</t>
        </r>
      </text>
    </comment>
    <comment ref="AL850" authorId="0" shapeId="0" xr:uid="{00000000-0006-0000-0000-00009A200000}">
      <text>
        <r>
          <rPr>
            <sz val="11"/>
            <color indexed="8"/>
            <rFont val="Helvetica"/>
            <family val="2"/>
          </rPr>
          <t>Author:
http://polisario-thinktwice.org/460-december-14-2007-mens-justice-catches-up-with-the-polisario-and-algeria.html
http://www.asser.nl/media/1421/spain-yihl-15-2012.pdf</t>
        </r>
      </text>
    </comment>
    <comment ref="AN850" authorId="0" shapeId="0" xr:uid="{00000000-0006-0000-0000-00009B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850" authorId="0" shapeId="0" xr:uid="{00000000-0006-0000-0000-00009C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850" authorId="0" shapeId="0" xr:uid="{00000000-0006-0000-0000-00009D200000}">
      <text>
        <r>
          <rPr>
            <sz val="11"/>
            <color indexed="8"/>
            <rFont val="Helvetica"/>
            <family val="2"/>
          </rPr>
          <t>Author:
“filed before the Spanish National Court by a group of Saharawi citizens”  http://www.fmyv.es/ci/in/HR/12.pdf at p. 21</t>
        </r>
      </text>
    </comment>
    <comment ref="AQ850" authorId="0" shapeId="0" xr:uid="{00000000-0006-0000-0000-00009E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850" authorId="0" shapeId="0" xr:uid="{00000000-0006-0000-0000-00009F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O851" authorId="1" shapeId="0" xr:uid="{00000000-0006-0000-0000-00007B070000}">
      <text>
        <r>
          <rPr>
            <sz val="11"/>
            <color indexed="8"/>
            <rFont val="Helvetica"/>
            <family val="2"/>
          </rPr>
          <t xml:space="preserve">Mack Eason:
https://electronicintifada.net/content/did-israeli-interference-block-justice-spain/15741
</t>
        </r>
      </text>
    </comment>
    <comment ref="AG851" authorId="0" shapeId="0" xr:uid="{00000000-0006-0000-0000-00007C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851" authorId="1" shapeId="0" xr:uid="{00000000-0006-0000-0000-00007D070000}">
      <text>
        <r>
          <rPr>
            <sz val="11"/>
            <color indexed="8"/>
            <rFont val="Helvetica"/>
            <family val="2"/>
          </rPr>
          <t>Mack Eason:
http://www.timesofisrael.com/spanish-judge-seeks-to-prosecute-pm-over-2010-flotilla-raid/
https://electronicintifada.net/content/did-israeli-interference-block-justice-spain/15741</t>
        </r>
      </text>
    </comment>
    <comment ref="AS851" authorId="1" shapeId="0" xr:uid="{00000000-0006-0000-0000-00007E070000}">
      <text>
        <r>
          <rPr>
            <sz val="11"/>
            <color indexed="8"/>
            <rFont val="Helvetica"/>
            <family val="2"/>
          </rPr>
          <t>Mack Eason:
2009–2013	Minister of Internal Affairs</t>
        </r>
      </text>
    </comment>
    <comment ref="C852" authorId="2" shapeId="0" xr:uid="{BD25929B-502E-B341-AD8D-B13FD2EE8775}">
      <text>
        <r>
          <rPr>
            <b/>
            <sz val="10"/>
            <color rgb="FF000000"/>
            <rFont val="Tahoma"/>
            <family val="2"/>
          </rPr>
          <t>Maximo Langer:</t>
        </r>
        <r>
          <rPr>
            <sz val="10"/>
            <color rgb="FF000000"/>
            <rFont val="Tahoma"/>
            <family val="2"/>
          </rPr>
          <t xml:space="preserve">
</t>
        </r>
        <r>
          <rPr>
            <sz val="10"/>
            <color rgb="FF000000"/>
            <rFont val="Tahoma"/>
            <family val="2"/>
          </rPr>
          <t xml:space="preserve">P. 299 of ssrn paper: </t>
        </r>
        <r>
          <rPr>
            <sz val="10"/>
            <color rgb="FF000000"/>
            <rFont val="Calibri"/>
            <family val="2"/>
          </rPr>
          <t xml:space="preserve">Almost immediately after the complaint was filed, former Phalange head of intelligence Elie Hobeika called a televised press conference in Beirut to applaud the Belgian initiative and declare his willingness to assist with the investigation and clear his name. Hobeika long harbored bitterness that he had been named by the Kahan Commission and others as having ordered the massacres.116 Unaware that he was already named as a defendant (under seal) in the Belgian case, he tried to present himself as a witness and probably thought he could negotiate testifying in exchange for assurances that he would not be arrested.117 </t>
        </r>
      </text>
    </comment>
    <comment ref="AL852" authorId="0" shapeId="0" xr:uid="{00000000-0006-0000-0000-000070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t>
        </r>
      </text>
    </comment>
    <comment ref="AN852" authorId="0" shapeId="0" xr:uid="{00000000-0006-0000-0000-000071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t>
        </r>
      </text>
    </comment>
    <comment ref="AO852" authorId="0" shapeId="0" xr:uid="{00000000-0006-0000-0000-000072310000}">
      <text>
        <r>
          <rPr>
            <sz val="11"/>
            <color indexed="8"/>
            <rFont val="Helvetica"/>
            <family val="2"/>
          </rPr>
          <t>Author:
“Both the International Secretariat and the Belgian section of Amnesty International as well as the Fe ́de ́ration Internationale des Droits de l’Homme (FIDH), among others, provided support to the attorneys and the case.”
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t>
        </r>
      </text>
    </comment>
    <comment ref="AP852" authorId="0" shapeId="0" xr:uid="{00000000-0006-0000-0000-000073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t>
        </r>
      </text>
    </comment>
    <comment ref="AQ852" authorId="0" shapeId="0" xr:uid="{00000000-0006-0000-0000-000074310000}">
      <text>
        <r>
          <rPr>
            <sz val="11"/>
            <color indexed="8"/>
            <rFont val="Helvetica"/>
            <family val="2"/>
          </rPr>
          <t>Author:
One of the victim-complainants lived in Belgium at the time of the complaints.
“In June 2001, 23 complainants, only one resident in Belgium, filed under the 1993/99 Belgian law an application against Ariel Sharon, Prime Minister of Israel, and Amos Yaron, Director-General of the Israeli Defence Ministry.”
http://repository.uchastings.edu/cgi/viewcontent.cgi?article=1681&amp;context=faculty_scholarship</t>
        </r>
      </text>
    </comment>
    <comment ref="AR852" authorId="0" shapeId="0" xr:uid="{00000000-0006-0000-0000-000075310000}">
      <text>
        <r>
          <rPr>
            <sz val="11"/>
            <color indexed="8"/>
            <rFont val="Helvetica"/>
            <family val="2"/>
          </rPr>
          <t>Author:
One of the victim-complainants lived in Belgium at the time of the complaints.
“In June 2001, 23 complainants, only one resident in Belgium, filed under the 1993/99 Belgian law an application against Ariel Sharon, Prime Minister of Israel, and Amos Yaron, Director-General of the Israeli Defence Ministry.”
http://repository.uchastings.edu/cgi/viewcontent.cgi?article=1681&amp;context=faculty_scholarship</t>
        </r>
      </text>
    </comment>
    <comment ref="AV852" authorId="0" shapeId="0" xr:uid="{00000000-0006-0000-0000-000076310000}">
      <text>
        <r>
          <rPr>
            <sz val="11"/>
            <color indexed="8"/>
            <rFont val="Helvetica"/>
            <family val="2"/>
          </rPr>
          <t>Author:
“It was unclear whether the case could be heard in Lebanon, which had an amnesty law in place”
http://repository.uchastings.edu/cgi/viewcontent.cgi?article=1681&amp;context=faculty_scholarship</t>
        </r>
      </text>
    </comment>
    <comment ref="BH852" authorId="0" shapeId="0" xr:uid="{00000000-0006-0000-0000-000077310000}">
      <text>
        <r>
          <rPr>
            <sz val="11"/>
            <color indexed="8"/>
            <rFont val="Helvetica"/>
            <family val="2"/>
          </rPr>
          <t>Author:
Robert Fisk, ‘‘The man who would testify against Ariel Sharon is_x000D_blown up. Was this another targeted killing?’’ THE INDEPENDENT, Jan. 25, 2002.
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t>
        </r>
      </text>
    </comment>
    <comment ref="O853" authorId="0" shapeId="0" xr:uid="{00000000-0006-0000-0000-000034180000}">
      <text>
        <r>
          <rPr>
            <sz val="11"/>
            <color indexed="8"/>
            <rFont val="Helvetica"/>
            <family val="2"/>
          </rPr>
          <t>Author:
https://trialinternational.org/latest-post/joseph-kanyabashi/</t>
        </r>
      </text>
    </comment>
    <comment ref="P853" authorId="0" shapeId="0" xr:uid="{00000000-0006-0000-0000-000035180000}">
      <text>
        <r>
          <rPr>
            <sz val="11"/>
            <color indexed="8"/>
            <rFont val="Helvetica"/>
            <family val="2"/>
          </rPr>
          <t>Author:
ICTR Yearbook 1994-1996
www.metafro.be/grandslacs/grandslacsdir400/0714.pdf</t>
        </r>
      </text>
    </comment>
    <comment ref="AF853" authorId="0" shapeId="0" xr:uid="{00000000-0006-0000-0000-000036180000}">
      <text>
        <r>
          <rPr>
            <sz val="11"/>
            <color indexed="8"/>
            <rFont val="Helvetica"/>
            <family val="2"/>
          </rPr>
          <t>Author:
0</t>
        </r>
      </text>
    </comment>
    <comment ref="AG853" authorId="0" shapeId="0" xr:uid="{00000000-0006-0000-0000-000037180000}">
      <text>
        <r>
          <rPr>
            <sz val="11"/>
            <color indexed="8"/>
            <rFont val="Helvetica"/>
            <family val="2"/>
          </rPr>
          <t>Author:
Rwanda controlled first by Germany (German East Africa) during colonial period, then by Belgium under League of Nations Mandate system</t>
        </r>
      </text>
    </comment>
    <comment ref="AI853" authorId="0" shapeId="0" xr:uid="{00000000-0006-0000-0000-000038180000}">
      <text>
        <r>
          <rPr>
            <sz val="11"/>
            <color indexed="8"/>
            <rFont val="Helvetica"/>
            <family val="2"/>
          </rPr>
          <t>Author:
Rwanda controlled first by Germany (German East Africa) during colonial period, then by Belgium under League of Nations Mandate system</t>
        </r>
      </text>
    </comment>
    <comment ref="AL853" authorId="0" shapeId="0" xr:uid="{00000000-0006-0000-0000-000039180000}">
      <text>
        <r>
          <rPr>
            <sz val="11"/>
            <color indexed="8"/>
            <rFont val="Helvetica"/>
            <family val="2"/>
          </rPr>
          <t>Author:
ICTR Yearbook 1994-1996
www.metafro.be/grandslacs/grandslacsdir400/0714.pdf</t>
        </r>
      </text>
    </comment>
    <comment ref="BB853" authorId="0" shapeId="0" xr:uid="{00000000-0006-0000-0000-00003A180000}">
      <text>
        <r>
          <rPr>
            <sz val="11"/>
            <color indexed="8"/>
            <rFont val="Helvetica"/>
            <family val="2"/>
          </rPr>
          <t>Author:
“He left Rwanda in the days that followed to take refuge in Belgium”
http://www.arushatimes.co.tz/2008/20/un_tribunal_3.htm</t>
        </r>
      </text>
    </comment>
    <comment ref="B854" authorId="0" shapeId="0" xr:uid="{4C6C563A-AF40-9D46-BEAC-89F9B88D4B97}">
      <text>
        <r>
          <rPr>
            <sz val="11"/>
            <color indexed="8"/>
            <rFont val="Helvetica"/>
            <family val="2"/>
          </rPr>
          <t xml:space="preserve">Author:
important b/c this was the first UJ-based trial conducted in France 
problematic b/c trial was conducted in absentia (b/c he escaped France after the investigation started and after being arrested)
</t>
        </r>
      </text>
    </comment>
    <comment ref="M854" authorId="0" shapeId="0" xr:uid="{493DCD73-CF0C-4742-A0FE-F7F5C514F727}">
      <text>
        <r>
          <rPr>
            <sz val="11"/>
            <color indexed="8"/>
            <rFont val="Helvetica"/>
            <family val="2"/>
          </rPr>
          <t>Author:
“Between 1989 and 1991, the Senegalese-Mauritanian conflict was fought along the Senegal River bordering the two countries. For several centuries the Senegal River region has been inhabited by both indigenous black populations and white populations, first Berber and Arab, from the north. In 1990, and under the pretext of a hypothetical conspiracy, several thousands of African Mauritanians were arrested and tortured. In May 1993, an amnesty law prohibited any legal proceedings to be taken against those responsible for these acts. Captain Ely Ould Dah, who was intelligence officer at the Jreida prison base close to Nouakchott at the time, was charged for having ordered acts of torture carried out against two black Mauritanian soldiers, Mamadou Diagana and Ousmane Dia, and to have participated in these acts.”
http://www.internationalcrimesdatabase.org/Case/998</t>
        </r>
      </text>
    </comment>
    <comment ref="S854" authorId="0" shapeId="0" xr:uid="{9D8A28A7-5B46-EE46-BF8F-89E97C57F8CF}">
      <text>
        <r>
          <rPr>
            <sz val="11"/>
            <color indexed="8"/>
            <rFont val="Helvetica"/>
            <family val="2"/>
          </rPr>
          <t xml:space="preserve">Author:
Tried in absentia, b/c he escaped from France before trial started.
</t>
        </r>
      </text>
    </comment>
    <comment ref="AA854" authorId="0" shapeId="0" xr:uid="{69EFAD57-0565-B34A-9622-817375D0A929}">
      <text>
        <r>
          <rPr>
            <sz val="11"/>
            <color indexed="8"/>
            <rFont val="Helvetica"/>
            <family val="2"/>
          </rPr>
          <t>Author:
upheld on appeal to ECtHR
http://amnesties-prosecution-public-interest.co.uk/themainevent/wp-content/uploads/2014/10/European-Court-of-Human-Rights-Ould-Dah-v-France.pdf</t>
        </r>
      </text>
    </comment>
    <comment ref="AH854" authorId="0" shapeId="0" xr:uid="{C1FD4F03-5109-CA43-9DB8-E8DBBD9064B6}">
      <text>
        <r>
          <rPr>
            <sz val="11"/>
            <color indexed="8"/>
            <rFont val="Helvetica"/>
            <family val="2"/>
          </rPr>
          <t>Author:
barely.
https://en.wikipedia.org/wiki/Danish_colonial_empire#Overview</t>
        </r>
      </text>
    </comment>
    <comment ref="AI854" authorId="0" shapeId="0" xr:uid="{0E62E22D-83D9-CD45-B48C-1898DD78BCE8}">
      <text>
        <r>
          <rPr>
            <sz val="11"/>
            <color indexed="8"/>
            <rFont val="Helvetica"/>
            <family val="2"/>
          </rPr>
          <t>Author:
https://en.wikipedia.org/wiki/Colonial_Mauritania</t>
        </r>
      </text>
    </comment>
    <comment ref="AL854" authorId="0" shapeId="0" xr:uid="{E11CD147-144F-FD4F-AE21-912E23831C12}">
      <text>
        <r>
          <rPr>
            <sz val="11"/>
            <color indexed="8"/>
            <rFont val="Helvetica"/>
            <family val="2"/>
          </rPr>
          <t>Author:
“In June 1999, two victims with the assistance of NGOs filed a complaint against him alleging torture in Mauritania between 1990 and 1991”
“The case was initiated by the International Federation for Human Rights (FIDH) and its French member organization, the Human Rights League (LDH). For more information on the case, see FIDH, “Mauritanie: Affaire Ely Ould Dah – Ely Ould Dah Condamné,” November 2005, http://www.fidh.org/IMG/pdf/GAJ_Ely_Ould_Dah_nov2005_OK.pdf/ (accessed September 9, 2014). See also International Crimes Database, “Ely Ould Dah,” undated, http://www.internationalcrimesdatabase.org/Case/998 (accessed September 9, 2014).”
https://www.hrw.org/report/2014/09/16/long-arm-justice/lessons-specialized-war-crimes-units-france-germany-and#406663</t>
        </r>
      </text>
    </comment>
    <comment ref="AN854" authorId="0" shapeId="0" xr:uid="{86B75B19-6A8E-664A-8126-EB723DDFCAAC}">
      <text>
        <r>
          <rPr>
            <sz val="11"/>
            <color indexed="8"/>
            <rFont val="Helvetica"/>
            <family val="2"/>
          </rPr>
          <t>Author:
COMPLAINT LODGED BY TWO VICTIMS LIVING AS REFUGEES IN FRANCE at time complaint was lodged.
“Proceedings were triggered on 4 June 1999 when a complaint was lodged by the two victims who by then had become political refugees in France. The complaint was lodged with the support of the FIDH (Fédération internationale des droits de l’homme) and of the LDH (Ligue des droits de l’homme) and further supported by the Human Rights Association of Mauritania and the Association of Mauritanian Victims.”
“In June 1999, two victims with the assistance of NGOs filed a complaint against him alleging torture in Mauritania between 1990 and 1991”
“The case was initiated by the International Federation for Human Rights (FIDH) and its French member organization, the Human Rights League (LDH). For more information on the case, see FIDH, “Mauritanie: Affaire Ely Ould Dah – Ely Ould Dah Condamné,” November 2005, http://www.fidh.org/IMG/pdf/GAJ_Ely_Ould_Dah_nov2005_OK.pdf/ (accessed September 9, 2014). See also International Crimes Database, “Ely Ould Dah,” undated, http://www.internationalcrimesdatabase.org/Case/998 (accessed September 9, 2014).”
https://www.hrw.org/report/2014/09/16/long-arm-justice/lessons-specialized-war-crimes-units-france-germany-and#406663</t>
        </r>
      </text>
    </comment>
    <comment ref="AO854" authorId="0" shapeId="0" xr:uid="{B7C7B249-A468-4240-8589-FE1A5FD37EC8}">
      <text>
        <r>
          <rPr>
            <sz val="11"/>
            <color indexed="8"/>
            <rFont val="Helvetica"/>
            <family val="2"/>
          </rPr>
          <t>Author:
“In June 1999, two victims with the assistance of NGOs filed a complaint against him alleging torture in Mauritania between 1990 and 1991”
“The case was initiated by the International Federation for Human Rights (FIDH) and its French member organization, the Human Rights League (LDH). For more information on the case, see FIDH, “Mauritanie: Affaire Ely Ould Dah – Ely Ould Dah Condamné,” November 2005, http://www.fidh.org/IMG/pdf/GAJ_Ely_Ould_Dah_nov2005_OK.pdf/ (accessed September 9, 2014). See also International Crimes Database, “Ely Ould Dah,” undated, http://www.internationalcrimesdatabase.org/Case/998 (accessed September 9, 2014).”
https://www.hrw.org/report/2014/09/16/long-arm-justice/lessons-specialized-war-crimes-units-france-germany-and#406663</t>
        </r>
      </text>
    </comment>
    <comment ref="AP854" authorId="0" shapeId="0" xr:uid="{F963FAFE-9694-0D4B-A5C2-855260434C15}">
      <text>
        <r>
          <rPr>
            <sz val="11"/>
            <color indexed="8"/>
            <rFont val="Helvetica"/>
            <family val="2"/>
          </rPr>
          <t>Author:
“In June 1999, two victims with the assistance of NGOs filed a complaint against him alleging torture in Mauritania between 1990 and 1991”
“The case was initiated by the International Federation for Human Rights (FIDH) and its French member organization, the Human Rights League (LDH). For more information on the case, see FIDH, “Mauritanie: Affaire Ely Ould Dah – Ely Ould Dah Condamné,” November 2005, http://www.fidh.org/IMG/pdf/GAJ_Ely_Ould_Dah_nov2005_OK.pdf/ (accessed September 9, 2014). See also International Crimes Database, “Ely Ould Dah,” undated, http://www.internationalcrimesdatabase.org/Case/998 (accessed September 9, 2014).”
https://www.hrw.org/report/2014/09/16/long-arm-justice/lessons-specialized-war-crimes-units-france-germany-and#406663</t>
        </r>
      </text>
    </comment>
    <comment ref="AQ854" authorId="0" shapeId="0" xr:uid="{09459826-7889-6544-BA86-6D2B0231B84F}">
      <text>
        <r>
          <rPr>
            <sz val="11"/>
            <color indexed="8"/>
            <rFont val="Helvetica"/>
            <family val="2"/>
          </rPr>
          <t>Author:
COMPLAINT LODGED BY TWO VICTIMS LIVING AS REFUGEES IN FRANCE at time complaint was lodged.
“Proceedings were triggered on 4 June 1999 when a complaint was lodged by the two victims who by then had become political refugees in France. The complaint was lodged with the support of the FIDH (Fédération internationale des droits de l’homme) and of the LDH (Ligue des droits de l’homme) and further supported by the Human Rights Association of Mauritania and the Association of Mauritanian Victims.”
https://trialinternational.org/latest-post/ely-ould-dah/</t>
        </r>
      </text>
    </comment>
    <comment ref="AR854" authorId="0" shapeId="0" xr:uid="{CD6E81D1-E10D-BD47-BD83-91C51D677871}">
      <text>
        <r>
          <rPr>
            <sz val="11"/>
            <color indexed="8"/>
            <rFont val="Helvetica"/>
            <family val="2"/>
          </rPr>
          <t>Author:
“In June 1999, two victims with the assistance of NGOs filed a complaint against him alleging torture in Mauritania between 1990 and 1991”
“The case was initiated by the International Federation for Human Rights (FIDH) and its French member organization, the Human Rights League (LDH). For more information on the case, see FIDH, “Mauritanie: Affaire Ely Ould Dah – Ely Ould Dah Condamné,” November 2005, http://www.fidh.org/IMG/pdf/GAJ_Ely_Ould_Dah_nov2005_OK.pdf/ (accessed September 9, 2014). See also International Crimes Database, “Ely Ould Dah,” undated, http://www.internationalcrimesdatabase.org/Case/998 (accessed September 9, 2014).”
https://www.hrw.org/report/2014/09/16/long-arm-justice/lessons-specialized-war-crimes-units-france-germany-and#406663</t>
        </r>
      </text>
    </comment>
    <comment ref="AS854" authorId="0" shapeId="0" xr:uid="{9A2F3963-822C-6D4C-898B-7AFF4D977E52}">
      <text>
        <r>
          <rPr>
            <sz val="11"/>
            <color indexed="8"/>
            <rFont val="Helvetica"/>
            <family val="2"/>
          </rPr>
          <t>Author:
a captain in the Mauritanian intelligence service
And he was in france attending a training program in Montpellier, France.  This program is described here (https://books.google.com/books?id=-KU_9MfXKKYC&amp;pg=PR38&amp;lpg=PR38&amp;dq=ely+ould+dah,+training+program,+montpellier&amp;source=bl&amp;ots=nUi13OPd8Y&amp;sig=yPeH0CbyPWqIy0ao59R37Y_oMUs&amp;hl=en&amp;sa=X&amp;ved=0ahUKEwj4z9aIrKjNAhWk1IMKHVniC-sQ6AEIJDAB#v=onepage&amp;q=ely%20ould%20dah%2C%20training%20program%2C%20montpellier&amp;f=false) as a “military exchange program”.</t>
        </r>
      </text>
    </comment>
    <comment ref="AT854" authorId="0" shapeId="0" xr:uid="{0A5CD950-C9E2-9444-9E56-3A16D558986E}">
      <text>
        <r>
          <rPr>
            <sz val="11"/>
            <color indexed="8"/>
            <rFont val="Helvetica"/>
            <family val="2"/>
          </rPr>
          <t>Author:
After Ould Dah escaped France, he returned to Mauritania.  NEED TO CHECK UPDATE HERE but it appears he’s still in good with the Mauritanian authorities.</t>
        </r>
      </text>
    </comment>
    <comment ref="BA854" authorId="0" shapeId="0" xr:uid="{1DE67D22-B8D3-544B-B959-7566CD78AF05}">
      <text>
        <r>
          <rPr>
            <sz val="11"/>
            <color indexed="8"/>
            <rFont val="Helvetica"/>
            <family val="2"/>
          </rPr>
          <t>Author:
but he was TEMPORARILY present there as part of a training exercise.</t>
        </r>
      </text>
    </comment>
    <comment ref="BF854" authorId="0" shapeId="0" xr:uid="{DCBBC11C-3F36-B84C-B99C-C16AAB97599F}">
      <text>
        <r>
          <rPr>
            <sz val="11"/>
            <color indexed="8"/>
            <rFont val="Helvetica"/>
            <family val="2"/>
          </rPr>
          <t>Author:
http://www.asser.nl/upload/documents/DomCLIC/Docs/NLP/France/Ely_Cassation_23-10-2002.pdf</t>
        </r>
      </text>
    </comment>
    <comment ref="BI854" authorId="0" shapeId="0" xr:uid="{1C983F8C-8DE3-BD4F-90AB-13D5BCBE758A}">
      <text>
        <r>
          <rPr>
            <sz val="11"/>
            <color indexed="8"/>
            <rFont val="Helvetica"/>
            <family val="2"/>
          </rPr>
          <t xml:space="preserve">Author:
No indications of support or lack of support at time of trial.  BUT the propriety of his 2005 Trial was upheld by ECtHR in 2009. 
</t>
        </r>
      </text>
    </comment>
    <comment ref="A855" authorId="0" shapeId="0" xr:uid="{00000000-0006-0000-0000-0000AF1B0000}">
      <text>
        <r>
          <rPr>
            <sz val="11"/>
            <color indexed="8"/>
            <rFont val="Helvetica"/>
            <family val="2"/>
          </rPr>
          <t>Author:
not in langer database.  complaint filed at same time as complaint against Gbagbo and Guei</t>
        </r>
      </text>
    </comment>
    <comment ref="C855" authorId="1" shapeId="0" xr:uid="{00000000-0006-0000-0000-0000B01B0000}">
      <text>
        <r>
          <rPr>
            <sz val="11"/>
            <color indexed="8"/>
            <rFont val="Helvetica"/>
            <family val="2"/>
          </rPr>
          <t>Mack Eason:
“Emile Boga Doudou and Moise Lida Kouassi”</t>
        </r>
      </text>
    </comment>
    <comment ref="K855" authorId="1" shapeId="0" xr:uid="{00000000-0006-0000-0000-0000B11B0000}">
      <text>
        <r>
          <rPr>
            <sz val="11"/>
            <color indexed="8"/>
            <rFont val="Helvetica"/>
            <family val="2"/>
          </rPr>
          <t>Mack Eason:
Cour D’Appel de Bruxelles, 26 June 2002
https://books.google.com/books?id=lw62fC-SbrIC&amp;pg=PA329&amp;lpg=PA329</t>
        </r>
      </text>
    </comment>
    <comment ref="O855" authorId="1" shapeId="0" xr:uid="{00000000-0006-0000-0000-0000B21B0000}">
      <text>
        <r>
          <rPr>
            <sz val="11"/>
            <color indexed="8"/>
            <rFont val="Helvetica"/>
            <family val="2"/>
          </rPr>
          <t>Mack Eason:
Accepted by the Court on Aug 1, 2001.
https://www.washingtonpost.com/archive/politics/2001/08/04/police-acquitted-of-massacre-in-ivory-coast/df4b9fd1-cde8-4e87-b286-7735b9fe38dc/</t>
        </r>
      </text>
    </comment>
    <comment ref="AE855" authorId="1" shapeId="0" xr:uid="{00000000-0006-0000-0000-0000B31B0000}">
      <text>
        <r>
          <rPr>
            <sz val="11"/>
            <color indexed="8"/>
            <rFont val="Helvetica"/>
            <family val="2"/>
          </rPr>
          <t>Mack Eason:
http://www.state.gov/j/drl/rls/hrrpt/2001/af/8355.htm</t>
        </r>
      </text>
    </comment>
    <comment ref="AG855" authorId="1" shapeId="0" xr:uid="{00000000-0006-0000-0000-0000B41B0000}">
      <text>
        <r>
          <rPr>
            <sz val="11"/>
            <color indexed="8"/>
            <rFont val="Helvetica"/>
            <family val="2"/>
          </rPr>
          <t>Mack Eason:
“Côte d'Ivoire officially became a French colony on March 10, 1893.”
https://en.wikipedia.org/wiki/History_of_Ivory_Coast#French_colonial_era</t>
        </r>
      </text>
    </comment>
    <comment ref="AL855" authorId="1" shapeId="0" xr:uid="{00000000-0006-0000-0000-0000B51B0000}">
      <text>
        <r>
          <rPr>
            <sz val="11"/>
            <color indexed="8"/>
            <rFont val="Helvetica"/>
            <family val="2"/>
          </rPr>
          <t xml:space="preserve">Mack Eason:
https://www.ndi.org/files/1240_ci_visits7022001.pdf
http://www.countrywatch.com/Content/pdfs/reviews/B36LQ863.01c.pdf
On the history of “Prevention Genocides” as an NGO, see: https://translate.google.com/translate?hl=en&amp;sl=fr&amp;u=http://www.verbatims.org/web/%3Fq%3Da-propos-de-verbatims&amp;prev=search
</t>
        </r>
      </text>
    </comment>
    <comment ref="AN855" authorId="0" shapeId="0" xr:uid="{00000000-0006-0000-0000-0000B61B0000}">
      <text>
        <r>
          <rPr>
            <sz val="11"/>
            <color indexed="8"/>
            <rFont val="Helvetica"/>
            <family val="2"/>
          </rPr>
          <t>Author:
“The case was brought by 150 people claiming to be victims of the violence in Côte d'Ivoire in October and December 2000, including a survivor of the Yopougon massacre.”  https://www.hrw.org/reports/2001/ivorycoast/cotdiv0801-07.htm
 https://www.hrw.org/reports/2001/ivorycoast/cotdiv0801-07.htm</t>
        </r>
      </text>
    </comment>
    <comment ref="AS855" authorId="0" shapeId="0" xr:uid="{00000000-0006-0000-0000-0000B71B0000}">
      <text>
        <r>
          <rPr>
            <sz val="11"/>
            <color indexed="8"/>
            <rFont val="Helvetica"/>
            <family val="2"/>
          </rPr>
          <t>Author:
then-current Ivorian minister of Interior</t>
        </r>
      </text>
    </comment>
    <comment ref="O856" authorId="1" shapeId="0" xr:uid="{00000000-0006-0000-0000-000005090000}">
      <text>
        <r>
          <rPr>
            <sz val="11"/>
            <color indexed="8"/>
            <rFont val="Helvetica"/>
            <family val="2"/>
          </rPr>
          <t>Mack Eason:
http://allafrica.com/stories/201110060429.html
(writing in 2011 that the investigation had been going for 3 years)</t>
        </r>
      </text>
    </comment>
    <comment ref="AF856" authorId="1" shapeId="0" xr:uid="{00000000-0006-0000-0000-000006090000}">
      <text>
        <r>
          <rPr>
            <sz val="11"/>
            <color indexed="8"/>
            <rFont val="Helvetica"/>
            <family val="2"/>
          </rPr>
          <t>Mack Eason:
murder</t>
        </r>
      </text>
    </comment>
    <comment ref="AG856" authorId="0" shapeId="0" xr:uid="{00000000-0006-0000-0000-000007090000}">
      <text>
        <r>
          <rPr>
            <sz val="11"/>
            <color indexed="8"/>
            <rFont val="Helvetica"/>
            <family val="2"/>
          </rPr>
          <t>Author:
Rwanda controlled first by Germany (German East Africa) during colonial period, then by Belgium under League of Nations Mandate system</t>
        </r>
      </text>
    </comment>
    <comment ref="AL856" authorId="1" shapeId="0" xr:uid="{00000000-0006-0000-0000-000008090000}">
      <text>
        <r>
          <rPr>
            <sz val="11"/>
            <color indexed="8"/>
            <rFont val="Helvetica"/>
            <family val="2"/>
          </rPr>
          <t>Mack Eason:
http://allafrica.com/stories/201110060429.html</t>
        </r>
      </text>
    </comment>
    <comment ref="AT856" authorId="0" shapeId="0" xr:uid="{00000000-0006-0000-0000-000009090000}">
      <text>
        <r>
          <rPr>
            <sz val="11"/>
            <color indexed="8"/>
            <rFont val="Helvetica"/>
            <family val="2"/>
          </rPr>
          <t>Author:
https://www.google.com/url?hl=en&amp;q=http://www.hirondellenews.com/ictr-rwanda/407-collaboration-with-states/collaboration-with-states-rwanda/24538-en-en-121010-ictrrwanda-kigali-welcomes-first-icc-arrest-of-rwandan-suspect1358913589&amp;source=gmail&amp;ust=1470165485829000&amp;usg=AFQjCNFQzQQFaRVWb0KQJ-3yXVaAQ9ogzQ</t>
        </r>
      </text>
    </comment>
    <comment ref="AU856" authorId="1" shapeId="0" xr:uid="{00000000-0006-0000-0000-00000A090000}">
      <text>
        <r>
          <rPr>
            <sz val="11"/>
            <color indexed="8"/>
            <rFont val="Helvetica"/>
            <family val="2"/>
          </rPr>
          <t>Mack Eason:
http://www.jurist.org/paperchase/2013/11/rwanda-genocide-suspect-contests-extradition-before-europe-rights-court.php</t>
        </r>
      </text>
    </comment>
    <comment ref="AZ856" authorId="1" shapeId="0" xr:uid="{00000000-0006-0000-0000-00000B090000}">
      <text>
        <r>
          <rPr>
            <sz val="11"/>
            <color indexed="8"/>
            <rFont val="Helvetica"/>
            <family val="2"/>
          </rPr>
          <t>Mack Eason:
https://trialinternational.org/latest-post/emmanuel-mbarushimana/</t>
        </r>
      </text>
    </comment>
    <comment ref="BA856" authorId="1" shapeId="0" xr:uid="{00000000-0006-0000-0000-00000C090000}">
      <text>
        <r>
          <rPr>
            <sz val="11"/>
            <color indexed="8"/>
            <rFont val="Helvetica"/>
            <family val="2"/>
          </rPr>
          <t>Mack Eason:
https://trialinternational.org/latest-post/emmanuel-mbarushimana/</t>
        </r>
      </text>
    </comment>
    <comment ref="BB856" authorId="1" shapeId="0" xr:uid="{00000000-0006-0000-0000-00000D090000}">
      <text>
        <r>
          <rPr>
            <sz val="11"/>
            <color indexed="8"/>
            <rFont val="Helvetica"/>
            <family val="2"/>
          </rPr>
          <t>Mack Eason:
https://trialinternational.org/latest-post/emmanuel-mbarushimana/</t>
        </r>
      </text>
    </comment>
    <comment ref="BJ856" authorId="1" shapeId="0" xr:uid="{00000000-0006-0000-0000-00000E090000}">
      <text>
        <r>
          <rPr>
            <sz val="11"/>
            <color indexed="8"/>
            <rFont val="Helvetica"/>
            <family val="2"/>
          </rPr>
          <t xml:space="preserve">Mack Eason:
Tried and convicted in absentia in 2008
</t>
        </r>
      </text>
    </comment>
    <comment ref="B857" authorId="0" shapeId="0" xr:uid="{00000000-0006-0000-0000-0000FD300000}">
      <text>
        <r>
          <rPr>
            <sz val="11"/>
            <color indexed="8"/>
            <rFont val="Helvetica"/>
            <family val="2"/>
          </rPr>
          <t>Author:
Prosecuted under active personality principle, BUT when crimes were committed, they were not Belgian citizens.</t>
        </r>
      </text>
    </comment>
    <comment ref="AG857" authorId="0" shapeId="0" xr:uid="{00000000-0006-0000-0000-0000FE300000}">
      <text>
        <r>
          <rPr>
            <sz val="11"/>
            <color indexed="8"/>
            <rFont val="Helvetica"/>
            <family val="2"/>
          </rPr>
          <t>Author:
Rwanda controlled first by Germany (German East Africa) during colonial period, then by Belgium under League of Nations Mandate system</t>
        </r>
      </text>
    </comment>
    <comment ref="AI857" authorId="0" shapeId="0" xr:uid="{00000000-0006-0000-0000-0000FF300000}">
      <text>
        <r>
          <rPr>
            <sz val="11"/>
            <color indexed="8"/>
            <rFont val="Helvetica"/>
            <family val="2"/>
          </rPr>
          <t>Author:
Rwanda controlled first by Germany (German East Africa) during colonial period, then by Belgium under League of Nations Mandate system</t>
        </r>
      </text>
    </comment>
    <comment ref="AT857" authorId="0" shapeId="0" xr:uid="{00000000-0006-0000-0000-000000310000}">
      <text>
        <r>
          <rPr>
            <sz val="11"/>
            <color indexed="8"/>
            <rFont val="Helvetica"/>
            <family val="2"/>
          </rPr>
          <t>Author:
“Rwanda’s prosecutor general Martin Ngoga told the newspaper “New Times” that his office had for years been jointly working with Belgian investigators on these cases and that the arrests did not come as a surprise but were expected.”
https://trialinternational.org/latest-post/ernest-gakwaya/</t>
        </r>
      </text>
    </comment>
    <comment ref="AZ857" authorId="0" shapeId="0" xr:uid="{00000000-0006-0000-0000-000001310000}">
      <text>
        <r>
          <rPr>
            <sz val="11"/>
            <color indexed="8"/>
            <rFont val="Helvetica"/>
            <family val="2"/>
          </rPr>
          <t>Author:
“Ernest Gakwaya and Emmanuel Nkunzuwimye obtained Belgian citizenship after fleeing Rwanda.” https://www.fidh.org/IMG/pdf/trial-ecchr-fidh_uj_annual_review_2014.pdf</t>
        </r>
      </text>
    </comment>
    <comment ref="BA857" authorId="0" shapeId="0" xr:uid="{00000000-0006-0000-0000-000002310000}">
      <text>
        <r>
          <rPr>
            <sz val="11"/>
            <color indexed="8"/>
            <rFont val="Helvetica"/>
            <family val="2"/>
          </rPr>
          <t>Author:
“Ernest Gakwaya and Emmanuel Nkunzuwimye obtained Belgian citizenship after fleeing Rwanda.” https://www.fidh.org/IMG/pdf/trial-ecchr-fidh_uj_annual_review_2014.pdf</t>
        </r>
      </text>
    </comment>
    <comment ref="BC857" authorId="0" shapeId="0" xr:uid="{00000000-0006-0000-0000-000003310000}">
      <text>
        <r>
          <rPr>
            <sz val="11"/>
            <color indexed="8"/>
            <rFont val="Helvetica"/>
            <family val="2"/>
          </rPr>
          <t>Author:
“Ernest Gakwaya and Emmanuel Nkunzuwimye obtained Belgian citizenship after fleeing Rwanda.” https://www.fidh.org/IMG/pdf/trial-ecchr-fidh_uj_annual_review_2014.pdf</t>
        </r>
      </text>
    </comment>
    <comment ref="BI857" authorId="0" shapeId="0" xr:uid="{00000000-0006-0000-0000-000004310000}">
      <text>
        <r>
          <rPr>
            <sz val="11"/>
            <color indexed="8"/>
            <rFont val="Helvetica"/>
            <family val="2"/>
          </rPr>
          <t>Author:
“ “We have for years, been jointly working with Belgian investigators on these cases. The arrests do not come as a surprise, it was expected,” Ngoga said.”
http://www.rwamucyo.com/index.php?id=5&amp;tx_ttnews%5Btt_news%5D=301&amp;cHash=469952dd7d</t>
        </r>
      </text>
    </comment>
    <comment ref="BJ857" authorId="0" shapeId="0" xr:uid="{00000000-0006-0000-0000-000005310000}">
      <text>
        <r>
          <rPr>
            <sz val="11"/>
            <color indexed="8"/>
            <rFont val="Helvetica"/>
            <family val="2"/>
          </rPr>
          <t>Author:
“Rwanda’s prosecutor general Martin Ngoga told the newspaper “New Times” that his office had for years been jointly working with Belgian investigators on these cases and that the arrests did not come as a surprise but were expected.”
https://trialinternational.org/latest-post/ernest-gakwaya/</t>
        </r>
      </text>
    </comment>
    <comment ref="K858" authorId="0" shapeId="0" xr:uid="{00000000-0006-0000-0000-0000A9110000}">
      <text>
        <r>
          <rPr>
            <sz val="11"/>
            <color indexed="8"/>
            <rFont val="Helvetica"/>
            <family val="2"/>
          </rPr>
          <t xml:space="preserve">Author:
https://www.highbeam.com/doc/1P1-88602436.html
</t>
        </r>
      </text>
    </comment>
    <comment ref="AB858" authorId="0" shapeId="0" xr:uid="{00000000-0006-0000-0000-0000AA110000}">
      <text>
        <r>
          <rPr>
            <sz val="11"/>
            <color indexed="8"/>
            <rFont val="Helvetica"/>
            <family val="2"/>
          </rPr>
          <t>Author:
“Crimes against humanity, crimes of torture, acts of barbarism and arbitrary arrests.”
http://ospiti.peacelink.it/anb-bia/nr437/e06.html</t>
        </r>
      </text>
    </comment>
    <comment ref="AE858" authorId="0" shapeId="0" xr:uid="{00000000-0006-0000-0000-0000AB110000}">
      <text>
        <r>
          <rPr>
            <sz val="11"/>
            <color indexed="8"/>
            <rFont val="Helvetica"/>
            <family val="2"/>
          </rPr>
          <t>Author:
“Crimes against humanity, crimes of torture, acts of barbarism and arbitrary arrests.”
http://ospiti.peacelink.it/anb-bia/nr437/e06.html</t>
        </r>
      </text>
    </comment>
    <comment ref="AF858" authorId="0" shapeId="0" xr:uid="{00000000-0006-0000-0000-0000AC110000}">
      <text>
        <r>
          <rPr>
            <sz val="11"/>
            <color indexed="8"/>
            <rFont val="Helvetica"/>
            <family val="2"/>
          </rPr>
          <t>Author:
“Crimes against humanity, crimes of torture, acts of barbarism and arbitrary arrests.”
http://ospiti.peacelink.it/anb-bia/nr437/e06.html</t>
        </r>
      </text>
    </comment>
    <comment ref="AG858" authorId="0" shapeId="0" xr:uid="{00000000-0006-0000-0000-0000AD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858" authorId="0" shapeId="0" xr:uid="{00000000-0006-0000-0000-0000AE110000}">
      <text>
        <r>
          <rPr>
            <sz val="11"/>
            <color indexed="8"/>
            <rFont val="Helvetica"/>
            <family val="2"/>
          </rPr>
          <t>Author:
Looks like parts of Cameroon were held by all the other colonial powers (Brits, French, Germans)
https://en.wikipedia.org/wiki/History_of_Cameroon#Colonization</t>
        </r>
      </text>
    </comment>
    <comment ref="AN858" authorId="0" shapeId="0" xr:uid="{00000000-0006-0000-0000-0000AF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858" authorId="0" shapeId="0" xr:uid="{00000000-0006-0000-0000-0000B0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858" authorId="0" shapeId="0" xr:uid="{00000000-0006-0000-0000-0000B1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858" authorId="0" shapeId="0" xr:uid="{00000000-0006-0000-0000-0000B2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858" authorId="0" shapeId="0" xr:uid="{00000000-0006-0000-0000-0000B3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858" authorId="0" shapeId="0" xr:uid="{00000000-0006-0000-0000-0000B4110000}">
      <text>
        <r>
          <rPr>
            <sz val="11"/>
            <color indexed="8"/>
            <rFont val="Helvetica"/>
            <family val="2"/>
          </rPr>
          <t>Author:
not a state official at the time.
https://books.google.com/books?id=1KBP7QbalX0C&amp;pg=PA153&amp;lpg=PA153&amp;dq=Ename,+Samson+Ename+,++cameroon+2001&amp;source=bl&amp;ots=Kp4Z0zIu6V&amp;sig=ppou1cuo-7Ycw_ccYvQoKMG5GxI&amp;hl=en&amp;sa=X&amp;ved=0ahUKEwjHlsO5o8HNAhUB82MKHUBPAuoQ6AEIMTAE#v=onepage&amp;q=Ename%2C%20Samson%20Ename%20%2C%20%20cameroon%202001&amp;f=false</t>
        </r>
      </text>
    </comment>
    <comment ref="BH858" authorId="0" shapeId="0" xr:uid="{00000000-0006-0000-0000-0000B5110000}">
      <text>
        <r>
          <rPr>
            <sz val="11"/>
            <color indexed="8"/>
            <rFont val="Helvetica"/>
            <family val="2"/>
          </rPr>
          <t xml:space="preserve">Author:
https://www.highbeam.com/doc/1P1-88602436.html
</t>
        </r>
      </text>
    </comment>
    <comment ref="AG859" authorId="0" shapeId="0" xr:uid="{00000000-0006-0000-0000-000076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859" authorId="0" shapeId="0" xr:uid="{00000000-0006-0000-0000-000077210000}">
      <text>
        <r>
          <rPr>
            <sz val="11"/>
            <color indexed="8"/>
            <rFont val="Helvetica"/>
            <family val="2"/>
          </rPr>
          <t>Author:
barely.
https://en.wikipedia.org/wiki/Danish_colonial_empire#Overview</t>
        </r>
      </text>
    </comment>
    <comment ref="AI859" authorId="0" shapeId="0" xr:uid="{00000000-0006-0000-0000-000078210000}">
      <text>
        <r>
          <rPr>
            <sz val="11"/>
            <color indexed="8"/>
            <rFont val="Helvetica"/>
            <family val="2"/>
          </rPr>
          <t>Author:
https://en.wikipedia.org/wiki/History_of_French-era_Tunisia</t>
        </r>
      </text>
    </comment>
    <comment ref="AL859" authorId="1" shapeId="0" xr:uid="{00000000-0006-0000-0000-000079210000}">
      <text>
        <r>
          <rPr>
            <sz val="11"/>
            <color indexed="8"/>
            <rFont val="Helvetica"/>
            <family val="2"/>
          </rPr>
          <t xml:space="preserve">Mack Eason:
https://web.archive.org/web/20050310130806/http://www.tunisnews.net/9novembre01.htm
</t>
        </r>
      </text>
    </comment>
    <comment ref="AN859" authorId="1" shapeId="0" xr:uid="{00000000-0006-0000-0000-00007A210000}">
      <text>
        <r>
          <rPr>
            <sz val="11"/>
            <color indexed="8"/>
            <rFont val="Helvetica"/>
            <family val="2"/>
          </rPr>
          <t>Mack Eason:
https://web.archive.org/web/20050310130806/http://www.tunisnews.net/9novembre01.htm</t>
        </r>
      </text>
    </comment>
    <comment ref="AP859" authorId="1" shapeId="0" xr:uid="{00000000-0006-0000-0000-00007B210000}">
      <text>
        <r>
          <rPr>
            <sz val="11"/>
            <color indexed="8"/>
            <rFont val="Helvetica"/>
            <family val="2"/>
          </rPr>
          <t>Mack Eason:
https://web.archive.org/web/20050310130806/http://www.tunisnews.net/9novembre01.htm</t>
        </r>
      </text>
    </comment>
    <comment ref="AQ859" authorId="1" shapeId="0" xr:uid="{00000000-0006-0000-0000-00007C210000}">
      <text>
        <r>
          <rPr>
            <sz val="11"/>
            <color indexed="8"/>
            <rFont val="Helvetica"/>
            <family val="2"/>
          </rPr>
          <t>Mack Eason:
2 complainants living in France at time of complaint
https://web.archive.org/web/20050310130806/http://www.tunisnews.net/9novembre01.htm</t>
        </r>
      </text>
    </comment>
    <comment ref="AR859" authorId="1" shapeId="0" xr:uid="{00000000-0006-0000-0000-00007D210000}">
      <text>
        <r>
          <rPr>
            <sz val="11"/>
            <color indexed="8"/>
            <rFont val="Helvetica"/>
            <family val="2"/>
          </rPr>
          <t>Mack Eason:
2 complainants living in France at time of complaint
https://web.archive.org/web/20050310130806/http://www.tunisnews.net/9novembre01.htm</t>
        </r>
      </text>
    </comment>
    <comment ref="AS859" authorId="1" shapeId="0" xr:uid="{00000000-0006-0000-0000-00007E210000}">
      <text>
        <r>
          <rPr>
            <sz val="11"/>
            <color indexed="8"/>
            <rFont val="Helvetica"/>
            <family val="2"/>
          </rPr>
          <t>Mack Eason:
chef de la brigade du renseignement</t>
        </r>
      </text>
    </comment>
    <comment ref="AC860" authorId="0" shapeId="0" xr:uid="{00000000-0006-0000-0000-0000B71A0000}">
      <text>
        <r>
          <rPr>
            <sz val="11"/>
            <color indexed="8"/>
            <rFont val="Helvetica"/>
            <family val="2"/>
          </rPr>
          <t>Author:
genocide, complicity of genocide, conspiracy to commit genocide, crime against humanity, formation of a criminal association in view of committing acts to the detriment of people or property, incitement to create public disorder</t>
        </r>
      </text>
    </comment>
    <comment ref="AE860" authorId="0" shapeId="0" xr:uid="{00000000-0006-0000-0000-0000B81A0000}">
      <text>
        <r>
          <rPr>
            <sz val="11"/>
            <color indexed="8"/>
            <rFont val="Helvetica"/>
            <family val="2"/>
          </rPr>
          <t>Author:
genocide, complicity of genocide, conspiracy to commit genocide, crime against humanity, formation of a criminal association in view of committing acts to the detriment of people or property, incitement to create public disorder</t>
        </r>
      </text>
    </comment>
    <comment ref="AF860" authorId="0" shapeId="0" xr:uid="{00000000-0006-0000-0000-0000B91A0000}">
      <text>
        <r>
          <rPr>
            <sz val="11"/>
            <color indexed="8"/>
            <rFont val="Helvetica"/>
            <family val="2"/>
          </rPr>
          <t>Author:
genocide, complicity of genocide, conspiracy to commit genocide, crime against humanity, formation of a criminal association in view of committing acts to the detriment of people or property, incitement to create public disorder</t>
        </r>
      </text>
    </comment>
    <comment ref="AG860" authorId="0" shapeId="0" xr:uid="{00000000-0006-0000-0000-0000BA1A0000}">
      <text>
        <r>
          <rPr>
            <sz val="11"/>
            <color indexed="8"/>
            <rFont val="Helvetica"/>
            <family val="2"/>
          </rPr>
          <t>Author:
Rwanda controlled first by Germany (German East Africa) during colonial period, then by Belgium under League of Nations Mandate system</t>
        </r>
      </text>
    </comment>
    <comment ref="AH860" authorId="0" shapeId="0" xr:uid="{00000000-0006-0000-0000-0000BB1A0000}">
      <text>
        <r>
          <rPr>
            <sz val="11"/>
            <color indexed="8"/>
            <rFont val="Helvetica"/>
            <family val="2"/>
          </rPr>
          <t>Author:
barely.
https://en.wikipedia.org/wiki/Danish_colonial_empire#Overview</t>
        </r>
      </text>
    </comment>
    <comment ref="AO860" authorId="0" shapeId="0" xr:uid="{00000000-0006-0000-0000-0000BC1A0000}">
      <text>
        <r>
          <rPr>
            <sz val="11"/>
            <color indexed="8"/>
            <rFont val="Helvetica"/>
            <family val="2"/>
          </rPr>
          <t xml:space="preserve">Author:
case filed by NGO (SCRC) and Rwandan nationals
</t>
        </r>
      </text>
    </comment>
    <comment ref="AZ860" authorId="0" shapeId="0" xr:uid="{00000000-0006-0000-0000-0000BD1A0000}">
      <text>
        <r>
          <rPr>
            <sz val="11"/>
            <color indexed="8"/>
            <rFont val="Helvetica"/>
            <family val="2"/>
          </rPr>
          <t>Author:
http://www.hirondellenews.com/fr/tpirrwanda/179-collaboration-avec-les-etats/collaboration-avec-les-etatsfrance/33650-290812-francerwanda-le-cpcr-prepare-de-nouvelles-plaintes-contre-des-rwandais-vivant-en-france</t>
        </r>
      </text>
    </comment>
    <comment ref="BA860" authorId="0" shapeId="0" xr:uid="{00000000-0006-0000-0000-0000BE1A0000}">
      <text>
        <r>
          <rPr>
            <sz val="11"/>
            <color indexed="8"/>
            <rFont val="Helvetica"/>
            <family val="2"/>
          </rPr>
          <t>Author:
http://www.hirondellenews.com/fr/tpirrwanda/179-collaboration-avec-les-etats/collaboration-avec-les-etatsfrance/33650-290812-francerwanda-le-cpcr-prepare-de-nouvelles-plaintes-contre-des-rwandais-vivant-en-france</t>
        </r>
      </text>
    </comment>
    <comment ref="M861" authorId="0" shapeId="0" xr:uid="{00000000-0006-0000-0000-0000BA140000}">
      <text>
        <r>
          <rPr>
            <sz val="11"/>
            <color indexed="8"/>
            <rFont val="Helvetica"/>
            <family val="2"/>
          </rPr>
          <t>Author:
Allegedly implicated in Camp Speicher massacre in Iraq</t>
        </r>
      </text>
    </comment>
    <comment ref="P861" authorId="0" shapeId="0" xr:uid="{00000000-0006-0000-0000-0000BB140000}">
      <text>
        <r>
          <rPr>
            <sz val="11"/>
            <color rgb="FF000000"/>
            <rFont val="Helvetica"/>
            <family val="2"/>
          </rPr>
          <t xml:space="preserve">Author:
</t>
        </r>
        <r>
          <rPr>
            <sz val="11"/>
            <color rgb="FF000000"/>
            <rFont val="Helvetica"/>
            <family val="2"/>
          </rPr>
          <t xml:space="preserve">Arrests in Forssa, Finland
</t>
        </r>
      </text>
    </comment>
    <comment ref="Q861" authorId="1" shapeId="0" xr:uid="{00000000-0006-0000-0000-0000BC140000}">
      <text>
        <r>
          <rPr>
            <sz val="11"/>
            <color rgb="FF000000"/>
            <rFont val="Helvetica"/>
            <family val="2"/>
          </rPr>
          <t xml:space="preserve">Mack Eason:
</t>
        </r>
        <r>
          <rPr>
            <sz val="11"/>
            <color rgb="FF000000"/>
            <rFont val="Helvetica"/>
            <family val="2"/>
          </rPr>
          <t>http://webcache.googleusercontent.com/search?q=cache:bWnadkma7fUJ:www.shanghaidaily.com/article/article_xinhua.aspx%3Fid%3D333832+&amp;cd=2&amp;hl=en&amp;ct=clnk&amp;gl=us&amp;lr=lang_de%7Clang_en%7Clang_es%7Clang_fr%7Clang_it%7Clang_no%7Clang_pt&amp;client=safari</t>
        </r>
      </text>
    </comment>
    <comment ref="R861" authorId="1" shapeId="0" xr:uid="{00000000-0006-0000-0000-0000BD140000}">
      <text>
        <r>
          <rPr>
            <sz val="11"/>
            <color indexed="8"/>
            <rFont val="Helvetica"/>
            <family val="2"/>
          </rPr>
          <t>Mack Eason:
http://www.nytimes.com/2015/12/11/world/europe/finland-islamic-state-iraq-arrests.html</t>
        </r>
      </text>
    </comment>
    <comment ref="S861" authorId="1" shapeId="0" xr:uid="{00000000-0006-0000-0000-0000BE140000}">
      <text>
        <r>
          <rPr>
            <sz val="11"/>
            <color indexed="8"/>
            <rFont val="Helvetica"/>
            <family val="2"/>
          </rPr>
          <t>Mack Eason:
https://yle.fi/uutiset/osasto/news/finnish_court_tries_iraqi_twins_on_mass-murder_charges/9349721</t>
        </r>
      </text>
    </comment>
    <comment ref="T861" authorId="1" shapeId="0" xr:uid="{00000000-0006-0000-0000-0000BF140000}">
      <text>
        <r>
          <rPr>
            <sz val="11"/>
            <color indexed="8"/>
            <rFont val="Helvetica"/>
            <family val="2"/>
          </rPr>
          <t xml:space="preserve">Mack Eason:
http://www.helsinkitimes.fi/finland/finland-news/domestic/14782-iraqi-twins-acquitted-of-massacre-charges-by-finnish-court.html
</t>
        </r>
      </text>
    </comment>
    <comment ref="AF861" authorId="0" shapeId="0" xr:uid="{00000000-0006-0000-0000-0000C0140000}">
      <text>
        <r>
          <rPr>
            <sz val="11"/>
            <color indexed="8"/>
            <rFont val="Helvetica"/>
            <family val="2"/>
          </rPr>
          <t>Author:
Murders committed with terrorist intent
http://civitas-maxima.org/CM_ANNUAL%20REPORT%202015.pdf, at p. 19</t>
        </r>
      </text>
    </comment>
    <comment ref="AG861" authorId="0" shapeId="0" xr:uid="{00000000-0006-0000-0000-0000C114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Z861" authorId="1" shapeId="0" xr:uid="{00000000-0006-0000-0000-0000C2140000}">
      <text>
        <r>
          <rPr>
            <sz val="11"/>
            <color indexed="8"/>
            <rFont val="Helvetica"/>
            <family val="2"/>
          </rPr>
          <t>Mack Eason:
“Finland’s National Bureau of Investigation said on Thursday that the men had arrived in Finland in September and were arrested following an investigation”
http://www.nytimes.com/2015/12/11/world/europe/finland-islamic-state-iraq-arrests.html</t>
        </r>
      </text>
    </comment>
    <comment ref="BA861" authorId="1" shapeId="0" xr:uid="{00000000-0006-0000-0000-0000C3140000}">
      <text>
        <r>
          <rPr>
            <sz val="11"/>
            <color indexed="8"/>
            <rFont val="Helvetica"/>
            <family val="2"/>
          </rPr>
          <t>Mack Eason:
“Finland’s National Bureau of Investigation said on Thursday that the men had arrived in Finland in September and were arrested following an investigation”
http://www.nytimes.com/2015/12/11/world/europe/finland-islamic-state-iraq-arrests.html</t>
        </r>
      </text>
    </comment>
    <comment ref="BB861" authorId="1" shapeId="0" xr:uid="{00000000-0006-0000-0000-0000C4140000}">
      <text>
        <r>
          <rPr>
            <sz val="11"/>
            <color indexed="8"/>
            <rFont val="Helvetica"/>
            <family val="2"/>
          </rPr>
          <t>Mack Eason:
http://www.nytimes.com/2015/12/25/world/europe/finland-iraq-refugees-isis.html</t>
        </r>
      </text>
    </comment>
    <comment ref="B862" authorId="0" shapeId="0" xr:uid="{00000000-0006-0000-0000-000057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862" authorId="0" shapeId="0" xr:uid="{00000000-0006-0000-0000-000058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862" authorId="0" shapeId="0" xr:uid="{00000000-0006-0000-0000-000059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862" authorId="0" shapeId="0" xr:uid="{00000000-0006-0000-0000-00005A130000}">
      <text>
        <r>
          <rPr>
            <sz val="11"/>
            <color indexed="8"/>
            <rFont val="Helvetica"/>
            <family val="2"/>
          </rPr>
          <t xml:space="preserve">Author:
In the Russian sphere of interest since the early 19th century
</t>
        </r>
      </text>
    </comment>
    <comment ref="AH862" authorId="0" shapeId="0" xr:uid="{00000000-0006-0000-0000-00005B130000}">
      <text>
        <r>
          <rPr>
            <sz val="11"/>
            <color indexed="8"/>
            <rFont val="Helvetica"/>
            <family val="2"/>
          </rPr>
          <t>Author:
https://en.wikipedia.org/wiki/List_of_former_German_colonies</t>
        </r>
      </text>
    </comment>
    <comment ref="AL862" authorId="0" shapeId="0" xr:uid="{00000000-0006-0000-0000-00005C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862" authorId="0" shapeId="0" xr:uid="{00000000-0006-0000-0000-00005D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862" authorId="0" shapeId="0" xr:uid="{00000000-0006-0000-0000-00005E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862" authorId="0" shapeId="0" xr:uid="{00000000-0006-0000-0000-00005F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862" authorId="0" shapeId="0" xr:uid="{00000000-0006-0000-0000-000060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862" authorId="0" shapeId="0" xr:uid="{00000000-0006-0000-0000-000061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862" authorId="0" shapeId="0" xr:uid="{00000000-0006-0000-0000-000062130000}">
      <text>
        <r>
          <rPr>
            <sz val="11"/>
            <color indexed="8"/>
            <rFont val="Helvetica"/>
            <family val="2"/>
          </rPr>
          <t>Author:
Major General (Retired)
https://www.sipri.org/sites/default/files/2016-03/2005-792-CFSP.pdf</t>
        </r>
      </text>
    </comment>
    <comment ref="BH862" authorId="0" shapeId="0" xr:uid="{00000000-0006-0000-0000-000063130000}">
      <text>
        <r>
          <rPr>
            <sz val="11"/>
            <color indexed="8"/>
            <rFont val="Helvetica"/>
            <family val="2"/>
          </rPr>
          <t xml:space="preserve">Author:
https://www.hrw.org/news/2006/04/05/germany-prosecutor-denies-uzbek-victims-justice
</t>
        </r>
      </text>
    </comment>
    <comment ref="BI862" authorId="0" shapeId="0" xr:uid="{00000000-0006-0000-0000-000064130000}">
      <text>
        <r>
          <rPr>
            <sz val="11"/>
            <color indexed="8"/>
            <rFont val="Helvetica"/>
            <family val="2"/>
          </rPr>
          <t>Author:
Sanctions against all these individuals had been put in place by EU.
https://www.sipri.org/sites/default/files/2016-03/2005-792-CFSP.pdf</t>
        </r>
      </text>
    </comment>
    <comment ref="B863" authorId="0" shapeId="0" xr:uid="{00000000-0006-0000-0000-000065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863" authorId="0" shapeId="0" xr:uid="{00000000-0006-0000-0000-000066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863" authorId="0" shapeId="0" xr:uid="{00000000-0006-0000-0000-000067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863" authorId="0" shapeId="0" xr:uid="{00000000-0006-0000-0000-000068130000}">
      <text>
        <r>
          <rPr>
            <sz val="11"/>
            <color indexed="8"/>
            <rFont val="Helvetica"/>
            <family val="2"/>
          </rPr>
          <t xml:space="preserve">Author:
In the Russian sphere of interest since the early 19th century
</t>
        </r>
      </text>
    </comment>
    <comment ref="AH863" authorId="0" shapeId="0" xr:uid="{00000000-0006-0000-0000-000069130000}">
      <text>
        <r>
          <rPr>
            <sz val="11"/>
            <color indexed="8"/>
            <rFont val="Helvetica"/>
            <family val="2"/>
          </rPr>
          <t>Author:
https://en.wikipedia.org/wiki/List_of_former_German_colonies</t>
        </r>
      </text>
    </comment>
    <comment ref="AL863" authorId="0" shapeId="0" xr:uid="{00000000-0006-0000-0000-00006A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863" authorId="0" shapeId="0" xr:uid="{00000000-0006-0000-0000-00006B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863" authorId="0" shapeId="0" xr:uid="{00000000-0006-0000-0000-00006C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863" authorId="0" shapeId="0" xr:uid="{00000000-0006-0000-0000-00006D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863" authorId="0" shapeId="0" xr:uid="{00000000-0006-0000-0000-00006E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863" authorId="0" shapeId="0" xr:uid="{00000000-0006-0000-0000-00006F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863" authorId="0" shapeId="0" xr:uid="{00000000-0006-0000-0000-000070130000}">
      <text>
        <r>
          <rPr>
            <sz val="11"/>
            <color indexed="8"/>
            <rFont val="Helvetica"/>
            <family val="2"/>
          </rPr>
          <t>Author:
Colonel
https://www.sipri.org/sites/default/files/2016-03/2005-792-CFSP.pdf</t>
        </r>
      </text>
    </comment>
    <comment ref="BH863" authorId="0" shapeId="0" xr:uid="{00000000-0006-0000-0000-000071130000}">
      <text>
        <r>
          <rPr>
            <sz val="11"/>
            <color indexed="8"/>
            <rFont val="Helvetica"/>
            <family val="2"/>
          </rPr>
          <t xml:space="preserve">Author:
https://www.hrw.org/news/2006/04/05/germany-prosecutor-denies-uzbek-victims-justice
</t>
        </r>
      </text>
    </comment>
    <comment ref="BI863" authorId="0" shapeId="0" xr:uid="{00000000-0006-0000-0000-000072130000}">
      <text>
        <r>
          <rPr>
            <sz val="11"/>
            <color indexed="8"/>
            <rFont val="Helvetica"/>
            <family val="2"/>
          </rPr>
          <t>Author:
Sanctions against all these individuals had been put in place by EU.
https://www.sipri.org/sites/default/files/2016-03/2005-792-CFSP.pdf</t>
        </r>
      </text>
    </comment>
    <comment ref="B864" authorId="0" shapeId="0" xr:uid="{00000000-0006-0000-0000-0000F4300000}">
      <text>
        <r>
          <rPr>
            <sz val="11"/>
            <color indexed="8"/>
            <rFont val="Helvetica"/>
            <family val="2"/>
          </rPr>
          <t>Author:
Prosecuted under active personality principle, BUT when crimes were committed, they were not Belgian citizens.</t>
        </r>
      </text>
    </comment>
    <comment ref="AG864" authorId="0" shapeId="0" xr:uid="{00000000-0006-0000-0000-0000F5300000}">
      <text>
        <r>
          <rPr>
            <sz val="11"/>
            <color indexed="8"/>
            <rFont val="Helvetica"/>
            <family val="2"/>
          </rPr>
          <t>Author:
Rwanda controlled first by Germany (German East Africa) during colonial period, then by Belgium under League of Nations Mandate system</t>
        </r>
      </text>
    </comment>
    <comment ref="AI864" authorId="0" shapeId="0" xr:uid="{00000000-0006-0000-0000-0000F6300000}">
      <text>
        <r>
          <rPr>
            <sz val="11"/>
            <color indexed="8"/>
            <rFont val="Helvetica"/>
            <family val="2"/>
          </rPr>
          <t>Author:
Rwanda controlled first by Germany (German East Africa) during colonial period, then by Belgium under League of Nations Mandate system</t>
        </r>
      </text>
    </comment>
    <comment ref="AT864" authorId="0" shapeId="0" xr:uid="{00000000-0006-0000-0000-0000F7300000}">
      <text>
        <r>
          <rPr>
            <sz val="11"/>
            <color indexed="8"/>
            <rFont val="Helvetica"/>
            <family val="2"/>
          </rPr>
          <t>Author:
“Rwanda’s prosecutor general Martin Ngoga told the newspaper “New Times” that his office had for years been jointly working with Belgian investigators on these cases and that the arrests did not come as a surprise but were expected.”
https://trialinternational.org/latest-post/ernest-gakwaya/</t>
        </r>
      </text>
    </comment>
    <comment ref="AZ864" authorId="0" shapeId="0" xr:uid="{00000000-0006-0000-0000-0000F8300000}">
      <text>
        <r>
          <rPr>
            <sz val="11"/>
            <color indexed="8"/>
            <rFont val="Helvetica"/>
            <family val="2"/>
          </rPr>
          <t>Author:
“Ernest Gakwaya is an ethnic Rwandan, who acquired Belgian nationality.”
https://trialinternational.org/latest-post/ernest-gakwaya/</t>
        </r>
      </text>
    </comment>
    <comment ref="BA864" authorId="0" shapeId="0" xr:uid="{00000000-0006-0000-0000-0000F9300000}">
      <text>
        <r>
          <rPr>
            <sz val="11"/>
            <color indexed="8"/>
            <rFont val="Helvetica"/>
            <family val="2"/>
          </rPr>
          <t>Author:
“Ernest Gakwaya is an ethnic Rwandan, who acquired Belgian nationality.”
https://trialinternational.org/latest-post/ernest-gakwaya/</t>
        </r>
      </text>
    </comment>
    <comment ref="BC864" authorId="0" shapeId="0" xr:uid="{00000000-0006-0000-0000-0000FA300000}">
      <text>
        <r>
          <rPr>
            <sz val="11"/>
            <color indexed="8"/>
            <rFont val="Helvetica"/>
            <family val="2"/>
          </rPr>
          <t>Author:
“Ernest Gakwaya is an ethnic Rwandan, who acquired Belgian nationality.”
https://trialinternational.org/latest-post/ernest-gakwaya/</t>
        </r>
      </text>
    </comment>
    <comment ref="BI864" authorId="0" shapeId="0" xr:uid="{00000000-0006-0000-0000-0000FB300000}">
      <text>
        <r>
          <rPr>
            <sz val="11"/>
            <color indexed="8"/>
            <rFont val="Helvetica"/>
            <family val="2"/>
          </rPr>
          <t>Author:
“ “We have for years, been jointly working with Belgian investigators on these cases. The arrests do not come as a surprise, it was expected,” Ngoga said.”
http://www.rwamucyo.com/index.php?id=5&amp;tx_ttnews%5Btt_news%5D=301&amp;cHash=469952dd7d</t>
        </r>
      </text>
    </comment>
    <comment ref="BJ864" authorId="0" shapeId="0" xr:uid="{00000000-0006-0000-0000-0000FC300000}">
      <text>
        <r>
          <rPr>
            <sz val="11"/>
            <color indexed="8"/>
            <rFont val="Helvetica"/>
            <family val="2"/>
          </rPr>
          <t>Author:
“Rwanda’s prosecutor general Martin Ngoga told the newspaper “New Times” that his office had for years been jointly working with Belgian investigators on these cases and that the arrests did not come as a surprise but were expected.”
https://trialinternational.org/latest-post/ernest-gakwaya/</t>
        </r>
      </text>
    </comment>
    <comment ref="Q865" authorId="1" shapeId="0" xr:uid="{00000000-0006-0000-0000-000093120000}">
      <text>
        <r>
          <rPr>
            <sz val="11"/>
            <color indexed="8"/>
            <rFont val="Helvetica"/>
            <family val="2"/>
          </rPr>
          <t>Mack Eason:
http://www.bbc.com/news/world-asia-20914282</t>
        </r>
      </text>
    </comment>
    <comment ref="R865" authorId="1" shapeId="0" xr:uid="{00000000-0006-0000-0000-000094120000}">
      <text>
        <r>
          <rPr>
            <sz val="11"/>
            <color indexed="8"/>
            <rFont val="Helvetica"/>
            <family val="2"/>
          </rPr>
          <t xml:space="preserve">Mack Eason:
http://www.nepalitimes.com/blogs/thebrief/2013/01/03/nepali-arrested-in-uk/
</t>
        </r>
      </text>
    </comment>
    <comment ref="AL865" authorId="1" shapeId="0" xr:uid="{00000000-0006-0000-0000-000095120000}">
      <text>
        <r>
          <rPr>
            <sz val="11"/>
            <color indexed="8"/>
            <rFont val="Helvetica"/>
            <family val="2"/>
          </rPr>
          <t>Mack Eason:
http://webcache.googleusercontent.com/search?q=cache:3MubPmXtosoJ:www.myrepublica.com/news/5155+&amp;cd=3&amp;hl=en&amp;ct=clnk&amp;gl=us&amp;lr=lang_de%7Clang_en%7Clang_es%7Clang_fr%7Clang_it%7Clang_no%7Clang_pt&amp;client=safari</t>
        </r>
      </text>
    </comment>
    <comment ref="AT865" authorId="0" shapeId="0" xr:uid="{00000000-0006-0000-0000-000096120000}">
      <text>
        <r>
          <rPr>
            <sz val="11"/>
            <color indexed="8"/>
            <rFont val="Helvetica"/>
            <family val="2"/>
          </rPr>
          <t>Author:
in 2015, Nepali Deputy Prime Minister and Foreign Minister Kamal Thapa urged the UK to resolve the case, “saying Nepal has already formed transitional justice bodies to look into conflict-era cases.”
http://kathmandupost.ekantipur.com/news/2015-12-20/thapa-urges-uk-to-end-col-lamas-case.html</t>
        </r>
      </text>
    </comment>
    <comment ref="K866" authorId="0" shapeId="0" xr:uid="{00000000-0006-0000-0000-0000B6110000}">
      <text>
        <r>
          <rPr>
            <sz val="11"/>
            <color indexed="8"/>
            <rFont val="Helvetica"/>
            <family val="2"/>
          </rPr>
          <t xml:space="preserve">Author:
https://www.highbeam.com/doc/1P1-88602436.html
</t>
        </r>
      </text>
    </comment>
    <comment ref="AB866" authorId="0" shapeId="0" xr:uid="{00000000-0006-0000-0000-0000B7110000}">
      <text>
        <r>
          <rPr>
            <sz val="11"/>
            <color indexed="8"/>
            <rFont val="Helvetica"/>
            <family val="2"/>
          </rPr>
          <t>Author:
“Crimes against humanity, crimes of torture, acts of barbarism and arbitrary arrests.”
http://ospiti.peacelink.it/anb-bia/nr437/e06.html</t>
        </r>
      </text>
    </comment>
    <comment ref="AE866" authorId="0" shapeId="0" xr:uid="{00000000-0006-0000-0000-0000B8110000}">
      <text>
        <r>
          <rPr>
            <sz val="11"/>
            <color indexed="8"/>
            <rFont val="Helvetica"/>
            <family val="2"/>
          </rPr>
          <t>Author:
“Crimes against humanity, crimes of torture, acts of barbarism and arbitrary arrests.”
http://ospiti.peacelink.it/anb-bia/nr437/e06.html</t>
        </r>
      </text>
    </comment>
    <comment ref="AF866" authorId="0" shapeId="0" xr:uid="{00000000-0006-0000-0000-0000B9110000}">
      <text>
        <r>
          <rPr>
            <sz val="11"/>
            <color indexed="8"/>
            <rFont val="Helvetica"/>
            <family val="2"/>
          </rPr>
          <t>Author:
“Crimes against humanity, crimes of torture, acts of barbarism and arbitrary arrests.”
http://ospiti.peacelink.it/anb-bia/nr437/e06.html</t>
        </r>
      </text>
    </comment>
    <comment ref="AG866" authorId="0" shapeId="0" xr:uid="{00000000-0006-0000-0000-0000BA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866" authorId="0" shapeId="0" xr:uid="{00000000-0006-0000-0000-0000BB110000}">
      <text>
        <r>
          <rPr>
            <sz val="11"/>
            <color indexed="8"/>
            <rFont val="Helvetica"/>
            <family val="2"/>
          </rPr>
          <t>Author:
Looks like parts of Cameroon were held by all the other colonial powers (Brits, French, Germans)
https://en.wikipedia.org/wiki/History_of_Cameroon#Colonization</t>
        </r>
      </text>
    </comment>
    <comment ref="AN866" authorId="0" shapeId="0" xr:uid="{00000000-0006-0000-0000-0000BC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866" authorId="0" shapeId="0" xr:uid="{00000000-0006-0000-0000-0000BD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866" authorId="0" shapeId="0" xr:uid="{00000000-0006-0000-0000-0000BE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866" authorId="0" shapeId="0" xr:uid="{00000000-0006-0000-0000-0000BF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866" authorId="0" shapeId="0" xr:uid="{00000000-0006-0000-0000-0000C0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866" authorId="0" shapeId="0" xr:uid="{00000000-0006-0000-0000-0000C1110000}">
      <text>
        <r>
          <rPr>
            <sz val="11"/>
            <color indexed="8"/>
            <rFont val="Helvetica"/>
            <family val="2"/>
          </rPr>
          <t>Author:
“gouverneur de la province de l'Extrême Nord,” (a provincial governor) 
http://www.cameroon-info.net/stories/0,4518,@,situation-inquietante-dans-le-nord.html
Does this count?</t>
        </r>
      </text>
    </comment>
    <comment ref="BH866" authorId="0" shapeId="0" xr:uid="{00000000-0006-0000-0000-0000C2110000}">
      <text>
        <r>
          <rPr>
            <sz val="11"/>
            <color indexed="8"/>
            <rFont val="Helvetica"/>
            <family val="2"/>
          </rPr>
          <t xml:space="preserve">Author:
https://www.highbeam.com/doc/1P1-88602436.html
</t>
        </r>
      </text>
    </comment>
    <comment ref="O867" authorId="0" shapeId="0" xr:uid="{00000000-0006-0000-0000-0000CA2B0000}">
      <text>
        <r>
          <rPr>
            <sz val="11"/>
            <color indexed="8"/>
            <rFont val="Helvetica"/>
            <family val="2"/>
          </rPr>
          <t xml:space="preserve">Author:
http://www.derechos.org/nizkor/arg/espana/gar.html (“Duodécimo”)
</t>
        </r>
      </text>
    </comment>
    <comment ref="AB867" authorId="0" shapeId="0" xr:uid="{00000000-0006-0000-0000-0000CB2B0000}">
      <text>
        <r>
          <rPr>
            <sz val="11"/>
            <color indexed="8"/>
            <rFont val="Helvetica"/>
            <family val="2"/>
          </rPr>
          <t xml:space="preserve">Author:
See 1999 indictment, section 7. 
http://www.derechos.org/nizkor/arg/espana/gar.html </t>
        </r>
      </text>
    </comment>
    <comment ref="AC867" authorId="0" shapeId="0" xr:uid="{00000000-0006-0000-0000-0000CC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67" authorId="0" shapeId="0" xr:uid="{00000000-0006-0000-0000-0000CD2B0000}">
      <text>
        <r>
          <rPr>
            <sz val="11"/>
            <color indexed="8"/>
            <rFont val="Helvetica"/>
            <family val="2"/>
          </rPr>
          <t xml:space="preserve">Author:
Trial Watch says these Argentinean defendants were charged with CaH.  I looked through the court documents and I disagree.
</t>
        </r>
      </text>
    </comment>
    <comment ref="AF867" authorId="0" shapeId="0" xr:uid="{00000000-0006-0000-0000-0000CE2B0000}">
      <text>
        <r>
          <rPr>
            <sz val="11"/>
            <color indexed="8"/>
            <rFont val="Helvetica"/>
            <family val="2"/>
          </rPr>
          <t>Author:
Terrorism</t>
        </r>
      </text>
    </comment>
    <comment ref="AL867" authorId="0" shapeId="0" xr:uid="{00000000-0006-0000-0000-0000CF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67" authorId="0" shapeId="0" xr:uid="{00000000-0006-0000-0000-0000D0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67" authorId="0" shapeId="0" xr:uid="{00000000-0006-0000-0000-0000D1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67" authorId="0" shapeId="0" xr:uid="{00000000-0006-0000-0000-0000D2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67" authorId="0" shapeId="0" xr:uid="{00000000-0006-0000-0000-0000D3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67" authorId="0" shapeId="0" xr:uid="{00000000-0006-0000-0000-0000D42B0000}">
      <text>
        <r>
          <rPr>
            <sz val="11"/>
            <color indexed="8"/>
            <rFont val="Helvetica"/>
            <family val="2"/>
          </rPr>
          <t>Author:
multiple countries had opened investigations into these Argentinean defendants.</t>
        </r>
      </text>
    </comment>
    <comment ref="B868" authorId="0" shapeId="0" xr:uid="{DA0C6C6D-38AA-3D45-A19A-26CD6F22C67D}">
      <text>
        <r>
          <rPr>
            <sz val="11"/>
            <color indexed="8"/>
            <rFont val="Helvetica"/>
            <family val="2"/>
          </rPr>
          <t>Author:
initial investigation started after FELLOW REFUGEE in Belgium recognized him</t>
        </r>
      </text>
    </comment>
    <comment ref="Q868" authorId="1" shapeId="0" xr:uid="{1CF4BCE8-2CBB-6E46-8FDD-14D8E70F216E}">
      <text>
        <r>
          <rPr>
            <sz val="11"/>
            <color indexed="8"/>
            <rFont val="Helvetica"/>
            <family val="2"/>
          </rPr>
          <t xml:space="preserve">Mack Eason:
Approximated date.
Had to be between 2003 and 2005 because the charges were based on the 2003 modification of Belgian statute, and the trial started in mid-2005. 
</t>
        </r>
      </text>
    </comment>
    <comment ref="AA868" authorId="0" shapeId="0" xr:uid="{D5F1D052-3ABE-B549-A34E-4E8A60A760AD}">
      <text>
        <r>
          <rPr>
            <sz val="11"/>
            <color indexed="8"/>
            <rFont val="Helvetica"/>
            <family val="2"/>
          </rPr>
          <t>Author:
Nzabonimana and Ndashyikirwa, (Ct. Appeals Brussels)(Belgium) Jun. 29, 2005; Civil Condemnation July 7, 2005; for more information, see Year Book of International Humanitarian Law (2005)</t>
        </r>
      </text>
    </comment>
    <comment ref="AD868" authorId="0" shapeId="0" xr:uid="{DD3E16DB-65E3-1843-99E5-BF58CE1A605B}">
      <text>
        <r>
          <rPr>
            <sz val="11"/>
            <color indexed="8"/>
            <rFont val="Helvetica"/>
            <family val="2"/>
          </rPr>
          <t>Author:
http://www.asser.nl/upload/documents/DomCLIC/Docs/NLP/Belgium/Nzabonimana_and_Ndashyikirawa_Verdict_29-06-2005.pdf</t>
        </r>
      </text>
    </comment>
    <comment ref="AG868" authorId="0" shapeId="0" xr:uid="{3E94DA17-F247-474C-B307-86D223666858}">
      <text>
        <r>
          <rPr>
            <sz val="11"/>
            <color indexed="8"/>
            <rFont val="Helvetica"/>
            <family val="2"/>
          </rPr>
          <t>Author:
Rwanda controlled first by Germany (German East Africa) during colonial period, then by Belgium under League of Nations Mandate system</t>
        </r>
      </text>
    </comment>
    <comment ref="AI868" authorId="0" shapeId="0" xr:uid="{79975DF5-1873-4644-B5ED-B97D52085518}">
      <text>
        <r>
          <rPr>
            <sz val="11"/>
            <color indexed="8"/>
            <rFont val="Helvetica"/>
            <family val="2"/>
          </rPr>
          <t>Author:
Rwanda controlled first by Germany (German East Africa) during colonial period, then by Belgium under League of Nations Mandate system</t>
        </r>
      </text>
    </comment>
    <comment ref="AL868" authorId="0" shapeId="0" xr:uid="{4EC5778B-E8EF-DF49-8E05-324B9E0C13D9}">
      <text>
        <r>
          <rPr>
            <sz val="11"/>
            <color indexed="8"/>
            <rFont val="Helvetica"/>
            <family val="2"/>
          </rPr>
          <t>Author:
http://www.redress.org/downloads/publications/Rwanda%20Survivors%2031%20Oct%2008.pdf</t>
        </r>
      </text>
    </comment>
    <comment ref="AN868" authorId="0" shapeId="0" xr:uid="{4E35AB2A-AD6D-A74A-8A92-3130DBE0EAA0}">
      <text>
        <r>
          <rPr>
            <sz val="11"/>
            <color indexed="8"/>
            <rFont val="Helvetica"/>
            <family val="2"/>
          </rPr>
          <t xml:space="preserve">Author:
see http://www.redress.org/downloads/publications/Rwanda%20Survivors%2031%20Oct%2008.pdf at p. 74
</t>
        </r>
      </text>
    </comment>
    <comment ref="AP868" authorId="0" shapeId="0" xr:uid="{4E8E080B-7AEF-DB4B-BF5E-DAD08B469527}">
      <text>
        <r>
          <rPr>
            <sz val="11"/>
            <color indexed="8"/>
            <rFont val="Helvetica"/>
            <family val="2"/>
          </rPr>
          <t xml:space="preserve">Author:
see http://www.redress.org/downloads/publications/Rwanda%20Survivors%2031%20Oct%2008.pdf at p. 74
</t>
        </r>
      </text>
    </comment>
    <comment ref="AQ868" authorId="0" shapeId="0" xr:uid="{48AF5E72-33AE-C94A-BF06-7E044C671452}">
      <text>
        <r>
          <rPr>
            <sz val="11"/>
            <color indexed="8"/>
            <rFont val="Helvetica"/>
            <family val="2"/>
          </rPr>
          <t xml:space="preserve">Author:
see http://www.redress.org/downloads/publications/Rwanda%20Survivors%2031%20Oct%2008.pdf at p. 74
</t>
        </r>
      </text>
    </comment>
    <comment ref="AR868" authorId="0" shapeId="0" xr:uid="{F26AACDE-5BC9-0844-A047-4E76C5A5077D}">
      <text>
        <r>
          <rPr>
            <sz val="11"/>
            <color indexed="8"/>
            <rFont val="Helvetica"/>
            <family val="2"/>
          </rPr>
          <t xml:space="preserve">Author:
see http://www.redress.org/downloads/publications/Rwanda%20Survivors%2031%20Oct%2008.pdf at p. 74
</t>
        </r>
      </text>
    </comment>
    <comment ref="BE868" authorId="0" shapeId="0" xr:uid="{F2E7C6CC-8C15-0641-AD52-831C641933C5}">
      <text>
        <r>
          <rPr>
            <sz val="11"/>
            <color indexed="8"/>
            <rFont val="Helvetica"/>
            <family val="2"/>
          </rPr>
          <t xml:space="preserve">Author:
Ventura, M J, and A J Bleeker. “Universal Jurisdiction, African Perceptions of the International Criminal Court and the New AU Protocol on Amendments to the Protocol on the Statute of the African Court of Justice and Human Rights.” …  Criminal Court and Africa: One Decade  …, 2016. 
at p. 8, fn 26
</t>
        </r>
      </text>
    </comment>
    <comment ref="P869" authorId="0" shapeId="0" xr:uid="{00000000-0006-0000-0000-0000701A0000}">
      <text>
        <r>
          <rPr>
            <sz val="11"/>
            <color indexed="8"/>
            <rFont val="Helvetica"/>
            <family val="2"/>
          </rPr>
          <t>Author:
International arrest warrant issued by Rwanda</t>
        </r>
      </text>
    </comment>
    <comment ref="AG869" authorId="0" shapeId="0" xr:uid="{00000000-0006-0000-0000-0000711A0000}">
      <text>
        <r>
          <rPr>
            <sz val="11"/>
            <color indexed="8"/>
            <rFont val="Helvetica"/>
            <family val="2"/>
          </rPr>
          <t>Author:
Rwanda controlled first by Germany (German East Africa) during colonial period, then by Belgium under League of Nations Mandate system</t>
        </r>
      </text>
    </comment>
    <comment ref="AH869" authorId="0" shapeId="0" xr:uid="{00000000-0006-0000-0000-0000721A0000}">
      <text>
        <r>
          <rPr>
            <sz val="11"/>
            <color indexed="8"/>
            <rFont val="Helvetica"/>
            <family val="2"/>
          </rPr>
          <t>Author:
barely.
https://en.wikipedia.org/wiki/Danish_colonial_empire#Overview</t>
        </r>
      </text>
    </comment>
    <comment ref="AO869" authorId="0" shapeId="0" xr:uid="{00000000-0006-0000-0000-0000731A0000}">
      <text>
        <r>
          <rPr>
            <sz val="11"/>
            <color indexed="8"/>
            <rFont val="Helvetica"/>
            <family val="2"/>
          </rPr>
          <t>Author:
complaint filed by CPCR
https://www.collectifpartiescivilesrwanda.fr/en/tableau-des-plaintes-du-cpcr/</t>
        </r>
      </text>
    </comment>
    <comment ref="AT869" authorId="0" shapeId="0" xr:uid="{00000000-0006-0000-0000-0000741A0000}">
      <text>
        <r>
          <rPr>
            <sz val="11"/>
            <color indexed="8"/>
            <rFont val="Helvetica"/>
            <family val="2"/>
          </rPr>
          <t>Author:
Rwanda issued an international arrest  warrant issued in 2006 (or 07)</t>
        </r>
      </text>
    </comment>
    <comment ref="AU869" authorId="1" shapeId="0" xr:uid="{00000000-0006-0000-0000-0000751A0000}">
      <text>
        <r>
          <rPr>
            <sz val="11"/>
            <color indexed="8"/>
            <rFont val="Helvetica"/>
            <family val="2"/>
          </rPr>
          <t>Mack Eason:
https://translate.google.com/translate?hl=en&amp;sl=fr&amp;u=http://www.francetvinfo.fr/faits-divers/le-medecin-rwandais-eugene-rwamucyo-ne-sera-pas-extrade_1664355.html&amp;prev=search</t>
        </r>
      </text>
    </comment>
    <comment ref="AZ869" authorId="0" shapeId="0" xr:uid="{00000000-0006-0000-0000-0000761A0000}">
      <text>
        <r>
          <rPr>
            <sz val="11"/>
            <color indexed="8"/>
            <rFont val="Helvetica"/>
            <family val="2"/>
          </rPr>
          <t>Author:
http://allafrica.com/stories/200910260729.html</t>
        </r>
      </text>
    </comment>
    <comment ref="BA869" authorId="0" shapeId="0" xr:uid="{00000000-0006-0000-0000-0000771A0000}">
      <text>
        <r>
          <rPr>
            <sz val="11"/>
            <color indexed="8"/>
            <rFont val="Helvetica"/>
            <family val="2"/>
          </rPr>
          <t>Author:
http://allafrica.com/stories/200910260729.html</t>
        </r>
      </text>
    </comment>
    <comment ref="BC869" authorId="0" shapeId="0" xr:uid="{00000000-0006-0000-0000-0000781A0000}">
      <text>
        <r>
          <rPr>
            <sz val="11"/>
            <color indexed="8"/>
            <rFont val="Helvetica"/>
            <family val="2"/>
          </rPr>
          <t>Author:
http://allafrica.com/stories/200910260729.html</t>
        </r>
      </text>
    </comment>
    <comment ref="BJ869" authorId="0" shapeId="0" xr:uid="{00000000-0006-0000-0000-0000791A0000}">
      <text>
        <r>
          <rPr>
            <sz val="11"/>
            <color indexed="8"/>
            <rFont val="Helvetica"/>
            <family val="2"/>
          </rPr>
          <t>Author:
Rwanda issued an international arrest  warrant issued in 2006 (or 07)</t>
        </r>
      </text>
    </comment>
    <comment ref="B870" authorId="0" shapeId="0" xr:uid="{00000000-0006-0000-0000-0000031B0000}">
      <text>
        <r>
          <rPr>
            <sz val="11"/>
            <color indexed="8"/>
            <rFont val="Helvetica"/>
            <family val="2"/>
          </rPr>
          <t>Author:
Is this a UJ case?</t>
        </r>
      </text>
    </comment>
    <comment ref="AC870" authorId="0" shapeId="0" xr:uid="{00000000-0006-0000-0000-0000041B0000}">
      <text>
        <r>
          <rPr>
            <sz val="11"/>
            <color indexed="8"/>
            <rFont val="Helvetica"/>
            <family val="2"/>
          </rPr>
          <t>Author:
genocide, crimes against humanity, creation and supervising of a criminal organisation</t>
        </r>
      </text>
    </comment>
    <comment ref="AE870" authorId="0" shapeId="0" xr:uid="{00000000-0006-0000-0000-0000051B0000}">
      <text>
        <r>
          <rPr>
            <sz val="11"/>
            <color indexed="8"/>
            <rFont val="Helvetica"/>
            <family val="2"/>
          </rPr>
          <t>Author:
genocide, crimes against humanity, creation and supervising of a criminal organisation</t>
        </r>
      </text>
    </comment>
    <comment ref="AF870" authorId="0" shapeId="0" xr:uid="{00000000-0006-0000-0000-0000061B0000}">
      <text>
        <r>
          <rPr>
            <sz val="11"/>
            <color indexed="8"/>
            <rFont val="Helvetica"/>
            <family val="2"/>
          </rPr>
          <t>Author:
genocide, crimes against humanity, creation and supervising of a criminal organisation</t>
        </r>
      </text>
    </comment>
    <comment ref="AG870" authorId="0" shapeId="0" xr:uid="{00000000-0006-0000-0000-0000071B0000}">
      <text>
        <r>
          <rPr>
            <sz val="11"/>
            <color indexed="8"/>
            <rFont val="Helvetica"/>
            <family val="2"/>
          </rPr>
          <t>Author:
Rwanda controlled first by Germany (German East Africa) during colonial period, then by Belgium under League of Nations Mandate system</t>
        </r>
      </text>
    </comment>
    <comment ref="AH870" authorId="0" shapeId="0" xr:uid="{00000000-0006-0000-0000-0000081B0000}">
      <text>
        <r>
          <rPr>
            <sz val="11"/>
            <color indexed="8"/>
            <rFont val="Helvetica"/>
            <family val="2"/>
          </rPr>
          <t>Author:
barely.
https://en.wikipedia.org/wiki/Danish_colonial_empire#Overview</t>
        </r>
      </text>
    </comment>
    <comment ref="AO870" authorId="0" shapeId="0" xr:uid="{00000000-0006-0000-0000-0000091B0000}">
      <text>
        <r>
          <rPr>
            <sz val="11"/>
            <color indexed="8"/>
            <rFont val="Helvetica"/>
            <family val="2"/>
          </rPr>
          <t>Author:
FIDH-Survie and CPCR</t>
        </r>
      </text>
    </comment>
    <comment ref="AZ870" authorId="0" shapeId="0" xr:uid="{00000000-0006-0000-0000-00000A1B0000}">
      <text>
        <r>
          <rPr>
            <sz val="11"/>
            <color indexed="8"/>
            <rFont val="Helvetica"/>
            <family val="2"/>
          </rPr>
          <t>Author:
“After the end of the genocide Neretse fled to France where, in order not to be recognized, he used a fake name. He settled in Angouleme, where he lived quietly as Fabien Nsabimana until 2011.”
https://trialinternational.org/latest-post/fabien-neretse/</t>
        </r>
      </text>
    </comment>
    <comment ref="BA870" authorId="0" shapeId="0" xr:uid="{00000000-0006-0000-0000-00000B1B0000}">
      <text>
        <r>
          <rPr>
            <sz val="11"/>
            <color indexed="8"/>
            <rFont val="Helvetica"/>
            <family val="2"/>
          </rPr>
          <t>Author:
“After the end of the genocide Neretse fled to France where, in order not to be recognized, he used a fake name. He settled in Angouleme, where he lived quietly as Fabien Nsabimana until 2011.”
https://trialinternational.org/latest-post/fabien-neretse/</t>
        </r>
      </text>
    </comment>
    <comment ref="B871" authorId="0" shapeId="0" xr:uid="{00000000-0006-0000-0000-00000C1B0000}">
      <text>
        <r>
          <rPr>
            <sz val="11"/>
            <color indexed="8"/>
            <rFont val="Helvetica"/>
            <family val="2"/>
          </rPr>
          <t>Author:
Is this a UJ case?</t>
        </r>
      </text>
    </comment>
    <comment ref="P871" authorId="0" shapeId="0" xr:uid="{00000000-0006-0000-0000-00000D1B0000}">
      <text>
        <r>
          <rPr>
            <sz val="11"/>
            <color indexed="8"/>
            <rFont val="Helvetica"/>
            <family val="2"/>
          </rPr>
          <t>Author:
International Arrest warrant issued by Rwanda</t>
        </r>
      </text>
    </comment>
    <comment ref="AC871" authorId="0" shapeId="0" xr:uid="{00000000-0006-0000-0000-00000E1B0000}">
      <text>
        <r>
          <rPr>
            <sz val="11"/>
            <color indexed="8"/>
            <rFont val="Helvetica"/>
            <family val="2"/>
          </rPr>
          <t>Author:
genocide, crimes against humanity, creation and supervising of a criminal organisation</t>
        </r>
      </text>
    </comment>
    <comment ref="AE871" authorId="0" shapeId="0" xr:uid="{00000000-0006-0000-0000-00000F1B0000}">
      <text>
        <r>
          <rPr>
            <sz val="11"/>
            <color indexed="8"/>
            <rFont val="Helvetica"/>
            <family val="2"/>
          </rPr>
          <t>Author:
genocide, crimes against humanity, creation and supervising of a criminal organisation</t>
        </r>
      </text>
    </comment>
    <comment ref="AF871" authorId="0" shapeId="0" xr:uid="{00000000-0006-0000-0000-0000101B0000}">
      <text>
        <r>
          <rPr>
            <sz val="11"/>
            <color indexed="8"/>
            <rFont val="Helvetica"/>
            <family val="2"/>
          </rPr>
          <t>Author:
genocide, crimes against humanity, creation and supervising of a criminal organisation</t>
        </r>
      </text>
    </comment>
    <comment ref="AG871" authorId="0" shapeId="0" xr:uid="{00000000-0006-0000-0000-0000111B0000}">
      <text>
        <r>
          <rPr>
            <sz val="11"/>
            <color indexed="8"/>
            <rFont val="Helvetica"/>
            <family val="2"/>
          </rPr>
          <t>Author:
Rwanda controlled first by Germany (German East Africa) during colonial period, then by Belgium under League of Nations Mandate system</t>
        </r>
      </text>
    </comment>
    <comment ref="AH871" authorId="0" shapeId="0" xr:uid="{00000000-0006-0000-0000-0000121B0000}">
      <text>
        <r>
          <rPr>
            <sz val="11"/>
            <color indexed="8"/>
            <rFont val="Helvetica"/>
            <family val="2"/>
          </rPr>
          <t>Author:
barely.
https://en.wikipedia.org/wiki/Danish_colonial_empire#Overview</t>
        </r>
      </text>
    </comment>
    <comment ref="AO871" authorId="0" shapeId="0" xr:uid="{00000000-0006-0000-0000-0000131B0000}">
      <text>
        <r>
          <rPr>
            <sz val="11"/>
            <color indexed="8"/>
            <rFont val="Helvetica"/>
            <family val="2"/>
          </rPr>
          <t>Author:
FIDH-Survie and CPCR</t>
        </r>
      </text>
    </comment>
    <comment ref="AT871" authorId="0" shapeId="0" xr:uid="{00000000-0006-0000-0000-0000141B0000}">
      <text>
        <r>
          <rPr>
            <sz val="11"/>
            <color indexed="8"/>
            <rFont val="Helvetica"/>
            <family val="2"/>
          </rPr>
          <t>Author:
“8 August 2007 Martin Ngoga, Attorney General of the Republic of Rwanda, indicted Neretse on six counts, including genocide and criminal conspiracy. He addressed the indictment and an arrest warrant to France, requesting Neretse extradition. The arrest warrant was also circulated through Interpol.” https://trialinternational.org/latest-post/fabien-neretse/</t>
        </r>
      </text>
    </comment>
    <comment ref="AZ871" authorId="0" shapeId="0" xr:uid="{00000000-0006-0000-0000-0000151B0000}">
      <text>
        <r>
          <rPr>
            <sz val="11"/>
            <color indexed="8"/>
            <rFont val="Helvetica"/>
            <family val="2"/>
          </rPr>
          <t>Author:
“After the end of the genocide Neretse fled to France where, in order not to be recognized, he used a fake name. He settled in Angouleme, where he lived quietly as Fabien Nsabimana until 2011.”
https://trialinternational.org/latest-post/fabien-neretse/</t>
        </r>
      </text>
    </comment>
    <comment ref="BA871" authorId="0" shapeId="0" xr:uid="{00000000-0006-0000-0000-0000161B0000}">
      <text>
        <r>
          <rPr>
            <sz val="11"/>
            <color indexed="8"/>
            <rFont val="Helvetica"/>
            <family val="2"/>
          </rPr>
          <t>Author:
“After the end of the genocide Neretse fled to France where, in order not to be recognized, he used a fake name. He settled in Angouleme, where he lived quietly as Fabien Nsabimana until 2011.”
https://trialinternational.org/latest-post/fabien-neretse/</t>
        </r>
      </text>
    </comment>
    <comment ref="BJ871" authorId="0" shapeId="0" xr:uid="{00000000-0006-0000-0000-0000171B0000}">
      <text>
        <r>
          <rPr>
            <sz val="11"/>
            <color indexed="8"/>
            <rFont val="Helvetica"/>
            <family val="2"/>
          </rPr>
          <t>Author:
“8 August 2007 Martin Ngoga, Attorney General of the Republic of Rwanda, indicted Neretse on six counts, including genocide and criminal conspiracy. He addressed the indictment and an arrest warrant to France, requesting Neretse extradition. The arrest warrant was also circulated through Interpol.” https://trialinternational.org/latest-post/fabien-neretse/</t>
        </r>
      </text>
    </comment>
    <comment ref="AS872" authorId="1" shapeId="0" xr:uid="{00000000-0006-0000-0000-0000E5080000}">
      <text>
        <r>
          <rPr>
            <sz val="11"/>
            <color indexed="8"/>
            <rFont val="Helvetica"/>
            <family val="2"/>
          </rPr>
          <t>Mack Eason:
Defense Minister</t>
        </r>
      </text>
    </comment>
    <comment ref="M873" authorId="1" shapeId="0" xr:uid="{00000000-0006-0000-0000-000001180000}">
      <text>
        <r>
          <rPr>
            <sz val="11"/>
            <color indexed="8"/>
            <rFont val="Helvetica"/>
            <family val="2"/>
          </rPr>
          <t>Mack Eason:
Summer 2014 Execution of a Prisoner in Deir ez-Zor (Syria) wg. "Blasphemy",
in Germany: Rape of "third wife"</t>
        </r>
      </text>
    </comment>
    <comment ref="P873" authorId="1" shapeId="0" xr:uid="{00000000-0006-0000-0000-000002180000}">
      <text>
        <r>
          <rPr>
            <sz val="11"/>
            <color rgb="FF000000"/>
            <rFont val="Helvetica"/>
            <family val="2"/>
          </rPr>
          <t xml:space="preserve">Mack Eason:
</t>
        </r>
        <r>
          <rPr>
            <sz val="11"/>
            <color rgb="FF000000"/>
            <rFont val="Helvetica"/>
            <family val="2"/>
          </rPr>
          <t>https://www.generalbundesanwalt.de/de/showpress.php?themenid=19&amp;newsid=723</t>
        </r>
      </text>
    </comment>
    <comment ref="R873" authorId="1" shapeId="0" xr:uid="{00000000-0006-0000-0000-000003180000}">
      <text>
        <r>
          <rPr>
            <sz val="11"/>
            <color indexed="8"/>
            <rFont val="Helvetica"/>
            <family val="2"/>
          </rPr>
          <t>Mack Eason:
https://www.generalbundesanwalt.de/de/showpress.php?themenid=19&amp;newsid=723</t>
        </r>
      </text>
    </comment>
    <comment ref="AD873" authorId="1" shapeId="0" xr:uid="{00000000-0006-0000-0000-000004180000}">
      <text>
        <r>
          <rPr>
            <sz val="11"/>
            <color indexed="8"/>
            <rFont val="Helvetica"/>
            <family val="2"/>
          </rPr>
          <t>Mack Eason:
Summer 2014 Execution of a Prisoner in Deir ez-Zor (Syria) wg. "Blasphemy",
in Germany: Rape of "third wife"</t>
        </r>
      </text>
    </comment>
    <comment ref="AH873" authorId="0" shapeId="0" xr:uid="{00000000-0006-0000-0000-000005180000}">
      <text>
        <r>
          <rPr>
            <sz val="11"/>
            <color indexed="8"/>
            <rFont val="Helvetica"/>
            <family val="2"/>
          </rPr>
          <t>Author:
https://en.wikipedia.org/wiki/List_of_former_German_colonies</t>
        </r>
      </text>
    </comment>
    <comment ref="O874" authorId="0" shapeId="0" xr:uid="{00000000-0006-0000-0000-00006E2B0000}">
      <text>
        <r>
          <rPr>
            <sz val="11"/>
            <color indexed="8"/>
            <rFont val="Helvetica"/>
            <family val="2"/>
          </rPr>
          <t xml:space="preserve">Author:
http://www.derechos.org/nizkor/arg/espana/gar.html (“Duodécimo”)
</t>
        </r>
      </text>
    </comment>
    <comment ref="P874" authorId="0" shapeId="0" xr:uid="{00000000-0006-0000-0000-00006F2B0000}">
      <text>
        <r>
          <rPr>
            <sz val="11"/>
            <color indexed="8"/>
            <rFont val="Helvetica"/>
            <family val="2"/>
          </rPr>
          <t>Author:
http://www.derechos.org/nizkor/arg/espana/gar.html</t>
        </r>
      </text>
    </comment>
    <comment ref="AB874" authorId="0" shapeId="0" xr:uid="{00000000-0006-0000-0000-0000702B0000}">
      <text>
        <r>
          <rPr>
            <sz val="11"/>
            <color indexed="8"/>
            <rFont val="Helvetica"/>
            <family val="2"/>
          </rPr>
          <t xml:space="preserve">Author:
See 1999 indictment, section 7. 
http://www.derechos.org/nizkor/arg/espana/gar.html </t>
        </r>
      </text>
    </comment>
    <comment ref="AC874" authorId="0" shapeId="0" xr:uid="{00000000-0006-0000-0000-000071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74" authorId="0" shapeId="0" xr:uid="{00000000-0006-0000-0000-0000722B0000}">
      <text>
        <r>
          <rPr>
            <sz val="11"/>
            <color indexed="8"/>
            <rFont val="Helvetica"/>
            <family val="2"/>
          </rPr>
          <t xml:space="preserve">Author:
Trial Watch says these Argentinean defendants were charged with CaH.  I looked through the court documents and I disagree.
</t>
        </r>
      </text>
    </comment>
    <comment ref="AF874" authorId="0" shapeId="0" xr:uid="{00000000-0006-0000-0000-0000732B0000}">
      <text>
        <r>
          <rPr>
            <sz val="11"/>
            <color indexed="8"/>
            <rFont val="Helvetica"/>
            <family val="2"/>
          </rPr>
          <t>Author:
Terrorism</t>
        </r>
      </text>
    </comment>
    <comment ref="AL874" authorId="0" shapeId="0" xr:uid="{00000000-0006-0000-0000-000074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74" authorId="0" shapeId="0" xr:uid="{00000000-0006-0000-0000-000075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74" authorId="0" shapeId="0" xr:uid="{00000000-0006-0000-0000-000076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74" authorId="0" shapeId="0" xr:uid="{00000000-0006-0000-0000-000077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74" authorId="0" shapeId="0" xr:uid="{00000000-0006-0000-0000-000078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74" authorId="0" shapeId="0" xr:uid="{00000000-0006-0000-0000-0000792B0000}">
      <text>
        <r>
          <rPr>
            <sz val="11"/>
            <color indexed="8"/>
            <rFont val="Helvetica"/>
            <family val="2"/>
          </rPr>
          <t>Author:
multiple countries had opened investigations into these Argentinean defendants.</t>
        </r>
      </text>
    </comment>
    <comment ref="AL875" authorId="1" shapeId="0" xr:uid="{00000000-0006-0000-0000-00003C1B0000}">
      <text>
        <r>
          <rPr>
            <sz val="11"/>
            <color indexed="8"/>
            <rFont val="Helvetica"/>
            <family val="2"/>
          </rPr>
          <t xml:space="preserve">Mack Eason:
http://guernica37.org/2017/07/opencanada-in-spain-will-a-pioneering-case-bring-justice-for-syrian-victims/ </t>
        </r>
      </text>
    </comment>
    <comment ref="AN875" authorId="1" shapeId="0" xr:uid="{00000000-0006-0000-0000-00003D1B0000}">
      <text>
        <r>
          <rPr>
            <sz val="11"/>
            <color indexed="8"/>
            <rFont val="Helvetica"/>
            <family val="2"/>
          </rPr>
          <t xml:space="preserve">Mack Eason:
https://www.nytimes.com/2017/03/27/world/middleeast/syria-crime-torture-assad-war.html
</t>
        </r>
      </text>
    </comment>
    <comment ref="AP875" authorId="1" shapeId="0" xr:uid="{00000000-0006-0000-0000-00003E1B0000}">
      <text>
        <r>
          <rPr>
            <sz val="11"/>
            <color indexed="8"/>
            <rFont val="Helvetica"/>
            <family val="2"/>
          </rPr>
          <t xml:space="preserve">Mack Eason:
https://www.nytimes.com/2017/03/27/world/middleeast/syria-crime-torture-assad-war.html
</t>
        </r>
      </text>
    </comment>
    <comment ref="AQ875" authorId="1" shapeId="0" xr:uid="{00000000-0006-0000-0000-00003F1B0000}">
      <text>
        <r>
          <rPr>
            <sz val="11"/>
            <color indexed="8"/>
            <rFont val="Helvetica"/>
            <family val="2"/>
          </rPr>
          <t xml:space="preserve">Mack Eason:
https://www.nytimes.com/2017/03/27/world/middleeast/syria-crime-torture-assad-war.html
</t>
        </r>
      </text>
    </comment>
    <comment ref="AR875" authorId="1" shapeId="0" xr:uid="{00000000-0006-0000-0000-0000401B0000}">
      <text>
        <r>
          <rPr>
            <sz val="11"/>
            <color indexed="8"/>
            <rFont val="Helvetica"/>
            <family val="2"/>
          </rPr>
          <t xml:space="preserve">Mack Eason:
https://www.nytimes.com/2017/03/27/world/middleeast/syria-crime-torture-assad-war.html
</t>
        </r>
      </text>
    </comment>
    <comment ref="AS875" authorId="1" shapeId="0" xr:uid="{00000000-0006-0000-0000-0000411B0000}">
      <text>
        <r>
          <rPr>
            <sz val="11"/>
            <color indexed="8"/>
            <rFont val="Helvetica"/>
            <family val="2"/>
          </rPr>
          <t>Mack Eason:
Vice president
http://guernica37.org/2017/04/the-new-york-times-assad-opponents-seek-justice-for-syrias-war-victims/</t>
        </r>
      </text>
    </comment>
    <comment ref="O876" authorId="0" shapeId="0" xr:uid="{00000000-0006-0000-0000-00005A2E0000}">
      <text>
        <r>
          <rPr>
            <sz val="11"/>
            <color indexed="8"/>
            <rFont val="Helvetica"/>
            <family val="2"/>
          </rPr>
          <t xml:space="preserve">Author:
http://www.derechos.org/nizkor/arg/espana/gar.html (“Duodécimo”)
</t>
        </r>
      </text>
    </comment>
    <comment ref="P876" authorId="0" shapeId="0" xr:uid="{00000000-0006-0000-0000-00005B2E0000}">
      <text>
        <r>
          <rPr>
            <sz val="11"/>
            <color indexed="8"/>
            <rFont val="Helvetica"/>
            <family val="2"/>
          </rPr>
          <t>Author:
http://www.derechos.org/nizkor/arg/espana/gar.html</t>
        </r>
      </text>
    </comment>
    <comment ref="AB876" authorId="0" shapeId="0" xr:uid="{00000000-0006-0000-0000-00005C2E0000}">
      <text>
        <r>
          <rPr>
            <sz val="11"/>
            <color indexed="8"/>
            <rFont val="Helvetica"/>
            <family val="2"/>
          </rPr>
          <t xml:space="preserve">Author:
See 1999 indictment, section 7. 
http://www.derechos.org/nizkor/arg/espana/gar.html </t>
        </r>
      </text>
    </comment>
    <comment ref="AC876" authorId="0" shapeId="0" xr:uid="{00000000-0006-0000-0000-00005D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76" authorId="0" shapeId="0" xr:uid="{00000000-0006-0000-0000-00005E2E0000}">
      <text>
        <r>
          <rPr>
            <sz val="11"/>
            <color indexed="8"/>
            <rFont val="Helvetica"/>
            <family val="2"/>
          </rPr>
          <t xml:space="preserve">Author:
Trial Watch says these Argentinean defendants were charged with CaH.  I looked through the court documents and I disagree.
</t>
        </r>
      </text>
    </comment>
    <comment ref="AF876" authorId="0" shapeId="0" xr:uid="{00000000-0006-0000-0000-00005F2E0000}">
      <text>
        <r>
          <rPr>
            <sz val="11"/>
            <color indexed="8"/>
            <rFont val="Helvetica"/>
            <family val="2"/>
          </rPr>
          <t>Author:
Terrorism</t>
        </r>
      </text>
    </comment>
    <comment ref="AL876" authorId="0" shapeId="0" xr:uid="{00000000-0006-0000-0000-000060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76" authorId="0" shapeId="0" xr:uid="{00000000-0006-0000-0000-000061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76" authorId="0" shapeId="0" xr:uid="{00000000-0006-0000-0000-000062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76" authorId="0" shapeId="0" xr:uid="{00000000-0006-0000-0000-000063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76" authorId="0" shapeId="0" xr:uid="{00000000-0006-0000-0000-000064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76" authorId="0" shapeId="0" xr:uid="{00000000-0006-0000-0000-0000652E0000}">
      <text>
        <r>
          <rPr>
            <sz val="11"/>
            <color indexed="8"/>
            <rFont val="Helvetica"/>
            <family val="2"/>
          </rPr>
          <t>Author:
multiple countries had opened investigations into these Argentinean defendants.</t>
        </r>
      </text>
    </comment>
    <comment ref="O877" authorId="0" shapeId="0" xr:uid="{D3FB12F2-A0C0-8745-9924-54F638884F61}">
      <text>
        <r>
          <rPr>
            <sz val="11"/>
            <color rgb="FF000000"/>
            <rFont val="Helvetica"/>
            <family val="2"/>
          </rPr>
          <t xml:space="preserve">Author:
</t>
        </r>
        <r>
          <rPr>
            <sz val="11"/>
            <color rgb="FF000000"/>
            <rFont val="Helvetica"/>
            <family val="2"/>
          </rPr>
          <t>Approximated from court documents</t>
        </r>
      </text>
    </comment>
    <comment ref="Q877" authorId="1" shapeId="0" xr:uid="{4EA87E43-3B2B-9643-9296-33F05B530AD3}">
      <text>
        <r>
          <rPr>
            <sz val="11"/>
            <color indexed="8"/>
            <rFont val="Helvetica"/>
            <family val="2"/>
          </rPr>
          <t>Mack Eason:
http://www.cps.gov.uk/publications/prosecution/war_crimes.html</t>
        </r>
      </text>
    </comment>
    <comment ref="AA877" authorId="0" shapeId="0" xr:uid="{A9DDAE0E-B721-D049-ADE1-54E2D63A93A6}">
      <text>
        <r>
          <rPr>
            <sz val="11"/>
            <color indexed="8"/>
            <rFont val="Helvetica"/>
            <family val="2"/>
          </rPr>
          <t xml:space="preserve">Author:
</t>
        </r>
      </text>
    </comment>
    <comment ref="AF877" authorId="0" shapeId="0" xr:uid="{25719859-B225-E844-83FD-9BF4B56F3D78}">
      <text>
        <r>
          <rPr>
            <sz val="11"/>
            <color indexed="8"/>
            <rFont val="Helvetica"/>
            <family val="2"/>
          </rPr>
          <t>Author:
hostage-taking</t>
        </r>
      </text>
    </comment>
    <comment ref="AG877" authorId="0" shapeId="0" xr:uid="{0DD5A505-4CD1-9F4B-B05C-49D29E2F9531}">
      <text>
        <r>
          <rPr>
            <sz val="11"/>
            <color indexed="8"/>
            <rFont val="Helvetica"/>
            <family val="2"/>
          </rPr>
          <t>Author:
“The British fought 3 major wars with the Afghan people between 1839 and 1919 and although it was never a fully integrated colony of the British Empire, Afghanistan finally gained Independence from the British in 1919.”
https://www.quora.com/Which-country-or-colonies-did-the-British-find-it-hard-to-get-under-their-control</t>
        </r>
      </text>
    </comment>
    <comment ref="AL877" authorId="0" shapeId="0" xr:uid="{D4CCD284-B248-6346-8F83-E9A3B526C1AC}">
      <text>
        <r>
          <rPr>
            <sz val="11"/>
            <color indexed="8"/>
            <rFont val="Helvetica"/>
            <family val="2"/>
          </rPr>
          <t>Author:
https://en.wikipedia.org/wiki/Faryadi_Sarwar_Zardad</t>
        </r>
      </text>
    </comment>
    <comment ref="AO877" authorId="0" shapeId="0" xr:uid="{9EE2F163-66D4-CA4B-9C10-575C9CC47179}">
      <text>
        <r>
          <rPr>
            <sz val="11"/>
            <color indexed="8"/>
            <rFont val="Helvetica"/>
            <family val="2"/>
          </rPr>
          <t>Author:
The court used the reports and testimony gathered by RAWA</t>
        </r>
      </text>
    </comment>
    <comment ref="AT877" authorId="0" shapeId="0" xr:uid="{B91041E8-DFC4-E442-A26C-889F829AA4B6}">
      <text>
        <r>
          <rPr>
            <sz val="11"/>
            <color indexed="8"/>
            <rFont val="Helvetica"/>
            <family val="2"/>
          </rPr>
          <t xml:space="preserve">Author:
Afghanistan not really able to offer support at the time…  "In Zardad British authorities cooperated with US military and diplomatic personnel because of the ened to conduct investigations in an area of Afghanistan under the effective control of US military forces."  Human Rights Watch, "Universal Jurisdiction in Europe, The State of the Art" June 2006, https://books.google.com/books?id=e_9wcpUyqwUC, at p. 99
</t>
        </r>
      </text>
    </comment>
    <comment ref="BB877" authorId="0" shapeId="0" xr:uid="{C81DC515-89EA-4D4C-8FB1-4DE325639BAB}">
      <text>
        <r>
          <rPr>
            <sz val="11"/>
            <color indexed="8"/>
            <rFont val="Helvetica"/>
            <family val="2"/>
          </rPr>
          <t>Author:
“In 1998, Zardad fled to Britain using a false passport to avoid persecution under the ruling Taliban, and requested asylum. He was the subject of an exposé on a BBC television programme, Newsnight, first broadcast on 26 July 2000.”
https://en.wikipedia.org/wiki/Faryadi_Sarwar_Zardad</t>
        </r>
      </text>
    </comment>
    <comment ref="O878" authorId="0" shapeId="0" xr:uid="{00000000-0006-0000-0000-0000BD290000}">
      <text>
        <r>
          <rPr>
            <sz val="11"/>
            <color indexed="8"/>
            <rFont val="Helvetica"/>
            <family val="2"/>
          </rPr>
          <t>Author:
http://www.derechos.org/nizkor/arg/espana/gar.html</t>
        </r>
      </text>
    </comment>
    <comment ref="P878" authorId="0" shapeId="0" xr:uid="{00000000-0006-0000-0000-0000BE290000}">
      <text>
        <r>
          <rPr>
            <sz val="11"/>
            <color indexed="8"/>
            <rFont val="Helvetica"/>
            <family val="2"/>
          </rPr>
          <t>Author:
http://www.derechos.org/nizkor/arg/espana/gar.html</t>
        </r>
      </text>
    </comment>
    <comment ref="AB878" authorId="0" shapeId="0" xr:uid="{00000000-0006-0000-0000-0000BF290000}">
      <text>
        <r>
          <rPr>
            <sz val="11"/>
            <color indexed="8"/>
            <rFont val="Helvetica"/>
            <family val="2"/>
          </rPr>
          <t xml:space="preserve">Author:
See 1999 indictment, section 7. 
http://www.derechos.org/nizkor/arg/espana/gar.html </t>
        </r>
      </text>
    </comment>
    <comment ref="AC878" authorId="0" shapeId="0" xr:uid="{00000000-0006-0000-0000-0000C0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78" authorId="0" shapeId="0" xr:uid="{00000000-0006-0000-0000-0000C1290000}">
      <text>
        <r>
          <rPr>
            <sz val="11"/>
            <color indexed="8"/>
            <rFont val="Helvetica"/>
            <family val="2"/>
          </rPr>
          <t xml:space="preserve">Author:
Trial Watch says these Argentinean defendants were charged with CaH.  I looked through the court documents and I disagree.
</t>
        </r>
      </text>
    </comment>
    <comment ref="AF878" authorId="0" shapeId="0" xr:uid="{00000000-0006-0000-0000-0000C2290000}">
      <text>
        <r>
          <rPr>
            <sz val="11"/>
            <color indexed="8"/>
            <rFont val="Helvetica"/>
            <family val="2"/>
          </rPr>
          <t>Author:
Terrorism</t>
        </r>
      </text>
    </comment>
    <comment ref="AL878" authorId="0" shapeId="0" xr:uid="{00000000-0006-0000-0000-0000C3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78" authorId="0" shapeId="0" xr:uid="{00000000-0006-0000-0000-0000C4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78" authorId="0" shapeId="0" xr:uid="{00000000-0006-0000-0000-0000C5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78" authorId="0" shapeId="0" xr:uid="{00000000-0006-0000-0000-0000C6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78" authorId="0" shapeId="0" xr:uid="{00000000-0006-0000-0000-0000C7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78" authorId="0" shapeId="0" xr:uid="{00000000-0006-0000-0000-0000C8290000}">
      <text>
        <r>
          <rPr>
            <sz val="11"/>
            <color indexed="8"/>
            <rFont val="Helvetica"/>
            <family val="2"/>
          </rPr>
          <t>Author:
multiple countries had opened investigations into these Argentinean defendants.</t>
        </r>
      </text>
    </comment>
    <comment ref="O879" authorId="0" shapeId="0" xr:uid="{00000000-0006-0000-0000-00007A2B0000}">
      <text>
        <r>
          <rPr>
            <sz val="11"/>
            <color indexed="8"/>
            <rFont val="Helvetica"/>
            <family val="2"/>
          </rPr>
          <t xml:space="preserve">Author:
http://www.derechos.org/nizkor/arg/espana/gar.html (“Duodécimo”)
</t>
        </r>
      </text>
    </comment>
    <comment ref="P879" authorId="0" shapeId="0" xr:uid="{00000000-0006-0000-0000-00007B2B0000}">
      <text>
        <r>
          <rPr>
            <sz val="11"/>
            <color indexed="8"/>
            <rFont val="Helvetica"/>
            <family val="2"/>
          </rPr>
          <t>Author:
http://www.derechos.org/nizkor/arg/espana/gar.html</t>
        </r>
      </text>
    </comment>
    <comment ref="AB879" authorId="0" shapeId="0" xr:uid="{00000000-0006-0000-0000-00007C2B0000}">
      <text>
        <r>
          <rPr>
            <sz val="11"/>
            <color indexed="8"/>
            <rFont val="Helvetica"/>
            <family val="2"/>
          </rPr>
          <t xml:space="preserve">Author:
See 1999 indictment, section 7. 
http://www.derechos.org/nizkor/arg/espana/gar.html </t>
        </r>
      </text>
    </comment>
    <comment ref="AC879" authorId="0" shapeId="0" xr:uid="{00000000-0006-0000-0000-00007D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79" authorId="0" shapeId="0" xr:uid="{00000000-0006-0000-0000-00007E2B0000}">
      <text>
        <r>
          <rPr>
            <sz val="11"/>
            <color indexed="8"/>
            <rFont val="Helvetica"/>
            <family val="2"/>
          </rPr>
          <t xml:space="preserve">Author:
Trial Watch says these Argentinean defendants were charged with CaH.  I looked through the court documents and I disagree.
</t>
        </r>
      </text>
    </comment>
    <comment ref="AF879" authorId="0" shapeId="0" xr:uid="{00000000-0006-0000-0000-00007F2B0000}">
      <text>
        <r>
          <rPr>
            <sz val="11"/>
            <color indexed="8"/>
            <rFont val="Helvetica"/>
            <family val="2"/>
          </rPr>
          <t>Author:
Terrorism</t>
        </r>
      </text>
    </comment>
    <comment ref="AL879" authorId="0" shapeId="0" xr:uid="{00000000-0006-0000-0000-000080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79" authorId="0" shapeId="0" xr:uid="{00000000-0006-0000-0000-000081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79" authorId="0" shapeId="0" xr:uid="{00000000-0006-0000-0000-000082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79" authorId="0" shapeId="0" xr:uid="{00000000-0006-0000-0000-000083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79" authorId="0" shapeId="0" xr:uid="{00000000-0006-0000-0000-000084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79" authorId="0" shapeId="0" xr:uid="{00000000-0006-0000-0000-0000852B0000}">
      <text>
        <r>
          <rPr>
            <sz val="11"/>
            <color indexed="8"/>
            <rFont val="Helvetica"/>
            <family val="2"/>
          </rPr>
          <t>Author:
multiple countries had opened investigations into these Argentinean defendants.</t>
        </r>
      </text>
    </comment>
    <comment ref="AG880" authorId="0" shapeId="0" xr:uid="{00000000-0006-0000-0000-000030240000}">
      <text>
        <r>
          <rPr>
            <sz val="11"/>
            <color indexed="8"/>
            <rFont val="Helvetica"/>
            <family val="2"/>
          </rPr>
          <t xml:space="preserve">Author:
US is Sui generis among former colonies.  Treated it differently.
</t>
        </r>
      </text>
    </comment>
    <comment ref="B881" authorId="0" shapeId="0" xr:uid="{00000000-0006-0000-0000-0000BF1A0000}">
      <text>
        <r>
          <rPr>
            <sz val="11"/>
            <color indexed="8"/>
            <rFont val="Helvetica"/>
            <family val="2"/>
          </rPr>
          <t xml:space="preserve">Author:
Case where civil complaint (application to join as civil party) is used IN CONCERT WITH Rwanda in order to push France to bring suit.
CPCR ”lodged a complaint in Paris on 7 January 2012, applying to join proceedings as a civil party against Rafiki and requesting that a judicial inquiry be opened up." </t>
        </r>
      </text>
    </comment>
    <comment ref="O881" authorId="0" shapeId="0" xr:uid="{00000000-0006-0000-0000-0000C01A0000}">
      <text>
        <r>
          <rPr>
            <sz val="11"/>
            <color indexed="8"/>
            <rFont val="Helvetica"/>
            <family val="2"/>
          </rPr>
          <t>Author:
https://www.collectifpartiescivilesrwanda.fr/en/tableau-des-plaintes-du-cpcr/</t>
        </r>
      </text>
    </comment>
    <comment ref="AC881" authorId="0" shapeId="0" xr:uid="{00000000-0006-0000-0000-0000C11A0000}">
      <text>
        <r>
          <rPr>
            <sz val="11"/>
            <color indexed="8"/>
            <rFont val="Helvetica"/>
            <family val="2"/>
          </rPr>
          <t>Author:
Genocide, crimes against Humanity, conspiracy to commit Genocide, Complicity in Genocide, creation of an association of criminal gang and violation of Art.3 common to Geneva conventions and Additional Protocol II.</t>
        </r>
      </text>
    </comment>
    <comment ref="AE881" authorId="0" shapeId="0" xr:uid="{00000000-0006-0000-0000-0000C21A0000}">
      <text>
        <r>
          <rPr>
            <sz val="11"/>
            <color indexed="8"/>
            <rFont val="Helvetica"/>
            <family val="2"/>
          </rPr>
          <t>Author:
Genocide, crimes against Humanity, conspiracy to commit Genocide, Complicity in Genocide, creation of an association of criminal gang and violation of Art.3 common to Geneva conventions and Additional Protocol II.</t>
        </r>
      </text>
    </comment>
    <comment ref="AF881" authorId="0" shapeId="0" xr:uid="{00000000-0006-0000-0000-0000C31A0000}">
      <text>
        <r>
          <rPr>
            <sz val="11"/>
            <color indexed="8"/>
            <rFont val="Helvetica"/>
            <family val="2"/>
          </rPr>
          <t>Author:
Genocide, crimes against Humanity, conspiracy to commit Genocide, Complicity in Genocide, creation of an association of criminal gang and violation of Art.3 common to Geneva conventions and Additional Protocol II.</t>
        </r>
      </text>
    </comment>
    <comment ref="AG881" authorId="0" shapeId="0" xr:uid="{00000000-0006-0000-0000-0000C41A0000}">
      <text>
        <r>
          <rPr>
            <sz val="11"/>
            <color indexed="8"/>
            <rFont val="Helvetica"/>
            <family val="2"/>
          </rPr>
          <t>Author:
Rwanda controlled first by Germany (German East Africa) during colonial period, then by Belgium under League of Nations Mandate system</t>
        </r>
      </text>
    </comment>
    <comment ref="AH881" authorId="0" shapeId="0" xr:uid="{00000000-0006-0000-0000-0000C51A0000}">
      <text>
        <r>
          <rPr>
            <sz val="11"/>
            <color indexed="8"/>
            <rFont val="Helvetica"/>
            <family val="2"/>
          </rPr>
          <t>Author:
barely.
https://en.wikipedia.org/wiki/Danish_colonial_empire#Overview</t>
        </r>
      </text>
    </comment>
    <comment ref="AO881" authorId="0" shapeId="0" xr:uid="{00000000-0006-0000-0000-0000C61A0000}">
      <text>
        <r>
          <rPr>
            <sz val="11"/>
            <color indexed="8"/>
            <rFont val="Helvetica"/>
            <family val="2"/>
          </rPr>
          <t>Author:
CPCR filed complaint
https://www.collectifpartiescivilesrwanda.fr/en/tableau-des-plaintes-du-cpcr/</t>
        </r>
      </text>
    </comment>
    <comment ref="AT881" authorId="0" shapeId="0" xr:uid="{00000000-0006-0000-0000-0000C71A0000}">
      <text>
        <r>
          <rPr>
            <sz val="11"/>
            <color indexed="8"/>
            <rFont val="Helvetica"/>
            <family val="2"/>
          </rPr>
          <t>Author:
Rwanda demanded that the French extradite Baligira on March 21 2011</t>
        </r>
      </text>
    </comment>
    <comment ref="AU881" authorId="1" shapeId="0" xr:uid="{00000000-0006-0000-0000-0000C81A0000}">
      <text>
        <r>
          <rPr>
            <sz val="11"/>
            <color indexed="8"/>
            <rFont val="Helvetica"/>
            <family val="2"/>
          </rPr>
          <t>Mack Eason:
https://translate.google.com/translate?hl=en&amp;sl=fr&amp;u=http://www.hirondellenews.com/fr/tpirrwanda/179-collaboration-avec-les-etats/collaboration-avec-les-etatsfrance/33001-060412-francerwanda-rejet-dune-demande-rwandaise-dextradition-a-rennes&amp;prev=search</t>
        </r>
      </text>
    </comment>
    <comment ref="AZ881" authorId="0" shapeId="0" xr:uid="{00000000-0006-0000-0000-0000C91A0000}">
      <text>
        <r>
          <rPr>
            <sz val="11"/>
            <color indexed="8"/>
            <rFont val="Helvetica"/>
            <family val="2"/>
          </rPr>
          <t>Author:
“Félicien Baligira, 65, left Rwanda in July 1994. He was granted political asylum in France in 2006, before acquiring the citizenship in 2007.”</t>
        </r>
      </text>
    </comment>
    <comment ref="BA881" authorId="0" shapeId="0" xr:uid="{00000000-0006-0000-0000-0000CA1A0000}">
      <text>
        <r>
          <rPr>
            <sz val="11"/>
            <color indexed="8"/>
            <rFont val="Helvetica"/>
            <family val="2"/>
          </rPr>
          <t>Author:
“Félicien Baligira, 65, left Rwanda in July 1994. He was granted political asylum in France in 2006, before acquiring the citizenship in 2007.”</t>
        </r>
      </text>
    </comment>
    <comment ref="BB881" authorId="0" shapeId="0" xr:uid="{00000000-0006-0000-0000-0000CB1A0000}">
      <text>
        <r>
          <rPr>
            <sz val="11"/>
            <color indexed="8"/>
            <rFont val="Helvetica"/>
            <family val="2"/>
          </rPr>
          <t>Author:
“Félicien Baligira, 65, left Rwanda in July 1994. He was granted political asylum in France in 2006, before acquiring the citizenship in 2007.”</t>
        </r>
      </text>
    </comment>
    <comment ref="BC881" authorId="0" shapeId="0" xr:uid="{00000000-0006-0000-0000-0000CC1A0000}">
      <text>
        <r>
          <rPr>
            <sz val="11"/>
            <color indexed="8"/>
            <rFont val="Helvetica"/>
            <family val="2"/>
          </rPr>
          <t>Author:
“Félicien Baligira, 65, left Rwanda in July 1994. He was granted political asylum in France in 2006, before acquiring the citizenship in 2007.”</t>
        </r>
      </text>
    </comment>
    <comment ref="BJ881" authorId="0" shapeId="0" xr:uid="{00000000-0006-0000-0000-0000CD1A0000}">
      <text>
        <r>
          <rPr>
            <sz val="11"/>
            <color indexed="8"/>
            <rFont val="Helvetica"/>
            <family val="2"/>
          </rPr>
          <t>Author:
Rwanda demanded that the French extradite Baligira on March 21 2011</t>
        </r>
      </text>
    </comment>
    <comment ref="AT882" authorId="1" shapeId="0" xr:uid="{81B75BA7-742B-3948-AE04-442F2C7F8A48}">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B883" authorId="0" shapeId="0" xr:uid="{00000000-0006-0000-0000-0000E7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883" authorId="0" shapeId="0" xr:uid="{00000000-0006-0000-0000-0000E8020000}">
      <text>
        <r>
          <rPr>
            <sz val="11"/>
            <color rgb="FF000000"/>
            <rFont val="Helvetica"/>
            <family val="2"/>
          </rPr>
          <t xml:space="preserve">Author:
</t>
        </r>
        <r>
          <rPr>
            <sz val="11"/>
            <color rgb="FF000000"/>
            <rFont val="Helvetica"/>
            <family val="2"/>
          </rPr>
          <t xml:space="preserve">Defendants Named HERE:
</t>
        </r>
        <r>
          <rPr>
            <sz val="11"/>
            <color rgb="FF000000"/>
            <rFont val="Helvetica"/>
            <family val="2"/>
          </rPr>
          <t>http://cadenaser.com/ser/2014/10/31/tribunales/1414787886_712567.html</t>
        </r>
      </text>
    </comment>
    <comment ref="O883" authorId="1" shapeId="0" xr:uid="{00000000-0006-0000-0000-0000E9020000}">
      <text>
        <r>
          <rPr>
            <sz val="11"/>
            <color indexed="8"/>
            <rFont val="Helvetica"/>
            <family val="2"/>
          </rPr>
          <t xml:space="preserve">Mack Eason:
https://translate.google.com/translate?hl=en&amp;sl=es&amp;u=http://memoriahistorica.org.es/tag/maria-servini-de-cubria/&amp;prev=search
</t>
        </r>
      </text>
    </comment>
    <comment ref="P883" authorId="0" shapeId="0" xr:uid="{00000000-0006-0000-0000-0000EA020000}">
      <text>
        <r>
          <rPr>
            <sz val="11"/>
            <color indexed="8"/>
            <rFont val="Helvetica"/>
            <family val="2"/>
          </rPr>
          <t>Author:
http://cadenaser.com/ser/2014/10/31/tribunales/1414787886_712567.html</t>
        </r>
      </text>
    </comment>
    <comment ref="AB883" authorId="0" shapeId="0" xr:uid="{00000000-0006-0000-0000-0000EB020000}">
      <text>
        <r>
          <rPr>
            <sz val="11"/>
            <color indexed="8"/>
            <rFont val="Helvetica"/>
            <family val="2"/>
          </rPr>
          <t>Author:
http://politica.elpais.com/politica/2014/10/31/actualidad/1414789472_600996.html</t>
        </r>
      </text>
    </comment>
    <comment ref="AE883" authorId="0" shapeId="0" xr:uid="{00000000-0006-0000-0000-0000EC020000}">
      <text>
        <r>
          <rPr>
            <sz val="11"/>
            <color indexed="8"/>
            <rFont val="Helvetica"/>
            <family val="2"/>
          </rPr>
          <t xml:space="preserve">Author:
http://cadenaser.com/ser/2014/10/31/tribunales/1414787886_712567.html
</t>
        </r>
      </text>
    </comment>
    <comment ref="AF883" authorId="0" shapeId="0" xr:uid="{00000000-0006-0000-0000-0000ED020000}">
      <text>
        <r>
          <rPr>
            <sz val="11"/>
            <color indexed="8"/>
            <rFont val="Helvetica"/>
            <family val="2"/>
          </rPr>
          <t>Author:
List of crimes here: http://politica.elpais.com/politica/2014/10/31/actualidad/1414789472_600996.html</t>
        </r>
      </text>
    </comment>
    <comment ref="AL883" authorId="0" shapeId="0" xr:uid="{00000000-0006-0000-0000-0000EE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883" authorId="0" shapeId="0" xr:uid="{00000000-0006-0000-0000-0000EF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883" authorId="0" shapeId="0" xr:uid="{00000000-0006-0000-0000-0000F0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883" authorId="0" shapeId="0" xr:uid="{00000000-0006-0000-0000-0000F1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883" authorId="0" shapeId="0" xr:uid="{00000000-0006-0000-0000-0000F2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884" authorId="0" shapeId="0" xr:uid="{00000000-0006-0000-0000-0000D52B0000}">
      <text>
        <r>
          <rPr>
            <sz val="11"/>
            <color indexed="8"/>
            <rFont val="Helvetica"/>
            <family val="2"/>
          </rPr>
          <t xml:space="preserve">Author:
http://www.derechos.org/nizkor/arg/espana/gar.html (“Duodécimo”)
</t>
        </r>
      </text>
    </comment>
    <comment ref="AB884" authorId="0" shapeId="0" xr:uid="{00000000-0006-0000-0000-0000D62B0000}">
      <text>
        <r>
          <rPr>
            <sz val="11"/>
            <color indexed="8"/>
            <rFont val="Helvetica"/>
            <family val="2"/>
          </rPr>
          <t xml:space="preserve">Author:
See 1999 indictment, section 7. 
http://www.derechos.org/nizkor/arg/espana/gar.html </t>
        </r>
      </text>
    </comment>
    <comment ref="AC884" authorId="0" shapeId="0" xr:uid="{00000000-0006-0000-0000-0000D7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84" authorId="0" shapeId="0" xr:uid="{00000000-0006-0000-0000-0000D82B0000}">
      <text>
        <r>
          <rPr>
            <sz val="11"/>
            <color indexed="8"/>
            <rFont val="Helvetica"/>
            <family val="2"/>
          </rPr>
          <t xml:space="preserve">Author:
Trial Watch says these Argentinean defendants were charged with CaH.  I looked through the court documents and I disagree.
</t>
        </r>
      </text>
    </comment>
    <comment ref="AF884" authorId="0" shapeId="0" xr:uid="{00000000-0006-0000-0000-0000D92B0000}">
      <text>
        <r>
          <rPr>
            <sz val="11"/>
            <color indexed="8"/>
            <rFont val="Helvetica"/>
            <family val="2"/>
          </rPr>
          <t>Author:
Terrorism</t>
        </r>
      </text>
    </comment>
    <comment ref="AL884" authorId="0" shapeId="0" xr:uid="{00000000-0006-0000-0000-0000DA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84" authorId="0" shapeId="0" xr:uid="{00000000-0006-0000-0000-0000DB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84" authorId="0" shapeId="0" xr:uid="{00000000-0006-0000-0000-0000DC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84" authorId="0" shapeId="0" xr:uid="{00000000-0006-0000-0000-0000DD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84" authorId="0" shapeId="0" xr:uid="{00000000-0006-0000-0000-0000DE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84" authorId="0" shapeId="0" xr:uid="{00000000-0006-0000-0000-0000DF2B0000}">
      <text>
        <r>
          <rPr>
            <sz val="11"/>
            <color indexed="8"/>
            <rFont val="Helvetica"/>
            <family val="2"/>
          </rPr>
          <t>Author:
multiple countries had opened investigations into these Argentinean defendants.</t>
        </r>
      </text>
    </comment>
    <comment ref="P885" authorId="0" shapeId="0" xr:uid="{00000000-0006-0000-0000-000050000000}">
      <text>
        <r>
          <rPr>
            <sz val="11"/>
            <color indexed="8"/>
            <rFont val="Helvetica"/>
            <family val="2"/>
          </rPr>
          <t>Author:
Int’l Arrest warrant issued by Audience National 
http://www.derechos.org/nizkor/chile/juicio/amplia.html</t>
        </r>
      </text>
    </comment>
    <comment ref="Q885" authorId="0" shapeId="0" xr:uid="{00000000-0006-0000-0000-000051000000}">
      <text>
        <r>
          <rPr>
            <sz val="11"/>
            <color indexed="8"/>
            <rFont val="Helvetica"/>
            <family val="2"/>
          </rPr>
          <t>Author:
Int’l Arrest warrant issued by Audience National 
http://www.derechos.org/nizkor/chile/juicio/amplia.html</t>
        </r>
      </text>
    </comment>
    <comment ref="AF885" authorId="0" shapeId="0" xr:uid="{00000000-0006-0000-0000-000052000000}">
      <text>
        <r>
          <rPr>
            <sz val="11"/>
            <color indexed="8"/>
            <rFont val="Helvetica"/>
            <family val="2"/>
          </rPr>
          <t>Author:
terrorism</t>
        </r>
      </text>
    </comment>
    <comment ref="AI885" authorId="0" shapeId="0" xr:uid="{00000000-0006-0000-0000-000053000000}">
      <text>
        <r>
          <rPr>
            <sz val="11"/>
            <color indexed="8"/>
            <rFont val="Helvetica"/>
            <family val="2"/>
          </rPr>
          <t>Author:
https://en.wikipedia.org/wiki/History_of_Chile</t>
        </r>
      </text>
    </comment>
    <comment ref="AL885" authorId="0" shapeId="0" xr:uid="{00000000-0006-0000-0000-000054000000}">
      <text>
        <r>
          <rPr>
            <sz val="11"/>
            <color indexed="8"/>
            <rFont val="Helvetica"/>
            <family val="2"/>
          </rPr>
          <t>Author:
Lawsuit filed 28 March 1996 was filed by the Progressive Association of Spanish Prosecutors.</t>
        </r>
      </text>
    </comment>
    <comment ref="AN885" authorId="0" shapeId="0" xr:uid="{00000000-0006-0000-0000-000055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O885" authorId="0" shapeId="0" xr:uid="{00000000-0006-0000-0000-00005600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R885" authorId="0" shapeId="0" xr:uid="{00000000-0006-0000-0000-000057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885" authorId="0" shapeId="0" xr:uid="{00000000-0006-0000-0000-000058000000}">
      <text>
        <r>
          <rPr>
            <sz val="11"/>
            <color indexed="8"/>
            <rFont val="Helvetica"/>
            <family val="2"/>
          </rPr>
          <t>Author:
Minister of Health of the military government. https://en.wikipedia.org/wiki/Fernando_Matthei
does this count?</t>
        </r>
      </text>
    </comment>
    <comment ref="O886" authorId="1" shapeId="0" xr:uid="{00000000-0006-0000-0000-00001D090000}">
      <text>
        <r>
          <rPr>
            <sz val="11"/>
            <color indexed="8"/>
            <rFont val="Helvetica"/>
            <family val="2"/>
          </rPr>
          <t>Mack Eason:
http://www.internationalcrimesdatabase.org/Case/948/R%C3%ADos-Montt/</t>
        </r>
      </text>
    </comment>
    <comment ref="P886" authorId="1" shapeId="0" xr:uid="{00000000-0006-0000-0000-00001E090000}">
      <text>
        <r>
          <rPr>
            <sz val="11"/>
            <color indexed="8"/>
            <rFont val="Helvetica"/>
            <family val="2"/>
          </rPr>
          <t>Mack Eason:
https://translate.google.com/translate?hl=en&amp;sl=es&amp;u=http://www.elmundo.es/elmundo/2006/07/07/espana/1152285483.html&amp;prev=search</t>
        </r>
      </text>
    </comment>
    <comment ref="Q886" authorId="1" shapeId="0" xr:uid="{00000000-0006-0000-0000-00001F090000}">
      <text>
        <r>
          <rPr>
            <sz val="11"/>
            <color indexed="8"/>
            <rFont val="Helvetica"/>
            <family val="2"/>
          </rPr>
          <t>Mack Eason:
http://www.internationalcrimesdatabase.org/Case/948/R%C3%ADos-Montt/</t>
        </r>
      </text>
    </comment>
    <comment ref="AF886" authorId="1" shapeId="0" xr:uid="{00000000-0006-0000-0000-000020090000}">
      <text>
        <r>
          <rPr>
            <sz val="11"/>
            <color indexed="8"/>
            <rFont val="Helvetica"/>
            <family val="2"/>
          </rPr>
          <t xml:space="preserve">Mack Eason:
Enforced Torture
extrajudicial killing, 
terrorism
</t>
        </r>
      </text>
    </comment>
    <comment ref="AL886" authorId="1" shapeId="0" xr:uid="{00000000-0006-0000-0000-000021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886" authorId="1" shapeId="0" xr:uid="{00000000-0006-0000-0000-000022090000}">
      <text>
        <r>
          <rPr>
            <sz val="11"/>
            <color indexed="8"/>
            <rFont val="Helvetica"/>
            <family val="2"/>
          </rPr>
          <t>Mack Eason:
https://freedomhouse.org/blog/defunct-amnesty-decree-haunts-guatemala-genocide-case</t>
        </r>
      </text>
    </comment>
    <comment ref="B887" authorId="0" shapeId="0" xr:uid="{00000000-0006-0000-0000-000061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887" authorId="0" shapeId="0" xr:uid="{00000000-0006-0000-0000-000062020000}">
      <text>
        <r>
          <rPr>
            <sz val="11"/>
            <color indexed="8"/>
            <rFont val="Helvetica"/>
            <family val="2"/>
          </rPr>
          <t>Author:
Defendants Named HERE:
http://cadenaser.com/ser/2014/10/31/tribunales/1414787886_712567.html</t>
        </r>
      </text>
    </comment>
    <comment ref="O887" authorId="1" shapeId="0" xr:uid="{00000000-0006-0000-0000-000063020000}">
      <text>
        <r>
          <rPr>
            <sz val="11"/>
            <color indexed="8"/>
            <rFont val="Helvetica"/>
            <family val="2"/>
          </rPr>
          <t xml:space="preserve">Mack Eason:
https://translate.google.com/translate?hl=en&amp;sl=es&amp;u=http://memoriahistorica.org.es/tag/maria-servini-de-cubria/&amp;prev=search
</t>
        </r>
      </text>
    </comment>
    <comment ref="P887" authorId="0" shapeId="0" xr:uid="{00000000-0006-0000-0000-000064020000}">
      <text>
        <r>
          <rPr>
            <sz val="11"/>
            <color indexed="8"/>
            <rFont val="Helvetica"/>
            <family val="2"/>
          </rPr>
          <t>Author:
http://cadenaser.com/ser/2014/10/31/tribunales/1414787886_712567.html</t>
        </r>
      </text>
    </comment>
    <comment ref="AE887" authorId="0" shapeId="0" xr:uid="{00000000-0006-0000-0000-000065020000}">
      <text>
        <r>
          <rPr>
            <sz val="11"/>
            <color indexed="8"/>
            <rFont val="Helvetica"/>
            <family val="2"/>
          </rPr>
          <t xml:space="preserve">Author:
http://cadenaser.com/ser/2014/10/31/tribunales/1414787886_712567.html
</t>
        </r>
      </text>
    </comment>
    <comment ref="AF887" authorId="0" shapeId="0" xr:uid="{00000000-0006-0000-0000-000066020000}">
      <text>
        <r>
          <rPr>
            <sz val="11"/>
            <color indexed="8"/>
            <rFont val="Helvetica"/>
            <family val="2"/>
          </rPr>
          <t>Author:
List of crimes here: http://politica.elpais.com/politica/2014/10/31/actualidad/1414789472_600996.html</t>
        </r>
      </text>
    </comment>
    <comment ref="AL887" authorId="0" shapeId="0" xr:uid="{00000000-0006-0000-0000-000067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887" authorId="0" shapeId="0" xr:uid="{00000000-0006-0000-0000-000068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887" authorId="0" shapeId="0" xr:uid="{00000000-0006-0000-0000-000069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887" authorId="0" shapeId="0" xr:uid="{00000000-0006-0000-0000-00006A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887" authorId="0" shapeId="0" xr:uid="{00000000-0006-0000-0000-00006B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AF888" authorId="0" shapeId="0" xr:uid="{00000000-0006-0000-0000-000002090000}">
      <text>
        <r>
          <rPr>
            <sz val="11"/>
            <color indexed="8"/>
            <rFont val="Helvetica"/>
            <family val="2"/>
          </rPr>
          <t>Author:
Drug trafficking
http://www.aparchive.com/metadata/youtube/815911da442656642209c2207cef35d7</t>
        </r>
      </text>
    </comment>
    <comment ref="AL888" authorId="0" shapeId="0" xr:uid="{00000000-0006-0000-0000-000003090000}">
      <text>
        <r>
          <rPr>
            <sz val="11"/>
            <color rgb="FF000000"/>
            <rFont val="Helvetica"/>
            <family val="2"/>
          </rPr>
          <t xml:space="preserve">Author:
</t>
        </r>
        <r>
          <rPr>
            <sz val="11"/>
            <color rgb="FF000000"/>
            <rFont val="Helvetica"/>
            <family val="2"/>
          </rPr>
          <t xml:space="preserve">http://www.aparchive.com/metadata/youtube/815911da442656642209c2207cef35d7
</t>
        </r>
      </text>
    </comment>
    <comment ref="AR888" authorId="0" shapeId="0" xr:uid="{00000000-0006-0000-0000-000004090000}">
      <text>
        <r>
          <rPr>
            <sz val="11"/>
            <color indexed="8"/>
            <rFont val="Helvetica"/>
            <family val="2"/>
          </rPr>
          <t>Author:
“Ileana, a refugee in France”
http://www.liberation.fr/planete/1999/02/26/nouvelle-plainte-en-france-contre-fidel-castro-un-ancien-espion-cubain-accuse-le-lider-maximo-de-tra_265994</t>
        </r>
      </text>
    </comment>
    <comment ref="B889" authorId="0" shapeId="0" xr:uid="{00000000-0006-0000-0000-0000FB080000}">
      <text>
        <r>
          <rPr>
            <sz val="11"/>
            <color indexed="8"/>
            <rFont val="Helvetica"/>
            <family val="2"/>
          </rPr>
          <t>Author:
Passive personality case.  Plaintiff is “Golendorf Pierre, a French photographer”
http://www.liberation.fr/planete/1999/02/26/nouvelle-plainte-en-france-contre-fidel-castro-un-ancien-espion-cubain-accuse-le-lider-maximo-de-tra_265994</t>
        </r>
      </text>
    </comment>
    <comment ref="O889" authorId="0" shapeId="0" xr:uid="{00000000-0006-0000-0000-0000FC080000}">
      <text>
        <r>
          <rPr>
            <sz val="11"/>
            <color indexed="8"/>
            <rFont val="Helvetica"/>
            <family val="2"/>
          </rPr>
          <t>Author:
http://www.liberation.fr/planete/1999/02/26/nouvelle-plainte-en-france-contre-fidel-castro-un-ancien-espion-cubain-accuse-le-lider-maximo-de-tra_265994</t>
        </r>
      </text>
    </comment>
    <comment ref="AF889" authorId="0" shapeId="0" xr:uid="{00000000-0006-0000-0000-0000FD080000}">
      <text>
        <r>
          <rPr>
            <sz val="11"/>
            <color indexed="8"/>
            <rFont val="Helvetica"/>
            <family val="2"/>
          </rPr>
          <t>Author:
Drug trafficking
http://www.aparchive.com/metadata/youtube/815911da442656642209c2207cef35d7</t>
        </r>
      </text>
    </comment>
    <comment ref="AL889" authorId="0" shapeId="0" xr:uid="{00000000-0006-0000-0000-0000FE080000}">
      <text>
        <r>
          <rPr>
            <sz val="11"/>
            <color indexed="8"/>
            <rFont val="Helvetica"/>
            <family val="2"/>
          </rPr>
          <t>Author:
http://www.liberation.fr/planete/1999/02/26/nouvelle-plainte-en-france-contre-fidel-castro-un-ancien-espion-cubain-accuse-le-lider-maximo-de-tra_265994</t>
        </r>
      </text>
    </comment>
    <comment ref="O890" authorId="0" shapeId="0" xr:uid="{00000000-0006-0000-0000-00008E010000}">
      <text>
        <r>
          <rPr>
            <sz val="11"/>
            <color indexed="8"/>
            <rFont val="Helvetica"/>
            <family val="2"/>
          </rPr>
          <t>Author:
http://www.liberation.fr/planete/1999/02/26/nouvelle-plainte-en-france-contre-fidel-castro-un-ancien-espion-cubain-accuse-le-lider-maximo-de-tra_265994</t>
        </r>
      </text>
    </comment>
    <comment ref="AF890" authorId="0" shapeId="0" xr:uid="{00000000-0006-0000-0000-00008F010000}">
      <text>
        <r>
          <rPr>
            <sz val="11"/>
            <color indexed="8"/>
            <rFont val="Helvetica"/>
            <family val="2"/>
          </rPr>
          <t>Author:
Drug trafficking
http://www.aparchive.com/metadata/youtube/815911da442656642209c2207cef35d7</t>
        </r>
      </text>
    </comment>
    <comment ref="AL890" authorId="0" shapeId="0" xr:uid="{00000000-0006-0000-0000-000090010000}">
      <text>
        <r>
          <rPr>
            <sz val="11"/>
            <color indexed="8"/>
            <rFont val="Helvetica"/>
            <family val="2"/>
          </rPr>
          <t>Author:
http://www.liberation.fr/planete/1999/02/26/nouvelle-plainte-en-france-contre-fidel-castro-un-ancien-espion-cubain-accuse-le-lider-maximo-de-tra_265994</t>
        </r>
      </text>
    </comment>
    <comment ref="V891" authorId="0" shapeId="0" xr:uid="{00000000-0006-0000-0000-0000EE090000}">
      <text>
        <r>
          <rPr>
            <sz val="11"/>
            <color indexed="8"/>
            <rFont val="Helvetica"/>
            <family val="2"/>
          </rPr>
          <t xml:space="preserve">Author:
Complaint filed by Swedish law firm with Swedish authorities
</t>
        </r>
      </text>
    </comment>
    <comment ref="AL891" authorId="1" shapeId="0" xr:uid="{00000000-0006-0000-0000-0000EF090000}">
      <text>
        <r>
          <rPr>
            <sz val="11"/>
            <color indexed="8"/>
            <rFont val="Helvetica"/>
            <family val="2"/>
          </rPr>
          <t>Mack Eason:
https://sverigesradio.se/sida/artikel.aspx?programid=2200&amp;artikel=6735976</t>
        </r>
      </text>
    </comment>
    <comment ref="AS891" authorId="1" shapeId="0" xr:uid="{00000000-0006-0000-0000-0000F0090000}">
      <text>
        <r>
          <rPr>
            <sz val="11"/>
            <color indexed="8"/>
            <rFont val="Helvetica"/>
            <family val="2"/>
          </rPr>
          <t>Mack Eason:
current minister
https://sverigesradio.se/sida/artikel.aspx?programid=2200&amp;artikel=6735976</t>
        </r>
      </text>
    </comment>
    <comment ref="O892" authorId="0" shapeId="0" xr:uid="{00000000-0006-0000-0000-0000EB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892" authorId="0" shapeId="0" xr:uid="{00000000-0006-0000-0000-0000EC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892" authorId="0" shapeId="0" xr:uid="{00000000-0006-0000-0000-0000ED2F0000}">
      <text>
        <r>
          <rPr>
            <sz val="11"/>
            <color indexed="8"/>
            <rFont val="Helvetica"/>
            <family val="2"/>
          </rPr>
          <t>Author:
https://books.google.com/books?id=X5EgykND42kC&amp;pg=PA401</t>
        </r>
      </text>
    </comment>
    <comment ref="AN892" authorId="0" shapeId="0" xr:uid="{00000000-0006-0000-0000-0000EE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892" authorId="0" shapeId="0" xr:uid="{00000000-0006-0000-0000-0000EF2F0000}">
      <text>
        <r>
          <rPr>
            <sz val="11"/>
            <color indexed="8"/>
            <rFont val="Helvetica"/>
            <family val="2"/>
          </rPr>
          <t>Author:
The Simon Wiesenthal Centre</t>
        </r>
      </text>
    </comment>
    <comment ref="AG893" authorId="0" shapeId="0" xr:uid="{00000000-0006-0000-0000-000088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893" authorId="0" shapeId="0" xr:uid="{00000000-0006-0000-0000-000089210000}">
      <text>
        <r>
          <rPr>
            <sz val="11"/>
            <color indexed="8"/>
            <rFont val="Helvetica"/>
            <family val="2"/>
          </rPr>
          <t>Author:
barely.
https://en.wikipedia.org/wiki/Danish_colonial_empire#Overview</t>
        </r>
      </text>
    </comment>
    <comment ref="AI893" authorId="0" shapeId="0" xr:uid="{00000000-0006-0000-0000-00008A210000}">
      <text>
        <r>
          <rPr>
            <sz val="11"/>
            <color indexed="8"/>
            <rFont val="Helvetica"/>
            <family val="2"/>
          </rPr>
          <t>Author:
https://en.wikipedia.org/wiki/History_of_French-era_Tunisia</t>
        </r>
      </text>
    </comment>
    <comment ref="AL893" authorId="1" shapeId="0" xr:uid="{00000000-0006-0000-0000-00008B210000}">
      <text>
        <r>
          <rPr>
            <sz val="11"/>
            <color indexed="8"/>
            <rFont val="Helvetica"/>
            <family val="2"/>
          </rPr>
          <t xml:space="preserve">Mack Eason:
https://web.archive.org/web/20050310130806/http://www.tunisnews.net/9novembre01.htm
</t>
        </r>
      </text>
    </comment>
    <comment ref="AN893" authorId="1" shapeId="0" xr:uid="{00000000-0006-0000-0000-00008C210000}">
      <text>
        <r>
          <rPr>
            <sz val="11"/>
            <color indexed="8"/>
            <rFont val="Helvetica"/>
            <family val="2"/>
          </rPr>
          <t>Mack Eason:
https://web.archive.org/web/20050310130806/http://www.tunisnews.net/9novembre01.htm</t>
        </r>
      </text>
    </comment>
    <comment ref="AP893" authorId="1" shapeId="0" xr:uid="{00000000-0006-0000-0000-00008D210000}">
      <text>
        <r>
          <rPr>
            <sz val="11"/>
            <color indexed="8"/>
            <rFont val="Helvetica"/>
            <family val="2"/>
          </rPr>
          <t>Mack Eason:
https://web.archive.org/web/20050310130806/http://www.tunisnews.net/9novembre01.htm</t>
        </r>
      </text>
    </comment>
    <comment ref="AQ893" authorId="1" shapeId="0" xr:uid="{00000000-0006-0000-0000-00008E210000}">
      <text>
        <r>
          <rPr>
            <sz val="11"/>
            <color indexed="8"/>
            <rFont val="Helvetica"/>
            <family val="2"/>
          </rPr>
          <t>Mack Eason:
2 complainants living in France at time of complaint
https://web.archive.org/web/20050310130806/http://www.tunisnews.net/9novembre01.htm</t>
        </r>
      </text>
    </comment>
    <comment ref="AR893" authorId="1" shapeId="0" xr:uid="{00000000-0006-0000-0000-00008F210000}">
      <text>
        <r>
          <rPr>
            <sz val="11"/>
            <color indexed="8"/>
            <rFont val="Helvetica"/>
            <family val="2"/>
          </rPr>
          <t>Mack Eason:
2 complainants living in France at time of complaint
https://web.archive.org/web/20050310130806/http://www.tunisnews.net/9novembre01.htm</t>
        </r>
      </text>
    </comment>
    <comment ref="AS893" authorId="1" shapeId="0" xr:uid="{00000000-0006-0000-0000-000090210000}">
      <text>
        <r>
          <rPr>
            <sz val="11"/>
            <color indexed="8"/>
            <rFont val="Helvetica"/>
            <family val="2"/>
          </rPr>
          <t>Mack Eason:
chief of special services</t>
        </r>
      </text>
    </comment>
    <comment ref="AT894" authorId="1" shapeId="0" xr:uid="{F2EAB70F-3A13-DF45-A712-03BB1D8F054D}">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AT895" authorId="1" shapeId="0" xr:uid="{8B800153-489B-2A4D-9C4A-63CD08463DC1}">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896" authorId="1" shapeId="0" xr:uid="{00000000-0006-0000-0000-0000F8050000}">
      <text>
        <r>
          <rPr>
            <sz val="11"/>
            <color indexed="8"/>
            <rFont val="Helvetica"/>
            <family val="2"/>
          </rPr>
          <t xml:space="preserve">Mack Eason:
https://trialinternational.org/latest-post/alfredo-cristiani-burkard/
</t>
        </r>
      </text>
    </comment>
    <comment ref="P896" authorId="1" shapeId="0" xr:uid="{00000000-0006-0000-0000-0000F9050000}">
      <text>
        <r>
          <rPr>
            <sz val="11"/>
            <color indexed="8"/>
            <rFont val="Helvetica"/>
            <family val="2"/>
          </rPr>
          <t>Mack Eason:
https://trialinternational.org/latest-post/inocente-orlando-montano-morales/</t>
        </r>
      </text>
    </comment>
    <comment ref="Q896" authorId="1" shapeId="0" xr:uid="{00000000-0006-0000-0000-0000FA050000}">
      <text>
        <r>
          <rPr>
            <sz val="11"/>
            <color indexed="8"/>
            <rFont val="Helvetica"/>
            <family val="2"/>
          </rPr>
          <t>Mack Eason:
https://trialinternational.org/latest-post/inocente-orlando-montano-morales/</t>
        </r>
      </text>
    </comment>
    <comment ref="AF896" authorId="1" shapeId="0" xr:uid="{00000000-0006-0000-0000-0000FB050000}">
      <text>
        <r>
          <rPr>
            <sz val="11"/>
            <color indexed="8"/>
            <rFont val="Helvetica"/>
            <family val="2"/>
          </rPr>
          <t>Mack Eason:
Murder, state terrorism</t>
        </r>
      </text>
    </comment>
    <comment ref="AN896" authorId="1" shapeId="0" xr:uid="{00000000-0006-0000-0000-0000FC05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896" authorId="0" shapeId="0" xr:uid="{00000000-0006-0000-0000-0000FD05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AT897" authorId="1" shapeId="0" xr:uid="{94C2A425-BD52-2B48-A496-343697DAE428}">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898" authorId="0" shapeId="0" xr:uid="{00000000-0006-0000-0000-0000C9290000}">
      <text>
        <r>
          <rPr>
            <sz val="11"/>
            <color indexed="8"/>
            <rFont val="Helvetica"/>
            <family val="2"/>
          </rPr>
          <t>Author:
http://www.derechos.org/nizkor/arg/espana/gar.html</t>
        </r>
      </text>
    </comment>
    <comment ref="P898" authorId="0" shapeId="0" xr:uid="{00000000-0006-0000-0000-0000CA290000}">
      <text>
        <r>
          <rPr>
            <sz val="11"/>
            <color indexed="8"/>
            <rFont val="Helvetica"/>
            <family val="2"/>
          </rPr>
          <t>Author:
http://www.derechos.org/nizkor/arg/espana/gar.html</t>
        </r>
      </text>
    </comment>
    <comment ref="AB898" authorId="0" shapeId="0" xr:uid="{00000000-0006-0000-0000-0000CB290000}">
      <text>
        <r>
          <rPr>
            <sz val="11"/>
            <color indexed="8"/>
            <rFont val="Helvetica"/>
            <family val="2"/>
          </rPr>
          <t xml:space="preserve">Author:
See 1999 indictment, section 7. 
http://www.derechos.org/nizkor/arg/espana/gar.html </t>
        </r>
      </text>
    </comment>
    <comment ref="AC898" authorId="0" shapeId="0" xr:uid="{00000000-0006-0000-0000-0000CC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898" authorId="0" shapeId="0" xr:uid="{00000000-0006-0000-0000-0000CD290000}">
      <text>
        <r>
          <rPr>
            <sz val="11"/>
            <color indexed="8"/>
            <rFont val="Helvetica"/>
            <family val="2"/>
          </rPr>
          <t xml:space="preserve">Author:
Trial Watch says these Argentinean defendants were charged with CaH.  I looked through the court documents and I disagree.
</t>
        </r>
      </text>
    </comment>
    <comment ref="AF898" authorId="0" shapeId="0" xr:uid="{00000000-0006-0000-0000-0000CE290000}">
      <text>
        <r>
          <rPr>
            <sz val="11"/>
            <color indexed="8"/>
            <rFont val="Helvetica"/>
            <family val="2"/>
          </rPr>
          <t>Author:
Terrorism</t>
        </r>
      </text>
    </comment>
    <comment ref="AL898" authorId="0" shapeId="0" xr:uid="{00000000-0006-0000-0000-0000CF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898" authorId="0" shapeId="0" xr:uid="{00000000-0006-0000-0000-0000D0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898" authorId="0" shapeId="0" xr:uid="{00000000-0006-0000-0000-0000D1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898" authorId="0" shapeId="0" xr:uid="{00000000-0006-0000-0000-0000D2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898" authorId="0" shapeId="0" xr:uid="{00000000-0006-0000-0000-0000D3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898" authorId="0" shapeId="0" xr:uid="{00000000-0006-0000-0000-0000D4290000}">
      <text>
        <r>
          <rPr>
            <sz val="11"/>
            <color indexed="8"/>
            <rFont val="Helvetica"/>
            <family val="2"/>
          </rPr>
          <t>Author:
multiple countries had opened investigations into these Argentinean defendants.</t>
        </r>
      </text>
    </comment>
    <comment ref="B899" authorId="0" shapeId="0" xr:uid="{0E4AF808-09F8-5248-B406-39087E15EDF4}">
      <text>
        <r>
          <rPr>
            <sz val="11"/>
            <color indexed="8"/>
            <rFont val="Helvetica"/>
            <family val="2"/>
          </rPr>
          <t>Author:
An “aut dedere” case.  COuldn’t extradite b/c he’d become a Swedish citizen, so Sweden decided to try him.</t>
        </r>
      </text>
    </comment>
    <comment ref="Q899" authorId="1" shapeId="0" xr:uid="{282F9CA7-85B2-1A45-B3E2-3ACC13EE6F78}">
      <text>
        <r>
          <rPr>
            <sz val="11"/>
            <color indexed="8"/>
            <rFont val="Helvetica"/>
            <family val="2"/>
          </rPr>
          <t>Mack Eason:
Indictment date from: 
https://trialinternational.org/latest-post/berinkindi-clever/</t>
        </r>
      </text>
    </comment>
    <comment ref="Z899" authorId="0" shapeId="0" xr:uid="{CD4D0F64-53C7-6F48-ACBD-75CC94A987BC}">
      <text>
        <r>
          <rPr>
            <sz val="11"/>
            <color rgb="FF000000"/>
            <rFont val="Helvetica"/>
            <family val="2"/>
          </rPr>
          <t xml:space="preserve">Author:
</t>
        </r>
        <r>
          <rPr>
            <sz val="11"/>
            <color rgb="FF000000"/>
            <rFont val="Helvetica"/>
            <family val="2"/>
          </rPr>
          <t xml:space="preserve">convicted on all counts
</t>
        </r>
        <r>
          <rPr>
            <sz val="11"/>
            <color rgb="FF000000"/>
            <rFont val="Helvetica"/>
            <family val="2"/>
          </rPr>
          <t>http://www.reuters.com/article/us-rwanda-warcrimes-idUSKCN0Y70XQ</t>
        </r>
      </text>
    </comment>
    <comment ref="AA899" authorId="1" shapeId="0" xr:uid="{CFAC3454-1A28-094B-9CE7-D6D90FAAC268}">
      <text>
        <r>
          <rPr>
            <sz val="11"/>
            <color rgb="FF000000"/>
            <rFont val="Helvetica"/>
            <family val="2"/>
          </rPr>
          <t xml:space="preserve">Mack Eason:
</t>
        </r>
        <r>
          <rPr>
            <sz val="11"/>
            <color rgb="FF000000"/>
            <rFont val="Helvetica"/>
            <family val="2"/>
          </rPr>
          <t>http://www.channelnewsasia.com/news/world/swedish-court-upholds-life-sentence-in-rwanda-genocide-case/3522562.html</t>
        </r>
      </text>
    </comment>
    <comment ref="AF899" authorId="0" shapeId="0" xr:uid="{5399C096-386C-E346-8FD7-A1C74860D424}">
      <text>
        <r>
          <rPr>
            <sz val="11"/>
            <color indexed="8"/>
            <rFont val="Helvetica"/>
            <family val="2"/>
          </rPr>
          <t>Author:
murder, incitement to murder, attempted murder, abduction as genocide</t>
        </r>
      </text>
    </comment>
    <comment ref="AG899" authorId="0" shapeId="0" xr:uid="{3F647019-5089-6D4C-B7DB-AEFB6E8CE500}">
      <text>
        <r>
          <rPr>
            <sz val="11"/>
            <color indexed="8"/>
            <rFont val="Helvetica"/>
            <family val="2"/>
          </rPr>
          <t>Author:
Rwanda controlled first by Germany (German East Africa) during colonial period, then by Belgium under League of Nations Mandate system</t>
        </r>
      </text>
    </comment>
    <comment ref="AH899" authorId="0" shapeId="0" xr:uid="{CE75BF5D-5B49-9141-B244-43343D10B2DB}">
      <text>
        <r>
          <rPr>
            <sz val="11"/>
            <color indexed="8"/>
            <rFont val="Helvetica"/>
            <family val="2"/>
          </rPr>
          <t>Author:
Barely.
https://en.wikipedia.org/wiki/Swedish_overseas_colonies</t>
        </r>
      </text>
    </comment>
    <comment ref="AL899" authorId="0" shapeId="0" xr:uid="{A9A6C4A7-7F6A-F645-8C13-EB574C556052}">
      <text>
        <r>
          <rPr>
            <sz val="11"/>
            <color indexed="8"/>
            <rFont val="Helvetica"/>
            <family val="2"/>
          </rPr>
          <t>Author:
http://www.thelocal.se/20150904/sweden-charges-rwanda-genocide-suspect</t>
        </r>
      </text>
    </comment>
    <comment ref="AT899" authorId="0" shapeId="0" xr:uid="{36D7D84C-ED58-F84E-8713-66A92A9AD906}">
      <text>
        <r>
          <rPr>
            <sz val="11"/>
            <color indexed="8"/>
            <rFont val="Helvetica"/>
            <family val="2"/>
          </rPr>
          <t>Author:
As of 2016, Rwanda is encouraging European courts to prosecute Rwandan genocidaires.
“Sweden refused to extradite Berinkindi -- who had acquired Swedish citizenship -- to Rwanda to face trial, but the decision to sentence him has been welcomed by Rwanda as a step in the right direction.”
http://allafrica.com/stories/201605210262.html</t>
        </r>
      </text>
    </comment>
    <comment ref="AU899" authorId="1" shapeId="0" xr:uid="{B67144C3-2487-474B-B51E-37375F10211D}">
      <text>
        <r>
          <rPr>
            <sz val="11"/>
            <color indexed="8"/>
            <rFont val="Helvetica"/>
            <family val="2"/>
          </rPr>
          <t>Mack Eason:
http://www.foxnews.com/world/2016/05/16/sweden-refugee-from-rwanda-convicted-in-14-genocide.html</t>
        </r>
      </text>
    </comment>
    <comment ref="BB899" authorId="0" shapeId="0" xr:uid="{36B0E6F1-2FFA-FA4E-B51D-66C6075B7EA1}">
      <text>
        <r>
          <rPr>
            <sz val="11"/>
            <color indexed="8"/>
            <rFont val="Helvetica"/>
            <family val="2"/>
          </rPr>
          <t>Author:
“A father of five, Mr. Berinkindi left Rwanda during the genocide and came to Sweden from the Central African Republic in 2002, applying for refugee status.”
http://www.nytimes.com/2016/05/17/world/europe/sweden-rwanda-claver-berinkindi.html</t>
        </r>
      </text>
    </comment>
    <comment ref="BC899" authorId="0" shapeId="0" xr:uid="{48777F3F-18DB-8B48-870F-825E200AE555}">
      <text>
        <r>
          <rPr>
            <sz val="11"/>
            <color indexed="8"/>
            <rFont val="Helvetica"/>
            <family val="2"/>
          </rPr>
          <t>Author:
“Claver Berinkindi, a Rwandan who obtained Swedish citizenship in 2012”
http://www.nytimes.com/2016/05/17/world/europe/sweden-rwanda-claver-berinkindi.html</t>
        </r>
      </text>
    </comment>
    <comment ref="BJ899" authorId="0" shapeId="0" xr:uid="{B2F5F541-E564-C840-8ECC-84012F7E5414}">
      <text>
        <r>
          <rPr>
            <sz val="11"/>
            <color indexed="8"/>
            <rFont val="Helvetica"/>
            <family val="2"/>
          </rPr>
          <t>Author:
“In 2007, Berinkindi was convicted in absentia of genocide-related crimes by a Rwandan Gacaca community court.”
https://trialinternational.org/latest-post/berinkindi-clever/</t>
        </r>
      </text>
    </comment>
    <comment ref="O900" authorId="0" shapeId="0" xr:uid="{00000000-0006-0000-0000-000006240000}">
      <text>
        <r>
          <rPr>
            <sz val="11"/>
            <color indexed="8"/>
            <rFont val="Helvetica"/>
            <family val="2"/>
          </rPr>
          <t xml:space="preserve">Author:
https://web.archive.org/web/20081121165411/http://www.trial-ch.org/en/swiss/cases-in-switzerland/iraq.html
</t>
        </r>
      </text>
    </comment>
    <comment ref="AG900" authorId="0" shapeId="0" xr:uid="{00000000-0006-0000-0000-000007240000}">
      <text>
        <r>
          <rPr>
            <sz val="11"/>
            <color indexed="8"/>
            <rFont val="Helvetica"/>
            <family val="2"/>
          </rPr>
          <t xml:space="preserve">Author:
US is Sui generis among former colonies.  Treated it differently.
</t>
        </r>
      </text>
    </comment>
    <comment ref="AH900" authorId="0" shapeId="0" xr:uid="{00000000-0006-0000-0000-00000824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900" authorId="0" shapeId="0" xr:uid="{00000000-0006-0000-0000-000009240000}">
      <text>
        <r>
          <rPr>
            <sz val="11"/>
            <color indexed="8"/>
            <rFont val="Helvetica"/>
            <family val="2"/>
          </rPr>
          <t xml:space="preserve">Author:
https://web.archive.org/web/20040729224704/http://www.iraqwarvictims.org/
</t>
        </r>
      </text>
    </comment>
    <comment ref="AO900" authorId="0" shapeId="0" xr:uid="{00000000-0006-0000-0000-00000A240000}">
      <text>
        <r>
          <rPr>
            <sz val="11"/>
            <color indexed="8"/>
            <rFont val="Helvetica"/>
            <family val="2"/>
          </rPr>
          <t>Author:
the Swiss Association called "Solidarité avec les victimes de la guerre contre l'Irak" filed the complaint</t>
        </r>
      </text>
    </comment>
    <comment ref="BH900" authorId="0" shapeId="0" xr:uid="{00000000-0006-0000-0000-00000B24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O901" authorId="0" shapeId="0" xr:uid="{00000000-0006-0000-0000-0000F0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901" authorId="0" shapeId="0" xr:uid="{00000000-0006-0000-0000-0000F1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901" authorId="0" shapeId="0" xr:uid="{00000000-0006-0000-0000-0000F22F0000}">
      <text>
        <r>
          <rPr>
            <sz val="11"/>
            <color indexed="8"/>
            <rFont val="Helvetica"/>
            <family val="2"/>
          </rPr>
          <t>Author:
https://books.google.com/books?id=X5EgykND42kC&amp;pg=PA401</t>
        </r>
      </text>
    </comment>
    <comment ref="AN901" authorId="0" shapeId="0" xr:uid="{00000000-0006-0000-0000-0000F3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901" authorId="0" shapeId="0" xr:uid="{00000000-0006-0000-0000-0000F42F0000}">
      <text>
        <r>
          <rPr>
            <sz val="11"/>
            <color indexed="8"/>
            <rFont val="Helvetica"/>
            <family val="2"/>
          </rPr>
          <t>Author:
The Simon Wiesenthal Centre</t>
        </r>
      </text>
    </comment>
    <comment ref="B902" authorId="0" shapeId="0" xr:uid="{893E741D-F614-394F-BB68-273F7CA5B645}">
      <text>
        <r>
          <rPr>
            <sz val="11"/>
            <color indexed="8"/>
            <rFont val="Helvetica"/>
            <family val="2"/>
          </rPr>
          <t>Author:
This might be the first completed, UJ-based military tribunal trial: “it may constitute the first time that a nation's military tribunal exercised universal jurisdiction over either an individual it had no connection to or an offense it had no nexus with”  http://repository.law.miami.edu/cgi/viewcontent.cgi?article=1087&amp;context=umiclr</t>
        </r>
      </text>
    </comment>
    <comment ref="Q902" authorId="1" shapeId="0" xr:uid="{33CDAAB7-F88B-2344-87E2-8F779633D322}">
      <text>
        <r>
          <rPr>
            <sz val="11"/>
            <color indexed="8"/>
            <rFont val="Helvetica"/>
            <family val="2"/>
          </rPr>
          <t>Mack Eason:
https://trialinternational.org/latest-post/fulgence-niyonteze/</t>
        </r>
      </text>
    </comment>
    <comment ref="S902" authorId="1" shapeId="0" xr:uid="{BC2C88B6-20EC-3A4B-AD64-AC22D6DE44CE}">
      <text>
        <r>
          <rPr>
            <sz val="11"/>
            <color indexed="8"/>
            <rFont val="Helvetica"/>
            <family val="2"/>
          </rPr>
          <t>Mack Eason:
https://trialinternational.org/latest-post/fulgence-niyonteze/</t>
        </r>
      </text>
    </comment>
    <comment ref="U902" authorId="1" shapeId="0" xr:uid="{C3C9F3DF-14EA-8A4C-81CB-200A28A8BEAB}">
      <text>
        <r>
          <rPr>
            <sz val="11"/>
            <color indexed="8"/>
            <rFont val="Helvetica"/>
            <family val="2"/>
          </rPr>
          <t>Mack Eason:
https://trialinternational.org/latest-post/fulgence-niyonteze/</t>
        </r>
      </text>
    </comment>
    <comment ref="AG902" authorId="0" shapeId="0" xr:uid="{DF5467D9-3437-B647-A59E-896DC19768A7}">
      <text>
        <r>
          <rPr>
            <sz val="11"/>
            <color indexed="8"/>
            <rFont val="Helvetica"/>
            <family val="2"/>
          </rPr>
          <t>Author:
Rwanda controlled first by Germany (German East Africa) during colonial period, then by Belgium under League of Nations Mandate system</t>
        </r>
      </text>
    </comment>
    <comment ref="AH902" authorId="0" shapeId="0" xr:uid="{1E9AEFD9-89BC-B140-8AA7-E48048D7498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902" authorId="0" shapeId="0" xr:uid="{77141251-CB8F-0342-8651-C2601AC36344}">
      <text>
        <r>
          <rPr>
            <sz val="11"/>
            <color indexed="8"/>
            <rFont val="Helvetica"/>
            <family val="2"/>
          </rPr>
          <t>Author:
http://repository.law.miami.edu/cgi/viewcontent.cgi?article=1087&amp;context=umiclr</t>
        </r>
      </text>
    </comment>
    <comment ref="AO902" authorId="0" shapeId="0" xr:uid="{B9D238ED-9549-B644-B312-5A9EA6D3A8D5}">
      <text>
        <r>
          <rPr>
            <sz val="11"/>
            <color indexed="8"/>
            <rFont val="Helvetica"/>
            <family val="2"/>
          </rPr>
          <t>Author:
Association for International Justice in Rwanda (AJIR)</t>
        </r>
      </text>
    </comment>
    <comment ref="AQ902" authorId="0" shapeId="0" xr:uid="{5F644247-DC70-9B4C-B120-5B19B3BCAA96}">
      <text>
        <r>
          <rPr>
            <sz val="11"/>
            <color indexed="8"/>
            <rFont val="Helvetica"/>
            <family val="2"/>
          </rPr>
          <t xml:space="preserve">Author:
</t>
        </r>
      </text>
    </comment>
    <comment ref="AT902" authorId="0" shapeId="0" xr:uid="{1AFD9BF8-7DCA-6649-918D-DC504FA88E85}">
      <text>
        <r>
          <rPr>
            <sz val="11"/>
            <color indexed="8"/>
            <rFont val="Helvetica"/>
            <family val="2"/>
          </rPr>
          <t>Author:
“the Rwandan government lent its full support to the Swiss proceed- ing”
https://www.jstor.org/stable/pdf/2686140.pdf?_=1469901016813</t>
        </r>
      </text>
    </comment>
    <comment ref="AU902" authorId="1" shapeId="0" xr:uid="{67485476-8933-534B-90E9-91D887916176}">
      <text>
        <r>
          <rPr>
            <sz val="11"/>
            <color indexed="8"/>
            <rFont val="Helvetica"/>
            <family val="2"/>
          </rPr>
          <t>Mack Eason:
http://www.africa.upenn.edu/Hornet/irin649.html</t>
        </r>
      </text>
    </comment>
    <comment ref="BB902" authorId="0" shapeId="0" xr:uid="{13C3D693-EB57-2E4E-A4EC-DE600F1B3974}">
      <text>
        <r>
          <rPr>
            <sz val="11"/>
            <color indexed="8"/>
            <rFont val="Helvetica"/>
            <family val="2"/>
          </rPr>
          <t xml:space="preserve">Author:
“He left the country on 23 July 1994, arriving on 12 October 1994 with his family in Switzerland, where he was granted asylum in May 1995.” https://trialinternational.org/latest-post/fulgence-niyonteze/
</t>
        </r>
      </text>
    </comment>
    <comment ref="BJ902" authorId="0" shapeId="0" xr:uid="{56EFB3E1-E203-6146-A8F6-528200D4C840}">
      <text>
        <r>
          <rPr>
            <sz val="11"/>
            <color indexed="8"/>
            <rFont val="Helvetica"/>
            <family val="2"/>
          </rPr>
          <t xml:space="preserve">Author:
Rwanda sought extradition, Switzerland turned it down	</t>
        </r>
      </text>
    </comment>
    <comment ref="B903" authorId="0" shapeId="0" xr:uid="{00000000-0006-0000-0000-00007D0A0000}">
      <text>
        <r>
          <rPr>
            <sz val="11"/>
            <color indexed="8"/>
            <rFont val="Helvetica"/>
            <family val="2"/>
          </rPr>
          <t>Author:
This is the case I write about in my introduction!</t>
        </r>
      </text>
    </comment>
    <comment ref="M903" authorId="0" shapeId="0" xr:uid="{00000000-0006-0000-0000-00007E0A0000}">
      <text>
        <r>
          <rPr>
            <sz val="11"/>
            <color indexed="8"/>
            <rFont val="Helvetica"/>
            <family val="2"/>
          </rPr>
          <t xml:space="preserve">Author:
Crimes committed in Great Lakes region during this period
</t>
        </r>
      </text>
    </comment>
    <comment ref="O903" authorId="0" shapeId="0" xr:uid="{00000000-0006-0000-0000-00007F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903" authorId="0" shapeId="0" xr:uid="{00000000-0006-0000-0000-0000800A0000}">
      <text>
        <r>
          <rPr>
            <sz val="11"/>
            <color indexed="8"/>
            <rFont val="Helvetica"/>
            <family val="2"/>
          </rPr>
          <t>Author:
“I ORDER_x000D_THE INDICTMENT OF THE FOLLOWING PERSONS:…”
http://www.friendsofthecongo.org/pdf/spanish_indictment.pdf</t>
        </r>
      </text>
    </comment>
    <comment ref="Q903" authorId="0" shapeId="0" xr:uid="{00000000-0006-0000-0000-000081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903" authorId="0" shapeId="0" xr:uid="{00000000-0006-0000-0000-000082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903" authorId="0" shapeId="0" xr:uid="{00000000-0006-0000-0000-000083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903" authorId="0" shapeId="0" xr:uid="{00000000-0006-0000-0000-000084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903" authorId="0" shapeId="0" xr:uid="{00000000-0006-0000-0000-000085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903" authorId="0" shapeId="0" xr:uid="{00000000-0006-0000-0000-000086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903" authorId="0" shapeId="0" xr:uid="{00000000-0006-0000-0000-0000870A0000}">
      <text>
        <r>
          <rPr>
            <sz val="11"/>
            <color indexed="8"/>
            <rFont val="Helvetica"/>
            <family val="2"/>
          </rPr>
          <t>Author:
Rwanda controlled first by Germany (German East Africa) during colonial period, then by Belgium under League of Nations Mandate system</t>
        </r>
      </text>
    </comment>
    <comment ref="AL903" authorId="0" shapeId="0" xr:uid="{00000000-0006-0000-0000-0000880A0000}">
      <text>
        <r>
          <rPr>
            <sz val="11"/>
            <color indexed="8"/>
            <rFont val="Helvetica"/>
            <family val="2"/>
          </rPr>
          <t>Author:
http://www.veritasrwandaforum.org/material/press_release_080208_eng.pdf</t>
        </r>
      </text>
    </comment>
    <comment ref="AO903" authorId="0" shapeId="0" xr:uid="{00000000-0006-0000-0000-000089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903" authorId="0" shapeId="0" xr:uid="{00000000-0006-0000-0000-00008A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903" authorId="0" shapeId="0" xr:uid="{00000000-0006-0000-0000-00008B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903" authorId="0" shapeId="0" xr:uid="{00000000-0006-0000-0000-00008C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903" authorId="0" shapeId="0" xr:uid="{00000000-0006-0000-0000-00008D0A0000}">
      <text>
        <r>
          <rPr>
            <sz val="11"/>
            <color indexed="8"/>
            <rFont val="Helvetica"/>
            <family val="2"/>
          </rPr>
          <t>Author:
Formerly attached to the 157th Mobile Batallion.</t>
        </r>
      </text>
    </comment>
    <comment ref="AT903" authorId="0" shapeId="0" xr:uid="{00000000-0006-0000-0000-00008E0A0000}">
      <text>
        <r>
          <rPr>
            <sz val="11"/>
            <color indexed="8"/>
            <rFont val="Helvetica"/>
            <family val="2"/>
          </rPr>
          <t>Author:
This is the case I write about in my introduction.  Rwanda was MOST CERTAINLY not supportive of these indictments.</t>
        </r>
      </text>
    </comment>
    <comment ref="BI903" authorId="0" shapeId="0" xr:uid="{00000000-0006-0000-0000-00008F0A0000}">
      <text>
        <r>
          <rPr>
            <sz val="11"/>
            <color indexed="8"/>
            <rFont val="Helvetica"/>
            <family val="2"/>
          </rPr>
          <t>Author:
Conducted alongside ICTR.  See first page of spanish indictment pdf: http://www.friendsofthecongo.org/pdf/spanish_indictment.pdf</t>
        </r>
      </text>
    </comment>
    <comment ref="B904" authorId="0" shapeId="0" xr:uid="{00000000-0006-0000-0000-0000900A0000}">
      <text>
        <r>
          <rPr>
            <sz val="11"/>
            <color indexed="8"/>
            <rFont val="Helvetica"/>
            <family val="2"/>
          </rPr>
          <t>Author:
This is the case I write about in my introduction!</t>
        </r>
      </text>
    </comment>
    <comment ref="M904" authorId="0" shapeId="0" xr:uid="{00000000-0006-0000-0000-0000910A0000}">
      <text>
        <r>
          <rPr>
            <sz val="11"/>
            <color indexed="8"/>
            <rFont val="Helvetica"/>
            <family val="2"/>
          </rPr>
          <t xml:space="preserve">Author:
Crimes committed in Great Lakes region during this period
</t>
        </r>
      </text>
    </comment>
    <comment ref="O904" authorId="0" shapeId="0" xr:uid="{00000000-0006-0000-0000-000092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904" authorId="0" shapeId="0" xr:uid="{00000000-0006-0000-0000-0000930A0000}">
      <text>
        <r>
          <rPr>
            <sz val="11"/>
            <color indexed="8"/>
            <rFont val="Helvetica"/>
            <family val="2"/>
          </rPr>
          <t>Author:
“I ORDER_x000D_THE INDICTMENT OF THE FOLLOWING PERSONS:…”
http://www.friendsofthecongo.org/pdf/spanish_indictment.pdf</t>
        </r>
      </text>
    </comment>
    <comment ref="Q904" authorId="0" shapeId="0" xr:uid="{00000000-0006-0000-0000-000094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904" authorId="0" shapeId="0" xr:uid="{00000000-0006-0000-0000-000095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904" authorId="0" shapeId="0" xr:uid="{00000000-0006-0000-0000-000096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904" authorId="0" shapeId="0" xr:uid="{00000000-0006-0000-0000-000097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904" authorId="0" shapeId="0" xr:uid="{00000000-0006-0000-0000-000098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904" authorId="0" shapeId="0" xr:uid="{00000000-0006-0000-0000-000099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904" authorId="0" shapeId="0" xr:uid="{00000000-0006-0000-0000-00009A0A0000}">
      <text>
        <r>
          <rPr>
            <sz val="11"/>
            <color indexed="8"/>
            <rFont val="Helvetica"/>
            <family val="2"/>
          </rPr>
          <t>Author:
Rwanda controlled first by Germany (German East Africa) during colonial period, then by Belgium under League of Nations Mandate system</t>
        </r>
      </text>
    </comment>
    <comment ref="AL904" authorId="0" shapeId="0" xr:uid="{00000000-0006-0000-0000-00009B0A0000}">
      <text>
        <r>
          <rPr>
            <sz val="11"/>
            <color indexed="8"/>
            <rFont val="Helvetica"/>
            <family val="2"/>
          </rPr>
          <t>Author:
http://www.veritasrwandaforum.org/material/press_release_080208_eng.pdf</t>
        </r>
      </text>
    </comment>
    <comment ref="AO904" authorId="0" shapeId="0" xr:uid="{00000000-0006-0000-0000-00009C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904" authorId="0" shapeId="0" xr:uid="{00000000-0006-0000-0000-00009D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904" authorId="0" shapeId="0" xr:uid="{00000000-0006-0000-0000-00009E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904" authorId="0" shapeId="0" xr:uid="{00000000-0006-0000-0000-00009F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904" authorId="0" shapeId="0" xr:uid="{00000000-0006-0000-0000-0000A00A0000}">
      <text>
        <r>
          <rPr>
            <sz val="11"/>
            <color indexed="8"/>
            <rFont val="Helvetica"/>
            <family val="2"/>
          </rPr>
          <t>Author:
Defense, Military, Naval &amp; Air Attaché at Embassy of Rwanda in the U.S.A.</t>
        </r>
      </text>
    </comment>
    <comment ref="AT904" authorId="0" shapeId="0" xr:uid="{00000000-0006-0000-0000-0000A10A0000}">
      <text>
        <r>
          <rPr>
            <sz val="11"/>
            <color indexed="8"/>
            <rFont val="Helvetica"/>
            <family val="2"/>
          </rPr>
          <t>Author:
This is the case I write about in my introduction.  Rwanda was MOST CERTAINLY not supportive of these indictments.</t>
        </r>
      </text>
    </comment>
    <comment ref="BI904" authorId="0" shapeId="0" xr:uid="{00000000-0006-0000-0000-0000A20A0000}">
      <text>
        <r>
          <rPr>
            <sz val="11"/>
            <color indexed="8"/>
            <rFont val="Helvetica"/>
            <family val="2"/>
          </rPr>
          <t>Author:
Conducted alongside ICTR.  See first page of spanish indictment pdf: http://www.friendsofthecongo.org/pdf/spanish_indictment.pdf</t>
        </r>
      </text>
    </comment>
    <comment ref="AG905" authorId="0" shapeId="0" xr:uid="{00000000-0006-0000-0000-0000A4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905" authorId="1" shapeId="0" xr:uid="{00000000-0006-0000-0000-0000A5070000}">
      <text>
        <r>
          <rPr>
            <sz val="11"/>
            <color indexed="8"/>
            <rFont val="Helvetica"/>
            <family val="2"/>
          </rPr>
          <t>Mack Eason:
http://www.haaretz.com/news/report-olmert-livni-may-face-war-crimes-charges-in-norway-1.274588</t>
        </r>
      </text>
    </comment>
    <comment ref="AN905" authorId="0" shapeId="0" xr:uid="{00000000-0006-0000-0000-0000A6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905" authorId="0" shapeId="0" xr:uid="{00000000-0006-0000-0000-0000A7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905" authorId="0" shapeId="0" xr:uid="{00000000-0006-0000-0000-0000A8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905" authorId="0" shapeId="0" xr:uid="{00000000-0006-0000-0000-0000A9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BF905" authorId="0" shapeId="0" xr:uid="{00000000-0006-0000-0000-0000AA070000}">
      <text>
        <r>
          <rPr>
            <sz val="11"/>
            <color indexed="8"/>
            <rFont val="Helvetica"/>
            <family val="2"/>
          </rPr>
          <t>Author:
http://www.achr.eu/newen113.htm</t>
        </r>
      </text>
    </comment>
    <comment ref="H906" authorId="1" shapeId="0" xr:uid="{00000000-0006-0000-0000-0000470E0000}">
      <text>
        <r>
          <rPr>
            <sz val="11"/>
            <color indexed="8"/>
            <rFont val="Helvetica"/>
            <family val="2"/>
          </rPr>
          <t>Mack Eason:
Case dropped Apr 30, 2009</t>
        </r>
      </text>
    </comment>
    <comment ref="K906" authorId="0" shapeId="0" xr:uid="{00000000-0006-0000-0000-0000480E0000}">
      <text>
        <r>
          <rPr>
            <sz val="11"/>
            <color indexed="8"/>
            <rFont val="Helvetica"/>
            <family val="2"/>
          </rPr>
          <t>Author:
http://www.dailykos.com/story/2009/4/30/726464/-</t>
        </r>
      </text>
    </comment>
    <comment ref="AC906" authorId="0" shapeId="0" xr:uid="{00000000-0006-0000-0000-0000490E0000}">
      <text>
        <r>
          <rPr>
            <sz val="11"/>
            <color indexed="8"/>
            <rFont val="Helvetica"/>
            <family val="2"/>
          </rPr>
          <t>Author:
https://web.archive.org/web/20120303014906/http://www.mazlumder.org/ing/haber_detay.asp?haberID=15</t>
        </r>
      </text>
    </comment>
    <comment ref="AE906" authorId="0" shapeId="0" xr:uid="{00000000-0006-0000-0000-00004A0E0000}">
      <text>
        <r>
          <rPr>
            <sz val="11"/>
            <color indexed="8"/>
            <rFont val="Helvetica"/>
            <family val="2"/>
          </rPr>
          <t xml:space="preserve">Author:
https://web.archive.org/web/20120303014906/http://www.mazlumder.org/ing/haber_detay.asp?haberID=15
</t>
        </r>
      </text>
    </comment>
    <comment ref="AG906" authorId="0" shapeId="0" xr:uid="{00000000-0006-0000-0000-00004B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906" authorId="0" shapeId="0" xr:uid="{00000000-0006-0000-0000-00004C0E0000}">
      <text>
        <r>
          <rPr>
            <sz val="11"/>
            <color indexed="8"/>
            <rFont val="Helvetica"/>
            <family val="2"/>
          </rPr>
          <t xml:space="preserve">Author:
Sort of.  As the Ottoman Empire.
</t>
        </r>
      </text>
    </comment>
    <comment ref="AI906" authorId="0" shapeId="0" xr:uid="{00000000-0006-0000-0000-00004D0E0000}">
      <text>
        <r>
          <rPr>
            <sz val="11"/>
            <color indexed="8"/>
            <rFont val="Helvetica"/>
            <family val="2"/>
          </rPr>
          <t xml:space="preserve">Author:
Sort of.  As the Ottoman Empire.
</t>
        </r>
      </text>
    </comment>
    <comment ref="AO906" authorId="0" shapeId="0" xr:uid="{00000000-0006-0000-0000-00004E0E0000}">
      <text>
        <r>
          <rPr>
            <sz val="11"/>
            <color indexed="8"/>
            <rFont val="Helvetica"/>
            <family val="2"/>
          </rPr>
          <t xml:space="preserve">Author:
a group called Mazlum-Der, Turkey based
</t>
        </r>
      </text>
    </comment>
    <comment ref="AP906" authorId="0" shapeId="0" xr:uid="{00000000-0006-0000-0000-00004F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906" authorId="0" shapeId="0" xr:uid="{00000000-0006-0000-0000-0000500E0000}">
      <text>
        <r>
          <rPr>
            <sz val="11"/>
            <color indexed="8"/>
            <rFont val="Helvetica"/>
            <family val="2"/>
          </rPr>
          <t xml:space="preserve">Author:
a group called Mazlum-Der, Turkey based
</t>
        </r>
      </text>
    </comment>
    <comment ref="AS906" authorId="0" shapeId="0" xr:uid="{00000000-0006-0000-0000-0000510E0000}">
      <text>
        <r>
          <rPr>
            <sz val="11"/>
            <color indexed="8"/>
            <rFont val="Helvetica"/>
            <family val="2"/>
          </rPr>
          <t xml:space="preserve">Author:
“Defense force general” (from complaint)
</t>
        </r>
      </text>
    </comment>
    <comment ref="BH906" authorId="0" shapeId="0" xr:uid="{00000000-0006-0000-0000-0000520E0000}">
      <text>
        <r>
          <rPr>
            <sz val="11"/>
            <color indexed="8"/>
            <rFont val="Helvetica"/>
            <family val="2"/>
          </rPr>
          <t>Author:
http://www.dailykos.com/story/2009/4/30/726464/-</t>
        </r>
      </text>
    </comment>
    <comment ref="O907" authorId="0" shapeId="0" xr:uid="{00000000-0006-0000-0000-0000622D0000}">
      <text>
        <r>
          <rPr>
            <sz val="11"/>
            <color indexed="8"/>
            <rFont val="Helvetica"/>
            <family val="2"/>
          </rPr>
          <t>Author:
http://www.derechos.org/nizkor/arg/espana/gar.html</t>
        </r>
      </text>
    </comment>
    <comment ref="AB907" authorId="0" shapeId="0" xr:uid="{00000000-0006-0000-0000-0000632D0000}">
      <text>
        <r>
          <rPr>
            <sz val="11"/>
            <color indexed="8"/>
            <rFont val="Helvetica"/>
            <family val="2"/>
          </rPr>
          <t xml:space="preserve">Author:
See 1999 indictment, section 7. 
http://www.derechos.org/nizkor/arg/espana/gar.html </t>
        </r>
      </text>
    </comment>
    <comment ref="AC907" authorId="0" shapeId="0" xr:uid="{00000000-0006-0000-0000-000064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07" authorId="0" shapeId="0" xr:uid="{00000000-0006-0000-0000-0000652D0000}">
      <text>
        <r>
          <rPr>
            <sz val="11"/>
            <color indexed="8"/>
            <rFont val="Helvetica"/>
            <family val="2"/>
          </rPr>
          <t xml:space="preserve">Author:
Trial Watch says these Argentinean defendants were charged with CaH.  I looked through the court documents and I disagree.
</t>
        </r>
      </text>
    </comment>
    <comment ref="AF907" authorId="0" shapeId="0" xr:uid="{00000000-0006-0000-0000-0000662D0000}">
      <text>
        <r>
          <rPr>
            <sz val="11"/>
            <color indexed="8"/>
            <rFont val="Helvetica"/>
            <family val="2"/>
          </rPr>
          <t>Author:
Terrorism</t>
        </r>
      </text>
    </comment>
    <comment ref="AL907" authorId="0" shapeId="0" xr:uid="{00000000-0006-0000-0000-000067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07" authorId="0" shapeId="0" xr:uid="{00000000-0006-0000-0000-000068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07" authorId="0" shapeId="0" xr:uid="{00000000-0006-0000-0000-000069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07" authorId="0" shapeId="0" xr:uid="{00000000-0006-0000-0000-00006A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07" authorId="0" shapeId="0" xr:uid="{00000000-0006-0000-0000-00006B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07" authorId="0" shapeId="0" xr:uid="{00000000-0006-0000-0000-00006C2D0000}">
      <text>
        <r>
          <rPr>
            <sz val="11"/>
            <color indexed="8"/>
            <rFont val="Helvetica"/>
            <family val="2"/>
          </rPr>
          <t>Author:
multiple countries had opened investigations into these Argentinean defendants.</t>
        </r>
      </text>
    </comment>
    <comment ref="B908" authorId="1" shapeId="0" xr:uid="{00000000-0006-0000-0000-0000F30E0000}">
      <text>
        <r>
          <rPr>
            <sz val="11"/>
            <color indexed="8"/>
            <rFont val="Helvetica"/>
            <family val="2"/>
          </rPr>
          <t>Mack Eason:
Some sources describe this as a civil suit, others as a criminal suit.  Unclear.</t>
        </r>
      </text>
    </comment>
    <comment ref="O908" authorId="1" shapeId="0" xr:uid="{00000000-0006-0000-0000-0000F40E0000}">
      <text>
        <r>
          <rPr>
            <sz val="11"/>
            <color indexed="8"/>
            <rFont val="Helvetica"/>
            <family val="2"/>
          </rPr>
          <t>Mack Eason:
http://www.reuters.com/article/us-germany-turkey-complaint-idUSKCN0ZD231</t>
        </r>
      </text>
    </comment>
    <comment ref="AD908" authorId="1" shapeId="0" xr:uid="{00000000-0006-0000-0000-0000F50E0000}">
      <text>
        <r>
          <rPr>
            <sz val="11"/>
            <color indexed="8"/>
            <rFont val="Helvetica"/>
            <family val="2"/>
          </rPr>
          <t>Mack Eason:
https://sputniknews.com/politics/201606281042101173-german-erdogan-war-crimes-trial/</t>
        </r>
      </text>
    </comment>
    <comment ref="AE908" authorId="1" shapeId="0" xr:uid="{00000000-0006-0000-0000-0000F60E0000}">
      <text>
        <r>
          <rPr>
            <sz val="11"/>
            <color indexed="8"/>
            <rFont val="Helvetica"/>
            <family val="2"/>
          </rPr>
          <t>Mack Eason:
https://sputniknews.com/politics/201606281042101173-german-erdogan-war-crimes-trial/</t>
        </r>
      </text>
    </comment>
    <comment ref="AL908" authorId="1" shapeId="0" xr:uid="{00000000-0006-0000-0000-0000F7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909" authorId="0" shapeId="0" xr:uid="{00000000-0006-0000-0000-0000662E0000}">
      <text>
        <r>
          <rPr>
            <sz val="11"/>
            <color indexed="8"/>
            <rFont val="Helvetica"/>
            <family val="2"/>
          </rPr>
          <t xml:space="preserve">Author:
http://www.derechos.org/nizkor/arg/espana/gar.html (“Duodécimo”)
</t>
        </r>
      </text>
    </comment>
    <comment ref="P909" authorId="0" shapeId="0" xr:uid="{00000000-0006-0000-0000-0000672E0000}">
      <text>
        <r>
          <rPr>
            <sz val="11"/>
            <color indexed="8"/>
            <rFont val="Helvetica"/>
            <family val="2"/>
          </rPr>
          <t>Author:
On 25 March 1997, Judge Garzón issues an international arrest warrant against former leader of Argentina General Leopoldo Fortunato Galtieri.
http://www.sussex.ac.uk/Units/spru/hsp/documents/Dragffy%20Chronolgoy%20HSDC.pdf</t>
        </r>
      </text>
    </comment>
    <comment ref="AB909" authorId="0" shapeId="0" xr:uid="{00000000-0006-0000-0000-0000682E0000}">
      <text>
        <r>
          <rPr>
            <sz val="11"/>
            <color indexed="8"/>
            <rFont val="Helvetica"/>
            <family val="2"/>
          </rPr>
          <t xml:space="preserve">Author:
See 1999 indictment, section 7. 
http://www.derechos.org/nizkor/arg/espana/gar.html </t>
        </r>
      </text>
    </comment>
    <comment ref="AC909" authorId="0" shapeId="0" xr:uid="{00000000-0006-0000-0000-000069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09" authorId="0" shapeId="0" xr:uid="{00000000-0006-0000-0000-00006A2E0000}">
      <text>
        <r>
          <rPr>
            <sz val="11"/>
            <color indexed="8"/>
            <rFont val="Helvetica"/>
            <family val="2"/>
          </rPr>
          <t xml:space="preserve">Author:
Trial Watch says these Argentinean defendants were charged with CaH.  I looked through the court documents and I disagree.
</t>
        </r>
      </text>
    </comment>
    <comment ref="AF909" authorId="0" shapeId="0" xr:uid="{00000000-0006-0000-0000-00006B2E0000}">
      <text>
        <r>
          <rPr>
            <sz val="11"/>
            <color indexed="8"/>
            <rFont val="Helvetica"/>
            <family val="2"/>
          </rPr>
          <t>Author:
Terrorism</t>
        </r>
      </text>
    </comment>
    <comment ref="AL909" authorId="0" shapeId="0" xr:uid="{00000000-0006-0000-0000-00006C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09" authorId="0" shapeId="0" xr:uid="{00000000-0006-0000-0000-00006D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09" authorId="0" shapeId="0" xr:uid="{00000000-0006-0000-0000-00006E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09" authorId="0" shapeId="0" xr:uid="{00000000-0006-0000-0000-00006F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09" authorId="0" shapeId="0" xr:uid="{00000000-0006-0000-0000-000070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09" authorId="0" shapeId="0" xr:uid="{00000000-0006-0000-0000-0000712E0000}">
      <text>
        <r>
          <rPr>
            <sz val="11"/>
            <color indexed="8"/>
            <rFont val="Helvetica"/>
            <family val="2"/>
          </rPr>
          <t>Author:
multiple countries had opened investigations into these Argentinean defendants.</t>
        </r>
      </text>
    </comment>
    <comment ref="O910" authorId="1" shapeId="0" xr:uid="{00000000-0006-0000-0000-000046060000}">
      <text>
        <r>
          <rPr>
            <sz val="11"/>
            <color indexed="8"/>
            <rFont val="Helvetica"/>
            <family val="2"/>
          </rPr>
          <t>Mack Eason:
http://www.clearwisdom.net/html/articles/2005/3/18/zip.html</t>
        </r>
      </text>
    </comment>
    <comment ref="AL910" authorId="1" shapeId="0" xr:uid="{00000000-0006-0000-0000-000047060000}">
      <text>
        <r>
          <rPr>
            <sz val="11"/>
            <color indexed="8"/>
            <rFont val="Helvetica"/>
            <family val="2"/>
          </rPr>
          <t>Mack Eason:
http://www.clearwisdom.net/html/articles/2005/3/18/zip.html</t>
        </r>
      </text>
    </comment>
    <comment ref="B911" authorId="0" shapeId="0" xr:uid="{00000000-0006-0000-0000-0000A30A0000}">
      <text>
        <r>
          <rPr>
            <sz val="11"/>
            <color indexed="8"/>
            <rFont val="Helvetica"/>
            <family val="2"/>
          </rPr>
          <t>Author:
This is the case I write about in my introduction!</t>
        </r>
      </text>
    </comment>
    <comment ref="M911" authorId="0" shapeId="0" xr:uid="{00000000-0006-0000-0000-0000A40A0000}">
      <text>
        <r>
          <rPr>
            <sz val="11"/>
            <color indexed="8"/>
            <rFont val="Helvetica"/>
            <family val="2"/>
          </rPr>
          <t xml:space="preserve">Author:
Crimes committed in Great Lakes region during this period
</t>
        </r>
      </text>
    </comment>
    <comment ref="O911" authorId="0" shapeId="0" xr:uid="{00000000-0006-0000-0000-0000A5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911" authorId="0" shapeId="0" xr:uid="{00000000-0006-0000-0000-0000A60A0000}">
      <text>
        <r>
          <rPr>
            <sz val="11"/>
            <color indexed="8"/>
            <rFont val="Helvetica"/>
            <family val="2"/>
          </rPr>
          <t>Author:
“I ORDER_x000D_THE INDICTMENT OF THE FOLLOWING PERSONS:…”
http://www.friendsofthecongo.org/pdf/spanish_indictment.pdf</t>
        </r>
      </text>
    </comment>
    <comment ref="Q911" authorId="0" shapeId="0" xr:uid="{00000000-0006-0000-0000-0000A7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911" authorId="0" shapeId="0" xr:uid="{00000000-0006-0000-0000-0000A8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911" authorId="0" shapeId="0" xr:uid="{00000000-0006-0000-0000-0000A9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911" authorId="0" shapeId="0" xr:uid="{00000000-0006-0000-0000-0000AA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911" authorId="0" shapeId="0" xr:uid="{00000000-0006-0000-0000-0000AB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911" authorId="0" shapeId="0" xr:uid="{00000000-0006-0000-0000-0000AC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911" authorId="0" shapeId="0" xr:uid="{00000000-0006-0000-0000-0000AD0A0000}">
      <text>
        <r>
          <rPr>
            <sz val="11"/>
            <color indexed="8"/>
            <rFont val="Helvetica"/>
            <family val="2"/>
          </rPr>
          <t>Author:
Rwanda controlled first by Germany (German East Africa) during colonial period, then by Belgium under League of Nations Mandate system</t>
        </r>
      </text>
    </comment>
    <comment ref="AL911" authorId="0" shapeId="0" xr:uid="{00000000-0006-0000-0000-0000AE0A0000}">
      <text>
        <r>
          <rPr>
            <sz val="11"/>
            <color indexed="8"/>
            <rFont val="Helvetica"/>
            <family val="2"/>
          </rPr>
          <t>Author:
http://www.veritasrwandaforum.org/material/press_release_080208_eng.pdf</t>
        </r>
      </text>
    </comment>
    <comment ref="AO911" authorId="0" shapeId="0" xr:uid="{00000000-0006-0000-0000-0000AF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911" authorId="0" shapeId="0" xr:uid="{00000000-0006-0000-0000-0000B0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911" authorId="0" shapeId="0" xr:uid="{00000000-0006-0000-0000-0000B1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911" authorId="0" shapeId="0" xr:uid="{00000000-0006-0000-0000-0000B2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911" authorId="0" shapeId="0" xr:uid="{00000000-0006-0000-0000-0000B30A0000}">
      <text>
        <r>
          <rPr>
            <sz val="11"/>
            <color indexed="8"/>
            <rFont val="Helvetica"/>
            <family val="2"/>
          </rPr>
          <t>Author:
Forinel-Coolmanding Officer of the 59th Batallion</t>
        </r>
      </text>
    </comment>
    <comment ref="AT911" authorId="0" shapeId="0" xr:uid="{00000000-0006-0000-0000-0000B40A0000}">
      <text>
        <r>
          <rPr>
            <sz val="11"/>
            <color indexed="8"/>
            <rFont val="Helvetica"/>
            <family val="2"/>
          </rPr>
          <t>Author:
This is the case I write about in my introduction.  Rwanda was MOST CERTAINLY not supportive of these indictments.</t>
        </r>
      </text>
    </comment>
    <comment ref="BI911" authorId="0" shapeId="0" xr:uid="{00000000-0006-0000-0000-0000B50A0000}">
      <text>
        <r>
          <rPr>
            <sz val="11"/>
            <color indexed="8"/>
            <rFont val="Helvetica"/>
            <family val="2"/>
          </rPr>
          <t>Author:
Conducted alongside ICTR.  See first page of spanish indictment pdf: http://www.friendsofthecongo.org/pdf/spanish_indictment.pdf</t>
        </r>
      </text>
    </comment>
    <comment ref="O912" authorId="0" shapeId="0" xr:uid="{00000000-0006-0000-0000-0000D5290000}">
      <text>
        <r>
          <rPr>
            <sz val="11"/>
            <color indexed="8"/>
            <rFont val="Helvetica"/>
            <family val="2"/>
          </rPr>
          <t>Author:
http://www.derechos.org/nizkor/arg/espana/gar.html</t>
        </r>
      </text>
    </comment>
    <comment ref="P912" authorId="0" shapeId="0" xr:uid="{00000000-0006-0000-0000-0000D6290000}">
      <text>
        <r>
          <rPr>
            <sz val="11"/>
            <color indexed="8"/>
            <rFont val="Helvetica"/>
            <family val="2"/>
          </rPr>
          <t>Author:
http://www.derechos.org/nizkor/arg/espana/gar.html</t>
        </r>
      </text>
    </comment>
    <comment ref="AB912" authorId="0" shapeId="0" xr:uid="{00000000-0006-0000-0000-0000D7290000}">
      <text>
        <r>
          <rPr>
            <sz val="11"/>
            <color indexed="8"/>
            <rFont val="Helvetica"/>
            <family val="2"/>
          </rPr>
          <t xml:space="preserve">Author:
See 1999 indictment, section 7. 
http://www.derechos.org/nizkor/arg/espana/gar.html </t>
        </r>
      </text>
    </comment>
    <comment ref="AC912" authorId="0" shapeId="0" xr:uid="{00000000-0006-0000-0000-0000D8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12" authorId="0" shapeId="0" xr:uid="{00000000-0006-0000-0000-0000D9290000}">
      <text>
        <r>
          <rPr>
            <sz val="11"/>
            <color indexed="8"/>
            <rFont val="Helvetica"/>
            <family val="2"/>
          </rPr>
          <t xml:space="preserve">Author:
Trial Watch says these Argentinean defendants were charged with CaH.  I looked through the court documents and I disagree.
</t>
        </r>
      </text>
    </comment>
    <comment ref="AF912" authorId="0" shapeId="0" xr:uid="{00000000-0006-0000-0000-0000DA290000}">
      <text>
        <r>
          <rPr>
            <sz val="11"/>
            <color indexed="8"/>
            <rFont val="Helvetica"/>
            <family val="2"/>
          </rPr>
          <t>Author:
Terrorism</t>
        </r>
      </text>
    </comment>
    <comment ref="AL912" authorId="0" shapeId="0" xr:uid="{00000000-0006-0000-0000-0000DB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12" authorId="0" shapeId="0" xr:uid="{00000000-0006-0000-0000-0000DC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12" authorId="0" shapeId="0" xr:uid="{00000000-0006-0000-0000-0000DD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12" authorId="0" shapeId="0" xr:uid="{00000000-0006-0000-0000-0000DE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12" authorId="0" shapeId="0" xr:uid="{00000000-0006-0000-0000-0000DF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12" authorId="0" shapeId="0" xr:uid="{00000000-0006-0000-0000-0000E0290000}">
      <text>
        <r>
          <rPr>
            <sz val="11"/>
            <color indexed="8"/>
            <rFont val="Helvetica"/>
            <family val="2"/>
          </rPr>
          <t>Author:
multiple countries had opened investigations into these Argentinean defendants.</t>
        </r>
      </text>
    </comment>
    <comment ref="B913" authorId="0" shapeId="0" xr:uid="{00000000-0006-0000-0000-0000B60A0000}">
      <text>
        <r>
          <rPr>
            <sz val="11"/>
            <color indexed="8"/>
            <rFont val="Helvetica"/>
            <family val="2"/>
          </rPr>
          <t>Author:
This is the case I write about in my introduction!</t>
        </r>
      </text>
    </comment>
    <comment ref="M913" authorId="0" shapeId="0" xr:uid="{00000000-0006-0000-0000-0000B70A0000}">
      <text>
        <r>
          <rPr>
            <sz val="11"/>
            <color indexed="8"/>
            <rFont val="Helvetica"/>
            <family val="2"/>
          </rPr>
          <t xml:space="preserve">Author:
Crimes committed in Great Lakes region during this period
</t>
        </r>
      </text>
    </comment>
    <comment ref="O913" authorId="0" shapeId="0" xr:uid="{00000000-0006-0000-0000-0000B8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913" authorId="0" shapeId="0" xr:uid="{00000000-0006-0000-0000-0000B90A0000}">
      <text>
        <r>
          <rPr>
            <sz val="11"/>
            <color indexed="8"/>
            <rFont val="Helvetica"/>
            <family val="2"/>
          </rPr>
          <t>Author:
“I ORDER_x000D_THE INDICTMENT OF THE FOLLOWING PERSONS:…”
http://www.friendsofthecongo.org/pdf/spanish_indictment.pdf</t>
        </r>
      </text>
    </comment>
    <comment ref="Q913" authorId="0" shapeId="0" xr:uid="{00000000-0006-0000-0000-0000BA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913" authorId="0" shapeId="0" xr:uid="{00000000-0006-0000-0000-0000BB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913" authorId="0" shapeId="0" xr:uid="{00000000-0006-0000-0000-0000BC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913" authorId="0" shapeId="0" xr:uid="{00000000-0006-0000-0000-0000BD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913" authorId="0" shapeId="0" xr:uid="{00000000-0006-0000-0000-0000BE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913" authorId="0" shapeId="0" xr:uid="{00000000-0006-0000-0000-0000BF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913" authorId="0" shapeId="0" xr:uid="{00000000-0006-0000-0000-0000C00A0000}">
      <text>
        <r>
          <rPr>
            <sz val="11"/>
            <color indexed="8"/>
            <rFont val="Helvetica"/>
            <family val="2"/>
          </rPr>
          <t>Author:
Rwanda controlled first by Germany (German East Africa) during colonial period, then by Belgium under League of Nations Mandate system</t>
        </r>
      </text>
    </comment>
    <comment ref="AL913" authorId="0" shapeId="0" xr:uid="{00000000-0006-0000-0000-0000C10A0000}">
      <text>
        <r>
          <rPr>
            <sz val="11"/>
            <color indexed="8"/>
            <rFont val="Helvetica"/>
            <family val="2"/>
          </rPr>
          <t>Author:
http://www.veritasrwandaforum.org/material/press_release_080208_eng.pdf</t>
        </r>
      </text>
    </comment>
    <comment ref="AO913" authorId="0" shapeId="0" xr:uid="{00000000-0006-0000-0000-0000C2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913" authorId="0" shapeId="0" xr:uid="{00000000-0006-0000-0000-0000C3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913" authorId="0" shapeId="0" xr:uid="{00000000-0006-0000-0000-0000C4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913" authorId="0" shapeId="0" xr:uid="{00000000-0006-0000-0000-0000C5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913" authorId="0" shapeId="0" xr:uid="{00000000-0006-0000-0000-0000C60A0000}">
      <text>
        <r>
          <rPr>
            <sz val="11"/>
            <color indexed="8"/>
            <rFont val="Helvetica"/>
            <family val="2"/>
          </rPr>
          <t>Author:
Former Commander of the A.P.R.military Unit posted in Ruhengeri.</t>
        </r>
      </text>
    </comment>
    <comment ref="AT913" authorId="0" shapeId="0" xr:uid="{00000000-0006-0000-0000-0000C70A0000}">
      <text>
        <r>
          <rPr>
            <sz val="11"/>
            <color indexed="8"/>
            <rFont val="Helvetica"/>
            <family val="2"/>
          </rPr>
          <t>Author:
This is the case I write about in my introduction.  Rwanda was MOST CERTAINLY not supportive of these indictments.</t>
        </r>
      </text>
    </comment>
    <comment ref="BI913" authorId="0" shapeId="0" xr:uid="{00000000-0006-0000-0000-0000C80A0000}">
      <text>
        <r>
          <rPr>
            <sz val="11"/>
            <color indexed="8"/>
            <rFont val="Helvetica"/>
            <family val="2"/>
          </rPr>
          <t>Author:
Conducted alongside ICTR.  See first page of spanish indictment pdf: http://www.friendsofthecongo.org/pdf/spanish_indictment.pdf</t>
        </r>
      </text>
    </comment>
    <comment ref="O914" authorId="0" shapeId="0" xr:uid="{00000000-0006-0000-0000-0000F5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914" authorId="0" shapeId="0" xr:uid="{00000000-0006-0000-0000-0000F6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914" authorId="0" shapeId="0" xr:uid="{00000000-0006-0000-0000-0000F72F0000}">
      <text>
        <r>
          <rPr>
            <sz val="11"/>
            <color indexed="8"/>
            <rFont val="Helvetica"/>
            <family val="2"/>
          </rPr>
          <t>Author:
https://books.google.com/books?id=X5EgykND42kC&amp;pg=PA401</t>
        </r>
      </text>
    </comment>
    <comment ref="AN914" authorId="0" shapeId="0" xr:uid="{00000000-0006-0000-0000-0000F8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914" authorId="0" shapeId="0" xr:uid="{00000000-0006-0000-0000-0000F92F0000}">
      <text>
        <r>
          <rPr>
            <sz val="11"/>
            <color indexed="8"/>
            <rFont val="Helvetica"/>
            <family val="2"/>
          </rPr>
          <t>Author:
The Simon Wiesenthal Centre</t>
        </r>
      </text>
    </comment>
    <comment ref="B915" authorId="0" shapeId="0" xr:uid="{00000000-0006-0000-0000-0000A0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915" authorId="0" shapeId="0" xr:uid="{00000000-0006-0000-0000-0000A1200000}">
      <text>
        <r>
          <rPr>
            <sz val="11"/>
            <color indexed="8"/>
            <rFont val="Helvetica"/>
            <family val="2"/>
          </rPr>
          <t xml:space="preserve">Author:
Added 7-18-16
</t>
        </r>
      </text>
    </comment>
    <comment ref="O915" authorId="0" shapeId="0" xr:uid="{00000000-0006-0000-0000-0000A2200000}">
      <text>
        <r>
          <rPr>
            <sz val="11"/>
            <color indexed="8"/>
            <rFont val="Helvetica"/>
            <family val="2"/>
          </rPr>
          <t>Author:
http://sahara-news.org/650-spanish-police-hunt-polisario-leaders-for-genocide.html</t>
        </r>
      </text>
    </comment>
    <comment ref="AF915" authorId="0" shapeId="0" xr:uid="{00000000-0006-0000-0000-0000A3200000}">
      <text>
        <r>
          <rPr>
            <sz val="11"/>
            <color indexed="8"/>
            <rFont val="Helvetica"/>
            <family val="2"/>
          </rPr>
          <t>Author:
“crimes of murder, bodily injury, illegal detention, TERRORISM, TORTURE and disappearances”</t>
        </r>
      </text>
    </comment>
    <comment ref="AI915" authorId="0" shapeId="0" xr:uid="{00000000-0006-0000-0000-0000A4200000}">
      <text>
        <r>
          <rPr>
            <sz val="11"/>
            <color indexed="8"/>
            <rFont val="Helvetica"/>
            <family val="2"/>
          </rPr>
          <t>Author:
Spain didn’t hold Morocco as a colony in the 19th century, BUT Morocco was a spanish protectorate after WWI and was invaded by Franco</t>
        </r>
      </text>
    </comment>
    <comment ref="AL915" authorId="0" shapeId="0" xr:uid="{00000000-0006-0000-0000-0000A5200000}">
      <text>
        <r>
          <rPr>
            <sz val="11"/>
            <color indexed="8"/>
            <rFont val="Helvetica"/>
            <family val="2"/>
          </rPr>
          <t>Author:
http://polisario-thinktwice.org/460-december-14-2007-mens-justice-catches-up-with-the-polisario-and-algeria.html
http://www.asser.nl/media/1421/spain-yihl-15-2012.pdf</t>
        </r>
      </text>
    </comment>
    <comment ref="AN915" authorId="0" shapeId="0" xr:uid="{00000000-0006-0000-0000-0000A6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915" authorId="0" shapeId="0" xr:uid="{00000000-0006-0000-0000-0000A7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915" authorId="0" shapeId="0" xr:uid="{00000000-0006-0000-0000-0000A8200000}">
      <text>
        <r>
          <rPr>
            <sz val="11"/>
            <color indexed="8"/>
            <rFont val="Helvetica"/>
            <family val="2"/>
          </rPr>
          <t>Author:
“filed before the Spanish National Court by a group of Saharawi citizens”  http://www.fmyv.es/ci/in/HR/12.pdf at p. 21</t>
        </r>
      </text>
    </comment>
    <comment ref="AQ915" authorId="0" shapeId="0" xr:uid="{00000000-0006-0000-0000-0000A9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915" authorId="0" shapeId="0" xr:uid="{00000000-0006-0000-0000-0000AA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916" authorId="0" shapeId="0" xr:uid="{00000000-0006-0000-0000-0000AB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916" authorId="0" shapeId="0" xr:uid="{00000000-0006-0000-0000-0000AC200000}">
      <text>
        <r>
          <rPr>
            <sz val="11"/>
            <color indexed="8"/>
            <rFont val="Helvetica"/>
            <family val="2"/>
          </rPr>
          <t xml:space="preserve">Author:
Added 7-18-16
</t>
        </r>
      </text>
    </comment>
    <comment ref="O916" authorId="0" shapeId="0" xr:uid="{00000000-0006-0000-0000-0000AD200000}">
      <text>
        <r>
          <rPr>
            <sz val="11"/>
            <color indexed="8"/>
            <rFont val="Helvetica"/>
            <family val="2"/>
          </rPr>
          <t>Author:
http://sahara-news.org/650-spanish-police-hunt-polisario-leaders-for-genocide.html</t>
        </r>
      </text>
    </comment>
    <comment ref="AF916" authorId="0" shapeId="0" xr:uid="{00000000-0006-0000-0000-0000AE200000}">
      <text>
        <r>
          <rPr>
            <sz val="11"/>
            <color indexed="8"/>
            <rFont val="Helvetica"/>
            <family val="2"/>
          </rPr>
          <t>Author:
“crimes of murder, bodily injury, illegal detention, TERRORISM, TORTURE and disappearances”</t>
        </r>
      </text>
    </comment>
    <comment ref="AI916" authorId="0" shapeId="0" xr:uid="{00000000-0006-0000-0000-0000AF200000}">
      <text>
        <r>
          <rPr>
            <sz val="11"/>
            <color indexed="8"/>
            <rFont val="Helvetica"/>
            <family val="2"/>
          </rPr>
          <t>Author:
Spain didn’t hold Morocco as a colony in the 19th century, BUT Morocco was a spanish protectorate after WWI and was invaded by Franco</t>
        </r>
      </text>
    </comment>
    <comment ref="AL916" authorId="0" shapeId="0" xr:uid="{00000000-0006-0000-0000-0000B0200000}">
      <text>
        <r>
          <rPr>
            <sz val="11"/>
            <color indexed="8"/>
            <rFont val="Helvetica"/>
            <family val="2"/>
          </rPr>
          <t>Author:
http://polisario-thinktwice.org/460-december-14-2007-mens-justice-catches-up-with-the-polisario-and-algeria.html
http://www.asser.nl/media/1421/spain-yihl-15-2012.pdf</t>
        </r>
      </text>
    </comment>
    <comment ref="AN916" authorId="0" shapeId="0" xr:uid="{00000000-0006-0000-0000-0000B1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916" authorId="0" shapeId="0" xr:uid="{00000000-0006-0000-0000-0000B2200000}">
      <text>
        <r>
          <rPr>
            <sz val="11"/>
            <color indexed="8"/>
            <rFont val="Helvetica"/>
            <family val="2"/>
          </rPr>
          <t>Author:
“filed before the Spanish National Court by a group of Saharawi citizens”  http://www.fmyv.es/ci/in/HR/12.pdf at p. 21</t>
        </r>
      </text>
    </comment>
    <comment ref="AQ916" authorId="0" shapeId="0" xr:uid="{00000000-0006-0000-0000-0000B3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916" authorId="0" shapeId="0" xr:uid="{00000000-0006-0000-0000-0000B4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O917" authorId="0" shapeId="0" xr:uid="{00000000-0006-0000-0000-0000E02B0000}">
      <text>
        <r>
          <rPr>
            <sz val="11"/>
            <color indexed="8"/>
            <rFont val="Helvetica"/>
            <family val="2"/>
          </rPr>
          <t xml:space="preserve">Author:
http://www.derechos.org/nizkor/arg/espana/gar.html (“Duodécimo”)
</t>
        </r>
      </text>
    </comment>
    <comment ref="AB917" authorId="0" shapeId="0" xr:uid="{00000000-0006-0000-0000-0000E12B0000}">
      <text>
        <r>
          <rPr>
            <sz val="11"/>
            <color indexed="8"/>
            <rFont val="Helvetica"/>
            <family val="2"/>
          </rPr>
          <t xml:space="preserve">Author:
See 1999 indictment, section 7. 
http://www.derechos.org/nizkor/arg/espana/gar.html </t>
        </r>
      </text>
    </comment>
    <comment ref="AC917" authorId="0" shapeId="0" xr:uid="{00000000-0006-0000-0000-0000E2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17" authorId="0" shapeId="0" xr:uid="{00000000-0006-0000-0000-0000E32B0000}">
      <text>
        <r>
          <rPr>
            <sz val="11"/>
            <color indexed="8"/>
            <rFont val="Helvetica"/>
            <family val="2"/>
          </rPr>
          <t xml:space="preserve">Author:
Trial Watch says these Argentinean defendants were charged with CaH.  I looked through the court documents and I disagree.
</t>
        </r>
      </text>
    </comment>
    <comment ref="AF917" authorId="0" shapeId="0" xr:uid="{00000000-0006-0000-0000-0000E42B0000}">
      <text>
        <r>
          <rPr>
            <sz val="11"/>
            <color indexed="8"/>
            <rFont val="Helvetica"/>
            <family val="2"/>
          </rPr>
          <t>Author:
Terrorism</t>
        </r>
      </text>
    </comment>
    <comment ref="AL917" authorId="0" shapeId="0" xr:uid="{00000000-0006-0000-0000-0000E5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17" authorId="0" shapeId="0" xr:uid="{00000000-0006-0000-0000-0000E6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17" authorId="0" shapeId="0" xr:uid="{00000000-0006-0000-0000-0000E7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17" authorId="0" shapeId="0" xr:uid="{00000000-0006-0000-0000-0000E8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17" authorId="0" shapeId="0" xr:uid="{00000000-0006-0000-0000-0000E9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17" authorId="0" shapeId="0" xr:uid="{00000000-0006-0000-0000-0000EA2B0000}">
      <text>
        <r>
          <rPr>
            <sz val="11"/>
            <color indexed="8"/>
            <rFont val="Helvetica"/>
            <family val="2"/>
          </rPr>
          <t>Author:
multiple countries had opened investigations into these Argentinean defendants.</t>
        </r>
      </text>
    </comment>
    <comment ref="O918" authorId="1" shapeId="0" xr:uid="{00000000-0006-0000-0000-000004130000}">
      <text>
        <r>
          <rPr>
            <sz val="11"/>
            <color indexed="8"/>
            <rFont val="Helvetica"/>
            <family val="2"/>
          </rPr>
          <t>Mack Eason:
https://www.hrw.org/news/2015/12/18/why-germany-can-and-should-open-investigation-us-torture</t>
        </r>
      </text>
    </comment>
    <comment ref="AB918" authorId="1" shapeId="0" xr:uid="{00000000-0006-0000-0000-000005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918" authorId="1" shapeId="0" xr:uid="{00000000-0006-0000-0000-000006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918" authorId="1" shapeId="0" xr:uid="{00000000-0006-0000-0000-000007130000}">
      <text>
        <r>
          <rPr>
            <sz val="11"/>
            <color indexed="8"/>
            <rFont val="Helvetica"/>
            <family val="2"/>
          </rPr>
          <t>Mack Eason:
https://www.ecchr.eu/en/our_work/international-crimes-and-accountability/u-s-accountability/germany.html</t>
        </r>
      </text>
    </comment>
    <comment ref="AP918" authorId="1" shapeId="0" xr:uid="{00000000-0006-0000-0000-000008130000}">
      <text>
        <r>
          <rPr>
            <sz val="11"/>
            <color indexed="8"/>
            <rFont val="Helvetica"/>
            <family val="2"/>
          </rPr>
          <t xml:space="preserve">Mack Eason:
CCR is American
</t>
        </r>
      </text>
    </comment>
    <comment ref="O919" authorId="0" shapeId="0" xr:uid="{00000000-0006-0000-0000-0000D9140000}">
      <text>
        <r>
          <rPr>
            <sz val="11"/>
            <color indexed="8"/>
            <rFont val="Helvetica"/>
            <family val="2"/>
          </rPr>
          <t>Author:
Gallagher, "Universal Jurisdiction in Practice" jicj.oxfordjournals.org/content/7/5/1087.full.pdf at 1101</t>
        </r>
      </text>
    </comment>
    <comment ref="P919" authorId="0" shapeId="0" xr:uid="{00000000-0006-0000-0000-0000DA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919" authorId="0" shapeId="0" xr:uid="{00000000-0006-0000-0000-0000DB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919" authorId="0" shapeId="0" xr:uid="{00000000-0006-0000-0000-0000DC14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919" authorId="0" shapeId="0" xr:uid="{00000000-0006-0000-0000-0000DD140000}">
      <text>
        <r>
          <rPr>
            <sz val="11"/>
            <color indexed="8"/>
            <rFont val="Helvetica"/>
            <family val="2"/>
          </rPr>
          <t xml:space="preserve">Author:
US is Sui generis among former colonies.  Treated it differently.
</t>
        </r>
      </text>
    </comment>
    <comment ref="AH919" authorId="0" shapeId="0" xr:uid="{00000000-0006-0000-0000-0000DE140000}">
      <text>
        <r>
          <rPr>
            <sz val="11"/>
            <color indexed="8"/>
            <rFont val="Helvetica"/>
            <family val="2"/>
          </rPr>
          <t>Author:
https://en.wikipedia.org/wiki/List_of_former_German_colonies</t>
        </r>
      </text>
    </comment>
    <comment ref="AL919" authorId="0" shapeId="0" xr:uid="{00000000-0006-0000-0000-0000DF14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919" authorId="0" shapeId="0" xr:uid="{00000000-0006-0000-0000-0000E0140000}">
      <text>
        <r>
          <rPr>
            <sz val="11"/>
            <color indexed="8"/>
            <rFont val="Helvetica"/>
            <family val="2"/>
          </rPr>
          <t>Author:
ECCHR founder acted as lead counsel and  CCR was a party to the suit</t>
        </r>
      </text>
    </comment>
    <comment ref="AS919" authorId="0" shapeId="0" xr:uid="{00000000-0006-0000-0000-0000E1140000}">
      <text>
        <r>
          <rPr>
            <sz val="11"/>
            <color indexed="8"/>
            <rFont val="Helvetica"/>
            <family val="2"/>
          </rPr>
          <t>Author:
Major General</t>
        </r>
      </text>
    </comment>
    <comment ref="BH919" authorId="0" shapeId="0" xr:uid="{00000000-0006-0000-0000-0000E2140000}">
      <text>
        <r>
          <rPr>
            <sz val="11"/>
            <color indexed="8"/>
            <rFont val="Helvetica"/>
            <family val="2"/>
          </rPr>
          <t>Author:
Gallagher, "Universal Jurisdiction in Practice" jicj.oxfordjournals.org/content/7/5/1087.full.pdf
at 1104</t>
        </r>
      </text>
    </comment>
    <comment ref="O920" authorId="1" shapeId="0" xr:uid="{00000000-0006-0000-0000-0000EB120000}">
      <text>
        <r>
          <rPr>
            <sz val="11"/>
            <color indexed="8"/>
            <rFont val="Helvetica"/>
            <family val="2"/>
          </rPr>
          <t>Mack Eason:
https://www.hrw.org/news/2015/12/18/why-germany-can-and-should-open-investigation-us-torture</t>
        </r>
      </text>
    </comment>
    <comment ref="AB920" authorId="1" shapeId="0" xr:uid="{00000000-0006-0000-0000-0000EC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920" authorId="1" shapeId="0" xr:uid="{00000000-0006-0000-0000-0000ED12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920" authorId="1" shapeId="0" xr:uid="{00000000-0006-0000-0000-0000EE120000}">
      <text>
        <r>
          <rPr>
            <sz val="11"/>
            <color indexed="8"/>
            <rFont val="Helvetica"/>
            <family val="2"/>
          </rPr>
          <t>Mack Eason:
https://www.ecchr.eu/en/our_work/international-crimes-and-accountability/u-s-accountability/germany.html</t>
        </r>
      </text>
    </comment>
    <comment ref="AP920" authorId="1" shapeId="0" xr:uid="{00000000-0006-0000-0000-0000EF120000}">
      <text>
        <r>
          <rPr>
            <sz val="11"/>
            <color indexed="8"/>
            <rFont val="Helvetica"/>
            <family val="2"/>
          </rPr>
          <t xml:space="preserve">Mack Eason:
CCR is American
</t>
        </r>
      </text>
    </comment>
    <comment ref="O921" authorId="0" shapeId="0" xr:uid="{00000000-0006-0000-0000-0000E3140000}">
      <text>
        <r>
          <rPr>
            <sz val="11"/>
            <color indexed="8"/>
            <rFont val="Helvetica"/>
            <family val="2"/>
          </rPr>
          <t>Author:
Gallagher, "Universal Jurisdiction in Practice" jicj.oxfordjournals.org/content/7/5/1087.full.pdf at 1101</t>
        </r>
      </text>
    </comment>
    <comment ref="P921" authorId="0" shapeId="0" xr:uid="{00000000-0006-0000-0000-0000E4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921" authorId="0" shapeId="0" xr:uid="{00000000-0006-0000-0000-0000E5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921" authorId="0" shapeId="0" xr:uid="{00000000-0006-0000-0000-0000E614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921" authorId="0" shapeId="0" xr:uid="{00000000-0006-0000-0000-0000E7140000}">
      <text>
        <r>
          <rPr>
            <sz val="11"/>
            <color indexed="8"/>
            <rFont val="Helvetica"/>
            <family val="2"/>
          </rPr>
          <t xml:space="preserve">Author:
US is Sui generis among former colonies.  Treated it differently.
</t>
        </r>
      </text>
    </comment>
    <comment ref="AH921" authorId="0" shapeId="0" xr:uid="{00000000-0006-0000-0000-0000E8140000}">
      <text>
        <r>
          <rPr>
            <sz val="11"/>
            <color indexed="8"/>
            <rFont val="Helvetica"/>
            <family val="2"/>
          </rPr>
          <t>Author:
https://en.wikipedia.org/wiki/List_of_former_German_colonies</t>
        </r>
      </text>
    </comment>
    <comment ref="AL921" authorId="0" shapeId="0" xr:uid="{00000000-0006-0000-0000-0000E914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921" authorId="0" shapeId="0" xr:uid="{00000000-0006-0000-0000-0000EA140000}">
      <text>
        <r>
          <rPr>
            <sz val="11"/>
            <color indexed="8"/>
            <rFont val="Helvetica"/>
            <family val="2"/>
          </rPr>
          <t>Author:
ECCHR founder acted as lead counsel and  CCR was a party to the suit</t>
        </r>
      </text>
    </comment>
    <comment ref="AS921" authorId="0" shapeId="0" xr:uid="{00000000-0006-0000-0000-0000EB140000}">
      <text>
        <r>
          <rPr>
            <sz val="11"/>
            <color indexed="8"/>
            <rFont val="Helvetica"/>
            <family val="2"/>
          </rPr>
          <t>Author:
former CIA Director</t>
        </r>
      </text>
    </comment>
    <comment ref="BH921" authorId="0" shapeId="0" xr:uid="{00000000-0006-0000-0000-0000EC140000}">
      <text>
        <r>
          <rPr>
            <sz val="11"/>
            <color indexed="8"/>
            <rFont val="Helvetica"/>
            <family val="2"/>
          </rPr>
          <t>Author:
Gallagher, "Universal Jurisdiction in Practice" jicj.oxfordjournals.org/content/7/5/1087.full.pdf
at 1104</t>
        </r>
      </text>
    </comment>
    <comment ref="A922" authorId="0" shapeId="0" xr:uid="{00000000-0006-0000-0000-0000E910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922" authorId="1" shapeId="0" xr:uid="{00000000-0006-0000-0000-0000EA100000}">
      <text>
        <r>
          <rPr>
            <sz val="11"/>
            <color indexed="8"/>
            <rFont val="Helvetica"/>
            <family val="2"/>
          </rPr>
          <t xml:space="preserve">Mack Eason:
https://trialinternational.org/latest-post/donald-h-rumsfeld/
</t>
        </r>
      </text>
    </comment>
    <comment ref="O922" authorId="0" shapeId="0" xr:uid="{00000000-0006-0000-0000-0000EB100000}">
      <text>
        <r>
          <rPr>
            <sz val="11"/>
            <color indexed="8"/>
            <rFont val="Helvetica"/>
            <family val="2"/>
          </rPr>
          <t xml:space="preserve">Author:
Gallagher, "Universal Jurisdiction in Practice" jicj.oxfordjournals.org/content/7/5/1087.full.pdf
</t>
        </r>
      </text>
    </comment>
    <comment ref="Q922" authorId="0" shapeId="0" xr:uid="{00000000-0006-0000-0000-0000EC10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922" authorId="0" shapeId="0" xr:uid="{00000000-0006-0000-0000-0000ED10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922" authorId="0" shapeId="0" xr:uid="{00000000-0006-0000-0000-0000EE100000}">
      <text>
        <r>
          <rPr>
            <sz val="11"/>
            <color indexed="8"/>
            <rFont val="Helvetica"/>
            <family val="2"/>
          </rPr>
          <t xml:space="preserve">Author:
US is Sui generis among former colonies.  Treated it differently.
</t>
        </r>
      </text>
    </comment>
    <comment ref="AH922" authorId="0" shapeId="0" xr:uid="{00000000-0006-0000-0000-0000EF100000}">
      <text>
        <r>
          <rPr>
            <sz val="11"/>
            <color indexed="8"/>
            <rFont val="Helvetica"/>
            <family val="2"/>
          </rPr>
          <t>Author:
https://en.wikipedia.org/wiki/List_of_former_German_colonies</t>
        </r>
      </text>
    </comment>
    <comment ref="AL922" authorId="0" shapeId="0" xr:uid="{00000000-0006-0000-0000-0000F0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922" authorId="0" shapeId="0" xr:uid="{00000000-0006-0000-0000-0000F1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V922" authorId="0" shapeId="0" xr:uid="{00000000-0006-0000-0000-0000F210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923" authorId="1" shapeId="0" xr:uid="{00000000-0006-0000-0000-000016090000}">
      <text>
        <r>
          <rPr>
            <sz val="11"/>
            <color indexed="8"/>
            <rFont val="Helvetica"/>
            <family val="2"/>
          </rPr>
          <t>Mack Eason:
http://www.internationalcrimesdatabase.org/Case/948/R%C3%ADos-Montt/</t>
        </r>
      </text>
    </comment>
    <comment ref="P923" authorId="1" shapeId="0" xr:uid="{00000000-0006-0000-0000-000017090000}">
      <text>
        <r>
          <rPr>
            <sz val="11"/>
            <color indexed="8"/>
            <rFont val="Helvetica"/>
            <family val="2"/>
          </rPr>
          <t>Mack Eason:
https://translate.google.com/translate?hl=en&amp;sl=es&amp;u=http://www.elmundo.es/elmundo/2006/07/07/espana/1152285483.html&amp;prev=search</t>
        </r>
      </text>
    </comment>
    <comment ref="Q923" authorId="1" shapeId="0" xr:uid="{00000000-0006-0000-0000-000018090000}">
      <text>
        <r>
          <rPr>
            <sz val="11"/>
            <color indexed="8"/>
            <rFont val="Helvetica"/>
            <family val="2"/>
          </rPr>
          <t>Mack Eason:
http://www.internationalcrimesdatabase.org/Case/948/R%C3%ADos-Montt/</t>
        </r>
      </text>
    </comment>
    <comment ref="R923" authorId="1" shapeId="0" xr:uid="{00000000-0006-0000-0000-000019090000}">
      <text>
        <r>
          <rPr>
            <sz val="11"/>
            <color indexed="8"/>
            <rFont val="Helvetica"/>
            <family val="2"/>
          </rPr>
          <t>Mack Eason:
https://trialinternational.org/latest-post/oscar-humberto-mejia-victores/</t>
        </r>
      </text>
    </comment>
    <comment ref="AF923" authorId="1" shapeId="0" xr:uid="{00000000-0006-0000-0000-00001A090000}">
      <text>
        <r>
          <rPr>
            <sz val="11"/>
            <color indexed="8"/>
            <rFont val="Helvetica"/>
            <family val="2"/>
          </rPr>
          <t xml:space="preserve">Mack Eason:
Enforced Torture
extrajudicial killing, 
terrorism
</t>
        </r>
      </text>
    </comment>
    <comment ref="AL923" authorId="1" shapeId="0" xr:uid="{00000000-0006-0000-0000-00001B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923" authorId="1" shapeId="0" xr:uid="{00000000-0006-0000-0000-00001C090000}">
      <text>
        <r>
          <rPr>
            <sz val="11"/>
            <color indexed="8"/>
            <rFont val="Helvetica"/>
            <family val="2"/>
          </rPr>
          <t>Mack Eason:
https://freedomhouse.org/blog/defunct-amnesty-decree-haunts-guatemala-genocide-case</t>
        </r>
      </text>
    </comment>
    <comment ref="B924" authorId="1" shapeId="0" xr:uid="{00000000-0006-0000-0000-00008B050000}">
      <text>
        <r>
          <rPr>
            <sz val="11"/>
            <color indexed="8"/>
            <rFont val="Helvetica"/>
            <family val="2"/>
          </rPr>
          <t xml:space="preserve">Mack Eason:
Potentially just a passive personality case.  The case was opened b/c a Spanish National was killed in Iraq
</t>
        </r>
      </text>
    </comment>
    <comment ref="M924" authorId="1" shapeId="0" xr:uid="{00000000-0006-0000-0000-00008C050000}">
      <text>
        <r>
          <rPr>
            <sz val="11"/>
            <color indexed="8"/>
            <rFont val="Helvetica"/>
            <family val="2"/>
          </rPr>
          <t xml:space="preserve">Mack Eason:
http://www.rebelion.org/noticia.php?id=26796
</t>
        </r>
      </text>
    </comment>
    <comment ref="O924" authorId="1" shapeId="0" xr:uid="{00000000-0006-0000-0000-00008D050000}">
      <text>
        <r>
          <rPr>
            <sz val="11"/>
            <color indexed="8"/>
            <rFont val="Helvetica"/>
            <family val="2"/>
          </rPr>
          <t>Mack Eason:
https://trialinternational.org/latest-post/philip-wolford/</t>
        </r>
      </text>
    </comment>
    <comment ref="P924" authorId="1" shapeId="0" xr:uid="{00000000-0006-0000-0000-00008E050000}">
      <text>
        <r>
          <rPr>
            <sz val="11"/>
            <color rgb="FF000000"/>
            <rFont val="Helvetica"/>
            <family val="2"/>
          </rPr>
          <t xml:space="preserve">Mack Eason:
</t>
        </r>
        <r>
          <rPr>
            <sz val="11"/>
            <color rgb="FF000000"/>
            <rFont val="Helvetica"/>
            <family val="2"/>
          </rPr>
          <t>https://trialinternational.org/latest-post/philip-wolford/</t>
        </r>
      </text>
    </comment>
    <comment ref="Q924" authorId="1" shapeId="0" xr:uid="{00000000-0006-0000-0000-00008F050000}">
      <text>
        <r>
          <rPr>
            <sz val="11"/>
            <color rgb="FF000000"/>
            <rFont val="Helvetica"/>
            <family val="2"/>
          </rPr>
          <t xml:space="preserve">Mack Eason:
</t>
        </r>
        <r>
          <rPr>
            <sz val="11"/>
            <color rgb="FF000000"/>
            <rFont val="Helvetica"/>
            <family val="2"/>
          </rPr>
          <t xml:space="preserve">This is their INITIAL indictment date.  They were indicted again on  4 October 2011 </t>
        </r>
      </text>
    </comment>
    <comment ref="AF924" authorId="1" shapeId="0" xr:uid="{00000000-0006-0000-0000-000090050000}">
      <text>
        <r>
          <rPr>
            <sz val="11"/>
            <color indexed="8"/>
            <rFont val="Helvetica"/>
            <family val="2"/>
          </rPr>
          <t xml:space="preserve">Mack Eason:
homicide
</t>
        </r>
      </text>
    </comment>
    <comment ref="AG924" authorId="0" shapeId="0" xr:uid="{00000000-0006-0000-0000-000091050000}">
      <text>
        <r>
          <rPr>
            <sz val="11"/>
            <color indexed="8"/>
            <rFont val="Helvetica"/>
            <family val="2"/>
          </rPr>
          <t xml:space="preserve">Author:
US is Sui generis among former colonies.  Treated it differently.
</t>
        </r>
      </text>
    </comment>
    <comment ref="AL924" authorId="1" shapeId="0" xr:uid="{00000000-0006-0000-0000-000092050000}">
      <text>
        <r>
          <rPr>
            <sz val="11"/>
            <color indexed="8"/>
            <rFont val="Helvetica"/>
            <family val="2"/>
          </rPr>
          <t xml:space="preserve">Mack Eason:
https://trialinternational.org/latest-post/philip-decamp/
</t>
        </r>
      </text>
    </comment>
    <comment ref="AO924" authorId="1" shapeId="0" xr:uid="{00000000-0006-0000-0000-000093050000}">
      <text>
        <r>
          <rPr>
            <sz val="11"/>
            <color indexed="8"/>
            <rFont val="Helvetica"/>
            <family val="2"/>
          </rPr>
          <t xml:space="preserve">Mack Eason:
La Asociación libre de Abogados
La asociación de Camarógrafos de TV
http://www.asser.nl/upload/documents/DomCLIC/Docs/NLP/Spain/Couso_Auto_revoca_procesamiento_14-7-2009.pdf
</t>
        </r>
      </text>
    </comment>
    <comment ref="BJ924" authorId="1" shapeId="0" xr:uid="{00000000-0006-0000-0000-000094050000}">
      <text>
        <r>
          <rPr>
            <sz val="11"/>
            <color indexed="8"/>
            <rFont val="Helvetica"/>
            <family val="2"/>
          </rPr>
          <t>Mack Eason:
“A U.S. military investigation in August 2003 cleared DeCamp and the other two soldiers, Sergeant Shawn Gibson and Captain Philip Wolford, of wrongdoing, saying they acted properly because they believed they were firing on enemy troops.”
https://www.google.com/search?client=safari&amp;rls=en&amp;q=2003,+audiencia+nacional,+couso,+gibson,+wolford,+decamp&amp;ie=UTF-8&amp;oe=UTF-8</t>
        </r>
      </text>
    </comment>
    <comment ref="H925" authorId="1" shapeId="0" xr:uid="{00000000-0006-0000-0000-0000530E0000}">
      <text>
        <r>
          <rPr>
            <sz val="11"/>
            <color indexed="8"/>
            <rFont val="Helvetica"/>
            <family val="2"/>
          </rPr>
          <t>Mack Eason:
Case dropped Apr 30, 2009</t>
        </r>
      </text>
    </comment>
    <comment ref="K925" authorId="0" shapeId="0" xr:uid="{00000000-0006-0000-0000-0000540E0000}">
      <text>
        <r>
          <rPr>
            <sz val="11"/>
            <color indexed="8"/>
            <rFont val="Helvetica"/>
            <family val="2"/>
          </rPr>
          <t>Author:
http://www.dailykos.com/story/2009/4/30/726464/-</t>
        </r>
      </text>
    </comment>
    <comment ref="AC925" authorId="0" shapeId="0" xr:uid="{00000000-0006-0000-0000-0000550E0000}">
      <text>
        <r>
          <rPr>
            <sz val="11"/>
            <color indexed="8"/>
            <rFont val="Helvetica"/>
            <family val="2"/>
          </rPr>
          <t>Author:
https://web.archive.org/web/20120303014906/http://www.mazlumder.org/ing/haber_detay.asp?haberID=15</t>
        </r>
      </text>
    </comment>
    <comment ref="AE925" authorId="0" shapeId="0" xr:uid="{00000000-0006-0000-0000-0000560E0000}">
      <text>
        <r>
          <rPr>
            <sz val="11"/>
            <color indexed="8"/>
            <rFont val="Helvetica"/>
            <family val="2"/>
          </rPr>
          <t xml:space="preserve">Author:
https://web.archive.org/web/20120303014906/http://www.mazlumder.org/ing/haber_detay.asp?haberID=15
</t>
        </r>
      </text>
    </comment>
    <comment ref="AG925" authorId="0" shapeId="0" xr:uid="{00000000-0006-0000-0000-000057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925" authorId="0" shapeId="0" xr:uid="{00000000-0006-0000-0000-0000580E0000}">
      <text>
        <r>
          <rPr>
            <sz val="11"/>
            <color indexed="8"/>
            <rFont val="Helvetica"/>
            <family val="2"/>
          </rPr>
          <t xml:space="preserve">Author:
Sort of.  As the Ottoman Empire.
</t>
        </r>
      </text>
    </comment>
    <comment ref="AI925" authorId="0" shapeId="0" xr:uid="{00000000-0006-0000-0000-0000590E0000}">
      <text>
        <r>
          <rPr>
            <sz val="11"/>
            <color indexed="8"/>
            <rFont val="Helvetica"/>
            <family val="2"/>
          </rPr>
          <t xml:space="preserve">Author:
Sort of.  As the Ottoman Empire.
</t>
        </r>
      </text>
    </comment>
    <comment ref="AO925" authorId="0" shapeId="0" xr:uid="{00000000-0006-0000-0000-00005A0E0000}">
      <text>
        <r>
          <rPr>
            <sz val="11"/>
            <color indexed="8"/>
            <rFont val="Helvetica"/>
            <family val="2"/>
          </rPr>
          <t xml:space="preserve">Author:
a group called Mazlum-Der, Turkey based
</t>
        </r>
      </text>
    </comment>
    <comment ref="AP925" authorId="0" shapeId="0" xr:uid="{00000000-0006-0000-0000-00005B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925" authorId="0" shapeId="0" xr:uid="{00000000-0006-0000-0000-00005C0E0000}">
      <text>
        <r>
          <rPr>
            <sz val="11"/>
            <color indexed="8"/>
            <rFont val="Helvetica"/>
            <family val="2"/>
          </rPr>
          <t xml:space="preserve">Author:
a group called Mazlum-Der, Turkey based
</t>
        </r>
      </text>
    </comment>
    <comment ref="AS925" authorId="0" shapeId="0" xr:uid="{00000000-0006-0000-0000-00005D0E0000}">
      <text>
        <r>
          <rPr>
            <sz val="11"/>
            <color indexed="8"/>
            <rFont val="Helvetica"/>
            <family val="2"/>
          </rPr>
          <t>Author:
From 2007 to 2013, he was vice president for external relations for Hebrew University of Jerusalem.</t>
        </r>
      </text>
    </comment>
    <comment ref="BH925" authorId="0" shapeId="0" xr:uid="{00000000-0006-0000-0000-00005E0E0000}">
      <text>
        <r>
          <rPr>
            <sz val="11"/>
            <color indexed="8"/>
            <rFont val="Helvetica"/>
            <family val="2"/>
          </rPr>
          <t>Author:
http://www.dailykos.com/story/2009/4/30/726464/-</t>
        </r>
      </text>
    </comment>
    <comment ref="AG926" authorId="0" shapeId="0" xr:uid="{2D6D54AC-8144-F94B-933D-4D9E06BC2455}">
      <text>
        <r>
          <rPr>
            <sz val="11"/>
            <color indexed="8"/>
            <rFont val="Helvetica"/>
            <family val="2"/>
          </rPr>
          <t xml:space="preserve">Author:
US is Sui generis among former colonies.  Treated it differently.
</t>
        </r>
      </text>
    </comment>
    <comment ref="AH926" authorId="0" shapeId="0" xr:uid="{239E33A2-97E4-D54F-B83E-85098ABA3A63}">
      <text>
        <r>
          <rPr>
            <sz val="11"/>
            <color indexed="8"/>
            <rFont val="Helvetica"/>
            <family val="2"/>
          </rPr>
          <t>Author:
https://en.wikipedia.org/wiki/List_of_former_German_colonies</t>
        </r>
      </text>
    </comment>
    <comment ref="AL926" authorId="1" shapeId="0" xr:uid="{BF541A53-CBB8-5D49-B52A-E0A7DD368705}">
      <text>
        <r>
          <rPr>
            <sz val="11"/>
            <color indexed="8"/>
            <rFont val="Helvetica"/>
            <family val="2"/>
          </rPr>
          <t>Mack Eason:
https://www.ecchr.eu/en/our_work/international-crimes-and-accountability/u-s-accountability/germany.html</t>
        </r>
      </text>
    </comment>
    <comment ref="O927" authorId="0" shapeId="0" xr:uid="{00000000-0006-0000-0000-0000FA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927" authorId="0" shapeId="0" xr:uid="{00000000-0006-0000-0000-0000FB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927" authorId="0" shapeId="0" xr:uid="{00000000-0006-0000-0000-0000FC2F0000}">
      <text>
        <r>
          <rPr>
            <sz val="11"/>
            <color indexed="8"/>
            <rFont val="Helvetica"/>
            <family val="2"/>
          </rPr>
          <t>Author:
https://books.google.com/books?id=X5EgykND42kC&amp;pg=PA401</t>
        </r>
      </text>
    </comment>
    <comment ref="AN927" authorId="0" shapeId="0" xr:uid="{00000000-0006-0000-0000-0000FD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927" authorId="0" shapeId="0" xr:uid="{00000000-0006-0000-0000-0000FE2F0000}">
      <text>
        <r>
          <rPr>
            <sz val="11"/>
            <color indexed="8"/>
            <rFont val="Helvetica"/>
            <family val="2"/>
          </rPr>
          <t>Author:
The Simon Wiesenthal Centre</t>
        </r>
      </text>
    </comment>
    <comment ref="O928" authorId="0" shapeId="0" xr:uid="{00000000-0006-0000-0000-0000832C0000}">
      <text>
        <r>
          <rPr>
            <sz val="11"/>
            <color indexed="8"/>
            <rFont val="Helvetica"/>
            <family val="2"/>
          </rPr>
          <t>Author:
http://www.derechos.org/nizkor/arg/espana/gar.html
“DECIMOTERCERO”</t>
        </r>
      </text>
    </comment>
    <comment ref="P928" authorId="0" shapeId="0" xr:uid="{00000000-0006-0000-0000-0000842C0000}">
      <text>
        <r>
          <rPr>
            <sz val="11"/>
            <color indexed="8"/>
            <rFont val="Helvetica"/>
            <family val="2"/>
          </rPr>
          <t>Author:
http://www.derechos.org/nizkor/arg/espana/gar.html</t>
        </r>
      </text>
    </comment>
    <comment ref="AB928" authorId="0" shapeId="0" xr:uid="{00000000-0006-0000-0000-0000852C0000}">
      <text>
        <r>
          <rPr>
            <sz val="11"/>
            <color indexed="8"/>
            <rFont val="Helvetica"/>
            <family val="2"/>
          </rPr>
          <t xml:space="preserve">Author:
See 1999 indictment, section 7. 
http://www.derechos.org/nizkor/arg/espana/gar.html </t>
        </r>
      </text>
    </comment>
    <comment ref="AC928" authorId="0" shapeId="0" xr:uid="{00000000-0006-0000-0000-000086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28" authorId="0" shapeId="0" xr:uid="{00000000-0006-0000-0000-0000872C0000}">
      <text>
        <r>
          <rPr>
            <sz val="11"/>
            <color indexed="8"/>
            <rFont val="Helvetica"/>
            <family val="2"/>
          </rPr>
          <t xml:space="preserve">Author:
Trial Watch says these Argentinean defendants were charged with CaH.  I looked through the court documents and I disagree.
</t>
        </r>
      </text>
    </comment>
    <comment ref="AF928" authorId="0" shapeId="0" xr:uid="{00000000-0006-0000-0000-0000882C0000}">
      <text>
        <r>
          <rPr>
            <sz val="11"/>
            <color indexed="8"/>
            <rFont val="Helvetica"/>
            <family val="2"/>
          </rPr>
          <t>Author:
Terrorism</t>
        </r>
      </text>
    </comment>
    <comment ref="AL928" authorId="0" shapeId="0" xr:uid="{00000000-0006-0000-0000-000089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28" authorId="0" shapeId="0" xr:uid="{00000000-0006-0000-0000-00008A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28" authorId="0" shapeId="0" xr:uid="{00000000-0006-0000-0000-00008B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28" authorId="0" shapeId="0" xr:uid="{00000000-0006-0000-0000-00008C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28" authorId="0" shapeId="0" xr:uid="{00000000-0006-0000-0000-00008D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28" authorId="0" shapeId="0" xr:uid="{00000000-0006-0000-0000-00008E2C0000}">
      <text>
        <r>
          <rPr>
            <sz val="11"/>
            <color indexed="8"/>
            <rFont val="Helvetica"/>
            <family val="2"/>
          </rPr>
          <t>Author:
multiple countries had opened investigations into these Argentinean defendants.</t>
        </r>
      </text>
    </comment>
    <comment ref="AG929" authorId="0" shapeId="0" xr:uid="{00000000-0006-0000-0000-000031240000}">
      <text>
        <r>
          <rPr>
            <sz val="11"/>
            <color indexed="8"/>
            <rFont val="Helvetica"/>
            <family val="2"/>
          </rPr>
          <t xml:space="preserve">Author:
US is Sui generis among former colonies.  Treated it differently.
</t>
        </r>
      </text>
    </comment>
    <comment ref="O930" authorId="0" shapeId="0" xr:uid="{00000000-0006-0000-0000-0000E1290000}">
      <text>
        <r>
          <rPr>
            <sz val="11"/>
            <color indexed="8"/>
            <rFont val="Helvetica"/>
            <family val="2"/>
          </rPr>
          <t>Author:
http://www.derechos.org/nizkor/arg/espana/gar.html</t>
        </r>
      </text>
    </comment>
    <comment ref="P930" authorId="0" shapeId="0" xr:uid="{00000000-0006-0000-0000-0000E2290000}">
      <text>
        <r>
          <rPr>
            <sz val="11"/>
            <color indexed="8"/>
            <rFont val="Helvetica"/>
            <family val="2"/>
          </rPr>
          <t>Author:
http://www.derechos.org/nizkor/arg/espana/gar.html</t>
        </r>
      </text>
    </comment>
    <comment ref="AB930" authorId="0" shapeId="0" xr:uid="{00000000-0006-0000-0000-0000E3290000}">
      <text>
        <r>
          <rPr>
            <sz val="11"/>
            <color indexed="8"/>
            <rFont val="Helvetica"/>
            <family val="2"/>
          </rPr>
          <t xml:space="preserve">Author:
See 1999 indictment, section 7. 
http://www.derechos.org/nizkor/arg/espana/gar.html </t>
        </r>
      </text>
    </comment>
    <comment ref="AC930" authorId="0" shapeId="0" xr:uid="{00000000-0006-0000-0000-0000E4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30" authorId="0" shapeId="0" xr:uid="{00000000-0006-0000-0000-0000E5290000}">
      <text>
        <r>
          <rPr>
            <sz val="11"/>
            <color indexed="8"/>
            <rFont val="Helvetica"/>
            <family val="2"/>
          </rPr>
          <t xml:space="preserve">Author:
Trial Watch says these Argentinean defendants were charged with CaH.  I looked through the court documents and I disagree.
</t>
        </r>
      </text>
    </comment>
    <comment ref="AF930" authorId="0" shapeId="0" xr:uid="{00000000-0006-0000-0000-0000E6290000}">
      <text>
        <r>
          <rPr>
            <sz val="11"/>
            <color indexed="8"/>
            <rFont val="Helvetica"/>
            <family val="2"/>
          </rPr>
          <t>Author:
Terrorism</t>
        </r>
      </text>
    </comment>
    <comment ref="AL930" authorId="0" shapeId="0" xr:uid="{00000000-0006-0000-0000-0000E7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30" authorId="0" shapeId="0" xr:uid="{00000000-0006-0000-0000-0000E8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30" authorId="0" shapeId="0" xr:uid="{00000000-0006-0000-0000-0000E9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30" authorId="0" shapeId="0" xr:uid="{00000000-0006-0000-0000-0000EA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30" authorId="0" shapeId="0" xr:uid="{00000000-0006-0000-0000-0000EB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30" authorId="0" shapeId="0" xr:uid="{00000000-0006-0000-0000-0000EC290000}">
      <text>
        <r>
          <rPr>
            <sz val="11"/>
            <color indexed="8"/>
            <rFont val="Helvetica"/>
            <family val="2"/>
          </rPr>
          <t>Author:
multiple countries had opened investigations into these Argentinean defendants.</t>
        </r>
      </text>
    </comment>
    <comment ref="O931" authorId="0" shapeId="0" xr:uid="{00000000-0006-0000-0000-0000ED290000}">
      <text>
        <r>
          <rPr>
            <sz val="11"/>
            <color indexed="8"/>
            <rFont val="Helvetica"/>
            <family val="2"/>
          </rPr>
          <t>Author:
http://www.derechos.org/nizkor/arg/espana/gar.html</t>
        </r>
      </text>
    </comment>
    <comment ref="P931" authorId="0" shapeId="0" xr:uid="{00000000-0006-0000-0000-0000EE290000}">
      <text>
        <r>
          <rPr>
            <sz val="11"/>
            <color indexed="8"/>
            <rFont val="Helvetica"/>
            <family val="2"/>
          </rPr>
          <t>Author:
http://www.derechos.org/nizkor/arg/espana/gar.html</t>
        </r>
      </text>
    </comment>
    <comment ref="AB931" authorId="0" shapeId="0" xr:uid="{00000000-0006-0000-0000-0000EF290000}">
      <text>
        <r>
          <rPr>
            <sz val="11"/>
            <color indexed="8"/>
            <rFont val="Helvetica"/>
            <family val="2"/>
          </rPr>
          <t xml:space="preserve">Author:
See 1999 indictment, section 7. 
http://www.derechos.org/nizkor/arg/espana/gar.html </t>
        </r>
      </text>
    </comment>
    <comment ref="AC931" authorId="0" shapeId="0" xr:uid="{00000000-0006-0000-0000-0000F0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31" authorId="0" shapeId="0" xr:uid="{00000000-0006-0000-0000-0000F1290000}">
      <text>
        <r>
          <rPr>
            <sz val="11"/>
            <color indexed="8"/>
            <rFont val="Helvetica"/>
            <family val="2"/>
          </rPr>
          <t xml:space="preserve">Author:
Trial Watch says these Argentinean defendants were charged with CaH.  I looked through the court documents and I disagree.
</t>
        </r>
      </text>
    </comment>
    <comment ref="AF931" authorId="0" shapeId="0" xr:uid="{00000000-0006-0000-0000-0000F2290000}">
      <text>
        <r>
          <rPr>
            <sz val="11"/>
            <color indexed="8"/>
            <rFont val="Helvetica"/>
            <family val="2"/>
          </rPr>
          <t>Author:
Terrorism</t>
        </r>
      </text>
    </comment>
    <comment ref="AL931" authorId="0" shapeId="0" xr:uid="{00000000-0006-0000-0000-0000F3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31" authorId="0" shapeId="0" xr:uid="{00000000-0006-0000-0000-0000F4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31" authorId="0" shapeId="0" xr:uid="{00000000-0006-0000-0000-0000F5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31" authorId="0" shapeId="0" xr:uid="{00000000-0006-0000-0000-0000F6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31" authorId="0" shapeId="0" xr:uid="{00000000-0006-0000-0000-0000F7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31" authorId="0" shapeId="0" xr:uid="{00000000-0006-0000-0000-0000F8290000}">
      <text>
        <r>
          <rPr>
            <sz val="11"/>
            <color indexed="8"/>
            <rFont val="Helvetica"/>
            <family val="2"/>
          </rPr>
          <t>Author:
multiple countries had opened investigations into these Argentinean defendants.</t>
        </r>
      </text>
    </comment>
    <comment ref="O932" authorId="0" shapeId="0" xr:uid="{00000000-0006-0000-0000-0000F9290000}">
      <text>
        <r>
          <rPr>
            <sz val="11"/>
            <color indexed="8"/>
            <rFont val="Helvetica"/>
            <family val="2"/>
          </rPr>
          <t>Author:
http://www.derechos.org/nizkor/arg/espana/gar.html</t>
        </r>
      </text>
    </comment>
    <comment ref="P932" authorId="0" shapeId="0" xr:uid="{00000000-0006-0000-0000-0000FA290000}">
      <text>
        <r>
          <rPr>
            <sz val="11"/>
            <color indexed="8"/>
            <rFont val="Helvetica"/>
            <family val="2"/>
          </rPr>
          <t>Author:
http://www.derechos.org/nizkor/arg/espana/gar.html</t>
        </r>
      </text>
    </comment>
    <comment ref="AB932" authorId="0" shapeId="0" xr:uid="{00000000-0006-0000-0000-0000FB290000}">
      <text>
        <r>
          <rPr>
            <sz val="11"/>
            <color indexed="8"/>
            <rFont val="Helvetica"/>
            <family val="2"/>
          </rPr>
          <t xml:space="preserve">Author:
See 1999 indictment, section 7. 
http://www.derechos.org/nizkor/arg/espana/gar.html </t>
        </r>
      </text>
    </comment>
    <comment ref="AC932" authorId="0" shapeId="0" xr:uid="{00000000-0006-0000-0000-0000FC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32" authorId="0" shapeId="0" xr:uid="{00000000-0006-0000-0000-0000FD290000}">
      <text>
        <r>
          <rPr>
            <sz val="11"/>
            <color indexed="8"/>
            <rFont val="Helvetica"/>
            <family val="2"/>
          </rPr>
          <t xml:space="preserve">Author:
Trial Watch says these Argentinean defendants were charged with CaH.  I looked through the court documents and I disagree.
</t>
        </r>
      </text>
    </comment>
    <comment ref="AF932" authorId="0" shapeId="0" xr:uid="{00000000-0006-0000-0000-0000FE290000}">
      <text>
        <r>
          <rPr>
            <sz val="11"/>
            <color indexed="8"/>
            <rFont val="Helvetica"/>
            <family val="2"/>
          </rPr>
          <t>Author:
Terrorism</t>
        </r>
      </text>
    </comment>
    <comment ref="AL932" authorId="0" shapeId="0" xr:uid="{00000000-0006-0000-0000-0000FF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32" authorId="0" shapeId="0" xr:uid="{00000000-0006-0000-0000-000000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32" authorId="0" shapeId="0" xr:uid="{00000000-0006-0000-0000-000001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32" authorId="0" shapeId="0" xr:uid="{00000000-0006-0000-0000-000002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32" authorId="0" shapeId="0" xr:uid="{00000000-0006-0000-0000-000003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32" authorId="0" shapeId="0" xr:uid="{00000000-0006-0000-0000-0000042A0000}">
      <text>
        <r>
          <rPr>
            <sz val="11"/>
            <color indexed="8"/>
            <rFont val="Helvetica"/>
            <family val="2"/>
          </rPr>
          <t>Author:
multiple countries had opened investigations into these Argentinean defendants.</t>
        </r>
      </text>
    </comment>
    <comment ref="O933" authorId="1" shapeId="0" xr:uid="{00000000-0006-0000-0000-0000F2050000}">
      <text>
        <r>
          <rPr>
            <sz val="11"/>
            <color indexed="8"/>
            <rFont val="Helvetica"/>
            <family val="2"/>
          </rPr>
          <t xml:space="preserve">Mack Eason:
https://trialinternational.org/latest-post/alfredo-cristiani-burkard/
</t>
        </r>
      </text>
    </comment>
    <comment ref="P933" authorId="1" shapeId="0" xr:uid="{00000000-0006-0000-0000-0000F3050000}">
      <text>
        <r>
          <rPr>
            <sz val="11"/>
            <color indexed="8"/>
            <rFont val="Helvetica"/>
            <family val="2"/>
          </rPr>
          <t>Mack Eason:
https://trialinternational.org/latest-post/inocente-orlando-montano-morales/</t>
        </r>
      </text>
    </comment>
    <comment ref="Q933" authorId="1" shapeId="0" xr:uid="{00000000-0006-0000-0000-0000F4050000}">
      <text>
        <r>
          <rPr>
            <sz val="11"/>
            <color indexed="8"/>
            <rFont val="Helvetica"/>
            <family val="2"/>
          </rPr>
          <t>Mack Eason:
https://trialinternational.org/latest-post/inocente-orlando-montano-morales/</t>
        </r>
      </text>
    </comment>
    <comment ref="AF933" authorId="1" shapeId="0" xr:uid="{00000000-0006-0000-0000-0000F5050000}">
      <text>
        <r>
          <rPr>
            <sz val="11"/>
            <color indexed="8"/>
            <rFont val="Helvetica"/>
            <family val="2"/>
          </rPr>
          <t>Mack Eason:
Murder, state terrorism</t>
        </r>
      </text>
    </comment>
    <comment ref="AN933" authorId="1" shapeId="0" xr:uid="{00000000-0006-0000-0000-0000F605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933" authorId="0" shapeId="0" xr:uid="{00000000-0006-0000-0000-0000F705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R934" authorId="0" shapeId="0" xr:uid="{00000000-0006-0000-0000-0000C5220000}">
      <text>
        <r>
          <rPr>
            <sz val="11"/>
            <color indexed="8"/>
            <rFont val="Helvetica"/>
            <family val="2"/>
          </rPr>
          <t xml:space="preserve">Author:
https://trialinternational.org/latest-post/goran-grabez/
</t>
        </r>
      </text>
    </comment>
    <comment ref="AD934" authorId="0" shapeId="0" xr:uid="{00000000-0006-0000-0000-0000C6220000}">
      <text>
        <r>
          <rPr>
            <sz val="11"/>
            <color indexed="8"/>
            <rFont val="Helvetica"/>
            <family val="2"/>
          </rPr>
          <t>Author:
 "Goran Grabez was tried and acquitted for violations of the laws and customs of war (beating and degrading treatment o f civilian prisoners" http://etheses.lse.ac.uk/1924/1/U222037.pdf at 87 (citing: In Re G., Military Tribunal, Division 1, Lausanne, Switzerland,(18 April 1997). See Ziegler, Jn re G .\ International Decisions (1998) AJIL 92,78 )</t>
        </r>
      </text>
    </comment>
    <comment ref="AH934" authorId="0" shapeId="0" xr:uid="{00000000-0006-0000-0000-0000C722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934" authorId="0" shapeId="0" xr:uid="{00000000-0006-0000-0000-0000C8220000}">
      <text>
        <r>
          <rPr>
            <sz val="11"/>
            <color indexed="8"/>
            <rFont val="Helvetica"/>
            <family val="2"/>
          </rPr>
          <t>Author:
"On 8 May 1995, he was arrested in Geneva after Muslim refugees identified him as one of the guards from the Omarska and Keraterm prison camps."
https://books.google.com/books?id=ioJoAgAAQBAJ&amp;pg=PA703 at p. 703</t>
        </r>
      </text>
    </comment>
    <comment ref="AN934" authorId="0" shapeId="0" xr:uid="{00000000-0006-0000-0000-0000C9220000}">
      <text>
        <r>
          <rPr>
            <sz val="11"/>
            <color indexed="8"/>
            <rFont val="Helvetica"/>
            <family val="2"/>
          </rPr>
          <t>Author:
"On 8 May 1995, he was arrested in Geneva after Muslim refugees identified him as one of the guards from the Omarska and Keraterm prison camps."
https://books.google.com/books?id=ioJoAgAAQBAJ&amp;pg=PA703 at p. 703</t>
        </r>
      </text>
    </comment>
    <comment ref="AP934" authorId="0" shapeId="0" xr:uid="{00000000-0006-0000-0000-0000CA220000}">
      <text>
        <r>
          <rPr>
            <sz val="11"/>
            <color indexed="8"/>
            <rFont val="Helvetica"/>
            <family val="2"/>
          </rPr>
          <t>Author:
"On 8 May 1995, he was arrested in Geneva after Muslim refugees identified him as one of the guards from the Omarska and Keraterm prison camps."
https://books.google.com/books?id=ioJoAgAAQBAJ&amp;pg=PA703 at p. 703</t>
        </r>
      </text>
    </comment>
    <comment ref="AQ934" authorId="0" shapeId="0" xr:uid="{00000000-0006-0000-0000-0000CB220000}">
      <text>
        <r>
          <rPr>
            <sz val="11"/>
            <color indexed="8"/>
            <rFont val="Helvetica"/>
            <family val="2"/>
          </rPr>
          <t>Author:
"On 8 May 1995, he was arrested in Geneva after Muslim refugees identified him as one of the guards from the Omarska and Keraterm prison camps."
https://books.google.com/books?id=ioJoAgAAQBAJ&amp;pg=PA703 at p. 703</t>
        </r>
      </text>
    </comment>
    <comment ref="AR934" authorId="0" shapeId="0" xr:uid="{00000000-0006-0000-0000-0000CC220000}">
      <text>
        <r>
          <rPr>
            <sz val="11"/>
            <color indexed="8"/>
            <rFont val="Helvetica"/>
            <family val="2"/>
          </rPr>
          <t>Author:
"On 8 May 1995, he was arrested in Geneva after Muslim refugees identified him as one of the guards from the Omarska and Keraterm prison camps."
https://books.google.com/books?id=ioJoAgAAQBAJ&amp;pg=PA703 at p. 703</t>
        </r>
      </text>
    </comment>
    <comment ref="BB934" authorId="0" shapeId="0" xr:uid="{00000000-0006-0000-0000-0000CD220000}">
      <text>
        <r>
          <rPr>
            <sz val="11"/>
            <color indexed="8"/>
            <rFont val="Helvetica"/>
            <family val="2"/>
          </rPr>
          <t>Author:
“On 17 April 1995, Grabez arrived in Geneva where he asked for political asylum.”  https://trialinternational.org/latest-post/goran-grabez/
 "Grabez filed an asylum application in Switzerland in April 2005"
https://translate.google.com/translate?sl=auto&amp;tl=en&amp;u=https%3A//www.amnesty.ch/fr/themes/autres/justice-internationale/suisse/affaires-en-suisse</t>
        </r>
      </text>
    </comment>
    <comment ref="O935" authorId="0" shapeId="0" xr:uid="{00000000-0006-0000-0000-0000722E0000}">
      <text>
        <r>
          <rPr>
            <sz val="11"/>
            <color indexed="8"/>
            <rFont val="Helvetica"/>
            <family val="2"/>
          </rPr>
          <t xml:space="preserve">Author:
http://www.derechos.org/nizkor/arg/espana/gar.html (“Duodécimo”)
</t>
        </r>
      </text>
    </comment>
    <comment ref="P935" authorId="0" shapeId="0" xr:uid="{00000000-0006-0000-0000-0000732E0000}">
      <text>
        <r>
          <rPr>
            <sz val="11"/>
            <color indexed="8"/>
            <rFont val="Helvetica"/>
            <family val="2"/>
          </rPr>
          <t>Author:
http://www.derechos.org/nizkor/arg/espana/gar.html</t>
        </r>
      </text>
    </comment>
    <comment ref="AB935" authorId="0" shapeId="0" xr:uid="{00000000-0006-0000-0000-0000742E0000}">
      <text>
        <r>
          <rPr>
            <sz val="11"/>
            <color indexed="8"/>
            <rFont val="Helvetica"/>
            <family val="2"/>
          </rPr>
          <t xml:space="preserve">Author:
See 1999 indictment, section 7. 
http://www.derechos.org/nizkor/arg/espana/gar.html </t>
        </r>
      </text>
    </comment>
    <comment ref="AC935" authorId="0" shapeId="0" xr:uid="{00000000-0006-0000-0000-000075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35" authorId="0" shapeId="0" xr:uid="{00000000-0006-0000-0000-0000762E0000}">
      <text>
        <r>
          <rPr>
            <sz val="11"/>
            <color indexed="8"/>
            <rFont val="Helvetica"/>
            <family val="2"/>
          </rPr>
          <t xml:space="preserve">Author:
Trial Watch says these Argentinean defendants were charged with CaH.  I looked through the court documents and I disagree.
</t>
        </r>
      </text>
    </comment>
    <comment ref="AF935" authorId="0" shapeId="0" xr:uid="{00000000-0006-0000-0000-0000772E0000}">
      <text>
        <r>
          <rPr>
            <sz val="11"/>
            <color indexed="8"/>
            <rFont val="Helvetica"/>
            <family val="2"/>
          </rPr>
          <t>Author:
Terrorism</t>
        </r>
      </text>
    </comment>
    <comment ref="AL935" authorId="0" shapeId="0" xr:uid="{00000000-0006-0000-0000-000078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35" authorId="0" shapeId="0" xr:uid="{00000000-0006-0000-0000-000079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35" authorId="0" shapeId="0" xr:uid="{00000000-0006-0000-0000-00007A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35" authorId="0" shapeId="0" xr:uid="{00000000-0006-0000-0000-00007B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35" authorId="0" shapeId="0" xr:uid="{00000000-0006-0000-0000-00007C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35" authorId="0" shapeId="0" xr:uid="{00000000-0006-0000-0000-00007D2E0000}">
      <text>
        <r>
          <rPr>
            <sz val="11"/>
            <color indexed="8"/>
            <rFont val="Helvetica"/>
            <family val="2"/>
          </rPr>
          <t>Author:
multiple countries had opened investigations into these Argentinean defendants.</t>
        </r>
      </text>
    </comment>
    <comment ref="AF936" authorId="1" shapeId="0" xr:uid="{00000000-0006-0000-0000-00004A050000}">
      <text>
        <r>
          <rPr>
            <sz val="11"/>
            <color indexed="8"/>
            <rFont val="Helvetica"/>
            <family val="2"/>
          </rPr>
          <t>Mack Eason:
“inciting public hatred toward Falun Gong, torture and genocide”
http://www.clearwisdom.net/html/articles/2005/3/18/zip.html</t>
        </r>
      </text>
    </comment>
    <comment ref="AH936" authorId="0" shapeId="0" xr:uid="{00000000-0006-0000-0000-00004B05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936" authorId="1" shapeId="0" xr:uid="{00000000-0006-0000-0000-00004C050000}">
      <text>
        <r>
          <rPr>
            <sz val="11"/>
            <color indexed="8"/>
            <rFont val="Helvetica"/>
            <family val="2"/>
          </rPr>
          <t xml:space="preserve">Mack Eason:
http://www.clearharmony.net/articles/a25406-Summary-of-European-Lawsuits-against-Jiang-Zemin-and-his-Accomplices-from-the-Chinese-Communist-Party.html
</t>
        </r>
      </text>
    </comment>
    <comment ref="AO936" authorId="1" shapeId="0" xr:uid="{00000000-0006-0000-0000-00004D050000}">
      <text>
        <r>
          <rPr>
            <sz val="11"/>
            <color indexed="8"/>
            <rFont val="Helvetica"/>
            <family val="2"/>
          </rPr>
          <t>Mack Eason:
partly filed by  “Swiss Falun Dafa Association and the World Organization to Investigate the Persecution of Falun Gong”
http://www.clearwisdom.net/html/articles/2005/3/18/zip.html</t>
        </r>
      </text>
    </comment>
    <comment ref="AS936" authorId="1" shapeId="0" xr:uid="{00000000-0006-0000-0000-00004E050000}">
      <text>
        <r>
          <rPr>
            <sz val="11"/>
            <color indexed="8"/>
            <rFont val="Helvetica"/>
            <family val="2"/>
          </rPr>
          <t xml:space="preserve">Mack Eason:
http://www.clearwisdom.net/html/articles/2005/3/18/zip.html
</t>
        </r>
      </text>
    </comment>
    <comment ref="K937" authorId="0" shapeId="0" xr:uid="{00000000-0006-0000-0000-000008050000}">
      <text>
        <r>
          <rPr>
            <sz val="11"/>
            <color indexed="8"/>
            <rFont val="Helvetica"/>
            <family val="2"/>
          </rPr>
          <t xml:space="preserve">Author:
http://www.vidalatinasd.com/news/2014/jun/24/china-hails-spanish-courts-decision-to-drop-tibet/
</t>
        </r>
      </text>
    </comment>
    <comment ref="O937" authorId="0" shapeId="0" xr:uid="{00000000-0006-0000-0000-000009050000}">
      <text>
        <r>
          <rPr>
            <sz val="11"/>
            <color indexed="8"/>
            <rFont val="Helvetica"/>
            <family val="2"/>
          </rPr>
          <t xml:space="preserve">Author:
http://www.derechos.org/nizkor/espana/doc/chn.html
</t>
        </r>
      </text>
    </comment>
    <comment ref="P937" authorId="0" shapeId="0" xr:uid="{00000000-0006-0000-0000-00000A050000}">
      <text>
        <r>
          <rPr>
            <sz val="11"/>
            <color indexed="8"/>
            <rFont val="Helvetica"/>
            <family val="2"/>
          </rPr>
          <t xml:space="preserve">Author:
http://www.derechos.org/nizkor/espana/doc/chn.html
</t>
        </r>
      </text>
    </comment>
    <comment ref="AE937" authorId="0" shapeId="0" xr:uid="{00000000-0006-0000-0000-00000B050000}">
      <text>
        <r>
          <rPr>
            <sz val="11"/>
            <color indexed="8"/>
            <rFont val="Helvetica"/>
            <family val="2"/>
          </rPr>
          <t xml:space="preserve">Author:
“In Madrid, Judge Santiago Pedraz Gómez opens an investigation into allegations of crimes against humanity against Chinese Defence Minister Lian Guanglie, Chinese Minister of State Security Geng Huichang, and five other Chinese officials in relation to the use of force in early 2008 against Tibetan civilians”
http://www.sussex.ac.uk/Units/spru/hsp/documents/Dragffy%20Chronolgoy%20HSDC.pdf
</t>
        </r>
      </text>
    </comment>
    <comment ref="AN937" authorId="0" shapeId="0" xr:uid="{00000000-0006-0000-0000-00000C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937" authorId="0" shapeId="0" xr:uid="{00000000-0006-0000-0000-00000D050000}">
      <text>
        <r>
          <rPr>
            <sz val="11"/>
            <color indexed="8"/>
            <rFont val="Helvetica"/>
            <family val="2"/>
          </rPr>
          <t>Author:
Tibetan Support Committee (Comité de Apoyo al Tibet): http://standupfortibet.org/freedom2/find-a-group/comite-de-apoyo-al-tibet-cat-spain/</t>
        </r>
      </text>
    </comment>
    <comment ref="AP937" authorId="0" shapeId="0" xr:uid="{00000000-0006-0000-0000-00000E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937" authorId="0" shapeId="0" xr:uid="{00000000-0006-0000-0000-00000F050000}">
      <text>
        <r>
          <rPr>
            <sz val="11"/>
            <color indexed="8"/>
            <rFont val="Helvetica"/>
            <family val="2"/>
          </rPr>
          <t>Author:
 Thubten Wangchen Sherpa Sherpa “has lived in Spain for about 20 years and has Spanish citizenship.”</t>
        </r>
      </text>
    </comment>
    <comment ref="AR937" authorId="0" shapeId="0" xr:uid="{00000000-0006-0000-0000-000010050000}">
      <text>
        <r>
          <rPr>
            <sz val="11"/>
            <color indexed="8"/>
            <rFont val="Helvetica"/>
            <family val="2"/>
          </rPr>
          <t>Author:
 Thubten Wangchen Sherpa Sherpa “has lived in Spain for about 20 years and has Spanish citizenship.”</t>
        </r>
      </text>
    </comment>
    <comment ref="BJ937" authorId="0" shapeId="0" xr:uid="{00000000-0006-0000-0000-000011050000}">
      <text>
        <r>
          <rPr>
            <sz val="11"/>
            <color indexed="8"/>
            <rFont val="Helvetica"/>
            <family val="2"/>
          </rPr>
          <t xml:space="preserve">Author:
http://digitalcommons.law.seattleu.edu/cgi/viewcontent.cgi?article=2300&amp;context=sulr
at p. 189
</t>
        </r>
      </text>
    </comment>
    <comment ref="K938" authorId="0" shapeId="0" xr:uid="{00000000-0006-0000-0000-000012050000}">
      <text>
        <r>
          <rPr>
            <sz val="11"/>
            <color indexed="8"/>
            <rFont val="Helvetica"/>
            <family val="2"/>
          </rPr>
          <t xml:space="preserve">Author:
http://www.vidalatinasd.com/news/2014/jun/24/china-hails-spanish-courts-decision-to-drop-tibet/
</t>
        </r>
      </text>
    </comment>
    <comment ref="O938" authorId="0" shapeId="0" xr:uid="{00000000-0006-0000-0000-000013050000}">
      <text>
        <r>
          <rPr>
            <sz val="11"/>
            <color indexed="8"/>
            <rFont val="Helvetica"/>
            <family val="2"/>
          </rPr>
          <t xml:space="preserve">Author:
http://www.derechos.org/nizkor/espana/doc/chn.html
</t>
        </r>
      </text>
    </comment>
    <comment ref="P938" authorId="0" shapeId="0" xr:uid="{00000000-0006-0000-0000-000014050000}">
      <text>
        <r>
          <rPr>
            <sz val="11"/>
            <color indexed="8"/>
            <rFont val="Helvetica"/>
            <family val="2"/>
          </rPr>
          <t xml:space="preserve">Author:
http://www.derechos.org/nizkor/espana/doc/chn.html
</t>
        </r>
      </text>
    </comment>
    <comment ref="AE938" authorId="0" shapeId="0" xr:uid="{00000000-0006-0000-0000-000015050000}">
      <text>
        <r>
          <rPr>
            <sz val="11"/>
            <color indexed="8"/>
            <rFont val="Helvetica"/>
            <family val="2"/>
          </rPr>
          <t xml:space="preserve">Author:
“In Madrid, Judge Santiago Pedraz Gómez opens an investigation into allegations of crimes against humanity against Chinese Defence Minister Lian Guanglie, Chinese Minister of State Security Geng Huichang, and five other Chinese officials in relation to the use of force in early 2008 against Tibetan civilians”
http://www.sussex.ac.uk/Units/spru/hsp/documents/Dragffy%20Chronolgoy%20HSDC.pdf
</t>
        </r>
      </text>
    </comment>
    <comment ref="AN938" authorId="0" shapeId="0" xr:uid="{00000000-0006-0000-0000-000016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938" authorId="0" shapeId="0" xr:uid="{00000000-0006-0000-0000-000017050000}">
      <text>
        <r>
          <rPr>
            <sz val="11"/>
            <color indexed="8"/>
            <rFont val="Helvetica"/>
            <family val="2"/>
          </rPr>
          <t>Author:
Tibetan Support Committee (Comité de Apoyo al Tibet): http://standupfortibet.org/freedom2/find-a-group/comite-de-apoyo-al-tibet-cat-spain/</t>
        </r>
      </text>
    </comment>
    <comment ref="AP938" authorId="0" shapeId="0" xr:uid="{00000000-0006-0000-0000-000018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938" authorId="0" shapeId="0" xr:uid="{00000000-0006-0000-0000-000019050000}">
      <text>
        <r>
          <rPr>
            <sz val="11"/>
            <color indexed="8"/>
            <rFont val="Helvetica"/>
            <family val="2"/>
          </rPr>
          <t>Author:
 Thubten Wangchen Sherpa Sherpa “has lived in Spain for about 20 years and has Spanish citizenship.”</t>
        </r>
      </text>
    </comment>
    <comment ref="AR938" authorId="0" shapeId="0" xr:uid="{00000000-0006-0000-0000-00001A050000}">
      <text>
        <r>
          <rPr>
            <sz val="11"/>
            <color indexed="8"/>
            <rFont val="Helvetica"/>
            <family val="2"/>
          </rPr>
          <t>Author:
 Thubten Wangchen Sherpa Sherpa “has lived in Spain for about 20 years and has Spanish citizenship.”</t>
        </r>
      </text>
    </comment>
    <comment ref="BJ938" authorId="0" shapeId="0" xr:uid="{00000000-0006-0000-0000-00001B050000}">
      <text>
        <r>
          <rPr>
            <sz val="11"/>
            <color indexed="8"/>
            <rFont val="Helvetica"/>
            <family val="2"/>
          </rPr>
          <t xml:space="preserve">Author:
http://digitalcommons.law.seattleu.edu/cgi/viewcontent.cgi?article=2300&amp;context=sulr
at p. 189
</t>
        </r>
      </text>
    </comment>
    <comment ref="O939" authorId="1" shapeId="0" xr:uid="{00000000-0006-0000-0000-000031060000}">
      <text>
        <r>
          <rPr>
            <sz val="11"/>
            <color indexed="8"/>
            <rFont val="Helvetica"/>
            <family val="2"/>
          </rPr>
          <t xml:space="preserve">Mack Eason:
https://trialinternational.org/latest-post/alfredo-cristiani-burkard/
</t>
        </r>
      </text>
    </comment>
    <comment ref="R939" authorId="1" shapeId="0" xr:uid="{00000000-0006-0000-0000-000032060000}">
      <text>
        <r>
          <rPr>
            <sz val="11"/>
            <color indexed="8"/>
            <rFont val="Helvetica"/>
            <family val="2"/>
          </rPr>
          <t>Mack Eason:
https://trialinternational.org/latest-post/guillermo-alfredo-benavides/</t>
        </r>
      </text>
    </comment>
    <comment ref="AF939" authorId="1" shapeId="0" xr:uid="{00000000-0006-0000-0000-000033060000}">
      <text>
        <r>
          <rPr>
            <sz val="11"/>
            <color indexed="8"/>
            <rFont val="Helvetica"/>
            <family val="2"/>
          </rPr>
          <t>Mack Eason:
Murder, state terrorism</t>
        </r>
      </text>
    </comment>
    <comment ref="AN939" authorId="1" shapeId="0" xr:uid="{00000000-0006-0000-0000-000034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939" authorId="0" shapeId="0" xr:uid="{00000000-0006-0000-0000-000035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K940" authorId="0" shapeId="0" xr:uid="{00000000-0006-0000-0000-00001C050000}">
      <text>
        <r>
          <rPr>
            <sz val="11"/>
            <color indexed="8"/>
            <rFont val="Helvetica"/>
            <family val="2"/>
          </rPr>
          <t xml:space="preserve">Author:
http://www.vidalatinasd.com/news/2014/jun/24/china-hails-spanish-courts-decision-to-drop-tibet/
</t>
        </r>
      </text>
    </comment>
    <comment ref="O940" authorId="0" shapeId="0" xr:uid="{00000000-0006-0000-0000-00001D050000}">
      <text>
        <r>
          <rPr>
            <sz val="11"/>
            <color indexed="8"/>
            <rFont val="Helvetica"/>
            <family val="2"/>
          </rPr>
          <t xml:space="preserve">Author:
http://www.derechos.org/nizkor/espana/doc/chn.html
</t>
        </r>
      </text>
    </comment>
    <comment ref="P940" authorId="0" shapeId="0" xr:uid="{00000000-0006-0000-0000-00001E050000}">
      <text>
        <r>
          <rPr>
            <sz val="11"/>
            <color indexed="8"/>
            <rFont val="Helvetica"/>
            <family val="2"/>
          </rPr>
          <t xml:space="preserve">Author:
http://www.derechos.org/nizkor/espana/doc/chn.html
</t>
        </r>
      </text>
    </comment>
    <comment ref="AE940" authorId="0" shapeId="0" xr:uid="{00000000-0006-0000-0000-00001F050000}">
      <text>
        <r>
          <rPr>
            <sz val="11"/>
            <color indexed="8"/>
            <rFont val="Helvetica"/>
            <family val="2"/>
          </rPr>
          <t xml:space="preserve">Author:
“In Madrid, Judge Santiago Pedraz Gómez opens an investigation into allegations of crimes against humanity against Chinese Defence Minister Lian Guanglie, Chinese Minister of State Security Geng Huichang, and five other Chinese officials in relation to the use of force in early 2008 against Tibetan civilians”
http://www.sussex.ac.uk/Units/spru/hsp/documents/Dragffy%20Chronolgoy%20HSDC.pdf
</t>
        </r>
      </text>
    </comment>
    <comment ref="AN940" authorId="0" shapeId="0" xr:uid="{00000000-0006-0000-0000-000020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940" authorId="0" shapeId="0" xr:uid="{00000000-0006-0000-0000-000021050000}">
      <text>
        <r>
          <rPr>
            <sz val="11"/>
            <color indexed="8"/>
            <rFont val="Helvetica"/>
            <family val="2"/>
          </rPr>
          <t>Author:
Tibetan Support Committee (Comité de Apoyo al Tibet): http://standupfortibet.org/freedom2/find-a-group/comite-de-apoyo-al-tibet-cat-spain/</t>
        </r>
      </text>
    </comment>
    <comment ref="AP940" authorId="0" shapeId="0" xr:uid="{00000000-0006-0000-0000-000022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940" authorId="0" shapeId="0" xr:uid="{00000000-0006-0000-0000-000023050000}">
      <text>
        <r>
          <rPr>
            <sz val="11"/>
            <color indexed="8"/>
            <rFont val="Helvetica"/>
            <family val="2"/>
          </rPr>
          <t>Author:
 Thubten Wangchen Sherpa Sherpa “has lived in Spain for about 20 years and has Spanish citizenship.”</t>
        </r>
      </text>
    </comment>
    <comment ref="AR940" authorId="0" shapeId="0" xr:uid="{00000000-0006-0000-0000-000024050000}">
      <text>
        <r>
          <rPr>
            <sz val="11"/>
            <color indexed="8"/>
            <rFont val="Helvetica"/>
            <family val="2"/>
          </rPr>
          <t>Author:
 Thubten Wangchen Sherpa Sherpa “has lived in Spain for about 20 years and has Spanish citizenship.”</t>
        </r>
      </text>
    </comment>
    <comment ref="BJ940" authorId="0" shapeId="0" xr:uid="{00000000-0006-0000-0000-000025050000}">
      <text>
        <r>
          <rPr>
            <sz val="11"/>
            <color indexed="8"/>
            <rFont val="Helvetica"/>
            <family val="2"/>
          </rPr>
          <t xml:space="preserve">Author:
http://digitalcommons.law.seattleu.edu/cgi/viewcontent.cgi?article=2300&amp;context=sulr
at p. 189
</t>
        </r>
      </text>
    </comment>
    <comment ref="B941" authorId="0" shapeId="0" xr:uid="{00000000-0006-0000-0000-000073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941" authorId="0" shapeId="0" xr:uid="{00000000-0006-0000-0000-000074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941" authorId="0" shapeId="0" xr:uid="{00000000-0006-0000-0000-000075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941" authorId="0" shapeId="0" xr:uid="{00000000-0006-0000-0000-000076130000}">
      <text>
        <r>
          <rPr>
            <sz val="11"/>
            <color indexed="8"/>
            <rFont val="Helvetica"/>
            <family val="2"/>
          </rPr>
          <t xml:space="preserve">Author:
In the Russian sphere of interest since the early 19th century
</t>
        </r>
      </text>
    </comment>
    <comment ref="AH941" authorId="0" shapeId="0" xr:uid="{00000000-0006-0000-0000-000077130000}">
      <text>
        <r>
          <rPr>
            <sz val="11"/>
            <color indexed="8"/>
            <rFont val="Helvetica"/>
            <family val="2"/>
          </rPr>
          <t>Author:
https://en.wikipedia.org/wiki/List_of_former_German_colonies</t>
        </r>
      </text>
    </comment>
    <comment ref="AL941" authorId="0" shapeId="0" xr:uid="{00000000-0006-0000-0000-000078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941" authorId="0" shapeId="0" xr:uid="{00000000-0006-0000-0000-000079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941" authorId="0" shapeId="0" xr:uid="{00000000-0006-0000-0000-00007A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941" authorId="0" shapeId="0" xr:uid="{00000000-0006-0000-0000-00007B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941" authorId="0" shapeId="0" xr:uid="{00000000-0006-0000-0000-00007C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941" authorId="0" shapeId="0" xr:uid="{00000000-0006-0000-0000-00007D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941" authorId="0" shapeId="0" xr:uid="{00000000-0006-0000-0000-00007E130000}">
      <text>
        <r>
          <rPr>
            <sz val="11"/>
            <color indexed="8"/>
            <rFont val="Helvetica"/>
            <family val="2"/>
          </rPr>
          <t>Author:
Defence Minister
https://www.sipri.org/sites/default/files/2016-03/2005-792-CFSP.pdf</t>
        </r>
      </text>
    </comment>
    <comment ref="BH941" authorId="0" shapeId="0" xr:uid="{00000000-0006-0000-0000-00007F130000}">
      <text>
        <r>
          <rPr>
            <sz val="11"/>
            <color indexed="8"/>
            <rFont val="Helvetica"/>
            <family val="2"/>
          </rPr>
          <t xml:space="preserve">Author:
https://www.hrw.org/news/2006/04/05/germany-prosecutor-denies-uzbek-victims-justice
</t>
        </r>
      </text>
    </comment>
    <comment ref="BI941" authorId="0" shapeId="0" xr:uid="{00000000-0006-0000-0000-000080130000}">
      <text>
        <r>
          <rPr>
            <sz val="11"/>
            <color indexed="8"/>
            <rFont val="Helvetica"/>
            <family val="2"/>
          </rPr>
          <t>Author:
Sanctions against all these individuals had been put in place by EU.
https://www.sipri.org/sites/default/files/2016-03/2005-792-CFSP.pdf</t>
        </r>
      </text>
    </comment>
    <comment ref="B942" authorId="0" shapeId="0" xr:uid="{00000000-0006-0000-0000-0000C90A0000}">
      <text>
        <r>
          <rPr>
            <sz val="11"/>
            <color indexed="8"/>
            <rFont val="Helvetica"/>
            <family val="2"/>
          </rPr>
          <t>Author:
This is the case I write about in my introduction!</t>
        </r>
      </text>
    </comment>
    <comment ref="M942" authorId="0" shapeId="0" xr:uid="{00000000-0006-0000-0000-0000CA0A0000}">
      <text>
        <r>
          <rPr>
            <sz val="11"/>
            <color indexed="8"/>
            <rFont val="Helvetica"/>
            <family val="2"/>
          </rPr>
          <t xml:space="preserve">Author:
Crimes committed in Great Lakes region during this period
</t>
        </r>
      </text>
    </comment>
    <comment ref="O942" authorId="0" shapeId="0" xr:uid="{00000000-0006-0000-0000-0000CB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942" authorId="0" shapeId="0" xr:uid="{00000000-0006-0000-0000-0000CC0A0000}">
      <text>
        <r>
          <rPr>
            <sz val="11"/>
            <color indexed="8"/>
            <rFont val="Helvetica"/>
            <family val="2"/>
          </rPr>
          <t>Author:
“I ORDER_x000D_THE INDICTMENT OF THE FOLLOWING PERSONS:…”
http://www.friendsofthecongo.org/pdf/spanish_indictment.pdf</t>
        </r>
      </text>
    </comment>
    <comment ref="Q942" authorId="0" shapeId="0" xr:uid="{00000000-0006-0000-0000-0000CD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942" authorId="0" shapeId="0" xr:uid="{00000000-0006-0000-0000-0000CE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942" authorId="0" shapeId="0" xr:uid="{00000000-0006-0000-0000-0000CF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942" authorId="0" shapeId="0" xr:uid="{00000000-0006-0000-0000-0000D0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942" authorId="0" shapeId="0" xr:uid="{00000000-0006-0000-0000-0000D1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942" authorId="0" shapeId="0" xr:uid="{00000000-0006-0000-0000-0000D2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942" authorId="0" shapeId="0" xr:uid="{00000000-0006-0000-0000-0000D30A0000}">
      <text>
        <r>
          <rPr>
            <sz val="11"/>
            <color indexed="8"/>
            <rFont val="Helvetica"/>
            <family val="2"/>
          </rPr>
          <t>Author:
Rwanda controlled first by Germany (German East Africa) during colonial period, then by Belgium under League of Nations Mandate system</t>
        </r>
      </text>
    </comment>
    <comment ref="AL942" authorId="0" shapeId="0" xr:uid="{00000000-0006-0000-0000-0000D40A0000}">
      <text>
        <r>
          <rPr>
            <sz val="11"/>
            <color indexed="8"/>
            <rFont val="Helvetica"/>
            <family val="2"/>
          </rPr>
          <t>Author:
http://www.veritasrwandaforum.org/material/press_release_080208_eng.pdf</t>
        </r>
      </text>
    </comment>
    <comment ref="AO942" authorId="0" shapeId="0" xr:uid="{00000000-0006-0000-0000-0000D5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942" authorId="0" shapeId="0" xr:uid="{00000000-0006-0000-0000-0000D6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942" authorId="0" shapeId="0" xr:uid="{00000000-0006-0000-0000-0000D7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942" authorId="0" shapeId="0" xr:uid="{00000000-0006-0000-0000-0000D8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942" authorId="0" shapeId="0" xr:uid="{00000000-0006-0000-0000-0000D90A0000}">
      <text>
        <r>
          <rPr>
            <sz val="11"/>
            <color indexed="8"/>
            <rFont val="Helvetica"/>
            <family val="2"/>
          </rPr>
          <t>Author:
A former Intelligence Oficer serving in the 157th Mobile Batallion. According to the last information available he would be commanding the 1st Sector of the FRD -Rwandan Defence Forces attached to the African Union in an United Nations mission in Sudan_x000D_(UNAMLS), presently a un~fiedhybrid force named the UNAMlD FORCE.</t>
        </r>
      </text>
    </comment>
    <comment ref="AT942" authorId="0" shapeId="0" xr:uid="{00000000-0006-0000-0000-0000DA0A0000}">
      <text>
        <r>
          <rPr>
            <sz val="11"/>
            <color indexed="8"/>
            <rFont val="Helvetica"/>
            <family val="2"/>
          </rPr>
          <t>Author:
This is the case I write about in my introduction.  Rwanda was MOST CERTAINLY not supportive of these indictments.</t>
        </r>
      </text>
    </comment>
    <comment ref="BI942" authorId="0" shapeId="0" xr:uid="{00000000-0006-0000-0000-0000DB0A0000}">
      <text>
        <r>
          <rPr>
            <sz val="11"/>
            <color indexed="8"/>
            <rFont val="Helvetica"/>
            <family val="2"/>
          </rPr>
          <t>Author:
Conducted alongside ICTR.  See first page of spanish indictment pdf: http://www.friendsofthecongo.org/pdf/spanish_indictment.pdf</t>
        </r>
      </text>
    </comment>
    <comment ref="AT943" authorId="1" shapeId="0" xr:uid="{E8F037F7-93BB-524F-8EFE-95EC4DF3DF47}">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P944" authorId="0" shapeId="0" xr:uid="{00000000-0006-0000-0000-000059000000}">
      <text>
        <r>
          <rPr>
            <sz val="11"/>
            <color indexed="8"/>
            <rFont val="Helvetica"/>
            <family val="2"/>
          </rPr>
          <t>Author:
Int’l Arrest warrant issued by Audience National 
http://www.derechos.org/nizkor/chile/juicio/amplia.html</t>
        </r>
      </text>
    </comment>
    <comment ref="Q944" authorId="0" shapeId="0" xr:uid="{00000000-0006-0000-0000-00005A000000}">
      <text>
        <r>
          <rPr>
            <sz val="11"/>
            <color indexed="8"/>
            <rFont val="Helvetica"/>
            <family val="2"/>
          </rPr>
          <t>Author:
Int’l Arrest warrant issued by Audience National 
http://www.derechos.org/nizkor/chile/juicio/amplia.html</t>
        </r>
      </text>
    </comment>
    <comment ref="AF944" authorId="0" shapeId="0" xr:uid="{00000000-0006-0000-0000-00005B000000}">
      <text>
        <r>
          <rPr>
            <sz val="11"/>
            <color indexed="8"/>
            <rFont val="Helvetica"/>
            <family val="2"/>
          </rPr>
          <t>Author:
terrorism</t>
        </r>
      </text>
    </comment>
    <comment ref="AI944" authorId="0" shapeId="0" xr:uid="{00000000-0006-0000-0000-00005C000000}">
      <text>
        <r>
          <rPr>
            <sz val="11"/>
            <color indexed="8"/>
            <rFont val="Helvetica"/>
            <family val="2"/>
          </rPr>
          <t>Author:
https://en.wikipedia.org/wiki/History_of_Chile</t>
        </r>
      </text>
    </comment>
    <comment ref="AL944" authorId="0" shapeId="0" xr:uid="{00000000-0006-0000-0000-00005D000000}">
      <text>
        <r>
          <rPr>
            <sz val="11"/>
            <color indexed="8"/>
            <rFont val="Helvetica"/>
            <family val="2"/>
          </rPr>
          <t>Author:
Lawsuit filed 28 March 1996 was filed by the Progressive Association of Spanish Prosecutors.</t>
        </r>
      </text>
    </comment>
    <comment ref="AN944" authorId="0" shapeId="0" xr:uid="{00000000-0006-0000-0000-00005E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O944" authorId="0" shapeId="0" xr:uid="{00000000-0006-0000-0000-00005F00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R944" authorId="0" shapeId="0" xr:uid="{00000000-0006-0000-0000-000060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944" authorId="0" shapeId="0" xr:uid="{00000000-0006-0000-0000-000061000000}">
      <text>
        <r>
          <rPr>
            <sz val="11"/>
            <color indexed="8"/>
            <rFont val="Helvetica"/>
            <family val="2"/>
          </rPr>
          <t>Author:
https://en.wikipedia.org/wiki/Gustavo_Leigh</t>
        </r>
      </text>
    </comment>
    <comment ref="M945" authorId="0" shapeId="0" xr:uid="{00000000-0006-0000-0000-0000CC090000}">
      <text>
        <r>
          <rPr>
            <sz val="11"/>
            <color indexed="8"/>
            <rFont val="Helvetica"/>
            <family val="2"/>
          </rPr>
          <t xml:space="preserve">Author:
“The US officials were claimed to be responsible for war crimes stemming from the deaths of at least 200 Iraqi civilians incinerated when a US missile penetrated a Baghdad bomb shelter during the 1991 Gulf War.”  http://amsterdamlawforum.org/article/download/229/413 at 57
</t>
        </r>
      </text>
    </comment>
    <comment ref="O945" authorId="0" shapeId="0" xr:uid="{00000000-0006-0000-0000-0000CD090000}">
      <text>
        <r>
          <rPr>
            <sz val="11"/>
            <color indexed="8"/>
            <rFont val="Helvetica"/>
            <family val="2"/>
          </rPr>
          <t>Author:
http://www.nytimes.com/2003/04/01/world/belgium-rethinks-its-prosecutorial-zeal.html</t>
        </r>
      </text>
    </comment>
    <comment ref="AG945" authorId="0" shapeId="0" xr:uid="{00000000-0006-0000-0000-0000CE090000}">
      <text>
        <r>
          <rPr>
            <sz val="11"/>
            <color indexed="8"/>
            <rFont val="Helvetica"/>
            <family val="2"/>
          </rPr>
          <t xml:space="preserve">Author:
US is Sui generis among former colonies.  Treated it differently.
</t>
        </r>
      </text>
    </comment>
    <comment ref="AL945" authorId="1" shapeId="0" xr:uid="{00000000-0006-0000-0000-0000CF090000}">
      <text>
        <r>
          <rPr>
            <sz val="11"/>
            <color indexed="8"/>
            <rFont val="Helvetica"/>
            <family val="2"/>
          </rPr>
          <t xml:space="preserve">Mack Eason:
Ratner, “Belgium’s War Crimes Statute, a postmortem” AJIL, 2003
</t>
        </r>
      </text>
    </comment>
    <comment ref="B946" authorId="1" shapeId="0" xr:uid="{00000000-0006-0000-0000-0000931B0000}">
      <text>
        <r>
          <rPr>
            <sz val="11"/>
            <color indexed="8"/>
            <rFont val="Helvetica"/>
            <family val="2"/>
          </rPr>
          <t>Mack Eason:
Refugee case: 
Plaintiff: 
“Mr. Nait Liman, a refugee in Switzerland due to persecution in Tunisia, can not return to his country to assert its rights following the wrongful acts he has suffered. He must be able to act in Switzerland.</t>
        </r>
      </text>
    </comment>
    <comment ref="O946" authorId="1" shapeId="0" xr:uid="{00000000-0006-0000-0000-0000941B0000}">
      <text>
        <r>
          <rPr>
            <sz val="11"/>
            <color indexed="8"/>
            <rFont val="Helvetica"/>
            <family val="2"/>
          </rPr>
          <t>Mack Eason:
https://trialinternational.org/latest-post/tunisia/</t>
        </r>
      </text>
    </comment>
    <comment ref="AF946" authorId="1" shapeId="0" xr:uid="{00000000-0006-0000-0000-0000951B0000}">
      <text>
        <r>
          <rPr>
            <sz val="11"/>
            <color indexed="8"/>
            <rFont val="Helvetica"/>
            <family val="2"/>
          </rPr>
          <t>Mack Eason:
Murder
• Assault
• Bodily harms
• Threat to health and life of another person;
• Threats and insults
https://trialinternational.org/latest-post/habib-ammar-2/</t>
        </r>
      </text>
    </comment>
    <comment ref="AG946" authorId="0" shapeId="0" xr:uid="{00000000-0006-0000-0000-0000961B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946" authorId="0" shapeId="0" xr:uid="{00000000-0006-0000-0000-0000971B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O946" authorId="1" shapeId="0" xr:uid="{00000000-0006-0000-0000-0000981B0000}">
      <text>
        <r>
          <rPr>
            <sz val="11"/>
            <color indexed="8"/>
            <rFont val="Helvetica"/>
            <family val="2"/>
          </rPr>
          <t>Mack Eason:
TRIAL (Track Impunity Always) and OMCT (World Organization Against Torture)</t>
        </r>
      </text>
    </comment>
    <comment ref="AP946" authorId="1" shapeId="0" xr:uid="{00000000-0006-0000-0000-0000991B0000}">
      <text>
        <r>
          <rPr>
            <sz val="11"/>
            <color indexed="8"/>
            <rFont val="Helvetica"/>
            <family val="2"/>
          </rPr>
          <t>Mack Eason:
though they were not initially part of the suit, two Tunisian victims later joined the suit</t>
        </r>
      </text>
    </comment>
    <comment ref="B947" authorId="0" shapeId="0" xr:uid="{1EB6FC65-3724-8F4F-8EDB-D97F64112C85}">
      <text>
        <r>
          <rPr>
            <sz val="11"/>
            <color indexed="8"/>
            <rFont val="Helvetica"/>
            <family val="2"/>
          </rPr>
          <t xml:space="preserve">Author:
Good cases for the refugee/asylum arguments.  All three of these defendants had sought asylum.  AND all three of these investigations were initiated on the grounds of statements made by defendants to immigration services WHILE applygin for asylum.
</t>
        </r>
      </text>
    </comment>
    <comment ref="Q947" authorId="1" shapeId="0" xr:uid="{BF2CC557-B06F-F348-976B-C837E9A8CD15}">
      <text>
        <r>
          <rPr>
            <sz val="11"/>
            <color indexed="8"/>
            <rFont val="Helvetica"/>
            <family val="2"/>
          </rPr>
          <t>Mack Eason:
approximate indictment date from:
http://www.rferl.org/a/1062265.html</t>
        </r>
      </text>
    </comment>
    <comment ref="AG947" authorId="0" shapeId="0" xr:uid="{4A9E66C2-6530-C241-A66D-2D539801102F}">
      <text>
        <r>
          <rPr>
            <sz val="11"/>
            <color indexed="8"/>
            <rFont val="Helvetica"/>
            <family val="2"/>
          </rPr>
          <t>Author:
“The British fought 3 major wars with the Afghan people between 1839 and 1919 and although it was never a fully integrated colony of the British Empire, Afghanistan finally gained Independence from the British in 1919.”
https://www.quora.com/Which-country-or-colonies-did-the-British-find-it-hard-to-get-under-their-control</t>
        </r>
      </text>
    </comment>
    <comment ref="BB947" authorId="0" shapeId="0" xr:uid="{4BDA077C-2572-EE4F-8458-11CAFE5013E4}">
      <text>
        <r>
          <rPr>
            <sz val="11"/>
            <color indexed="8"/>
            <rFont val="Helvetica"/>
            <family val="2"/>
          </rPr>
          <t>Author:
“The Afghani Habibullah Jalalzoy applied for political asylum in the Netherlands in 1996, but this was refused due to suspicion of his involvement in torture and war crimes during the war in Afghanistan in the 1980’s. However, Jalalzoy stayed in the Netherlands, and after investigations he was arrested in 2004.” https://www.google.com/search?client=safari&amp;rls=en&amp;q=Abdoullah+Faquirzada+nederlands+2006&amp;ie=UTF-8&amp;oe=UTF-8#q=Abdullah+Faqirzada+netherlands+2006&amp;start=10</t>
        </r>
      </text>
    </comment>
    <comment ref="B948" authorId="0" shapeId="0" xr:uid="{00000000-0006-0000-0000-0000DC0A0000}">
      <text>
        <r>
          <rPr>
            <sz val="11"/>
            <color indexed="8"/>
            <rFont val="Helvetica"/>
            <family val="2"/>
          </rPr>
          <t>Author:
This is the case I write about in my introduction!</t>
        </r>
      </text>
    </comment>
    <comment ref="M948" authorId="0" shapeId="0" xr:uid="{00000000-0006-0000-0000-0000DD0A0000}">
      <text>
        <r>
          <rPr>
            <sz val="11"/>
            <color indexed="8"/>
            <rFont val="Helvetica"/>
            <family val="2"/>
          </rPr>
          <t xml:space="preserve">Author:
Crimes committed in Great Lakes region during this period
</t>
        </r>
      </text>
    </comment>
    <comment ref="O948" authorId="0" shapeId="0" xr:uid="{00000000-0006-0000-0000-0000DE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948" authorId="0" shapeId="0" xr:uid="{00000000-0006-0000-0000-0000DF0A0000}">
      <text>
        <r>
          <rPr>
            <sz val="11"/>
            <color indexed="8"/>
            <rFont val="Helvetica"/>
            <family val="2"/>
          </rPr>
          <t>Author:
“I ORDER_x000D_THE INDICTMENT OF THE FOLLOWING PERSONS:…”
http://www.friendsofthecongo.org/pdf/spanish_indictment.pdf</t>
        </r>
      </text>
    </comment>
    <comment ref="Q948" authorId="0" shapeId="0" xr:uid="{00000000-0006-0000-0000-0000E0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948" authorId="0" shapeId="0" xr:uid="{00000000-0006-0000-0000-0000E1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948" authorId="0" shapeId="0" xr:uid="{00000000-0006-0000-0000-0000E2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948" authorId="0" shapeId="0" xr:uid="{00000000-0006-0000-0000-0000E3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948" authorId="0" shapeId="0" xr:uid="{00000000-0006-0000-0000-0000E4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948" authorId="0" shapeId="0" xr:uid="{00000000-0006-0000-0000-0000E5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948" authorId="0" shapeId="0" xr:uid="{00000000-0006-0000-0000-0000E60A0000}">
      <text>
        <r>
          <rPr>
            <sz val="11"/>
            <color indexed="8"/>
            <rFont val="Helvetica"/>
            <family val="2"/>
          </rPr>
          <t>Author:
Rwanda controlled first by Germany (German East Africa) during colonial period, then by Belgium under League of Nations Mandate system</t>
        </r>
      </text>
    </comment>
    <comment ref="AL948" authorId="0" shapeId="0" xr:uid="{00000000-0006-0000-0000-0000E70A0000}">
      <text>
        <r>
          <rPr>
            <sz val="11"/>
            <color indexed="8"/>
            <rFont val="Helvetica"/>
            <family val="2"/>
          </rPr>
          <t>Author:
http://www.veritasrwandaforum.org/material/press_release_080208_eng.pdf</t>
        </r>
      </text>
    </comment>
    <comment ref="AO948" authorId="0" shapeId="0" xr:uid="{00000000-0006-0000-0000-0000E8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948" authorId="0" shapeId="0" xr:uid="{00000000-0006-0000-0000-0000E9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948" authorId="0" shapeId="0" xr:uid="{00000000-0006-0000-0000-0000EA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948" authorId="0" shapeId="0" xr:uid="{00000000-0006-0000-0000-0000EB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948" authorId="0" shapeId="0" xr:uid="{00000000-0006-0000-0000-0000EC0A0000}">
      <text>
        <r>
          <rPr>
            <sz val="11"/>
            <color indexed="8"/>
            <rFont val="Helvetica"/>
            <family val="2"/>
          </rPr>
          <t>Author:
Former Head of Section of the DM1 in Zaire (now the RDC)</t>
        </r>
      </text>
    </comment>
    <comment ref="AT948" authorId="0" shapeId="0" xr:uid="{00000000-0006-0000-0000-0000ED0A0000}">
      <text>
        <r>
          <rPr>
            <sz val="11"/>
            <color indexed="8"/>
            <rFont val="Helvetica"/>
            <family val="2"/>
          </rPr>
          <t>Author:
This is the case I write about in my introduction.  Rwanda was MOST CERTAINLY not supportive of these indictments.</t>
        </r>
      </text>
    </comment>
    <comment ref="BI948" authorId="0" shapeId="0" xr:uid="{00000000-0006-0000-0000-0000EE0A0000}">
      <text>
        <r>
          <rPr>
            <sz val="11"/>
            <color indexed="8"/>
            <rFont val="Helvetica"/>
            <family val="2"/>
          </rPr>
          <t>Author:
Conducted alongside ICTR.  See first page of spanish indictment pdf: http://www.friendsofthecongo.org/pdf/spanish_indictment.pdf</t>
        </r>
      </text>
    </comment>
    <comment ref="O949" authorId="1" shapeId="0" xr:uid="{00000000-0006-0000-0000-00004E0D0000}">
      <text>
        <r>
          <rPr>
            <sz val="11"/>
            <color indexed="8"/>
            <rFont val="Helvetica"/>
            <family val="2"/>
          </rPr>
          <t>Mack Eason:
https://www.fidh.org/en/issues/litigation/litigation-against-individuals/hissene-habre-case/chronology-of-the-hissene-habre-case</t>
        </r>
      </text>
    </comment>
    <comment ref="P949" authorId="1" shapeId="0" xr:uid="{00000000-0006-0000-0000-00004F0D0000}">
      <text>
        <r>
          <rPr>
            <sz val="11"/>
            <color indexed="8"/>
            <rFont val="Helvetica"/>
            <family val="2"/>
          </rPr>
          <t>Mack Eason:
https://www.fidh.org/en/issues/litigation/litigation-against-individuals/hissene-habre-case/chronology-of-the-hissene-habre-case</t>
        </r>
      </text>
    </comment>
    <comment ref="Q949" authorId="1" shapeId="0" xr:uid="{00000000-0006-0000-0000-0000500D0000}">
      <text>
        <r>
          <rPr>
            <sz val="11"/>
            <color indexed="8"/>
            <rFont val="Helvetica"/>
            <family val="2"/>
          </rPr>
          <t>Mack Eason:
https://www.fidh.org/en/issues/litigation/litigation-against-individuals/hissene-habre-case/chronology-of-the-hissene-habre-case</t>
        </r>
      </text>
    </comment>
    <comment ref="R949" authorId="1" shapeId="0" xr:uid="{00000000-0006-0000-0000-0000510D0000}">
      <text>
        <r>
          <rPr>
            <sz val="11"/>
            <color indexed="8"/>
            <rFont val="Helvetica"/>
            <family val="2"/>
          </rPr>
          <t>Mack Eason:
https://trialinternational.org/latest-post/hissene-habre/</t>
        </r>
      </text>
    </comment>
    <comment ref="AF949" authorId="1" shapeId="0" xr:uid="{00000000-0006-0000-0000-0000520D0000}">
      <text>
        <r>
          <rPr>
            <sz val="11"/>
            <color indexed="8"/>
            <rFont val="Helvetica"/>
            <family val="2"/>
          </rPr>
          <t>Mack Eason:
“Torture, Crimes against humanity, Deprivation of life, Infringment of physical integrity”
https://trialinternational.org/latest-post/hissene-habre/</t>
        </r>
      </text>
    </comment>
    <comment ref="AL949" authorId="0" shapeId="0" xr:uid="{00000000-0006-0000-0000-0000530D0000}">
      <text>
        <r>
          <rPr>
            <sz val="11"/>
            <color indexed="8"/>
            <rFont val="Helvetica"/>
            <family val="2"/>
          </rPr>
          <t>Author:
https://www.hrw.org/news/2015/04/27/chronology-habre-case
https://trialinternational.org/latest-post/hissene-habre/
https://www.fidh.org/en/issues/litigation/litigation-against-individuals/hissene-habre-case/chronology-of-the-hissene-habre-case</t>
        </r>
      </text>
    </comment>
    <comment ref="B950" authorId="0" shapeId="0" xr:uid="{64507667-0493-074D-AFA3-F0B9EB23CF99}">
      <text>
        <r>
          <rPr>
            <sz val="11"/>
            <color indexed="8"/>
            <rFont val="Helvetica"/>
            <family val="2"/>
          </rPr>
          <t xml:space="preserve">Author:
Asylum/refugee/article 1F case.  Munyaneza applied for Asylum and was rejected on article 1F grounds. 
CASE INITIATED BY RWANDAN VICTIM LIVING IN CANADA!!!
</t>
        </r>
      </text>
    </comment>
    <comment ref="O950" authorId="0" shapeId="0" xr:uid="{B0B17F05-B629-8B4F-95B0-E17D80D45725}">
      <text>
        <r>
          <rPr>
            <sz val="11"/>
            <color rgb="FF000000"/>
            <rFont val="Helvetica"/>
            <family val="2"/>
          </rPr>
          <t xml:space="preserve">Author:
</t>
        </r>
        <r>
          <rPr>
            <sz val="11"/>
            <color rgb="FF000000"/>
            <rFont val="Helvetica"/>
            <family val="2"/>
          </rPr>
          <t>“The Munyaneza case was opened in October 1997, following a complaint by a Rwandan citizen living in Canada.” http://www.asser.nl/upload/documents/DomCLIC/Docs/NLP/Canada/Munyaneza_Judgement_22-5-2009_EN.pdf</t>
        </r>
      </text>
    </comment>
    <comment ref="AG950" authorId="0" shapeId="0" xr:uid="{BF8F58FB-88A6-0F47-8CDE-CC9198520C7D}">
      <text>
        <r>
          <rPr>
            <sz val="11"/>
            <color indexed="8"/>
            <rFont val="Helvetica"/>
            <family val="2"/>
          </rPr>
          <t>Author:
Rwanda controlled first by Germany (German East Africa) during colonial period, then by Belgium under League of Nations Mandate system</t>
        </r>
      </text>
    </comment>
    <comment ref="AL950" authorId="0" shapeId="0" xr:uid="{021DDC6D-3DBE-DA47-A594-B2AE367E84A3}">
      <text>
        <r>
          <rPr>
            <sz val="11"/>
            <color indexed="8"/>
            <rFont val="Helvetica"/>
            <family val="2"/>
          </rPr>
          <t>Author:
http://www.asser.nl/upload/documents/DomCLIC/Docs/NLP/Canada/Munyaneza_Judgement_22-5-2009_EN.pdf</t>
        </r>
      </text>
    </comment>
    <comment ref="AN950" authorId="0" shapeId="0" xr:uid="{8ECDC623-2E8A-C84B-81CB-C375CE8C37D6}">
      <text>
        <r>
          <rPr>
            <sz val="11"/>
            <color indexed="8"/>
            <rFont val="Helvetica"/>
            <family val="2"/>
          </rPr>
          <t>Author:
“Rwandan-Canadians who watched Munyaneza's trial say it's important for them to hear the sentencing, even if the conviction is still going to be appealed. "I think it's important to hear the sentence read out," said Jean-Paul Nyilinkwaya, a Montreal resident who lost more than 60 members of his family in the genocide, and is now an active member of support group Page-Rwanda. "But we know the nightmare is not over yet."  Nyilinkwaya knew Munyaneza in high school and helped launch the original RCMP investigation that led to his former schoolmate's arrest.”
http://www.cbc.ca/news/canada/montreal/rwandan-war-criminal-to-be-sentenced-in-montreal-1.814215</t>
        </r>
      </text>
    </comment>
    <comment ref="AR950" authorId="0" shapeId="0" xr:uid="{2F00BB53-2E11-B24A-879C-2C969E71DD6E}">
      <text>
        <r>
          <rPr>
            <sz val="11"/>
            <color indexed="8"/>
            <rFont val="Helvetica"/>
            <family val="2"/>
          </rPr>
          <t>Author:
"The Munyaneza case was opened in October 1997, following a complaint by a Rwandan citizen living in Canada” http://www.asser.nl/upload/documents/DomCLIC/Docs/NLP/Canada/Munyaneza_Judgement_22-5-2009_EN.pdf</t>
        </r>
      </text>
    </comment>
    <comment ref="AT950" authorId="0" shapeId="0" xr:uid="{E3669A11-FC5C-7543-AC55-AA29AC61B8D9}">
      <text>
        <r>
          <rPr>
            <sz val="11"/>
            <color indexed="8"/>
            <rFont val="Helvetica"/>
            <family val="2"/>
          </rPr>
          <t>Author:
http://tvo.org/blog/current-affairs/inside-agenda/canadian-courts-and-crimes-against-humanity</t>
        </r>
      </text>
    </comment>
    <comment ref="AZ950" authorId="0" shapeId="0" xr:uid="{32F4D48E-5925-834C-9CAA-CD58B67C7F20}">
      <text>
        <r>
          <rPr>
            <sz val="11"/>
            <color indexed="8"/>
            <rFont val="Helvetica"/>
            <family val="2"/>
          </rPr>
          <t>Author:
“Munyaneza was living in Toronto when he was arrested by the Royal Canadian Mounted Police (RCMP) on 19 October 2005.” https://trialinternational.org/latest-post/desire-munyaneza/</t>
        </r>
      </text>
    </comment>
    <comment ref="BA950" authorId="0" shapeId="0" xr:uid="{630CC387-262E-9948-8FB2-0B93B10CF062}">
      <text>
        <r>
          <rPr>
            <sz val="11"/>
            <color indexed="8"/>
            <rFont val="Helvetica"/>
            <family val="2"/>
          </rPr>
          <t>Author:
“Munyaneza was living in Toronto when he was arrested by the Royal Canadian Mounted Police (RCMP) on 19 October 2005.” https://trialinternational.org/latest-post/desire-munyaneza/</t>
        </r>
      </text>
    </comment>
    <comment ref="BB950" authorId="0" shapeId="0" xr:uid="{9298075E-08DC-4141-B6FA-C0D592A791C7}">
      <text>
        <r>
          <rPr>
            <sz val="11"/>
            <color indexed="8"/>
            <rFont val="Helvetica"/>
            <family val="2"/>
          </rPr>
          <t>Author:
“In 1997, Munyaneza fled to Canada carrying a fake Cameroon passport. He immediately filed a refugee claim insisting that, because he was a Hutu, he would be killed if he was sent back to Rwanda.” https://trialinternational.org/latest-post/desire-munyaneza/</t>
        </r>
      </text>
    </comment>
    <comment ref="BC950" authorId="0" shapeId="0" xr:uid="{6240AF5B-83F0-B646-97C9-5C15662200C0}">
      <text>
        <r>
          <rPr>
            <sz val="11"/>
            <color indexed="8"/>
            <rFont val="Helvetica"/>
            <family val="2"/>
          </rPr>
          <t>Author:
“Three years later, the Immigration and Refugee Board rejected his claim, largely on the testimony of an RCMP (Royal Canadian Mounted Police) war crimes investigator who linked Mr. Munyaneza to the Rwandan massacre. The Immigration and Refugee Board panel found that there were reasons to believe he had participated in crimes against humanity. According to Art 1F of the 1951 Convention Relating to the Status of Refugees, a person is excluded from asylum if there are serious reasons to believe that he or she has committed a crime against peace, a war crime, a crime against humanity or has committed an offence against the purposes and the principles of the United Nations..” https://trialinternational.org/latest-post/desire-munyaneza/</t>
        </r>
      </text>
    </comment>
    <comment ref="BF950" authorId="0" shapeId="0" xr:uid="{0AA4F51F-1E05-2648-A1B9-7DAC4DD8D6A6}">
      <text>
        <r>
          <rPr>
            <sz val="11"/>
            <color indexed="8"/>
            <rFont val="Helvetica"/>
            <family val="2"/>
          </rPr>
          <t>Author:
“ Crimes against Humanity and War Crimes Act was adopted in 2000 to implement Canada’s obligations with respect to the ICC and to provide for the prosecution of international crimes before Canadian courts”
https://trialinternational.org/latest-post/desire-munyaneza/“ Crimes against Humanity and War Crimes Act was adopted in 2000 to implement Canada’s obligations with respect to the ICC and to provide for the prosecution of international crimes before Canadian courts”
https://trialinternational.org/latest-post/desire-munyaneza/</t>
        </r>
      </text>
    </comment>
    <comment ref="O951" authorId="0" shapeId="0" xr:uid="{742BBD39-7B2B-6E45-9A8F-29C90934DD8D}">
      <text>
        <r>
          <rPr>
            <sz val="11"/>
            <color indexed="8"/>
            <rFont val="Helvetica"/>
            <family val="2"/>
          </rPr>
          <t>Author:
http://www.hirondellenews.com/other-courts/332-english-categories/other-trials/nkezabera/20934-en-en-051007-rwandabelgium-nkezabera-could-soon-be-indicted-in-brussels99859985</t>
        </r>
      </text>
    </comment>
    <comment ref="Q951" authorId="0" shapeId="0" xr:uid="{8096D2AC-2424-374C-B936-2F0490758DC1}">
      <text>
        <r>
          <rPr>
            <sz val="11"/>
            <color indexed="8"/>
            <rFont val="Helvetica"/>
            <family val="2"/>
          </rPr>
          <t>Author:
http://www.hirondellenews.com/other-courts/332-english-categories/other-trials/nkezabera/23751-en-en-101109-rwandabelgium-former-militia-leader-to-be-judged-by-default1280212802</t>
        </r>
      </text>
    </comment>
    <comment ref="AA951" authorId="0" shapeId="0" xr:uid="{501CE07F-F56D-1442-987E-32620E16B8BF}">
      <text>
        <r>
          <rPr>
            <sz val="11"/>
            <color indexed="8"/>
            <rFont val="Helvetica"/>
            <family val="2"/>
          </rPr>
          <t xml:space="preserve">Author:
On 1 March 2010, the Assize Court announced that there would be a complete retrial in order to allow Nkezabera to attend the proceedings . </t>
        </r>
      </text>
    </comment>
    <comment ref="AF951" authorId="0" shapeId="0" xr:uid="{AB8B2880-1547-4143-A9AA-DCB6EB51547A}">
      <text>
        <r>
          <rPr>
            <sz val="11"/>
            <color indexed="8"/>
            <rFont val="Helvetica"/>
            <family val="2"/>
          </rPr>
          <t>Author:
“For the first time in this kind of procedure in Belgium, a person was accused of the crimes of genocide and rape as war crimes. In the other “Rwandan Trials” already held in Belgium, only counts of violations of international humanitarian law and war crimes were retained.”
https://trialinternational.org/latest-post/ephrem-nkezabera/</t>
        </r>
      </text>
    </comment>
    <comment ref="AG951" authorId="0" shapeId="0" xr:uid="{C41E1D9F-926E-2547-8A7E-9EE70AD09DD6}">
      <text>
        <r>
          <rPr>
            <sz val="11"/>
            <color indexed="8"/>
            <rFont val="Helvetica"/>
            <family val="2"/>
          </rPr>
          <t>Author:
Rwanda controlled first by Germany (German East Africa) during colonial period, then by Belgium under League of Nations Mandate system</t>
        </r>
      </text>
    </comment>
    <comment ref="AI951" authorId="0" shapeId="0" xr:uid="{B2BBB644-B12F-5F43-A6C2-1928CFC94E90}">
      <text>
        <r>
          <rPr>
            <sz val="11"/>
            <color indexed="8"/>
            <rFont val="Helvetica"/>
            <family val="2"/>
          </rPr>
          <t>Author:
Rwanda controlled first by Germany (German East Africa) during colonial period, then by Belgium under League of Nations Mandate system</t>
        </r>
      </text>
    </comment>
    <comment ref="AL951" authorId="0" shapeId="0" xr:uid="{30FF0ED4-CC4A-BD42-87F5-3F7390463B15}">
      <text>
        <r>
          <rPr>
            <sz val="11"/>
            <color indexed="8"/>
            <rFont val="Helvetica"/>
            <family val="2"/>
          </rPr>
          <t xml:space="preserve">Author:
</t>
        </r>
      </text>
    </comment>
    <comment ref="BA951" authorId="0" shapeId="0" xr:uid="{489ED11E-9167-1948-A946-397F49435AF6}">
      <text>
        <r>
          <rPr>
            <sz val="11"/>
            <color indexed="8"/>
            <rFont val="Helvetica"/>
            <family val="2"/>
          </rPr>
          <t>Author:
“Wanted by the International Criminal Tribunal for Rwanda (ICTR) and Rwanda, he was arrested in June 2004 in Belgium where he hid at his son's residence”
http://www.hirondellenews.com/other-courts/332-english-categories/other-trials/nkezabera/20934-en-en-051007-rwandabelgium-nkezabera-could-soon-be-indicted-in-brussels99859985</t>
        </r>
      </text>
    </comment>
    <comment ref="BJ951" authorId="0" shapeId="0" xr:uid="{B788481D-8C4F-0247-A5DF-140388EE876E}">
      <text>
        <r>
          <rPr>
            <sz val="11"/>
            <color indexed="8"/>
            <rFont val="Helvetica"/>
            <family val="2"/>
          </rPr>
          <t>Author:
“He was listed in 67th position on the list of those responsible for the genocide which were being sought by the Rwandan authorities.” https://trialinternational.org/latest-post/ephrem-nkezabera/</t>
        </r>
      </text>
    </comment>
    <comment ref="K952" authorId="0" shapeId="0" xr:uid="{00000000-0006-0000-0000-0000170D0000}">
      <text>
        <r>
          <rPr>
            <sz val="11"/>
            <color indexed="8"/>
            <rFont val="Helvetica"/>
            <family val="2"/>
          </rPr>
          <t xml:space="preserve">Author:
http://pchrgaza.org/files/Reports/English/pdf_spec/PCHR-UJ-BOOK.pdf
</t>
        </r>
      </text>
    </comment>
    <comment ref="AG952" authorId="0" shapeId="0" xr:uid="{00000000-0006-0000-0000-000018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952" authorId="0" shapeId="0" xr:uid="{00000000-0006-0000-0000-0000190D0000}">
      <text>
        <r>
          <rPr>
            <sz val="11"/>
            <color indexed="8"/>
            <rFont val="Helvetica"/>
            <family val="2"/>
          </rPr>
          <t>Author:
http://pchrgaza.org/files/Reports/English/pdf_spec/PCHR-UJ-BOOK.pdf</t>
        </r>
      </text>
    </comment>
    <comment ref="BF952" authorId="0" shapeId="0" xr:uid="{00000000-0006-0000-0000-00001A0D0000}">
      <text>
        <r>
          <rPr>
            <sz val="11"/>
            <color indexed="8"/>
            <rFont val="Helvetica"/>
            <family val="2"/>
          </rPr>
          <t>Author:
http://pchrgaza.org/files/Reports/English/pdf_spec/PCHR-UJ-BOOK.pdf</t>
        </r>
      </text>
    </comment>
    <comment ref="BJ952" authorId="0" shapeId="0" xr:uid="{00000000-0006-0000-0000-00001B0D0000}">
      <text>
        <r>
          <rPr>
            <sz val="11"/>
            <color indexed="8"/>
            <rFont val="Helvetica"/>
            <family val="2"/>
          </rPr>
          <t>Author:
Israel had already adjudicated a number of these and other related cases.</t>
        </r>
      </text>
    </comment>
    <comment ref="H953" authorId="1" shapeId="0" xr:uid="{00000000-0006-0000-0000-00005F0E0000}">
      <text>
        <r>
          <rPr>
            <sz val="11"/>
            <color indexed="8"/>
            <rFont val="Helvetica"/>
            <family val="2"/>
          </rPr>
          <t>Mack Eason:
Case dropped Apr 30, 2009</t>
        </r>
      </text>
    </comment>
    <comment ref="K953" authorId="0" shapeId="0" xr:uid="{00000000-0006-0000-0000-0000600E0000}">
      <text>
        <r>
          <rPr>
            <sz val="11"/>
            <color indexed="8"/>
            <rFont val="Helvetica"/>
            <family val="2"/>
          </rPr>
          <t>Author:
http://www.dailykos.com/story/2009/4/30/726464/-</t>
        </r>
      </text>
    </comment>
    <comment ref="AC953" authorId="0" shapeId="0" xr:uid="{00000000-0006-0000-0000-0000610E0000}">
      <text>
        <r>
          <rPr>
            <sz val="11"/>
            <color indexed="8"/>
            <rFont val="Helvetica"/>
            <family val="2"/>
          </rPr>
          <t>Author:
https://web.archive.org/web/20120303014906/http://www.mazlumder.org/ing/haber_detay.asp?haberID=15</t>
        </r>
      </text>
    </comment>
    <comment ref="AE953" authorId="0" shapeId="0" xr:uid="{00000000-0006-0000-0000-0000620E0000}">
      <text>
        <r>
          <rPr>
            <sz val="11"/>
            <color indexed="8"/>
            <rFont val="Helvetica"/>
            <family val="2"/>
          </rPr>
          <t xml:space="preserve">Author:
https://web.archive.org/web/20120303014906/http://www.mazlumder.org/ing/haber_detay.asp?haberID=15
</t>
        </r>
      </text>
    </comment>
    <comment ref="AG953" authorId="0" shapeId="0" xr:uid="{00000000-0006-0000-0000-000063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953" authorId="0" shapeId="0" xr:uid="{00000000-0006-0000-0000-0000640E0000}">
      <text>
        <r>
          <rPr>
            <sz val="11"/>
            <color indexed="8"/>
            <rFont val="Helvetica"/>
            <family val="2"/>
          </rPr>
          <t xml:space="preserve">Author:
Sort of.  As the Ottoman Empire.
</t>
        </r>
      </text>
    </comment>
    <comment ref="AI953" authorId="0" shapeId="0" xr:uid="{00000000-0006-0000-0000-0000650E0000}">
      <text>
        <r>
          <rPr>
            <sz val="11"/>
            <color indexed="8"/>
            <rFont val="Helvetica"/>
            <family val="2"/>
          </rPr>
          <t xml:space="preserve">Author:
Sort of.  As the Ottoman Empire.
</t>
        </r>
      </text>
    </comment>
    <comment ref="AO953" authorId="0" shapeId="0" xr:uid="{00000000-0006-0000-0000-0000660E0000}">
      <text>
        <r>
          <rPr>
            <sz val="11"/>
            <color indexed="8"/>
            <rFont val="Helvetica"/>
            <family val="2"/>
          </rPr>
          <t xml:space="preserve">Author:
a group called Mazlum-Der, Turkey based
</t>
        </r>
      </text>
    </comment>
    <comment ref="AP953" authorId="0" shapeId="0" xr:uid="{00000000-0006-0000-0000-000067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953" authorId="0" shapeId="0" xr:uid="{00000000-0006-0000-0000-0000680E0000}">
      <text>
        <r>
          <rPr>
            <sz val="11"/>
            <color indexed="8"/>
            <rFont val="Helvetica"/>
            <family val="2"/>
          </rPr>
          <t xml:space="preserve">Author:
a group called Mazlum-Der, Turkey based
</t>
        </r>
      </text>
    </comment>
    <comment ref="AS953" authorId="0" shapeId="0" xr:uid="{00000000-0006-0000-0000-0000690E0000}">
      <text>
        <r>
          <rPr>
            <sz val="11"/>
            <color indexed="8"/>
            <rFont val="Helvetica"/>
            <family val="2"/>
          </rPr>
          <t>Author:
retired army officer</t>
        </r>
      </text>
    </comment>
    <comment ref="BH953" authorId="0" shapeId="0" xr:uid="{00000000-0006-0000-0000-00006A0E0000}">
      <text>
        <r>
          <rPr>
            <sz val="11"/>
            <color indexed="8"/>
            <rFont val="Helvetica"/>
            <family val="2"/>
          </rPr>
          <t>Author:
http://www.dailykos.com/story/2009/4/30/726464/-</t>
        </r>
      </text>
    </comment>
    <comment ref="B954" authorId="0" shapeId="0" xr:uid="{05F9DDD2-B065-154E-9EAF-D9EA429377F6}">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K954" authorId="0" shapeId="0" xr:uid="{00000000-0006-0000-0000-000019190000}">
      <text>
        <r>
          <rPr>
            <sz val="11"/>
            <color indexed="8"/>
            <rFont val="Helvetica"/>
            <family val="2"/>
          </rPr>
          <t>Author:
http://www.efe.com/efe/espana/politica/ruz-procesa-a-11-altos-cargos-y-militares-marroquies-por-genocidio-en-el-sahara/10002-2581895</t>
        </r>
      </text>
    </comment>
    <comment ref="O954" authorId="0" shapeId="0" xr:uid="{00000000-0006-0000-0000-00001A190000}">
      <text>
        <r>
          <rPr>
            <sz val="11"/>
            <color indexed="8"/>
            <rFont val="Helvetica"/>
            <family val="2"/>
          </rPr>
          <t>Author:
http://www.fmyv.es/ci/in/HR/12.pdf
Also see http://www.elmundo.es/elmundo/2006/09/14/solidaridad/1158254679.html</t>
        </r>
      </text>
    </comment>
    <comment ref="AB954" authorId="0" shapeId="0" xr:uid="{00000000-0006-0000-0000-00001B190000}">
      <text>
        <r>
          <rPr>
            <sz val="11"/>
            <color indexed="8"/>
            <rFont val="Helvetica"/>
            <family val="2"/>
          </rPr>
          <t>Author:
“genocide, illegal detention, torture and crimes against humanity” 
http://www.fmyv.es/ci/in/HR/12.pdf at 21</t>
        </r>
      </text>
    </comment>
    <comment ref="AC954" authorId="0" shapeId="0" xr:uid="{00000000-0006-0000-0000-00001C190000}">
      <text>
        <r>
          <rPr>
            <sz val="11"/>
            <color indexed="8"/>
            <rFont val="Helvetica"/>
            <family val="2"/>
          </rPr>
          <t>Author:
“genocide, illegal detention, torture and crimes against humanity” 
http://www.fmyv.es/ci/in/HR/12.pdf at 21</t>
        </r>
      </text>
    </comment>
    <comment ref="AE954" authorId="0" shapeId="0" xr:uid="{00000000-0006-0000-0000-00001D190000}">
      <text>
        <r>
          <rPr>
            <sz val="11"/>
            <color indexed="8"/>
            <rFont val="Helvetica"/>
            <family val="2"/>
          </rPr>
          <t>Author:
“genocide, illegal detention, torture and crimes against humanity” 
http://www.fmyv.es/ci/in/HR/12.pdf at 21</t>
        </r>
      </text>
    </comment>
    <comment ref="AF954" authorId="0" shapeId="0" xr:uid="{00000000-0006-0000-0000-00001E190000}">
      <text>
        <r>
          <rPr>
            <sz val="11"/>
            <color indexed="8"/>
            <rFont val="Helvetica"/>
            <family val="2"/>
          </rPr>
          <t>Author:
“genocide, illegal detention, torture and crimes against humanity” 
http://www.fmyv.es/ci/in/HR/12.pdf at 21</t>
        </r>
      </text>
    </comment>
    <comment ref="AI954" authorId="0" shapeId="0" xr:uid="{00000000-0006-0000-0000-00001F190000}">
      <text>
        <r>
          <rPr>
            <sz val="11"/>
            <color indexed="8"/>
            <rFont val="Helvetica"/>
            <family val="2"/>
          </rPr>
          <t>Author:
Spain didn’t hold Morocco as a colony in the 19th century, BUT Morocco was a spanish protectorate after WWI and was invaded by Franco</t>
        </r>
      </text>
    </comment>
    <comment ref="AL954" authorId="0" shapeId="0" xr:uid="{00000000-0006-0000-0000-000020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954" authorId="0" shapeId="0" xr:uid="{00000000-0006-0000-0000-000021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954" authorId="0" shapeId="0" xr:uid="{00000000-0006-0000-0000-000022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954" authorId="0" shapeId="0" xr:uid="{00000000-0006-0000-0000-000023190000}">
      <text>
        <r>
          <rPr>
            <sz val="11"/>
            <color indexed="8"/>
            <rFont val="Helvetica"/>
            <family val="2"/>
          </rPr>
          <t>Author:
“filed before the Spanish National Court by a group of Saharawi citizens”  http://www.fmyv.es/ci/in/HR/12.pdf at p. 21</t>
        </r>
      </text>
    </comment>
    <comment ref="AQ954" authorId="0" shapeId="0" xr:uid="{00000000-0006-0000-0000-000024190000}">
      <text>
        <r>
          <rPr>
            <sz val="11"/>
            <color indexed="8"/>
            <rFont val="Helvetica"/>
            <family val="2"/>
          </rPr>
          <t>Author:
“filed before the Spanish National Court by a group of Saharawi citizens”  http://www.fmyv.es/ci/in/HR/12.pdf at p. 21</t>
        </r>
      </text>
    </comment>
    <comment ref="AR954" authorId="0" shapeId="0" xr:uid="{00000000-0006-0000-0000-000025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954" authorId="0" shapeId="0" xr:uid="{00000000-0006-0000-0000-000026190000}">
      <text>
        <r>
          <rPr>
            <sz val="11"/>
            <color indexed="8"/>
            <rFont val="Helvetica"/>
            <family val="2"/>
          </rPr>
          <t>Author:
“leader of the gendarmerie headquarters in Tan Tan in 1981”</t>
        </r>
      </text>
    </comment>
    <comment ref="B955" authorId="0" shapeId="0" xr:uid="{430D088E-3B6D-874F-9D19-A40A1DE41994}">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K955" authorId="0" shapeId="0" xr:uid="{00000000-0006-0000-0000-000028190000}">
      <text>
        <r>
          <rPr>
            <sz val="11"/>
            <color indexed="8"/>
            <rFont val="Helvetica"/>
            <family val="2"/>
          </rPr>
          <t>Author:
http://www.efe.com/efe/espana/politica/ruz-procesa-a-11-altos-cargos-y-militares-marroquies-por-genocidio-en-el-sahara/10002-2581895</t>
        </r>
      </text>
    </comment>
    <comment ref="O955" authorId="0" shapeId="0" xr:uid="{00000000-0006-0000-0000-000029190000}">
      <text>
        <r>
          <rPr>
            <sz val="11"/>
            <color indexed="8"/>
            <rFont val="Helvetica"/>
            <family val="2"/>
          </rPr>
          <t>Author:
http://www.fmyv.es/ci/in/HR/12.pdf
Also see http://www.elmundo.es/elmundo/2006/09/14/solidaridad/1158254679.html</t>
        </r>
      </text>
    </comment>
    <comment ref="AB955" authorId="0" shapeId="0" xr:uid="{00000000-0006-0000-0000-00002A190000}">
      <text>
        <r>
          <rPr>
            <sz val="11"/>
            <color indexed="8"/>
            <rFont val="Helvetica"/>
            <family val="2"/>
          </rPr>
          <t>Author:
“genocide, illegal detention, torture and crimes against humanity” 
http://www.fmyv.es/ci/in/HR/12.pdf at 21</t>
        </r>
      </text>
    </comment>
    <comment ref="AC955" authorId="0" shapeId="0" xr:uid="{00000000-0006-0000-0000-00002B190000}">
      <text>
        <r>
          <rPr>
            <sz val="11"/>
            <color indexed="8"/>
            <rFont val="Helvetica"/>
            <family val="2"/>
          </rPr>
          <t>Author:
“genocide, illegal detention, torture and crimes against humanity” 
http://www.fmyv.es/ci/in/HR/12.pdf at 21</t>
        </r>
      </text>
    </comment>
    <comment ref="AE955" authorId="0" shapeId="0" xr:uid="{00000000-0006-0000-0000-00002C190000}">
      <text>
        <r>
          <rPr>
            <sz val="11"/>
            <color indexed="8"/>
            <rFont val="Helvetica"/>
            <family val="2"/>
          </rPr>
          <t>Author:
“genocide, illegal detention, torture and crimes against humanity” 
http://www.fmyv.es/ci/in/HR/12.pdf at 21</t>
        </r>
      </text>
    </comment>
    <comment ref="AF955" authorId="0" shapeId="0" xr:uid="{00000000-0006-0000-0000-00002D190000}">
      <text>
        <r>
          <rPr>
            <sz val="11"/>
            <color indexed="8"/>
            <rFont val="Helvetica"/>
            <family val="2"/>
          </rPr>
          <t>Author:
“genocide, illegal detention, torture and crimes against humanity” 
http://www.fmyv.es/ci/in/HR/12.pdf at 21</t>
        </r>
      </text>
    </comment>
    <comment ref="AI955" authorId="0" shapeId="0" xr:uid="{00000000-0006-0000-0000-00002E190000}">
      <text>
        <r>
          <rPr>
            <sz val="11"/>
            <color indexed="8"/>
            <rFont val="Helvetica"/>
            <family val="2"/>
          </rPr>
          <t>Author:
Spain didn’t hold Morocco as a colony in the 19th century, BUT Morocco was a spanish protectorate after WWI and was invaded by Franco</t>
        </r>
      </text>
    </comment>
    <comment ref="AL955" authorId="0" shapeId="0" xr:uid="{00000000-0006-0000-0000-00002F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955" authorId="0" shapeId="0" xr:uid="{00000000-0006-0000-0000-000030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955" authorId="0" shapeId="0" xr:uid="{00000000-0006-0000-0000-000031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955" authorId="0" shapeId="0" xr:uid="{00000000-0006-0000-0000-000032190000}">
      <text>
        <r>
          <rPr>
            <sz val="11"/>
            <color indexed="8"/>
            <rFont val="Helvetica"/>
            <family val="2"/>
          </rPr>
          <t>Author:
“filed before the Spanish National Court by a group of Saharawi citizens”  http://www.fmyv.es/ci/in/HR/12.pdf at p. 21</t>
        </r>
      </text>
    </comment>
    <comment ref="AQ955" authorId="0" shapeId="0" xr:uid="{00000000-0006-0000-0000-000033190000}">
      <text>
        <r>
          <rPr>
            <sz val="11"/>
            <color indexed="8"/>
            <rFont val="Helvetica"/>
            <family val="2"/>
          </rPr>
          <t>Author:
“filed before the Spanish National Court by a group of Saharawi citizens”  http://www.fmyv.es/ci/in/HR/12.pdf at p. 21</t>
        </r>
      </text>
    </comment>
    <comment ref="AR955" authorId="0" shapeId="0" xr:uid="{00000000-0006-0000-0000-000034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O956" authorId="0" shapeId="0" xr:uid="{00000000-0006-0000-0000-00008F2C0000}">
      <text>
        <r>
          <rPr>
            <sz val="11"/>
            <color indexed="8"/>
            <rFont val="Helvetica"/>
            <family val="2"/>
          </rPr>
          <t>Author:
http://www.derechos.org/nizkor/arg/espana/gar.html
“DECIMOTERCERO”</t>
        </r>
      </text>
    </comment>
    <comment ref="P956" authorId="0" shapeId="0" xr:uid="{00000000-0006-0000-0000-0000902C0000}">
      <text>
        <r>
          <rPr>
            <sz val="11"/>
            <color indexed="8"/>
            <rFont val="Helvetica"/>
            <family val="2"/>
          </rPr>
          <t>Author:
http://www.derechos.org/nizkor/arg/espana/gar.html</t>
        </r>
      </text>
    </comment>
    <comment ref="AB956" authorId="0" shapeId="0" xr:uid="{00000000-0006-0000-0000-0000912C0000}">
      <text>
        <r>
          <rPr>
            <sz val="11"/>
            <color indexed="8"/>
            <rFont val="Helvetica"/>
            <family val="2"/>
          </rPr>
          <t xml:space="preserve">Author:
See 1999 indictment, section 7. 
http://www.derechos.org/nizkor/arg/espana/gar.html </t>
        </r>
      </text>
    </comment>
    <comment ref="AC956" authorId="0" shapeId="0" xr:uid="{00000000-0006-0000-0000-000092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56" authorId="0" shapeId="0" xr:uid="{00000000-0006-0000-0000-0000932C0000}">
      <text>
        <r>
          <rPr>
            <sz val="11"/>
            <color indexed="8"/>
            <rFont val="Helvetica"/>
            <family val="2"/>
          </rPr>
          <t xml:space="preserve">Author:
Trial Watch says these Argentinean defendants were charged with CaH.  I looked through the court documents and I disagree.
</t>
        </r>
      </text>
    </comment>
    <comment ref="AF956" authorId="0" shapeId="0" xr:uid="{00000000-0006-0000-0000-0000942C0000}">
      <text>
        <r>
          <rPr>
            <sz val="11"/>
            <color indexed="8"/>
            <rFont val="Helvetica"/>
            <family val="2"/>
          </rPr>
          <t>Author:
Terrorism</t>
        </r>
      </text>
    </comment>
    <comment ref="AL956" authorId="0" shapeId="0" xr:uid="{00000000-0006-0000-0000-000095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56" authorId="0" shapeId="0" xr:uid="{00000000-0006-0000-0000-000096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56" authorId="0" shapeId="0" xr:uid="{00000000-0006-0000-0000-000097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56" authorId="0" shapeId="0" xr:uid="{00000000-0006-0000-0000-000098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56" authorId="0" shapeId="0" xr:uid="{00000000-0006-0000-0000-000099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56" authorId="0" shapeId="0" xr:uid="{00000000-0006-0000-0000-00009A2C0000}">
      <text>
        <r>
          <rPr>
            <sz val="11"/>
            <color indexed="8"/>
            <rFont val="Helvetica"/>
            <family val="2"/>
          </rPr>
          <t>Author:
multiple countries had opened investigations into these Argentinean defendants.</t>
        </r>
      </text>
    </comment>
    <comment ref="K957" authorId="0" shapeId="0" xr:uid="{00000000-0006-0000-0000-000031040000}">
      <text>
        <r>
          <rPr>
            <sz val="11"/>
            <color indexed="8"/>
            <rFont val="Helvetica"/>
            <family val="2"/>
          </rPr>
          <t>Author:
https://www.amnesty.org/download/Documents/48000/eur420012009en.pdf</t>
        </r>
      </text>
    </comment>
    <comment ref="R957" authorId="0" shapeId="0" xr:uid="{00000000-0006-0000-0000-000032040000}">
      <text>
        <r>
          <rPr>
            <sz val="11"/>
            <color indexed="8"/>
            <rFont val="Helvetica"/>
            <family val="2"/>
          </rPr>
          <t>Author:
http://news.bbc.co.uk/2/hi/asia-pacific/3810941.stm</t>
        </r>
      </text>
    </comment>
    <comment ref="AD957" authorId="0" shapeId="0" xr:uid="{00000000-0006-0000-0000-000033040000}">
      <text>
        <r>
          <rPr>
            <sz val="11"/>
            <color indexed="8"/>
            <rFont val="Helvetica"/>
            <family val="2"/>
          </rPr>
          <t>Author:
Amnesty International: Sweden End Impunity Through Universal Jurisdiction p.85</t>
        </r>
      </text>
    </comment>
    <comment ref="AH957" authorId="0" shapeId="0" xr:uid="{00000000-0006-0000-0000-000034040000}">
      <text>
        <r>
          <rPr>
            <sz val="11"/>
            <color indexed="8"/>
            <rFont val="Helvetica"/>
            <family val="2"/>
          </rPr>
          <t>Author:
Barely.
https://en.wikipedia.org/wiki/Swedish_overseas_colonies</t>
        </r>
      </text>
    </comment>
    <comment ref="AL957" authorId="0" shapeId="0" xr:uid="{00000000-0006-0000-0000-000035040000}">
      <text>
        <r>
          <rPr>
            <sz val="11"/>
            <color indexed="8"/>
            <rFont val="Helvetica"/>
            <family val="2"/>
          </rPr>
          <t>Author:
http://news.bbc.co.uk/2/hi/asia-pacific/3810941.stm</t>
        </r>
      </text>
    </comment>
    <comment ref="AT957" authorId="0" shapeId="0" xr:uid="{00000000-0006-0000-0000-000036040000}">
      <text>
        <r>
          <rPr>
            <sz val="11"/>
            <color indexed="8"/>
            <rFont val="Helvetica"/>
            <family val="2"/>
          </rPr>
          <t>Author:
“Indonesia welcomed the Swedish authorities' move.”
http://news.bbc.co.uk/2/hi/asia-pacific/3810941.stm</t>
        </r>
      </text>
    </comment>
    <comment ref="AU957" authorId="1" shapeId="0" xr:uid="{00000000-0006-0000-0000-000037040000}">
      <text>
        <r>
          <rPr>
            <sz val="11"/>
            <color indexed="8"/>
            <rFont val="Helvetica"/>
            <family val="2"/>
          </rPr>
          <t>Mack Eason:
http://www.theintelligencer.com/news/article/Aceh-Rebels-Find-an-Unlikely-Base-Sweden-10545066.php</t>
        </r>
      </text>
    </comment>
    <comment ref="AZ957" authorId="0" shapeId="0" xr:uid="{00000000-0006-0000-0000-000038040000}">
      <text>
        <r>
          <rPr>
            <sz val="11"/>
            <color indexed="8"/>
            <rFont val="Helvetica"/>
            <family val="2"/>
          </rPr>
          <t>Author:
Amnesty International: Sweden End Impunity Through Universal Jurisdiction p.85</t>
        </r>
      </text>
    </comment>
    <comment ref="BA957" authorId="0" shapeId="0" xr:uid="{00000000-0006-0000-0000-000039040000}">
      <text>
        <r>
          <rPr>
            <sz val="11"/>
            <color indexed="8"/>
            <rFont val="Helvetica"/>
            <family val="2"/>
          </rPr>
          <t>Author:
Amnesty International: Sweden End Impunity Through Universal Jurisdiction p.85</t>
        </r>
      </text>
    </comment>
    <comment ref="BB957" authorId="0" shapeId="0" xr:uid="{00000000-0006-0000-0000-00003A040000}">
      <text>
        <r>
          <rPr>
            <sz val="11"/>
            <color indexed="8"/>
            <rFont val="Helvetica"/>
            <family val="2"/>
          </rPr>
          <t>Author:
“They came to Sweden in the early 1980s as political refugees, and are now all Swedish citizens.”
http://news.bbc.co.uk/2/hi/asia-pacific/3810941.stm</t>
        </r>
      </text>
    </comment>
    <comment ref="BC957" authorId="0" shapeId="0" xr:uid="{00000000-0006-0000-0000-00003B040000}">
      <text>
        <r>
          <rPr>
            <sz val="11"/>
            <color indexed="8"/>
            <rFont val="Helvetica"/>
            <family val="2"/>
          </rPr>
          <t>Author:
Amnesty International: Sweden End Impunity Through Universal Jurisdiction p.85</t>
        </r>
      </text>
    </comment>
    <comment ref="B958" authorId="1" shapeId="0" xr:uid="{00000000-0006-0000-0000-000067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958" authorId="1" shapeId="0" xr:uid="{00000000-0006-0000-0000-000068060000}">
      <text>
        <r>
          <rPr>
            <sz val="11"/>
            <color indexed="8"/>
            <rFont val="Helvetica"/>
            <family val="2"/>
          </rPr>
          <t>Mack Eason:
as of 2014, at least</t>
        </r>
      </text>
    </comment>
    <comment ref="O958" authorId="1" shapeId="0" xr:uid="{00000000-0006-0000-0000-000069060000}">
      <text>
        <r>
          <rPr>
            <sz val="11"/>
            <color indexed="8"/>
            <rFont val="Helvetica"/>
            <family val="2"/>
          </rPr>
          <t>Mack Eason:
http://www.asser.nl/media/1452/spain-yihl-14-2011.pdf</t>
        </r>
      </text>
    </comment>
    <comment ref="AD958" authorId="1" shapeId="0" xr:uid="{00000000-0006-0000-0000-00006A060000}">
      <text>
        <r>
          <rPr>
            <sz val="11"/>
            <color indexed="8"/>
            <rFont val="Helvetica"/>
            <family val="2"/>
          </rPr>
          <t>Mack Eason:
http://ihrp.law.utoronto.ca/utfl_file/count/documents/WorkingGroup_Clinic/Spain%20Universal%20Jurisdiction%20Memo.pdf</t>
        </r>
      </text>
    </comment>
    <comment ref="AE958" authorId="1" shapeId="0" xr:uid="{00000000-0006-0000-0000-00006B060000}">
      <text>
        <r>
          <rPr>
            <sz val="11"/>
            <color indexed="8"/>
            <rFont val="Helvetica"/>
            <family val="2"/>
          </rPr>
          <t>Mack Eason:
http://ihrp.law.utoronto.ca/utfl_file/count/documents/WorkingGroup_Clinic/Spain%20Universal%20Jurisdiction%20Memo.pdf</t>
        </r>
      </text>
    </comment>
    <comment ref="AF958" authorId="1" shapeId="0" xr:uid="{00000000-0006-0000-0000-00006C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958" authorId="0" shapeId="0" xr:uid="{00000000-0006-0000-0000-00006D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958" authorId="1" shapeId="0" xr:uid="{00000000-0006-0000-0000-00006E060000}">
      <text>
        <r>
          <rPr>
            <sz val="11"/>
            <color indexed="8"/>
            <rFont val="Helvetica"/>
            <family val="2"/>
          </rPr>
          <t>Mack Eason:
www.asser.nl/media/1452/spain-yihl-14-2011.pdf at p. 5
http://www.sandiegouniontribune.com/sdut-spanish-court-open-probe-into-killings-in-iraq-2011jan04-story.html</t>
        </r>
      </text>
    </comment>
    <comment ref="AG959" authorId="0" shapeId="0" xr:uid="{00000000-0006-0000-0000-000032240000}">
      <text>
        <r>
          <rPr>
            <sz val="11"/>
            <color indexed="8"/>
            <rFont val="Helvetica"/>
            <family val="2"/>
          </rPr>
          <t xml:space="preserve">Author:
US is Sui generis among former colonies.  Treated it differently.
</t>
        </r>
      </text>
    </comment>
    <comment ref="O960" authorId="1" shapeId="0" xr:uid="{00000000-0006-0000-0000-00003A060000}">
      <text>
        <r>
          <rPr>
            <sz val="11"/>
            <color indexed="8"/>
            <rFont val="Helvetica"/>
            <family val="2"/>
          </rPr>
          <t xml:space="preserve">Mack Eason:
https://trialinternational.org/latest-post/alfredo-cristiani-burkard/
</t>
        </r>
      </text>
    </comment>
    <comment ref="P960" authorId="1" shapeId="0" xr:uid="{00000000-0006-0000-0000-00003B060000}">
      <text>
        <r>
          <rPr>
            <sz val="11"/>
            <color indexed="8"/>
            <rFont val="Helvetica"/>
            <family val="2"/>
          </rPr>
          <t>Mack Eason:
https://trialinternational.org/latest-post/inocente-orlando-montano-morales/</t>
        </r>
      </text>
    </comment>
    <comment ref="R960" authorId="1" shapeId="0" xr:uid="{00000000-0006-0000-0000-00003C060000}">
      <text>
        <r>
          <rPr>
            <sz val="11"/>
            <color indexed="8"/>
            <rFont val="Helvetica"/>
            <family val="2"/>
          </rPr>
          <t>Mack Eason:
https://trialinternational.org/latest-post/guillermo-alfredo-benavides/</t>
        </r>
      </text>
    </comment>
    <comment ref="AF960" authorId="1" shapeId="0" xr:uid="{00000000-0006-0000-0000-00003D060000}">
      <text>
        <r>
          <rPr>
            <sz val="11"/>
            <color indexed="8"/>
            <rFont val="Helvetica"/>
            <family val="2"/>
          </rPr>
          <t>Mack Eason:
Murder, state terrorism</t>
        </r>
      </text>
    </comment>
    <comment ref="AN960" authorId="1" shapeId="0" xr:uid="{00000000-0006-0000-0000-00003E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960" authorId="0" shapeId="0" xr:uid="{00000000-0006-0000-0000-00003F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K961" authorId="0" shapeId="0" xr:uid="{00000000-0006-0000-0000-00001C0D0000}">
      <text>
        <r>
          <rPr>
            <sz val="11"/>
            <color indexed="8"/>
            <rFont val="Helvetica"/>
            <family val="2"/>
          </rPr>
          <t xml:space="preserve">Author:
http://pchrgaza.org/files/Reports/English/pdf_spec/PCHR-UJ-BOOK.pdf
</t>
        </r>
      </text>
    </comment>
    <comment ref="AG961" authorId="0" shapeId="0" xr:uid="{00000000-0006-0000-0000-00001D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961" authorId="0" shapeId="0" xr:uid="{00000000-0006-0000-0000-00001E0D0000}">
      <text>
        <r>
          <rPr>
            <sz val="11"/>
            <color indexed="8"/>
            <rFont val="Helvetica"/>
            <family val="2"/>
          </rPr>
          <t>Author:
http://pchrgaza.org/files/Reports/English/pdf_spec/PCHR-UJ-BOOK.pdf</t>
        </r>
      </text>
    </comment>
    <comment ref="BF961" authorId="0" shapeId="0" xr:uid="{00000000-0006-0000-0000-00001F0D0000}">
      <text>
        <r>
          <rPr>
            <sz val="11"/>
            <color indexed="8"/>
            <rFont val="Helvetica"/>
            <family val="2"/>
          </rPr>
          <t>Author:
http://pchrgaza.org/files/Reports/English/pdf_spec/PCHR-UJ-BOOK.pdf</t>
        </r>
      </text>
    </comment>
    <comment ref="BJ961" authorId="0" shapeId="0" xr:uid="{00000000-0006-0000-0000-0000200D0000}">
      <text>
        <r>
          <rPr>
            <sz val="11"/>
            <color indexed="8"/>
            <rFont val="Helvetica"/>
            <family val="2"/>
          </rPr>
          <t>Author:
Israel had already adjudicated a number of these and other related cases.</t>
        </r>
      </text>
    </comment>
    <comment ref="B962" authorId="0" shapeId="0" xr:uid="{00897AC5-3E48-8442-B134-E248DAF2A980}">
      <text>
        <r>
          <rPr>
            <sz val="11"/>
            <color indexed="8"/>
            <rFont val="Helvetica"/>
            <family val="2"/>
          </rPr>
          <t xml:space="preserve">Author:
Good cases for the refugee/asylum arguments.  All three of these defendants had sought asylum.  AND all three of these investigations were initiated on the grounds of statements made by defendants to immigration services WHILE applygin for asylum.
</t>
        </r>
      </text>
    </comment>
    <comment ref="Q962" authorId="1" shapeId="0" xr:uid="{833C9033-F5EE-FD43-A236-A85E4CCC6CEF}">
      <text>
        <r>
          <rPr>
            <sz val="11"/>
            <color indexed="8"/>
            <rFont val="Helvetica"/>
            <family val="2"/>
          </rPr>
          <t>Mack Eason:
approximate indictment date from:
http://www.rferl.org/a/1062265.html</t>
        </r>
      </text>
    </comment>
    <comment ref="AG962" authorId="0" shapeId="0" xr:uid="{EAEB1E5F-8A59-9647-8C6E-480AA0860C35}">
      <text>
        <r>
          <rPr>
            <sz val="11"/>
            <color indexed="8"/>
            <rFont val="Helvetica"/>
            <family val="2"/>
          </rPr>
          <t>Author:
“The British fought 3 major wars with the Afghan people between 1839 and 1919 and although it was never a fully integrated colony of the British Empire, Afghanistan finally gained Independence from the British in 1919.”
https://www.quora.com/Which-country-or-colonies-did-the-British-find-it-hard-to-get-under-their-control</t>
        </r>
      </text>
    </comment>
    <comment ref="BB962" authorId="0" shapeId="0" xr:uid="{D42F6FD8-53F1-4A40-9AA7-480D9C05D947}">
      <text>
        <r>
          <rPr>
            <sz val="11"/>
            <color indexed="8"/>
            <rFont val="Helvetica"/>
            <family val="2"/>
          </rPr>
          <t>Author:
“The Afghani Heshamuddin (or Hesamuddin) Hesam applied for political asylum in the Netherlands in 1996, but this was refused due to suspicion of his involvement in torture and war crimes during the war in Afghanistan in the 1980’s. However, Hesam stayed in the Netherlands, and after investigations he was arrested in 2004.” http://www.internationalcrimesdatabase.org/Case/1020/H/</t>
        </r>
      </text>
    </comment>
    <comment ref="K963" authorId="1" shapeId="0" xr:uid="{00000000-0006-0000-0000-0000BA090000}">
      <text>
        <r>
          <rPr>
            <sz val="11"/>
            <color indexed="8"/>
            <rFont val="Helvetica"/>
            <family val="2"/>
          </rPr>
          <t>Mack Eason:
https://www.fidh.org/en/issues/litigation/litigation-against-individuals/hissene-habre-case/chronology-of-the-hissene-habre-case</t>
        </r>
      </text>
    </comment>
    <comment ref="O963" authorId="1" shapeId="0" xr:uid="{00000000-0006-0000-0000-0000BB090000}">
      <text>
        <r>
          <rPr>
            <sz val="11"/>
            <color indexed="8"/>
            <rFont val="Helvetica"/>
            <family val="2"/>
          </rPr>
          <t>Mack Eason:
https://www.fidh.org/en/issues/litigation/litigation-against-individuals/hissene-habre-case/chronology-of-the-hissene-habre-case</t>
        </r>
      </text>
    </comment>
    <comment ref="Q963" authorId="1" shapeId="0" xr:uid="{00000000-0006-0000-0000-0000BC090000}">
      <text>
        <r>
          <rPr>
            <sz val="11"/>
            <color indexed="8"/>
            <rFont val="Helvetica"/>
            <family val="2"/>
          </rPr>
          <t>Mack Eason:
https://www.fidh.org/en/issues/litigation/litigation-against-individuals/hissene-habre-case/chronology-of-the-hissene-habre-case</t>
        </r>
      </text>
    </comment>
    <comment ref="AF963" authorId="1" shapeId="0" xr:uid="{00000000-0006-0000-0000-0000BD090000}">
      <text>
        <r>
          <rPr>
            <sz val="11"/>
            <color indexed="8"/>
            <rFont val="Helvetica"/>
            <family val="2"/>
          </rPr>
          <t>Mack Eason:
“ torture, barbarous acts and crimes against humanity.”
https://www.fidh.org/en/issues/litigation/litigation-against-individuals/hissene-habre-case/chronology-of-the-hissene-habre-case</t>
        </r>
      </text>
    </comment>
    <comment ref="AL963" authorId="1" shapeId="0" xr:uid="{00000000-0006-0000-0000-0000BE090000}">
      <text>
        <r>
          <rPr>
            <sz val="11"/>
            <color indexed="8"/>
            <rFont val="Helvetica"/>
            <family val="2"/>
          </rPr>
          <t>Mack Eason:
https://www.hrw.org/news/2015/04/27/chronology-habre-case</t>
        </r>
      </text>
    </comment>
    <comment ref="AU963" authorId="1" shapeId="0" xr:uid="{00000000-0006-0000-0000-0000BF090000}">
      <text>
        <r>
          <rPr>
            <sz val="11"/>
            <color indexed="8"/>
            <rFont val="Helvetica"/>
            <family val="2"/>
          </rPr>
          <t>Mack Eason:
http://www.reveil-fm.com/index.php/reveil-fm.com2014/09/18/5104-paul-sampu-mukulu-paul-mwilambwe-temoin-cle-de-l-assassinat-de-floribert-chebeya-ne-sera-pas-extrade-du-senegal</t>
        </r>
      </text>
    </comment>
    <comment ref="M964" authorId="1" shapeId="0" xr:uid="{00000000-0006-0000-0000-0000E4130000}">
      <text>
        <r>
          <rPr>
            <sz val="11"/>
            <color indexed="8"/>
            <rFont val="Helvetica"/>
            <family val="2"/>
          </rPr>
          <t>Mack Eason:
http://ilawyerblog.com/ethiopia-years-run-eshetu-alemu-will-face-trial/#more-2896</t>
        </r>
      </text>
    </comment>
    <comment ref="R964" authorId="1" shapeId="0" xr:uid="{00000000-0006-0000-0000-0000E5130000}">
      <text>
        <r>
          <rPr>
            <sz val="11"/>
            <color indexed="8"/>
            <rFont val="Helvetica"/>
            <family val="2"/>
          </rPr>
          <t>Mack Eason:
https://trialinternational.org/latest-post/eshetu-alemu/</t>
        </r>
      </text>
    </comment>
    <comment ref="S964" authorId="1" shapeId="0" xr:uid="{00000000-0006-0000-0000-0000E6130000}">
      <text>
        <r>
          <rPr>
            <sz val="11"/>
            <color indexed="8"/>
            <rFont val="Helvetica"/>
            <family val="2"/>
          </rPr>
          <t>Mack Eason:
http://www.nydailynews.com/newswires/news/world/ethiopian-born-suspect-trial-1970s-war-crimes-article-1.3598861</t>
        </r>
      </text>
    </comment>
    <comment ref="AL964" authorId="1" shapeId="0" xr:uid="{00000000-0006-0000-0000-0000E7130000}">
      <text>
        <r>
          <rPr>
            <sz val="11"/>
            <color indexed="8"/>
            <rFont val="Helvetica"/>
            <family val="2"/>
          </rPr>
          <t>Mack Eason:
https://af.reuters.com/article/topNews/idAFKBN1CZ1MN-OZATP</t>
        </r>
      </text>
    </comment>
    <comment ref="AZ964" authorId="1" shapeId="0" xr:uid="{00000000-0006-0000-0000-0000E8130000}">
      <text>
        <r>
          <rPr>
            <sz val="11"/>
            <color indexed="8"/>
            <rFont val="Helvetica"/>
            <family val="2"/>
          </rPr>
          <t xml:space="preserve">Mack Eason:
“In 1991 he fled to The Netherlands, and he became a Dutch citizen in 1998.”
https://trialinternational.org/latest-post/eshetu-alemu/
</t>
        </r>
      </text>
    </comment>
    <comment ref="BA964" authorId="1" shapeId="0" xr:uid="{00000000-0006-0000-0000-0000E9130000}">
      <text>
        <r>
          <rPr>
            <sz val="11"/>
            <color indexed="8"/>
            <rFont val="Helvetica"/>
            <family val="2"/>
          </rPr>
          <t xml:space="preserve">Mack Eason:
“In 1991 he fled to The Netherlands, and he became a Dutch citizen in 1998.”
https://trialinternational.org/latest-post/eshetu-alemu/
</t>
        </r>
      </text>
    </comment>
    <comment ref="BB964" authorId="1" shapeId="0" xr:uid="{00000000-0006-0000-0000-0000EA130000}">
      <text>
        <r>
          <rPr>
            <sz val="11"/>
            <color indexed="8"/>
            <rFont val="Helvetica"/>
            <family val="2"/>
          </rPr>
          <t xml:space="preserve">Mack Eason:
“In 1991 he fled to The Netherlands, and he became a Dutch citizen in 1998.”
https://trialinternational.org/latest-post/eshetu-alemu/
</t>
        </r>
      </text>
    </comment>
    <comment ref="BC964" authorId="1" shapeId="0" xr:uid="{00000000-0006-0000-0000-0000EB130000}">
      <text>
        <r>
          <rPr>
            <sz val="11"/>
            <color indexed="8"/>
            <rFont val="Helvetica"/>
            <family val="2"/>
          </rPr>
          <t xml:space="preserve">Mack Eason:
“In 1991 he fled to The Netherlands, and he became a Dutch citizen in 1998.”
https://trialinternational.org/latest-post/eshetu-alemu/
</t>
        </r>
      </text>
    </comment>
    <comment ref="B965" authorId="0" shapeId="0" xr:uid="{00000000-0006-0000-0000-000039000000}">
      <text>
        <r>
          <rPr>
            <sz val="11"/>
            <color indexed="8"/>
            <rFont val="Helvetica"/>
            <family val="2"/>
          </rPr>
          <t>Author:
Particularly important for my argument about postcolonial migration ties.  
At home, these two are considered by some to be “patriots, who deserve respect and recognition.”  http://www.liberte-algerie.com/actualite/nous-allons-laver-laffront-241192
“Entre l’Algérie et la France les liens sont toujours étroits, souvent tourmentés. Les cicatrices restent profondes et les événements retentissent en profondeur sur les deux rives.” (translation: “Between Algeria and France are still close ties, often tormented. The scars remain deep and events resound deep on both sides.”) http://www.algerie-disparus.org/app/uploads/2016/03/REVUE-DE-PRESSE-JANVIER-2016.pdf</t>
        </r>
      </text>
    </comment>
    <comment ref="M965" authorId="0" shapeId="0" xr:uid="{00000000-0006-0000-0000-00003A000000}">
      <text>
        <r>
          <rPr>
            <sz val="11"/>
            <color indexed="8"/>
            <rFont val="Helvetica"/>
            <family val="2"/>
          </rPr>
          <t>Author:
https://translate.googleusercontent.com/translate_c?depth=1&amp;hl=en&amp;prev=search&amp;rurl=translate.google.com&amp;sl=fr&amp;u=http://www.fidh.org/magmoyen/algerie.htm&amp;usg=ALkJrhgsSRfUjrEkuWbr9kFlabWhWGtQpg</t>
        </r>
      </text>
    </comment>
    <comment ref="O965" authorId="0" shapeId="0" xr:uid="{00000000-0006-0000-0000-00003B000000}">
      <text>
        <r>
          <rPr>
            <sz val="11"/>
            <color indexed="8"/>
            <rFont val="Helvetica"/>
            <family val="2"/>
          </rPr>
          <t>Author:
http://www.france24.com/fr/20160119-algerie-guerre-civile-justice-non-lieu-miliciens-algeriens-torture-appel-nimes-relizane</t>
        </r>
      </text>
    </comment>
    <comment ref="Q965" authorId="0" shapeId="0" xr:uid="{00000000-0006-0000-0000-00003C000000}">
      <text>
        <r>
          <rPr>
            <sz val="11"/>
            <color indexed="8"/>
            <rFont val="Helvetica"/>
            <family val="2"/>
          </rPr>
          <t>Author:
https://www.fidh.org/en/region/north-africa-middle-east/algeria/16735-algeria-questions-and-answers-on-the-relizane-case-judged-in-france#Q5</t>
        </r>
      </text>
    </comment>
    <comment ref="R965" authorId="0" shapeId="0" xr:uid="{00000000-0006-0000-0000-00003D000000}">
      <text>
        <r>
          <rPr>
            <sz val="11"/>
            <color indexed="8"/>
            <rFont val="Helvetica"/>
            <family val="2"/>
          </rPr>
          <t>Author:
https://www.fidh.org/spip.php?page=article&amp;id_article=814</t>
        </r>
      </text>
    </comment>
    <comment ref="AB965" authorId="0" shapeId="0" xr:uid="{00000000-0006-0000-0000-00003E000000}">
      <text>
        <r>
          <rPr>
            <sz val="11"/>
            <color indexed="8"/>
            <rFont val="Helvetica"/>
            <family val="2"/>
          </rPr>
          <t>Author:
“torture, barbarous acts and crimes against humanity”
https://translate.google.com/translate?sl=fr&amp;tl=en&amp;js=y&amp;prev=_t&amp;hl=en&amp;ie=UTF-8&amp;u=https%3A%2F%2Fwww.fidh.org%2FIMG%2Fpdf%2Frecap_gaj2005.pdf&amp;edit-text=&amp;act=url</t>
        </r>
      </text>
    </comment>
    <comment ref="AE965" authorId="0" shapeId="0" xr:uid="{00000000-0006-0000-0000-00003F000000}">
      <text>
        <r>
          <rPr>
            <sz val="11"/>
            <color indexed="8"/>
            <rFont val="Helvetica"/>
            <family val="2"/>
          </rPr>
          <t>Author:
“torture, barbarous acts and crimes against humanity”
https://translate.google.com/translate?sl=fr&amp;tl=en&amp;js=y&amp;prev=_t&amp;hl=en&amp;ie=UTF-8&amp;u=https%3A%2F%2Fwww.fidh.org%2FIMG%2Fpdf%2Frecap_gaj2005.pdf&amp;edit-text=&amp;act=url</t>
        </r>
      </text>
    </comment>
    <comment ref="AF965" authorId="0" shapeId="0" xr:uid="{00000000-0006-0000-0000-000040000000}">
      <text>
        <r>
          <rPr>
            <sz val="11"/>
            <color indexed="8"/>
            <rFont val="Helvetica"/>
            <family val="2"/>
          </rPr>
          <t>Author:
“torture, barbarous acts and crimes against humanity”
https://translate.google.com/translate?sl=fr&amp;tl=en&amp;js=y&amp;prev=_t&amp;hl=en&amp;ie=UTF-8&amp;u=https%3A%2F%2Fwww.fidh.org%2FIMG%2Fpdf%2Frecap_gaj2005.pdf&amp;edit-text=&amp;act=url</t>
        </r>
      </text>
    </comment>
    <comment ref="AI965" authorId="0" shapeId="0" xr:uid="{00000000-0006-0000-0000-000041000000}">
      <text>
        <r>
          <rPr>
            <sz val="11"/>
            <color indexed="8"/>
            <rFont val="Helvetica"/>
            <family val="2"/>
          </rPr>
          <t>Author:
https://en.wikipedia.org/wiki/French_Algeria</t>
        </r>
      </text>
    </comment>
    <comment ref="AL965" authorId="0" shapeId="0" xr:uid="{00000000-0006-0000-0000-000042000000}">
      <text>
        <r>
          <rPr>
            <sz val="11"/>
            <color indexed="8"/>
            <rFont val="Helvetica"/>
            <family val="2"/>
          </rPr>
          <t>Author:
“International Federation for Human Rights (FIDH) and the French League for Human Rights and the Citizen (LDH), supported by the Relizane section of the Algerian League for Defense of Human Rights (LADDH), affiliated to the FIDH in Algeria, and the Collective of Families of Disappeared in Algeria”
FIDH, “Groupe d’action judiciaire de la FIDH: Recapitulatif des activités du GAJ”, dated June 2005, as posted at: www.fidh.org.
(translation: https://translate.google.com/translate?hl=en&amp;sl=fr&amp;u=https://www.fidh.org/IMG/pdf/recap_gaj2005.pdf&amp;prev=search)
at p. 3</t>
        </r>
      </text>
    </comment>
    <comment ref="AN965" authorId="0" shapeId="0" xr:uid="{00000000-0006-0000-0000-000043000000}">
      <text>
        <r>
          <rPr>
            <sz val="11"/>
            <color indexed="8"/>
            <rFont val="Helvetica"/>
            <family val="2"/>
          </rPr>
          <t>Author:
“Seven Algerian victims who lost relatives or have survived stood as the plaintiffs during the investigation.”
https://www.fidh.org/en/region/north-africa-middle-east/algeria/16735-algeria-questions-and-answers-on-the-relizane-case-judged-in-france#Q5</t>
        </r>
      </text>
    </comment>
    <comment ref="AP965" authorId="0" shapeId="0" xr:uid="{00000000-0006-0000-0000-000044000000}">
      <text>
        <r>
          <rPr>
            <sz val="11"/>
            <color indexed="8"/>
            <rFont val="Helvetica"/>
            <family val="2"/>
          </rPr>
          <t>Author:
“Seven Algerian victims who lost relatives or have survived stood as the plaintiffs during the investigation.”
https://www.fidh.org/en/region/north-africa-middle-east/algeria/16735-algeria-questions-and-answers-on-the-relizane-case-judged-in-france#Q5</t>
        </r>
      </text>
    </comment>
    <comment ref="AT965" authorId="0" shapeId="0" xr:uid="{00000000-0006-0000-0000-000045000000}">
      <text>
        <r>
          <rPr>
            <sz val="11"/>
            <color indexed="8"/>
            <rFont val="Helvetica"/>
            <family val="2"/>
          </rPr>
          <t>Author:
Algeria actively blocked the investigation, refusing to honor the rogatory commission sent by France.</t>
        </r>
      </text>
    </comment>
    <comment ref="AV965" authorId="0" shapeId="0" xr:uid="{00000000-0006-0000-0000-000046000000}">
      <text>
        <r>
          <rPr>
            <sz val="11"/>
            <color indexed="8"/>
            <rFont val="Helvetica"/>
            <family val="2"/>
          </rPr>
          <t>Author:
put into place February 21, 2006.
https://www.fidh.org/en/region/north-africa-middle-east/algeria/New-Amnesty-Law-Will-Ensure</t>
        </r>
      </text>
    </comment>
    <comment ref="AS966" authorId="1" shapeId="0" xr:uid="{00000000-0006-0000-0000-0000CB0D0000}">
      <text>
        <r>
          <rPr>
            <sz val="11"/>
            <color indexed="8"/>
            <rFont val="Helvetica"/>
            <family val="2"/>
          </rPr>
          <t>Mack Eason:
“First Vice Premier of the People's Republic of China” from 2003-2007</t>
        </r>
      </text>
    </comment>
    <comment ref="K967" authorId="0" shapeId="0" xr:uid="{00000000-0006-0000-0000-000026050000}">
      <text>
        <r>
          <rPr>
            <sz val="11"/>
            <color indexed="8"/>
            <rFont val="Helvetica"/>
            <family val="2"/>
          </rPr>
          <t xml:space="preserve">Author:
http://www.vidalatinasd.com/news/2014/jun/24/china-hails-spanish-courts-decision-to-drop-tibet/
</t>
        </r>
      </text>
    </comment>
    <comment ref="O967" authorId="0" shapeId="0" xr:uid="{00000000-0006-0000-0000-000027050000}">
      <text>
        <r>
          <rPr>
            <sz val="11"/>
            <color indexed="8"/>
            <rFont val="Helvetica"/>
            <family val="2"/>
          </rPr>
          <t xml:space="preserve">Author:
http://www.derechos.org/nizkor/espana/doc/chn.html
</t>
        </r>
      </text>
    </comment>
    <comment ref="P967" authorId="0" shapeId="0" xr:uid="{00000000-0006-0000-0000-000028050000}">
      <text>
        <r>
          <rPr>
            <sz val="11"/>
            <color indexed="8"/>
            <rFont val="Helvetica"/>
            <family val="2"/>
          </rPr>
          <t xml:space="preserve">Author:
http://www.derechos.org/nizkor/espana/doc/chn.html
</t>
        </r>
      </text>
    </comment>
    <comment ref="AE967" authorId="0" shapeId="0" xr:uid="{00000000-0006-0000-0000-000029050000}">
      <text>
        <r>
          <rPr>
            <sz val="11"/>
            <color indexed="8"/>
            <rFont val="Helvetica"/>
            <family val="2"/>
          </rPr>
          <t xml:space="preserve">Author:
“In Madrid, Judge Santiago Pedraz Gómez opens an investigation into allegations of crimes against humanity against Chinese Defence Minister Lian Guanglie, Chinese Minister of State Security Geng Huichang, and five other Chinese officials in relation to the use of force in early 2008 against Tibetan civilians”
http://www.sussex.ac.uk/Units/spru/hsp/documents/Dragffy%20Chronolgoy%20HSDC.pdf
</t>
        </r>
      </text>
    </comment>
    <comment ref="AN967" authorId="0" shapeId="0" xr:uid="{00000000-0006-0000-0000-00002A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967" authorId="0" shapeId="0" xr:uid="{00000000-0006-0000-0000-00002B050000}">
      <text>
        <r>
          <rPr>
            <sz val="11"/>
            <color indexed="8"/>
            <rFont val="Helvetica"/>
            <family val="2"/>
          </rPr>
          <t>Author:
Tibetan Support Committee (Comité de Apoyo al Tibet): http://standupfortibet.org/freedom2/find-a-group/comite-de-apoyo-al-tibet-cat-spain/</t>
        </r>
      </text>
    </comment>
    <comment ref="AP967" authorId="0" shapeId="0" xr:uid="{00000000-0006-0000-0000-00002C05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967" authorId="0" shapeId="0" xr:uid="{00000000-0006-0000-0000-00002D050000}">
      <text>
        <r>
          <rPr>
            <sz val="11"/>
            <color indexed="8"/>
            <rFont val="Helvetica"/>
            <family val="2"/>
          </rPr>
          <t>Author:
 Thubten Wangchen Sherpa Sherpa “has lived in Spain for about 20 years and has Spanish citizenship.”</t>
        </r>
      </text>
    </comment>
    <comment ref="AR967" authorId="0" shapeId="0" xr:uid="{00000000-0006-0000-0000-00002E050000}">
      <text>
        <r>
          <rPr>
            <sz val="11"/>
            <color indexed="8"/>
            <rFont val="Helvetica"/>
            <family val="2"/>
          </rPr>
          <t>Author:
 Thubten Wangchen Sherpa Sherpa “has lived in Spain for about 20 years and has Spanish citizenship.”</t>
        </r>
      </text>
    </comment>
    <comment ref="BJ967" authorId="0" shapeId="0" xr:uid="{00000000-0006-0000-0000-00002F050000}">
      <text>
        <r>
          <rPr>
            <sz val="11"/>
            <color indexed="8"/>
            <rFont val="Helvetica"/>
            <family val="2"/>
          </rPr>
          <t xml:space="preserve">Author:
http://digitalcommons.law.seattleu.edu/cgi/viewcontent.cgi?article=2300&amp;context=sulr
at p. 189
</t>
        </r>
      </text>
    </comment>
    <comment ref="B968" authorId="1" shapeId="0" xr:uid="{00000000-0006-0000-0000-0000E40E0000}">
      <text>
        <r>
          <rPr>
            <sz val="11"/>
            <color indexed="8"/>
            <rFont val="Helvetica"/>
            <family val="2"/>
          </rPr>
          <t>Mack Eason:
Some sources describe this as a civil suit, others as a criminal suit.  Unclear.</t>
        </r>
      </text>
    </comment>
    <comment ref="O968" authorId="1" shapeId="0" xr:uid="{00000000-0006-0000-0000-0000E50E0000}">
      <text>
        <r>
          <rPr>
            <sz val="11"/>
            <color indexed="8"/>
            <rFont val="Helvetica"/>
            <family val="2"/>
          </rPr>
          <t>Mack Eason:
http://www.reuters.com/article/us-germany-turkey-complaint-idUSKCN0ZD231</t>
        </r>
      </text>
    </comment>
    <comment ref="AD968" authorId="1" shapeId="0" xr:uid="{00000000-0006-0000-0000-0000E60E0000}">
      <text>
        <r>
          <rPr>
            <sz val="11"/>
            <color indexed="8"/>
            <rFont val="Helvetica"/>
            <family val="2"/>
          </rPr>
          <t>Mack Eason:
https://sputniknews.com/politics/201606281042101173-german-erdogan-war-crimes-trial/</t>
        </r>
      </text>
    </comment>
    <comment ref="AE968" authorId="1" shapeId="0" xr:uid="{00000000-0006-0000-0000-0000E70E0000}">
      <text>
        <r>
          <rPr>
            <sz val="11"/>
            <color indexed="8"/>
            <rFont val="Helvetica"/>
            <family val="2"/>
          </rPr>
          <t>Mack Eason:
https://sputniknews.com/politics/201606281042101173-german-erdogan-war-crimes-trial/</t>
        </r>
      </text>
    </comment>
    <comment ref="AL968" authorId="1" shapeId="0" xr:uid="{00000000-0006-0000-0000-0000E8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969" authorId="0" shapeId="0" xr:uid="{00000000-0006-0000-0000-0000FF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969" authorId="0" shapeId="0" xr:uid="{00000000-0006-0000-0000-000000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969" authorId="0" shapeId="0" xr:uid="{00000000-0006-0000-0000-000001300000}">
      <text>
        <r>
          <rPr>
            <sz val="11"/>
            <color indexed="8"/>
            <rFont val="Helvetica"/>
            <family val="2"/>
          </rPr>
          <t>Author:
https://books.google.com/books?id=X5EgykND42kC&amp;pg=PA401</t>
        </r>
      </text>
    </comment>
    <comment ref="AN969" authorId="0" shapeId="0" xr:uid="{00000000-0006-0000-0000-000002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969" authorId="0" shapeId="0" xr:uid="{00000000-0006-0000-0000-000003300000}">
      <text>
        <r>
          <rPr>
            <sz val="11"/>
            <color indexed="8"/>
            <rFont val="Helvetica"/>
            <family val="2"/>
          </rPr>
          <t>Author:
The Simon Wiesenthal Centre</t>
        </r>
      </text>
    </comment>
    <comment ref="O970" authorId="0" shapeId="0" xr:uid="{00000000-0006-0000-0000-000070090000}">
      <text>
        <r>
          <rPr>
            <sz val="11"/>
            <color indexed="8"/>
            <rFont val="Helvetica"/>
            <family val="2"/>
          </rPr>
          <t>Author:
Ad hoc Judge Bula Bula separate opinion, Arrest Warrant case.</t>
        </r>
      </text>
    </comment>
    <comment ref="AE970" authorId="0" shapeId="0" xr:uid="{00000000-0006-0000-0000-000071090000}">
      <text>
        <r>
          <rPr>
            <sz val="11"/>
            <color indexed="8"/>
            <rFont val="Helvetica"/>
            <family val="2"/>
          </rPr>
          <t>Author:
“one such case, brought by Iraqi Kurds, is pending in Belgium against Saddam Hussein, alleging crimes against humanity committed against the Kurds.”
https://www.hrw.org/legacy/backgrounder/mena/iraq1217bg.htm</t>
        </r>
      </text>
    </comment>
    <comment ref="AG970" authorId="0" shapeId="0" xr:uid="{00000000-0006-0000-0000-00007209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970" authorId="0" shapeId="0" xr:uid="{00000000-0006-0000-0000-000073090000}">
      <text>
        <r>
          <rPr>
            <sz val="11"/>
            <color indexed="8"/>
            <rFont val="Helvetica"/>
            <family val="2"/>
          </rPr>
          <t>Author:
“one such case, brought by Iraqi Kurds, is pending in Belgium against Saddam Hussein, alleging crimes against humanity committed against the Kurds.”
https://www.hrw.org/legacy/backgrounder/mena/iraq1217bg.htm</t>
        </r>
      </text>
    </comment>
    <comment ref="AO970" authorId="0" shapeId="0" xr:uid="{00000000-0006-0000-0000-000074090000}">
      <text>
        <r>
          <rPr>
            <sz val="11"/>
            <color indexed="8"/>
            <rFont val="Helvetica"/>
            <family val="2"/>
          </rPr>
          <t>Author:
Filed by “Indict”, an NGO aiming at prosecution for iraqi war criminals</t>
        </r>
      </text>
    </comment>
    <comment ref="AP970" authorId="0" shapeId="0" xr:uid="{00000000-0006-0000-0000-000075090000}">
      <text>
        <r>
          <rPr>
            <sz val="11"/>
            <color indexed="8"/>
            <rFont val="Helvetica"/>
            <family val="2"/>
          </rPr>
          <t>Author:
“one such case, brought by Iraqi Kurds, is pending in Belgium against Saddam Hussein, alleging crimes against humanity committed against the Kurds.”
https://www.hrw.org/legacy/backgrounder/mena/iraq1217bg.htm</t>
        </r>
      </text>
    </comment>
    <comment ref="AQ970" authorId="0" shapeId="0" xr:uid="{00000000-0006-0000-0000-000076090000}">
      <text>
        <r>
          <rPr>
            <sz val="11"/>
            <color indexed="8"/>
            <rFont val="Helvetica"/>
            <family val="2"/>
          </rPr>
          <t xml:space="preserve">Author:
Couldn’t confirm either way
</t>
        </r>
      </text>
    </comment>
    <comment ref="AR970" authorId="0" shapeId="0" xr:uid="{00000000-0006-0000-0000-000077090000}">
      <text>
        <r>
          <rPr>
            <sz val="11"/>
            <color indexed="8"/>
            <rFont val="Helvetica"/>
            <family val="2"/>
          </rPr>
          <t xml:space="preserve">Author:
Couldn’t confirm either way
</t>
        </r>
      </text>
    </comment>
    <comment ref="B971" authorId="0" shapeId="0" xr:uid="{00000000-0006-0000-0000-00009B1A0000}">
      <text>
        <r>
          <rPr>
            <sz val="11"/>
            <color indexed="8"/>
            <rFont val="Helvetica"/>
            <family val="2"/>
          </rPr>
          <t xml:space="preserve">Author:
Case where civil complaint (application to join as civil party) is used IN CONCERT WITH Rwanda in order to push France to bring suit.
CPCR ”lodged a complaint in Paris on 7 January 2012, applying to join proceedings as a civil party against Rafiki and requesting that a judicial inquiry be opened up." </t>
        </r>
      </text>
    </comment>
    <comment ref="P971" authorId="0" shapeId="0" xr:uid="{00000000-0006-0000-0000-00009C1A0000}">
      <text>
        <r>
          <rPr>
            <sz val="11"/>
            <color indexed="8"/>
            <rFont val="Helvetica"/>
            <family val="2"/>
          </rPr>
          <t>Author:
International Arrest warrant issued by Rwanda
"Interpol arrest warrant issued by the Rwandan judicial authorities on 24 June 2008."</t>
        </r>
      </text>
    </comment>
    <comment ref="R971" authorId="0" shapeId="0" xr:uid="{00000000-0006-0000-0000-00009D1A0000}">
      <text>
        <r>
          <rPr>
            <sz val="11"/>
            <color indexed="8"/>
            <rFont val="Helvetica"/>
            <family val="2"/>
          </rPr>
          <t>Author:
Arrested on International Arrest warrant issued by Rwanda</t>
        </r>
      </text>
    </comment>
    <comment ref="AC971" authorId="0" shapeId="0" xr:uid="{00000000-0006-0000-0000-00009E1A0000}">
      <text>
        <r>
          <rPr>
            <sz val="11"/>
            <color indexed="8"/>
            <rFont val="Helvetica"/>
            <family val="2"/>
          </rPr>
          <t>Author:
genocide,complicity in genocide, conspiracy to commit genocide, crimes against humanity, formation, membership, and participation in an association of a criminal gang, whose purpose and existence is to do harm to people or their property.</t>
        </r>
      </text>
    </comment>
    <comment ref="AE971" authorId="0" shapeId="0" xr:uid="{00000000-0006-0000-0000-00009F1A0000}">
      <text>
        <r>
          <rPr>
            <sz val="11"/>
            <color indexed="8"/>
            <rFont val="Helvetica"/>
            <family val="2"/>
          </rPr>
          <t>Author:
genocide,complicity in genocide, conspiracy to commit genocide, crimes against humanity, formation, membership, and participation in an association of a criminal gang, whose purpose and existence is to do harm to people or their property.</t>
        </r>
      </text>
    </comment>
    <comment ref="AF971" authorId="0" shapeId="0" xr:uid="{00000000-0006-0000-0000-0000A01A0000}">
      <text>
        <r>
          <rPr>
            <sz val="11"/>
            <color indexed="8"/>
            <rFont val="Helvetica"/>
            <family val="2"/>
          </rPr>
          <t>Author:
genocide,complicity in genocide, conspiracy to commit genocide, crimes against humanity, formation, membership, and participation in an association of a criminal gang, whose purpose and existence is to do harm to people or their property.</t>
        </r>
      </text>
    </comment>
    <comment ref="AG971" authorId="0" shapeId="0" xr:uid="{00000000-0006-0000-0000-0000A11A0000}">
      <text>
        <r>
          <rPr>
            <sz val="11"/>
            <color indexed="8"/>
            <rFont val="Helvetica"/>
            <family val="2"/>
          </rPr>
          <t>Author:
Rwanda controlled first by Germany (German East Africa) during colonial period, then by Belgium under League of Nations Mandate system</t>
        </r>
      </text>
    </comment>
    <comment ref="AH971" authorId="0" shapeId="0" xr:uid="{00000000-0006-0000-0000-0000A21A0000}">
      <text>
        <r>
          <rPr>
            <sz val="11"/>
            <color indexed="8"/>
            <rFont val="Helvetica"/>
            <family val="2"/>
          </rPr>
          <t>Author:
barely.
https://en.wikipedia.org/wiki/Danish_colonial_empire#Overview</t>
        </r>
      </text>
    </comment>
    <comment ref="AO971" authorId="0" shapeId="0" xr:uid="{00000000-0006-0000-0000-0000A31A0000}">
      <text>
        <r>
          <rPr>
            <sz val="11"/>
            <color indexed="8"/>
            <rFont val="Helvetica"/>
            <family val="2"/>
          </rPr>
          <t>Author:
CPCR filed complaint
https://www.collectifpartiescivilesrwanda.fr/en/tableau-des-plaintes-du-cpcr/</t>
        </r>
      </text>
    </comment>
    <comment ref="AT971" authorId="0" shapeId="0" xr:uid="{00000000-0006-0000-0000-0000A41A0000}">
      <text>
        <r>
          <rPr>
            <sz val="11"/>
            <color indexed="8"/>
            <rFont val="Helvetica"/>
            <family val="2"/>
          </rPr>
          <t>Author:
"Interpol arrest warrant issued by the Rwandan judicial authorities on 24 June 2008."
https://trialinternational.org/latest-post/hyacinthe-nsengiyumva-rafiki/</t>
        </r>
      </text>
    </comment>
    <comment ref="AU971" authorId="1" shapeId="0" xr:uid="{00000000-0006-0000-0000-0000A51A0000}">
      <text>
        <r>
          <rPr>
            <sz val="11"/>
            <color indexed="8"/>
            <rFont val="Helvetica"/>
            <family val="2"/>
          </rPr>
          <t>Mack Eason:
http://www.collectifpartiescivilesrwanda.fr/en/tableau-des-plaintes-du-cpcr/</t>
        </r>
      </text>
    </comment>
    <comment ref="AZ971" authorId="0" shapeId="0" xr:uid="{00000000-0006-0000-0000-0000A61A0000}">
      <text>
        <r>
          <rPr>
            <sz val="11"/>
            <color indexed="8"/>
            <rFont val="Helvetica"/>
            <family val="2"/>
          </rPr>
          <t>Author:
"Later on he moved to France where he settled in the Val de Marne."
https://trialinternational.org/latest-post/hyacinthe-nsengiyumva-rafiki/</t>
        </r>
      </text>
    </comment>
    <comment ref="BA971" authorId="0" shapeId="0" xr:uid="{00000000-0006-0000-0000-0000A71A0000}">
      <text>
        <r>
          <rPr>
            <sz val="11"/>
            <color indexed="8"/>
            <rFont val="Helvetica"/>
            <family val="2"/>
          </rPr>
          <t>Author:
"Later on he moved to France where he settled in the Val de Marne."
https://trialinternational.org/latest-post/hyacinthe-nsengiyumva-rafiki/</t>
        </r>
      </text>
    </comment>
    <comment ref="BB971" authorId="0" shapeId="0" xr:uid="{00000000-0006-0000-0000-0000A81A0000}">
      <text>
        <r>
          <rPr>
            <sz val="11"/>
            <color indexed="8"/>
            <rFont val="Helvetica"/>
            <family val="2"/>
          </rPr>
          <t>Author:
"Later on he moved to France where he settled in the Val de Marne."
https://trialinternational.org/latest-post/hyacinthe-nsengiyumva-rafiki/</t>
        </r>
      </text>
    </comment>
    <comment ref="BC971" authorId="0" shapeId="0" xr:uid="{00000000-0006-0000-0000-0000A91A0000}">
      <text>
        <r>
          <rPr>
            <sz val="11"/>
            <color indexed="8"/>
            <rFont val="Helvetica"/>
            <family val="2"/>
          </rPr>
          <t>Author:
"Later on he moved to France where he settled in the Val de Marne."
https://trialinternational.org/latest-post/hyacinthe-nsengiyumva-rafiki/</t>
        </r>
      </text>
    </comment>
    <comment ref="BJ971" authorId="0" shapeId="0" xr:uid="{00000000-0006-0000-0000-0000AA1A0000}">
      <text>
        <r>
          <rPr>
            <sz val="11"/>
            <color indexed="8"/>
            <rFont val="Helvetica"/>
            <family val="2"/>
          </rPr>
          <t>Author:
"Interpol arrest warrant issued by the Rwandan judicial authorities on 24 June 2008."
https://trialinternational.org/latest-post/hyacinthe-nsengiyumva-rafiki/</t>
        </r>
      </text>
    </comment>
    <comment ref="B972" authorId="0" shapeId="0" xr:uid="{00000000-0006-0000-0000-0000EF0A0000}">
      <text>
        <r>
          <rPr>
            <sz val="11"/>
            <color indexed="8"/>
            <rFont val="Helvetica"/>
            <family val="2"/>
          </rPr>
          <t>Author:
This is the case I write about in my introduction!</t>
        </r>
      </text>
    </comment>
    <comment ref="M972" authorId="0" shapeId="0" xr:uid="{00000000-0006-0000-0000-0000F00A0000}">
      <text>
        <r>
          <rPr>
            <sz val="11"/>
            <color indexed="8"/>
            <rFont val="Helvetica"/>
            <family val="2"/>
          </rPr>
          <t xml:space="preserve">Author:
Crimes committed in Great Lakes region during this period
</t>
        </r>
      </text>
    </comment>
    <comment ref="O972" authorId="0" shapeId="0" xr:uid="{00000000-0006-0000-0000-0000F1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972" authorId="0" shapeId="0" xr:uid="{00000000-0006-0000-0000-0000F20A0000}">
      <text>
        <r>
          <rPr>
            <sz val="11"/>
            <color indexed="8"/>
            <rFont val="Helvetica"/>
            <family val="2"/>
          </rPr>
          <t>Author:
“I ORDER_x000D_THE INDICTMENT OF THE FOLLOWING PERSONS:…”
http://www.friendsofthecongo.org/pdf/spanish_indictment.pdf</t>
        </r>
      </text>
    </comment>
    <comment ref="Q972" authorId="0" shapeId="0" xr:uid="{00000000-0006-0000-0000-0000F30A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972" authorId="0" shapeId="0" xr:uid="{00000000-0006-0000-0000-0000F4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972" authorId="0" shapeId="0" xr:uid="{00000000-0006-0000-0000-0000F5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972" authorId="0" shapeId="0" xr:uid="{00000000-0006-0000-0000-0000F6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972" authorId="0" shapeId="0" xr:uid="{00000000-0006-0000-0000-0000F7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972" authorId="0" shapeId="0" xr:uid="{00000000-0006-0000-0000-0000F80A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972" authorId="0" shapeId="0" xr:uid="{00000000-0006-0000-0000-0000F90A0000}">
      <text>
        <r>
          <rPr>
            <sz val="11"/>
            <color indexed="8"/>
            <rFont val="Helvetica"/>
            <family val="2"/>
          </rPr>
          <t>Author:
Rwanda controlled first by Germany (German East Africa) during colonial period, then by Belgium under League of Nations Mandate system</t>
        </r>
      </text>
    </comment>
    <comment ref="AL972" authorId="0" shapeId="0" xr:uid="{00000000-0006-0000-0000-0000FA0A0000}">
      <text>
        <r>
          <rPr>
            <sz val="11"/>
            <color indexed="8"/>
            <rFont val="Helvetica"/>
            <family val="2"/>
          </rPr>
          <t>Author:
http://www.veritasrwandaforum.org/material/press_release_080208_eng.pdf</t>
        </r>
      </text>
    </comment>
    <comment ref="AO972" authorId="0" shapeId="0" xr:uid="{00000000-0006-0000-0000-0000FB0A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972" authorId="0" shapeId="0" xr:uid="{00000000-0006-0000-0000-0000FC0A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972" authorId="0" shapeId="0" xr:uid="{00000000-0006-0000-0000-0000FD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972" authorId="0" shapeId="0" xr:uid="{00000000-0006-0000-0000-0000FE0A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972" authorId="0" shapeId="0" xr:uid="{00000000-0006-0000-0000-0000FF0A0000}">
      <text>
        <r>
          <rPr>
            <sz val="11"/>
            <color indexed="8"/>
            <rFont val="Helvetica"/>
            <family val="2"/>
          </rPr>
          <t>Author:
Commander of the First Division of RDF
does this count?</t>
        </r>
      </text>
    </comment>
    <comment ref="AT972" authorId="0" shapeId="0" xr:uid="{00000000-0006-0000-0000-0000000B0000}">
      <text>
        <r>
          <rPr>
            <sz val="11"/>
            <color indexed="8"/>
            <rFont val="Helvetica"/>
            <family val="2"/>
          </rPr>
          <t>Author:
This is the case I write about in my introduction.  Rwanda was MOST CERTAINLY not supportive of these indictments.</t>
        </r>
      </text>
    </comment>
    <comment ref="BI972" authorId="0" shapeId="0" xr:uid="{00000000-0006-0000-0000-0000010B0000}">
      <text>
        <r>
          <rPr>
            <sz val="11"/>
            <color indexed="8"/>
            <rFont val="Helvetica"/>
            <family val="2"/>
          </rPr>
          <t>Author:
Conducted alongside ICTR.  See first page of spanish indictment pdf: http://www.friendsofthecongo.org/pdf/spanish_indictment.pdf</t>
        </r>
      </text>
    </comment>
    <comment ref="B973" authorId="0" shapeId="0" xr:uid="{96095F5A-2434-0B46-AA87-001822A78D50}">
      <text>
        <r>
          <rPr>
            <sz val="11"/>
            <color indexed="8"/>
            <rFont val="Helvetica"/>
            <family val="2"/>
          </rPr>
          <t>Author:
first time Genocide provisions in Finland’s criminal code have been invoked to try a suspect.
http://webcache.googleusercontent.com/search?q=cache:IQ0x2BxB8n8J:www.geneva-academy.ch/RULAC/pdf_state/Finland-decision.pdf+&amp;cd=5&amp;hl=en&amp;ct=clnk&amp;gl=us&amp;client=safari</t>
        </r>
      </text>
    </comment>
    <comment ref="M973" authorId="0" shapeId="0" xr:uid="{A2FE2CBE-2A40-D14B-9D57-3ACD22594C44}">
      <text>
        <r>
          <rPr>
            <sz val="11"/>
            <color indexed="8"/>
            <rFont val="Helvetica"/>
            <family val="2"/>
          </rPr>
          <t>Author:
“The primary charges concern acts of genocide committed in Rwanda, prefec-ture of Butare, community of Nyakizu between 1 January 1993 and 31 May1994.”
http://www.geneva-academy.ch/RULAC/pdf_state/Finland-decision.pdf</t>
        </r>
      </text>
    </comment>
    <comment ref="O973" authorId="0" shapeId="0" xr:uid="{90AA1C60-EB7C-0647-A9DD-B3D1929A2418}">
      <text>
        <r>
          <rPr>
            <sz val="11"/>
            <color indexed="8"/>
            <rFont val="Helvetica"/>
            <family val="2"/>
          </rPr>
          <t>Author:
http://www.internationalcrimesdatabase.org/upload/ICD/Upload973/Bazaramba%20Judgment%20-%20part%20B.pdf</t>
        </r>
      </text>
    </comment>
    <comment ref="P973" authorId="0" shapeId="0" xr:uid="{288DE7A0-0D51-E646-8F7E-2CDF0B6E9E80}">
      <text>
        <r>
          <rPr>
            <sz val="11"/>
            <color indexed="8"/>
            <rFont val="Helvetica"/>
            <family val="2"/>
          </rPr>
          <t>Author:
http://www.internationalcrimesdatabase.org/upload/ICD/Upload973/Bazaramba%20Judgment%20-%20part%20B.pdf</t>
        </r>
      </text>
    </comment>
    <comment ref="Q973" authorId="0" shapeId="0" xr:uid="{2F625452-FA9F-844B-8961-B61CBA276CF9}">
      <text>
        <r>
          <rPr>
            <sz val="11"/>
            <color indexed="8"/>
            <rFont val="Helvetica"/>
            <family val="2"/>
          </rPr>
          <t>Author:
https://trialinternational.org/latest-post/francois-bazaramba/</t>
        </r>
      </text>
    </comment>
    <comment ref="R973" authorId="0" shapeId="0" xr:uid="{7133A54D-BBA1-2341-B1F8-C06D0D9BFB74}">
      <text>
        <r>
          <rPr>
            <sz val="11"/>
            <color indexed="8"/>
            <rFont val="Helvetica"/>
            <family val="2"/>
          </rPr>
          <t>Author:
http://www.geneva-academy.ch/RULAC/pdf_state/Finland-decision.pdf</t>
        </r>
      </text>
    </comment>
    <comment ref="S973" authorId="0" shapeId="0" xr:uid="{C5C80EB3-BDFC-2C42-B64A-F876DB07E6B8}">
      <text>
        <r>
          <rPr>
            <sz val="11"/>
            <color indexed="8"/>
            <rFont val="Helvetica"/>
            <family val="2"/>
          </rPr>
          <t>Author:
http://www.geneva-academy.ch/RULAC/pdf_state/Finland-decision.pdf</t>
        </r>
      </text>
    </comment>
    <comment ref="T973" authorId="0" shapeId="0" xr:uid="{B8945B87-E6D1-6C48-9017-6DD376C5DC75}">
      <text>
        <r>
          <rPr>
            <sz val="11"/>
            <color indexed="8"/>
            <rFont val="Helvetica"/>
            <family val="2"/>
          </rPr>
          <t>Author:
http://www.geneva-academy.ch/RULAC/pdf_state/Finland-decision.pdf
26 April 2010</t>
        </r>
      </text>
    </comment>
    <comment ref="AA973" authorId="0" shapeId="0" xr:uid="{5AA4B16B-28CE-D34C-B285-9D0E709158A2}">
      <text>
        <r>
          <rPr>
            <sz val="11"/>
            <color indexed="8"/>
            <rFont val="Helvetica"/>
            <family val="2"/>
          </rPr>
          <t>Author:
“On 30 March 2012, the Helsinki Court of Appeals upheld Bazaramba’s conviction, confirming the sentence of life imprisonment. Bazaramba manifested the intention to appeal such decision in front of the Finnish Supreme Court.
On 22 October 2012, the Finnish Supreme Court confirmed his sentence of life imprisonment."
http://www.trial-ch.org/en/resources/trial-watch/trial-watch/profiles/profile/810/action/show/controller/Profile/tab/legal-procedure.html</t>
        </r>
      </text>
    </comment>
    <comment ref="AG973" authorId="0" shapeId="0" xr:uid="{CD16508C-F9DF-9143-811A-4B3C8CBAB491}">
      <text>
        <r>
          <rPr>
            <sz val="11"/>
            <color indexed="8"/>
            <rFont val="Helvetica"/>
            <family val="2"/>
          </rPr>
          <t>Author:
Rwanda controlled first by Germany (German East Africa) during colonial period, then by Belgium under League of Nations Mandate system</t>
        </r>
      </text>
    </comment>
    <comment ref="AL973" authorId="0" shapeId="0" xr:uid="{9C178874-7557-B54A-A682-62A9D1A17BFF}">
      <text>
        <r>
          <rPr>
            <sz val="11"/>
            <color indexed="8"/>
            <rFont val="Helvetica"/>
            <family val="2"/>
          </rPr>
          <t xml:space="preserve">Author:
http://www.internationalcrimesdatabase.org/upload/ICD/Upload973/Bazaramba%20Judgment%20-%20part%20B.pdf
</t>
        </r>
      </text>
    </comment>
    <comment ref="AT973" authorId="0" shapeId="0" xr:uid="{AB7B640A-F22E-1648-B6D0-0F0194B79FBF}">
      <text>
        <r>
          <rPr>
            <sz val="11"/>
            <color indexed="8"/>
            <rFont val="Helvetica"/>
            <family val="2"/>
          </rPr>
          <t>Author:
Evidence of support: “ The Rwandan authorities have already manifested their intention to collaborate with Finnish authorities, by facilitating the collection of the evidence and the hearing of witnesses.”
http://www.trial-ch.org/en/resources/trial-watch/trial-watch/profiles/profile/810/action/show/controller/Profile/tab/legal-procedure.html
Evidence of lack of support: 
“In February 2009, Finland dismissed the request of Rwandan authorities to extradite Bazaramba to Rwanda, fearing that he would not receive a fair trial.”
http://www.trial-ch.org/en/resources/trial-watch/trial-watch/profiles/profile/810/action/show/controller/Profile/tab/fact.html</t>
        </r>
      </text>
    </comment>
    <comment ref="AU973" authorId="1" shapeId="0" xr:uid="{E1209F9B-A6A3-F14A-B0E3-4D8A46D8E12C}">
      <text>
        <r>
          <rPr>
            <sz val="11"/>
            <color indexed="8"/>
            <rFont val="Helvetica"/>
            <family val="2"/>
          </rPr>
          <t>Mack Eason:
http://www.bbc.co.uk/news/10294529</t>
        </r>
      </text>
    </comment>
    <comment ref="AZ973" authorId="0" shapeId="0" xr:uid="{2BD7C09E-18EB-1243-92C0-FC5F3295D635}">
      <text>
        <r>
          <rPr>
            <sz val="11"/>
            <color indexed="8"/>
            <rFont val="Helvetica"/>
            <family val="2"/>
          </rPr>
          <t xml:space="preserve">Author:
“In 2003, Bazaramba arrived in Finland, where he sought asylum.  In 2003, Bazaramba arrived in Finland, where he sought asylum. Since then, he has been living in the town of Porvoo, some 50 kilometers east of Helsinki, the capital.”
https://trialinternational.org/latest-post/francois-bazaramba/
</t>
        </r>
      </text>
    </comment>
    <comment ref="BA973" authorId="0" shapeId="0" xr:uid="{58564E83-3EDA-8845-83D3-8878395DCE0A}">
      <text>
        <r>
          <rPr>
            <sz val="11"/>
            <color indexed="8"/>
            <rFont val="Helvetica"/>
            <family val="2"/>
          </rPr>
          <t xml:space="preserve">Author:
“In 2003, Bazaramba arrived in Finland, where he sought asylum.  In 2003, Bazaramba arrived in Finland, where he sought asylum. Since then, he has been living in the town of Porvoo, some 50 kilometers east of Helsinki, the capital.”
https://trialinternational.org/latest-post/francois-bazaramba/
</t>
        </r>
      </text>
    </comment>
    <comment ref="BB973" authorId="0" shapeId="0" xr:uid="{404D7697-E0E1-DB48-BB7E-7C117F3573B4}">
      <text>
        <r>
          <rPr>
            <sz val="11"/>
            <color indexed="8"/>
            <rFont val="Helvetica"/>
            <family val="2"/>
          </rPr>
          <t>Author:
“In 2003, Bazaramba arrived in Finland, where he sought asylum.  In 2003, Bazaramba arrived in Finland, where he sought asylum. Since then, he has been living in the town of Porvoo, some 50 kilometers east of Helsinki, the capital.”
https://trialinternational.org/latest-post/francois-bazaramba/</t>
        </r>
      </text>
    </comment>
    <comment ref="BC973" authorId="0" shapeId="0" xr:uid="{66BD4CCE-879D-064E-B2AE-DD8FE2B745A3}">
      <text>
        <r>
          <rPr>
            <sz val="11"/>
            <color indexed="8"/>
            <rFont val="Helvetica"/>
            <family val="2"/>
          </rPr>
          <t xml:space="preserve">Author:
“In 2003, Bazaramba arrived in Finland, where he sought asylum.  In 2003, Bazaramba arrived in Finland, where he sought asylum. Since then, he has been living in the town of Porvoo, some 50 kilometers east of Helsinki, the capital.”
https://trialinternational.org/latest-post/francois-bazaramba/
</t>
        </r>
      </text>
    </comment>
    <comment ref="BJ973" authorId="0" shapeId="0" xr:uid="{FFF7B7F1-B209-7141-8427-C81940C6AC75}">
      <text>
        <r>
          <rPr>
            <sz val="11"/>
            <color indexed="8"/>
            <rFont val="Helvetica"/>
            <family val="2"/>
          </rPr>
          <t>Author:
Rwanda had filed an international arrest warrant</t>
        </r>
      </text>
    </comment>
    <comment ref="B974" authorId="1" shapeId="0" xr:uid="{00000000-0006-0000-0000-0000FD0E0000}">
      <text>
        <r>
          <rPr>
            <sz val="11"/>
            <color indexed="8"/>
            <rFont val="Helvetica"/>
            <family val="2"/>
          </rPr>
          <t>Mack Eason:
Some sources describe this as a civil suit, others as a criminal suit.  Unclear.</t>
        </r>
      </text>
    </comment>
    <comment ref="O974" authorId="1" shapeId="0" xr:uid="{00000000-0006-0000-0000-0000FE0E0000}">
      <text>
        <r>
          <rPr>
            <sz val="11"/>
            <color indexed="8"/>
            <rFont val="Helvetica"/>
            <family val="2"/>
          </rPr>
          <t>Mack Eason:
http://www.reuters.com/article/us-germany-turkey-complaint-idUSKCN0ZD231</t>
        </r>
      </text>
    </comment>
    <comment ref="AD974" authorId="1" shapeId="0" xr:uid="{00000000-0006-0000-0000-0000FF0E0000}">
      <text>
        <r>
          <rPr>
            <sz val="11"/>
            <color indexed="8"/>
            <rFont val="Helvetica"/>
            <family val="2"/>
          </rPr>
          <t>Mack Eason:
https://sputniknews.com/politics/201606281042101173-german-erdogan-war-crimes-trial/</t>
        </r>
      </text>
    </comment>
    <comment ref="AE974" authorId="1" shapeId="0" xr:uid="{00000000-0006-0000-0000-0000000F0000}">
      <text>
        <r>
          <rPr>
            <sz val="11"/>
            <color indexed="8"/>
            <rFont val="Helvetica"/>
            <family val="2"/>
          </rPr>
          <t>Mack Eason:
https://sputniknews.com/politics/201606281042101173-german-erdogan-war-crimes-trial/</t>
        </r>
      </text>
    </comment>
    <comment ref="AL974" authorId="1" shapeId="0" xr:uid="{00000000-0006-0000-0000-000001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AI975" authorId="0" shapeId="0" xr:uid="{00000000-0006-0000-0000-00005E110000}">
      <text>
        <r>
          <rPr>
            <sz val="11"/>
            <color indexed="8"/>
            <rFont val="Helvetica"/>
            <family val="2"/>
          </rPr>
          <t>Author:
“1863 - Cambodia becomes a protectorate of France. French colonial rule lasts for 90 years.”
http://www.bbc.com/news/world-asia-pacific-13006828</t>
        </r>
      </text>
    </comment>
    <comment ref="AL975" authorId="0" shapeId="0" xr:uid="{00000000-0006-0000-0000-00005F110000}">
      <text>
        <r>
          <rPr>
            <sz val="11"/>
            <color indexed="8"/>
            <rFont val="Helvetica"/>
            <family val="2"/>
          </rPr>
          <t>Author:
https://www.ictj.org/sites/default/files/ICTJ-Cambodia-Diaspora-Justice-2008-English.pdf
SEE ALSO: 
“A Belgium news agency reported on February 22, 2002 that a French group of Khmer Rouge victims has filed a lawsuit in a Belgian court accusing three former leaders of Cambodia's Khmer Rouge of genocide and crimes against humanity. The report said the French Committee for Vic- tims of the Khmer Rouge had filed the lawsuit against former Khmer Rouge head of state Khieu Samphan, former ideological chief Nuon Chea and former foreign minister Ieng Sary.”  http://www.redress.org/downloads/publications/UJ%20Update%20-%20Apr03%20-%20final.pdf</t>
        </r>
      </text>
    </comment>
    <comment ref="AN975" authorId="0" shapeId="0" xr:uid="{00000000-0006-0000-0000-000060110000}">
      <text>
        <r>
          <rPr>
            <sz val="11"/>
            <color indexed="8"/>
            <rFont val="Helvetica"/>
            <family val="2"/>
          </rPr>
          <t xml:space="preserve">Author:
All complainants are either victims of or family members of victims of the Khmer Rouge campaign.  See, https://www.ictj.org/sites/default/files/ICTJ-Cambodia-Diaspora-Justice-2008-English.pdf at 10, and http://archives.lesoir.be/la-justice-belge-saisie-du-genocide-khmer-rouge_t-19990205-Z0GC8M.html
</t>
        </r>
      </text>
    </comment>
    <comment ref="AO975" authorId="0" shapeId="0" xr:uid="{00000000-0006-0000-0000-000061110000}">
      <text>
        <r>
          <rPr>
            <sz val="11"/>
            <color indexed="8"/>
            <rFont val="Helvetica"/>
            <family val="2"/>
          </rPr>
          <t>Author:
No evidence of outside support, but all the plaintiffs were part of a “Cambodian victims’ group in Belgium”
https://www.ictj.org/sites/default/files/ICTJ-Cambodia-Diaspora-Justice-2008-English.pdf</t>
        </r>
      </text>
    </comment>
    <comment ref="AP975" authorId="0" shapeId="0" xr:uid="{00000000-0006-0000-0000-000062110000}">
      <text>
        <r>
          <rPr>
            <sz val="11"/>
            <color indexed="8"/>
            <rFont val="Helvetica"/>
            <family val="2"/>
          </rPr>
          <t>Author:
all complainants are of Cambodian origin, according to: http://archives.lesoir.be/la-justice-belge-saisie-du-genocide-khmer-rouge_t-19990205-Z0GC8M.html</t>
        </r>
      </text>
    </comment>
    <comment ref="AQ975" authorId="0" shapeId="0" xr:uid="{00000000-0006-0000-0000-000063110000}">
      <text>
        <r>
          <rPr>
            <sz val="11"/>
            <color indexed="8"/>
            <rFont val="Helvetica"/>
            <family val="2"/>
          </rPr>
          <t xml:space="preserve">Author:
Some complainants lived in Belgium, some in France. See, https://www.ictj.org/sites/default/files/ICTJ-Cambodia-Diaspora-Justice-2008-English.pdf at 10, </t>
        </r>
      </text>
    </comment>
    <comment ref="AR975" authorId="0" shapeId="0" xr:uid="{00000000-0006-0000-0000-000064110000}">
      <text>
        <r>
          <rPr>
            <sz val="11"/>
            <color indexed="8"/>
            <rFont val="Helvetica"/>
            <family val="2"/>
          </rPr>
          <t xml:space="preserve">Author:
Some complainants lived in Belgium, some in France. See, https://www.ictj.org/sites/default/files/ICTJ-Cambodia-Diaspora-Justice-2008-English.pdf at 10, </t>
        </r>
      </text>
    </comment>
    <comment ref="AS975" authorId="0" shapeId="0" xr:uid="{00000000-0006-0000-0000-000065110000}">
      <text>
        <r>
          <rPr>
            <sz val="11"/>
            <color indexed="8"/>
            <rFont val="Helvetica"/>
            <family val="2"/>
          </rPr>
          <t>Author:
former foreign affairs minister of Democratic Kampuchea</t>
        </r>
      </text>
    </comment>
    <comment ref="AV975" authorId="0" shapeId="0" xr:uid="{00000000-0006-0000-0000-000066110000}">
      <text>
        <r>
          <rPr>
            <sz val="11"/>
            <color indexed="8"/>
            <rFont val="Helvetica"/>
            <family val="2"/>
          </rPr>
          <t>Author:
See: http://nsuworks.nova.edu/cgi/viewcontent.cgi?article=1097&amp;context=ilsajournal at p. 707</t>
        </r>
      </text>
    </comment>
    <comment ref="AX975" authorId="1" shapeId="0" xr:uid="{00000000-0006-0000-0000-000067110000}">
      <text>
        <r>
          <rPr>
            <sz val="11"/>
            <color indexed="8"/>
            <rFont val="Helvetica"/>
            <family val="2"/>
          </rPr>
          <t>Mack Eason:
(classified as LDC in 1991)
Cambodia an LDC at time these cases began, 
not officially classified as an LDC at time of crimes (1975) but would likely have met the criteria at the time.</t>
        </r>
      </text>
    </comment>
    <comment ref="BJ975" authorId="0" shapeId="0" xr:uid="{00000000-0006-0000-0000-000068110000}">
      <text>
        <r>
          <rPr>
            <sz val="11"/>
            <color indexed="8"/>
            <rFont val="Helvetica"/>
            <family val="2"/>
          </rPr>
          <t xml:space="preserve">Author:
Was ultimately tried by UN-backed Extraordinary Chambers in the Courts of Cambodia (ECCC)
</t>
        </r>
      </text>
    </comment>
    <comment ref="O976" authorId="0" shapeId="0" xr:uid="{00000000-0006-0000-0000-0000D40D0000}">
      <text>
        <r>
          <rPr>
            <sz val="11"/>
            <color indexed="8"/>
            <rFont val="Helvetica"/>
            <family val="2"/>
          </rPr>
          <t>Author:
Germany opened preliminary investigations on 26 May 2006</t>
        </r>
      </text>
    </comment>
    <comment ref="R976" authorId="0" shapeId="0" xr:uid="{00000000-0006-0000-0000-0000D50D0000}">
      <text>
        <r>
          <rPr>
            <sz val="11"/>
            <color indexed="8"/>
            <rFont val="Helvetica"/>
            <family val="2"/>
          </rPr>
          <t>Author:
NOTE: he was arrested on this date for immigration violations.  This was BEFORE he was</t>
        </r>
      </text>
    </comment>
    <comment ref="AG976" authorId="0" shapeId="0" xr:uid="{00000000-0006-0000-0000-0000D60D0000}">
      <text>
        <r>
          <rPr>
            <sz val="11"/>
            <color indexed="8"/>
            <rFont val="Helvetica"/>
            <family val="2"/>
          </rPr>
          <t>Author:
Rwanda controlled first by Germany (German East Africa) during colonial period, then by Belgium under League of Nations Mandate system</t>
        </r>
      </text>
    </comment>
    <comment ref="AH976" authorId="0" shapeId="0" xr:uid="{00000000-0006-0000-0000-0000D70D0000}">
      <text>
        <r>
          <rPr>
            <sz val="11"/>
            <color indexed="8"/>
            <rFont val="Helvetica"/>
            <family val="2"/>
          </rPr>
          <t>Author:
https://en.wikipedia.org/wiki/List_of_former_German_colonies</t>
        </r>
      </text>
    </comment>
    <comment ref="AI976" authorId="0" shapeId="0" xr:uid="{00000000-0006-0000-0000-0000D80D0000}">
      <text>
        <r>
          <rPr>
            <sz val="11"/>
            <color indexed="8"/>
            <rFont val="Helvetica"/>
            <family val="2"/>
          </rPr>
          <t>Author:
Through the Anglo-German 
treaty of 1880, Germany assumed political control over Rwanda and would latter cede same to Belgium after World War I.
Rwanda controlled first by Germany (German East Africa) during colonial period, then by Belgium under League of Nations Mandate system</t>
        </r>
      </text>
    </comment>
    <comment ref="AL976" authorId="0" shapeId="0" xr:uid="{00000000-0006-0000-0000-0000D90D0000}">
      <text>
        <r>
          <rPr>
            <sz val="11"/>
            <color indexed="8"/>
            <rFont val="Helvetica"/>
            <family val="2"/>
          </rPr>
          <t xml:space="preserve">Author:
http://www.trial-ch.org/en/resources/trial-watch/trial-watch/profiles/profile/1025/action/show/controller/Profile/tab/legal-procedure.html
</t>
        </r>
      </text>
    </comment>
    <comment ref="AO976" authorId="0" shapeId="0" xr:uid="{00000000-0006-0000-0000-0000DA0D0000}">
      <text>
        <r>
          <rPr>
            <sz val="11"/>
            <color indexed="8"/>
            <rFont val="Helvetica"/>
            <family val="2"/>
          </rPr>
          <t>Author:
Check this</t>
        </r>
      </text>
    </comment>
    <comment ref="AS976" authorId="0" shapeId="0" xr:uid="{00000000-0006-0000-0000-0000DB0D0000}">
      <text>
        <r>
          <rPr>
            <sz val="11"/>
            <color indexed="8"/>
            <rFont val="Helvetica"/>
            <family val="2"/>
          </rPr>
          <t>Author:
“In 2001 Murwanashyaka was elected president of the FDLR”
https://www.ecchr.eu/en/documents/publications/ecchr-publications/studies-and-reports.html?file=tl_files/Dokumente/Publikationen/FDLR%20Report%20Executive%20Summary_EN.PDF
Does this count? And was he still head of FDLR when complaint filed?</t>
        </r>
      </text>
    </comment>
    <comment ref="AT976" authorId="0" shapeId="0" xr:uid="{00000000-0006-0000-0000-0000DC0D0000}">
      <text>
        <r>
          <rPr>
            <sz val="11"/>
            <color indexed="8"/>
            <rFont val="Helvetica"/>
            <family val="2"/>
          </rPr>
          <t>Author:
Germany refused to extradite Murwanashyaka to Rwanda</t>
        </r>
      </text>
    </comment>
    <comment ref="BA976" authorId="0" shapeId="0" xr:uid="{00000000-0006-0000-0000-0000DD0D0000}">
      <text>
        <r>
          <rPr>
            <sz val="11"/>
            <color indexed="8"/>
            <rFont val="Helvetica"/>
            <family val="2"/>
          </rPr>
          <t>Author:
“Both men [Stratton and Musoni] are Rwandan citizens but have lived in Germany for many years, including during the Rwandan genocide in 1994. In 2001 Murwanashyaka was elected president of the FDLR, making him head of the organization’s steering committee. He subsequently made several trips to the DRC but continued to live in Germany and directed FDLR political affairs by e- mail, phone and text.”
https://www.ecchr.eu/en/documents/publications/ecchr-publications/studies-and-reports.html?file=tl_files/Dokumente/Publikationen/FDLR%20Report%20Executive%20Summary_EN.PDF
“Ignace Murwanashyaka has been living in exile in Germany since 1989”
https://trialinternational.org/latest-post/ignace-murwanashyaka/</t>
        </r>
      </text>
    </comment>
    <comment ref="BB976" authorId="0" shapeId="0" xr:uid="{00000000-0006-0000-0000-0000DE0D0000}">
      <text>
        <r>
          <rPr>
            <sz val="11"/>
            <color indexed="8"/>
            <rFont val="Helvetica"/>
            <family val="2"/>
          </rPr>
          <t>Author:
“In 2008, Germany refused to extradite Murwanashyaka to Rwanda because of the lack of fair trial guarantees. The same year, Germany withdrew Murwanashyaka’s refugee status.”
https://trialinternational.org/latest-post/ignace-murwanashyaka/</t>
        </r>
      </text>
    </comment>
    <comment ref="BC976" authorId="0" shapeId="0" xr:uid="{00000000-0006-0000-0000-0000DF0D0000}">
      <text>
        <r>
          <rPr>
            <sz val="11"/>
            <color indexed="8"/>
            <rFont val="Helvetica"/>
            <family val="2"/>
          </rPr>
          <t>Author:
“Both men [Stratton and Musoni] are Rwandan citizens but have lived in Germany for many years, including during the Rwandan genocide in 1994. In 2001 Murwanashyaka was elected president of the FDLR, making him head of the organization’s steering committee. He subsequently made several trips to the DRC but continued to live in Germany and directed FDLR political affairs by e- mail, phone and text.”
https://www.ecchr.eu/en/documents/publications/ecchr-publications/studies-and-reports.html?file=tl_files/Dokumente/Publikationen/FDLR%20Report%20Executive%20Summary_EN.PDF
“Ignace Murwanashyaka has been living in exile in Germany since 1989”
https://trialinternational.org/latest-post/ignace-murwanashyaka/</t>
        </r>
      </text>
    </comment>
    <comment ref="BI976" authorId="0" shapeId="0" xr:uid="{00000000-0006-0000-0000-0000E00D0000}">
      <text>
        <r>
          <rPr>
            <sz val="11"/>
            <color indexed="8"/>
            <rFont val="Helvetica"/>
            <family val="2"/>
          </rPr>
          <t xml:space="preserve">Author:
Murwanashyaka and Musoni had been under travel and financial sanctions by the UN since 2005.  
“supported by the UN, the European Union and the United States”
</t>
        </r>
      </text>
    </comment>
    <comment ref="BJ976" authorId="0" shapeId="0" xr:uid="{00000000-0006-0000-0000-0000E10D0000}">
      <text>
        <r>
          <rPr>
            <sz val="11"/>
            <color indexed="8"/>
            <rFont val="Helvetica"/>
            <family val="2"/>
          </rPr>
          <t>Author:
Germany refused to extradite Murwanashyaka to Rwanda</t>
        </r>
      </text>
    </comment>
    <comment ref="Q977" authorId="1" shapeId="0" xr:uid="{00000000-0006-0000-0000-00008E1B0000}">
      <text>
        <r>
          <rPr>
            <sz val="11"/>
            <color indexed="8"/>
            <rFont val="Helvetica"/>
            <family val="2"/>
          </rPr>
          <t>Mack Eason:
https://trialinternational.org/latest-post/hadi-habeeb-hilal/</t>
        </r>
      </text>
    </comment>
    <comment ref="T977" authorId="1" shapeId="0" xr:uid="{00000000-0006-0000-0000-00008F1B0000}">
      <text>
        <r>
          <rPr>
            <sz val="11"/>
            <color indexed="8"/>
            <rFont val="Helvetica"/>
            <family val="2"/>
          </rPr>
          <t>Mack Eason:
http://www.justiceinfo.net/en/live-feed/26473-.html</t>
        </r>
      </text>
    </comment>
    <comment ref="AZ977" authorId="1" shapeId="0" xr:uid="{00000000-0006-0000-0000-0000901B0000}">
      <text>
        <r>
          <rPr>
            <sz val="11"/>
            <color indexed="8"/>
            <rFont val="Helvetica"/>
            <family val="2"/>
          </rPr>
          <t>Mack Eason:
https://translate.google.com/translate?hl=en&amp;sl=et&amp;u=https://maailm.postimees.ee/3628341/soome-kohus-moistis-veel-uhe-iraaklase-suudi-sojakuriteos&amp;prev=search</t>
        </r>
      </text>
    </comment>
    <comment ref="BA977" authorId="1" shapeId="0" xr:uid="{00000000-0006-0000-0000-0000911B0000}">
      <text>
        <r>
          <rPr>
            <sz val="11"/>
            <color indexed="8"/>
            <rFont val="Helvetica"/>
            <family val="2"/>
          </rPr>
          <t>Mack Eason:
https://translate.google.com/translate?hl=en&amp;sl=et&amp;u=https://maailm.postimees.ee/3628341/soome-kohus-moistis-veel-uhe-iraaklase-suudi-sojakuriteos&amp;prev=search</t>
        </r>
      </text>
    </comment>
    <comment ref="BB977" authorId="1" shapeId="0" xr:uid="{00000000-0006-0000-0000-0000921B0000}">
      <text>
        <r>
          <rPr>
            <sz val="11"/>
            <color indexed="8"/>
            <rFont val="Helvetica"/>
            <family val="2"/>
          </rPr>
          <t>Mack Eason:
https://translate.google.com/translate?hl=en&amp;sl=et&amp;u=https://maailm.postimees.ee/3628341/soome-kohus-moistis-veel-uhe-iraaklase-suudi-sojakuriteos&amp;prev=search</t>
        </r>
      </text>
    </comment>
    <comment ref="M978" authorId="0" shapeId="0" xr:uid="{D1E0C64F-40C5-F745-8EAC-E401CC507436}">
      <text>
        <r>
          <rPr>
            <sz val="11"/>
            <color indexed="8"/>
            <rFont val="Helvetica"/>
            <family val="2"/>
          </rPr>
          <t>Author:
http://www.internationalcrimesdatabase.org/Case/193/Finta/</t>
        </r>
      </text>
    </comment>
    <comment ref="Q978" authorId="1" shapeId="0" xr:uid="{C854F3AB-0B6F-0F4D-B9B6-807C09E90738}">
      <text>
        <r>
          <rPr>
            <sz val="11"/>
            <color indexed="8"/>
            <rFont val="Helvetica"/>
            <family val="2"/>
          </rPr>
          <t>Mack Eason:
https://trialinternational.org/latest-post/imre-finta/</t>
        </r>
      </text>
    </comment>
    <comment ref="S978" authorId="0" shapeId="0" xr:uid="{FF9A6049-9D87-DE44-B53A-C890987B14A6}">
      <text>
        <r>
          <rPr>
            <sz val="11"/>
            <color indexed="8"/>
            <rFont val="Helvetica"/>
            <family val="2"/>
          </rPr>
          <t>Author:
https://books.google.com/books?id=r8sRmBIejnoC&amp;pg=PA74&amp;lpg=PA74&amp;dq=R+v+Grujičić,+1994&amp;source=bl&amp;ots=idDT0-n_IF&amp;sig=IoR1W8AhTj0FeH0X7sdSshwRr9g&amp;hl=en&amp;sa=X&amp;ved=0ahUKEwidu7Lv2MjNAhUK9WMKHeyyArsQ6AEIHDAA#v=onepage&amp;q=R%20v%20Grujičić%2C%201994&amp;f=false</t>
        </r>
      </text>
    </comment>
    <comment ref="T978" authorId="0" shapeId="0" xr:uid="{A584DE17-33BF-AF45-B9A2-6693E8A93AC6}">
      <text>
        <r>
          <rPr>
            <sz val="11"/>
            <color indexed="8"/>
            <rFont val="Helvetica"/>
            <family val="2"/>
          </rPr>
          <t>Author:
http://www.internationalcrimesdatabase.org/Case/193/Finta/</t>
        </r>
      </text>
    </comment>
    <comment ref="AL978" authorId="0" shapeId="0" xr:uid="{B0EE280B-DF9D-594B-8CC1-71C126F84D7B}">
      <text>
        <r>
          <rPr>
            <sz val="11"/>
            <color indexed="8"/>
            <rFont val="Helvetica"/>
            <family val="2"/>
          </rPr>
          <t>Author:
https://news.google.com/newspapers?nid=1812&amp;dat=19930224&amp;id=_-BOAAAAIBAJ&amp;sjid=EUwDAAAAIBAJ&amp;pg=4406,903658&amp;hl=en</t>
        </r>
      </text>
    </comment>
    <comment ref="AN978" authorId="0" shapeId="0" xr:uid="{AEBA6EBC-DC80-9345-AF51-F48072B30919}">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978" authorId="0" shapeId="0" xr:uid="{472FA648-B225-CB45-9151-1EF6D1CACAFE}">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978" authorId="0" shapeId="0" xr:uid="{B5D463E1-415E-D040-BBE3-C52342AD40B9}">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978" authorId="0" shapeId="0" xr:uid="{EAAD267D-DA78-9540-AAA3-5C7AEC987514}">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H979" authorId="1" shapeId="0" xr:uid="{00000000-0006-0000-0000-000073180000}">
      <text>
        <r>
          <rPr>
            <sz val="11"/>
            <color indexed="8"/>
            <rFont val="Helvetica"/>
            <family val="2"/>
          </rPr>
          <t>Mack Eason:
“Early April 2016 Montano Morales’s lawyers filed a petition asking for a federal court to overturn the extradition approval.”
https://trialinternational.org/latest-post/inocente-orlando-montano-morales/</t>
        </r>
      </text>
    </comment>
    <comment ref="O979" authorId="1" shapeId="0" xr:uid="{00000000-0006-0000-0000-000074180000}">
      <text>
        <r>
          <rPr>
            <sz val="11"/>
            <color indexed="8"/>
            <rFont val="Helvetica"/>
            <family val="2"/>
          </rPr>
          <t xml:space="preserve">Mack Eason:
https://trialinternational.org/latest-post/alfredo-cristiani-burkard/
</t>
        </r>
      </text>
    </comment>
    <comment ref="P979" authorId="1" shapeId="0" xr:uid="{00000000-0006-0000-0000-000075180000}">
      <text>
        <r>
          <rPr>
            <sz val="11"/>
            <color indexed="8"/>
            <rFont val="Helvetica"/>
            <family val="2"/>
          </rPr>
          <t>Mack Eason:
https://trialinternational.org/latest-post/inocente-orlando-montano-morales/</t>
        </r>
      </text>
    </comment>
    <comment ref="Q979" authorId="1" shapeId="0" xr:uid="{00000000-0006-0000-0000-000076180000}">
      <text>
        <r>
          <rPr>
            <sz val="11"/>
            <color indexed="8"/>
            <rFont val="Helvetica"/>
            <family val="2"/>
          </rPr>
          <t>Mack Eason:
https://trialinternational.org/latest-post/inocente-orlando-montano-morales/</t>
        </r>
      </text>
    </comment>
    <comment ref="AF979" authorId="1" shapeId="0" xr:uid="{00000000-0006-0000-0000-000077180000}">
      <text>
        <r>
          <rPr>
            <sz val="11"/>
            <color indexed="8"/>
            <rFont val="Helvetica"/>
            <family val="2"/>
          </rPr>
          <t>Mack Eason:
murders in the context of crimes against humanity, concealment of a crime and state terrorism.
https://trialinternational.org/latest-post/rene-emilio-ponce/</t>
        </r>
      </text>
    </comment>
    <comment ref="AN979" authorId="1" shapeId="0" xr:uid="{00000000-0006-0000-0000-00007818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979" authorId="0" shapeId="0" xr:uid="{00000000-0006-0000-0000-00007918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B980" authorId="0" shapeId="0" xr:uid="{00000000-0006-0000-0000-000081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980" authorId="0" shapeId="0" xr:uid="{00000000-0006-0000-0000-000082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980" authorId="0" shapeId="0" xr:uid="{00000000-0006-0000-0000-000083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980" authorId="0" shapeId="0" xr:uid="{00000000-0006-0000-0000-000084130000}">
      <text>
        <r>
          <rPr>
            <sz val="11"/>
            <color indexed="8"/>
            <rFont val="Helvetica"/>
            <family val="2"/>
          </rPr>
          <t xml:space="preserve">Author:
In the Russian sphere of interest since the early 19th century
</t>
        </r>
      </text>
    </comment>
    <comment ref="AH980" authorId="0" shapeId="0" xr:uid="{00000000-0006-0000-0000-000085130000}">
      <text>
        <r>
          <rPr>
            <sz val="11"/>
            <color indexed="8"/>
            <rFont val="Helvetica"/>
            <family val="2"/>
          </rPr>
          <t>Author:
https://en.wikipedia.org/wiki/List_of_former_German_colonies</t>
        </r>
      </text>
    </comment>
    <comment ref="AL980" authorId="0" shapeId="0" xr:uid="{00000000-0006-0000-0000-000086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980" authorId="0" shapeId="0" xr:uid="{00000000-0006-0000-0000-000087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980" authorId="0" shapeId="0" xr:uid="{00000000-0006-0000-0000-000088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980" authorId="0" shapeId="0" xr:uid="{00000000-0006-0000-0000-000089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980" authorId="0" shapeId="0" xr:uid="{00000000-0006-0000-0000-00008A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980" authorId="0" shapeId="0" xr:uid="{00000000-0006-0000-0000-00008B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980" authorId="0" shapeId="0" xr:uid="{00000000-0006-0000-0000-00008C130000}">
      <text>
        <r>
          <rPr>
            <sz val="11"/>
            <color indexed="8"/>
            <rFont val="Helvetica"/>
            <family val="2"/>
          </rPr>
          <t>Author:
Chief of SNB (National Security Service),
https://www.sipri.org/sites/default/files/2016-03/2005-792-CFSP.pdf</t>
        </r>
      </text>
    </comment>
    <comment ref="BH980" authorId="0" shapeId="0" xr:uid="{00000000-0006-0000-0000-00008D130000}">
      <text>
        <r>
          <rPr>
            <sz val="11"/>
            <color indexed="8"/>
            <rFont val="Helvetica"/>
            <family val="2"/>
          </rPr>
          <t xml:space="preserve">Author:
https://www.hrw.org/news/2006/04/05/germany-prosecutor-denies-uzbek-victims-justice
</t>
        </r>
      </text>
    </comment>
    <comment ref="BI980" authorId="0" shapeId="0" xr:uid="{00000000-0006-0000-0000-00008E130000}">
      <text>
        <r>
          <rPr>
            <sz val="11"/>
            <color indexed="8"/>
            <rFont val="Helvetica"/>
            <family val="2"/>
          </rPr>
          <t>Author:
Sanctions against all these individuals had been put in place by EU.
https://www.sipri.org/sites/default/files/2016-03/2005-792-CFSP.pdf</t>
        </r>
      </text>
    </comment>
    <comment ref="B981" authorId="0" shapeId="0" xr:uid="{00000000-0006-0000-0000-00004D120000}">
      <text>
        <r>
          <rPr>
            <sz val="11"/>
            <color indexed="8"/>
            <rFont val="Helvetica"/>
            <family val="2"/>
          </rPr>
          <t xml:space="preserve">Author:
Case where civil complaint (application to join as civil party) is used IN CONCERT WITH Rwanda in order to push France to bring suit.
CPCR ”lodged a complaint in Paris on 7 January 2012, applying to join proceedings as a civil party against Rafiki and requesting that a judicial inquiry be opened up." </t>
        </r>
      </text>
    </comment>
    <comment ref="P981" authorId="0" shapeId="0" xr:uid="{00000000-0006-0000-0000-00004E120000}">
      <text>
        <r>
          <rPr>
            <sz val="11"/>
            <color indexed="8"/>
            <rFont val="Helvetica"/>
            <family val="2"/>
          </rPr>
          <t>Author:
International Arrest warrant issued by Rwanda</t>
        </r>
      </text>
    </comment>
    <comment ref="AG981" authorId="0" shapeId="0" xr:uid="{00000000-0006-0000-0000-00004F120000}">
      <text>
        <r>
          <rPr>
            <sz val="11"/>
            <color indexed="8"/>
            <rFont val="Helvetica"/>
            <family val="2"/>
          </rPr>
          <t>Author:
Rwanda controlled first by Germany (German East Africa) during colonial period, then by Belgium under League of Nations Mandate system</t>
        </r>
      </text>
    </comment>
    <comment ref="AH981" authorId="0" shapeId="0" xr:uid="{00000000-0006-0000-0000-000050120000}">
      <text>
        <r>
          <rPr>
            <sz val="11"/>
            <color indexed="8"/>
            <rFont val="Helvetica"/>
            <family val="2"/>
          </rPr>
          <t>Author:
barely.
https://en.wikipedia.org/wiki/Danish_colonial_empire#Overview</t>
        </r>
      </text>
    </comment>
    <comment ref="AO981" authorId="0" shapeId="0" xr:uid="{00000000-0006-0000-0000-000051120000}">
      <text>
        <r>
          <rPr>
            <sz val="11"/>
            <color indexed="8"/>
            <rFont val="Helvetica"/>
            <family val="2"/>
          </rPr>
          <t>Author:
CPCR
https://www.collectifpartiescivilesrwanda.fr/en/tableau-des-plaintes-du-cpcr/</t>
        </r>
      </text>
    </comment>
    <comment ref="AT981" authorId="0" shapeId="0" xr:uid="{00000000-0006-0000-0000-000052120000}">
      <text>
        <r>
          <rPr>
            <sz val="11"/>
            <color indexed="8"/>
            <rFont val="Helvetica"/>
            <family val="2"/>
          </rPr>
          <t>Author:
27 October 2004: Rwanda had issued an international arrest warrant.  on an Interpol list of 93 persons wanted by Rwanda</t>
        </r>
      </text>
    </comment>
    <comment ref="AU981" authorId="1" shapeId="0" xr:uid="{00000000-0006-0000-0000-000053120000}">
      <text>
        <r>
          <rPr>
            <sz val="11"/>
            <color indexed="8"/>
            <rFont val="Helvetica"/>
            <family val="2"/>
          </rPr>
          <t>Mack Eason:
https://trialinternational.org/latest-post/isaac-kamali/</t>
        </r>
      </text>
    </comment>
    <comment ref="AZ981" authorId="0" shapeId="0" xr:uid="{00000000-0006-0000-0000-000054120000}">
      <text>
        <r>
          <rPr>
            <sz val="11"/>
            <color indexed="8"/>
            <rFont val="Helvetica"/>
            <family val="2"/>
          </rPr>
          <t>Author:
“Originally of Rwandan nationality, he became a French citizen in 2002 after he received permission to enter France as a refugee”
https://trialinternational.org/latest-post/isaac-kamali/</t>
        </r>
      </text>
    </comment>
    <comment ref="BA981" authorId="0" shapeId="0" xr:uid="{00000000-0006-0000-0000-000055120000}">
      <text>
        <r>
          <rPr>
            <sz val="11"/>
            <color indexed="8"/>
            <rFont val="Helvetica"/>
            <family val="2"/>
          </rPr>
          <t>Author:
“Originally of Rwandan nationality, he became a French citizen in 2002 after he received permission to enter France as a refugee”
https://trialinternational.org/latest-post/isaac-kamali/</t>
        </r>
      </text>
    </comment>
    <comment ref="BB981" authorId="0" shapeId="0" xr:uid="{00000000-0006-0000-0000-000056120000}">
      <text>
        <r>
          <rPr>
            <sz val="11"/>
            <color indexed="8"/>
            <rFont val="Helvetica"/>
            <family val="2"/>
          </rPr>
          <t>Author:
“Originally of Rwandan nationality, he became a French citizen in 2002 after he received permission to enter France as a refugee”
https://trialinternational.org/latest-post/isaac-kamali/</t>
        </r>
      </text>
    </comment>
    <comment ref="BC981" authorId="0" shapeId="0" xr:uid="{00000000-0006-0000-0000-000057120000}">
      <text>
        <r>
          <rPr>
            <sz val="11"/>
            <color indexed="8"/>
            <rFont val="Helvetica"/>
            <family val="2"/>
          </rPr>
          <t>Author:
“Originally of Rwandan nationality, he became a French citizen in 2002 after he received permission to enter France as a refugee”
https://trialinternational.org/latest-post/isaac-kamali/</t>
        </r>
      </text>
    </comment>
    <comment ref="BJ981" authorId="0" shapeId="0" xr:uid="{00000000-0006-0000-0000-000058120000}">
      <text>
        <r>
          <rPr>
            <sz val="11"/>
            <color indexed="8"/>
            <rFont val="Helvetica"/>
            <family val="2"/>
          </rPr>
          <t>Author:
27 October 2004: Rwanda had issued an international arrest warrant.  on an Interpol list of 93 persons wanted by Rwanda</t>
        </r>
      </text>
    </comment>
    <comment ref="V982" authorId="0" shapeId="0" xr:uid="{00000000-0006-0000-0000-0000F1090000}">
      <text>
        <r>
          <rPr>
            <sz val="11"/>
            <color indexed="8"/>
            <rFont val="Helvetica"/>
            <family val="2"/>
          </rPr>
          <t xml:space="preserve">Author:
Complaint filed by Swedish law firm with Swedish authorities
</t>
        </r>
      </text>
    </comment>
    <comment ref="AL982" authorId="1" shapeId="0" xr:uid="{00000000-0006-0000-0000-0000F2090000}">
      <text>
        <r>
          <rPr>
            <sz val="11"/>
            <color indexed="8"/>
            <rFont val="Helvetica"/>
            <family val="2"/>
          </rPr>
          <t>Mack Eason:
https://sverigesradio.se/sida/artikel.aspx?programid=2200&amp;artikel=6735976</t>
        </r>
      </text>
    </comment>
    <comment ref="AS982" authorId="1" shapeId="0" xr:uid="{00000000-0006-0000-0000-0000F3090000}">
      <text>
        <r>
          <rPr>
            <sz val="11"/>
            <color indexed="8"/>
            <rFont val="Helvetica"/>
            <family val="2"/>
          </rPr>
          <t>Mack Eason:
Former minister of defense
https://sverigesradio.se/sida/artikel.aspx?programid=2200&amp;artikel=6735976</t>
        </r>
      </text>
    </comment>
    <comment ref="B983" authorId="1" shapeId="0" xr:uid="{00000000-0006-0000-0000-0000DA0E0000}">
      <text>
        <r>
          <rPr>
            <sz val="11"/>
            <color indexed="8"/>
            <rFont val="Helvetica"/>
            <family val="2"/>
          </rPr>
          <t>Mack Eason:
Some sources describe this as a civil suit, others as a criminal suit.  Unclear.</t>
        </r>
      </text>
    </comment>
    <comment ref="O983" authorId="1" shapeId="0" xr:uid="{00000000-0006-0000-0000-0000DB0E0000}">
      <text>
        <r>
          <rPr>
            <sz val="11"/>
            <color indexed="8"/>
            <rFont val="Helvetica"/>
            <family val="2"/>
          </rPr>
          <t>Mack Eason:
http://www.reuters.com/article/us-germany-turkey-complaint-idUSKCN0ZD231</t>
        </r>
      </text>
    </comment>
    <comment ref="AD983" authorId="1" shapeId="0" xr:uid="{00000000-0006-0000-0000-0000DC0E0000}">
      <text>
        <r>
          <rPr>
            <sz val="11"/>
            <color indexed="8"/>
            <rFont val="Helvetica"/>
            <family val="2"/>
          </rPr>
          <t>Mack Eason:
https://sputniknews.com/politics/201606281042101173-german-erdogan-war-crimes-trial/</t>
        </r>
      </text>
    </comment>
    <comment ref="AE983" authorId="1" shapeId="0" xr:uid="{00000000-0006-0000-0000-0000DD0E0000}">
      <text>
        <r>
          <rPr>
            <sz val="11"/>
            <color indexed="8"/>
            <rFont val="Helvetica"/>
            <family val="2"/>
          </rPr>
          <t>Mack Eason:
https://sputniknews.com/politics/201606281042101173-german-erdogan-war-crimes-trial/</t>
        </r>
      </text>
    </comment>
    <comment ref="AL983" authorId="1" shapeId="0" xr:uid="{00000000-0006-0000-0000-0000DE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984" authorId="0" shapeId="0" xr:uid="{00000000-0006-0000-0000-0000EF230000}">
      <text>
        <r>
          <rPr>
            <sz val="11"/>
            <color indexed="8"/>
            <rFont val="Helvetica"/>
            <family val="2"/>
          </rPr>
          <t xml:space="preserve">Author:
https://web.archive.org/web/20081121165411/http://www.trial-ch.org/en/swiss/cases-in-switzerland/iraq.html
</t>
        </r>
      </text>
    </comment>
    <comment ref="AH984" authorId="0" shapeId="0" xr:uid="{00000000-0006-0000-0000-0000F02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984" authorId="0" shapeId="0" xr:uid="{00000000-0006-0000-0000-0000F1230000}">
      <text>
        <r>
          <rPr>
            <sz val="11"/>
            <color indexed="8"/>
            <rFont val="Helvetica"/>
            <family val="2"/>
          </rPr>
          <t xml:space="preserve">Author:
https://web.archive.org/web/20040729224704/http://www.iraqwarvictims.org/
</t>
        </r>
      </text>
    </comment>
    <comment ref="AO984" authorId="0" shapeId="0" xr:uid="{00000000-0006-0000-0000-0000F2230000}">
      <text>
        <r>
          <rPr>
            <sz val="11"/>
            <color indexed="8"/>
            <rFont val="Helvetica"/>
            <family val="2"/>
          </rPr>
          <t>Author:
the Swiss Association called "Solidarité avec les victimes de la guerre contre l'Irak" filed the complaint</t>
        </r>
      </text>
    </comment>
    <comment ref="BH984" authorId="0" shapeId="0" xr:uid="{00000000-0006-0000-0000-0000F323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R985" authorId="1" shapeId="0" xr:uid="{00000000-0006-0000-0000-00001F040000}">
      <text>
        <r>
          <rPr>
            <sz val="11"/>
            <color rgb="FF000000"/>
            <rFont val="Helvetica"/>
            <family val="2"/>
          </rPr>
          <t xml:space="preserve">Mack Eason:
</t>
        </r>
        <r>
          <rPr>
            <sz val="11"/>
            <color rgb="FF000000"/>
            <rFont val="Helvetica"/>
            <family val="2"/>
          </rPr>
          <t xml:space="preserve">https://trialinternational.org/latest-post/haisam-omar-sakhanh/
</t>
        </r>
      </text>
    </comment>
    <comment ref="T985" authorId="1" shapeId="0" xr:uid="{00000000-0006-0000-0000-000020040000}">
      <text>
        <r>
          <rPr>
            <sz val="11"/>
            <color indexed="8"/>
            <rFont val="Helvetica"/>
            <family val="2"/>
          </rPr>
          <t>Mack Eason:
https://www.nytimes.com/2017/02/16/world/europe/syrian-rebel-haisam-omar-sakhanh-sentenced.html</t>
        </r>
      </text>
    </comment>
    <comment ref="AH985" authorId="0" shapeId="0" xr:uid="{00000000-0006-0000-0000-000021040000}">
      <text>
        <r>
          <rPr>
            <sz val="11"/>
            <color indexed="8"/>
            <rFont val="Helvetica"/>
            <family val="2"/>
          </rPr>
          <t>Author:
Barely.
https://en.wikipedia.org/wiki/Swedish_overseas_colonies</t>
        </r>
      </text>
    </comment>
    <comment ref="AL985" authorId="1" shapeId="0" xr:uid="{631A5051-3E14-6D49-A4CA-3EC0B5593AD6}">
      <text>
        <r>
          <rPr>
            <b/>
            <sz val="10"/>
            <color rgb="FF000000"/>
            <rFont val="Tahoma"/>
            <family val="2"/>
          </rPr>
          <t>Mack Eason:</t>
        </r>
        <r>
          <rPr>
            <sz val="10"/>
            <color rgb="FF000000"/>
            <rFont val="Tahoma"/>
            <family val="2"/>
          </rPr>
          <t xml:space="preserve">
</t>
        </r>
        <r>
          <rPr>
            <sz val="18"/>
            <color rgb="FF000000"/>
            <rFont val="Calibri"/>
            <family val="2"/>
          </rPr>
          <t>Author:</t>
        </r>
        <r>
          <rPr>
            <sz val="10"/>
            <color rgb="FF000000"/>
            <rFont val="Calibri"/>
            <family val="2"/>
          </rPr>
          <t xml:space="preserve">
</t>
        </r>
        <r>
          <rPr>
            <sz val="18"/>
            <color rgb="FF000000"/>
            <rFont val="Calibri"/>
            <family val="2"/>
          </rPr>
          <t>http://www.thelocal.se/20160315/syrian-arrested-in-sweden-for-war-crimes</t>
        </r>
      </text>
    </comment>
    <comment ref="AZ985" authorId="1" shapeId="0" xr:uid="{00000000-0006-0000-0000-000023040000}">
      <text>
        <r>
          <rPr>
            <sz val="11"/>
            <color indexed="8"/>
            <rFont val="Helvetica"/>
            <family val="2"/>
          </rPr>
          <t>Mack Eason:
“In June 2013, Sakhanh travelled to Sweden and applied for asylum, before obtaining an official Swedish residency permit in October 2013.”
https://trialinternational.org/latest-post/haisam-omar-sakhanh/</t>
        </r>
      </text>
    </comment>
    <comment ref="BA985" authorId="1" shapeId="0" xr:uid="{00000000-0006-0000-0000-000024040000}">
      <text>
        <r>
          <rPr>
            <sz val="11"/>
            <color rgb="FF000000"/>
            <rFont val="Helvetica"/>
            <family val="2"/>
          </rPr>
          <t xml:space="preserve">Mack Eason:
</t>
        </r>
        <r>
          <rPr>
            <sz val="11"/>
            <color rgb="FF000000"/>
            <rFont val="Helvetica"/>
            <family val="2"/>
          </rPr>
          <t xml:space="preserve">“In June 2013, Sakhanh travelled to Sweden and applied for asylum, before obtaining an official Swedish residency permit in October 2013.”
</t>
        </r>
        <r>
          <rPr>
            <sz val="11"/>
            <color rgb="FF000000"/>
            <rFont val="Helvetica"/>
            <family val="2"/>
          </rPr>
          <t xml:space="preserve">https://trialinternational.org/latest-post/haisam-omar-sakhanh/
</t>
        </r>
        <r>
          <rPr>
            <sz val="11"/>
            <color rgb="FF000000"/>
            <rFont val="Helvetica"/>
            <family val="2"/>
          </rPr>
          <t xml:space="preserve">
</t>
        </r>
        <r>
          <rPr>
            <sz val="18"/>
            <color rgb="FF000000"/>
            <rFont val="Calibri"/>
            <family val="2"/>
          </rPr>
          <t>Author:</t>
        </r>
        <r>
          <rPr>
            <sz val="11"/>
            <color rgb="FF000000"/>
            <rFont val="Calibri"/>
            <family val="2"/>
          </rPr>
          <t xml:space="preserve">
</t>
        </r>
        <r>
          <rPr>
            <sz val="18"/>
            <color rgb="FF000000"/>
            <rFont val="Calibri"/>
            <family val="2"/>
          </rPr>
          <t>He’d applied for asylum in 2013.</t>
        </r>
        <r>
          <rPr>
            <sz val="11"/>
            <color rgb="FF000000"/>
            <rFont val="Calibri"/>
            <family val="2"/>
          </rPr>
          <t xml:space="preserve">
</t>
        </r>
        <r>
          <rPr>
            <sz val="18"/>
            <color rgb="FF000000"/>
            <rFont val="Calibri"/>
            <family val="2"/>
          </rPr>
          <t>http://www.nytimes.com/2016/03/15/world/europe/syrian-asylum-seeker-linked-to-mass-execution-is-arrested-in-sweden.html?module=ArrowsNav&amp;contentCollection=Europe&amp;action=keypress&amp;region=FixedLeft&amp;pgtype=article</t>
        </r>
        <r>
          <rPr>
            <sz val="11"/>
            <color rgb="FF000000"/>
            <rFont val="Calibri"/>
            <family val="2"/>
          </rPr>
          <t xml:space="preserve">
</t>
        </r>
      </text>
    </comment>
    <comment ref="BB985" authorId="1" shapeId="0" xr:uid="{00000000-0006-0000-0000-000025040000}">
      <text>
        <r>
          <rPr>
            <sz val="11"/>
            <color rgb="FF000000"/>
            <rFont val="Helvetica"/>
            <family val="2"/>
          </rPr>
          <t xml:space="preserve">Mack Eason:
</t>
        </r>
        <r>
          <rPr>
            <sz val="11"/>
            <color rgb="FF000000"/>
            <rFont val="Helvetica"/>
            <family val="2"/>
          </rPr>
          <t xml:space="preserve">“In June 2013, Sakhanh travelled to Sweden and applied for asylum, before obtaining an official Swedish residency permit in October 2013.”
</t>
        </r>
        <r>
          <rPr>
            <sz val="11"/>
            <color rgb="FF000000"/>
            <rFont val="Helvetica"/>
            <family val="2"/>
          </rPr>
          <t xml:space="preserve">https://trialinternational.org/latest-post/haisam-omar-sakhanh/
</t>
        </r>
        <r>
          <rPr>
            <sz val="11"/>
            <color rgb="FF000000"/>
            <rFont val="Helvetica"/>
            <family val="2"/>
          </rPr>
          <t xml:space="preserve">
</t>
        </r>
        <r>
          <rPr>
            <sz val="18"/>
            <color rgb="FF000000"/>
            <rFont val="Calibri"/>
            <family val="2"/>
          </rPr>
          <t>Author:</t>
        </r>
        <r>
          <rPr>
            <sz val="11"/>
            <color rgb="FF000000"/>
            <rFont val="Calibri"/>
            <family val="2"/>
          </rPr>
          <t xml:space="preserve">
</t>
        </r>
        <r>
          <rPr>
            <sz val="18"/>
            <color rgb="FF000000"/>
            <rFont val="Calibri"/>
            <family val="2"/>
          </rPr>
          <t>“Mr. Sakhanh traveled to Sweden in June 2013 and applied for asylum.”</t>
        </r>
        <r>
          <rPr>
            <sz val="11"/>
            <color rgb="FF000000"/>
            <rFont val="Calibri"/>
            <family val="2"/>
          </rPr>
          <t xml:space="preserve">
</t>
        </r>
        <r>
          <rPr>
            <sz val="18"/>
            <color rgb="FF000000"/>
            <rFont val="Calibri"/>
            <family val="2"/>
          </rPr>
          <t>http://web.archive.org/web/20160314190430/http://www.nytimes.com/2016/03/15/world/europe/syrian-asylum-seeker-linked-to-mass-execution-is-arrested-in-sweden.html</t>
        </r>
        <r>
          <rPr>
            <sz val="11"/>
            <color rgb="FF000000"/>
            <rFont val="Calibri"/>
            <family val="2"/>
          </rPr>
          <t xml:space="preserve">
</t>
        </r>
      </text>
    </comment>
    <comment ref="BC985" authorId="1" shapeId="0" xr:uid="{00000000-0006-0000-0000-000026040000}">
      <text>
        <r>
          <rPr>
            <sz val="11"/>
            <color rgb="FF000000"/>
            <rFont val="Helvetica"/>
            <family val="2"/>
          </rPr>
          <t xml:space="preserve">Mack Eason:
</t>
        </r>
        <r>
          <rPr>
            <sz val="11"/>
            <color rgb="FF000000"/>
            <rFont val="Helvetica"/>
            <family val="2"/>
          </rPr>
          <t xml:space="preserve">“In June 2013, Sakhanh travelled to Sweden and applied for asylum, before obtaining an official Swedish residency permit in October 2013.”
</t>
        </r>
        <r>
          <rPr>
            <sz val="11"/>
            <color rgb="FF000000"/>
            <rFont val="Helvetica"/>
            <family val="2"/>
          </rPr>
          <t>https://trialinternational.org/latest-post/haisam-omar-sakhanh/</t>
        </r>
      </text>
    </comment>
    <comment ref="AH986" authorId="0" shapeId="0" xr:uid="{00000000-0006-0000-0000-00005D07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S986" authorId="1" shapeId="0" xr:uid="{00000000-0006-0000-0000-00005E070000}">
      <text>
        <r>
          <rPr>
            <sz val="11"/>
            <color indexed="8"/>
            <rFont val="Helvetica"/>
            <family val="2"/>
          </rPr>
          <t>Mack Eason:
Deputy Ambassador to Switzerland, Germany, and the Vatican</t>
        </r>
      </text>
    </comment>
    <comment ref="AB987" authorId="2" shapeId="0" xr:uid="{7A8BC750-A145-984E-B5D8-36299661CB33}">
      <text>
        <r>
          <rPr>
            <b/>
            <sz val="10"/>
            <color rgb="FF000000"/>
            <rFont val="Tahoma"/>
            <family val="2"/>
          </rPr>
          <t>Maximo Langer:</t>
        </r>
        <r>
          <rPr>
            <sz val="10"/>
            <color rgb="FF000000"/>
            <rFont val="Tahoma"/>
            <family val="2"/>
          </rPr>
          <t xml:space="preserve">
</t>
        </r>
        <r>
          <rPr>
            <u/>
            <sz val="10"/>
            <color rgb="FF000000"/>
            <rFont val="Calibri"/>
            <family val="2"/>
          </rPr>
          <t>https://trialinternational.org/wp-content/uploads/2018/03/UJAR-Make-way-for-Justice-2018.pdf</t>
        </r>
        <r>
          <rPr>
            <sz val="10"/>
            <color rgb="FF000000"/>
            <rFont val="Calibri"/>
            <family val="2"/>
          </rPr>
          <t xml:space="preserve">  at 19</t>
        </r>
        <r>
          <rPr>
            <sz val="10"/>
            <color rgb="FF000000"/>
            <rFont val="Calibri"/>
            <family val="2"/>
          </rPr>
          <t xml:space="preserve"> and 104</t>
        </r>
      </text>
    </comment>
    <comment ref="AB988" authorId="2" shapeId="0" xr:uid="{C5E507F1-AA2C-2D4D-8F99-BC01A148D799}">
      <text>
        <r>
          <rPr>
            <b/>
            <sz val="10"/>
            <color rgb="FF000000"/>
            <rFont val="Tahoma"/>
            <family val="2"/>
          </rPr>
          <t>Maximo Langer:</t>
        </r>
        <r>
          <rPr>
            <sz val="10"/>
            <color rgb="FF000000"/>
            <rFont val="Tahoma"/>
            <family val="2"/>
          </rPr>
          <t xml:space="preserve">
</t>
        </r>
        <r>
          <rPr>
            <u/>
            <sz val="10"/>
            <color rgb="FF000000"/>
            <rFont val="Calibri"/>
            <family val="2"/>
          </rPr>
          <t>https://trialinternational.org/wp-content/uploads/2018/03/UJAR-Make-way-for-Justice-2018.pdf</t>
        </r>
        <r>
          <rPr>
            <sz val="10"/>
            <color rgb="FF000000"/>
            <rFont val="Calibri"/>
            <family val="2"/>
          </rPr>
          <t xml:space="preserve">  at 19</t>
        </r>
        <r>
          <rPr>
            <sz val="10"/>
            <color rgb="FF000000"/>
            <rFont val="Calibri"/>
            <family val="2"/>
          </rPr>
          <t xml:space="preserve"> and 104</t>
        </r>
      </text>
    </comment>
    <comment ref="AF988" authorId="1" shapeId="0" xr:uid="{C3893352-F7C1-0D46-9273-815C0182295B}">
      <text>
        <r>
          <rPr>
            <b/>
            <sz val="10"/>
            <color rgb="FF000000"/>
            <rFont val="Tahoma"/>
            <family val="2"/>
          </rPr>
          <t>Mack Eason:</t>
        </r>
        <r>
          <rPr>
            <sz val="10"/>
            <color rgb="FF000000"/>
            <rFont val="Tahoma"/>
            <family val="2"/>
          </rPr>
          <t xml:space="preserve">
</t>
        </r>
        <r>
          <rPr>
            <sz val="10"/>
            <color rgb="FF000000"/>
            <rFont val="Calibri"/>
            <family val="2"/>
          </rPr>
          <t xml:space="preserve">"repeated attacks on hospitals, acts of torture and sexual violence, enforced disappearances and extrajudicial killings."	</t>
        </r>
        <r>
          <rPr>
            <sz val="10"/>
            <color rgb="FF000000"/>
            <rFont val="Calibri"/>
            <family val="2"/>
          </rPr>
          <t xml:space="preserve">http://www.itjpsl.com/reports/the-case-against-jagath-jayasuriya
</t>
        </r>
      </text>
    </comment>
    <comment ref="O989" authorId="1" shapeId="0" xr:uid="{00000000-0006-0000-0000-000031130000}">
      <text>
        <r>
          <rPr>
            <sz val="11"/>
            <color indexed="8"/>
            <rFont val="Helvetica"/>
            <family val="2"/>
          </rPr>
          <t>Mack Eason:
https://www.hrw.org/news/2015/12/18/why-germany-can-and-should-open-investigation-us-torture</t>
        </r>
      </text>
    </comment>
    <comment ref="AB989" authorId="1" shapeId="0" xr:uid="{00000000-0006-0000-0000-000032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989" authorId="1" shapeId="0" xr:uid="{00000000-0006-0000-0000-000033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989" authorId="1" shapeId="0" xr:uid="{00000000-0006-0000-0000-000034130000}">
      <text>
        <r>
          <rPr>
            <sz val="11"/>
            <color indexed="8"/>
            <rFont val="Helvetica"/>
            <family val="2"/>
          </rPr>
          <t>Mack Eason:
https://www.ecchr.eu/en/our_work/international-crimes-and-accountability/u-s-accountability/germany.html</t>
        </r>
      </text>
    </comment>
    <comment ref="AP989" authorId="1" shapeId="0" xr:uid="{00000000-0006-0000-0000-000035130000}">
      <text>
        <r>
          <rPr>
            <sz val="11"/>
            <color indexed="8"/>
            <rFont val="Helvetica"/>
            <family val="2"/>
          </rPr>
          <t xml:space="preserve">Mack Eason:
CCR is American
</t>
        </r>
      </text>
    </comment>
    <comment ref="I990" authorId="1" shapeId="0" xr:uid="{00000000-0006-0000-0000-0000B3080000}">
      <text>
        <r>
          <rPr>
            <sz val="11"/>
            <color indexed="8"/>
            <rFont val="Helvetica"/>
            <family val="2"/>
          </rPr>
          <t>Mack Eason:
Complaint filed in Nov 2017, arrest warrant issued June 2018</t>
        </r>
      </text>
    </comment>
    <comment ref="J990" authorId="1" shapeId="0" xr:uid="{00000000-0006-0000-0000-0000B4080000}">
      <text>
        <r>
          <rPr>
            <sz val="11"/>
            <color indexed="8"/>
            <rFont val="Helvetica"/>
            <family val="2"/>
          </rPr>
          <t xml:space="preserve">Mack Eason:
https://trialinternational.org/wp-content/uploads/2018/03/UJAR-Make-way-for-Justice-2018.pdf
at p. 43
</t>
        </r>
      </text>
    </comment>
    <comment ref="P990" authorId="1" shapeId="0" xr:uid="{00000000-0006-0000-0000-0000B5080000}">
      <text>
        <r>
          <rPr>
            <sz val="11"/>
            <color indexed="8"/>
            <rFont val="Helvetica"/>
            <family val="2"/>
          </rPr>
          <t xml:space="preserve">Mack Eason:
https://www.ecchr.eu/fileadmin/Q_As/QA_Syria_Torture_Complaint_Austria_2018July.pdf
</t>
        </r>
      </text>
    </comment>
    <comment ref="AL991" authorId="1" shapeId="0" xr:uid="{00000000-0006-0000-0000-0000481B0000}">
      <text>
        <r>
          <rPr>
            <sz val="11"/>
            <color indexed="8"/>
            <rFont val="Helvetica"/>
            <family val="2"/>
          </rPr>
          <t xml:space="preserve">Mack Eason:
http://guernica37.org/2017/07/opencanada-in-spain-will-a-pioneering-case-bring-justice-for-syrian-victims/ </t>
        </r>
      </text>
    </comment>
    <comment ref="AN991" authorId="1" shapeId="0" xr:uid="{00000000-0006-0000-0000-0000491B0000}">
      <text>
        <r>
          <rPr>
            <sz val="11"/>
            <color indexed="8"/>
            <rFont val="Helvetica"/>
            <family val="2"/>
          </rPr>
          <t xml:space="preserve">Mack Eason:
https://www.nytimes.com/2017/03/27/world/middleeast/syria-crime-torture-assad-war.html
</t>
        </r>
      </text>
    </comment>
    <comment ref="AP991" authorId="1" shapeId="0" xr:uid="{00000000-0006-0000-0000-00004A1B0000}">
      <text>
        <r>
          <rPr>
            <sz val="11"/>
            <color indexed="8"/>
            <rFont val="Helvetica"/>
            <family val="2"/>
          </rPr>
          <t xml:space="preserve">Mack Eason:
https://www.nytimes.com/2017/03/27/world/middleeast/syria-crime-torture-assad-war.html
</t>
        </r>
      </text>
    </comment>
    <comment ref="AQ991" authorId="1" shapeId="0" xr:uid="{00000000-0006-0000-0000-00004B1B0000}">
      <text>
        <r>
          <rPr>
            <sz val="11"/>
            <color indexed="8"/>
            <rFont val="Helvetica"/>
            <family val="2"/>
          </rPr>
          <t xml:space="preserve">Mack Eason:
https://www.nytimes.com/2017/03/27/world/middleeast/syria-crime-torture-assad-war.html
</t>
        </r>
      </text>
    </comment>
    <comment ref="AR991" authorId="1" shapeId="0" xr:uid="{00000000-0006-0000-0000-00004C1B0000}">
      <text>
        <r>
          <rPr>
            <sz val="11"/>
            <color indexed="8"/>
            <rFont val="Helvetica"/>
            <family val="2"/>
          </rPr>
          <t xml:space="preserve">Mack Eason:
https://www.nytimes.com/2017/03/27/world/middleeast/syria-crime-torture-assad-war.html
</t>
        </r>
      </text>
    </comment>
    <comment ref="AS991" authorId="1" shapeId="0" xr:uid="{00000000-0006-0000-0000-00004D1B0000}">
      <text>
        <r>
          <rPr>
            <sz val="11"/>
            <color indexed="8"/>
            <rFont val="Helvetica"/>
            <family val="2"/>
          </rPr>
          <t>Mack Eason:
head of air force intelligence
http://guernica37.org/2017/04/the-new-york-times-assad-opponents-seek-justice-for-syrias-war-victims/</t>
        </r>
      </text>
    </comment>
    <comment ref="B992" authorId="0" shapeId="0" xr:uid="{00000000-0006-0000-0000-0000B5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992" authorId="0" shapeId="0" xr:uid="{00000000-0006-0000-0000-0000B6200000}">
      <text>
        <r>
          <rPr>
            <sz val="11"/>
            <color indexed="8"/>
            <rFont val="Helvetica"/>
            <family val="2"/>
          </rPr>
          <t xml:space="preserve">Author:
Added 7-18-16
</t>
        </r>
      </text>
    </comment>
    <comment ref="O992" authorId="0" shapeId="0" xr:uid="{00000000-0006-0000-0000-0000B7200000}">
      <text>
        <r>
          <rPr>
            <sz val="11"/>
            <color indexed="8"/>
            <rFont val="Helvetica"/>
            <family val="2"/>
          </rPr>
          <t>Author:
http://sahara-news.org/650-spanish-police-hunt-polisario-leaders-for-genocide.html</t>
        </r>
      </text>
    </comment>
    <comment ref="AF992" authorId="0" shapeId="0" xr:uid="{00000000-0006-0000-0000-0000B8200000}">
      <text>
        <r>
          <rPr>
            <sz val="11"/>
            <color indexed="8"/>
            <rFont val="Helvetica"/>
            <family val="2"/>
          </rPr>
          <t>Author:
“crimes of murder, bodily injury, illegal detention, TERRORISM, TORTURE and disappearances”</t>
        </r>
      </text>
    </comment>
    <comment ref="AI992" authorId="0" shapeId="0" xr:uid="{00000000-0006-0000-0000-0000B9200000}">
      <text>
        <r>
          <rPr>
            <sz val="11"/>
            <color indexed="8"/>
            <rFont val="Helvetica"/>
            <family val="2"/>
          </rPr>
          <t>Author:
Spain didn’t hold Morocco as a colony in the 19th century, BUT Morocco was a spanish protectorate after WWI and was invaded by Franco</t>
        </r>
      </text>
    </comment>
    <comment ref="AL992" authorId="0" shapeId="0" xr:uid="{00000000-0006-0000-0000-0000BA200000}">
      <text>
        <r>
          <rPr>
            <sz val="11"/>
            <color indexed="8"/>
            <rFont val="Helvetica"/>
            <family val="2"/>
          </rPr>
          <t>Author:
http://polisario-thinktwice.org/460-december-14-2007-mens-justice-catches-up-with-the-polisario-and-algeria.html
http://www.asser.nl/media/1421/spain-yihl-15-2012.pdf</t>
        </r>
      </text>
    </comment>
    <comment ref="AN992" authorId="0" shapeId="0" xr:uid="{00000000-0006-0000-0000-0000BB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992" authorId="0" shapeId="0" xr:uid="{00000000-0006-0000-0000-0000BC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992" authorId="0" shapeId="0" xr:uid="{00000000-0006-0000-0000-0000BD200000}">
      <text>
        <r>
          <rPr>
            <sz val="11"/>
            <color indexed="8"/>
            <rFont val="Helvetica"/>
            <family val="2"/>
          </rPr>
          <t>Author:
“filed before the Spanish National Court by a group of Saharawi citizens”  http://www.fmyv.es/ci/in/HR/12.pdf at p. 21</t>
        </r>
      </text>
    </comment>
    <comment ref="AQ992" authorId="0" shapeId="0" xr:uid="{00000000-0006-0000-0000-0000BE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992" authorId="0" shapeId="0" xr:uid="{00000000-0006-0000-0000-0000BF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O993" authorId="0" shapeId="0" xr:uid="{00000000-0006-0000-0000-0000ED140000}">
      <text>
        <r>
          <rPr>
            <sz val="11"/>
            <color indexed="8"/>
            <rFont val="Helvetica"/>
            <family val="2"/>
          </rPr>
          <t>Author:
Gallagher, "Universal Jurisdiction in Practice" jicj.oxfordjournals.org/content/7/5/1087.full.pdf at 1101</t>
        </r>
      </text>
    </comment>
    <comment ref="P993" authorId="0" shapeId="0" xr:uid="{00000000-0006-0000-0000-0000EE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993" authorId="0" shapeId="0" xr:uid="{00000000-0006-0000-0000-0000EF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993" authorId="0" shapeId="0" xr:uid="{00000000-0006-0000-0000-0000F014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993" authorId="0" shapeId="0" xr:uid="{00000000-0006-0000-0000-0000F1140000}">
      <text>
        <r>
          <rPr>
            <sz val="11"/>
            <color indexed="8"/>
            <rFont val="Helvetica"/>
            <family val="2"/>
          </rPr>
          <t xml:space="preserve">Author:
US is Sui generis among former colonies.  Treated it differently.
</t>
        </r>
      </text>
    </comment>
    <comment ref="AH993" authorId="0" shapeId="0" xr:uid="{00000000-0006-0000-0000-0000F2140000}">
      <text>
        <r>
          <rPr>
            <sz val="11"/>
            <color rgb="FF000000"/>
            <rFont val="Helvetica"/>
            <family val="2"/>
          </rPr>
          <t xml:space="preserve">Author:
</t>
        </r>
        <r>
          <rPr>
            <sz val="11"/>
            <color rgb="FF000000"/>
            <rFont val="Helvetica"/>
            <family val="2"/>
          </rPr>
          <t>https://en.wikipedia.org/wiki/List_of_former_German_colonies</t>
        </r>
      </text>
    </comment>
    <comment ref="AL993" authorId="0" shapeId="0" xr:uid="{00000000-0006-0000-0000-0000F314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993" authorId="0" shapeId="0" xr:uid="{00000000-0006-0000-0000-0000F4140000}">
      <text>
        <r>
          <rPr>
            <sz val="11"/>
            <color indexed="8"/>
            <rFont val="Helvetica"/>
            <family val="2"/>
          </rPr>
          <t>Author:
ECCHR founder acted as lead counsel and  CCR was a party to the suit</t>
        </r>
      </text>
    </comment>
    <comment ref="AS993" authorId="0" shapeId="0" xr:uid="{00000000-0006-0000-0000-0000F5140000}">
      <text>
        <r>
          <rPr>
            <sz val="11"/>
            <color indexed="8"/>
            <rFont val="Helvetica"/>
            <family val="2"/>
          </rPr>
          <t xml:space="preserve">Author:
Brigadier General </t>
        </r>
      </text>
    </comment>
    <comment ref="BH993" authorId="0" shapeId="0" xr:uid="{00000000-0006-0000-0000-0000F6140000}">
      <text>
        <r>
          <rPr>
            <sz val="11"/>
            <color indexed="8"/>
            <rFont val="Helvetica"/>
            <family val="2"/>
          </rPr>
          <t>Author:
Gallagher, "Universal Jurisdiction in Practice" jicj.oxfordjournals.org/content/7/5/1087.full.pdf
at 1104</t>
        </r>
      </text>
    </comment>
    <comment ref="O994" authorId="0" shapeId="0" xr:uid="{00000000-0006-0000-0000-00006D2D0000}">
      <text>
        <r>
          <rPr>
            <sz val="11"/>
            <color indexed="8"/>
            <rFont val="Helvetica"/>
            <family val="2"/>
          </rPr>
          <t>Author:
http://www.derechos.org/nizkor/arg/espana/gar.html</t>
        </r>
      </text>
    </comment>
    <comment ref="AB994" authorId="0" shapeId="0" xr:uid="{00000000-0006-0000-0000-00006E2D0000}">
      <text>
        <r>
          <rPr>
            <sz val="11"/>
            <color indexed="8"/>
            <rFont val="Helvetica"/>
            <family val="2"/>
          </rPr>
          <t xml:space="preserve">Author:
See 1999 indictment, section 7. 
http://www.derechos.org/nizkor/arg/espana/gar.html </t>
        </r>
      </text>
    </comment>
    <comment ref="AC994" authorId="0" shapeId="0" xr:uid="{00000000-0006-0000-0000-00006F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94" authorId="0" shapeId="0" xr:uid="{00000000-0006-0000-0000-0000702D0000}">
      <text>
        <r>
          <rPr>
            <sz val="11"/>
            <color indexed="8"/>
            <rFont val="Helvetica"/>
            <family val="2"/>
          </rPr>
          <t xml:space="preserve">Author:
Trial Watch says these Argentinean defendants were charged with CaH.  I looked through the court documents and I disagree.
</t>
        </r>
      </text>
    </comment>
    <comment ref="AF994" authorId="0" shapeId="0" xr:uid="{00000000-0006-0000-0000-0000712D0000}">
      <text>
        <r>
          <rPr>
            <sz val="11"/>
            <color indexed="8"/>
            <rFont val="Helvetica"/>
            <family val="2"/>
          </rPr>
          <t>Author:
Terrorism</t>
        </r>
      </text>
    </comment>
    <comment ref="AL994" authorId="0" shapeId="0" xr:uid="{00000000-0006-0000-0000-000072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94" authorId="0" shapeId="0" xr:uid="{00000000-0006-0000-0000-000073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94" authorId="0" shapeId="0" xr:uid="{00000000-0006-0000-0000-000074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94" authorId="0" shapeId="0" xr:uid="{00000000-0006-0000-0000-000075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94" authorId="0" shapeId="0" xr:uid="{00000000-0006-0000-0000-000076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94" authorId="0" shapeId="0" xr:uid="{00000000-0006-0000-0000-0000772D0000}">
      <text>
        <r>
          <rPr>
            <sz val="11"/>
            <color indexed="8"/>
            <rFont val="Helvetica"/>
            <family val="2"/>
          </rPr>
          <t>Author:
multiple countries had opened investigations into these Argentinean defendants.</t>
        </r>
      </text>
    </comment>
    <comment ref="B995" authorId="1" shapeId="0" xr:uid="{00000000-0006-0000-0000-00007F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995" authorId="1" shapeId="0" xr:uid="{00000000-0006-0000-0000-000080060000}">
      <text>
        <r>
          <rPr>
            <sz val="11"/>
            <color indexed="8"/>
            <rFont val="Helvetica"/>
            <family val="2"/>
          </rPr>
          <t>Mack Eason:
as of 2014, at least</t>
        </r>
      </text>
    </comment>
    <comment ref="O995" authorId="1" shapeId="0" xr:uid="{00000000-0006-0000-0000-000081060000}">
      <text>
        <r>
          <rPr>
            <sz val="11"/>
            <color indexed="8"/>
            <rFont val="Helvetica"/>
            <family val="2"/>
          </rPr>
          <t>Mack Eason:
http://www.asser.nl/media/1452/spain-yihl-14-2011.pdf</t>
        </r>
      </text>
    </comment>
    <comment ref="AD995" authorId="1" shapeId="0" xr:uid="{00000000-0006-0000-0000-000082060000}">
      <text>
        <r>
          <rPr>
            <sz val="11"/>
            <color indexed="8"/>
            <rFont val="Helvetica"/>
            <family val="2"/>
          </rPr>
          <t>Mack Eason:
http://ihrp.law.utoronto.ca/utfl_file/count/documents/WorkingGroup_Clinic/Spain%20Universal%20Jurisdiction%20Memo.pdf</t>
        </r>
      </text>
    </comment>
    <comment ref="AE995" authorId="1" shapeId="0" xr:uid="{00000000-0006-0000-0000-000083060000}">
      <text>
        <r>
          <rPr>
            <sz val="11"/>
            <color indexed="8"/>
            <rFont val="Helvetica"/>
            <family val="2"/>
          </rPr>
          <t>Mack Eason:
http://ihrp.law.utoronto.ca/utfl_file/count/documents/WorkingGroup_Clinic/Spain%20Universal%20Jurisdiction%20Memo.pdf</t>
        </r>
      </text>
    </comment>
    <comment ref="AF995" authorId="1" shapeId="0" xr:uid="{00000000-0006-0000-0000-000084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995" authorId="0" shapeId="0" xr:uid="{00000000-0006-0000-0000-000085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995" authorId="1" shapeId="0" xr:uid="{00000000-0006-0000-0000-000086060000}">
      <text>
        <r>
          <rPr>
            <sz val="11"/>
            <color indexed="8"/>
            <rFont val="Helvetica"/>
            <family val="2"/>
          </rPr>
          <t>Mack Eason:
www.asser.nl/media/1452/spain-yihl-14-2011.pdf at p. 5
http://www.sandiegouniontribune.com/sdut-spanish-court-open-probe-into-killings-in-iraq-2011jan04-story.html</t>
        </r>
      </text>
    </comment>
    <comment ref="O996" authorId="0" shapeId="0" xr:uid="{00000000-0006-0000-0000-00007E2E0000}">
      <text>
        <r>
          <rPr>
            <sz val="11"/>
            <color indexed="8"/>
            <rFont val="Helvetica"/>
            <family val="2"/>
          </rPr>
          <t xml:space="preserve">Author:
http://www.derechos.org/nizkor/arg/espana/gar.html (“Duodécimo”)
</t>
        </r>
      </text>
    </comment>
    <comment ref="P996" authorId="0" shapeId="0" xr:uid="{00000000-0006-0000-0000-00007F2E0000}">
      <text>
        <r>
          <rPr>
            <sz val="11"/>
            <color indexed="8"/>
            <rFont val="Helvetica"/>
            <family val="2"/>
          </rPr>
          <t>Author:
http://www.derechos.org/nizkor/arg/espana/gar.html</t>
        </r>
      </text>
    </comment>
    <comment ref="AB996" authorId="0" shapeId="0" xr:uid="{00000000-0006-0000-0000-0000802E0000}">
      <text>
        <r>
          <rPr>
            <sz val="11"/>
            <color indexed="8"/>
            <rFont val="Helvetica"/>
            <family val="2"/>
          </rPr>
          <t xml:space="preserve">Author:
See 1999 indictment, section 7. 
http://www.derechos.org/nizkor/arg/espana/gar.html </t>
        </r>
      </text>
    </comment>
    <comment ref="AC996" authorId="0" shapeId="0" xr:uid="{00000000-0006-0000-0000-000081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996" authorId="0" shapeId="0" xr:uid="{00000000-0006-0000-0000-0000822E0000}">
      <text>
        <r>
          <rPr>
            <sz val="11"/>
            <color indexed="8"/>
            <rFont val="Helvetica"/>
            <family val="2"/>
          </rPr>
          <t xml:space="preserve">Author:
Trial Watch says these Argentinean defendants were charged with CaH.  I looked through the court documents and I disagree.
</t>
        </r>
      </text>
    </comment>
    <comment ref="AF996" authorId="0" shapeId="0" xr:uid="{00000000-0006-0000-0000-0000832E0000}">
      <text>
        <r>
          <rPr>
            <sz val="11"/>
            <color indexed="8"/>
            <rFont val="Helvetica"/>
            <family val="2"/>
          </rPr>
          <t>Author:
Terrorism</t>
        </r>
      </text>
    </comment>
    <comment ref="AL996" authorId="0" shapeId="0" xr:uid="{00000000-0006-0000-0000-000084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996" authorId="0" shapeId="0" xr:uid="{00000000-0006-0000-0000-000085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996" authorId="0" shapeId="0" xr:uid="{00000000-0006-0000-0000-000086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996" authorId="0" shapeId="0" xr:uid="{00000000-0006-0000-0000-000087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996" authorId="0" shapeId="0" xr:uid="{00000000-0006-0000-0000-000088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996" authorId="0" shapeId="0" xr:uid="{00000000-0006-0000-0000-0000892E0000}">
      <text>
        <r>
          <rPr>
            <sz val="11"/>
            <color indexed="8"/>
            <rFont val="Helvetica"/>
            <family val="2"/>
          </rPr>
          <t>Author:
multiple countries had opened investigations into these Argentinean defendants.</t>
        </r>
      </text>
    </comment>
    <comment ref="A997" authorId="0" shapeId="0" xr:uid="{00000000-0006-0000-0000-0000F310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997" authorId="1" shapeId="0" xr:uid="{00000000-0006-0000-0000-0000F4100000}">
      <text>
        <r>
          <rPr>
            <sz val="11"/>
            <color indexed="8"/>
            <rFont val="Helvetica"/>
            <family val="2"/>
          </rPr>
          <t xml:space="preserve">Mack Eason:
https://trialinternational.org/latest-post/donald-h-rumsfeld/
</t>
        </r>
      </text>
    </comment>
    <comment ref="O997" authorId="0" shapeId="0" xr:uid="{00000000-0006-0000-0000-0000F5100000}">
      <text>
        <r>
          <rPr>
            <sz val="11"/>
            <color indexed="8"/>
            <rFont val="Helvetica"/>
            <family val="2"/>
          </rPr>
          <t xml:space="preserve">Author:
Gallagher, "Universal Jurisdiction in Practice" jicj.oxfordjournals.org/content/7/5/1087.full.pdf
</t>
        </r>
      </text>
    </comment>
    <comment ref="Q997" authorId="0" shapeId="0" xr:uid="{00000000-0006-0000-0000-0000F610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997" authorId="0" shapeId="0" xr:uid="{00000000-0006-0000-0000-0000F710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997" authorId="0" shapeId="0" xr:uid="{00000000-0006-0000-0000-0000F8100000}">
      <text>
        <r>
          <rPr>
            <sz val="11"/>
            <color indexed="8"/>
            <rFont val="Helvetica"/>
            <family val="2"/>
          </rPr>
          <t xml:space="preserve">Author:
US is Sui generis among former colonies.  Treated it differently.
</t>
        </r>
      </text>
    </comment>
    <comment ref="AH997" authorId="0" shapeId="0" xr:uid="{00000000-0006-0000-0000-0000F9100000}">
      <text>
        <r>
          <rPr>
            <sz val="11"/>
            <color indexed="8"/>
            <rFont val="Helvetica"/>
            <family val="2"/>
          </rPr>
          <t>Author:
https://en.wikipedia.org/wiki/List_of_former_German_colonies</t>
        </r>
      </text>
    </comment>
    <comment ref="AL997" authorId="0" shapeId="0" xr:uid="{00000000-0006-0000-0000-0000FA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997" authorId="0" shapeId="0" xr:uid="{00000000-0006-0000-0000-0000FB10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997" authorId="0" shapeId="0" xr:uid="{00000000-0006-0000-0000-0000FC100000}">
      <text>
        <r>
          <rPr>
            <sz val="11"/>
            <color indexed="8"/>
            <rFont val="Helvetica"/>
            <family val="2"/>
          </rPr>
          <t>Author:
in 2006, Bybee was former Assistant Attorney General, but was still a white house lawyer</t>
        </r>
      </text>
    </comment>
    <comment ref="AV997" authorId="0" shapeId="0" xr:uid="{00000000-0006-0000-0000-0000FD10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998" authorId="1" shapeId="0" xr:uid="{00000000-0006-0000-0000-000013130000}">
      <text>
        <r>
          <rPr>
            <sz val="11"/>
            <color indexed="8"/>
            <rFont val="Helvetica"/>
            <family val="2"/>
          </rPr>
          <t>Mack Eason:
https://www.hrw.org/news/2015/12/18/why-germany-can-and-should-open-investigation-us-torture</t>
        </r>
      </text>
    </comment>
    <comment ref="AB998" authorId="1" shapeId="0" xr:uid="{00000000-0006-0000-0000-000014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998" authorId="1" shapeId="0" xr:uid="{00000000-0006-0000-0000-000015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998" authorId="1" shapeId="0" xr:uid="{00000000-0006-0000-0000-000016130000}">
      <text>
        <r>
          <rPr>
            <sz val="11"/>
            <color indexed="8"/>
            <rFont val="Helvetica"/>
            <family val="2"/>
          </rPr>
          <t>Mack Eason:
https://www.ecchr.eu/en/our_work/international-crimes-and-accountability/u-s-accountability/germany.html</t>
        </r>
      </text>
    </comment>
    <comment ref="AP998" authorId="1" shapeId="0" xr:uid="{00000000-0006-0000-0000-000017130000}">
      <text>
        <r>
          <rPr>
            <sz val="11"/>
            <color indexed="8"/>
            <rFont val="Helvetica"/>
            <family val="2"/>
          </rPr>
          <t xml:space="preserve">Mack Eason:
CCR is American
</t>
        </r>
      </text>
    </comment>
    <comment ref="AF999" authorId="0" shapeId="0" xr:uid="{00000000-0006-0000-0000-00001A180000}">
      <text>
        <r>
          <rPr>
            <sz val="11"/>
            <color indexed="8"/>
            <rFont val="Helvetica"/>
            <family val="2"/>
          </rPr>
          <t>Author:
murder</t>
        </r>
      </text>
    </comment>
    <comment ref="AH999" authorId="0" shapeId="0" xr:uid="{00000000-0006-0000-0000-00001B180000}">
      <text>
        <r>
          <rPr>
            <sz val="11"/>
            <color indexed="8"/>
            <rFont val="Helvetica"/>
            <family val="2"/>
          </rPr>
          <t>Author:
Barely.
https://en.wikipedia.org/wiki/Swedish_overseas_colonies</t>
        </r>
      </text>
    </comment>
    <comment ref="AZ999" authorId="0" shapeId="0" xr:uid="{00000000-0006-0000-0000-00001C180000}">
      <text>
        <r>
          <rPr>
            <sz val="11"/>
            <color indexed="8"/>
            <rFont val="Helvetica"/>
            <family val="2"/>
          </rPr>
          <t>Author:
“Swedish authorities arrested Jazic, who was seeking asylum in Sweden at that time (1995), but subsequently released him and closed the case due to insufficient evidence” http://www.redress.org/downloads/publications/LegalRemediesFinal.pdf</t>
        </r>
      </text>
    </comment>
    <comment ref="BA999" authorId="0" shapeId="0" xr:uid="{00000000-0006-0000-0000-00001D180000}">
      <text>
        <r>
          <rPr>
            <sz val="11"/>
            <color indexed="8"/>
            <rFont val="Helvetica"/>
            <family val="2"/>
          </rPr>
          <t>Author:
“Swedish authorities arrested Jazic, who was seeking asylum in Sweden at that time (1995), but subsequently released him and closed the case due to insufficient evidence” http://www.redress.org/downloads/publications/LegalRemediesFinal.pdf</t>
        </r>
      </text>
    </comment>
    <comment ref="BB999" authorId="0" shapeId="0" xr:uid="{00000000-0006-0000-0000-00001E180000}">
      <text>
        <r>
          <rPr>
            <sz val="11"/>
            <color indexed="8"/>
            <rFont val="Helvetica"/>
            <family val="2"/>
          </rPr>
          <t>Author:
“Swedish authorities arrested Jazic, who was seeking asylum in Sweden at that time (1995), but subsequently released him and closed the case due to insufficient evidence” http://www.redress.org/downloads/publications/LegalRemediesFinal.pdf</t>
        </r>
      </text>
    </comment>
    <comment ref="AG1000" authorId="0" shapeId="0" xr:uid="{00000000-0006-0000-0000-0000EF300000}">
      <text>
        <r>
          <rPr>
            <sz val="11"/>
            <color indexed="8"/>
            <rFont val="Helvetica"/>
            <family val="2"/>
          </rPr>
          <t>Author:
Rwanda controlled first by Germany (German East Africa) during colonial period, then by Belgium under League of Nations Mandate system</t>
        </r>
      </text>
    </comment>
    <comment ref="AI1000" authorId="0" shapeId="0" xr:uid="{00000000-0006-0000-0000-0000F0300000}">
      <text>
        <r>
          <rPr>
            <sz val="11"/>
            <color indexed="8"/>
            <rFont val="Helvetica"/>
            <family val="2"/>
          </rPr>
          <t>Author:
Rwanda controlled first by Germany (German East Africa) during colonial period, then by Belgium under League of Nations Mandate system</t>
        </r>
      </text>
    </comment>
    <comment ref="AT1000" authorId="0" shapeId="0" xr:uid="{00000000-0006-0000-0000-0000F1300000}">
      <text>
        <r>
          <rPr>
            <sz val="11"/>
            <color indexed="8"/>
            <rFont val="Helvetica"/>
            <family val="2"/>
          </rPr>
          <t>Author:
“Rwanda’s prosecutor general Martin Ngoga told the newspaper “New Times” that his office had for years been jointly working with Belgian investigators on these cases and that the arrests did not come as a surprise but were expected.”
https://trialinternational.org/latest-post/ernest-gakwaya/</t>
        </r>
      </text>
    </comment>
    <comment ref="BI1000" authorId="0" shapeId="0" xr:uid="{00000000-0006-0000-0000-0000F2300000}">
      <text>
        <r>
          <rPr>
            <sz val="11"/>
            <color indexed="8"/>
            <rFont val="Helvetica"/>
            <family val="2"/>
          </rPr>
          <t>Author:
“ “We have for years, been jointly working with Belgian investigators on these cases. The arrests do not come as a surprise, it was expected,” Ngoga said.”
http://www.rwamucyo.com/index.php?id=5&amp;tx_ttnews%5Btt_news%5D=301&amp;cHash=469952dd7d</t>
        </r>
      </text>
    </comment>
    <comment ref="BJ1000" authorId="0" shapeId="0" xr:uid="{00000000-0006-0000-0000-0000F3300000}">
      <text>
        <r>
          <rPr>
            <sz val="11"/>
            <color indexed="8"/>
            <rFont val="Helvetica"/>
            <family val="2"/>
          </rPr>
          <t>Author:
“Rwanda’s prosecutor general Martin Ngoga told the newspaper “New Times” that his office had for years been jointly working with Belgian investigators on these cases and that the arrests did not come as a surprise but were expected.”
https://trialinternational.org/latest-post/ernest-gakwaya/</t>
        </r>
      </text>
    </comment>
    <comment ref="H1001" authorId="1" shapeId="0" xr:uid="{00000000-0006-0000-0000-0000E4070000}">
      <text>
        <r>
          <rPr>
            <sz val="11"/>
            <color indexed="8"/>
            <rFont val="Helvetica"/>
            <family val="2"/>
          </rPr>
          <t>Mack Eason:
“Habré’s lawyers appeal the judgment on 10 June 2016.”
https://trialinternational.org/latest-post/hissene-habre/</t>
        </r>
      </text>
    </comment>
    <comment ref="O1001" authorId="1" shapeId="0" xr:uid="{00000000-0006-0000-0000-0000E5070000}">
      <text>
        <r>
          <rPr>
            <sz val="11"/>
            <color rgb="FF000000"/>
            <rFont val="Helvetica"/>
            <family val="2"/>
          </rPr>
          <t xml:space="preserve">Mack Eason:
</t>
        </r>
        <r>
          <rPr>
            <sz val="11"/>
            <color rgb="FF000000"/>
            <rFont val="Helvetica"/>
            <family val="2"/>
          </rPr>
          <t>https://www.fidh.org/en/issues/litigation/litigation-against-individuals/hissene-habre-case/chronology-of-the-hissene-habre-case</t>
        </r>
      </text>
    </comment>
    <comment ref="Q1001" authorId="1" shapeId="0" xr:uid="{00000000-0006-0000-0000-0000E6070000}">
      <text>
        <r>
          <rPr>
            <sz val="11"/>
            <color indexed="8"/>
            <rFont val="Helvetica"/>
            <family val="2"/>
          </rPr>
          <t>Mack Eason:
https://www.fidh.org/en/issues/litigation/litigation-against-individuals/hissene-habre-case/chronology-of-the-hissene-habre-case</t>
        </r>
      </text>
    </comment>
    <comment ref="AL1001" authorId="0" shapeId="0" xr:uid="{00000000-0006-0000-0000-0000E7070000}">
      <text>
        <r>
          <rPr>
            <sz val="11"/>
            <color indexed="8"/>
            <rFont val="Helvetica"/>
            <family val="2"/>
          </rPr>
          <t>Author:
https://www.fidh.org/en/issues/litigation/litigation-against-individuals/hissene-habre-case/chronology-of-the-hissene-habre-case</t>
        </r>
      </text>
    </comment>
    <comment ref="AU1001" authorId="1" shapeId="0" xr:uid="{00000000-0006-0000-0000-0000E8070000}">
      <text>
        <r>
          <rPr>
            <sz val="11"/>
            <color indexed="8"/>
            <rFont val="Helvetica"/>
            <family val="2"/>
          </rPr>
          <t>Mack Eason:
https://www.fidh.org/en/issues/litigation/litigation-against-individuals/hissene-habre-case/chronology-of-the-hissene-habre-case</t>
        </r>
      </text>
    </comment>
    <comment ref="BB1001" authorId="1" shapeId="0" xr:uid="{00000000-0006-0000-0000-0000E9070000}">
      <text>
        <r>
          <rPr>
            <sz val="11"/>
            <color indexed="8"/>
            <rFont val="Helvetica"/>
            <family val="2"/>
          </rPr>
          <t>Mack Eason:
https://books.google.com/books?id=qNFSm4erfawC&amp;pg=PA302&amp;lpg=PA302&amp;dq=hissene+habre+asylum+status+senegal&amp;source=bl&amp;ots=WV5SuxRObi&amp;sig=H9KMtkFvIGfndnbzaPFs-_aD6EI&amp;hl=en&amp;sa=X&amp;ved=0ahUKEwjQisy1zcrSAhVJwFQKHdaYB98Q6AEIPjAG#v=onepage&amp;q=hissene%20habre%20asylum%20status%20senegal&amp;f=false</t>
        </r>
      </text>
    </comment>
    <comment ref="O1002" authorId="0" shapeId="0" xr:uid="{00000000-0006-0000-0000-0000F7140000}">
      <text>
        <r>
          <rPr>
            <sz val="11"/>
            <color indexed="8"/>
            <rFont val="Helvetica"/>
            <family val="2"/>
          </rPr>
          <t>Author:
Gallagher, "Universal Jurisdiction in Practice" jicj.oxfordjournals.org/content/7/5/1087.full.pdf at 1101</t>
        </r>
      </text>
    </comment>
    <comment ref="P1002" authorId="0" shapeId="0" xr:uid="{00000000-0006-0000-0000-0000F8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1002" authorId="0" shapeId="0" xr:uid="{00000000-0006-0000-0000-0000F914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1002" authorId="0" shapeId="0" xr:uid="{00000000-0006-0000-0000-0000FA14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002" authorId="0" shapeId="0" xr:uid="{00000000-0006-0000-0000-0000FB140000}">
      <text>
        <r>
          <rPr>
            <sz val="11"/>
            <color indexed="8"/>
            <rFont val="Helvetica"/>
            <family val="2"/>
          </rPr>
          <t xml:space="preserve">Author:
US is Sui generis among former colonies.  Treated it differently.
</t>
        </r>
      </text>
    </comment>
    <comment ref="AH1002" authorId="0" shapeId="0" xr:uid="{00000000-0006-0000-0000-0000FC140000}">
      <text>
        <r>
          <rPr>
            <sz val="11"/>
            <color indexed="8"/>
            <rFont val="Helvetica"/>
            <family val="2"/>
          </rPr>
          <t>Author:
https://en.wikipedia.org/wiki/List_of_former_German_colonies</t>
        </r>
      </text>
    </comment>
    <comment ref="AL1002" authorId="0" shapeId="0" xr:uid="{00000000-0006-0000-0000-0000FD14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1002" authorId="0" shapeId="0" xr:uid="{00000000-0006-0000-0000-0000FE140000}">
      <text>
        <r>
          <rPr>
            <sz val="11"/>
            <color indexed="8"/>
            <rFont val="Helvetica"/>
            <family val="2"/>
          </rPr>
          <t>Author:
ECCHR founder acted as lead counsel and  CCR was a party to the suit</t>
        </r>
      </text>
    </comment>
    <comment ref="AS1002" authorId="0" shapeId="0" xr:uid="{00000000-0006-0000-0000-0000FF140000}">
      <text>
        <r>
          <rPr>
            <sz val="11"/>
            <color indexed="8"/>
            <rFont val="Helvetica"/>
            <family val="2"/>
          </rPr>
          <t xml:space="preserve">Author:
Lieutenant Colonel </t>
        </r>
      </text>
    </comment>
    <comment ref="BH1002" authorId="0" shapeId="0" xr:uid="{00000000-0006-0000-0000-000000150000}">
      <text>
        <r>
          <rPr>
            <sz val="11"/>
            <color indexed="8"/>
            <rFont val="Helvetica"/>
            <family val="2"/>
          </rPr>
          <t>Author:
Gallagher, "Universal Jurisdiction in Practice" jicj.oxfordjournals.org/content/7/5/1087.full.pdf
at 1104</t>
        </r>
      </text>
    </comment>
    <comment ref="B1003" authorId="0" shapeId="0" xr:uid="{00000000-0006-0000-0000-00006C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003" authorId="0" shapeId="0" xr:uid="{00000000-0006-0000-0000-00006D020000}">
      <text>
        <r>
          <rPr>
            <sz val="11"/>
            <color indexed="8"/>
            <rFont val="Helvetica"/>
            <family val="2"/>
          </rPr>
          <t>Author:
Defendants Named HERE:
http://cadenaser.com/ser/2014/10/31/tribunales/1414787886_712567.html</t>
        </r>
      </text>
    </comment>
    <comment ref="O1003" authorId="1" shapeId="0" xr:uid="{00000000-0006-0000-0000-00006E020000}">
      <text>
        <r>
          <rPr>
            <sz val="11"/>
            <color indexed="8"/>
            <rFont val="Helvetica"/>
            <family val="2"/>
          </rPr>
          <t xml:space="preserve">Mack Eason:
https://translate.google.com/translate?hl=en&amp;sl=es&amp;u=http://memoriahistorica.org.es/tag/maria-servini-de-cubria/&amp;prev=search
</t>
        </r>
      </text>
    </comment>
    <comment ref="P1003" authorId="0" shapeId="0" xr:uid="{00000000-0006-0000-0000-00006F020000}">
      <text>
        <r>
          <rPr>
            <sz val="11"/>
            <color indexed="8"/>
            <rFont val="Helvetica"/>
            <family val="2"/>
          </rPr>
          <t>Author:
http://cadenaser.com/ser/2014/10/31/tribunales/1414787886_712567.html</t>
        </r>
      </text>
    </comment>
    <comment ref="AE1003" authorId="0" shapeId="0" xr:uid="{00000000-0006-0000-0000-000070020000}">
      <text>
        <r>
          <rPr>
            <sz val="11"/>
            <color indexed="8"/>
            <rFont val="Helvetica"/>
            <family val="2"/>
          </rPr>
          <t xml:space="preserve">Author:
http://cadenaser.com/ser/2014/10/31/tribunales/1414787886_712567.html
</t>
        </r>
      </text>
    </comment>
    <comment ref="AF1003" authorId="0" shapeId="0" xr:uid="{00000000-0006-0000-0000-000071020000}">
      <text>
        <r>
          <rPr>
            <sz val="11"/>
            <color indexed="8"/>
            <rFont val="Helvetica"/>
            <family val="2"/>
          </rPr>
          <t>Author:
List of crimes here: http://politica.elpais.com/politica/2014/10/31/actualidad/1414789472_600996.html</t>
        </r>
      </text>
    </comment>
    <comment ref="AL1003" authorId="0" shapeId="0" xr:uid="{00000000-0006-0000-0000-000072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003" authorId="0" shapeId="0" xr:uid="{00000000-0006-0000-0000-000073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003" authorId="0" shapeId="0" xr:uid="{00000000-0006-0000-0000-000074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003" authorId="0" shapeId="0" xr:uid="{00000000-0006-0000-0000-000075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003" authorId="0" shapeId="0" xr:uid="{00000000-0006-0000-0000-000076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1004" authorId="0" shapeId="0" xr:uid="{00000000-0006-0000-0000-0000F3020000}">
      <text>
        <r>
          <rPr>
            <sz val="11"/>
            <color rgb="FF000000"/>
            <rFont val="Helvetica"/>
            <family val="2"/>
          </rPr>
          <t xml:space="preserve">Author:
</t>
        </r>
        <r>
          <rPr>
            <sz val="11"/>
            <color rgb="FF000000"/>
            <rFont val="Helvetica"/>
            <family val="2"/>
          </rPr>
          <t>Because this case was filed in the name of relatives of the alleged victims, and all those named relative plaintiffs live in Argentina, is this a passive personality case?`</t>
        </r>
      </text>
    </comment>
    <comment ref="C1004" authorId="0" shapeId="0" xr:uid="{00000000-0006-0000-0000-0000F4020000}">
      <text>
        <r>
          <rPr>
            <sz val="11"/>
            <color rgb="FF000000"/>
            <rFont val="Helvetica"/>
            <family val="2"/>
          </rPr>
          <t xml:space="preserve">Author:
</t>
        </r>
        <r>
          <rPr>
            <sz val="11"/>
            <color rgb="FF000000"/>
            <rFont val="Helvetica"/>
            <family val="2"/>
          </rPr>
          <t xml:space="preserve">Defendants Named HERE:
</t>
        </r>
        <r>
          <rPr>
            <sz val="11"/>
            <color rgb="FF000000"/>
            <rFont val="Helvetica"/>
            <family val="2"/>
          </rPr>
          <t>http://cadenaser.com/ser/2014/10/31/tribunales/1414787886_712567.html</t>
        </r>
      </text>
    </comment>
    <comment ref="O1004" authorId="1" shapeId="0" xr:uid="{00000000-0006-0000-0000-0000F5020000}">
      <text>
        <r>
          <rPr>
            <sz val="11"/>
            <color indexed="8"/>
            <rFont val="Helvetica"/>
            <family val="2"/>
          </rPr>
          <t xml:space="preserve">Mack Eason:
https://translate.google.com/translate?hl=en&amp;sl=es&amp;u=http://memoriahistorica.org.es/tag/maria-servini-de-cubria/&amp;prev=search
</t>
        </r>
      </text>
    </comment>
    <comment ref="P1004" authorId="0" shapeId="0" xr:uid="{00000000-0006-0000-0000-0000F6020000}">
      <text>
        <r>
          <rPr>
            <sz val="11"/>
            <color indexed="8"/>
            <rFont val="Helvetica"/>
            <family val="2"/>
          </rPr>
          <t>Author:
http://cadenaser.com/ser/2014/10/31/tribunales/1414787886_712567.html</t>
        </r>
      </text>
    </comment>
    <comment ref="AB1004" authorId="0" shapeId="0" xr:uid="{00000000-0006-0000-0000-0000F7020000}">
      <text>
        <r>
          <rPr>
            <sz val="11"/>
            <color indexed="8"/>
            <rFont val="Helvetica"/>
            <family val="2"/>
          </rPr>
          <t>Author:
http://politica.elpais.com/politica/2014/10/31/actualidad/1414789472_600996.html</t>
        </r>
      </text>
    </comment>
    <comment ref="AE1004" authorId="0" shapeId="0" xr:uid="{00000000-0006-0000-0000-0000F8020000}">
      <text>
        <r>
          <rPr>
            <sz val="11"/>
            <color indexed="8"/>
            <rFont val="Helvetica"/>
            <family val="2"/>
          </rPr>
          <t xml:space="preserve">Author:
http://cadenaser.com/ser/2014/10/31/tribunales/1414787886_712567.html
</t>
        </r>
      </text>
    </comment>
    <comment ref="AF1004" authorId="0" shapeId="0" xr:uid="{00000000-0006-0000-0000-0000F9020000}">
      <text>
        <r>
          <rPr>
            <sz val="11"/>
            <color indexed="8"/>
            <rFont val="Helvetica"/>
            <family val="2"/>
          </rPr>
          <t>Author:
List of crimes here: http://politica.elpais.com/politica/2014/10/31/actualidad/1414789472_600996.html</t>
        </r>
      </text>
    </comment>
    <comment ref="AL1004" authorId="0" shapeId="0" xr:uid="{00000000-0006-0000-0000-0000FA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004" authorId="0" shapeId="0" xr:uid="{00000000-0006-0000-0000-0000FB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004" authorId="0" shapeId="0" xr:uid="{00000000-0006-0000-0000-0000FC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004" authorId="0" shapeId="0" xr:uid="{00000000-0006-0000-0000-0000FD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004" authorId="0" shapeId="0" xr:uid="{00000000-0006-0000-0000-0000FE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1005" authorId="0" shapeId="0" xr:uid="{00000000-0006-0000-0000-000077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005" authorId="0" shapeId="0" xr:uid="{00000000-0006-0000-0000-000078020000}">
      <text>
        <r>
          <rPr>
            <sz val="11"/>
            <color indexed="8"/>
            <rFont val="Helvetica"/>
            <family val="2"/>
          </rPr>
          <t>Author:
Defendants Named HERE:
http://cadenaser.com/ser/2014/10/31/tribunales/1414787886_712567.html</t>
        </r>
      </text>
    </comment>
    <comment ref="O1005" authorId="1" shapeId="0" xr:uid="{00000000-0006-0000-0000-000079020000}">
      <text>
        <r>
          <rPr>
            <sz val="11"/>
            <color indexed="8"/>
            <rFont val="Helvetica"/>
            <family val="2"/>
          </rPr>
          <t xml:space="preserve">Mack Eason:
https://translate.google.com/translate?hl=en&amp;sl=es&amp;u=http://memoriahistorica.org.es/tag/maria-servini-de-cubria/&amp;prev=search
</t>
        </r>
      </text>
    </comment>
    <comment ref="P1005" authorId="0" shapeId="0" xr:uid="{00000000-0006-0000-0000-00007A020000}">
      <text>
        <r>
          <rPr>
            <sz val="11"/>
            <color indexed="8"/>
            <rFont val="Helvetica"/>
            <family val="2"/>
          </rPr>
          <t>Author:
http://cadenaser.com/ser/2014/10/31/tribunales/1414787886_712567.html</t>
        </r>
      </text>
    </comment>
    <comment ref="AE1005" authorId="0" shapeId="0" xr:uid="{00000000-0006-0000-0000-00007B020000}">
      <text>
        <r>
          <rPr>
            <sz val="11"/>
            <color indexed="8"/>
            <rFont val="Helvetica"/>
            <family val="2"/>
          </rPr>
          <t xml:space="preserve">Author:
http://cadenaser.com/ser/2014/10/31/tribunales/1414787886_712567.html
</t>
        </r>
      </text>
    </comment>
    <comment ref="AF1005" authorId="0" shapeId="0" xr:uid="{00000000-0006-0000-0000-00007C020000}">
      <text>
        <r>
          <rPr>
            <sz val="11"/>
            <color indexed="8"/>
            <rFont val="Helvetica"/>
            <family val="2"/>
          </rPr>
          <t>Author:
List of crimes here: http://politica.elpais.com/politica/2014/10/31/actualidad/1414789472_600996.html</t>
        </r>
      </text>
    </comment>
    <comment ref="AL1005" authorId="0" shapeId="0" xr:uid="{00000000-0006-0000-0000-00007D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005" authorId="0" shapeId="0" xr:uid="{00000000-0006-0000-0000-00007E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005" authorId="0" shapeId="0" xr:uid="{00000000-0006-0000-0000-00007F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005" authorId="0" shapeId="0" xr:uid="{00000000-0006-0000-0000-000080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005" authorId="0" shapeId="0" xr:uid="{00000000-0006-0000-0000-000081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1006" authorId="0" shapeId="0" xr:uid="{00000000-0006-0000-0000-000016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O1006" authorId="1" shapeId="0" xr:uid="{00000000-0006-0000-0000-000017020000}">
      <text>
        <r>
          <rPr>
            <sz val="11"/>
            <color indexed="8"/>
            <rFont val="Helvetica"/>
            <family val="2"/>
          </rPr>
          <t xml:space="preserve">Mack Eason:
https://translate.google.com/translate?hl=en&amp;sl=es&amp;u=http://memoriahistorica.org.es/tag/maria-servini-de-cubria/&amp;prev=search
</t>
        </r>
      </text>
    </comment>
    <comment ref="P1006" authorId="0" shapeId="0" xr:uid="{00000000-0006-0000-0000-000018020000}">
      <text>
        <r>
          <rPr>
            <sz val="11"/>
            <color indexed="8"/>
            <rFont val="Helvetica"/>
            <family val="2"/>
          </rPr>
          <t>Author:
http://www.buenosairesherald.com/article/140972/judge-seeks-arrests-for-francoera-crimes</t>
        </r>
      </text>
    </comment>
    <comment ref="AF1006" authorId="0" shapeId="0" xr:uid="{00000000-0006-0000-0000-000019020000}">
      <text>
        <r>
          <rPr>
            <sz val="11"/>
            <color indexed="8"/>
            <rFont val="Helvetica"/>
            <family val="2"/>
          </rPr>
          <t>Author:
List of crimes here: http://politica.elpais.com/politica/2014/10/31/actualidad/1414789472_600996.html</t>
        </r>
      </text>
    </comment>
    <comment ref="AL1006" authorId="0" shapeId="0" xr:uid="{00000000-0006-0000-0000-00001A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006" authorId="0" shapeId="0" xr:uid="{00000000-0006-0000-0000-00001B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006" authorId="0" shapeId="0" xr:uid="{00000000-0006-0000-0000-00001C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006" authorId="0" shapeId="0" xr:uid="{00000000-0006-0000-0000-00001D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006" authorId="0" shapeId="0" xr:uid="{00000000-0006-0000-0000-00001E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1007" authorId="0" shapeId="0" xr:uid="{00000000-0006-0000-0000-000082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007" authorId="0" shapeId="0" xr:uid="{00000000-0006-0000-0000-000083020000}">
      <text>
        <r>
          <rPr>
            <sz val="11"/>
            <color indexed="8"/>
            <rFont val="Helvetica"/>
            <family val="2"/>
          </rPr>
          <t>Author:
Defendants Named HERE:
http://cadenaser.com/ser/2014/10/31/tribunales/1414787886_712567.html</t>
        </r>
      </text>
    </comment>
    <comment ref="O1007" authorId="1" shapeId="0" xr:uid="{00000000-0006-0000-0000-000084020000}">
      <text>
        <r>
          <rPr>
            <sz val="11"/>
            <color indexed="8"/>
            <rFont val="Helvetica"/>
            <family val="2"/>
          </rPr>
          <t xml:space="preserve">Mack Eason:
https://translate.google.com/translate?hl=en&amp;sl=es&amp;u=http://memoriahistorica.org.es/tag/maria-servini-de-cubria/&amp;prev=search
</t>
        </r>
      </text>
    </comment>
    <comment ref="P1007" authorId="0" shapeId="0" xr:uid="{00000000-0006-0000-0000-000085020000}">
      <text>
        <r>
          <rPr>
            <sz val="11"/>
            <color indexed="8"/>
            <rFont val="Helvetica"/>
            <family val="2"/>
          </rPr>
          <t>Author:
http://cadenaser.com/ser/2014/10/31/tribunales/1414787886_712567.html</t>
        </r>
      </text>
    </comment>
    <comment ref="AE1007" authorId="0" shapeId="0" xr:uid="{00000000-0006-0000-0000-000086020000}">
      <text>
        <r>
          <rPr>
            <sz val="11"/>
            <color indexed="8"/>
            <rFont val="Helvetica"/>
            <family val="2"/>
          </rPr>
          <t xml:space="preserve">Author:
http://cadenaser.com/ser/2014/10/31/tribunales/1414787886_712567.html
</t>
        </r>
      </text>
    </comment>
    <comment ref="AF1007" authorId="0" shapeId="0" xr:uid="{00000000-0006-0000-0000-000087020000}">
      <text>
        <r>
          <rPr>
            <sz val="11"/>
            <color indexed="8"/>
            <rFont val="Helvetica"/>
            <family val="2"/>
          </rPr>
          <t>Author:
List of crimes here: http://politica.elpais.com/politica/2014/10/31/actualidad/1414789472_600996.html</t>
        </r>
      </text>
    </comment>
    <comment ref="AL1007" authorId="0" shapeId="0" xr:uid="{00000000-0006-0000-0000-000088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007" authorId="0" shapeId="0" xr:uid="{00000000-0006-0000-0000-000089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007" authorId="0" shapeId="0" xr:uid="{00000000-0006-0000-0000-00008A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007" authorId="0" shapeId="0" xr:uid="{00000000-0006-0000-0000-00008B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007" authorId="0" shapeId="0" xr:uid="{00000000-0006-0000-0000-00008C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AH1008" authorId="0" shapeId="0" xr:uid="{00000000-0006-0000-0000-00008B070000}">
      <text>
        <r>
          <rPr>
            <sz val="11"/>
            <color indexed="8"/>
            <rFont val="Helvetica"/>
            <family val="2"/>
          </rPr>
          <t>Author:
barely.
https://en.wikipedia.org/wiki/Danish_colonial_empire#Overview</t>
        </r>
      </text>
    </comment>
    <comment ref="AN1008" authorId="0" shapeId="0" xr:uid="{00000000-0006-0000-0000-00008C070000}">
      <text>
        <r>
          <rPr>
            <sz val="11"/>
            <color indexed="8"/>
            <rFont val="Helvetica"/>
            <family val="2"/>
          </rPr>
          <t>Author:
No indication that any of the victim plaintiffs lived in Denmark at time. 
Victim involvement: "One of the plaintiffs, Falun Gong practitioner Liu Xiaotian, recounted his painful experience for the media. Arrested for practising Falun Gong, his parents lost their lives within five months in custody. Chased by the police, he himself had to escape thousands of miles away bearing the pain of losing his parents."  
http://www.clearharmony.net/articles/a28643-Denmark-Danish-Falun-Gong-Practitioners-File-a-Lawsuit-against-Jia-Chunwang-the-Former-Minister-of-the-Public-Security-Bureau-and-the-Head-of-the-610-Office-in-China.html</t>
        </r>
      </text>
    </comment>
    <comment ref="AO1008" authorId="0" shapeId="0" xr:uid="{00000000-0006-0000-0000-00008D070000}">
      <text>
        <r>
          <rPr>
            <sz val="11"/>
            <color indexed="8"/>
            <rFont val="Helvetica"/>
            <family val="2"/>
          </rPr>
          <t>Author:
“the Danish Falun Gong Association”
http://www.clearharmony.net/articles/a28643-Denmark-Danish-Falun-Gong-Practitioners-File-a-Lawsuit-against-Jia-Chunwang-the-Former-Minister-of-the-Public-Security-Bureau-and-the-Head-of-the-610-Office-in-China.html</t>
        </r>
      </text>
    </comment>
    <comment ref="AQ1008" authorId="0" shapeId="0" xr:uid="{00000000-0006-0000-0000-00008E070000}">
      <text>
        <r>
          <rPr>
            <sz val="11"/>
            <color indexed="8"/>
            <rFont val="Helvetica"/>
            <family val="2"/>
          </rPr>
          <t>Author:
No indication that any of the victim plaintiffs lived in Denmark at time. 
Victim involvement: "One of the plaintiffs, Falun Gong practitioner Liu Xiaotian, recounted his painful experience for the media. Arrested for practising Falun Gong, his parents lost their lives within five months in custody. Chased by the police, he himself had to escape thousands of miles away bearing the pain of losing his parents."  
http://www.clearharmony.net/articles/a28643-Denmark-Danish-Falun-Gong-Practitioners-File-a-Lawsuit-against-Jia-Chunwang-the-Former-Minister-of-the-Public-Security-Bureau-and-the-Head-of-the-610-Office-in-China.html</t>
        </r>
      </text>
    </comment>
    <comment ref="AS1008" authorId="0" shapeId="0" xr:uid="{00000000-0006-0000-0000-00008F070000}">
      <text>
        <r>
          <rPr>
            <sz val="11"/>
            <color rgb="FF000000"/>
            <rFont val="Helvetica"/>
            <family val="2"/>
          </rPr>
          <t xml:space="preserve">Author:
</t>
        </r>
        <r>
          <rPr>
            <sz val="11"/>
            <color rgb="FF000000"/>
            <rFont val="Helvetica"/>
            <family val="2"/>
          </rPr>
          <t xml:space="preserve">Supreme People's Procuratorate (a post equivalent to Attorney General in the United States) from 2003-2008. 
</t>
        </r>
        <r>
          <rPr>
            <sz val="11"/>
            <color rgb="FF000000"/>
            <rFont val="Helvetica"/>
            <family val="2"/>
          </rPr>
          <t xml:space="preserve">
</t>
        </r>
        <r>
          <rPr>
            <sz val="11"/>
            <color rgb="FF000000"/>
            <rFont val="Helvetica"/>
            <family val="2"/>
          </rPr>
          <t>does this count?</t>
        </r>
      </text>
    </comment>
    <comment ref="AZ1008" authorId="0" shapeId="0" xr:uid="{00000000-0006-0000-0000-000090070000}">
      <text>
        <r>
          <rPr>
            <sz val="11"/>
            <color rgb="FF000000"/>
            <rFont val="Helvetica"/>
            <family val="2"/>
          </rPr>
          <t xml:space="preserve">Author:
</t>
        </r>
        <r>
          <rPr>
            <sz val="11"/>
            <color rgb="FF000000"/>
            <rFont val="Helvetica"/>
            <family val="2"/>
          </rPr>
          <t xml:space="preserve">“The purpose of Jia Chunwang’s trip to Denmark was the 2005 annual convention of the International Association of Prosecutors.”
</t>
        </r>
        <r>
          <rPr>
            <sz val="11"/>
            <color rgb="FF000000"/>
            <rFont val="Helvetica"/>
            <family val="2"/>
          </rPr>
          <t>http://www.clearharmony.net/articles/a28643-Denmark-Danish-Falun-Gong-Practitioners-File-a-Lawsuit-against-Jia-Chunwang-the-Former-Minister-of-the-Public-Security-Bureau-and-the-Head-of-the-610-Office-in-China.html</t>
        </r>
      </text>
    </comment>
    <comment ref="AL1009" authorId="1" shapeId="0" xr:uid="{00000000-0006-0000-0000-0000D6090000}">
      <text>
        <r>
          <rPr>
            <sz val="11"/>
            <color indexed="8"/>
            <rFont val="Helvetica"/>
            <family val="2"/>
          </rPr>
          <t xml:space="preserve">Mack Eason:
http://www.clearharmony.net/articles/a21721-Falun-Gong-Practitioners-File-a-Lawsuit-Against-Jia-Qinglin-During-His-Visit-to-Austria.html
</t>
        </r>
      </text>
    </comment>
    <comment ref="AS1009" authorId="1" shapeId="0" xr:uid="{00000000-0006-0000-0000-0000D7090000}">
      <text>
        <r>
          <rPr>
            <sz val="11"/>
            <color indexed="8"/>
            <rFont val="Helvetica"/>
            <family val="2"/>
          </rPr>
          <t>Mack Eason:
“Jia Qinglin, now the tenth Chairman of The Political Consultation, was the secretary of Beijing Municipal Party Committee from 1999 to 2002.”
http://www.clearharmony.net/articles/a21721-Falun-Gong-Practitioners-File-a-Lawsuit-Against-Jia-Qinglin-During-His-Visit-to-Austria.html</t>
        </r>
      </text>
    </comment>
    <comment ref="AZ1009" authorId="1" shapeId="0" xr:uid="{00000000-0006-0000-0000-0000D8090000}">
      <text>
        <r>
          <rPr>
            <sz val="11"/>
            <color indexed="8"/>
            <rFont val="Helvetica"/>
            <family val="2"/>
          </rPr>
          <t>Mack Eason:
http://www.clearharmony.net/articles/a21721-Falun-Gong-Practitioners-File-a-Lawsuit-Against-Jia-Qinglin-During-His-Visit-to-Austria.html</t>
        </r>
      </text>
    </comment>
    <comment ref="K1010" authorId="0" shapeId="0" xr:uid="{00000000-0006-0000-0000-0000BA000000}">
      <text>
        <r>
          <rPr>
            <sz val="11"/>
            <color indexed="8"/>
            <rFont val="Helvetica"/>
            <family val="2"/>
          </rPr>
          <t xml:space="preserve">Author:
http://www.vidalatinasd.com/news/2014/jun/24/china-hails-spanish-courts-decision-to-drop-tibet/
</t>
        </r>
      </text>
    </comment>
    <comment ref="O1010" authorId="0" shapeId="0" xr:uid="{00000000-0006-0000-0000-0000BB000000}">
      <text>
        <r>
          <rPr>
            <sz val="11"/>
            <color indexed="8"/>
            <rFont val="Helvetica"/>
            <family val="2"/>
          </rPr>
          <t>Author:
http://www.david-kilgour.com/2008/pdf/flg/Madrid%20resolution.pdf</t>
        </r>
      </text>
    </comment>
    <comment ref="Q1010" authorId="0" shapeId="0" xr:uid="{00000000-0006-0000-0000-0000BC000000}">
      <text>
        <r>
          <rPr>
            <sz val="11"/>
            <color indexed="8"/>
            <rFont val="Helvetica"/>
            <family val="2"/>
          </rPr>
          <t>Author:
Text of indictment, available here:
http://hrlf.net/wp-content/uploads/2014/08/JiangIndictmentTranslation.pdf</t>
        </r>
      </text>
    </comment>
    <comment ref="AL1010" authorId="0" shapeId="0" xr:uid="{00000000-0006-0000-0000-0000BD000000}">
      <text>
        <r>
          <rPr>
            <sz val="11"/>
            <color indexed="8"/>
            <rFont val="Helvetica"/>
            <family val="2"/>
          </rPr>
          <t xml:space="preserve">Author:
http://www.david-kilgour.com/2008/Jan_05_2008_04.htm
</t>
        </r>
      </text>
    </comment>
    <comment ref="AN1010" authorId="0" shapeId="0" xr:uid="{00000000-0006-0000-0000-0000BE000000}">
      <text>
        <r>
          <rPr>
            <sz val="11"/>
            <color indexed="8"/>
            <rFont val="Helvetica"/>
            <family val="2"/>
          </rPr>
          <t>Author:
"15 October, 2003, fifteen genocide victims interpose a criminal complaint against Chinese Ex-president Jiang Zemin and Luo Gan”
http://www.david-kilgour.com/2008/Jan_05_2008_04.htm
For names of complainants, see
http://www.david-kilgour.com/2008/pdf/flg/Madrid%20resolution.pdf</t>
        </r>
      </text>
    </comment>
    <comment ref="AO1010" authorId="0" shapeId="0" xr:uid="{00000000-0006-0000-0000-0000BF000000}">
      <text>
        <r>
          <rPr>
            <sz val="11"/>
            <color indexed="8"/>
            <rFont val="Helvetica"/>
            <family val="2"/>
          </rPr>
          <t>Author:
HRLF says it’s “lead plaintiff” on behalf of original claimants.  Not sure when HRLF got on board.
http://hrlf.net/doe-vs-jiang-zemin/</t>
        </r>
      </text>
    </comment>
    <comment ref="AQ1010" authorId="0" shapeId="0" xr:uid="{00000000-0006-0000-0000-0000C0000000}">
      <text>
        <r>
          <rPr>
            <sz val="11"/>
            <color indexed="8"/>
            <rFont val="Helvetica"/>
            <family val="2"/>
          </rPr>
          <t>Author:
Not clear whether any of the victims who filed in Spain were living there at the time.</t>
        </r>
      </text>
    </comment>
    <comment ref="AR1010" authorId="0" shapeId="0" xr:uid="{00000000-0006-0000-0000-0000C1000000}">
      <text>
        <r>
          <rPr>
            <sz val="11"/>
            <color indexed="8"/>
            <rFont val="Helvetica"/>
            <family val="2"/>
          </rPr>
          <t>Author:
Not clear whether any of the victims who filed in Spain were living there at the time.</t>
        </r>
      </text>
    </comment>
    <comment ref="AS1010" authorId="0" shapeId="0" xr:uid="{00000000-0006-0000-0000-0000C2000000}">
      <text>
        <r>
          <rPr>
            <sz val="11"/>
            <color indexed="8"/>
            <rFont val="Helvetica"/>
            <family val="2"/>
          </rPr>
          <t>Author:
President of the Chinese People’s Political Consultative Conference
http://hrlf.net/direct-litigation/</t>
        </r>
      </text>
    </comment>
    <comment ref="O1011" authorId="1" shapeId="0" xr:uid="{00000000-0006-0000-0000-0000AC000000}">
      <text>
        <r>
          <rPr>
            <sz val="11"/>
            <color indexed="8"/>
            <rFont val="Helvetica"/>
            <family val="2"/>
          </rPr>
          <t>Mack Eason:
http://www.clearwisdom.net/html/articles/2005/3/18/zip.html</t>
        </r>
      </text>
    </comment>
    <comment ref="Q1011" authorId="0" shapeId="0" xr:uid="{00000000-0006-0000-0000-0000AD000000}">
      <text>
        <r>
          <rPr>
            <sz val="11"/>
            <color indexed="8"/>
            <rFont val="Helvetica"/>
            <family val="2"/>
          </rPr>
          <t>Author:
Text of indictment, available here:
http://hrlf.net/wp-content/uploads/2014/08/JiangIndictmentTranslation.pdf</t>
        </r>
      </text>
    </comment>
    <comment ref="AL1011" authorId="1" shapeId="0" xr:uid="{00000000-0006-0000-0000-0000AE000000}">
      <text>
        <r>
          <rPr>
            <sz val="11"/>
            <color indexed="8"/>
            <rFont val="Helvetica"/>
            <family val="2"/>
          </rPr>
          <t>Mack Eason:
http://en.minghui.org/emh/articles/2004/9/4/52080.html</t>
        </r>
      </text>
    </comment>
    <comment ref="AS1011" authorId="1" shapeId="0" xr:uid="{00000000-0006-0000-0000-0000AF000000}">
      <text>
        <r>
          <rPr>
            <sz val="11"/>
            <color indexed="8"/>
            <rFont val="Helvetica"/>
            <family val="2"/>
          </rPr>
          <t>Mack Eason:
7th Chairman of the National Committee of the CPPCC from 2003-2013</t>
        </r>
      </text>
    </comment>
    <comment ref="AZ1011" authorId="1" shapeId="0" xr:uid="{00000000-0006-0000-0000-0000B0000000}">
      <text>
        <r>
          <rPr>
            <sz val="11"/>
            <color indexed="8"/>
            <rFont val="Helvetica"/>
            <family val="2"/>
          </rPr>
          <t>Mack Eason:
“he paid a visit to Madrid in his role as chairman of the Chinese People’s Political Consultative Conference”
https://trialinternational.org/latest-post/jia-qinglin/</t>
        </r>
      </text>
    </comment>
    <comment ref="K1012" authorId="0" shapeId="0" xr:uid="{00000000-0006-0000-0000-000017230000}">
      <text>
        <r>
          <rPr>
            <sz val="11"/>
            <color indexed="8"/>
            <rFont val="Helvetica"/>
            <family val="2"/>
          </rPr>
          <t>Author:
See letter from prosecutor, available HERE:
https://competenceuniverselle.files.wordpress.com/2011/07/einstellungsbescheidchina1.pdf</t>
        </r>
      </text>
    </comment>
    <comment ref="O1012" authorId="0" shapeId="0" xr:uid="{00000000-0006-0000-0000-000018230000}">
      <text>
        <r>
          <rPr>
            <sz val="11"/>
            <color indexed="8"/>
            <rFont val="Helvetica"/>
            <family val="2"/>
          </rPr>
          <t>Author:
http://en.minghui.org/html/articles/2003/11/29/42699.html</t>
        </r>
      </text>
    </comment>
    <comment ref="AB1012" authorId="0" shapeId="0" xr:uid="{00000000-0006-0000-0000-000019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012" authorId="0" shapeId="0" xr:uid="{00000000-0006-0000-0000-00001A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012" authorId="0" shapeId="0" xr:uid="{00000000-0006-0000-0000-00001B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012" authorId="0" shapeId="0" xr:uid="{00000000-0006-0000-0000-00001C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012" authorId="0" shapeId="0" xr:uid="{00000000-0006-0000-0000-00001D230000}">
      <text>
        <r>
          <rPr>
            <sz val="11"/>
            <color indexed="8"/>
            <rFont val="Helvetica"/>
            <family val="2"/>
          </rPr>
          <t>Author:
https://en.wikipedia.org/wiki/List_of_former_German_colonies</t>
        </r>
      </text>
    </comment>
    <comment ref="AL1012" authorId="0" shapeId="0" xr:uid="{00000000-0006-0000-0000-00001E230000}">
      <text>
        <r>
          <rPr>
            <sz val="11"/>
            <color indexed="8"/>
            <rFont val="Helvetica"/>
            <family val="2"/>
          </rPr>
          <t>Author:
http://en.minghui.org/html/articles/2003/11/29/42699.html</t>
        </r>
      </text>
    </comment>
    <comment ref="AN1012" authorId="0" shapeId="0" xr:uid="{00000000-0006-0000-0000-00001F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012" authorId="0" shapeId="0" xr:uid="{00000000-0006-0000-0000-000020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012" authorId="0" shapeId="0" xr:uid="{00000000-0006-0000-0000-000021230000}">
      <text>
        <r>
          <rPr>
            <sz val="11"/>
            <color indexed="8"/>
            <rFont val="Helvetica"/>
            <family val="2"/>
          </rPr>
          <t>Author:
This source discusses plaintiff victims living in Germany: http://en.minghui.org/html/articles/2003/11/29/42699.html</t>
        </r>
      </text>
    </comment>
    <comment ref="AS1012" authorId="1" shapeId="0" xr:uid="{00000000-0006-0000-0000-000022230000}">
      <text>
        <r>
          <rPr>
            <sz val="11"/>
            <color indexed="8"/>
            <rFont val="Helvetica"/>
            <family val="2"/>
          </rPr>
          <t>Mack Eason:
Deputy Leader of the Education Department in Beijing Tuanhe Forced Labor Camp;</t>
        </r>
      </text>
    </comment>
    <comment ref="AZ1012" authorId="1" shapeId="0" xr:uid="{00000000-0006-0000-0000-000023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012" authorId="1" shapeId="0" xr:uid="{00000000-0006-0000-0000-000024230000}">
      <text>
        <r>
          <rPr>
            <sz val="11"/>
            <color indexed="8"/>
            <rFont val="Helvetica"/>
            <family val="2"/>
          </rPr>
          <t xml:space="preserve">Mack Eason:
Suit filed under VStGB, created to bring the German criminal law into accordance with the Rome Statute of the International Criminal Court
</t>
        </r>
      </text>
    </comment>
    <comment ref="BH1012" authorId="0" shapeId="0" xr:uid="{00000000-0006-0000-0000-000025230000}">
      <text>
        <r>
          <rPr>
            <sz val="11"/>
            <color indexed="8"/>
            <rFont val="Helvetica"/>
            <family val="2"/>
          </rPr>
          <t>Author:
See letter from prosecutor, available HERE:
https://competenceuniverselle.files.wordpress.com/2011/07/einstellungsbescheidchina1.pdf</t>
        </r>
      </text>
    </comment>
    <comment ref="K1013" authorId="0" shapeId="0" xr:uid="{00000000-0006-0000-0000-000026230000}">
      <text>
        <r>
          <rPr>
            <sz val="11"/>
            <color indexed="8"/>
            <rFont val="Helvetica"/>
            <family val="2"/>
          </rPr>
          <t>Author:
See letter from prosecutor, available HERE:
https://competenceuniverselle.files.wordpress.com/2011/07/einstellungsbescheidchina1.pdf</t>
        </r>
      </text>
    </comment>
    <comment ref="O1013" authorId="0" shapeId="0" xr:uid="{00000000-0006-0000-0000-000027230000}">
      <text>
        <r>
          <rPr>
            <sz val="11"/>
            <color indexed="8"/>
            <rFont val="Helvetica"/>
            <family val="2"/>
          </rPr>
          <t>Author:
http://en.minghui.org/html/articles/2003/11/29/42699.html</t>
        </r>
      </text>
    </comment>
    <comment ref="AB1013" authorId="0" shapeId="0" xr:uid="{00000000-0006-0000-0000-000028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013" authorId="0" shapeId="0" xr:uid="{00000000-0006-0000-0000-000029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013" authorId="0" shapeId="0" xr:uid="{00000000-0006-0000-0000-00002A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013" authorId="0" shapeId="0" xr:uid="{00000000-0006-0000-0000-00002B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013" authorId="0" shapeId="0" xr:uid="{00000000-0006-0000-0000-00002C230000}">
      <text>
        <r>
          <rPr>
            <sz val="11"/>
            <color indexed="8"/>
            <rFont val="Helvetica"/>
            <family val="2"/>
          </rPr>
          <t>Author:
https://en.wikipedia.org/wiki/List_of_former_German_colonies</t>
        </r>
      </text>
    </comment>
    <comment ref="AL1013" authorId="0" shapeId="0" xr:uid="{00000000-0006-0000-0000-00002D230000}">
      <text>
        <r>
          <rPr>
            <sz val="11"/>
            <color indexed="8"/>
            <rFont val="Helvetica"/>
            <family val="2"/>
          </rPr>
          <t>Author:
http://en.minghui.org/html/articles/2003/11/29/42699.html</t>
        </r>
      </text>
    </comment>
    <comment ref="AN1013" authorId="0" shapeId="0" xr:uid="{00000000-0006-0000-0000-00002E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013" authorId="0" shapeId="0" xr:uid="{00000000-0006-0000-0000-00002F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013" authorId="0" shapeId="0" xr:uid="{00000000-0006-0000-0000-000030230000}">
      <text>
        <r>
          <rPr>
            <sz val="11"/>
            <color indexed="8"/>
            <rFont val="Helvetica"/>
            <family val="2"/>
          </rPr>
          <t>Author:
This source discusses plaintiff victims living in Germany: http://en.minghui.org/html/articles/2003/11/29/42699.html</t>
        </r>
      </text>
    </comment>
    <comment ref="AS1013" authorId="1" shapeId="0" xr:uid="{00000000-0006-0000-0000-000031230000}">
      <text>
        <r>
          <rPr>
            <sz val="11"/>
            <color indexed="8"/>
            <rFont val="Helvetica"/>
            <family val="2"/>
          </rPr>
          <t>Mack Eason:
Section Chief of the General Administration Department in Beijing Tuanhe Forced Labor Camp;</t>
        </r>
      </text>
    </comment>
    <comment ref="AZ1013" authorId="1" shapeId="0" xr:uid="{00000000-0006-0000-0000-000032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013" authorId="1" shapeId="0" xr:uid="{00000000-0006-0000-0000-000033230000}">
      <text>
        <r>
          <rPr>
            <sz val="11"/>
            <color indexed="8"/>
            <rFont val="Helvetica"/>
            <family val="2"/>
          </rPr>
          <t xml:space="preserve">Mack Eason:
Suit filed under VStGB, created to bring the German criminal law into accordance with the Rome Statute of the International Criminal Court
</t>
        </r>
      </text>
    </comment>
    <comment ref="BH1013" authorId="0" shapeId="0" xr:uid="{00000000-0006-0000-0000-000034230000}">
      <text>
        <r>
          <rPr>
            <sz val="11"/>
            <color indexed="8"/>
            <rFont val="Helvetica"/>
            <family val="2"/>
          </rPr>
          <t>Author:
See letter from prosecutor, available HERE:
https://competenceuniverselle.files.wordpress.com/2011/07/einstellungsbescheidchina1.pdf</t>
        </r>
      </text>
    </comment>
    <comment ref="O1014" authorId="0" shapeId="0" xr:uid="{00000000-0006-0000-0000-0000BC010000}">
      <text>
        <r>
          <rPr>
            <sz val="11"/>
            <color indexed="8"/>
            <rFont val="Helvetica"/>
            <family val="2"/>
          </rPr>
          <t>Author:
http://www.clearwisdom.net/emh/articles/2004/3/8/45850.html</t>
        </r>
      </text>
    </comment>
    <comment ref="AL1014" authorId="1" shapeId="0" xr:uid="{00000000-0006-0000-0000-0000BD010000}">
      <text>
        <r>
          <rPr>
            <sz val="11"/>
            <color indexed="8"/>
            <rFont val="Helvetica"/>
            <family val="2"/>
          </rPr>
          <t>Mack Eason:
http://www.alamy.com/stock-photo-from-left-australian-citizen-dai-zhizhen-whose-husband-disappeared-94726597.html</t>
        </r>
      </text>
    </comment>
    <comment ref="AN1014" authorId="0" shapeId="0" xr:uid="{00000000-0006-0000-0000-0000BE010000}">
      <text>
        <r>
          <rPr>
            <sz val="11"/>
            <color indexed="8"/>
            <rFont val="Helvetica"/>
            <family val="2"/>
          </rPr>
          <t>Author:
At least one, “Yuhong Shi (Chinese citizen living in belgium as a student…”
http://www.alamy.com/stock-photo-from-left-australian-citizen-dai-zhizhen-whose-husband-disappeared-94726597.html</t>
        </r>
      </text>
    </comment>
    <comment ref="AO1014" authorId="0" shapeId="0" xr:uid="{00000000-0006-0000-0000-0000BF010000}">
      <text>
        <r>
          <rPr>
            <sz val="11"/>
            <color indexed="8"/>
            <rFont val="Helvetica"/>
            <family val="2"/>
          </rPr>
          <t xml:space="preserve">Author:
“Belgian Falun Dafa Association and Falun Dafa Associations”http://en.minghui.org/html/articles/2003/8/25/zip.html
</t>
        </r>
      </text>
    </comment>
    <comment ref="AP1014" authorId="0" shapeId="0" xr:uid="{00000000-0006-0000-0000-0000C0010000}">
      <text>
        <r>
          <rPr>
            <sz val="11"/>
            <color indexed="8"/>
            <rFont val="Helvetica"/>
            <family val="2"/>
          </rPr>
          <t>Author:
At least one, “Yuhong Shi (Chinese citizen living in belgium as a student…”
http://www.alamy.com/stock-photo-from-left-australian-citizen-dai-zhizhen-whose-husband-disappeared-94726597.html</t>
        </r>
      </text>
    </comment>
    <comment ref="AQ1014" authorId="0" shapeId="0" xr:uid="{00000000-0006-0000-0000-0000C1010000}">
      <text>
        <r>
          <rPr>
            <sz val="11"/>
            <color indexed="8"/>
            <rFont val="Helvetica"/>
            <family val="2"/>
          </rPr>
          <t>Author:
At least one, “Yuhong Shi (Chinese citizen living in belgium as a student…”
http://www.alamy.com/stock-photo-from-left-australian-citizen-dai-zhizhen-whose-husband-disappeared-94726597.html</t>
        </r>
      </text>
    </comment>
    <comment ref="AR1014" authorId="0" shapeId="0" xr:uid="{00000000-0006-0000-0000-0000C2010000}">
      <text>
        <r>
          <rPr>
            <sz val="11"/>
            <color indexed="8"/>
            <rFont val="Helvetica"/>
            <family val="2"/>
          </rPr>
          <t>Author:
At least one, “Yuhong Shi (Chinese citizen living in belgium as a student…”
http://www.alamy.com/stock-photo-from-left-australian-citizen-dai-zhizhen-whose-husband-disappeared-94726597.html</t>
        </r>
      </text>
    </comment>
    <comment ref="AL1015" authorId="0" shapeId="0" xr:uid="{00000000-0006-0000-0000-00003B080000}">
      <text>
        <r>
          <rPr>
            <sz val="11"/>
            <color indexed="8"/>
            <rFont val="Helvetica"/>
            <family val="2"/>
          </rPr>
          <t>Author:
http://www.clearwisdom.net/html/articles/2004/8/14/51367p.html</t>
        </r>
      </text>
    </comment>
    <comment ref="AN1015" authorId="0" shapeId="0" xr:uid="{00000000-0006-0000-0000-00003C080000}">
      <text>
        <r>
          <rPr>
            <sz val="11"/>
            <color indexed="8"/>
            <rFont val="Helvetica"/>
            <family val="2"/>
          </rPr>
          <t>Author:
at least one, Zhao Ming, appears to be a Chinese national.
http://www.independent.ie/world-news/asia-pacific/i-went-home-to-china-from-trinity-and-was-put-in-a-torture-jail-for-two-years-26511746.html</t>
        </r>
      </text>
    </comment>
    <comment ref="AO1015" authorId="0" shapeId="0" xr:uid="{00000000-0006-0000-0000-00003D080000}">
      <text>
        <r>
          <rPr>
            <sz val="11"/>
            <color indexed="8"/>
            <rFont val="Helvetica"/>
            <family val="2"/>
          </rPr>
          <t>Author:
European and Greek Falun Dafa Associations</t>
        </r>
      </text>
    </comment>
    <comment ref="AP1015" authorId="0" shapeId="0" xr:uid="{00000000-0006-0000-0000-00003E080000}">
      <text>
        <r>
          <rPr>
            <sz val="11"/>
            <color indexed="8"/>
            <rFont val="Helvetica"/>
            <family val="2"/>
          </rPr>
          <t>Author:
at least one, Zhao Ming, appears to be a Chinese national.
http://www.independent.ie/world-news/asia-pacific/i-went-home-to-china-from-trinity-and-was-put-in-a-torture-jail-for-two-years-26511746.html</t>
        </r>
      </text>
    </comment>
    <comment ref="AR1015" authorId="0" shapeId="0" xr:uid="{00000000-0006-0000-0000-00003F080000}">
      <text>
        <r>
          <rPr>
            <sz val="11"/>
            <color indexed="8"/>
            <rFont val="Helvetica"/>
            <family val="2"/>
          </rPr>
          <t xml:space="preserve">Author:
http://www.clearwisdom.net/html/articles/2004/8/14/51367p.html
</t>
        </r>
      </text>
    </comment>
    <comment ref="AZ1015" authorId="0" shapeId="0" xr:uid="{00000000-0006-0000-0000-000040080000}">
      <text>
        <r>
          <rPr>
            <sz val="11"/>
            <color indexed="8"/>
            <rFont val="Helvetica"/>
            <family val="2"/>
          </rPr>
          <t>Author:
All three named defendants were present in Greece at the time for the Athens 2004 Olympics.</t>
        </r>
      </text>
    </comment>
    <comment ref="AO1016" authorId="1" shapeId="0" xr:uid="{00000000-0006-0000-0000-000040180000}">
      <text>
        <r>
          <rPr>
            <sz val="11"/>
            <color indexed="8"/>
            <rFont val="Helvetica"/>
            <family val="2"/>
          </rPr>
          <t xml:space="preserve">Mack Eason:
Korean Falun Dafa Association
</t>
        </r>
      </text>
    </comment>
    <comment ref="AS1016" authorId="1" shapeId="0" xr:uid="{00000000-0006-0000-0000-000041180000}">
      <text>
        <r>
          <rPr>
            <sz val="11"/>
            <color indexed="8"/>
            <rFont val="Helvetica"/>
            <family val="2"/>
          </rPr>
          <t xml:space="preserve">Mack Eason:
“Secretary of the Central Political and Legal Affairs Commission” from 1998-2007
</t>
        </r>
      </text>
    </comment>
    <comment ref="AL1017" authorId="1" shapeId="0" xr:uid="{00000000-0006-0000-0000-0000F6060000}">
      <text>
        <r>
          <rPr>
            <sz val="11"/>
            <color indexed="8"/>
            <rFont val="Helvetica"/>
            <family val="2"/>
          </rPr>
          <t>Mack Eason:
http://en.minghui.org/emh/articles/2004/12/22/55836p.html</t>
        </r>
      </text>
    </comment>
    <comment ref="K1018" authorId="0" shapeId="0" xr:uid="{00000000-0006-0000-0000-0000C3000000}">
      <text>
        <r>
          <rPr>
            <sz val="11"/>
            <color indexed="8"/>
            <rFont val="Helvetica"/>
            <family val="2"/>
          </rPr>
          <t xml:space="preserve">Author:
http://www.vidalatinasd.com/news/2014/jun/24/china-hails-spanish-courts-decision-to-drop-tibet/
</t>
        </r>
      </text>
    </comment>
    <comment ref="O1018" authorId="0" shapeId="0" xr:uid="{00000000-0006-0000-0000-0000C4000000}">
      <text>
        <r>
          <rPr>
            <sz val="11"/>
            <color indexed="8"/>
            <rFont val="Helvetica"/>
            <family val="2"/>
          </rPr>
          <t>Author:
http://www.david-kilgour.com/2008/pdf/flg/Madrid%20resolution.pdf</t>
        </r>
      </text>
    </comment>
    <comment ref="Q1018" authorId="0" shapeId="0" xr:uid="{00000000-0006-0000-0000-0000C5000000}">
      <text>
        <r>
          <rPr>
            <sz val="11"/>
            <color indexed="8"/>
            <rFont val="Helvetica"/>
            <family val="2"/>
          </rPr>
          <t>Author:
Text of indictment, available here:
http://hrlf.net/wp-content/uploads/2014/08/JiangIndictmentTranslation.pdf</t>
        </r>
      </text>
    </comment>
    <comment ref="AL1018" authorId="0" shapeId="0" xr:uid="{00000000-0006-0000-0000-0000C6000000}">
      <text>
        <r>
          <rPr>
            <sz val="11"/>
            <color indexed="8"/>
            <rFont val="Helvetica"/>
            <family val="2"/>
          </rPr>
          <t xml:space="preserve">Author:
http://www.david-kilgour.com/2008/Jan_05_2008_04.htm
</t>
        </r>
      </text>
    </comment>
    <comment ref="AN1018" authorId="0" shapeId="0" xr:uid="{00000000-0006-0000-0000-0000C7000000}">
      <text>
        <r>
          <rPr>
            <sz val="11"/>
            <color indexed="8"/>
            <rFont val="Helvetica"/>
            <family val="2"/>
          </rPr>
          <t>Author:
"15 October, 2003, fifteen genocide victims interpose a criminal complaint against Chinese Ex-president Jiang Zemin and Luo Gan”
http://www.david-kilgour.com/2008/Jan_05_2008_04.htm
For names of complainants, see
http://www.david-kilgour.com/2008/pdf/flg/Madrid%20resolution.pdf</t>
        </r>
      </text>
    </comment>
    <comment ref="AO1018" authorId="0" shapeId="0" xr:uid="{00000000-0006-0000-0000-0000C8000000}">
      <text>
        <r>
          <rPr>
            <sz val="11"/>
            <color indexed="8"/>
            <rFont val="Helvetica"/>
            <family val="2"/>
          </rPr>
          <t>Author:
HRLF says it’s “lead plaintiff” on behalf of original claimants.  Not sure when HRLF got on board.
http://hrlf.net/doe-vs-jiang-zemin/</t>
        </r>
      </text>
    </comment>
    <comment ref="AP1018" authorId="0" shapeId="0" xr:uid="{00000000-0006-0000-0000-0000C9000000}">
      <text>
        <r>
          <rPr>
            <sz val="11"/>
            <color indexed="8"/>
            <rFont val="Helvetica"/>
            <family val="2"/>
          </rPr>
          <t>Author:
"15 October, 2003, fifteen genocide victims interpose a criminal complaint against Chinese Ex-president Jiang Zemin and Luo Gan”
http://www.david-kilgour.com/2008/Jan_05_2008_04.htm
For names of complainants, see
http://www.david-kilgour.com/2008/pdf/flg/Madrid%20resolution.pdf</t>
        </r>
      </text>
    </comment>
    <comment ref="AQ1018" authorId="0" shapeId="0" xr:uid="{00000000-0006-0000-0000-0000CA000000}">
      <text>
        <r>
          <rPr>
            <sz val="11"/>
            <color indexed="8"/>
            <rFont val="Helvetica"/>
            <family val="2"/>
          </rPr>
          <t>Author:
Not clear whether any of the victims who filed in Spain were living there at the time.</t>
        </r>
      </text>
    </comment>
    <comment ref="AR1018" authorId="0" shapeId="0" xr:uid="{00000000-0006-0000-0000-0000CB000000}">
      <text>
        <r>
          <rPr>
            <sz val="11"/>
            <color indexed="8"/>
            <rFont val="Helvetica"/>
            <family val="2"/>
          </rPr>
          <t>Author:
Not clear whether any of the victims who filed in Spain were living there at the time.</t>
        </r>
      </text>
    </comment>
    <comment ref="AS1018" authorId="0" shapeId="0" xr:uid="{00000000-0006-0000-0000-0000CC000000}">
      <text>
        <r>
          <rPr>
            <sz val="11"/>
            <color indexed="8"/>
            <rFont val="Helvetica"/>
            <family val="2"/>
          </rPr>
          <t>Author:
former President of China
http://hrlf.net/direct-litigation/</t>
        </r>
      </text>
    </comment>
    <comment ref="K1019" authorId="0" shapeId="0" xr:uid="{00000000-0006-0000-0000-0000CE220000}">
      <text>
        <r>
          <rPr>
            <sz val="11"/>
            <color indexed="8"/>
            <rFont val="Helvetica"/>
            <family val="2"/>
          </rPr>
          <t>Author:
See letter from prosecutor, available HERE:
https://competenceuniverselle.files.wordpress.com/2011/07/einstellungsbescheidchina1.pdf</t>
        </r>
      </text>
    </comment>
    <comment ref="O1019" authorId="0" shapeId="0" xr:uid="{00000000-0006-0000-0000-0000CF220000}">
      <text>
        <r>
          <rPr>
            <sz val="11"/>
            <color indexed="8"/>
            <rFont val="Helvetica"/>
            <family val="2"/>
          </rPr>
          <t>Author:
http://en.minghui.org/html/articles/2003/11/29/42699.html</t>
        </r>
      </text>
    </comment>
    <comment ref="AB1019" authorId="0" shapeId="0" xr:uid="{00000000-0006-0000-0000-0000D0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019" authorId="0" shapeId="0" xr:uid="{00000000-0006-0000-0000-0000D1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019" authorId="0" shapeId="0" xr:uid="{00000000-0006-0000-0000-0000D2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019" authorId="0" shapeId="0" xr:uid="{00000000-0006-0000-0000-0000D3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019" authorId="0" shapeId="0" xr:uid="{00000000-0006-0000-0000-0000D4220000}">
      <text>
        <r>
          <rPr>
            <sz val="11"/>
            <color indexed="8"/>
            <rFont val="Helvetica"/>
            <family val="2"/>
          </rPr>
          <t>Author:
https://en.wikipedia.org/wiki/List_of_former_German_colonies</t>
        </r>
      </text>
    </comment>
    <comment ref="AL1019" authorId="0" shapeId="0" xr:uid="{00000000-0006-0000-0000-0000D5220000}">
      <text>
        <r>
          <rPr>
            <sz val="11"/>
            <color indexed="8"/>
            <rFont val="Helvetica"/>
            <family val="2"/>
          </rPr>
          <t>Author:
http://en.minghui.org/html/articles/2003/11/29/42699.html</t>
        </r>
      </text>
    </comment>
    <comment ref="AN1019" authorId="0" shapeId="0" xr:uid="{00000000-0006-0000-0000-0000D622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019" authorId="0" shapeId="0" xr:uid="{00000000-0006-0000-0000-0000D722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019" authorId="0" shapeId="0" xr:uid="{00000000-0006-0000-0000-0000D8220000}">
      <text>
        <r>
          <rPr>
            <sz val="11"/>
            <color indexed="8"/>
            <rFont val="Helvetica"/>
            <family val="2"/>
          </rPr>
          <t>Author:
This source discusses plaintiff victims living in Germany: http://en.minghui.org/html/articles/2003/11/29/42699.html</t>
        </r>
      </text>
    </comment>
    <comment ref="AS1019" authorId="1" shapeId="0" xr:uid="{00000000-0006-0000-0000-0000D9220000}">
      <text>
        <r>
          <rPr>
            <sz val="11"/>
            <color indexed="8"/>
            <rFont val="Helvetica"/>
            <family val="2"/>
          </rPr>
          <t>Mack Eason:
Chinese head of state</t>
        </r>
      </text>
    </comment>
    <comment ref="AZ1019" authorId="1" shapeId="0" xr:uid="{00000000-0006-0000-0000-0000DA22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019" authorId="1" shapeId="0" xr:uid="{00000000-0006-0000-0000-0000DB220000}">
      <text>
        <r>
          <rPr>
            <sz val="11"/>
            <color indexed="8"/>
            <rFont val="Helvetica"/>
            <family val="2"/>
          </rPr>
          <t xml:space="preserve">Mack Eason:
Suit filed under VStGB, created to bring the German criminal law into accordance with the Rome Statute of the International Criminal Court
</t>
        </r>
      </text>
    </comment>
    <comment ref="BH1019" authorId="0" shapeId="0" xr:uid="{00000000-0006-0000-0000-0000DC220000}">
      <text>
        <r>
          <rPr>
            <sz val="11"/>
            <color indexed="8"/>
            <rFont val="Helvetica"/>
            <family val="2"/>
          </rPr>
          <t>Author:
See letter from prosecutor, available HERE:
https://competenceuniverselle.files.wordpress.com/2011/07/einstellungsbescheidchina1.pdf</t>
        </r>
      </text>
    </comment>
    <comment ref="K1020" authorId="0" shapeId="0" xr:uid="{00000000-0006-0000-0000-0000B1040000}">
      <text>
        <r>
          <rPr>
            <sz val="11"/>
            <color indexed="8"/>
            <rFont val="Helvetica"/>
            <family val="2"/>
          </rPr>
          <t xml:space="preserve">Author:
http://www.vidalatinasd.com/news/2014/jun/24/china-hails-spanish-courts-decision-to-drop-tibet/
</t>
        </r>
      </text>
    </comment>
    <comment ref="P1020" authorId="0" shapeId="0" xr:uid="{00000000-0006-0000-0000-0000B2040000}">
      <text>
        <r>
          <rPr>
            <sz val="11"/>
            <color indexed="8"/>
            <rFont val="Helvetica"/>
            <family val="2"/>
          </rPr>
          <t>Author:
Arrest warrant issued
http://america.aljazeera.com/articles/2013/11/20/spain-accuses-chineseofficialsofgenoicide.html</t>
        </r>
      </text>
    </comment>
    <comment ref="AN1020" authorId="0" shapeId="0" xr:uid="{00000000-0006-0000-0000-0000B3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1020" authorId="0" shapeId="0" xr:uid="{00000000-0006-0000-0000-0000B4040000}">
      <text>
        <r>
          <rPr>
            <sz val="11"/>
            <color indexed="8"/>
            <rFont val="Helvetica"/>
            <family val="2"/>
          </rPr>
          <t>Author:
Tibetan Support Committee (Comité de Apoyo al Tibet): http://standupfortibet.org/freedom2/find-a-group/comite-de-apoyo-al-tibet-cat-spain/</t>
        </r>
      </text>
    </comment>
    <comment ref="AP1020" authorId="0" shapeId="0" xr:uid="{00000000-0006-0000-0000-0000B5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1020" authorId="0" shapeId="0" xr:uid="{00000000-0006-0000-0000-0000B6040000}">
      <text>
        <r>
          <rPr>
            <sz val="11"/>
            <color indexed="8"/>
            <rFont val="Helvetica"/>
            <family val="2"/>
          </rPr>
          <t>Author:
 Thubten Wangchen Sherpa Sherpa “has lived in Spain for about 20 years and has Spanish citizenship.”</t>
        </r>
      </text>
    </comment>
    <comment ref="AR1020" authorId="0" shapeId="0" xr:uid="{00000000-0006-0000-0000-0000B7040000}">
      <text>
        <r>
          <rPr>
            <sz val="11"/>
            <color indexed="8"/>
            <rFont val="Helvetica"/>
            <family val="2"/>
          </rPr>
          <t>Author:
 Thubten Wangchen Sherpa Sherpa “has lived in Spain for about 20 years and has Spanish citizenship.”</t>
        </r>
      </text>
    </comment>
    <comment ref="BJ1020" authorId="0" shapeId="0" xr:uid="{00000000-0006-0000-0000-0000B8040000}">
      <text>
        <r>
          <rPr>
            <sz val="11"/>
            <color indexed="8"/>
            <rFont val="Helvetica"/>
            <family val="2"/>
          </rPr>
          <t xml:space="preserve">Author:
http://digitalcommons.law.seattleu.edu/cgi/viewcontent.cgi?article=2300&amp;context=sulr
at p. 189
</t>
        </r>
      </text>
    </comment>
    <comment ref="B1021" authorId="0" shapeId="0" xr:uid="{00000000-0006-0000-0000-0000FA060000}">
      <text>
        <r>
          <rPr>
            <sz val="11"/>
            <color indexed="8"/>
            <rFont val="Helvetica"/>
            <family val="2"/>
          </rPr>
          <t xml:space="preserve">Author:
First complaint based on UJ filed in Argentina
</t>
        </r>
      </text>
    </comment>
    <comment ref="G1021" authorId="0" shapeId="0" xr:uid="{00000000-0006-0000-0000-0000FB060000}">
      <text>
        <r>
          <rPr>
            <sz val="11"/>
            <color rgb="FF000000"/>
            <rFont val="Helvetica"/>
            <family val="2"/>
          </rPr>
          <t xml:space="preserve">Author:
</t>
        </r>
        <r>
          <rPr>
            <sz val="11"/>
            <color rgb="FF000000"/>
            <rFont val="Helvetica"/>
            <family val="2"/>
          </rPr>
          <t xml:space="preserve">NEW, Added 6-24-16, </t>
        </r>
      </text>
    </comment>
    <comment ref="K1021" authorId="0" shapeId="0" xr:uid="{00000000-0006-0000-0000-0000FC060000}">
      <text>
        <r>
          <rPr>
            <sz val="11"/>
            <color rgb="FF000000"/>
            <rFont val="Helvetica"/>
            <family val="2"/>
          </rPr>
          <t xml:space="preserve">Author:
</t>
        </r>
      </text>
    </comment>
    <comment ref="O1021" authorId="0" shapeId="0" xr:uid="{00000000-0006-0000-0000-0000FD060000}">
      <text>
        <r>
          <rPr>
            <sz val="11"/>
            <color indexed="8"/>
            <rFont val="Helvetica"/>
            <family val="2"/>
          </rPr>
          <t>Author:
http://en.minghui.org/html/articles/2013/6/3/140287p.html</t>
        </r>
      </text>
    </comment>
    <comment ref="P1021" authorId="0" shapeId="0" xr:uid="{00000000-0006-0000-0000-0000FE060000}">
      <text>
        <r>
          <rPr>
            <sz val="11"/>
            <color indexed="8"/>
            <rFont val="Helvetica"/>
            <family val="2"/>
          </rPr>
          <t>Author:
http://www.reuters.com/article/us-argentina-china-falungong-idUSTRE5BM02B20091223</t>
        </r>
      </text>
    </comment>
    <comment ref="AL1021" authorId="0" shapeId="0" xr:uid="{00000000-0006-0000-0000-0000FF060000}">
      <text>
        <r>
          <rPr>
            <sz val="11"/>
            <color indexed="8"/>
            <rFont val="Helvetica"/>
            <family val="2"/>
          </rPr>
          <t xml:space="preserve">Author:
http://en.minghui.org/html/articles/2013/6/3/140287p.html
</t>
        </r>
      </text>
    </comment>
    <comment ref="AO1021" authorId="0" shapeId="0" xr:uid="{00000000-0006-0000-0000-000000070000}">
      <text>
        <r>
          <rPr>
            <sz val="11"/>
            <color indexed="8"/>
            <rFont val="Helvetica"/>
            <family val="2"/>
          </rPr>
          <t>Author:
"the Falun Dafa Association of Argentina (FDAA)”
http://en.minghui.org/html/articles/2013/6/3/140287p.html
Also helped out by Human Rights Law Foundation
http://hrlf.net/global-assistance/</t>
        </r>
      </text>
    </comment>
    <comment ref="AQ1021" authorId="0" shapeId="0" xr:uid="{00000000-0006-0000-0000-000001070000}">
      <text>
        <r>
          <rPr>
            <sz val="11"/>
            <color indexed="8"/>
            <rFont val="Helvetica"/>
            <family val="2"/>
          </rPr>
          <t>Author:
Appears that members of the Asociación Civil Estudio de Falun Dafa en Argentina (the group that initially filed the complaint) were in fact victims and Chinese expats in Argentina.
http://falundafaarg.wix.com/falundafa-argentina#!comunicados-de-prensa/cylc</t>
        </r>
      </text>
    </comment>
    <comment ref="AS1021" authorId="0" shapeId="0" xr:uid="{00000000-0006-0000-0000-000002070000}">
      <text>
        <r>
          <rPr>
            <sz val="11"/>
            <color indexed="8"/>
            <rFont val="Helvetica"/>
            <family val="2"/>
          </rPr>
          <t>Author:
former President of China
http://hrlf.net/direct-litigation/</t>
        </r>
      </text>
    </comment>
    <comment ref="BE1021" authorId="0" shapeId="0" xr:uid="{00000000-0006-0000-0000-000003070000}">
      <text>
        <r>
          <rPr>
            <sz val="11"/>
            <color indexed="8"/>
            <rFont val="Helvetica"/>
            <family val="2"/>
          </rPr>
          <t>Author:
http://falundafaarg.wix.com/falundafa-argentina#!blank/c17dd
Juzgado Nacional en lo Criminal y Correccional Federal n°9 de la Republica de Argentina de Buenos Aires, Causa Nº 17.885/2005, « LUO GAN s/ imposición de torturas (art. 144 ter inciso 1° del Código Penal) y genocidio », Registro de la Secretaría Nº 17, 13 décembre 2005</t>
        </r>
      </text>
    </comment>
    <comment ref="K1022" authorId="1" shapeId="0" xr:uid="{00000000-0006-0000-0000-0000DB080000}">
      <text>
        <r>
          <rPr>
            <sz val="11"/>
            <color indexed="8"/>
            <rFont val="Helvetica"/>
            <family val="2"/>
          </rPr>
          <t xml:space="preserve">Mack Eason:
http://www.dw.com/en/belgium-drops-war-crimes-cases/a-978973
</t>
        </r>
      </text>
    </comment>
    <comment ref="O1022" authorId="0" shapeId="0" xr:uid="{00000000-0006-0000-0000-0000DC080000}">
      <text>
        <r>
          <rPr>
            <sz val="11"/>
            <color indexed="8"/>
            <rFont val="Helvetica"/>
            <family val="2"/>
          </rPr>
          <t>Author:
Ad hoc Judge Bula Bula separate opinion, Arrest Warrant case.</t>
        </r>
      </text>
    </comment>
    <comment ref="AC1022" authorId="1" shapeId="0" xr:uid="{00000000-0006-0000-0000-0000DD080000}">
      <text>
        <r>
          <rPr>
            <sz val="11"/>
            <color indexed="8"/>
            <rFont val="Helvetica"/>
            <family val="2"/>
          </rPr>
          <t>Mack Eason:
https://web.archive.org/web/20110530014505/http://212.150.54.123/spotlight/det.cfm?id=712</t>
        </r>
      </text>
    </comment>
    <comment ref="AE1022" authorId="1" shapeId="0" xr:uid="{00000000-0006-0000-0000-0000DE080000}">
      <text>
        <r>
          <rPr>
            <sz val="11"/>
            <color indexed="8"/>
            <rFont val="Helvetica"/>
            <family val="2"/>
          </rPr>
          <t>Mack Eason:
https://web.archive.org/web/20110530014505/http://212.150.54.123/spotlight/det.cfm?id=712</t>
        </r>
      </text>
    </comment>
    <comment ref="AF1022" authorId="1" shapeId="0" xr:uid="{00000000-0006-0000-0000-0000DF080000}">
      <text>
        <r>
          <rPr>
            <sz val="11"/>
            <color indexed="8"/>
            <rFont val="Helvetica"/>
            <family val="2"/>
          </rPr>
          <t>Mack Eason:
https://web.archive.org/web/20110530014505/http://212.150.54.123/spotlight/det.cfm?id=712</t>
        </r>
      </text>
    </comment>
    <comment ref="AL1022" authorId="1" shapeId="0" xr:uid="{00000000-0006-0000-0000-0000E0080000}">
      <text>
        <r>
          <rPr>
            <sz val="11"/>
            <color indexed="8"/>
            <rFont val="Helvetica"/>
            <family val="2"/>
          </rPr>
          <t>Mack Eason:
https://web.archive.org/web/20110530014505/http://212.150.54.123/spotlight/det.cfm?id=712</t>
        </r>
      </text>
    </comment>
    <comment ref="K1023" authorId="0" shapeId="0" xr:uid="{00000000-0006-0000-0000-0000E4040000}">
      <text>
        <r>
          <rPr>
            <sz val="11"/>
            <color indexed="8"/>
            <rFont val="Helvetica"/>
            <family val="2"/>
          </rPr>
          <t xml:space="preserve">Author:
http://www.vidalatinasd.com/news/2014/jun/24/china-hails-spanish-courts-decision-to-drop-tibet/
</t>
        </r>
      </text>
    </comment>
    <comment ref="P1023" authorId="0" shapeId="0" xr:uid="{00000000-0006-0000-0000-0000E5040000}">
      <text>
        <r>
          <rPr>
            <sz val="11"/>
            <color indexed="8"/>
            <rFont val="Helvetica"/>
            <family val="2"/>
          </rPr>
          <t>Author:
Arrest warrant issued
http://america.aljazeera.com/articles/2013/11/20/spain-accuses-chineseofficialsofgenoicide.html</t>
        </r>
      </text>
    </comment>
    <comment ref="AN1023" authorId="0" shapeId="0" xr:uid="{00000000-0006-0000-0000-0000E6040000}">
      <text>
        <r>
          <rPr>
            <sz val="11"/>
            <color indexed="8"/>
            <rFont val="Helvetica"/>
            <family val="2"/>
          </rPr>
          <t xml:space="preserve">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	</t>
        </r>
      </text>
    </comment>
    <comment ref="AO1023" authorId="0" shapeId="0" xr:uid="{00000000-0006-0000-0000-0000E7040000}">
      <text>
        <r>
          <rPr>
            <sz val="11"/>
            <color indexed="8"/>
            <rFont val="Helvetica"/>
            <family val="2"/>
          </rPr>
          <t>Author:
Tibetan Support Committee (Comité de Apoyo al Tibet): http://standupfortibet.org/freedom2/find-a-group/comite-de-apoyo-al-tibet-cat-spain/</t>
        </r>
      </text>
    </comment>
    <comment ref="AP1023" authorId="0" shapeId="0" xr:uid="{00000000-0006-0000-0000-0000E8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1023" authorId="0" shapeId="0" xr:uid="{00000000-0006-0000-0000-0000E9040000}">
      <text>
        <r>
          <rPr>
            <sz val="11"/>
            <color indexed="8"/>
            <rFont val="Helvetica"/>
            <family val="2"/>
          </rPr>
          <t>Author:
 Thubten Wangchen Sherpa Sherpa “has lived in Spain for about 20 years and has Spanish citizenship.”</t>
        </r>
      </text>
    </comment>
    <comment ref="AR1023" authorId="0" shapeId="0" xr:uid="{00000000-0006-0000-0000-0000EA040000}">
      <text>
        <r>
          <rPr>
            <sz val="11"/>
            <color indexed="8"/>
            <rFont val="Helvetica"/>
            <family val="2"/>
          </rPr>
          <t>Author:
 Thubten Wangchen Sherpa Sherpa “has lived in Spain for about 20 years and has Spanish citizenship.”</t>
        </r>
      </text>
    </comment>
    <comment ref="BJ1023" authorId="0" shapeId="0" xr:uid="{00000000-0006-0000-0000-0000EB040000}">
      <text>
        <r>
          <rPr>
            <sz val="11"/>
            <color indexed="8"/>
            <rFont val="Helvetica"/>
            <family val="2"/>
          </rPr>
          <t xml:space="preserve">Author:
http://digitalcommons.law.seattleu.edu/cgi/viewcontent.cgi?article=2300&amp;context=sulr
at p. 189
</t>
        </r>
      </text>
    </comment>
    <comment ref="C1024" authorId="1" shapeId="0" xr:uid="{00000000-0006-0000-0000-000020060000}">
      <text/>
    </comment>
    <comment ref="O1024" authorId="1" shapeId="0" xr:uid="{00000000-0006-0000-0000-000021060000}">
      <text>
        <r>
          <rPr>
            <sz val="11"/>
            <color indexed="8"/>
            <rFont val="Helvetica"/>
            <family val="2"/>
          </rPr>
          <t xml:space="preserve">Mack Eason:
https://trialinternational.org/latest-post/alfredo-cristiani-burkard/
</t>
        </r>
      </text>
    </comment>
    <comment ref="R1024" authorId="1" shapeId="0" xr:uid="{00000000-0006-0000-0000-000022060000}">
      <text>
        <r>
          <rPr>
            <sz val="11"/>
            <color indexed="8"/>
            <rFont val="Helvetica"/>
            <family val="2"/>
          </rPr>
          <t>Mack Eason:
https://trialinternational.org/latest-post/guillermo-alfredo-benavides/</t>
        </r>
      </text>
    </comment>
    <comment ref="AF1024" authorId="1" shapeId="0" xr:uid="{00000000-0006-0000-0000-000023060000}">
      <text>
        <r>
          <rPr>
            <sz val="11"/>
            <color indexed="8"/>
            <rFont val="Helvetica"/>
            <family val="2"/>
          </rPr>
          <t>Mack Eason:
Murder, state terrorism</t>
        </r>
      </text>
    </comment>
    <comment ref="AN1024" authorId="1" shapeId="0" xr:uid="{00000000-0006-0000-0000-000024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024" authorId="0" shapeId="0" xr:uid="{00000000-0006-0000-0000-000025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O1025" authorId="1" shapeId="0" xr:uid="{00000000-0006-0000-0000-00002C130000}">
      <text>
        <r>
          <rPr>
            <sz val="11"/>
            <color indexed="8"/>
            <rFont val="Helvetica"/>
            <family val="2"/>
          </rPr>
          <t>Mack Eason:
https://www.hrw.org/news/2015/12/18/why-germany-can-and-should-open-investigation-us-torture</t>
        </r>
      </text>
    </comment>
    <comment ref="AB1025" authorId="1" shapeId="0" xr:uid="{00000000-0006-0000-0000-00002D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1025" authorId="1" shapeId="0" xr:uid="{00000000-0006-0000-0000-00002E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1025" authorId="1" shapeId="0" xr:uid="{00000000-0006-0000-0000-00002F130000}">
      <text>
        <r>
          <rPr>
            <sz val="11"/>
            <color indexed="8"/>
            <rFont val="Helvetica"/>
            <family val="2"/>
          </rPr>
          <t>Mack Eason:
https://www.ecchr.eu/en/our_work/international-crimes-and-accountability/u-s-accountability/germany.html</t>
        </r>
      </text>
    </comment>
    <comment ref="AP1025" authorId="1" shapeId="0" xr:uid="{00000000-0006-0000-0000-000030130000}">
      <text>
        <r>
          <rPr>
            <sz val="11"/>
            <color indexed="8"/>
            <rFont val="Helvetica"/>
            <family val="2"/>
          </rPr>
          <t xml:space="preserve">Mack Eason:
CCR is American
</t>
        </r>
      </text>
    </comment>
    <comment ref="C1026" authorId="2" shapeId="0" xr:uid="{09389653-1C6F-4940-99BF-C6F42E1CB328}">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27" authorId="2" shapeId="0" xr:uid="{EDC79322-769E-144B-B279-560E6F56D74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28" authorId="2" shapeId="0" xr:uid="{D8582687-71C8-1C48-BD3B-C16E72DDC7A5}">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29" authorId="2" shapeId="0" xr:uid="{D9F51E15-2B20-6D43-AC05-2DC2C4545816}">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0" authorId="2" shapeId="0" xr:uid="{2B8DCD03-E386-7B43-830E-AE2892E27BAA}">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1" authorId="2" shapeId="0" xr:uid="{5BB0EE2A-51D2-EE47-964B-12436ADCF025}">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2" authorId="2" shapeId="0" xr:uid="{53F51874-CCF1-6041-B02C-54B185815CF0}">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3" authorId="2" shapeId="0" xr:uid="{5AC12E94-BB89-724C-95E4-12526F67A623}">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4" authorId="2" shapeId="0" xr:uid="{B69EBA25-B78B-0146-BC89-39968AE57F43}">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5" authorId="2" shapeId="0" xr:uid="{3E76272B-8AEB-F249-9063-600B8D862A16}">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6" authorId="2" shapeId="0" xr:uid="{8AE77FB3-D8C6-6347-A71B-833E370B915B}">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7" authorId="2" shapeId="0" xr:uid="{CBC1379D-9F3E-DF4F-BF38-A03B0328AC35}">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8" authorId="2" shapeId="0" xr:uid="{759F71ED-A381-0B4D-B798-BCA473C36C0B}">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39" authorId="2" shapeId="0" xr:uid="{285C4277-E97A-2F40-A333-0C54A852BB1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0" authorId="2" shapeId="0" xr:uid="{4B5C32D0-105B-3246-9337-DFFF0E6B894D}">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1" authorId="2" shapeId="0" xr:uid="{2D0380B1-B82A-8241-9A31-D2122A69503D}">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2" authorId="2" shapeId="0" xr:uid="{CD2D473D-B1DF-D248-9C6B-E5BB92389F9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3" authorId="2" shapeId="0" xr:uid="{692F6238-8F1A-DE48-952B-FFC140F5EF98}">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4" authorId="2" shapeId="0" xr:uid="{E0F7E3CF-1AB8-6740-919A-BBBB42140DD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5" authorId="2" shapeId="0" xr:uid="{5DCA1BAA-BB4A-2A4F-B6DE-3294BAE877A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6" authorId="2" shapeId="0" xr:uid="{60CF3ADB-F90A-C443-9FB3-C28921491790}">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7" authorId="2" shapeId="0" xr:uid="{67AA4D85-5E46-1143-8447-0A0698246726}">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8" authorId="2" shapeId="0" xr:uid="{49A19864-7DF1-3245-8B09-1691D8A85757}">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49" authorId="2" shapeId="0" xr:uid="{F49CB737-9B59-7C4E-BCCA-E0CACEF48B2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0" authorId="2" shapeId="0" xr:uid="{4B85791E-8CC7-A645-94C4-F6BA89B80260}">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1" authorId="2" shapeId="0" xr:uid="{36F345EB-8B55-CB41-BA21-1316BB729454}">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2" authorId="2" shapeId="0" xr:uid="{926CC4B6-8D9D-ED46-8865-0D24C13F7BD2}">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3" authorId="2" shapeId="0" xr:uid="{287B67A8-8602-5C4A-A9B4-86CFC62F7A8F}">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4" authorId="2" shapeId="0" xr:uid="{DB2D7E8E-5E1D-3046-AE45-CBBAAC0544CB}">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5" authorId="2" shapeId="0" xr:uid="{917E772C-E218-CF4D-B5D4-77A635955D8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6" authorId="2" shapeId="0" xr:uid="{1639351F-22A3-A540-B61E-EA424241D674}">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7" authorId="2" shapeId="0" xr:uid="{F42DC51D-4C0B-0C4B-9EC1-99737D6C7D4B}">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8" authorId="2" shapeId="0" xr:uid="{3F1BC5DF-1626-AE4F-A0C9-40CBCEBCD6C4}">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59" authorId="2" shapeId="0" xr:uid="{FEE0B7DD-098F-6141-A7AF-0219FCEA2C92}">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60" authorId="2" shapeId="0" xr:uid="{1B72D90E-5122-0E48-B822-96D1A8F04CB3}">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61" authorId="2" shapeId="0" xr:uid="{AE4DE6B8-DB2E-004A-9BEF-9ACD12545E47}">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62" authorId="2" shapeId="0" xr:uid="{5AA25F54-A3C7-E44D-9C82-7CEFFA2926A8}">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63" authorId="2" shapeId="0" xr:uid="{AC8E7C3E-1C6C-9F42-B1E6-12D80B0E679B}">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64" authorId="2" shapeId="0" xr:uid="{06E08BEE-ACEF-FF4B-81C0-821D65FD3CF0}">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65" authorId="2" shapeId="0" xr:uid="{4AF46C2E-1678-E047-A35A-CDB3D1FACEED}">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C1066" authorId="2" shapeId="0" xr:uid="{9B3ACF79-B2F5-784E-B8AD-7D505698FC6C}">
      <text>
        <r>
          <rPr>
            <b/>
            <sz val="10"/>
            <color rgb="FF000000"/>
            <rFont val="Tahoma"/>
            <family val="2"/>
          </rPr>
          <t>Maximo Langer:</t>
        </r>
        <r>
          <rPr>
            <sz val="10"/>
            <color rgb="FF000000"/>
            <rFont val="Tahoma"/>
            <family val="2"/>
          </rPr>
          <t xml:space="preserve">
</t>
        </r>
        <r>
          <rPr>
            <sz val="10"/>
            <color rgb="FF000000"/>
            <rFont val="Tahoma"/>
            <family val="2"/>
          </rPr>
          <t xml:space="preserve">https://www.elmundo.es/espana/2015/09/21/56003c61e2704e39038b4590.html
</t>
        </r>
        <r>
          <rPr>
            <sz val="10"/>
            <color rgb="FF000000"/>
            <rFont val="Calibri"/>
            <family val="2"/>
          </rPr>
          <t>La querella presentada por Rodríguez en Buenos Aires hace referencia a dos casos concretos: los asesinatos sin resolver de los concejales del </t>
        </r>
        <r>
          <rPr>
            <u/>
            <sz val="10"/>
            <color rgb="FF000000"/>
            <rFont val="Calibri"/>
            <family val="2"/>
          </rPr>
          <t>PP José Luis Caso</t>
        </r>
        <r>
          <rPr>
            <sz val="10"/>
            <color rgb="FF000000"/>
            <rFont val="Calibri"/>
            <family val="2"/>
          </rPr>
          <t> (11 de diciembre de 1997) y </t>
        </r>
        <r>
          <rPr>
            <u/>
            <sz val="10"/>
            <color rgb="FF000000"/>
            <rFont val="Calibri"/>
            <family val="2"/>
          </rPr>
          <t>Manuel Zamarreño</t>
        </r>
        <r>
          <rPr>
            <sz val="10"/>
            <color rgb="FF000000"/>
            <rFont val="Calibri"/>
            <family val="2"/>
          </rPr>
          <t> (25 de junio de 1998). Para DyJ, esos dos atentados son consecuencia de la ponencia </t>
        </r>
        <r>
          <rPr>
            <i/>
            <sz val="10"/>
            <color rgb="FF000000"/>
            <rFont val="Calibri"/>
            <family val="2"/>
          </rPr>
          <t>Oldartzen</t>
        </r>
        <r>
          <rPr>
            <sz val="10"/>
            <color rgb="FF000000"/>
            <rFont val="Calibri"/>
            <family val="2"/>
          </rPr>
          <t>, aprobada por la Mesa Nacional de Batasuna en 1994 y que alentaba la extensión de los atentados a dirigentes políticos, empresarios y periodistas. Por ello, además de denunciar a 19 dirigentes etarras, la querella también considera "inductores" de los asesinatos a 22 miembros de Batasuna.</t>
        </r>
      </text>
    </comment>
    <comment ref="A1067" authorId="0" shapeId="0" xr:uid="{00000000-0006-0000-0000-0000FE10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067" authorId="1" shapeId="0" xr:uid="{00000000-0006-0000-0000-0000FF100000}">
      <text>
        <r>
          <rPr>
            <sz val="11"/>
            <color indexed="8"/>
            <rFont val="Helvetica"/>
            <family val="2"/>
          </rPr>
          <t xml:space="preserve">Mack Eason:
https://trialinternational.org/latest-post/donald-h-rumsfeld/
</t>
        </r>
      </text>
    </comment>
    <comment ref="O1067" authorId="0" shapeId="0" xr:uid="{00000000-0006-0000-0000-000000110000}">
      <text>
        <r>
          <rPr>
            <sz val="11"/>
            <color indexed="8"/>
            <rFont val="Helvetica"/>
            <family val="2"/>
          </rPr>
          <t xml:space="preserve">Author:
Gallagher, "Universal Jurisdiction in Practice" jicj.oxfordjournals.org/content/7/5/1087.full.pdf
</t>
        </r>
      </text>
    </comment>
    <comment ref="Q1067" authorId="0" shapeId="0" xr:uid="{00000000-0006-0000-0000-000001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067" authorId="0" shapeId="0" xr:uid="{00000000-0006-0000-0000-000002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067" authorId="0" shapeId="0" xr:uid="{00000000-0006-0000-0000-000003110000}">
      <text>
        <r>
          <rPr>
            <sz val="11"/>
            <color indexed="8"/>
            <rFont val="Helvetica"/>
            <family val="2"/>
          </rPr>
          <t xml:space="preserve">Author:
US is Sui generis among former colonies.  Treated it differently.
</t>
        </r>
      </text>
    </comment>
    <comment ref="AH1067" authorId="0" shapeId="0" xr:uid="{00000000-0006-0000-0000-000004110000}">
      <text>
        <r>
          <rPr>
            <sz val="11"/>
            <color indexed="8"/>
            <rFont val="Helvetica"/>
            <family val="2"/>
          </rPr>
          <t>Author:
https://en.wikipedia.org/wiki/List_of_former_German_colonies</t>
        </r>
      </text>
    </comment>
    <comment ref="AL1067" authorId="0" shapeId="0" xr:uid="{00000000-0006-0000-0000-000005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067" authorId="0" shapeId="0" xr:uid="{00000000-0006-0000-0000-000006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1067" authorId="0" shapeId="0" xr:uid="{00000000-0006-0000-0000-000007110000}">
      <text>
        <r>
          <rPr>
            <sz val="11"/>
            <color indexed="8"/>
            <rFont val="Helvetica"/>
            <family val="2"/>
          </rPr>
          <t>Author:
in 2006, Yoo was a former Deputy Assistant Attorney General John Yoo, but was still a white house lawyer</t>
        </r>
      </text>
    </comment>
    <comment ref="AV1067" authorId="0" shapeId="0" xr:uid="{00000000-0006-0000-0000-000008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1068" authorId="1" shapeId="0" xr:uid="{00000000-0006-0000-0000-00000E130000}">
      <text>
        <r>
          <rPr>
            <sz val="11"/>
            <color indexed="8"/>
            <rFont val="Helvetica"/>
            <family val="2"/>
          </rPr>
          <t>Mack Eason:
https://www.hrw.org/news/2015/12/18/why-germany-can-and-should-open-investigation-us-torture</t>
        </r>
      </text>
    </comment>
    <comment ref="AB1068" authorId="1" shapeId="0" xr:uid="{00000000-0006-0000-0000-00000F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1068" authorId="1" shapeId="0" xr:uid="{00000000-0006-0000-0000-000010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1068" authorId="1" shapeId="0" xr:uid="{00000000-0006-0000-0000-000011130000}">
      <text>
        <r>
          <rPr>
            <sz val="11"/>
            <color indexed="8"/>
            <rFont val="Helvetica"/>
            <family val="2"/>
          </rPr>
          <t>Mack Eason:
https://www.ecchr.eu/en/our_work/international-crimes-and-accountability/u-s-accountability/germany.html</t>
        </r>
      </text>
    </comment>
    <comment ref="AP1068" authorId="1" shapeId="0" xr:uid="{00000000-0006-0000-0000-000012130000}">
      <text>
        <r>
          <rPr>
            <sz val="11"/>
            <color indexed="8"/>
            <rFont val="Helvetica"/>
            <family val="2"/>
          </rPr>
          <t xml:space="preserve">Mack Eason:
CCR is American
</t>
        </r>
      </text>
    </comment>
    <comment ref="B1069" authorId="0" shapeId="0" xr:uid="{00000000-0006-0000-0000-0000DD300000}">
      <text>
        <r>
          <rPr>
            <sz val="11"/>
            <color rgb="FF000000"/>
            <rFont val="Helvetica"/>
            <family val="2"/>
          </rPr>
          <t xml:space="preserve">Author:
</t>
        </r>
        <r>
          <rPr>
            <sz val="11"/>
            <color rgb="FF000000"/>
            <rFont val="Helvetica"/>
            <family val="2"/>
          </rPr>
          <t xml:space="preserve">Refugee case
</t>
        </r>
        <r>
          <rPr>
            <sz val="11"/>
            <color rgb="FF000000"/>
            <rFont val="Helvetica"/>
            <family val="2"/>
          </rPr>
          <t xml:space="preserve">
</t>
        </r>
        <r>
          <rPr>
            <sz val="11"/>
            <color rgb="FF000000"/>
            <rFont val="Helvetica"/>
            <family val="2"/>
          </rPr>
          <t xml:space="preserve">SUSPECT IDENTIFIED BYFORMER VICTIM
</t>
        </r>
      </text>
    </comment>
    <comment ref="P1069" authorId="1" shapeId="0" xr:uid="{00000000-0006-0000-0000-0000DE300000}">
      <text>
        <r>
          <rPr>
            <sz val="11"/>
            <color indexed="8"/>
            <rFont val="Helvetica"/>
            <family val="2"/>
          </rPr>
          <t>Mack Eason:
http://www.presseportal.de/blaulicht/pm/14981/3294618</t>
        </r>
      </text>
    </comment>
    <comment ref="Q1069" authorId="1" shapeId="0" xr:uid="{00000000-0006-0000-0000-0000DF300000}">
      <text>
        <r>
          <rPr>
            <sz val="11"/>
            <color indexed="8"/>
            <rFont val="Helvetica"/>
            <family val="2"/>
          </rPr>
          <t>Mack Eason:
http://www.presseportal.de/blaulicht/pm/14981/3486495</t>
        </r>
      </text>
    </comment>
    <comment ref="R1069" authorId="1" shapeId="0" xr:uid="{00000000-0006-0000-0000-0000E0300000}">
      <text>
        <r>
          <rPr>
            <sz val="11"/>
            <color indexed="8"/>
            <rFont val="Helvetica"/>
            <family val="2"/>
          </rPr>
          <t>Mack Eason:
http://www.presseportal.de/blaulicht/pm/14981/3486495</t>
        </r>
      </text>
    </comment>
    <comment ref="S1069" authorId="1" shapeId="0" xr:uid="{00000000-0006-0000-0000-0000E1300000}">
      <text>
        <r>
          <rPr>
            <sz val="11"/>
            <color indexed="8"/>
            <rFont val="Helvetica"/>
            <family val="2"/>
          </rPr>
          <t>Mack Eason:
https://trialinternational.org/latest-post/ibrahim-al-f/</t>
        </r>
      </text>
    </comment>
    <comment ref="T1069" authorId="1" shapeId="0" xr:uid="{00000000-0006-0000-0000-0000E2300000}">
      <text>
        <r>
          <rPr>
            <sz val="11"/>
            <color rgb="FF000000"/>
            <rFont val="Helvetica"/>
            <family val="2"/>
          </rPr>
          <t xml:space="preserve">Mack Eason:
</t>
        </r>
        <r>
          <rPr>
            <sz val="11"/>
            <color rgb="FF000000"/>
            <rFont val="Helvetica"/>
            <family val="2"/>
          </rPr>
          <t>https://edition.cnn.com/2018/09/25/middleeast/german-syrian-conviction-intl/index.html</t>
        </r>
      </text>
    </comment>
    <comment ref="AD1069" authorId="0" shapeId="0" xr:uid="{00000000-0006-0000-0000-0000E3300000}">
      <text>
        <r>
          <rPr>
            <sz val="11"/>
            <color indexed="8"/>
            <rFont val="Helvetica"/>
            <family val="2"/>
          </rPr>
          <t>Author:
Kidnapping civilians
“commission of war crimes (§ 8 para. 1 no. 3, para. 6 no. 2 and 3 CCIL) and extortionate man robbery (§ 239a para. 1 and para. 3 of the Criminal Code)”
http://www.presseportal.de/blaulicht/pm/14981/3486495</t>
        </r>
      </text>
    </comment>
    <comment ref="AF1069" authorId="0" shapeId="0" xr:uid="{00000000-0006-0000-0000-0000E4300000}">
      <text>
        <r>
          <rPr>
            <sz val="11"/>
            <color indexed="8"/>
            <rFont val="Helvetica"/>
            <family val="2"/>
          </rPr>
          <t>Author:
kidnapping
“commission of war crimes (§ 8 para. 1 no. 3, para. 6 no. 2 and 3 CCIL) and extortionate man robbery (§ 239a para. 1 and para. 3 of the Criminal Code)”
http://www.presseportal.de/blaulicht/pm/14981/3486495</t>
        </r>
      </text>
    </comment>
    <comment ref="AL1069" authorId="1" shapeId="0" xr:uid="{00000000-0006-0000-0000-0000E5300000}">
      <text>
        <r>
          <rPr>
            <sz val="11"/>
            <color indexed="8"/>
            <rFont val="Helvetica"/>
            <family val="2"/>
          </rPr>
          <t>Mack Eason:
http://www.presseportal.de/blaulicht/pm/14981/3294618</t>
        </r>
      </text>
    </comment>
    <comment ref="AG1070" authorId="0" shapeId="0" xr:uid="{00000000-0006-0000-0000-00009A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0" authorId="0" shapeId="0" xr:uid="{00000000-0006-0000-0000-00009B210000}">
      <text>
        <r>
          <rPr>
            <sz val="11"/>
            <color indexed="8"/>
            <rFont val="Helvetica"/>
            <family val="2"/>
          </rPr>
          <t>Author:
barely.
https://en.wikipedia.org/wiki/Danish_colonial_empire#Overview</t>
        </r>
      </text>
    </comment>
    <comment ref="AI1070" authorId="0" shapeId="0" xr:uid="{00000000-0006-0000-0000-00009C210000}">
      <text>
        <r>
          <rPr>
            <sz val="11"/>
            <color indexed="8"/>
            <rFont val="Helvetica"/>
            <family val="2"/>
          </rPr>
          <t>Author:
https://en.wikipedia.org/wiki/History_of_French-era_Tunisia</t>
        </r>
      </text>
    </comment>
    <comment ref="AL1070" authorId="1" shapeId="0" xr:uid="{00000000-0006-0000-0000-00009D210000}">
      <text>
        <r>
          <rPr>
            <sz val="11"/>
            <color indexed="8"/>
            <rFont val="Helvetica"/>
            <family val="2"/>
          </rPr>
          <t xml:space="preserve">Mack Eason:
https://web.archive.org/web/20050310130806/http://www.tunisnews.net/9novembre01.htm
</t>
        </r>
      </text>
    </comment>
    <comment ref="AN1070" authorId="1" shapeId="0" xr:uid="{00000000-0006-0000-0000-00009E210000}">
      <text>
        <r>
          <rPr>
            <sz val="11"/>
            <color indexed="8"/>
            <rFont val="Helvetica"/>
            <family val="2"/>
          </rPr>
          <t>Mack Eason:
https://web.archive.org/web/20050310130806/http://www.tunisnews.net/9novembre01.htm</t>
        </r>
      </text>
    </comment>
    <comment ref="AP1070" authorId="1" shapeId="0" xr:uid="{00000000-0006-0000-0000-00009F210000}">
      <text>
        <r>
          <rPr>
            <sz val="11"/>
            <color indexed="8"/>
            <rFont val="Helvetica"/>
            <family val="2"/>
          </rPr>
          <t>Mack Eason:
https://web.archive.org/web/20050310130806/http://www.tunisnews.net/9novembre01.htm</t>
        </r>
      </text>
    </comment>
    <comment ref="AQ1070" authorId="1" shapeId="0" xr:uid="{00000000-0006-0000-0000-0000A0210000}">
      <text>
        <r>
          <rPr>
            <sz val="11"/>
            <color indexed="8"/>
            <rFont val="Helvetica"/>
            <family val="2"/>
          </rPr>
          <t>Mack Eason:
2 complainants living in France at time of complaint
https://web.archive.org/web/20050310130806/http://www.tunisnews.net/9novembre01.htm</t>
        </r>
      </text>
    </comment>
    <comment ref="AR1070" authorId="1" shapeId="0" xr:uid="{00000000-0006-0000-0000-0000A1210000}">
      <text>
        <r>
          <rPr>
            <sz val="11"/>
            <color indexed="8"/>
            <rFont val="Helvetica"/>
            <family val="2"/>
          </rPr>
          <t>Mack Eason:
2 complainants living in France at time of complaint
https://web.archive.org/web/20050310130806/http://www.tunisnews.net/9novembre01.htm</t>
        </r>
      </text>
    </comment>
    <comment ref="AG1071" authorId="0" shapeId="0" xr:uid="{00000000-0006-0000-0000-0000E2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1" authorId="0" shapeId="0" xr:uid="{00000000-0006-0000-0000-0000E3210000}">
      <text>
        <r>
          <rPr>
            <sz val="11"/>
            <color indexed="8"/>
            <rFont val="Helvetica"/>
            <family val="2"/>
          </rPr>
          <t>Author:
barely.
https://en.wikipedia.org/wiki/Danish_colonial_empire#Overview</t>
        </r>
      </text>
    </comment>
    <comment ref="AI1071" authorId="0" shapeId="0" xr:uid="{00000000-0006-0000-0000-0000E4210000}">
      <text>
        <r>
          <rPr>
            <sz val="11"/>
            <color indexed="8"/>
            <rFont val="Helvetica"/>
            <family val="2"/>
          </rPr>
          <t>Author:
https://en.wikipedia.org/wiki/History_of_French-era_Tunisia</t>
        </r>
      </text>
    </comment>
    <comment ref="AL1071" authorId="1" shapeId="0" xr:uid="{00000000-0006-0000-0000-0000E5210000}">
      <text>
        <r>
          <rPr>
            <sz val="11"/>
            <color indexed="8"/>
            <rFont val="Helvetica"/>
            <family val="2"/>
          </rPr>
          <t xml:space="preserve">Mack Eason:
https://web.archive.org/web/20050310130806/http://www.tunisnews.net/9novembre01.htm
</t>
        </r>
      </text>
    </comment>
    <comment ref="AN1071" authorId="1" shapeId="0" xr:uid="{00000000-0006-0000-0000-0000E6210000}">
      <text>
        <r>
          <rPr>
            <sz val="11"/>
            <color indexed="8"/>
            <rFont val="Helvetica"/>
            <family val="2"/>
          </rPr>
          <t>Mack Eason:
https://web.archive.org/web/20050310130806/http://www.tunisnews.net/9novembre01.htm</t>
        </r>
      </text>
    </comment>
    <comment ref="AP1071" authorId="1" shapeId="0" xr:uid="{00000000-0006-0000-0000-0000E7210000}">
      <text>
        <r>
          <rPr>
            <sz val="11"/>
            <color indexed="8"/>
            <rFont val="Helvetica"/>
            <family val="2"/>
          </rPr>
          <t>Mack Eason:
https://web.archive.org/web/20050310130806/http://www.tunisnews.net/9novembre01.htm</t>
        </r>
      </text>
    </comment>
    <comment ref="AQ1071" authorId="1" shapeId="0" xr:uid="{00000000-0006-0000-0000-0000E8210000}">
      <text>
        <r>
          <rPr>
            <sz val="11"/>
            <color indexed="8"/>
            <rFont val="Helvetica"/>
            <family val="2"/>
          </rPr>
          <t>Mack Eason:
2 complainants living in France at time of complaint
https://web.archive.org/web/20050310130806/http://www.tunisnews.net/9novembre01.htm</t>
        </r>
      </text>
    </comment>
    <comment ref="AR1071" authorId="1" shapeId="0" xr:uid="{00000000-0006-0000-0000-0000E9210000}">
      <text>
        <r>
          <rPr>
            <sz val="11"/>
            <color indexed="8"/>
            <rFont val="Helvetica"/>
            <family val="2"/>
          </rPr>
          <t>Mack Eason:
2 complainants living in France at time of complaint
https://web.archive.org/web/20050310130806/http://www.tunisnews.net/9novembre01.htm</t>
        </r>
      </text>
    </comment>
    <comment ref="AG1072" authorId="0" shapeId="0" xr:uid="{00000000-0006-0000-0000-0000EA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2" authorId="0" shapeId="0" xr:uid="{00000000-0006-0000-0000-0000EB210000}">
      <text>
        <r>
          <rPr>
            <sz val="11"/>
            <color indexed="8"/>
            <rFont val="Helvetica"/>
            <family val="2"/>
          </rPr>
          <t>Author:
barely.
https://en.wikipedia.org/wiki/Danish_colonial_empire#Overview</t>
        </r>
      </text>
    </comment>
    <comment ref="AI1072" authorId="0" shapeId="0" xr:uid="{00000000-0006-0000-0000-0000EC210000}">
      <text>
        <r>
          <rPr>
            <sz val="11"/>
            <color indexed="8"/>
            <rFont val="Helvetica"/>
            <family val="2"/>
          </rPr>
          <t>Author:
https://en.wikipedia.org/wiki/History_of_French-era_Tunisia</t>
        </r>
      </text>
    </comment>
    <comment ref="AL1072" authorId="1" shapeId="0" xr:uid="{00000000-0006-0000-0000-0000ED210000}">
      <text>
        <r>
          <rPr>
            <sz val="11"/>
            <color indexed="8"/>
            <rFont val="Helvetica"/>
            <family val="2"/>
          </rPr>
          <t xml:space="preserve">Mack Eason:
https://web.archive.org/web/20050310130806/http://www.tunisnews.net/9novembre01.htm
</t>
        </r>
      </text>
    </comment>
    <comment ref="AN1072" authorId="1" shapeId="0" xr:uid="{00000000-0006-0000-0000-0000EE210000}">
      <text>
        <r>
          <rPr>
            <sz val="11"/>
            <color indexed="8"/>
            <rFont val="Helvetica"/>
            <family val="2"/>
          </rPr>
          <t>Mack Eason:
https://web.archive.org/web/20050310130806/http://www.tunisnews.net/9novembre01.htm</t>
        </r>
      </text>
    </comment>
    <comment ref="AP1072" authorId="1" shapeId="0" xr:uid="{00000000-0006-0000-0000-0000EF210000}">
      <text>
        <r>
          <rPr>
            <sz val="11"/>
            <color indexed="8"/>
            <rFont val="Helvetica"/>
            <family val="2"/>
          </rPr>
          <t>Mack Eason:
https://web.archive.org/web/20050310130806/http://www.tunisnews.net/9novembre01.htm</t>
        </r>
      </text>
    </comment>
    <comment ref="AQ1072" authorId="1" shapeId="0" xr:uid="{00000000-0006-0000-0000-0000F0210000}">
      <text>
        <r>
          <rPr>
            <sz val="11"/>
            <color indexed="8"/>
            <rFont val="Helvetica"/>
            <family val="2"/>
          </rPr>
          <t>Mack Eason:
2 complainants living in France at time of complaint
https://web.archive.org/web/20050310130806/http://www.tunisnews.net/9novembre01.htm</t>
        </r>
      </text>
    </comment>
    <comment ref="AR1072" authorId="1" shapeId="0" xr:uid="{00000000-0006-0000-0000-0000F1210000}">
      <text>
        <r>
          <rPr>
            <sz val="11"/>
            <color indexed="8"/>
            <rFont val="Helvetica"/>
            <family val="2"/>
          </rPr>
          <t>Mack Eason:
2 complainants living in France at time of complaint
https://web.archive.org/web/20050310130806/http://www.tunisnews.net/9novembre01.htm</t>
        </r>
      </text>
    </comment>
    <comment ref="AG1073" authorId="0" shapeId="0" xr:uid="{00000000-0006-0000-0000-0000F2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3" authorId="0" shapeId="0" xr:uid="{00000000-0006-0000-0000-0000F3210000}">
      <text>
        <r>
          <rPr>
            <sz val="11"/>
            <color indexed="8"/>
            <rFont val="Helvetica"/>
            <family val="2"/>
          </rPr>
          <t>Author:
barely.
https://en.wikipedia.org/wiki/Danish_colonial_empire#Overview</t>
        </r>
      </text>
    </comment>
    <comment ref="AI1073" authorId="0" shapeId="0" xr:uid="{00000000-0006-0000-0000-0000F4210000}">
      <text>
        <r>
          <rPr>
            <sz val="11"/>
            <color indexed="8"/>
            <rFont val="Helvetica"/>
            <family val="2"/>
          </rPr>
          <t>Author:
https://en.wikipedia.org/wiki/History_of_French-era_Tunisia</t>
        </r>
      </text>
    </comment>
    <comment ref="AL1073" authorId="1" shapeId="0" xr:uid="{00000000-0006-0000-0000-0000F5210000}">
      <text>
        <r>
          <rPr>
            <sz val="11"/>
            <color indexed="8"/>
            <rFont val="Helvetica"/>
            <family val="2"/>
          </rPr>
          <t xml:space="preserve">Mack Eason:
https://web.archive.org/web/20050310130806/http://www.tunisnews.net/9novembre01.htm
</t>
        </r>
      </text>
    </comment>
    <comment ref="AN1073" authorId="1" shapeId="0" xr:uid="{00000000-0006-0000-0000-0000F6210000}">
      <text>
        <r>
          <rPr>
            <sz val="11"/>
            <color indexed="8"/>
            <rFont val="Helvetica"/>
            <family val="2"/>
          </rPr>
          <t>Mack Eason:
https://web.archive.org/web/20050310130806/http://www.tunisnews.net/9novembre01.htm</t>
        </r>
      </text>
    </comment>
    <comment ref="AP1073" authorId="1" shapeId="0" xr:uid="{00000000-0006-0000-0000-0000F7210000}">
      <text>
        <r>
          <rPr>
            <sz val="11"/>
            <color indexed="8"/>
            <rFont val="Helvetica"/>
            <family val="2"/>
          </rPr>
          <t>Mack Eason:
https://web.archive.org/web/20050310130806/http://www.tunisnews.net/9novembre01.htm</t>
        </r>
      </text>
    </comment>
    <comment ref="AQ1073" authorId="1" shapeId="0" xr:uid="{00000000-0006-0000-0000-0000F8210000}">
      <text>
        <r>
          <rPr>
            <sz val="11"/>
            <color indexed="8"/>
            <rFont val="Helvetica"/>
            <family val="2"/>
          </rPr>
          <t>Mack Eason:
2 complainants living in France at time of complaint
https://web.archive.org/web/20050310130806/http://www.tunisnews.net/9novembre01.htm</t>
        </r>
      </text>
    </comment>
    <comment ref="AR1073" authorId="1" shapeId="0" xr:uid="{00000000-0006-0000-0000-0000F9210000}">
      <text>
        <r>
          <rPr>
            <sz val="11"/>
            <color indexed="8"/>
            <rFont val="Helvetica"/>
            <family val="2"/>
          </rPr>
          <t>Mack Eason:
2 complainants living in France at time of complaint
https://web.archive.org/web/20050310130806/http://www.tunisnews.net/9novembre01.htm</t>
        </r>
      </text>
    </comment>
    <comment ref="AG1074" authorId="0" shapeId="0" xr:uid="{00000000-0006-0000-0000-0000FA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4" authorId="0" shapeId="0" xr:uid="{00000000-0006-0000-0000-0000FB210000}">
      <text>
        <r>
          <rPr>
            <sz val="11"/>
            <color indexed="8"/>
            <rFont val="Helvetica"/>
            <family val="2"/>
          </rPr>
          <t>Author:
barely.
https://en.wikipedia.org/wiki/Danish_colonial_empire#Overview</t>
        </r>
      </text>
    </comment>
    <comment ref="AI1074" authorId="0" shapeId="0" xr:uid="{00000000-0006-0000-0000-0000FC210000}">
      <text>
        <r>
          <rPr>
            <sz val="11"/>
            <color indexed="8"/>
            <rFont val="Helvetica"/>
            <family val="2"/>
          </rPr>
          <t>Author:
https://en.wikipedia.org/wiki/History_of_French-era_Tunisia</t>
        </r>
      </text>
    </comment>
    <comment ref="AL1074" authorId="1" shapeId="0" xr:uid="{00000000-0006-0000-0000-0000FD210000}">
      <text>
        <r>
          <rPr>
            <sz val="11"/>
            <color indexed="8"/>
            <rFont val="Helvetica"/>
            <family val="2"/>
          </rPr>
          <t xml:space="preserve">Mack Eason:
https://web.archive.org/web/20050310130806/http://www.tunisnews.net/9novembre01.htm
</t>
        </r>
      </text>
    </comment>
    <comment ref="AN1074" authorId="1" shapeId="0" xr:uid="{00000000-0006-0000-0000-0000FE210000}">
      <text>
        <r>
          <rPr>
            <sz val="11"/>
            <color indexed="8"/>
            <rFont val="Helvetica"/>
            <family val="2"/>
          </rPr>
          <t>Mack Eason:
https://web.archive.org/web/20050310130806/http://www.tunisnews.net/9novembre01.htm</t>
        </r>
      </text>
    </comment>
    <comment ref="AP1074" authorId="1" shapeId="0" xr:uid="{00000000-0006-0000-0000-0000FF210000}">
      <text>
        <r>
          <rPr>
            <sz val="11"/>
            <color indexed="8"/>
            <rFont val="Helvetica"/>
            <family val="2"/>
          </rPr>
          <t>Mack Eason:
https://web.archive.org/web/20050310130806/http://www.tunisnews.net/9novembre01.htm</t>
        </r>
      </text>
    </comment>
    <comment ref="AQ1074" authorId="1" shapeId="0" xr:uid="{00000000-0006-0000-0000-000000220000}">
      <text>
        <r>
          <rPr>
            <sz val="11"/>
            <color indexed="8"/>
            <rFont val="Helvetica"/>
            <family val="2"/>
          </rPr>
          <t>Mack Eason:
2 complainants living in France at time of complaint
https://web.archive.org/web/20050310130806/http://www.tunisnews.net/9novembre01.htm</t>
        </r>
      </text>
    </comment>
    <comment ref="AR1074" authorId="1" shapeId="0" xr:uid="{00000000-0006-0000-0000-000001220000}">
      <text>
        <r>
          <rPr>
            <sz val="11"/>
            <color indexed="8"/>
            <rFont val="Helvetica"/>
            <family val="2"/>
          </rPr>
          <t>Mack Eason:
2 complainants living in France at time of complaint
https://web.archive.org/web/20050310130806/http://www.tunisnews.net/9novembre01.htm</t>
        </r>
      </text>
    </comment>
    <comment ref="AG1075" authorId="0" shapeId="0" xr:uid="{00000000-0006-0000-0000-00000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5" authorId="0" shapeId="0" xr:uid="{00000000-0006-0000-0000-000003220000}">
      <text>
        <r>
          <rPr>
            <sz val="11"/>
            <color indexed="8"/>
            <rFont val="Helvetica"/>
            <family val="2"/>
          </rPr>
          <t>Author:
barely.
https://en.wikipedia.org/wiki/Danish_colonial_empire#Overview</t>
        </r>
      </text>
    </comment>
    <comment ref="AI1075" authorId="0" shapeId="0" xr:uid="{00000000-0006-0000-0000-000004220000}">
      <text>
        <r>
          <rPr>
            <sz val="11"/>
            <color indexed="8"/>
            <rFont val="Helvetica"/>
            <family val="2"/>
          </rPr>
          <t>Author:
https://en.wikipedia.org/wiki/History_of_French-era_Tunisia</t>
        </r>
      </text>
    </comment>
    <comment ref="AL1075" authorId="1" shapeId="0" xr:uid="{00000000-0006-0000-0000-000005220000}">
      <text>
        <r>
          <rPr>
            <sz val="11"/>
            <color indexed="8"/>
            <rFont val="Helvetica"/>
            <family val="2"/>
          </rPr>
          <t xml:space="preserve">Mack Eason:
https://web.archive.org/web/20050310130806/http://www.tunisnews.net/9novembre01.htm
</t>
        </r>
      </text>
    </comment>
    <comment ref="AN1075" authorId="1" shapeId="0" xr:uid="{00000000-0006-0000-0000-000006220000}">
      <text>
        <r>
          <rPr>
            <sz val="11"/>
            <color indexed="8"/>
            <rFont val="Helvetica"/>
            <family val="2"/>
          </rPr>
          <t>Mack Eason:
https://web.archive.org/web/20050310130806/http://www.tunisnews.net/9novembre01.htm</t>
        </r>
      </text>
    </comment>
    <comment ref="AP1075" authorId="1" shapeId="0" xr:uid="{00000000-0006-0000-0000-000007220000}">
      <text>
        <r>
          <rPr>
            <sz val="11"/>
            <color indexed="8"/>
            <rFont val="Helvetica"/>
            <family val="2"/>
          </rPr>
          <t>Mack Eason:
https://web.archive.org/web/20050310130806/http://www.tunisnews.net/9novembre01.htm</t>
        </r>
      </text>
    </comment>
    <comment ref="AQ1075" authorId="1" shapeId="0" xr:uid="{00000000-0006-0000-0000-000008220000}">
      <text>
        <r>
          <rPr>
            <sz val="11"/>
            <color indexed="8"/>
            <rFont val="Helvetica"/>
            <family val="2"/>
          </rPr>
          <t>Mack Eason:
2 complainants living in France at time of complaint
https://web.archive.org/web/20050310130806/http://www.tunisnews.net/9novembre01.htm</t>
        </r>
      </text>
    </comment>
    <comment ref="AR1075" authorId="1" shapeId="0" xr:uid="{00000000-0006-0000-0000-000009220000}">
      <text>
        <r>
          <rPr>
            <sz val="11"/>
            <color indexed="8"/>
            <rFont val="Helvetica"/>
            <family val="2"/>
          </rPr>
          <t>Mack Eason:
2 complainants living in France at time of complaint
https://web.archive.org/web/20050310130806/http://www.tunisnews.net/9novembre01.htm</t>
        </r>
      </text>
    </comment>
    <comment ref="AG1076" authorId="0" shapeId="0" xr:uid="{00000000-0006-0000-0000-00000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6" authorId="0" shapeId="0" xr:uid="{00000000-0006-0000-0000-00000B220000}">
      <text>
        <r>
          <rPr>
            <sz val="11"/>
            <color indexed="8"/>
            <rFont val="Helvetica"/>
            <family val="2"/>
          </rPr>
          <t>Author:
barely.
https://en.wikipedia.org/wiki/Danish_colonial_empire#Overview</t>
        </r>
      </text>
    </comment>
    <comment ref="AI1076" authorId="0" shapeId="0" xr:uid="{00000000-0006-0000-0000-00000C220000}">
      <text>
        <r>
          <rPr>
            <sz val="11"/>
            <color indexed="8"/>
            <rFont val="Helvetica"/>
            <family val="2"/>
          </rPr>
          <t>Author:
https://en.wikipedia.org/wiki/History_of_French-era_Tunisia</t>
        </r>
      </text>
    </comment>
    <comment ref="AL1076" authorId="1" shapeId="0" xr:uid="{00000000-0006-0000-0000-00000D220000}">
      <text>
        <r>
          <rPr>
            <sz val="11"/>
            <color indexed="8"/>
            <rFont val="Helvetica"/>
            <family val="2"/>
          </rPr>
          <t xml:space="preserve">Mack Eason:
https://web.archive.org/web/20050310130806/http://www.tunisnews.net/9novembre01.htm
</t>
        </r>
      </text>
    </comment>
    <comment ref="AN1076" authorId="1" shapeId="0" xr:uid="{00000000-0006-0000-0000-00000E220000}">
      <text>
        <r>
          <rPr>
            <sz val="11"/>
            <color indexed="8"/>
            <rFont val="Helvetica"/>
            <family val="2"/>
          </rPr>
          <t>Mack Eason:
https://web.archive.org/web/20050310130806/http://www.tunisnews.net/9novembre01.htm</t>
        </r>
      </text>
    </comment>
    <comment ref="AP1076" authorId="1" shapeId="0" xr:uid="{00000000-0006-0000-0000-00000F220000}">
      <text>
        <r>
          <rPr>
            <sz val="11"/>
            <color indexed="8"/>
            <rFont val="Helvetica"/>
            <family val="2"/>
          </rPr>
          <t>Mack Eason:
https://web.archive.org/web/20050310130806/http://www.tunisnews.net/9novembre01.htm</t>
        </r>
      </text>
    </comment>
    <comment ref="AQ1076" authorId="1" shapeId="0" xr:uid="{00000000-0006-0000-0000-000010220000}">
      <text>
        <r>
          <rPr>
            <sz val="11"/>
            <color indexed="8"/>
            <rFont val="Helvetica"/>
            <family val="2"/>
          </rPr>
          <t>Mack Eason:
2 complainants living in France at time of complaint
https://web.archive.org/web/20050310130806/http://www.tunisnews.net/9novembre01.htm</t>
        </r>
      </text>
    </comment>
    <comment ref="AR1076" authorId="1" shapeId="0" xr:uid="{00000000-0006-0000-0000-000011220000}">
      <text>
        <r>
          <rPr>
            <sz val="11"/>
            <color indexed="8"/>
            <rFont val="Helvetica"/>
            <family val="2"/>
          </rPr>
          <t>Mack Eason:
2 complainants living in France at time of complaint
https://web.archive.org/web/20050310130806/http://www.tunisnews.net/9novembre01.htm</t>
        </r>
      </text>
    </comment>
    <comment ref="AG1077" authorId="0" shapeId="0" xr:uid="{00000000-0006-0000-0000-00001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7" authorId="0" shapeId="0" xr:uid="{00000000-0006-0000-0000-000013220000}">
      <text>
        <r>
          <rPr>
            <sz val="11"/>
            <color indexed="8"/>
            <rFont val="Helvetica"/>
            <family val="2"/>
          </rPr>
          <t>Author:
barely.
https://en.wikipedia.org/wiki/Danish_colonial_empire#Overview</t>
        </r>
      </text>
    </comment>
    <comment ref="AI1077" authorId="0" shapeId="0" xr:uid="{00000000-0006-0000-0000-000014220000}">
      <text>
        <r>
          <rPr>
            <sz val="11"/>
            <color indexed="8"/>
            <rFont val="Helvetica"/>
            <family val="2"/>
          </rPr>
          <t>Author:
https://en.wikipedia.org/wiki/History_of_French-era_Tunisia</t>
        </r>
      </text>
    </comment>
    <comment ref="AL1077" authorId="1" shapeId="0" xr:uid="{00000000-0006-0000-0000-000015220000}">
      <text>
        <r>
          <rPr>
            <sz val="11"/>
            <color indexed="8"/>
            <rFont val="Helvetica"/>
            <family val="2"/>
          </rPr>
          <t xml:space="preserve">Mack Eason:
https://web.archive.org/web/20050310130806/http://www.tunisnews.net/9novembre01.htm
</t>
        </r>
      </text>
    </comment>
    <comment ref="AN1077" authorId="1" shapeId="0" xr:uid="{00000000-0006-0000-0000-000016220000}">
      <text>
        <r>
          <rPr>
            <sz val="11"/>
            <color indexed="8"/>
            <rFont val="Helvetica"/>
            <family val="2"/>
          </rPr>
          <t>Mack Eason:
https://web.archive.org/web/20050310130806/http://www.tunisnews.net/9novembre01.htm</t>
        </r>
      </text>
    </comment>
    <comment ref="AP1077" authorId="1" shapeId="0" xr:uid="{00000000-0006-0000-0000-000017220000}">
      <text>
        <r>
          <rPr>
            <sz val="11"/>
            <color indexed="8"/>
            <rFont val="Helvetica"/>
            <family val="2"/>
          </rPr>
          <t>Mack Eason:
https://web.archive.org/web/20050310130806/http://www.tunisnews.net/9novembre01.htm</t>
        </r>
      </text>
    </comment>
    <comment ref="AQ1077" authorId="1" shapeId="0" xr:uid="{00000000-0006-0000-0000-000018220000}">
      <text>
        <r>
          <rPr>
            <sz val="11"/>
            <color indexed="8"/>
            <rFont val="Helvetica"/>
            <family val="2"/>
          </rPr>
          <t>Mack Eason:
2 complainants living in France at time of complaint
https://web.archive.org/web/20050310130806/http://www.tunisnews.net/9novembre01.htm</t>
        </r>
      </text>
    </comment>
    <comment ref="AR1077" authorId="1" shapeId="0" xr:uid="{00000000-0006-0000-0000-000019220000}">
      <text>
        <r>
          <rPr>
            <sz val="11"/>
            <color indexed="8"/>
            <rFont val="Helvetica"/>
            <family val="2"/>
          </rPr>
          <t>Mack Eason:
2 complainants living in France at time of complaint
https://web.archive.org/web/20050310130806/http://www.tunisnews.net/9novembre01.htm</t>
        </r>
      </text>
    </comment>
    <comment ref="AG1078" authorId="0" shapeId="0" xr:uid="{00000000-0006-0000-0000-00001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8" authorId="0" shapeId="0" xr:uid="{00000000-0006-0000-0000-00001B220000}">
      <text>
        <r>
          <rPr>
            <sz val="11"/>
            <color indexed="8"/>
            <rFont val="Helvetica"/>
            <family val="2"/>
          </rPr>
          <t>Author:
barely.
https://en.wikipedia.org/wiki/Danish_colonial_empire#Overview</t>
        </r>
      </text>
    </comment>
    <comment ref="AI1078" authorId="0" shapeId="0" xr:uid="{00000000-0006-0000-0000-00001C220000}">
      <text>
        <r>
          <rPr>
            <sz val="11"/>
            <color indexed="8"/>
            <rFont val="Helvetica"/>
            <family val="2"/>
          </rPr>
          <t>Author:
https://en.wikipedia.org/wiki/History_of_French-era_Tunisia</t>
        </r>
      </text>
    </comment>
    <comment ref="AL1078" authorId="1" shapeId="0" xr:uid="{00000000-0006-0000-0000-00001D220000}">
      <text>
        <r>
          <rPr>
            <sz val="11"/>
            <color indexed="8"/>
            <rFont val="Helvetica"/>
            <family val="2"/>
          </rPr>
          <t xml:space="preserve">Mack Eason:
https://web.archive.org/web/20050310130806/http://www.tunisnews.net/9novembre01.htm
</t>
        </r>
      </text>
    </comment>
    <comment ref="AN1078" authorId="1" shapeId="0" xr:uid="{00000000-0006-0000-0000-00001E220000}">
      <text>
        <r>
          <rPr>
            <sz val="11"/>
            <color indexed="8"/>
            <rFont val="Helvetica"/>
            <family val="2"/>
          </rPr>
          <t>Mack Eason:
https://web.archive.org/web/20050310130806/http://www.tunisnews.net/9novembre01.htm</t>
        </r>
      </text>
    </comment>
    <comment ref="AP1078" authorId="1" shapeId="0" xr:uid="{00000000-0006-0000-0000-00001F220000}">
      <text>
        <r>
          <rPr>
            <sz val="11"/>
            <color indexed="8"/>
            <rFont val="Helvetica"/>
            <family val="2"/>
          </rPr>
          <t>Mack Eason:
https://web.archive.org/web/20050310130806/http://www.tunisnews.net/9novembre01.htm</t>
        </r>
      </text>
    </comment>
    <comment ref="AQ1078" authorId="1" shapeId="0" xr:uid="{00000000-0006-0000-0000-000020220000}">
      <text>
        <r>
          <rPr>
            <sz val="11"/>
            <color indexed="8"/>
            <rFont val="Helvetica"/>
            <family val="2"/>
          </rPr>
          <t>Mack Eason:
2 complainants living in France at time of complaint
https://web.archive.org/web/20050310130806/http://www.tunisnews.net/9novembre01.htm</t>
        </r>
      </text>
    </comment>
    <comment ref="AR1078" authorId="1" shapeId="0" xr:uid="{00000000-0006-0000-0000-000021220000}">
      <text>
        <r>
          <rPr>
            <sz val="11"/>
            <color indexed="8"/>
            <rFont val="Helvetica"/>
            <family val="2"/>
          </rPr>
          <t>Mack Eason:
2 complainants living in France at time of complaint
https://web.archive.org/web/20050310130806/http://www.tunisnews.net/9novembre01.htm</t>
        </r>
      </text>
    </comment>
    <comment ref="AG1079" authorId="0" shapeId="0" xr:uid="{00000000-0006-0000-0000-00002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79" authorId="0" shapeId="0" xr:uid="{00000000-0006-0000-0000-000023220000}">
      <text>
        <r>
          <rPr>
            <sz val="11"/>
            <color indexed="8"/>
            <rFont val="Helvetica"/>
            <family val="2"/>
          </rPr>
          <t>Author:
barely.
https://en.wikipedia.org/wiki/Danish_colonial_empire#Overview</t>
        </r>
      </text>
    </comment>
    <comment ref="AI1079" authorId="0" shapeId="0" xr:uid="{00000000-0006-0000-0000-000024220000}">
      <text>
        <r>
          <rPr>
            <sz val="11"/>
            <color indexed="8"/>
            <rFont val="Helvetica"/>
            <family val="2"/>
          </rPr>
          <t>Author:
https://en.wikipedia.org/wiki/History_of_French-era_Tunisia</t>
        </r>
      </text>
    </comment>
    <comment ref="AL1079" authorId="1" shapeId="0" xr:uid="{00000000-0006-0000-0000-000025220000}">
      <text>
        <r>
          <rPr>
            <sz val="11"/>
            <color indexed="8"/>
            <rFont val="Helvetica"/>
            <family val="2"/>
          </rPr>
          <t xml:space="preserve">Mack Eason:
https://web.archive.org/web/20050310130806/http://www.tunisnews.net/9novembre01.htm
</t>
        </r>
      </text>
    </comment>
    <comment ref="AN1079" authorId="1" shapeId="0" xr:uid="{00000000-0006-0000-0000-000026220000}">
      <text>
        <r>
          <rPr>
            <sz val="11"/>
            <color indexed="8"/>
            <rFont val="Helvetica"/>
            <family val="2"/>
          </rPr>
          <t>Mack Eason:
https://web.archive.org/web/20050310130806/http://www.tunisnews.net/9novembre01.htm</t>
        </r>
      </text>
    </comment>
    <comment ref="AP1079" authorId="1" shapeId="0" xr:uid="{00000000-0006-0000-0000-000027220000}">
      <text>
        <r>
          <rPr>
            <sz val="11"/>
            <color indexed="8"/>
            <rFont val="Helvetica"/>
            <family val="2"/>
          </rPr>
          <t>Mack Eason:
https://web.archive.org/web/20050310130806/http://www.tunisnews.net/9novembre01.htm</t>
        </r>
      </text>
    </comment>
    <comment ref="AQ1079" authorId="1" shapeId="0" xr:uid="{00000000-0006-0000-0000-000028220000}">
      <text>
        <r>
          <rPr>
            <sz val="11"/>
            <color indexed="8"/>
            <rFont val="Helvetica"/>
            <family val="2"/>
          </rPr>
          <t>Mack Eason:
2 complainants living in France at time of complaint
https://web.archive.org/web/20050310130806/http://www.tunisnews.net/9novembre01.htm</t>
        </r>
      </text>
    </comment>
    <comment ref="AR1079" authorId="1" shapeId="0" xr:uid="{00000000-0006-0000-0000-000029220000}">
      <text>
        <r>
          <rPr>
            <sz val="11"/>
            <color indexed="8"/>
            <rFont val="Helvetica"/>
            <family val="2"/>
          </rPr>
          <t>Mack Eason:
2 complainants living in France at time of complaint
https://web.archive.org/web/20050310130806/http://www.tunisnews.net/9novembre01.htm</t>
        </r>
      </text>
    </comment>
    <comment ref="AG1080" authorId="0" shapeId="0" xr:uid="{00000000-0006-0000-0000-00002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0" authorId="0" shapeId="0" xr:uid="{00000000-0006-0000-0000-00002B220000}">
      <text>
        <r>
          <rPr>
            <sz val="11"/>
            <color indexed="8"/>
            <rFont val="Helvetica"/>
            <family val="2"/>
          </rPr>
          <t>Author:
barely.
https://en.wikipedia.org/wiki/Danish_colonial_empire#Overview</t>
        </r>
      </text>
    </comment>
    <comment ref="AI1080" authorId="0" shapeId="0" xr:uid="{00000000-0006-0000-0000-00002C220000}">
      <text>
        <r>
          <rPr>
            <sz val="11"/>
            <color indexed="8"/>
            <rFont val="Helvetica"/>
            <family val="2"/>
          </rPr>
          <t>Author:
https://en.wikipedia.org/wiki/History_of_French-era_Tunisia</t>
        </r>
      </text>
    </comment>
    <comment ref="AL1080" authorId="1" shapeId="0" xr:uid="{00000000-0006-0000-0000-00002D220000}">
      <text>
        <r>
          <rPr>
            <sz val="11"/>
            <color indexed="8"/>
            <rFont val="Helvetica"/>
            <family val="2"/>
          </rPr>
          <t xml:space="preserve">Mack Eason:
https://web.archive.org/web/20050310130806/http://www.tunisnews.net/9novembre01.htm
</t>
        </r>
      </text>
    </comment>
    <comment ref="AN1080" authorId="1" shapeId="0" xr:uid="{00000000-0006-0000-0000-00002E220000}">
      <text>
        <r>
          <rPr>
            <sz val="11"/>
            <color indexed="8"/>
            <rFont val="Helvetica"/>
            <family val="2"/>
          </rPr>
          <t>Mack Eason:
https://web.archive.org/web/20050310130806/http://www.tunisnews.net/9novembre01.htm</t>
        </r>
      </text>
    </comment>
    <comment ref="AP1080" authorId="1" shapeId="0" xr:uid="{00000000-0006-0000-0000-00002F220000}">
      <text>
        <r>
          <rPr>
            <sz val="11"/>
            <color indexed="8"/>
            <rFont val="Helvetica"/>
            <family val="2"/>
          </rPr>
          <t>Mack Eason:
https://web.archive.org/web/20050310130806/http://www.tunisnews.net/9novembre01.htm</t>
        </r>
      </text>
    </comment>
    <comment ref="AQ1080" authorId="1" shapeId="0" xr:uid="{00000000-0006-0000-0000-000030220000}">
      <text>
        <r>
          <rPr>
            <sz val="11"/>
            <color indexed="8"/>
            <rFont val="Helvetica"/>
            <family val="2"/>
          </rPr>
          <t>Mack Eason:
2 complainants living in France at time of complaint
https://web.archive.org/web/20050310130806/http://www.tunisnews.net/9novembre01.htm</t>
        </r>
      </text>
    </comment>
    <comment ref="AR1080" authorId="1" shapeId="0" xr:uid="{00000000-0006-0000-0000-000031220000}">
      <text>
        <r>
          <rPr>
            <sz val="11"/>
            <color indexed="8"/>
            <rFont val="Helvetica"/>
            <family val="2"/>
          </rPr>
          <t>Mack Eason:
2 complainants living in France at time of complaint
https://web.archive.org/web/20050310130806/http://www.tunisnews.net/9novembre01.htm</t>
        </r>
      </text>
    </comment>
    <comment ref="AG1081" authorId="0" shapeId="0" xr:uid="{00000000-0006-0000-0000-0000A2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1" authorId="0" shapeId="0" xr:uid="{00000000-0006-0000-0000-0000A3210000}">
      <text>
        <r>
          <rPr>
            <sz val="11"/>
            <color indexed="8"/>
            <rFont val="Helvetica"/>
            <family val="2"/>
          </rPr>
          <t>Author:
barely.
https://en.wikipedia.org/wiki/Danish_colonial_empire#Overview</t>
        </r>
      </text>
    </comment>
    <comment ref="AI1081" authorId="0" shapeId="0" xr:uid="{00000000-0006-0000-0000-0000A4210000}">
      <text>
        <r>
          <rPr>
            <sz val="11"/>
            <color indexed="8"/>
            <rFont val="Helvetica"/>
            <family val="2"/>
          </rPr>
          <t>Author:
https://en.wikipedia.org/wiki/History_of_French-era_Tunisia</t>
        </r>
      </text>
    </comment>
    <comment ref="AL1081" authorId="1" shapeId="0" xr:uid="{00000000-0006-0000-0000-0000A5210000}">
      <text>
        <r>
          <rPr>
            <sz val="11"/>
            <color indexed="8"/>
            <rFont val="Helvetica"/>
            <family val="2"/>
          </rPr>
          <t xml:space="preserve">Mack Eason:
https://web.archive.org/web/20050310130806/http://www.tunisnews.net/9novembre01.htm
</t>
        </r>
      </text>
    </comment>
    <comment ref="AN1081" authorId="1" shapeId="0" xr:uid="{00000000-0006-0000-0000-0000A6210000}">
      <text>
        <r>
          <rPr>
            <sz val="11"/>
            <color indexed="8"/>
            <rFont val="Helvetica"/>
            <family val="2"/>
          </rPr>
          <t>Mack Eason:
https://web.archive.org/web/20050310130806/http://www.tunisnews.net/9novembre01.htm</t>
        </r>
      </text>
    </comment>
    <comment ref="AP1081" authorId="1" shapeId="0" xr:uid="{00000000-0006-0000-0000-0000A7210000}">
      <text>
        <r>
          <rPr>
            <sz val="11"/>
            <color indexed="8"/>
            <rFont val="Helvetica"/>
            <family val="2"/>
          </rPr>
          <t>Mack Eason:
https://web.archive.org/web/20050310130806/http://www.tunisnews.net/9novembre01.htm</t>
        </r>
      </text>
    </comment>
    <comment ref="AQ1081" authorId="1" shapeId="0" xr:uid="{00000000-0006-0000-0000-0000A8210000}">
      <text>
        <r>
          <rPr>
            <sz val="11"/>
            <color indexed="8"/>
            <rFont val="Helvetica"/>
            <family val="2"/>
          </rPr>
          <t>Mack Eason:
2 complainants living in France at time of complaint
https://web.archive.org/web/20050310130806/http://www.tunisnews.net/9novembre01.htm</t>
        </r>
      </text>
    </comment>
    <comment ref="AR1081" authorId="1" shapeId="0" xr:uid="{00000000-0006-0000-0000-0000A9210000}">
      <text>
        <r>
          <rPr>
            <sz val="11"/>
            <color indexed="8"/>
            <rFont val="Helvetica"/>
            <family val="2"/>
          </rPr>
          <t>Mack Eason:
2 complainants living in France at time of complaint
https://web.archive.org/web/20050310130806/http://www.tunisnews.net/9novembre01.htm</t>
        </r>
      </text>
    </comment>
    <comment ref="AG1082" authorId="0" shapeId="0" xr:uid="{00000000-0006-0000-0000-00003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2" authorId="0" shapeId="0" xr:uid="{00000000-0006-0000-0000-000033220000}">
      <text>
        <r>
          <rPr>
            <sz val="11"/>
            <color indexed="8"/>
            <rFont val="Helvetica"/>
            <family val="2"/>
          </rPr>
          <t>Author:
barely.
https://en.wikipedia.org/wiki/Danish_colonial_empire#Overview</t>
        </r>
      </text>
    </comment>
    <comment ref="AI1082" authorId="0" shapeId="0" xr:uid="{00000000-0006-0000-0000-000034220000}">
      <text>
        <r>
          <rPr>
            <sz val="11"/>
            <color indexed="8"/>
            <rFont val="Helvetica"/>
            <family val="2"/>
          </rPr>
          <t>Author:
https://en.wikipedia.org/wiki/History_of_French-era_Tunisia</t>
        </r>
      </text>
    </comment>
    <comment ref="AL1082" authorId="1" shapeId="0" xr:uid="{00000000-0006-0000-0000-000035220000}">
      <text>
        <r>
          <rPr>
            <sz val="11"/>
            <color indexed="8"/>
            <rFont val="Helvetica"/>
            <family val="2"/>
          </rPr>
          <t xml:space="preserve">Mack Eason:
https://web.archive.org/web/20050310130806/http://www.tunisnews.net/9novembre01.htm
</t>
        </r>
      </text>
    </comment>
    <comment ref="AN1082" authorId="1" shapeId="0" xr:uid="{00000000-0006-0000-0000-000036220000}">
      <text>
        <r>
          <rPr>
            <sz val="11"/>
            <color indexed="8"/>
            <rFont val="Helvetica"/>
            <family val="2"/>
          </rPr>
          <t>Mack Eason:
https://web.archive.org/web/20050310130806/http://www.tunisnews.net/9novembre01.htm</t>
        </r>
      </text>
    </comment>
    <comment ref="AP1082" authorId="1" shapeId="0" xr:uid="{00000000-0006-0000-0000-000037220000}">
      <text>
        <r>
          <rPr>
            <sz val="11"/>
            <color indexed="8"/>
            <rFont val="Helvetica"/>
            <family val="2"/>
          </rPr>
          <t>Mack Eason:
https://web.archive.org/web/20050310130806/http://www.tunisnews.net/9novembre01.htm</t>
        </r>
      </text>
    </comment>
    <comment ref="AQ1082" authorId="1" shapeId="0" xr:uid="{00000000-0006-0000-0000-000038220000}">
      <text>
        <r>
          <rPr>
            <sz val="11"/>
            <color indexed="8"/>
            <rFont val="Helvetica"/>
            <family val="2"/>
          </rPr>
          <t>Mack Eason:
2 complainants living in France at time of complaint
https://web.archive.org/web/20050310130806/http://www.tunisnews.net/9novembre01.htm</t>
        </r>
      </text>
    </comment>
    <comment ref="AR1082" authorId="1" shapeId="0" xr:uid="{00000000-0006-0000-0000-000039220000}">
      <text>
        <r>
          <rPr>
            <sz val="11"/>
            <color indexed="8"/>
            <rFont val="Helvetica"/>
            <family val="2"/>
          </rPr>
          <t>Mack Eason:
2 complainants living in France at time of complaint
https://web.archive.org/web/20050310130806/http://www.tunisnews.net/9novembre01.htm</t>
        </r>
      </text>
    </comment>
    <comment ref="AG1083" authorId="0" shapeId="0" xr:uid="{00000000-0006-0000-0000-00003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3" authorId="0" shapeId="0" xr:uid="{00000000-0006-0000-0000-00003B220000}">
      <text>
        <r>
          <rPr>
            <sz val="11"/>
            <color indexed="8"/>
            <rFont val="Helvetica"/>
            <family val="2"/>
          </rPr>
          <t>Author:
barely.
https://en.wikipedia.org/wiki/Danish_colonial_empire#Overview</t>
        </r>
      </text>
    </comment>
    <comment ref="AI1083" authorId="0" shapeId="0" xr:uid="{00000000-0006-0000-0000-00003C220000}">
      <text>
        <r>
          <rPr>
            <sz val="11"/>
            <color indexed="8"/>
            <rFont val="Helvetica"/>
            <family val="2"/>
          </rPr>
          <t>Author:
https://en.wikipedia.org/wiki/History_of_French-era_Tunisia</t>
        </r>
      </text>
    </comment>
    <comment ref="AL1083" authorId="1" shapeId="0" xr:uid="{00000000-0006-0000-0000-00003D220000}">
      <text>
        <r>
          <rPr>
            <sz val="11"/>
            <color indexed="8"/>
            <rFont val="Helvetica"/>
            <family val="2"/>
          </rPr>
          <t xml:space="preserve">Mack Eason:
https://web.archive.org/web/20050310130806/http://www.tunisnews.net/9novembre01.htm
</t>
        </r>
      </text>
    </comment>
    <comment ref="AN1083" authorId="1" shapeId="0" xr:uid="{00000000-0006-0000-0000-00003E220000}">
      <text>
        <r>
          <rPr>
            <sz val="11"/>
            <color indexed="8"/>
            <rFont val="Helvetica"/>
            <family val="2"/>
          </rPr>
          <t>Mack Eason:
https://web.archive.org/web/20050310130806/http://www.tunisnews.net/9novembre01.htm</t>
        </r>
      </text>
    </comment>
    <comment ref="AP1083" authorId="1" shapeId="0" xr:uid="{00000000-0006-0000-0000-00003F220000}">
      <text>
        <r>
          <rPr>
            <sz val="11"/>
            <color indexed="8"/>
            <rFont val="Helvetica"/>
            <family val="2"/>
          </rPr>
          <t>Mack Eason:
https://web.archive.org/web/20050310130806/http://www.tunisnews.net/9novembre01.htm</t>
        </r>
      </text>
    </comment>
    <comment ref="AQ1083" authorId="1" shapeId="0" xr:uid="{00000000-0006-0000-0000-000040220000}">
      <text>
        <r>
          <rPr>
            <sz val="11"/>
            <color indexed="8"/>
            <rFont val="Helvetica"/>
            <family val="2"/>
          </rPr>
          <t>Mack Eason:
2 complainants living in France at time of complaint
https://web.archive.org/web/20050310130806/http://www.tunisnews.net/9novembre01.htm</t>
        </r>
      </text>
    </comment>
    <comment ref="AR1083" authorId="1" shapeId="0" xr:uid="{00000000-0006-0000-0000-000041220000}">
      <text>
        <r>
          <rPr>
            <sz val="11"/>
            <color indexed="8"/>
            <rFont val="Helvetica"/>
            <family val="2"/>
          </rPr>
          <t>Mack Eason:
2 complainants living in France at time of complaint
https://web.archive.org/web/20050310130806/http://www.tunisnews.net/9novembre01.htm</t>
        </r>
      </text>
    </comment>
    <comment ref="AG1084" authorId="0" shapeId="0" xr:uid="{00000000-0006-0000-0000-00004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4" authorId="0" shapeId="0" xr:uid="{00000000-0006-0000-0000-000043220000}">
      <text>
        <r>
          <rPr>
            <sz val="11"/>
            <color indexed="8"/>
            <rFont val="Helvetica"/>
            <family val="2"/>
          </rPr>
          <t>Author:
barely.
https://en.wikipedia.org/wiki/Danish_colonial_empire#Overview</t>
        </r>
      </text>
    </comment>
    <comment ref="AI1084" authorId="0" shapeId="0" xr:uid="{00000000-0006-0000-0000-000044220000}">
      <text>
        <r>
          <rPr>
            <sz val="11"/>
            <color indexed="8"/>
            <rFont val="Helvetica"/>
            <family val="2"/>
          </rPr>
          <t>Author:
https://en.wikipedia.org/wiki/History_of_French-era_Tunisia</t>
        </r>
      </text>
    </comment>
    <comment ref="AL1084" authorId="1" shapeId="0" xr:uid="{00000000-0006-0000-0000-000045220000}">
      <text>
        <r>
          <rPr>
            <sz val="11"/>
            <color indexed="8"/>
            <rFont val="Helvetica"/>
            <family val="2"/>
          </rPr>
          <t xml:space="preserve">Mack Eason:
https://web.archive.org/web/20050310130806/http://www.tunisnews.net/9novembre01.htm
</t>
        </r>
      </text>
    </comment>
    <comment ref="AN1084" authorId="1" shapeId="0" xr:uid="{00000000-0006-0000-0000-000046220000}">
      <text>
        <r>
          <rPr>
            <sz val="11"/>
            <color indexed="8"/>
            <rFont val="Helvetica"/>
            <family val="2"/>
          </rPr>
          <t>Mack Eason:
https://web.archive.org/web/20050310130806/http://www.tunisnews.net/9novembre01.htm</t>
        </r>
      </text>
    </comment>
    <comment ref="AP1084" authorId="1" shapeId="0" xr:uid="{00000000-0006-0000-0000-000047220000}">
      <text>
        <r>
          <rPr>
            <sz val="11"/>
            <color indexed="8"/>
            <rFont val="Helvetica"/>
            <family val="2"/>
          </rPr>
          <t>Mack Eason:
https://web.archive.org/web/20050310130806/http://www.tunisnews.net/9novembre01.htm</t>
        </r>
      </text>
    </comment>
    <comment ref="AQ1084" authorId="1" shapeId="0" xr:uid="{00000000-0006-0000-0000-000048220000}">
      <text>
        <r>
          <rPr>
            <sz val="11"/>
            <color indexed="8"/>
            <rFont val="Helvetica"/>
            <family val="2"/>
          </rPr>
          <t>Mack Eason:
2 complainants living in France at time of complaint
https://web.archive.org/web/20050310130806/http://www.tunisnews.net/9novembre01.htm</t>
        </r>
      </text>
    </comment>
    <comment ref="AR1084" authorId="1" shapeId="0" xr:uid="{00000000-0006-0000-0000-000049220000}">
      <text>
        <r>
          <rPr>
            <sz val="11"/>
            <color indexed="8"/>
            <rFont val="Helvetica"/>
            <family val="2"/>
          </rPr>
          <t>Mack Eason:
2 complainants living in France at time of complaint
https://web.archive.org/web/20050310130806/http://www.tunisnews.net/9novembre01.htm</t>
        </r>
      </text>
    </comment>
    <comment ref="AG1085" authorId="0" shapeId="0" xr:uid="{00000000-0006-0000-0000-00004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5" authorId="0" shapeId="0" xr:uid="{00000000-0006-0000-0000-00004B220000}">
      <text>
        <r>
          <rPr>
            <sz val="11"/>
            <color indexed="8"/>
            <rFont val="Helvetica"/>
            <family val="2"/>
          </rPr>
          <t>Author:
barely.
https://en.wikipedia.org/wiki/Danish_colonial_empire#Overview</t>
        </r>
      </text>
    </comment>
    <comment ref="AI1085" authorId="0" shapeId="0" xr:uid="{00000000-0006-0000-0000-00004C220000}">
      <text>
        <r>
          <rPr>
            <sz val="11"/>
            <color indexed="8"/>
            <rFont val="Helvetica"/>
            <family val="2"/>
          </rPr>
          <t>Author:
https://en.wikipedia.org/wiki/History_of_French-era_Tunisia</t>
        </r>
      </text>
    </comment>
    <comment ref="AL1085" authorId="1" shapeId="0" xr:uid="{00000000-0006-0000-0000-00004D220000}">
      <text>
        <r>
          <rPr>
            <sz val="11"/>
            <color indexed="8"/>
            <rFont val="Helvetica"/>
            <family val="2"/>
          </rPr>
          <t xml:space="preserve">Mack Eason:
https://web.archive.org/web/20050310130806/http://www.tunisnews.net/9novembre01.htm
</t>
        </r>
      </text>
    </comment>
    <comment ref="AN1085" authorId="1" shapeId="0" xr:uid="{00000000-0006-0000-0000-00004E220000}">
      <text>
        <r>
          <rPr>
            <sz val="11"/>
            <color indexed="8"/>
            <rFont val="Helvetica"/>
            <family val="2"/>
          </rPr>
          <t>Mack Eason:
https://web.archive.org/web/20050310130806/http://www.tunisnews.net/9novembre01.htm</t>
        </r>
      </text>
    </comment>
    <comment ref="AP1085" authorId="1" shapeId="0" xr:uid="{00000000-0006-0000-0000-00004F220000}">
      <text>
        <r>
          <rPr>
            <sz val="11"/>
            <color indexed="8"/>
            <rFont val="Helvetica"/>
            <family val="2"/>
          </rPr>
          <t>Mack Eason:
https://web.archive.org/web/20050310130806/http://www.tunisnews.net/9novembre01.htm</t>
        </r>
      </text>
    </comment>
    <comment ref="AQ1085" authorId="1" shapeId="0" xr:uid="{00000000-0006-0000-0000-000050220000}">
      <text>
        <r>
          <rPr>
            <sz val="11"/>
            <color indexed="8"/>
            <rFont val="Helvetica"/>
            <family val="2"/>
          </rPr>
          <t>Mack Eason:
2 complainants living in France at time of complaint
https://web.archive.org/web/20050310130806/http://www.tunisnews.net/9novembre01.htm</t>
        </r>
      </text>
    </comment>
    <comment ref="AR1085" authorId="1" shapeId="0" xr:uid="{00000000-0006-0000-0000-000051220000}">
      <text>
        <r>
          <rPr>
            <sz val="11"/>
            <color indexed="8"/>
            <rFont val="Helvetica"/>
            <family val="2"/>
          </rPr>
          <t>Mack Eason:
2 complainants living in France at time of complaint
https://web.archive.org/web/20050310130806/http://www.tunisnews.net/9novembre01.htm</t>
        </r>
      </text>
    </comment>
    <comment ref="AG1086" authorId="0" shapeId="0" xr:uid="{00000000-0006-0000-0000-00005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6" authorId="0" shapeId="0" xr:uid="{00000000-0006-0000-0000-000053220000}">
      <text>
        <r>
          <rPr>
            <sz val="11"/>
            <color indexed="8"/>
            <rFont val="Helvetica"/>
            <family val="2"/>
          </rPr>
          <t>Author:
barely.
https://en.wikipedia.org/wiki/Danish_colonial_empire#Overview</t>
        </r>
      </text>
    </comment>
    <comment ref="AI1086" authorId="0" shapeId="0" xr:uid="{00000000-0006-0000-0000-000054220000}">
      <text>
        <r>
          <rPr>
            <sz val="11"/>
            <color indexed="8"/>
            <rFont val="Helvetica"/>
            <family val="2"/>
          </rPr>
          <t>Author:
https://en.wikipedia.org/wiki/History_of_French-era_Tunisia</t>
        </r>
      </text>
    </comment>
    <comment ref="AL1086" authorId="1" shapeId="0" xr:uid="{00000000-0006-0000-0000-000055220000}">
      <text>
        <r>
          <rPr>
            <sz val="11"/>
            <color indexed="8"/>
            <rFont val="Helvetica"/>
            <family val="2"/>
          </rPr>
          <t xml:space="preserve">Mack Eason:
https://web.archive.org/web/20050310130806/http://www.tunisnews.net/9novembre01.htm
</t>
        </r>
      </text>
    </comment>
    <comment ref="AN1086" authorId="1" shapeId="0" xr:uid="{00000000-0006-0000-0000-000056220000}">
      <text>
        <r>
          <rPr>
            <sz val="11"/>
            <color indexed="8"/>
            <rFont val="Helvetica"/>
            <family val="2"/>
          </rPr>
          <t>Mack Eason:
https://web.archive.org/web/20050310130806/http://www.tunisnews.net/9novembre01.htm</t>
        </r>
      </text>
    </comment>
    <comment ref="AP1086" authorId="1" shapeId="0" xr:uid="{00000000-0006-0000-0000-000057220000}">
      <text>
        <r>
          <rPr>
            <sz val="11"/>
            <color indexed="8"/>
            <rFont val="Helvetica"/>
            <family val="2"/>
          </rPr>
          <t>Mack Eason:
https://web.archive.org/web/20050310130806/http://www.tunisnews.net/9novembre01.htm</t>
        </r>
      </text>
    </comment>
    <comment ref="AQ1086" authorId="1" shapeId="0" xr:uid="{00000000-0006-0000-0000-000058220000}">
      <text>
        <r>
          <rPr>
            <sz val="11"/>
            <color indexed="8"/>
            <rFont val="Helvetica"/>
            <family val="2"/>
          </rPr>
          <t>Mack Eason:
2 complainants living in France at time of complaint
https://web.archive.org/web/20050310130806/http://www.tunisnews.net/9novembre01.htm</t>
        </r>
      </text>
    </comment>
    <comment ref="AR1086" authorId="1" shapeId="0" xr:uid="{00000000-0006-0000-0000-000059220000}">
      <text>
        <r>
          <rPr>
            <sz val="11"/>
            <color indexed="8"/>
            <rFont val="Helvetica"/>
            <family val="2"/>
          </rPr>
          <t>Mack Eason:
2 complainants living in France at time of complaint
https://web.archive.org/web/20050310130806/http://www.tunisnews.net/9novembre01.htm</t>
        </r>
      </text>
    </comment>
    <comment ref="AG1087" authorId="0" shapeId="0" xr:uid="{00000000-0006-0000-0000-00005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7" authorId="0" shapeId="0" xr:uid="{00000000-0006-0000-0000-00005B220000}">
      <text>
        <r>
          <rPr>
            <sz val="11"/>
            <color indexed="8"/>
            <rFont val="Helvetica"/>
            <family val="2"/>
          </rPr>
          <t>Author:
barely.
https://en.wikipedia.org/wiki/Danish_colonial_empire#Overview</t>
        </r>
      </text>
    </comment>
    <comment ref="AI1087" authorId="0" shapeId="0" xr:uid="{00000000-0006-0000-0000-00005C220000}">
      <text>
        <r>
          <rPr>
            <sz val="11"/>
            <color indexed="8"/>
            <rFont val="Helvetica"/>
            <family val="2"/>
          </rPr>
          <t>Author:
https://en.wikipedia.org/wiki/History_of_French-era_Tunisia</t>
        </r>
      </text>
    </comment>
    <comment ref="AL1087" authorId="1" shapeId="0" xr:uid="{00000000-0006-0000-0000-00005D220000}">
      <text>
        <r>
          <rPr>
            <sz val="11"/>
            <color indexed="8"/>
            <rFont val="Helvetica"/>
            <family val="2"/>
          </rPr>
          <t xml:space="preserve">Mack Eason:
https://web.archive.org/web/20050310130806/http://www.tunisnews.net/9novembre01.htm
</t>
        </r>
      </text>
    </comment>
    <comment ref="AN1087" authorId="1" shapeId="0" xr:uid="{00000000-0006-0000-0000-00005E220000}">
      <text>
        <r>
          <rPr>
            <sz val="11"/>
            <color indexed="8"/>
            <rFont val="Helvetica"/>
            <family val="2"/>
          </rPr>
          <t>Mack Eason:
https://web.archive.org/web/20050310130806/http://www.tunisnews.net/9novembre01.htm</t>
        </r>
      </text>
    </comment>
    <comment ref="AP1087" authorId="1" shapeId="0" xr:uid="{00000000-0006-0000-0000-00005F220000}">
      <text>
        <r>
          <rPr>
            <sz val="11"/>
            <color indexed="8"/>
            <rFont val="Helvetica"/>
            <family val="2"/>
          </rPr>
          <t>Mack Eason:
https://web.archive.org/web/20050310130806/http://www.tunisnews.net/9novembre01.htm</t>
        </r>
      </text>
    </comment>
    <comment ref="AQ1087" authorId="1" shapeId="0" xr:uid="{00000000-0006-0000-0000-000060220000}">
      <text>
        <r>
          <rPr>
            <sz val="11"/>
            <color indexed="8"/>
            <rFont val="Helvetica"/>
            <family val="2"/>
          </rPr>
          <t>Mack Eason:
2 complainants living in France at time of complaint
https://web.archive.org/web/20050310130806/http://www.tunisnews.net/9novembre01.htm</t>
        </r>
      </text>
    </comment>
    <comment ref="AR1087" authorId="1" shapeId="0" xr:uid="{00000000-0006-0000-0000-000061220000}">
      <text>
        <r>
          <rPr>
            <sz val="11"/>
            <color indexed="8"/>
            <rFont val="Helvetica"/>
            <family val="2"/>
          </rPr>
          <t>Mack Eason:
2 complainants living in France at time of complaint
https://web.archive.org/web/20050310130806/http://www.tunisnews.net/9novembre01.htm</t>
        </r>
      </text>
    </comment>
    <comment ref="AG1088" authorId="0" shapeId="0" xr:uid="{00000000-0006-0000-0000-00006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8" authorId="0" shapeId="0" xr:uid="{00000000-0006-0000-0000-000063220000}">
      <text>
        <r>
          <rPr>
            <sz val="11"/>
            <color indexed="8"/>
            <rFont val="Helvetica"/>
            <family val="2"/>
          </rPr>
          <t>Author:
barely.
https://en.wikipedia.org/wiki/Danish_colonial_empire#Overview</t>
        </r>
      </text>
    </comment>
    <comment ref="AI1088" authorId="0" shapeId="0" xr:uid="{00000000-0006-0000-0000-000064220000}">
      <text>
        <r>
          <rPr>
            <sz val="11"/>
            <color indexed="8"/>
            <rFont val="Helvetica"/>
            <family val="2"/>
          </rPr>
          <t>Author:
https://en.wikipedia.org/wiki/History_of_French-era_Tunisia</t>
        </r>
      </text>
    </comment>
    <comment ref="AL1088" authorId="1" shapeId="0" xr:uid="{00000000-0006-0000-0000-000065220000}">
      <text>
        <r>
          <rPr>
            <sz val="11"/>
            <color indexed="8"/>
            <rFont val="Helvetica"/>
            <family val="2"/>
          </rPr>
          <t xml:space="preserve">Mack Eason:
https://web.archive.org/web/20050310130806/http://www.tunisnews.net/9novembre01.htm
</t>
        </r>
      </text>
    </comment>
    <comment ref="AN1088" authorId="1" shapeId="0" xr:uid="{00000000-0006-0000-0000-000066220000}">
      <text>
        <r>
          <rPr>
            <sz val="11"/>
            <color indexed="8"/>
            <rFont val="Helvetica"/>
            <family val="2"/>
          </rPr>
          <t>Mack Eason:
https://web.archive.org/web/20050310130806/http://www.tunisnews.net/9novembre01.htm</t>
        </r>
      </text>
    </comment>
    <comment ref="AP1088" authorId="1" shapeId="0" xr:uid="{00000000-0006-0000-0000-000067220000}">
      <text>
        <r>
          <rPr>
            <sz val="11"/>
            <color indexed="8"/>
            <rFont val="Helvetica"/>
            <family val="2"/>
          </rPr>
          <t>Mack Eason:
https://web.archive.org/web/20050310130806/http://www.tunisnews.net/9novembre01.htm</t>
        </r>
      </text>
    </comment>
    <comment ref="AQ1088" authorId="1" shapeId="0" xr:uid="{00000000-0006-0000-0000-000068220000}">
      <text>
        <r>
          <rPr>
            <sz val="11"/>
            <color indexed="8"/>
            <rFont val="Helvetica"/>
            <family val="2"/>
          </rPr>
          <t>Mack Eason:
2 complainants living in France at time of complaint
https://web.archive.org/web/20050310130806/http://www.tunisnews.net/9novembre01.htm</t>
        </r>
      </text>
    </comment>
    <comment ref="AR1088" authorId="1" shapeId="0" xr:uid="{00000000-0006-0000-0000-000069220000}">
      <text>
        <r>
          <rPr>
            <sz val="11"/>
            <color indexed="8"/>
            <rFont val="Helvetica"/>
            <family val="2"/>
          </rPr>
          <t>Mack Eason:
2 complainants living in France at time of complaint
https://web.archive.org/web/20050310130806/http://www.tunisnews.net/9novembre01.htm</t>
        </r>
      </text>
    </comment>
    <comment ref="AG1089" authorId="0" shapeId="0" xr:uid="{00000000-0006-0000-0000-00006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89" authorId="0" shapeId="0" xr:uid="{00000000-0006-0000-0000-00006B220000}">
      <text>
        <r>
          <rPr>
            <sz val="11"/>
            <color indexed="8"/>
            <rFont val="Helvetica"/>
            <family val="2"/>
          </rPr>
          <t>Author:
barely.
https://en.wikipedia.org/wiki/Danish_colonial_empire#Overview</t>
        </r>
      </text>
    </comment>
    <comment ref="AI1089" authorId="0" shapeId="0" xr:uid="{00000000-0006-0000-0000-00006C220000}">
      <text>
        <r>
          <rPr>
            <sz val="11"/>
            <color indexed="8"/>
            <rFont val="Helvetica"/>
            <family val="2"/>
          </rPr>
          <t>Author:
https://en.wikipedia.org/wiki/History_of_French-era_Tunisia</t>
        </r>
      </text>
    </comment>
    <comment ref="AL1089" authorId="1" shapeId="0" xr:uid="{00000000-0006-0000-0000-00006D220000}">
      <text>
        <r>
          <rPr>
            <sz val="11"/>
            <color indexed="8"/>
            <rFont val="Helvetica"/>
            <family val="2"/>
          </rPr>
          <t xml:space="preserve">Mack Eason:
https://web.archive.org/web/20050310130806/http://www.tunisnews.net/9novembre01.htm
</t>
        </r>
      </text>
    </comment>
    <comment ref="AN1089" authorId="1" shapeId="0" xr:uid="{00000000-0006-0000-0000-00006E220000}">
      <text>
        <r>
          <rPr>
            <sz val="11"/>
            <color indexed="8"/>
            <rFont val="Helvetica"/>
            <family val="2"/>
          </rPr>
          <t>Mack Eason:
https://web.archive.org/web/20050310130806/http://www.tunisnews.net/9novembre01.htm</t>
        </r>
      </text>
    </comment>
    <comment ref="AP1089" authorId="1" shapeId="0" xr:uid="{00000000-0006-0000-0000-00006F220000}">
      <text>
        <r>
          <rPr>
            <sz val="11"/>
            <color indexed="8"/>
            <rFont val="Helvetica"/>
            <family val="2"/>
          </rPr>
          <t>Mack Eason:
https://web.archive.org/web/20050310130806/http://www.tunisnews.net/9novembre01.htm</t>
        </r>
      </text>
    </comment>
    <comment ref="AQ1089" authorId="1" shapeId="0" xr:uid="{00000000-0006-0000-0000-000070220000}">
      <text>
        <r>
          <rPr>
            <sz val="11"/>
            <color indexed="8"/>
            <rFont val="Helvetica"/>
            <family val="2"/>
          </rPr>
          <t>Mack Eason:
2 complainants living in France at time of complaint
https://web.archive.org/web/20050310130806/http://www.tunisnews.net/9novembre01.htm</t>
        </r>
      </text>
    </comment>
    <comment ref="AR1089" authorId="1" shapeId="0" xr:uid="{00000000-0006-0000-0000-000071220000}">
      <text>
        <r>
          <rPr>
            <sz val="11"/>
            <color indexed="8"/>
            <rFont val="Helvetica"/>
            <family val="2"/>
          </rPr>
          <t>Mack Eason:
2 complainants living in France at time of complaint
https://web.archive.org/web/20050310130806/http://www.tunisnews.net/9novembre01.htm</t>
        </r>
      </text>
    </comment>
    <comment ref="AG1090" authorId="0" shapeId="0" xr:uid="{00000000-0006-0000-0000-00007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0" authorId="0" shapeId="0" xr:uid="{00000000-0006-0000-0000-000073220000}">
      <text>
        <r>
          <rPr>
            <sz val="11"/>
            <color indexed="8"/>
            <rFont val="Helvetica"/>
            <family val="2"/>
          </rPr>
          <t>Author:
barely.
https://en.wikipedia.org/wiki/Danish_colonial_empire#Overview</t>
        </r>
      </text>
    </comment>
    <comment ref="AI1090" authorId="0" shapeId="0" xr:uid="{00000000-0006-0000-0000-000074220000}">
      <text>
        <r>
          <rPr>
            <sz val="11"/>
            <color indexed="8"/>
            <rFont val="Helvetica"/>
            <family val="2"/>
          </rPr>
          <t>Author:
https://en.wikipedia.org/wiki/History_of_French-era_Tunisia</t>
        </r>
      </text>
    </comment>
    <comment ref="AL1090" authorId="1" shapeId="0" xr:uid="{00000000-0006-0000-0000-000075220000}">
      <text>
        <r>
          <rPr>
            <sz val="11"/>
            <color indexed="8"/>
            <rFont val="Helvetica"/>
            <family val="2"/>
          </rPr>
          <t xml:space="preserve">Mack Eason:
https://web.archive.org/web/20050310130806/http://www.tunisnews.net/9novembre01.htm
</t>
        </r>
      </text>
    </comment>
    <comment ref="AN1090" authorId="1" shapeId="0" xr:uid="{00000000-0006-0000-0000-000076220000}">
      <text>
        <r>
          <rPr>
            <sz val="11"/>
            <color indexed="8"/>
            <rFont val="Helvetica"/>
            <family val="2"/>
          </rPr>
          <t>Mack Eason:
https://web.archive.org/web/20050310130806/http://www.tunisnews.net/9novembre01.htm</t>
        </r>
      </text>
    </comment>
    <comment ref="AP1090" authorId="1" shapeId="0" xr:uid="{00000000-0006-0000-0000-000077220000}">
      <text>
        <r>
          <rPr>
            <sz val="11"/>
            <color indexed="8"/>
            <rFont val="Helvetica"/>
            <family val="2"/>
          </rPr>
          <t>Mack Eason:
https://web.archive.org/web/20050310130806/http://www.tunisnews.net/9novembre01.htm</t>
        </r>
      </text>
    </comment>
    <comment ref="AQ1090" authorId="1" shapeId="0" xr:uid="{00000000-0006-0000-0000-000078220000}">
      <text>
        <r>
          <rPr>
            <sz val="11"/>
            <color indexed="8"/>
            <rFont val="Helvetica"/>
            <family val="2"/>
          </rPr>
          <t>Mack Eason:
2 complainants living in France at time of complaint
https://web.archive.org/web/20050310130806/http://www.tunisnews.net/9novembre01.htm</t>
        </r>
      </text>
    </comment>
    <comment ref="AR1090" authorId="1" shapeId="0" xr:uid="{00000000-0006-0000-0000-000079220000}">
      <text>
        <r>
          <rPr>
            <sz val="11"/>
            <color indexed="8"/>
            <rFont val="Helvetica"/>
            <family val="2"/>
          </rPr>
          <t>Mack Eason:
2 complainants living in France at time of complaint
https://web.archive.org/web/20050310130806/http://www.tunisnews.net/9novembre01.htm</t>
        </r>
      </text>
    </comment>
    <comment ref="AG1091" authorId="0" shapeId="0" xr:uid="{00000000-0006-0000-0000-00007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1" authorId="0" shapeId="0" xr:uid="{00000000-0006-0000-0000-00007B220000}">
      <text>
        <r>
          <rPr>
            <sz val="11"/>
            <color indexed="8"/>
            <rFont val="Helvetica"/>
            <family val="2"/>
          </rPr>
          <t>Author:
barely.
https://en.wikipedia.org/wiki/Danish_colonial_empire#Overview</t>
        </r>
      </text>
    </comment>
    <comment ref="AI1091" authorId="0" shapeId="0" xr:uid="{00000000-0006-0000-0000-00007C220000}">
      <text>
        <r>
          <rPr>
            <sz val="11"/>
            <color indexed="8"/>
            <rFont val="Helvetica"/>
            <family val="2"/>
          </rPr>
          <t>Author:
https://en.wikipedia.org/wiki/History_of_French-era_Tunisia</t>
        </r>
      </text>
    </comment>
    <comment ref="AL1091" authorId="1" shapeId="0" xr:uid="{00000000-0006-0000-0000-00007D220000}">
      <text>
        <r>
          <rPr>
            <sz val="11"/>
            <color indexed="8"/>
            <rFont val="Helvetica"/>
            <family val="2"/>
          </rPr>
          <t xml:space="preserve">Mack Eason:
https://web.archive.org/web/20050310130806/http://www.tunisnews.net/9novembre01.htm
</t>
        </r>
      </text>
    </comment>
    <comment ref="AN1091" authorId="1" shapeId="0" xr:uid="{00000000-0006-0000-0000-00007E220000}">
      <text>
        <r>
          <rPr>
            <sz val="11"/>
            <color indexed="8"/>
            <rFont val="Helvetica"/>
            <family val="2"/>
          </rPr>
          <t>Mack Eason:
https://web.archive.org/web/20050310130806/http://www.tunisnews.net/9novembre01.htm</t>
        </r>
      </text>
    </comment>
    <comment ref="AP1091" authorId="1" shapeId="0" xr:uid="{00000000-0006-0000-0000-00007F220000}">
      <text>
        <r>
          <rPr>
            <sz val="11"/>
            <color indexed="8"/>
            <rFont val="Helvetica"/>
            <family val="2"/>
          </rPr>
          <t>Mack Eason:
https://web.archive.org/web/20050310130806/http://www.tunisnews.net/9novembre01.htm</t>
        </r>
      </text>
    </comment>
    <comment ref="AQ1091" authorId="1" shapeId="0" xr:uid="{00000000-0006-0000-0000-000080220000}">
      <text>
        <r>
          <rPr>
            <sz val="11"/>
            <color indexed="8"/>
            <rFont val="Helvetica"/>
            <family val="2"/>
          </rPr>
          <t>Mack Eason:
2 complainants living in France at time of complaint
https://web.archive.org/web/20050310130806/http://www.tunisnews.net/9novembre01.htm</t>
        </r>
      </text>
    </comment>
    <comment ref="AR1091" authorId="1" shapeId="0" xr:uid="{00000000-0006-0000-0000-000081220000}">
      <text>
        <r>
          <rPr>
            <sz val="11"/>
            <color indexed="8"/>
            <rFont val="Helvetica"/>
            <family val="2"/>
          </rPr>
          <t>Mack Eason:
2 complainants living in France at time of complaint
https://web.archive.org/web/20050310130806/http://www.tunisnews.net/9novembre01.htm</t>
        </r>
      </text>
    </comment>
    <comment ref="AG1092" authorId="0" shapeId="0" xr:uid="{00000000-0006-0000-0000-0000AA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2" authorId="0" shapeId="0" xr:uid="{00000000-0006-0000-0000-0000AB210000}">
      <text>
        <r>
          <rPr>
            <sz val="11"/>
            <color indexed="8"/>
            <rFont val="Helvetica"/>
            <family val="2"/>
          </rPr>
          <t>Author:
barely.
https://en.wikipedia.org/wiki/Danish_colonial_empire#Overview</t>
        </r>
      </text>
    </comment>
    <comment ref="AI1092" authorId="0" shapeId="0" xr:uid="{00000000-0006-0000-0000-0000AC210000}">
      <text>
        <r>
          <rPr>
            <sz val="11"/>
            <color indexed="8"/>
            <rFont val="Helvetica"/>
            <family val="2"/>
          </rPr>
          <t>Author:
https://en.wikipedia.org/wiki/History_of_French-era_Tunisia</t>
        </r>
      </text>
    </comment>
    <comment ref="AL1092" authorId="1" shapeId="0" xr:uid="{00000000-0006-0000-0000-0000AD210000}">
      <text>
        <r>
          <rPr>
            <sz val="11"/>
            <color indexed="8"/>
            <rFont val="Helvetica"/>
            <family val="2"/>
          </rPr>
          <t xml:space="preserve">Mack Eason:
https://web.archive.org/web/20050310130806/http://www.tunisnews.net/9novembre01.htm
</t>
        </r>
      </text>
    </comment>
    <comment ref="AN1092" authorId="1" shapeId="0" xr:uid="{00000000-0006-0000-0000-0000AE210000}">
      <text>
        <r>
          <rPr>
            <sz val="11"/>
            <color indexed="8"/>
            <rFont val="Helvetica"/>
            <family val="2"/>
          </rPr>
          <t>Mack Eason:
https://web.archive.org/web/20050310130806/http://www.tunisnews.net/9novembre01.htm</t>
        </r>
      </text>
    </comment>
    <comment ref="AP1092" authorId="1" shapeId="0" xr:uid="{00000000-0006-0000-0000-0000AF210000}">
      <text>
        <r>
          <rPr>
            <sz val="11"/>
            <color indexed="8"/>
            <rFont val="Helvetica"/>
            <family val="2"/>
          </rPr>
          <t>Mack Eason:
https://web.archive.org/web/20050310130806/http://www.tunisnews.net/9novembre01.htm</t>
        </r>
      </text>
    </comment>
    <comment ref="AQ1092" authorId="1" shapeId="0" xr:uid="{00000000-0006-0000-0000-0000B0210000}">
      <text>
        <r>
          <rPr>
            <sz val="11"/>
            <color indexed="8"/>
            <rFont val="Helvetica"/>
            <family val="2"/>
          </rPr>
          <t>Mack Eason:
2 complainants living in France at time of complaint
https://web.archive.org/web/20050310130806/http://www.tunisnews.net/9novembre01.htm</t>
        </r>
      </text>
    </comment>
    <comment ref="AR1092" authorId="1" shapeId="0" xr:uid="{00000000-0006-0000-0000-0000B1210000}">
      <text>
        <r>
          <rPr>
            <sz val="11"/>
            <color indexed="8"/>
            <rFont val="Helvetica"/>
            <family val="2"/>
          </rPr>
          <t>Mack Eason:
2 complainants living in France at time of complaint
https://web.archive.org/web/20050310130806/http://www.tunisnews.net/9novembre01.htm</t>
        </r>
      </text>
    </comment>
    <comment ref="AG1093" authorId="0" shapeId="0" xr:uid="{00000000-0006-0000-0000-00008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3" authorId="0" shapeId="0" xr:uid="{00000000-0006-0000-0000-000083220000}">
      <text>
        <r>
          <rPr>
            <sz val="11"/>
            <color indexed="8"/>
            <rFont val="Helvetica"/>
            <family val="2"/>
          </rPr>
          <t>Author:
barely.
https://en.wikipedia.org/wiki/Danish_colonial_empire#Overview</t>
        </r>
      </text>
    </comment>
    <comment ref="AI1093" authorId="0" shapeId="0" xr:uid="{00000000-0006-0000-0000-000084220000}">
      <text>
        <r>
          <rPr>
            <sz val="11"/>
            <color indexed="8"/>
            <rFont val="Helvetica"/>
            <family val="2"/>
          </rPr>
          <t>Author:
https://en.wikipedia.org/wiki/History_of_French-era_Tunisia</t>
        </r>
      </text>
    </comment>
    <comment ref="AL1093" authorId="1" shapeId="0" xr:uid="{00000000-0006-0000-0000-000085220000}">
      <text>
        <r>
          <rPr>
            <sz val="11"/>
            <color indexed="8"/>
            <rFont val="Helvetica"/>
            <family val="2"/>
          </rPr>
          <t xml:space="preserve">Mack Eason:
https://web.archive.org/web/20050310130806/http://www.tunisnews.net/9novembre01.htm
</t>
        </r>
      </text>
    </comment>
    <comment ref="AN1093" authorId="1" shapeId="0" xr:uid="{00000000-0006-0000-0000-000086220000}">
      <text>
        <r>
          <rPr>
            <sz val="11"/>
            <color indexed="8"/>
            <rFont val="Helvetica"/>
            <family val="2"/>
          </rPr>
          <t>Mack Eason:
https://web.archive.org/web/20050310130806/http://www.tunisnews.net/9novembre01.htm</t>
        </r>
      </text>
    </comment>
    <comment ref="AP1093" authorId="1" shapeId="0" xr:uid="{00000000-0006-0000-0000-000087220000}">
      <text>
        <r>
          <rPr>
            <sz val="11"/>
            <color indexed="8"/>
            <rFont val="Helvetica"/>
            <family val="2"/>
          </rPr>
          <t>Mack Eason:
https://web.archive.org/web/20050310130806/http://www.tunisnews.net/9novembre01.htm</t>
        </r>
      </text>
    </comment>
    <comment ref="AQ1093" authorId="1" shapeId="0" xr:uid="{00000000-0006-0000-0000-000088220000}">
      <text>
        <r>
          <rPr>
            <sz val="11"/>
            <color indexed="8"/>
            <rFont val="Helvetica"/>
            <family val="2"/>
          </rPr>
          <t>Mack Eason:
2 complainants living in France at time of complaint
https://web.archive.org/web/20050310130806/http://www.tunisnews.net/9novembre01.htm</t>
        </r>
      </text>
    </comment>
    <comment ref="AR1093" authorId="1" shapeId="0" xr:uid="{00000000-0006-0000-0000-000089220000}">
      <text>
        <r>
          <rPr>
            <sz val="11"/>
            <color indexed="8"/>
            <rFont val="Helvetica"/>
            <family val="2"/>
          </rPr>
          <t>Mack Eason:
2 complainants living in France at time of complaint
https://web.archive.org/web/20050310130806/http://www.tunisnews.net/9novembre01.htm</t>
        </r>
      </text>
    </comment>
    <comment ref="AG1094" authorId="0" shapeId="0" xr:uid="{00000000-0006-0000-0000-00008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4" authorId="0" shapeId="0" xr:uid="{00000000-0006-0000-0000-00008B220000}">
      <text>
        <r>
          <rPr>
            <sz val="11"/>
            <color indexed="8"/>
            <rFont val="Helvetica"/>
            <family val="2"/>
          </rPr>
          <t>Author:
barely.
https://en.wikipedia.org/wiki/Danish_colonial_empire#Overview</t>
        </r>
      </text>
    </comment>
    <comment ref="AI1094" authorId="0" shapeId="0" xr:uid="{00000000-0006-0000-0000-00008C220000}">
      <text>
        <r>
          <rPr>
            <sz val="11"/>
            <color indexed="8"/>
            <rFont val="Helvetica"/>
            <family val="2"/>
          </rPr>
          <t>Author:
https://en.wikipedia.org/wiki/History_of_French-era_Tunisia</t>
        </r>
      </text>
    </comment>
    <comment ref="AL1094" authorId="1" shapeId="0" xr:uid="{00000000-0006-0000-0000-00008D220000}">
      <text>
        <r>
          <rPr>
            <sz val="11"/>
            <color indexed="8"/>
            <rFont val="Helvetica"/>
            <family val="2"/>
          </rPr>
          <t xml:space="preserve">Mack Eason:
https://web.archive.org/web/20050310130806/http://www.tunisnews.net/9novembre01.htm
</t>
        </r>
      </text>
    </comment>
    <comment ref="AN1094" authorId="1" shapeId="0" xr:uid="{00000000-0006-0000-0000-00008E220000}">
      <text>
        <r>
          <rPr>
            <sz val="11"/>
            <color indexed="8"/>
            <rFont val="Helvetica"/>
            <family val="2"/>
          </rPr>
          <t>Mack Eason:
https://web.archive.org/web/20050310130806/http://www.tunisnews.net/9novembre01.htm</t>
        </r>
      </text>
    </comment>
    <comment ref="AP1094" authorId="1" shapeId="0" xr:uid="{00000000-0006-0000-0000-00008F220000}">
      <text>
        <r>
          <rPr>
            <sz val="11"/>
            <color indexed="8"/>
            <rFont val="Helvetica"/>
            <family val="2"/>
          </rPr>
          <t>Mack Eason:
https://web.archive.org/web/20050310130806/http://www.tunisnews.net/9novembre01.htm</t>
        </r>
      </text>
    </comment>
    <comment ref="AQ1094" authorId="1" shapeId="0" xr:uid="{00000000-0006-0000-0000-000090220000}">
      <text>
        <r>
          <rPr>
            <sz val="11"/>
            <color indexed="8"/>
            <rFont val="Helvetica"/>
            <family val="2"/>
          </rPr>
          <t>Mack Eason:
2 complainants living in France at time of complaint
https://web.archive.org/web/20050310130806/http://www.tunisnews.net/9novembre01.htm</t>
        </r>
      </text>
    </comment>
    <comment ref="AR1094" authorId="1" shapeId="0" xr:uid="{00000000-0006-0000-0000-000091220000}">
      <text>
        <r>
          <rPr>
            <sz val="11"/>
            <color indexed="8"/>
            <rFont val="Helvetica"/>
            <family val="2"/>
          </rPr>
          <t>Mack Eason:
2 complainants living in France at time of complaint
https://web.archive.org/web/20050310130806/http://www.tunisnews.net/9novembre01.htm</t>
        </r>
      </text>
    </comment>
    <comment ref="AG1095" authorId="0" shapeId="0" xr:uid="{00000000-0006-0000-0000-00009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5" authorId="0" shapeId="0" xr:uid="{00000000-0006-0000-0000-000093220000}">
      <text>
        <r>
          <rPr>
            <sz val="11"/>
            <color indexed="8"/>
            <rFont val="Helvetica"/>
            <family val="2"/>
          </rPr>
          <t>Author:
barely.
https://en.wikipedia.org/wiki/Danish_colonial_empire#Overview</t>
        </r>
      </text>
    </comment>
    <comment ref="AI1095" authorId="0" shapeId="0" xr:uid="{00000000-0006-0000-0000-000094220000}">
      <text>
        <r>
          <rPr>
            <sz val="11"/>
            <color indexed="8"/>
            <rFont val="Helvetica"/>
            <family val="2"/>
          </rPr>
          <t>Author:
https://en.wikipedia.org/wiki/History_of_French-era_Tunisia</t>
        </r>
      </text>
    </comment>
    <comment ref="AL1095" authorId="1" shapeId="0" xr:uid="{00000000-0006-0000-0000-000095220000}">
      <text>
        <r>
          <rPr>
            <sz val="11"/>
            <color indexed="8"/>
            <rFont val="Helvetica"/>
            <family val="2"/>
          </rPr>
          <t xml:space="preserve">Mack Eason:
https://web.archive.org/web/20050310130806/http://www.tunisnews.net/9novembre01.htm
</t>
        </r>
      </text>
    </comment>
    <comment ref="AN1095" authorId="1" shapeId="0" xr:uid="{00000000-0006-0000-0000-000096220000}">
      <text>
        <r>
          <rPr>
            <sz val="11"/>
            <color indexed="8"/>
            <rFont val="Helvetica"/>
            <family val="2"/>
          </rPr>
          <t>Mack Eason:
https://web.archive.org/web/20050310130806/http://www.tunisnews.net/9novembre01.htm</t>
        </r>
      </text>
    </comment>
    <comment ref="AP1095" authorId="1" shapeId="0" xr:uid="{00000000-0006-0000-0000-000097220000}">
      <text>
        <r>
          <rPr>
            <sz val="11"/>
            <color indexed="8"/>
            <rFont val="Helvetica"/>
            <family val="2"/>
          </rPr>
          <t>Mack Eason:
https://web.archive.org/web/20050310130806/http://www.tunisnews.net/9novembre01.htm</t>
        </r>
      </text>
    </comment>
    <comment ref="AQ1095" authorId="1" shapeId="0" xr:uid="{00000000-0006-0000-0000-000098220000}">
      <text>
        <r>
          <rPr>
            <sz val="11"/>
            <color indexed="8"/>
            <rFont val="Helvetica"/>
            <family val="2"/>
          </rPr>
          <t>Mack Eason:
2 complainants living in France at time of complaint
https://web.archive.org/web/20050310130806/http://www.tunisnews.net/9novembre01.htm</t>
        </r>
      </text>
    </comment>
    <comment ref="AR1095" authorId="1" shapeId="0" xr:uid="{00000000-0006-0000-0000-000099220000}">
      <text>
        <r>
          <rPr>
            <sz val="11"/>
            <color indexed="8"/>
            <rFont val="Helvetica"/>
            <family val="2"/>
          </rPr>
          <t>Mack Eason:
2 complainants living in France at time of complaint
https://web.archive.org/web/20050310130806/http://www.tunisnews.net/9novembre01.htm</t>
        </r>
      </text>
    </comment>
    <comment ref="AG1096" authorId="0" shapeId="0" xr:uid="{00000000-0006-0000-0000-00009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6" authorId="0" shapeId="0" xr:uid="{00000000-0006-0000-0000-00009B220000}">
      <text>
        <r>
          <rPr>
            <sz val="11"/>
            <color indexed="8"/>
            <rFont val="Helvetica"/>
            <family val="2"/>
          </rPr>
          <t>Author:
barely.
https://en.wikipedia.org/wiki/Danish_colonial_empire#Overview</t>
        </r>
      </text>
    </comment>
    <comment ref="AI1096" authorId="0" shapeId="0" xr:uid="{00000000-0006-0000-0000-00009C220000}">
      <text>
        <r>
          <rPr>
            <sz val="11"/>
            <color indexed="8"/>
            <rFont val="Helvetica"/>
            <family val="2"/>
          </rPr>
          <t>Author:
https://en.wikipedia.org/wiki/History_of_French-era_Tunisia</t>
        </r>
      </text>
    </comment>
    <comment ref="AL1096" authorId="1" shapeId="0" xr:uid="{00000000-0006-0000-0000-00009D220000}">
      <text>
        <r>
          <rPr>
            <sz val="11"/>
            <color indexed="8"/>
            <rFont val="Helvetica"/>
            <family val="2"/>
          </rPr>
          <t xml:space="preserve">Mack Eason:
https://web.archive.org/web/20050310130806/http://www.tunisnews.net/9novembre01.htm
</t>
        </r>
      </text>
    </comment>
    <comment ref="AN1096" authorId="1" shapeId="0" xr:uid="{00000000-0006-0000-0000-00009E220000}">
      <text>
        <r>
          <rPr>
            <sz val="11"/>
            <color indexed="8"/>
            <rFont val="Helvetica"/>
            <family val="2"/>
          </rPr>
          <t>Mack Eason:
https://web.archive.org/web/20050310130806/http://www.tunisnews.net/9novembre01.htm</t>
        </r>
      </text>
    </comment>
    <comment ref="AP1096" authorId="1" shapeId="0" xr:uid="{00000000-0006-0000-0000-00009F220000}">
      <text>
        <r>
          <rPr>
            <sz val="11"/>
            <color indexed="8"/>
            <rFont val="Helvetica"/>
            <family val="2"/>
          </rPr>
          <t>Mack Eason:
https://web.archive.org/web/20050310130806/http://www.tunisnews.net/9novembre01.htm</t>
        </r>
      </text>
    </comment>
    <comment ref="AQ1096" authorId="1" shapeId="0" xr:uid="{00000000-0006-0000-0000-0000A0220000}">
      <text>
        <r>
          <rPr>
            <sz val="11"/>
            <color indexed="8"/>
            <rFont val="Helvetica"/>
            <family val="2"/>
          </rPr>
          <t>Mack Eason:
2 complainants living in France at time of complaint
https://web.archive.org/web/20050310130806/http://www.tunisnews.net/9novembre01.htm</t>
        </r>
      </text>
    </comment>
    <comment ref="AR1096" authorId="1" shapeId="0" xr:uid="{00000000-0006-0000-0000-0000A1220000}">
      <text>
        <r>
          <rPr>
            <sz val="11"/>
            <color indexed="8"/>
            <rFont val="Helvetica"/>
            <family val="2"/>
          </rPr>
          <t>Mack Eason:
2 complainants living in France at time of complaint
https://web.archive.org/web/20050310130806/http://www.tunisnews.net/9novembre01.htm</t>
        </r>
      </text>
    </comment>
    <comment ref="AG1097" authorId="0" shapeId="0" xr:uid="{00000000-0006-0000-0000-0000A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7" authorId="0" shapeId="0" xr:uid="{00000000-0006-0000-0000-0000A3220000}">
      <text>
        <r>
          <rPr>
            <sz val="11"/>
            <color indexed="8"/>
            <rFont val="Helvetica"/>
            <family val="2"/>
          </rPr>
          <t>Author:
barely.
https://en.wikipedia.org/wiki/Danish_colonial_empire#Overview</t>
        </r>
      </text>
    </comment>
    <comment ref="AI1097" authorId="0" shapeId="0" xr:uid="{00000000-0006-0000-0000-0000A4220000}">
      <text>
        <r>
          <rPr>
            <sz val="11"/>
            <color indexed="8"/>
            <rFont val="Helvetica"/>
            <family val="2"/>
          </rPr>
          <t>Author:
https://en.wikipedia.org/wiki/History_of_French-era_Tunisia</t>
        </r>
      </text>
    </comment>
    <comment ref="AL1097" authorId="1" shapeId="0" xr:uid="{00000000-0006-0000-0000-0000A5220000}">
      <text>
        <r>
          <rPr>
            <sz val="11"/>
            <color indexed="8"/>
            <rFont val="Helvetica"/>
            <family val="2"/>
          </rPr>
          <t xml:space="preserve">Mack Eason:
https://web.archive.org/web/20050310130806/http://www.tunisnews.net/9novembre01.htm
</t>
        </r>
      </text>
    </comment>
    <comment ref="AN1097" authorId="1" shapeId="0" xr:uid="{00000000-0006-0000-0000-0000A6220000}">
      <text>
        <r>
          <rPr>
            <sz val="11"/>
            <color indexed="8"/>
            <rFont val="Helvetica"/>
            <family val="2"/>
          </rPr>
          <t>Mack Eason:
https://web.archive.org/web/20050310130806/http://www.tunisnews.net/9novembre01.htm</t>
        </r>
      </text>
    </comment>
    <comment ref="AP1097" authorId="1" shapeId="0" xr:uid="{00000000-0006-0000-0000-0000A7220000}">
      <text>
        <r>
          <rPr>
            <sz val="11"/>
            <color indexed="8"/>
            <rFont val="Helvetica"/>
            <family val="2"/>
          </rPr>
          <t>Mack Eason:
https://web.archive.org/web/20050310130806/http://www.tunisnews.net/9novembre01.htm</t>
        </r>
      </text>
    </comment>
    <comment ref="AQ1097" authorId="1" shapeId="0" xr:uid="{00000000-0006-0000-0000-0000A8220000}">
      <text>
        <r>
          <rPr>
            <sz val="11"/>
            <color indexed="8"/>
            <rFont val="Helvetica"/>
            <family val="2"/>
          </rPr>
          <t>Mack Eason:
2 complainants living in France at time of complaint
https://web.archive.org/web/20050310130806/http://www.tunisnews.net/9novembre01.htm</t>
        </r>
      </text>
    </comment>
    <comment ref="AR1097" authorId="1" shapeId="0" xr:uid="{00000000-0006-0000-0000-0000A9220000}">
      <text>
        <r>
          <rPr>
            <sz val="11"/>
            <color indexed="8"/>
            <rFont val="Helvetica"/>
            <family val="2"/>
          </rPr>
          <t>Mack Eason:
2 complainants living in France at time of complaint
https://web.archive.org/web/20050310130806/http://www.tunisnews.net/9novembre01.htm</t>
        </r>
      </text>
    </comment>
    <comment ref="AG1098" authorId="0" shapeId="0" xr:uid="{00000000-0006-0000-0000-0000AA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8" authorId="0" shapeId="0" xr:uid="{00000000-0006-0000-0000-0000AB220000}">
      <text>
        <r>
          <rPr>
            <sz val="11"/>
            <color indexed="8"/>
            <rFont val="Helvetica"/>
            <family val="2"/>
          </rPr>
          <t>Author:
barely.
https://en.wikipedia.org/wiki/Danish_colonial_empire#Overview</t>
        </r>
      </text>
    </comment>
    <comment ref="AI1098" authorId="0" shapeId="0" xr:uid="{00000000-0006-0000-0000-0000AC220000}">
      <text>
        <r>
          <rPr>
            <sz val="11"/>
            <color indexed="8"/>
            <rFont val="Helvetica"/>
            <family val="2"/>
          </rPr>
          <t>Author:
https://en.wikipedia.org/wiki/History_of_French-era_Tunisia</t>
        </r>
      </text>
    </comment>
    <comment ref="AL1098" authorId="1" shapeId="0" xr:uid="{00000000-0006-0000-0000-0000AD220000}">
      <text>
        <r>
          <rPr>
            <sz val="11"/>
            <color indexed="8"/>
            <rFont val="Helvetica"/>
            <family val="2"/>
          </rPr>
          <t xml:space="preserve">Mack Eason:
https://web.archive.org/web/20050310130806/http://www.tunisnews.net/9novembre01.htm
</t>
        </r>
      </text>
    </comment>
    <comment ref="AN1098" authorId="1" shapeId="0" xr:uid="{00000000-0006-0000-0000-0000AE220000}">
      <text>
        <r>
          <rPr>
            <sz val="11"/>
            <color indexed="8"/>
            <rFont val="Helvetica"/>
            <family val="2"/>
          </rPr>
          <t>Mack Eason:
https://web.archive.org/web/20050310130806/http://www.tunisnews.net/9novembre01.htm</t>
        </r>
      </text>
    </comment>
    <comment ref="AP1098" authorId="1" shapeId="0" xr:uid="{00000000-0006-0000-0000-0000AF220000}">
      <text>
        <r>
          <rPr>
            <sz val="11"/>
            <color indexed="8"/>
            <rFont val="Helvetica"/>
            <family val="2"/>
          </rPr>
          <t>Mack Eason:
https://web.archive.org/web/20050310130806/http://www.tunisnews.net/9novembre01.htm</t>
        </r>
      </text>
    </comment>
    <comment ref="AQ1098" authorId="1" shapeId="0" xr:uid="{00000000-0006-0000-0000-0000B0220000}">
      <text>
        <r>
          <rPr>
            <sz val="11"/>
            <color indexed="8"/>
            <rFont val="Helvetica"/>
            <family val="2"/>
          </rPr>
          <t>Mack Eason:
2 complainants living in France at time of complaint
https://web.archive.org/web/20050310130806/http://www.tunisnews.net/9novembre01.htm</t>
        </r>
      </text>
    </comment>
    <comment ref="AR1098" authorId="1" shapeId="0" xr:uid="{00000000-0006-0000-0000-0000B1220000}">
      <text>
        <r>
          <rPr>
            <sz val="11"/>
            <color indexed="8"/>
            <rFont val="Helvetica"/>
            <family val="2"/>
          </rPr>
          <t>Mack Eason:
2 complainants living in France at time of complaint
https://web.archive.org/web/20050310130806/http://www.tunisnews.net/9novembre01.htm</t>
        </r>
      </text>
    </comment>
    <comment ref="AG1099" authorId="0" shapeId="0" xr:uid="{00000000-0006-0000-0000-0000B222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099" authorId="0" shapeId="0" xr:uid="{00000000-0006-0000-0000-0000B3220000}">
      <text>
        <r>
          <rPr>
            <sz val="11"/>
            <color indexed="8"/>
            <rFont val="Helvetica"/>
            <family val="2"/>
          </rPr>
          <t>Author:
barely.
https://en.wikipedia.org/wiki/Danish_colonial_empire#Overview</t>
        </r>
      </text>
    </comment>
    <comment ref="AI1099" authorId="0" shapeId="0" xr:uid="{00000000-0006-0000-0000-0000B4220000}">
      <text>
        <r>
          <rPr>
            <sz val="11"/>
            <color indexed="8"/>
            <rFont val="Helvetica"/>
            <family val="2"/>
          </rPr>
          <t>Author:
https://en.wikipedia.org/wiki/History_of_French-era_Tunisia</t>
        </r>
      </text>
    </comment>
    <comment ref="AL1099" authorId="1" shapeId="0" xr:uid="{00000000-0006-0000-0000-0000B5220000}">
      <text>
        <r>
          <rPr>
            <sz val="11"/>
            <color indexed="8"/>
            <rFont val="Helvetica"/>
            <family val="2"/>
          </rPr>
          <t xml:space="preserve">Mack Eason:
https://web.archive.org/web/20050310130806/http://www.tunisnews.net/9novembre01.htm
</t>
        </r>
      </text>
    </comment>
    <comment ref="AN1099" authorId="1" shapeId="0" xr:uid="{00000000-0006-0000-0000-0000B6220000}">
      <text>
        <r>
          <rPr>
            <sz val="11"/>
            <color indexed="8"/>
            <rFont val="Helvetica"/>
            <family val="2"/>
          </rPr>
          <t>Mack Eason:
https://web.archive.org/web/20050310130806/http://www.tunisnews.net/9novembre01.htm</t>
        </r>
      </text>
    </comment>
    <comment ref="AP1099" authorId="1" shapeId="0" xr:uid="{00000000-0006-0000-0000-0000B7220000}">
      <text>
        <r>
          <rPr>
            <sz val="11"/>
            <color indexed="8"/>
            <rFont val="Helvetica"/>
            <family val="2"/>
          </rPr>
          <t>Mack Eason:
https://web.archive.org/web/20050310130806/http://www.tunisnews.net/9novembre01.htm</t>
        </r>
      </text>
    </comment>
    <comment ref="AQ1099" authorId="1" shapeId="0" xr:uid="{00000000-0006-0000-0000-0000B8220000}">
      <text>
        <r>
          <rPr>
            <sz val="11"/>
            <color indexed="8"/>
            <rFont val="Helvetica"/>
            <family val="2"/>
          </rPr>
          <t>Mack Eason:
2 complainants living in France at time of complaint
https://web.archive.org/web/20050310130806/http://www.tunisnews.net/9novembre01.htm</t>
        </r>
      </text>
    </comment>
    <comment ref="AR1099" authorId="1" shapeId="0" xr:uid="{00000000-0006-0000-0000-0000B9220000}">
      <text>
        <r>
          <rPr>
            <sz val="11"/>
            <color indexed="8"/>
            <rFont val="Helvetica"/>
            <family val="2"/>
          </rPr>
          <t>Mack Eason:
2 complainants living in France at time of complaint
https://web.archive.org/web/20050310130806/http://www.tunisnews.net/9novembre01.htm</t>
        </r>
      </text>
    </comment>
    <comment ref="AG1100" authorId="0" shapeId="0" xr:uid="{00000000-0006-0000-0000-0000B2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100" authorId="0" shapeId="0" xr:uid="{00000000-0006-0000-0000-0000B3210000}">
      <text>
        <r>
          <rPr>
            <sz val="11"/>
            <color indexed="8"/>
            <rFont val="Helvetica"/>
            <family val="2"/>
          </rPr>
          <t>Author:
barely.
https://en.wikipedia.org/wiki/Danish_colonial_empire#Overview</t>
        </r>
      </text>
    </comment>
    <comment ref="AI1100" authorId="0" shapeId="0" xr:uid="{00000000-0006-0000-0000-0000B4210000}">
      <text>
        <r>
          <rPr>
            <sz val="11"/>
            <color indexed="8"/>
            <rFont val="Helvetica"/>
            <family val="2"/>
          </rPr>
          <t>Author:
https://en.wikipedia.org/wiki/History_of_French-era_Tunisia</t>
        </r>
      </text>
    </comment>
    <comment ref="AL1100" authorId="1" shapeId="0" xr:uid="{00000000-0006-0000-0000-0000B5210000}">
      <text>
        <r>
          <rPr>
            <sz val="11"/>
            <color indexed="8"/>
            <rFont val="Helvetica"/>
            <family val="2"/>
          </rPr>
          <t xml:space="preserve">Mack Eason:
https://web.archive.org/web/20050310130806/http://www.tunisnews.net/9novembre01.htm
</t>
        </r>
      </text>
    </comment>
    <comment ref="AN1100" authorId="1" shapeId="0" xr:uid="{00000000-0006-0000-0000-0000B6210000}">
      <text>
        <r>
          <rPr>
            <sz val="11"/>
            <color indexed="8"/>
            <rFont val="Helvetica"/>
            <family val="2"/>
          </rPr>
          <t>Mack Eason:
https://web.archive.org/web/20050310130806/http://www.tunisnews.net/9novembre01.htm</t>
        </r>
      </text>
    </comment>
    <comment ref="AP1100" authorId="1" shapeId="0" xr:uid="{00000000-0006-0000-0000-0000B7210000}">
      <text>
        <r>
          <rPr>
            <sz val="11"/>
            <color indexed="8"/>
            <rFont val="Helvetica"/>
            <family val="2"/>
          </rPr>
          <t>Mack Eason:
https://web.archive.org/web/20050310130806/http://www.tunisnews.net/9novembre01.htm</t>
        </r>
      </text>
    </comment>
    <comment ref="AQ1100" authorId="1" shapeId="0" xr:uid="{00000000-0006-0000-0000-0000B8210000}">
      <text>
        <r>
          <rPr>
            <sz val="11"/>
            <color indexed="8"/>
            <rFont val="Helvetica"/>
            <family val="2"/>
          </rPr>
          <t>Mack Eason:
2 complainants living in France at time of complaint
https://web.archive.org/web/20050310130806/http://www.tunisnews.net/9novembre01.htm</t>
        </r>
      </text>
    </comment>
    <comment ref="AR1100" authorId="1" shapeId="0" xr:uid="{00000000-0006-0000-0000-0000B9210000}">
      <text>
        <r>
          <rPr>
            <sz val="11"/>
            <color indexed="8"/>
            <rFont val="Helvetica"/>
            <family val="2"/>
          </rPr>
          <t>Mack Eason:
2 complainants living in France at time of complaint
https://web.archive.org/web/20050310130806/http://www.tunisnews.net/9novembre01.htm</t>
        </r>
      </text>
    </comment>
    <comment ref="AG1101" authorId="0" shapeId="0" xr:uid="{00000000-0006-0000-0000-0000BA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101" authorId="0" shapeId="0" xr:uid="{00000000-0006-0000-0000-0000BB210000}">
      <text>
        <r>
          <rPr>
            <sz val="11"/>
            <color indexed="8"/>
            <rFont val="Helvetica"/>
            <family val="2"/>
          </rPr>
          <t>Author:
barely.
https://en.wikipedia.org/wiki/Danish_colonial_empire#Overview</t>
        </r>
      </text>
    </comment>
    <comment ref="AI1101" authorId="0" shapeId="0" xr:uid="{00000000-0006-0000-0000-0000BC210000}">
      <text>
        <r>
          <rPr>
            <sz val="11"/>
            <color indexed="8"/>
            <rFont val="Helvetica"/>
            <family val="2"/>
          </rPr>
          <t>Author:
https://en.wikipedia.org/wiki/History_of_French-era_Tunisia</t>
        </r>
      </text>
    </comment>
    <comment ref="AL1101" authorId="1" shapeId="0" xr:uid="{00000000-0006-0000-0000-0000BD210000}">
      <text>
        <r>
          <rPr>
            <sz val="11"/>
            <color indexed="8"/>
            <rFont val="Helvetica"/>
            <family val="2"/>
          </rPr>
          <t xml:space="preserve">Mack Eason:
https://web.archive.org/web/20050310130806/http://www.tunisnews.net/9novembre01.htm
</t>
        </r>
      </text>
    </comment>
    <comment ref="AN1101" authorId="1" shapeId="0" xr:uid="{00000000-0006-0000-0000-0000BE210000}">
      <text>
        <r>
          <rPr>
            <sz val="11"/>
            <color indexed="8"/>
            <rFont val="Helvetica"/>
            <family val="2"/>
          </rPr>
          <t>Mack Eason:
https://web.archive.org/web/20050310130806/http://www.tunisnews.net/9novembre01.htm</t>
        </r>
      </text>
    </comment>
    <comment ref="AP1101" authorId="1" shapeId="0" xr:uid="{00000000-0006-0000-0000-0000BF210000}">
      <text>
        <r>
          <rPr>
            <sz val="11"/>
            <color indexed="8"/>
            <rFont val="Helvetica"/>
            <family val="2"/>
          </rPr>
          <t>Mack Eason:
https://web.archive.org/web/20050310130806/http://www.tunisnews.net/9novembre01.htm</t>
        </r>
      </text>
    </comment>
    <comment ref="AQ1101" authorId="1" shapeId="0" xr:uid="{00000000-0006-0000-0000-0000C0210000}">
      <text>
        <r>
          <rPr>
            <sz val="11"/>
            <color indexed="8"/>
            <rFont val="Helvetica"/>
            <family val="2"/>
          </rPr>
          <t>Mack Eason:
2 complainants living in France at time of complaint
https://web.archive.org/web/20050310130806/http://www.tunisnews.net/9novembre01.htm</t>
        </r>
      </text>
    </comment>
    <comment ref="AR1101" authorId="1" shapeId="0" xr:uid="{00000000-0006-0000-0000-0000C1210000}">
      <text>
        <r>
          <rPr>
            <sz val="11"/>
            <color indexed="8"/>
            <rFont val="Helvetica"/>
            <family val="2"/>
          </rPr>
          <t>Mack Eason:
2 complainants living in France at time of complaint
https://web.archive.org/web/20050310130806/http://www.tunisnews.net/9novembre01.htm</t>
        </r>
      </text>
    </comment>
    <comment ref="AG1102" authorId="0" shapeId="0" xr:uid="{00000000-0006-0000-0000-0000C2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102" authorId="0" shapeId="0" xr:uid="{00000000-0006-0000-0000-0000C3210000}">
      <text>
        <r>
          <rPr>
            <sz val="11"/>
            <color indexed="8"/>
            <rFont val="Helvetica"/>
            <family val="2"/>
          </rPr>
          <t>Author:
barely.
https://en.wikipedia.org/wiki/Danish_colonial_empire#Overview</t>
        </r>
      </text>
    </comment>
    <comment ref="AI1102" authorId="0" shapeId="0" xr:uid="{00000000-0006-0000-0000-0000C4210000}">
      <text>
        <r>
          <rPr>
            <sz val="11"/>
            <color indexed="8"/>
            <rFont val="Helvetica"/>
            <family val="2"/>
          </rPr>
          <t>Author:
https://en.wikipedia.org/wiki/History_of_French-era_Tunisia</t>
        </r>
      </text>
    </comment>
    <comment ref="AL1102" authorId="1" shapeId="0" xr:uid="{00000000-0006-0000-0000-0000C5210000}">
      <text>
        <r>
          <rPr>
            <sz val="11"/>
            <color indexed="8"/>
            <rFont val="Helvetica"/>
            <family val="2"/>
          </rPr>
          <t xml:space="preserve">Mack Eason:
https://web.archive.org/web/20050310130806/http://www.tunisnews.net/9novembre01.htm
</t>
        </r>
      </text>
    </comment>
    <comment ref="AN1102" authorId="1" shapeId="0" xr:uid="{00000000-0006-0000-0000-0000C6210000}">
      <text>
        <r>
          <rPr>
            <sz val="11"/>
            <color indexed="8"/>
            <rFont val="Helvetica"/>
            <family val="2"/>
          </rPr>
          <t>Mack Eason:
https://web.archive.org/web/20050310130806/http://www.tunisnews.net/9novembre01.htm</t>
        </r>
      </text>
    </comment>
    <comment ref="AP1102" authorId="1" shapeId="0" xr:uid="{00000000-0006-0000-0000-0000C7210000}">
      <text>
        <r>
          <rPr>
            <sz val="11"/>
            <color indexed="8"/>
            <rFont val="Helvetica"/>
            <family val="2"/>
          </rPr>
          <t>Mack Eason:
https://web.archive.org/web/20050310130806/http://www.tunisnews.net/9novembre01.htm</t>
        </r>
      </text>
    </comment>
    <comment ref="AQ1102" authorId="1" shapeId="0" xr:uid="{00000000-0006-0000-0000-0000C8210000}">
      <text>
        <r>
          <rPr>
            <sz val="11"/>
            <color indexed="8"/>
            <rFont val="Helvetica"/>
            <family val="2"/>
          </rPr>
          <t>Mack Eason:
2 complainants living in France at time of complaint
https://web.archive.org/web/20050310130806/http://www.tunisnews.net/9novembre01.htm</t>
        </r>
      </text>
    </comment>
    <comment ref="AR1102" authorId="1" shapeId="0" xr:uid="{00000000-0006-0000-0000-0000C9210000}">
      <text>
        <r>
          <rPr>
            <sz val="11"/>
            <color indexed="8"/>
            <rFont val="Helvetica"/>
            <family val="2"/>
          </rPr>
          <t>Mack Eason:
2 complainants living in France at time of complaint
https://web.archive.org/web/20050310130806/http://www.tunisnews.net/9novembre01.htm</t>
        </r>
      </text>
    </comment>
    <comment ref="AG1103" authorId="0" shapeId="0" xr:uid="{00000000-0006-0000-0000-0000CA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103" authorId="0" shapeId="0" xr:uid="{00000000-0006-0000-0000-0000CB210000}">
      <text>
        <r>
          <rPr>
            <sz val="11"/>
            <color indexed="8"/>
            <rFont val="Helvetica"/>
            <family val="2"/>
          </rPr>
          <t>Author:
barely.
https://en.wikipedia.org/wiki/Danish_colonial_empire#Overview</t>
        </r>
      </text>
    </comment>
    <comment ref="AI1103" authorId="0" shapeId="0" xr:uid="{00000000-0006-0000-0000-0000CC210000}">
      <text>
        <r>
          <rPr>
            <sz val="11"/>
            <color indexed="8"/>
            <rFont val="Helvetica"/>
            <family val="2"/>
          </rPr>
          <t>Author:
https://en.wikipedia.org/wiki/History_of_French-era_Tunisia</t>
        </r>
      </text>
    </comment>
    <comment ref="AL1103" authorId="1" shapeId="0" xr:uid="{00000000-0006-0000-0000-0000CD210000}">
      <text>
        <r>
          <rPr>
            <sz val="11"/>
            <color indexed="8"/>
            <rFont val="Helvetica"/>
            <family val="2"/>
          </rPr>
          <t xml:space="preserve">Mack Eason:
https://web.archive.org/web/20050310130806/http://www.tunisnews.net/9novembre01.htm
</t>
        </r>
      </text>
    </comment>
    <comment ref="AN1103" authorId="1" shapeId="0" xr:uid="{00000000-0006-0000-0000-0000CE210000}">
      <text>
        <r>
          <rPr>
            <sz val="11"/>
            <color indexed="8"/>
            <rFont val="Helvetica"/>
            <family val="2"/>
          </rPr>
          <t>Mack Eason:
https://web.archive.org/web/20050310130806/http://www.tunisnews.net/9novembre01.htm</t>
        </r>
      </text>
    </comment>
    <comment ref="AP1103" authorId="1" shapeId="0" xr:uid="{00000000-0006-0000-0000-0000CF210000}">
      <text>
        <r>
          <rPr>
            <sz val="11"/>
            <color indexed="8"/>
            <rFont val="Helvetica"/>
            <family val="2"/>
          </rPr>
          <t>Mack Eason:
https://web.archive.org/web/20050310130806/http://www.tunisnews.net/9novembre01.htm</t>
        </r>
      </text>
    </comment>
    <comment ref="AQ1103" authorId="1" shapeId="0" xr:uid="{00000000-0006-0000-0000-0000D0210000}">
      <text>
        <r>
          <rPr>
            <sz val="11"/>
            <color indexed="8"/>
            <rFont val="Helvetica"/>
            <family val="2"/>
          </rPr>
          <t>Mack Eason:
2 complainants living in France at time of complaint
https://web.archive.org/web/20050310130806/http://www.tunisnews.net/9novembre01.htm</t>
        </r>
      </text>
    </comment>
    <comment ref="AR1103" authorId="1" shapeId="0" xr:uid="{00000000-0006-0000-0000-0000D1210000}">
      <text>
        <r>
          <rPr>
            <sz val="11"/>
            <color indexed="8"/>
            <rFont val="Helvetica"/>
            <family val="2"/>
          </rPr>
          <t>Mack Eason:
2 complainants living in France at time of complaint
https://web.archive.org/web/20050310130806/http://www.tunisnews.net/9novembre01.htm</t>
        </r>
      </text>
    </comment>
    <comment ref="AG1104" authorId="0" shapeId="0" xr:uid="{00000000-0006-0000-0000-0000D2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104" authorId="0" shapeId="0" xr:uid="{00000000-0006-0000-0000-0000D3210000}">
      <text>
        <r>
          <rPr>
            <sz val="11"/>
            <color indexed="8"/>
            <rFont val="Helvetica"/>
            <family val="2"/>
          </rPr>
          <t>Author:
barely.
https://en.wikipedia.org/wiki/Danish_colonial_empire#Overview</t>
        </r>
      </text>
    </comment>
    <comment ref="AI1104" authorId="0" shapeId="0" xr:uid="{00000000-0006-0000-0000-0000D4210000}">
      <text>
        <r>
          <rPr>
            <sz val="11"/>
            <color indexed="8"/>
            <rFont val="Helvetica"/>
            <family val="2"/>
          </rPr>
          <t>Author:
https://en.wikipedia.org/wiki/History_of_French-era_Tunisia</t>
        </r>
      </text>
    </comment>
    <comment ref="AL1104" authorId="1" shapeId="0" xr:uid="{00000000-0006-0000-0000-0000D5210000}">
      <text>
        <r>
          <rPr>
            <sz val="11"/>
            <color indexed="8"/>
            <rFont val="Helvetica"/>
            <family val="2"/>
          </rPr>
          <t xml:space="preserve">Mack Eason:
https://web.archive.org/web/20050310130806/http://www.tunisnews.net/9novembre01.htm
</t>
        </r>
      </text>
    </comment>
    <comment ref="AN1104" authorId="1" shapeId="0" xr:uid="{00000000-0006-0000-0000-0000D6210000}">
      <text>
        <r>
          <rPr>
            <sz val="11"/>
            <color indexed="8"/>
            <rFont val="Helvetica"/>
            <family val="2"/>
          </rPr>
          <t>Mack Eason:
https://web.archive.org/web/20050310130806/http://www.tunisnews.net/9novembre01.htm</t>
        </r>
      </text>
    </comment>
    <comment ref="AP1104" authorId="1" shapeId="0" xr:uid="{00000000-0006-0000-0000-0000D7210000}">
      <text>
        <r>
          <rPr>
            <sz val="11"/>
            <color indexed="8"/>
            <rFont val="Helvetica"/>
            <family val="2"/>
          </rPr>
          <t>Mack Eason:
https://web.archive.org/web/20050310130806/http://www.tunisnews.net/9novembre01.htm</t>
        </r>
      </text>
    </comment>
    <comment ref="AQ1104" authorId="1" shapeId="0" xr:uid="{00000000-0006-0000-0000-0000D8210000}">
      <text>
        <r>
          <rPr>
            <sz val="11"/>
            <color indexed="8"/>
            <rFont val="Helvetica"/>
            <family val="2"/>
          </rPr>
          <t>Mack Eason:
2 complainants living in France at time of complaint
https://web.archive.org/web/20050310130806/http://www.tunisnews.net/9novembre01.htm</t>
        </r>
      </text>
    </comment>
    <comment ref="AR1104" authorId="1" shapeId="0" xr:uid="{00000000-0006-0000-0000-0000D9210000}">
      <text>
        <r>
          <rPr>
            <sz val="11"/>
            <color indexed="8"/>
            <rFont val="Helvetica"/>
            <family val="2"/>
          </rPr>
          <t>Mack Eason:
2 complainants living in France at time of complaint
https://web.archive.org/web/20050310130806/http://www.tunisnews.net/9novembre01.htm</t>
        </r>
      </text>
    </comment>
    <comment ref="AG1105" authorId="0" shapeId="0" xr:uid="{00000000-0006-0000-0000-0000DA210000}">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105" authorId="0" shapeId="0" xr:uid="{00000000-0006-0000-0000-0000DB210000}">
      <text>
        <r>
          <rPr>
            <sz val="11"/>
            <color indexed="8"/>
            <rFont val="Helvetica"/>
            <family val="2"/>
          </rPr>
          <t>Author:
barely.
https://en.wikipedia.org/wiki/Danish_colonial_empire#Overview</t>
        </r>
      </text>
    </comment>
    <comment ref="AI1105" authorId="0" shapeId="0" xr:uid="{00000000-0006-0000-0000-0000DC210000}">
      <text>
        <r>
          <rPr>
            <sz val="11"/>
            <color indexed="8"/>
            <rFont val="Helvetica"/>
            <family val="2"/>
          </rPr>
          <t>Author:
https://en.wikipedia.org/wiki/History_of_French-era_Tunisia</t>
        </r>
      </text>
    </comment>
    <comment ref="AL1105" authorId="1" shapeId="0" xr:uid="{00000000-0006-0000-0000-0000DD210000}">
      <text>
        <r>
          <rPr>
            <sz val="11"/>
            <color indexed="8"/>
            <rFont val="Helvetica"/>
            <family val="2"/>
          </rPr>
          <t xml:space="preserve">Mack Eason:
https://web.archive.org/web/20050310130806/http://www.tunisnews.net/9novembre01.htm
</t>
        </r>
      </text>
    </comment>
    <comment ref="AN1105" authorId="1" shapeId="0" xr:uid="{00000000-0006-0000-0000-0000DE210000}">
      <text>
        <r>
          <rPr>
            <sz val="11"/>
            <color indexed="8"/>
            <rFont val="Helvetica"/>
            <family val="2"/>
          </rPr>
          <t>Mack Eason:
https://web.archive.org/web/20050310130806/http://www.tunisnews.net/9novembre01.htm</t>
        </r>
      </text>
    </comment>
    <comment ref="AP1105" authorId="1" shapeId="0" xr:uid="{00000000-0006-0000-0000-0000DF210000}">
      <text>
        <r>
          <rPr>
            <sz val="11"/>
            <color indexed="8"/>
            <rFont val="Helvetica"/>
            <family val="2"/>
          </rPr>
          <t>Mack Eason:
https://web.archive.org/web/20050310130806/http://www.tunisnews.net/9novembre01.htm</t>
        </r>
      </text>
    </comment>
    <comment ref="AQ1105" authorId="1" shapeId="0" xr:uid="{00000000-0006-0000-0000-0000E0210000}">
      <text>
        <r>
          <rPr>
            <sz val="11"/>
            <color indexed="8"/>
            <rFont val="Helvetica"/>
            <family val="2"/>
          </rPr>
          <t>Mack Eason:
2 complainants living in France at time of complaint
https://web.archive.org/web/20050310130806/http://www.tunisnews.net/9novembre01.htm</t>
        </r>
      </text>
    </comment>
    <comment ref="AR1105" authorId="1" shapeId="0" xr:uid="{00000000-0006-0000-0000-0000E1210000}">
      <text>
        <r>
          <rPr>
            <sz val="11"/>
            <color indexed="8"/>
            <rFont val="Helvetica"/>
            <family val="2"/>
          </rPr>
          <t>Mack Eason:
2 complainants living in France at time of complaint
https://web.archive.org/web/20050310130806/http://www.tunisnews.net/9novembre01.htm</t>
        </r>
      </text>
    </comment>
    <comment ref="O1106" authorId="1" shapeId="0" xr:uid="{00000000-0006-0000-0000-0000881B0000}">
      <text>
        <r>
          <rPr>
            <sz val="11"/>
            <color indexed="8"/>
            <rFont val="Helvetica"/>
            <family val="2"/>
          </rPr>
          <t>Mack Eason:
http://www.ibtimes.co.uk/iraqi-immigrant-found-guilty-war-crimes-after-posing-head-isis-militant-facebook-1550843</t>
        </r>
      </text>
    </comment>
    <comment ref="Q1106" authorId="1" shapeId="0" xr:uid="{00000000-0006-0000-0000-0000891B0000}">
      <text>
        <r>
          <rPr>
            <sz val="11"/>
            <color indexed="8"/>
            <rFont val="Helvetica"/>
            <family val="2"/>
          </rPr>
          <t>Mack Eason:
https://trialinternational.org/latest-post/jebbar-salman-ammar/</t>
        </r>
      </text>
    </comment>
    <comment ref="T1106" authorId="1" shapeId="0" xr:uid="{00000000-0006-0000-0000-00008A1B0000}">
      <text>
        <r>
          <rPr>
            <sz val="11"/>
            <color indexed="8"/>
            <rFont val="Helvetica"/>
            <family val="2"/>
          </rPr>
          <t>Mack Eason:
https://trialinternational.org/latest-post/jebbar-salman-ammar/</t>
        </r>
      </text>
    </comment>
    <comment ref="AZ1106" authorId="1" shapeId="0" xr:uid="{00000000-0006-0000-0000-00008B1B0000}">
      <text>
        <r>
          <rPr>
            <sz val="11"/>
            <color indexed="8"/>
            <rFont val="Helvetica"/>
            <family val="2"/>
          </rPr>
          <t>Mack Eason:
“Jebbar Salman Ammar arrived in Finland about six months ago as part of Europe's huge migrant influx.”
http://www.dailymail.co.uk/news/article-3502818/Iraqi-migrant-guilty-Finland-committing-war-crime-posting-pictures-holding-decapitated-head-ISIS-fighter.html</t>
        </r>
      </text>
    </comment>
    <comment ref="BA1106" authorId="1" shapeId="0" xr:uid="{00000000-0006-0000-0000-00008C1B0000}">
      <text>
        <r>
          <rPr>
            <sz val="11"/>
            <color indexed="8"/>
            <rFont val="Helvetica"/>
            <family val="2"/>
          </rPr>
          <t>Mack Eason:
“Jebbar Salman Ammar arrived in Finland about six months ago as part of Europe's huge migrant influx.”
http://www.dailymail.co.uk/news/article-3502818/Iraqi-migrant-guilty-Finland-committing-war-crime-posting-pictures-holding-decapitated-head-ISIS-fighter.html</t>
        </r>
      </text>
    </comment>
    <comment ref="BB1106" authorId="1" shapeId="0" xr:uid="{00000000-0006-0000-0000-00008D1B0000}">
      <text>
        <r>
          <rPr>
            <sz val="11"/>
            <color indexed="8"/>
            <rFont val="Helvetica"/>
            <family val="2"/>
          </rPr>
          <t>Mack Eason:
“Jebbar Salman Ammar arrived in Finland about six months ago as part of Europe's huge migrant influx.”
http://www.dailymail.co.uk/news/article-3502818/Iraqi-migrant-guilty-Finland-committing-war-crime-posting-pictures-holding-decapitated-head-ISIS-fighter.html</t>
        </r>
      </text>
    </comment>
    <comment ref="B1107" authorId="1" shapeId="0" xr:uid="{00000000-0006-0000-0000-000023080000}">
      <text>
        <r>
          <rPr>
            <sz val="11"/>
            <color indexed="8"/>
            <rFont val="Helvetica"/>
            <family val="2"/>
          </rPr>
          <t xml:space="preserve">Mack Eason:
He was arrested after “ a Syrian man came forward to denounce him.”
Another refugee?
 	</t>
        </r>
      </text>
    </comment>
    <comment ref="C1107" authorId="1" shapeId="0" xr:uid="{00000000-0006-0000-0000-000024080000}">
      <text>
        <r>
          <rPr>
            <sz val="11"/>
            <color indexed="8"/>
            <rFont val="Helvetica"/>
            <family val="2"/>
          </rPr>
          <t xml:space="preserve">Mack Eason:
Defendant/convict not named because of Austria’s privacy laws
</t>
        </r>
      </text>
    </comment>
    <comment ref="O1107" authorId="1" shapeId="0" xr:uid="{00000000-0006-0000-0000-000025080000}">
      <text>
        <r>
          <rPr>
            <sz val="11"/>
            <color indexed="8"/>
            <rFont val="Helvetica"/>
            <family val="2"/>
          </rPr>
          <t>Mack Eason:
https://www.theguardian.com/world/2017/may/11/austria-jails-syrian-man-who-boasted-of-killings-in-homeland</t>
        </r>
      </text>
    </comment>
    <comment ref="T1107" authorId="1" shapeId="0" xr:uid="{00000000-0006-0000-0000-000026080000}">
      <text>
        <r>
          <rPr>
            <sz val="11"/>
            <color indexed="8"/>
            <rFont val="Helvetica"/>
            <family val="2"/>
          </rPr>
          <t>Mack Eason:
Convicted May 11, sentenced may 12.
https://sputniknews.com/europe/201705111053509886-austria-free-syrian-army-mass-murder/</t>
        </r>
      </text>
    </comment>
    <comment ref="AL1107" authorId="1" shapeId="0" xr:uid="{00000000-0006-0000-0000-000027080000}">
      <text>
        <r>
          <rPr>
            <sz val="11"/>
            <color indexed="8"/>
            <rFont val="Helvetica"/>
            <family val="2"/>
          </rPr>
          <t>Mack Eason:
https://www.theguardian.com/world/2017/may/11/austria-jails-syrian-man-who-boasted-of-killings-in-homeland</t>
        </r>
      </text>
    </comment>
    <comment ref="BB1107" authorId="1" shapeId="0" xr:uid="{00000000-0006-0000-0000-000028080000}">
      <text>
        <r>
          <rPr>
            <sz val="11"/>
            <color indexed="8"/>
            <rFont val="Helvetica"/>
            <family val="2"/>
          </rPr>
          <t>Mack Eason:
“He travelled to Austria and sought asylum in May 2015” 
https://www.theguardian.com/world/2017/may/11/austria-jails-syrian-man-who-boasted-of-killings-in-homeland</t>
        </r>
      </text>
    </comment>
    <comment ref="C1108" authorId="2" shapeId="0" xr:uid="{D41CCC94-8B43-B14F-8CC3-124ABFD50D16}">
      <text>
        <r>
          <rPr>
            <b/>
            <sz val="10"/>
            <color rgb="FF000000"/>
            <rFont val="Tahoma"/>
            <family val="2"/>
          </rPr>
          <t>Maximo Langer:</t>
        </r>
        <r>
          <rPr>
            <sz val="10"/>
            <color rgb="FF000000"/>
            <rFont val="Tahoma"/>
            <family val="2"/>
          </rPr>
          <t xml:space="preserve">
</t>
        </r>
        <r>
          <rPr>
            <sz val="18"/>
            <color rgb="FF000000"/>
            <rFont val="Calibri"/>
            <family val="2"/>
          </rPr>
          <t>We added 30 JohnDoes for IS/Daesh based on email from Florian Jeßberger and following source on page</t>
        </r>
        <r>
          <rPr>
            <sz val="18"/>
            <color rgb="FF000000"/>
            <rFont val="Calibri"/>
            <family val="2"/>
          </rPr>
          <t xml:space="preserve"> 7</t>
        </r>
        <r>
          <rPr>
            <sz val="18"/>
            <color rgb="FF000000"/>
            <rFont val="Calibri"/>
            <family val="2"/>
          </rPr>
          <t>:http://dip21.bundestag.de/dip21/btd/18/125/1812533.pdf (mentioning </t>
        </r>
        <r>
          <rPr>
            <sz val="10"/>
            <color rgb="FF000000"/>
            <rFont val="Calibri"/>
            <family val="2"/>
          </rPr>
          <t xml:space="preserve">
</t>
        </r>
        <r>
          <rPr>
            <sz val="18"/>
            <color rgb="FF000000"/>
            <rFont val="Calibri"/>
            <family val="2"/>
          </rPr>
          <t>that the "Number of references in the structural investigation related to IS/Daesh = approx. 600" and that the number of references with a perpetrator name attached "(category 1 and 2)" = "approx. 30")</t>
        </r>
        <r>
          <rPr>
            <sz val="10"/>
            <color rgb="FF000000"/>
            <rFont val="Calibri"/>
            <family val="2"/>
          </rPr>
          <t xml:space="preserve">
</t>
        </r>
        <r>
          <rPr>
            <sz val="18"/>
            <color rgb="FF000000"/>
            <rFont val="Calibri"/>
            <family val="2"/>
          </rPr>
          <t>But then we substructed 2 of these because there are two cases against identified defendants associated with Daesh, Abdulmalk A. and Fares AB. This is why we have 28 John Doe on Daeash in Germany.</t>
        </r>
        <r>
          <rPr>
            <sz val="10"/>
            <color rgb="FF000000"/>
            <rFont val="Calibri"/>
            <family val="2"/>
          </rPr>
          <t xml:space="preserve">
</t>
        </r>
      </text>
    </comment>
    <comment ref="O1108" authorId="1" shapeId="0" xr:uid="{00000000-0006-0000-0000-0000A9170000}">
      <text>
        <r>
          <rPr>
            <sz val="11"/>
            <color indexed="8"/>
            <rFont val="Helvetica"/>
            <family val="2"/>
          </rPr>
          <t xml:space="preserve">Mack Eason:
HRW, "'These are the Crimes we are Fleeing', Justice for Syria in Swedish and German Courts" (2017) p. 69
</t>
        </r>
      </text>
    </comment>
    <comment ref="Q1108" authorId="1" shapeId="0" xr:uid="{00000000-0006-0000-0000-0000AA170000}">
      <text>
        <r>
          <rPr>
            <sz val="11"/>
            <color indexed="8"/>
            <rFont val="Helvetica"/>
            <family val="2"/>
          </rPr>
          <t>Mack Eason:
Interpolated from this document: http://dip21.bundestag.de/dip21/btd/18/124/1812487.pdf (reference to formal proceedings being initiated against TWO Syrian defendant in 2014)</t>
        </r>
      </text>
    </comment>
    <comment ref="AH1108" authorId="0" shapeId="0" xr:uid="{00000000-0006-0000-0000-0000AB170000}">
      <text>
        <r>
          <rPr>
            <sz val="11"/>
            <color indexed="8"/>
            <rFont val="Helvetica"/>
            <family val="2"/>
          </rPr>
          <t>Author:
https://en.wikipedia.org/wiki/List_of_former_German_colonies</t>
        </r>
      </text>
    </comment>
    <comment ref="O1109" authorId="1" shapeId="0" xr:uid="{00000000-0006-0000-0000-0000C4170000}">
      <text>
        <r>
          <rPr>
            <sz val="11"/>
            <color indexed="8"/>
            <rFont val="Helvetica"/>
            <family val="2"/>
          </rPr>
          <t xml:space="preserve">Mack Eason:
HRW, "'These are the Crimes we are Fleeing', Justice for Syria in Swedish and German Courts" (2017) p. 69
</t>
        </r>
      </text>
    </comment>
    <comment ref="Q1109" authorId="1" shapeId="0" xr:uid="{00000000-0006-0000-0000-0000C5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09" authorId="0" shapeId="0" xr:uid="{00000000-0006-0000-0000-0000C6170000}">
      <text>
        <r>
          <rPr>
            <sz val="11"/>
            <color indexed="8"/>
            <rFont val="Helvetica"/>
            <family val="2"/>
          </rPr>
          <t>Author:
https://en.wikipedia.org/wiki/List_of_former_German_colonies</t>
        </r>
      </text>
    </comment>
    <comment ref="O1110" authorId="1" shapeId="0" xr:uid="{00000000-0006-0000-0000-0000C7170000}">
      <text>
        <r>
          <rPr>
            <sz val="11"/>
            <color indexed="8"/>
            <rFont val="Helvetica"/>
            <family val="2"/>
          </rPr>
          <t xml:space="preserve">Mack Eason:
HRW, "'These are the Crimes we are Fleeing', Justice for Syria in Swedish and German Courts" (2017) p. 69
</t>
        </r>
      </text>
    </comment>
    <comment ref="Q1110" authorId="1" shapeId="0" xr:uid="{00000000-0006-0000-0000-0000C8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10" authorId="0" shapeId="0" xr:uid="{00000000-0006-0000-0000-0000C9170000}">
      <text>
        <r>
          <rPr>
            <sz val="11"/>
            <color indexed="8"/>
            <rFont val="Helvetica"/>
            <family val="2"/>
          </rPr>
          <t>Author:
https://en.wikipedia.org/wiki/List_of_former_German_colonies</t>
        </r>
      </text>
    </comment>
    <comment ref="O1111" authorId="1" shapeId="0" xr:uid="{00000000-0006-0000-0000-0000CA170000}">
      <text>
        <r>
          <rPr>
            <sz val="11"/>
            <color indexed="8"/>
            <rFont val="Helvetica"/>
            <family val="2"/>
          </rPr>
          <t xml:space="preserve">Mack Eason:
HRW, "'These are the Crimes we are Fleeing', Justice for Syria in Swedish and German Courts" (2017) p. 69
</t>
        </r>
      </text>
    </comment>
    <comment ref="Q1111" authorId="1" shapeId="0" xr:uid="{00000000-0006-0000-0000-0000CB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11" authorId="0" shapeId="0" xr:uid="{00000000-0006-0000-0000-0000CC170000}">
      <text>
        <r>
          <rPr>
            <sz val="11"/>
            <color indexed="8"/>
            <rFont val="Helvetica"/>
            <family val="2"/>
          </rPr>
          <t>Author:
https://en.wikipedia.org/wiki/List_of_former_German_colonies</t>
        </r>
      </text>
    </comment>
    <comment ref="O1112" authorId="1" shapeId="0" xr:uid="{00000000-0006-0000-0000-0000CD170000}">
      <text>
        <r>
          <rPr>
            <sz val="11"/>
            <color indexed="8"/>
            <rFont val="Helvetica"/>
            <family val="2"/>
          </rPr>
          <t xml:space="preserve">Mack Eason:
HRW, "'These are the Crimes we are Fleeing', Justice for Syria in Swedish and German Courts" (2017) p. 69
</t>
        </r>
      </text>
    </comment>
    <comment ref="Q1112" authorId="1" shapeId="0" xr:uid="{00000000-0006-0000-0000-0000CE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12" authorId="0" shapeId="0" xr:uid="{00000000-0006-0000-0000-0000CF170000}">
      <text>
        <r>
          <rPr>
            <sz val="11"/>
            <color indexed="8"/>
            <rFont val="Helvetica"/>
            <family val="2"/>
          </rPr>
          <t>Author:
https://en.wikipedia.org/wiki/List_of_former_German_colonies</t>
        </r>
      </text>
    </comment>
    <comment ref="O1113" authorId="1" shapeId="0" xr:uid="{00000000-0006-0000-0000-0000D0170000}">
      <text>
        <r>
          <rPr>
            <sz val="11"/>
            <color indexed="8"/>
            <rFont val="Helvetica"/>
            <family val="2"/>
          </rPr>
          <t xml:space="preserve">Mack Eason:
HRW, "'These are the Crimes we are Fleeing', Justice for Syria in Swedish and German Courts" (2017) p. 69
</t>
        </r>
      </text>
    </comment>
    <comment ref="Q1113" authorId="1" shapeId="0" xr:uid="{00000000-0006-0000-0000-0000D1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13" authorId="0" shapeId="0" xr:uid="{00000000-0006-0000-0000-0000D2170000}">
      <text>
        <r>
          <rPr>
            <sz val="11"/>
            <color indexed="8"/>
            <rFont val="Helvetica"/>
            <family val="2"/>
          </rPr>
          <t>Author:
https://en.wikipedia.org/wiki/List_of_former_German_colonies</t>
        </r>
      </text>
    </comment>
    <comment ref="O1114" authorId="1" shapeId="0" xr:uid="{00000000-0006-0000-0000-0000D3170000}">
      <text>
        <r>
          <rPr>
            <sz val="11"/>
            <color indexed="8"/>
            <rFont val="Helvetica"/>
            <family val="2"/>
          </rPr>
          <t xml:space="preserve">Mack Eason:
HRW, "'These are the Crimes we are Fleeing', Justice for Syria in Swedish and German Courts" (2017) p. 69
</t>
        </r>
      </text>
    </comment>
    <comment ref="Q1114" authorId="1" shapeId="0" xr:uid="{00000000-0006-0000-0000-0000D4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14" authorId="0" shapeId="0" xr:uid="{00000000-0006-0000-0000-0000D5170000}">
      <text>
        <r>
          <rPr>
            <sz val="11"/>
            <color indexed="8"/>
            <rFont val="Helvetica"/>
            <family val="2"/>
          </rPr>
          <t>Author:
https://en.wikipedia.org/wiki/List_of_former_German_colonies</t>
        </r>
      </text>
    </comment>
    <comment ref="O1115" authorId="1" shapeId="0" xr:uid="{00000000-0006-0000-0000-0000D6170000}">
      <text>
        <r>
          <rPr>
            <sz val="11"/>
            <color indexed="8"/>
            <rFont val="Helvetica"/>
            <family val="2"/>
          </rPr>
          <t xml:space="preserve">Mack Eason:
HRW, "'These are the Crimes we are Fleeing', Justice for Syria in Swedish and German Courts" (2017) p. 69
</t>
        </r>
      </text>
    </comment>
    <comment ref="Q1115" authorId="1" shapeId="0" xr:uid="{00000000-0006-0000-0000-0000D7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15" authorId="0" shapeId="0" xr:uid="{00000000-0006-0000-0000-0000D8170000}">
      <text>
        <r>
          <rPr>
            <sz val="11"/>
            <color indexed="8"/>
            <rFont val="Helvetica"/>
            <family val="2"/>
          </rPr>
          <t>Author:
https://en.wikipedia.org/wiki/List_of_former_German_colonies</t>
        </r>
      </text>
    </comment>
    <comment ref="O1116" authorId="1" shapeId="0" xr:uid="{00000000-0006-0000-0000-0000D9170000}">
      <text>
        <r>
          <rPr>
            <sz val="11"/>
            <color indexed="8"/>
            <rFont val="Helvetica"/>
            <family val="2"/>
          </rPr>
          <t xml:space="preserve">Mack Eason:
HRW, "'These are the Crimes we are Fleeing', Justice for Syria in Swedish and German Courts" (2017) p. 69
</t>
        </r>
      </text>
    </comment>
    <comment ref="Q1116" authorId="1" shapeId="0" xr:uid="{00000000-0006-0000-0000-0000DA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16" authorId="0" shapeId="0" xr:uid="{00000000-0006-0000-0000-0000DB170000}">
      <text>
        <r>
          <rPr>
            <sz val="11"/>
            <color indexed="8"/>
            <rFont val="Helvetica"/>
            <family val="2"/>
          </rPr>
          <t>Author:
https://en.wikipedia.org/wiki/List_of_former_German_colonies</t>
        </r>
      </text>
    </comment>
    <comment ref="O1117" authorId="1" shapeId="0" xr:uid="{00000000-0006-0000-0000-0000DC170000}">
      <text>
        <r>
          <rPr>
            <sz val="11"/>
            <color indexed="8"/>
            <rFont val="Helvetica"/>
            <family val="2"/>
          </rPr>
          <t xml:space="preserve">Mack Eason:
HRW, "'These are the Crimes we are Fleeing', Justice for Syria in Swedish and German Courts" (2017) p. 69
</t>
        </r>
      </text>
    </comment>
    <comment ref="Q1117" authorId="1" shapeId="0" xr:uid="{00000000-0006-0000-0000-0000DD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17" authorId="0" shapeId="0" xr:uid="{00000000-0006-0000-0000-0000DE170000}">
      <text>
        <r>
          <rPr>
            <sz val="11"/>
            <color indexed="8"/>
            <rFont val="Helvetica"/>
            <family val="2"/>
          </rPr>
          <t>Author:
https://en.wikipedia.org/wiki/List_of_former_German_colonies</t>
        </r>
      </text>
    </comment>
    <comment ref="O1118" authorId="1" shapeId="0" xr:uid="{00000000-0006-0000-0000-0000DF170000}">
      <text>
        <r>
          <rPr>
            <sz val="11"/>
            <color indexed="8"/>
            <rFont val="Helvetica"/>
            <family val="2"/>
          </rPr>
          <t xml:space="preserve">Mack Eason:
HRW, "'These are the Crimes we are Fleeing', Justice for Syria in Swedish and German Courts" (2017) p. 69
</t>
        </r>
      </text>
    </comment>
    <comment ref="Q1118" authorId="1" shapeId="0" xr:uid="{00000000-0006-0000-0000-0000E0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18" authorId="0" shapeId="0" xr:uid="{00000000-0006-0000-0000-0000E1170000}">
      <text>
        <r>
          <rPr>
            <sz val="11"/>
            <color indexed="8"/>
            <rFont val="Helvetica"/>
            <family val="2"/>
          </rPr>
          <t>Author:
https://en.wikipedia.org/wiki/List_of_former_German_colonies</t>
        </r>
      </text>
    </comment>
    <comment ref="C1119" authorId="2" shapeId="0" xr:uid="{E8A8E80D-0C4C-BD4F-8484-0D433384974F}">
      <text>
        <r>
          <rPr>
            <b/>
            <sz val="10"/>
            <color rgb="FF000000"/>
            <rFont val="Tahoma"/>
            <family val="2"/>
          </rPr>
          <t>Maximo Langer:</t>
        </r>
        <r>
          <rPr>
            <sz val="10"/>
            <color rgb="FF000000"/>
            <rFont val="Tahoma"/>
            <family val="2"/>
          </rPr>
          <t xml:space="preserve">
</t>
        </r>
        <r>
          <rPr>
            <sz val="10"/>
            <color rgb="FF000000"/>
            <rFont val="Calibri"/>
            <family val="2"/>
          </rPr>
          <t>We added 30 JohnDoes for IS/Daesh based on email from Florian Jeßberger and following source on page</t>
        </r>
        <r>
          <rPr>
            <sz val="10"/>
            <color rgb="FF000000"/>
            <rFont val="Calibri"/>
            <family val="2"/>
          </rPr>
          <t xml:space="preserve"> 7</t>
        </r>
        <r>
          <rPr>
            <sz val="10"/>
            <color rgb="FF000000"/>
            <rFont val="Calibri"/>
            <family val="2"/>
          </rPr>
          <t xml:space="preserve">:http://dip21.bundestag.de/dip21/btd/18/125/1812533.pdf (mentioning 
</t>
        </r>
        <r>
          <rPr>
            <sz val="10"/>
            <color rgb="FF000000"/>
            <rFont val="Calibri"/>
            <family val="2"/>
          </rPr>
          <t xml:space="preserve">that the "Number of references in the structural investigation related to IS/Daesh = approx. 600" and that the number of references with a perpetrator name attached "(category 1 and 2)" = "approx. 30")
</t>
        </r>
        <r>
          <rPr>
            <sz val="10"/>
            <color rgb="FF000000"/>
            <rFont val="Tahoma"/>
            <family val="2"/>
          </rPr>
          <t>But then we substructed 2 of these because there are two cases against identified defendants associated with Daesh, Abdulmalk A. and Fares AB. This is why we have 28 John Doe on Daeash in Germany.</t>
        </r>
      </text>
    </comment>
    <comment ref="O1119" authorId="1" shapeId="0" xr:uid="{00000000-0006-0000-0000-0000AC170000}">
      <text>
        <r>
          <rPr>
            <sz val="11"/>
            <color indexed="8"/>
            <rFont val="Helvetica"/>
            <family val="2"/>
          </rPr>
          <t xml:space="preserve">Mack Eason:
HRW, "'These are the Crimes we are Fleeing', Justice for Syria in Swedish and German Courts" (2017) p. 69
</t>
        </r>
      </text>
    </comment>
    <comment ref="Q1119" authorId="1" shapeId="0" xr:uid="{00000000-0006-0000-0000-0000AD170000}">
      <text>
        <r>
          <rPr>
            <sz val="11"/>
            <color indexed="8"/>
            <rFont val="Helvetica"/>
            <family val="2"/>
          </rPr>
          <t>Mack Eason:
Interpolated from this document: http://dip21.bundestag.de/dip21/btd/18/124/1812487.pdf (reference to formal proceedings being initiated against TWO Syrian defendant in 2014)</t>
        </r>
      </text>
    </comment>
    <comment ref="AH1119" authorId="0" shapeId="0" xr:uid="{00000000-0006-0000-0000-0000AE170000}">
      <text>
        <r>
          <rPr>
            <sz val="11"/>
            <color indexed="8"/>
            <rFont val="Helvetica"/>
            <family val="2"/>
          </rPr>
          <t>Author:
https://en.wikipedia.org/wiki/List_of_former_German_colonies</t>
        </r>
      </text>
    </comment>
    <comment ref="O1120" authorId="1" shapeId="0" xr:uid="{00000000-0006-0000-0000-0000E2170000}">
      <text>
        <r>
          <rPr>
            <sz val="11"/>
            <color indexed="8"/>
            <rFont val="Helvetica"/>
            <family val="2"/>
          </rPr>
          <t xml:space="preserve">Mack Eason:
HRW, "'These are the Crimes we are Fleeing', Justice for Syria in Swedish and German Courts" (2017) p. 69
</t>
        </r>
      </text>
    </comment>
    <comment ref="Q1120" authorId="1" shapeId="0" xr:uid="{00000000-0006-0000-0000-0000E3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0" authorId="0" shapeId="0" xr:uid="{00000000-0006-0000-0000-0000E4170000}">
      <text>
        <r>
          <rPr>
            <sz val="11"/>
            <color indexed="8"/>
            <rFont val="Helvetica"/>
            <family val="2"/>
          </rPr>
          <t>Author:
https://en.wikipedia.org/wiki/List_of_former_German_colonies</t>
        </r>
      </text>
    </comment>
    <comment ref="O1121" authorId="1" shapeId="0" xr:uid="{00000000-0006-0000-0000-0000E5170000}">
      <text>
        <r>
          <rPr>
            <sz val="11"/>
            <color indexed="8"/>
            <rFont val="Helvetica"/>
            <family val="2"/>
          </rPr>
          <t xml:space="preserve">Mack Eason:
HRW, "'These are the Crimes we are Fleeing', Justice for Syria in Swedish and German Courts" (2017) p. 69
</t>
        </r>
      </text>
    </comment>
    <comment ref="Q1121" authorId="1" shapeId="0" xr:uid="{00000000-0006-0000-0000-0000E6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1" authorId="0" shapeId="0" xr:uid="{00000000-0006-0000-0000-0000E7170000}">
      <text>
        <r>
          <rPr>
            <sz val="11"/>
            <color indexed="8"/>
            <rFont val="Helvetica"/>
            <family val="2"/>
          </rPr>
          <t>Author:
https://en.wikipedia.org/wiki/List_of_former_German_colonies</t>
        </r>
      </text>
    </comment>
    <comment ref="O1122" authorId="1" shapeId="0" xr:uid="{00000000-0006-0000-0000-0000E8170000}">
      <text>
        <r>
          <rPr>
            <sz val="11"/>
            <color indexed="8"/>
            <rFont val="Helvetica"/>
            <family val="2"/>
          </rPr>
          <t xml:space="preserve">Mack Eason:
HRW, "'These are the Crimes we are Fleeing', Justice for Syria in Swedish and German Courts" (2017) p. 69
</t>
        </r>
      </text>
    </comment>
    <comment ref="Q1122" authorId="1" shapeId="0" xr:uid="{00000000-0006-0000-0000-0000E9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2" authorId="0" shapeId="0" xr:uid="{00000000-0006-0000-0000-0000EA170000}">
      <text>
        <r>
          <rPr>
            <sz val="11"/>
            <color indexed="8"/>
            <rFont val="Helvetica"/>
            <family val="2"/>
          </rPr>
          <t>Author:
https://en.wikipedia.org/wiki/List_of_former_German_colonies</t>
        </r>
      </text>
    </comment>
    <comment ref="O1123" authorId="1" shapeId="0" xr:uid="{00000000-0006-0000-0000-0000EB170000}">
      <text>
        <r>
          <rPr>
            <sz val="11"/>
            <color indexed="8"/>
            <rFont val="Helvetica"/>
            <family val="2"/>
          </rPr>
          <t xml:space="preserve">Mack Eason:
HRW, "'These are the Crimes we are Fleeing', Justice for Syria in Swedish and German Courts" (2017) p. 69
</t>
        </r>
      </text>
    </comment>
    <comment ref="Q1123" authorId="1" shapeId="0" xr:uid="{00000000-0006-0000-0000-0000EC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3" authorId="0" shapeId="0" xr:uid="{00000000-0006-0000-0000-0000ED170000}">
      <text>
        <r>
          <rPr>
            <sz val="11"/>
            <color indexed="8"/>
            <rFont val="Helvetica"/>
            <family val="2"/>
          </rPr>
          <t>Author:
https://en.wikipedia.org/wiki/List_of_former_German_colonies</t>
        </r>
      </text>
    </comment>
    <comment ref="O1124" authorId="1" shapeId="0" xr:uid="{00000000-0006-0000-0000-0000EE170000}">
      <text>
        <r>
          <rPr>
            <sz val="11"/>
            <color indexed="8"/>
            <rFont val="Helvetica"/>
            <family val="2"/>
          </rPr>
          <t xml:space="preserve">Mack Eason:
HRW, "'These are the Crimes we are Fleeing', Justice for Syria in Swedish and German Courts" (2017) p. 69
</t>
        </r>
      </text>
    </comment>
    <comment ref="Q1124" authorId="1" shapeId="0" xr:uid="{00000000-0006-0000-0000-0000EF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4" authorId="0" shapeId="0" xr:uid="{00000000-0006-0000-0000-0000F0170000}">
      <text>
        <r>
          <rPr>
            <sz val="11"/>
            <color indexed="8"/>
            <rFont val="Helvetica"/>
            <family val="2"/>
          </rPr>
          <t>Author:
https://en.wikipedia.org/wiki/List_of_former_German_colonies</t>
        </r>
      </text>
    </comment>
    <comment ref="O1125" authorId="1" shapeId="0" xr:uid="{00000000-0006-0000-0000-0000F1170000}">
      <text>
        <r>
          <rPr>
            <sz val="11"/>
            <color indexed="8"/>
            <rFont val="Helvetica"/>
            <family val="2"/>
          </rPr>
          <t xml:space="preserve">Mack Eason:
HRW, "'These are the Crimes we are Fleeing', Justice for Syria in Swedish and German Courts" (2017) p. 69
</t>
        </r>
      </text>
    </comment>
    <comment ref="Q1125" authorId="1" shapeId="0" xr:uid="{00000000-0006-0000-0000-0000F2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5" authorId="0" shapeId="0" xr:uid="{00000000-0006-0000-0000-0000F3170000}">
      <text>
        <r>
          <rPr>
            <sz val="11"/>
            <color indexed="8"/>
            <rFont val="Helvetica"/>
            <family val="2"/>
          </rPr>
          <t>Author:
https://en.wikipedia.org/wiki/List_of_former_German_colonies</t>
        </r>
      </text>
    </comment>
    <comment ref="O1126" authorId="1" shapeId="0" xr:uid="{00000000-0006-0000-0000-0000F4170000}">
      <text>
        <r>
          <rPr>
            <sz val="11"/>
            <color indexed="8"/>
            <rFont val="Helvetica"/>
            <family val="2"/>
          </rPr>
          <t xml:space="preserve">Mack Eason:
HRW, "'These are the Crimes we are Fleeing', Justice for Syria in Swedish and German Courts" (2017) p. 69
</t>
        </r>
      </text>
    </comment>
    <comment ref="Q1126" authorId="1" shapeId="0" xr:uid="{00000000-0006-0000-0000-0000F5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6" authorId="0" shapeId="0" xr:uid="{00000000-0006-0000-0000-0000F6170000}">
      <text>
        <r>
          <rPr>
            <sz val="11"/>
            <color indexed="8"/>
            <rFont val="Helvetica"/>
            <family val="2"/>
          </rPr>
          <t>Author:
https://en.wikipedia.org/wiki/List_of_former_German_colonies</t>
        </r>
      </text>
    </comment>
    <comment ref="O1127" authorId="1" shapeId="0" xr:uid="{00000000-0006-0000-0000-0000F7170000}">
      <text>
        <r>
          <rPr>
            <sz val="11"/>
            <color indexed="8"/>
            <rFont val="Helvetica"/>
            <family val="2"/>
          </rPr>
          <t xml:space="preserve">Mack Eason:
HRW, "'These are the Crimes we are Fleeing', Justice for Syria in Swedish and German Courts" (2017) p. 69
</t>
        </r>
      </text>
    </comment>
    <comment ref="Q1127" authorId="1" shapeId="0" xr:uid="{00000000-0006-0000-0000-0000F8170000}">
      <text>
        <r>
          <rPr>
            <sz val="11"/>
            <color indexed="8"/>
            <rFont val="Helvetica"/>
            <family val="2"/>
          </rPr>
          <t>Mack Eason:
Interpolated from this document: http://dip21.bundestag.de/dip21/btd/18/124/1812487.pdf (reference to formal proceedings being initiated against TWELVE Syrian defendant in 2016)</t>
        </r>
      </text>
    </comment>
    <comment ref="AH1127" authorId="0" shapeId="0" xr:uid="{00000000-0006-0000-0000-0000F9170000}">
      <text>
        <r>
          <rPr>
            <sz val="11"/>
            <color indexed="8"/>
            <rFont val="Helvetica"/>
            <family val="2"/>
          </rPr>
          <t>Author:
https://en.wikipedia.org/wiki/List_of_former_German_colonies</t>
        </r>
      </text>
    </comment>
    <comment ref="O1128" authorId="1" shapeId="0" xr:uid="{00000000-0006-0000-0000-0000FA170000}">
      <text>
        <r>
          <rPr>
            <sz val="11"/>
            <color indexed="8"/>
            <rFont val="Helvetica"/>
            <family val="2"/>
          </rPr>
          <t xml:space="preserve">Mack Eason:
HRW, "'These are the Crimes we are Fleeing', Justice for Syria in Swedish and German Courts" (2017) p. 69
</t>
        </r>
      </text>
    </comment>
    <comment ref="AH1128" authorId="0" shapeId="0" xr:uid="{00000000-0006-0000-0000-0000FB170000}">
      <text>
        <r>
          <rPr>
            <sz val="11"/>
            <color indexed="8"/>
            <rFont val="Helvetica"/>
            <family val="2"/>
          </rPr>
          <t>Author:
https://en.wikipedia.org/wiki/List_of_former_German_colonies</t>
        </r>
      </text>
    </comment>
    <comment ref="O1129" authorId="1" shapeId="0" xr:uid="{00000000-0006-0000-0000-0000AF170000}">
      <text>
        <r>
          <rPr>
            <sz val="11"/>
            <color indexed="8"/>
            <rFont val="Helvetica"/>
            <family val="2"/>
          </rPr>
          <t xml:space="preserve">Mack Eason:
HRW, "'These are the Crimes we are Fleeing', Justice for Syria in Swedish and German Courts" (2017) p. 69
</t>
        </r>
      </text>
    </comment>
    <comment ref="Q1129" authorId="1" shapeId="0" xr:uid="{00000000-0006-0000-0000-0000B0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29" authorId="0" shapeId="0" xr:uid="{00000000-0006-0000-0000-0000B1170000}">
      <text>
        <r>
          <rPr>
            <sz val="11"/>
            <color indexed="8"/>
            <rFont val="Helvetica"/>
            <family val="2"/>
          </rPr>
          <t>Author:
https://en.wikipedia.org/wiki/List_of_former_German_colonies</t>
        </r>
      </text>
    </comment>
    <comment ref="O1130" authorId="1" shapeId="0" xr:uid="{00000000-0006-0000-0000-0000B2170000}">
      <text>
        <r>
          <rPr>
            <sz val="11"/>
            <color indexed="8"/>
            <rFont val="Helvetica"/>
            <family val="2"/>
          </rPr>
          <t xml:space="preserve">Mack Eason:
HRW, "'These are the Crimes we are Fleeing', Justice for Syria in Swedish and German Courts" (2017) p. 69
</t>
        </r>
      </text>
    </comment>
    <comment ref="Q1130" authorId="1" shapeId="0" xr:uid="{00000000-0006-0000-0000-0000B3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30" authorId="0" shapeId="0" xr:uid="{00000000-0006-0000-0000-0000B4170000}">
      <text>
        <r>
          <rPr>
            <sz val="11"/>
            <color indexed="8"/>
            <rFont val="Helvetica"/>
            <family val="2"/>
          </rPr>
          <t>Author:
https://en.wikipedia.org/wiki/List_of_former_German_colonies</t>
        </r>
      </text>
    </comment>
    <comment ref="O1131" authorId="1" shapeId="0" xr:uid="{00000000-0006-0000-0000-0000B5170000}">
      <text>
        <r>
          <rPr>
            <sz val="11"/>
            <color indexed="8"/>
            <rFont val="Helvetica"/>
            <family val="2"/>
          </rPr>
          <t xml:space="preserve">Mack Eason:
HRW, "'These are the Crimes we are Fleeing', Justice for Syria in Swedish and German Courts" (2017) p. 69
</t>
        </r>
      </text>
    </comment>
    <comment ref="Q1131" authorId="1" shapeId="0" xr:uid="{00000000-0006-0000-0000-0000B6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31" authorId="0" shapeId="0" xr:uid="{00000000-0006-0000-0000-0000B7170000}">
      <text>
        <r>
          <rPr>
            <sz val="11"/>
            <color indexed="8"/>
            <rFont val="Helvetica"/>
            <family val="2"/>
          </rPr>
          <t>Author:
https://en.wikipedia.org/wiki/List_of_former_German_colonies</t>
        </r>
      </text>
    </comment>
    <comment ref="O1132" authorId="1" shapeId="0" xr:uid="{00000000-0006-0000-0000-0000B8170000}">
      <text>
        <r>
          <rPr>
            <sz val="11"/>
            <color indexed="8"/>
            <rFont val="Helvetica"/>
            <family val="2"/>
          </rPr>
          <t xml:space="preserve">Mack Eason:
HRW, "'These are the Crimes we are Fleeing', Justice for Syria in Swedish and German Courts" (2017) p. 69
</t>
        </r>
      </text>
    </comment>
    <comment ref="Q1132" authorId="1" shapeId="0" xr:uid="{00000000-0006-0000-0000-0000B9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32" authorId="0" shapeId="0" xr:uid="{00000000-0006-0000-0000-0000BA170000}">
      <text>
        <r>
          <rPr>
            <sz val="11"/>
            <color indexed="8"/>
            <rFont val="Helvetica"/>
            <family val="2"/>
          </rPr>
          <t>Author:
https://en.wikipedia.org/wiki/List_of_former_German_colonies</t>
        </r>
      </text>
    </comment>
    <comment ref="O1133" authorId="1" shapeId="0" xr:uid="{00000000-0006-0000-0000-0000BB170000}">
      <text>
        <r>
          <rPr>
            <sz val="11"/>
            <color indexed="8"/>
            <rFont val="Helvetica"/>
            <family val="2"/>
          </rPr>
          <t xml:space="preserve">Mack Eason:
HRW, "'These are the Crimes we are Fleeing', Justice for Syria in Swedish and German Courts" (2017) p. 69
</t>
        </r>
      </text>
    </comment>
    <comment ref="Q1133" authorId="1" shapeId="0" xr:uid="{00000000-0006-0000-0000-0000BC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33" authorId="0" shapeId="0" xr:uid="{00000000-0006-0000-0000-0000BD170000}">
      <text>
        <r>
          <rPr>
            <sz val="11"/>
            <color indexed="8"/>
            <rFont val="Helvetica"/>
            <family val="2"/>
          </rPr>
          <t>Author:
https://en.wikipedia.org/wiki/List_of_former_German_colonies</t>
        </r>
      </text>
    </comment>
    <comment ref="O1134" authorId="1" shapeId="0" xr:uid="{00000000-0006-0000-0000-0000BE170000}">
      <text>
        <r>
          <rPr>
            <sz val="11"/>
            <color indexed="8"/>
            <rFont val="Helvetica"/>
            <family val="2"/>
          </rPr>
          <t xml:space="preserve">Mack Eason:
HRW, "'These are the Crimes we are Fleeing', Justice for Syria in Swedish and German Courts" (2017) p. 69
</t>
        </r>
      </text>
    </comment>
    <comment ref="Q1134" authorId="1" shapeId="0" xr:uid="{00000000-0006-0000-0000-0000BF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34" authorId="0" shapeId="0" xr:uid="{00000000-0006-0000-0000-0000C0170000}">
      <text>
        <r>
          <rPr>
            <sz val="11"/>
            <color indexed="8"/>
            <rFont val="Helvetica"/>
            <family val="2"/>
          </rPr>
          <t>Author:
https://en.wikipedia.org/wiki/List_of_former_German_colonies</t>
        </r>
      </text>
    </comment>
    <comment ref="O1135" authorId="1" shapeId="0" xr:uid="{00000000-0006-0000-0000-0000C1170000}">
      <text>
        <r>
          <rPr>
            <sz val="11"/>
            <color indexed="8"/>
            <rFont val="Helvetica"/>
            <family val="2"/>
          </rPr>
          <t xml:space="preserve">Mack Eason:
HRW, "'These are the Crimes we are Fleeing', Justice for Syria in Swedish and German Courts" (2017) p. 69
</t>
        </r>
      </text>
    </comment>
    <comment ref="Q1135" authorId="1" shapeId="0" xr:uid="{00000000-0006-0000-0000-0000C2170000}">
      <text>
        <r>
          <rPr>
            <sz val="11"/>
            <color indexed="8"/>
            <rFont val="Helvetica"/>
            <family val="2"/>
          </rPr>
          <t>Mack Eason:
Interpolated from this document: http://dip21.bundestag.de/dip21/btd/18/124/1812487.pdf (reference to formal proceedings being initiated against THIRTEEN Syrian defendant in 2015)</t>
        </r>
      </text>
    </comment>
    <comment ref="AH1135" authorId="0" shapeId="0" xr:uid="{00000000-0006-0000-0000-0000C3170000}">
      <text>
        <r>
          <rPr>
            <sz val="11"/>
            <color indexed="8"/>
            <rFont val="Helvetica"/>
            <family val="2"/>
          </rPr>
          <t>Author:
https://en.wikipedia.org/wiki/List_of_former_German_colonies</t>
        </r>
      </text>
    </comment>
    <comment ref="C1136" authorId="1" shapeId="0" xr:uid="{00000000-0006-0000-0000-0000610F0000}">
      <text>
        <r>
          <rPr>
            <sz val="11"/>
            <color indexed="8"/>
            <rFont val="Helvetica"/>
            <family val="2"/>
          </rPr>
          <t>Mack Eason:
Explanation: Al-Hazouz’ complaint targeted Gadaffi and “five police officers and a doctor in Libya” according to his attorney.
http://www.cbsnews.com/news/doctor-detained-in-libya-suing-gadhafi/</t>
        </r>
      </text>
    </comment>
    <comment ref="O1136" authorId="1" shapeId="0" xr:uid="{00000000-0006-0000-0000-0000620F0000}">
      <text>
        <r>
          <rPr>
            <sz val="11"/>
            <color indexed="8"/>
            <rFont val="Helvetica"/>
            <family val="2"/>
          </rPr>
          <t>Mack Eason:
http://www.20minutes.fr/france/200893-20071213-avocats-frontieres-depose-plainte-contre-kadhafi-tortures</t>
        </r>
      </text>
    </comment>
    <comment ref="AH1136" authorId="0" shapeId="0" xr:uid="{00000000-0006-0000-0000-0000630F00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https://en.wikipedia.org/wiki/Danish_colonial_empire#Overview</t>
        </r>
      </text>
    </comment>
    <comment ref="AI1136" authorId="0" shapeId="0" xr:uid="{00000000-0006-0000-0000-0000640F0000}">
      <text>
        <r>
          <rPr>
            <sz val="11"/>
            <color indexed="8"/>
            <rFont val="Helvetica"/>
            <family val="2"/>
          </rPr>
          <t>Author:
https://en.wikipedia.org/wiki/History_of_Libya</t>
        </r>
      </text>
    </comment>
    <comment ref="AO1136" authorId="1" shapeId="0" xr:uid="{00000000-0006-0000-0000-0000650F0000}">
      <text>
        <r>
          <rPr>
            <sz val="11"/>
            <color indexed="8"/>
            <rFont val="Helvetica"/>
            <family val="2"/>
          </rPr>
          <t>Mack Eason:
Avocats sans frontières France</t>
        </r>
      </text>
    </comment>
    <comment ref="AR1136" authorId="1" shapeId="0" xr:uid="{00000000-0006-0000-0000-0000660F0000}">
      <text>
        <r>
          <rPr>
            <sz val="11"/>
            <color indexed="8"/>
            <rFont val="Helvetica"/>
            <family val="2"/>
          </rPr>
          <t>Mack Eason:
Plaintiff lived in Bulgaria at the time.
https://en.wikipedia.org/wiki/Ashraf_Al_Hajuj</t>
        </r>
      </text>
    </comment>
    <comment ref="C1137" authorId="1" shapeId="0" xr:uid="{00000000-0006-0000-0000-0000670F0000}">
      <text>
        <r>
          <rPr>
            <sz val="11"/>
            <color indexed="8"/>
            <rFont val="Helvetica"/>
            <family val="2"/>
          </rPr>
          <t>Mack Eason:
Explanation: Al-Hazouz’ complaint targeted Gadaffi and “five police officers and a doctor in Libya” according to his attorney.
http://www.cbsnews.com/news/doctor-detained-in-libya-suing-gadhafi/</t>
        </r>
      </text>
    </comment>
    <comment ref="O1137" authorId="1" shapeId="0" xr:uid="{00000000-0006-0000-0000-0000680F0000}">
      <text>
        <r>
          <rPr>
            <sz val="11"/>
            <color indexed="8"/>
            <rFont val="Helvetica"/>
            <family val="2"/>
          </rPr>
          <t>Mack Eason:
http://www.20minutes.fr/france/200893-20071213-avocats-frontieres-depose-plainte-contre-kadhafi-tortures</t>
        </r>
      </text>
    </comment>
    <comment ref="AH1137" authorId="0" shapeId="0" xr:uid="{00000000-0006-0000-0000-0000690F0000}">
      <text>
        <r>
          <rPr>
            <sz val="11"/>
            <color indexed="8"/>
            <rFont val="Helvetica"/>
            <family val="2"/>
          </rPr>
          <t>Author:
barely.
https://en.wikipedia.org/wiki/Danish_colonial_empire#Overview</t>
        </r>
      </text>
    </comment>
    <comment ref="AI1137" authorId="0" shapeId="0" xr:uid="{00000000-0006-0000-0000-00006A0F0000}">
      <text>
        <r>
          <rPr>
            <sz val="11"/>
            <color indexed="8"/>
            <rFont val="Helvetica"/>
            <family val="2"/>
          </rPr>
          <t>Author:
https://en.wikipedia.org/wiki/History_of_Libya</t>
        </r>
      </text>
    </comment>
    <comment ref="AO1137" authorId="1" shapeId="0" xr:uid="{00000000-0006-0000-0000-00006B0F0000}">
      <text>
        <r>
          <rPr>
            <sz val="11"/>
            <color indexed="8"/>
            <rFont val="Helvetica"/>
            <family val="2"/>
          </rPr>
          <t>Mack Eason:
Avocats sans frontières France</t>
        </r>
      </text>
    </comment>
    <comment ref="AR1137" authorId="1" shapeId="0" xr:uid="{00000000-0006-0000-0000-00006C0F0000}">
      <text>
        <r>
          <rPr>
            <sz val="11"/>
            <color indexed="8"/>
            <rFont val="Helvetica"/>
            <family val="2"/>
          </rPr>
          <t>Mack Eason:
Plaintiff lived in Bulgaria at the time.
https://en.wikipedia.org/wiki/Ashraf_Al_Hajuj</t>
        </r>
      </text>
    </comment>
    <comment ref="C1138" authorId="1" shapeId="0" xr:uid="{00000000-0006-0000-0000-00006D0F0000}">
      <text>
        <r>
          <rPr>
            <sz val="11"/>
            <color indexed="8"/>
            <rFont val="Helvetica"/>
            <family val="2"/>
          </rPr>
          <t>Mack Eason:
Explanation: Al-Hazouz’ complaint targeted Gadaffi and “five police officers and a doctor in Libya” according to his attorney.
http://www.cbsnews.com/news/doctor-detained-in-libya-suing-gadhafi/</t>
        </r>
      </text>
    </comment>
    <comment ref="O1138" authorId="1" shapeId="0" xr:uid="{00000000-0006-0000-0000-00006E0F0000}">
      <text>
        <r>
          <rPr>
            <sz val="11"/>
            <color indexed="8"/>
            <rFont val="Helvetica"/>
            <family val="2"/>
          </rPr>
          <t>Mack Eason:
http://www.20minutes.fr/france/200893-20071213-avocats-frontieres-depose-plainte-contre-kadhafi-tortures</t>
        </r>
      </text>
    </comment>
    <comment ref="AH1138" authorId="0" shapeId="0" xr:uid="{00000000-0006-0000-0000-00006F0F0000}">
      <text>
        <r>
          <rPr>
            <sz val="11"/>
            <color indexed="8"/>
            <rFont val="Helvetica"/>
            <family val="2"/>
          </rPr>
          <t>Author:
barely.
https://en.wikipedia.org/wiki/Danish_colonial_empire#Overview</t>
        </r>
      </text>
    </comment>
    <comment ref="AI1138" authorId="0" shapeId="0" xr:uid="{00000000-0006-0000-0000-0000700F0000}">
      <text>
        <r>
          <rPr>
            <sz val="11"/>
            <color indexed="8"/>
            <rFont val="Helvetica"/>
            <family val="2"/>
          </rPr>
          <t>Author:
https://en.wikipedia.org/wiki/History_of_Libya</t>
        </r>
      </text>
    </comment>
    <comment ref="AO1138" authorId="1" shapeId="0" xr:uid="{00000000-0006-0000-0000-0000710F0000}">
      <text>
        <r>
          <rPr>
            <sz val="11"/>
            <color indexed="8"/>
            <rFont val="Helvetica"/>
            <family val="2"/>
          </rPr>
          <t>Mack Eason:
Avocats sans frontières France</t>
        </r>
      </text>
    </comment>
    <comment ref="AR1138" authorId="1" shapeId="0" xr:uid="{00000000-0006-0000-0000-0000720F0000}">
      <text>
        <r>
          <rPr>
            <sz val="11"/>
            <color indexed="8"/>
            <rFont val="Helvetica"/>
            <family val="2"/>
          </rPr>
          <t>Mack Eason:
Plaintiff lived in Bulgaria at the time.
https://en.wikipedia.org/wiki/Ashraf_Al_Hajuj</t>
        </r>
      </text>
    </comment>
    <comment ref="C1139" authorId="1" shapeId="0" xr:uid="{00000000-0006-0000-0000-0000730F0000}">
      <text>
        <r>
          <rPr>
            <sz val="11"/>
            <color indexed="8"/>
            <rFont val="Helvetica"/>
            <family val="2"/>
          </rPr>
          <t>Mack Eason:
Explanation: Al-Hazouz’ complaint targeted Gadaffi and “five police officers and a doctor in Libya” according to his attorney.
http://www.cbsnews.com/news/doctor-detained-in-libya-suing-gadhafi/</t>
        </r>
      </text>
    </comment>
    <comment ref="O1139" authorId="1" shapeId="0" xr:uid="{00000000-0006-0000-0000-0000740F0000}">
      <text>
        <r>
          <rPr>
            <sz val="11"/>
            <color indexed="8"/>
            <rFont val="Helvetica"/>
            <family val="2"/>
          </rPr>
          <t>Mack Eason:
http://www.20minutes.fr/france/200893-20071213-avocats-frontieres-depose-plainte-contre-kadhafi-tortures</t>
        </r>
      </text>
    </comment>
    <comment ref="AH1139" authorId="0" shapeId="0" xr:uid="{00000000-0006-0000-0000-0000750F0000}">
      <text>
        <r>
          <rPr>
            <sz val="11"/>
            <color indexed="8"/>
            <rFont val="Helvetica"/>
            <family val="2"/>
          </rPr>
          <t>Author:
barely.
https://en.wikipedia.org/wiki/Danish_colonial_empire#Overview</t>
        </r>
      </text>
    </comment>
    <comment ref="AI1139" authorId="0" shapeId="0" xr:uid="{00000000-0006-0000-0000-0000760F0000}">
      <text>
        <r>
          <rPr>
            <sz val="11"/>
            <color indexed="8"/>
            <rFont val="Helvetica"/>
            <family val="2"/>
          </rPr>
          <t>Author:
https://en.wikipedia.org/wiki/History_of_Libya</t>
        </r>
      </text>
    </comment>
    <comment ref="AO1139" authorId="1" shapeId="0" xr:uid="{00000000-0006-0000-0000-0000770F0000}">
      <text>
        <r>
          <rPr>
            <sz val="11"/>
            <color indexed="8"/>
            <rFont val="Helvetica"/>
            <family val="2"/>
          </rPr>
          <t>Mack Eason:
Avocats sans frontières France</t>
        </r>
      </text>
    </comment>
    <comment ref="AR1139" authorId="1" shapeId="0" xr:uid="{00000000-0006-0000-0000-0000780F0000}">
      <text>
        <r>
          <rPr>
            <sz val="11"/>
            <color indexed="8"/>
            <rFont val="Helvetica"/>
            <family val="2"/>
          </rPr>
          <t>Mack Eason:
Plaintiff lived in Bulgaria at the time.
https://en.wikipedia.org/wiki/Ashraf_Al_Hajuj</t>
        </r>
      </text>
    </comment>
    <comment ref="C1140" authorId="1" shapeId="0" xr:uid="{00000000-0006-0000-0000-0000790F0000}">
      <text>
        <r>
          <rPr>
            <sz val="11"/>
            <color indexed="8"/>
            <rFont val="Helvetica"/>
            <family val="2"/>
          </rPr>
          <t>Mack Eason:
Explanation: Al-Hazouz’ complaint targeted Gadaffi and “five police officers and a doctor in Libya” according to his attorney.
http://www.cbsnews.com/news/doctor-detained-in-libya-suing-gadhafi/</t>
        </r>
      </text>
    </comment>
    <comment ref="O1140" authorId="1" shapeId="0" xr:uid="{00000000-0006-0000-0000-00007A0F0000}">
      <text>
        <r>
          <rPr>
            <sz val="11"/>
            <color indexed="8"/>
            <rFont val="Helvetica"/>
            <family val="2"/>
          </rPr>
          <t>Mack Eason:
http://www.20minutes.fr/france/200893-20071213-avocats-frontieres-depose-plainte-contre-kadhafi-tortures</t>
        </r>
      </text>
    </comment>
    <comment ref="AH1140" authorId="0" shapeId="0" xr:uid="{00000000-0006-0000-0000-00007B0F0000}">
      <text>
        <r>
          <rPr>
            <sz val="11"/>
            <color indexed="8"/>
            <rFont val="Helvetica"/>
            <family val="2"/>
          </rPr>
          <t>Author:
barely.
https://en.wikipedia.org/wiki/Danish_colonial_empire#Overview</t>
        </r>
      </text>
    </comment>
    <comment ref="AI1140" authorId="0" shapeId="0" xr:uid="{00000000-0006-0000-0000-00007C0F0000}">
      <text>
        <r>
          <rPr>
            <sz val="11"/>
            <color indexed="8"/>
            <rFont val="Helvetica"/>
            <family val="2"/>
          </rPr>
          <t>Author:
https://en.wikipedia.org/wiki/History_of_Libya</t>
        </r>
      </text>
    </comment>
    <comment ref="AO1140" authorId="1" shapeId="0" xr:uid="{00000000-0006-0000-0000-00007D0F0000}">
      <text>
        <r>
          <rPr>
            <sz val="11"/>
            <color indexed="8"/>
            <rFont val="Helvetica"/>
            <family val="2"/>
          </rPr>
          <t>Mack Eason:
Avocats sans frontières France</t>
        </r>
      </text>
    </comment>
    <comment ref="AR1140" authorId="1" shapeId="0" xr:uid="{00000000-0006-0000-0000-00007E0F0000}">
      <text>
        <r>
          <rPr>
            <sz val="11"/>
            <color indexed="8"/>
            <rFont val="Helvetica"/>
            <family val="2"/>
          </rPr>
          <t>Mack Eason:
Plaintiff lived in Bulgaria at the time.
https://en.wikipedia.org/wiki/Ashraf_Al_Hajuj</t>
        </r>
      </text>
    </comment>
    <comment ref="C1141" authorId="1" shapeId="0" xr:uid="{00000000-0006-0000-0000-00007F0F0000}">
      <text>
        <r>
          <rPr>
            <sz val="11"/>
            <color indexed="8"/>
            <rFont val="Helvetica"/>
            <family val="2"/>
          </rPr>
          <t>Mack Eason:
Explanation: Al-Hazouz’ complaint targeted Gadaffi and “five police officers and a doctor in Libya” according to his attorney.
http://www.cbsnews.com/news/doctor-detained-in-libya-suing-gadhafi/</t>
        </r>
      </text>
    </comment>
    <comment ref="O1141" authorId="1" shapeId="0" xr:uid="{00000000-0006-0000-0000-0000800F0000}">
      <text>
        <r>
          <rPr>
            <sz val="11"/>
            <color indexed="8"/>
            <rFont val="Helvetica"/>
            <family val="2"/>
          </rPr>
          <t>Mack Eason:
http://www.20minutes.fr/france/200893-20071213-avocats-frontieres-depose-plainte-contre-kadhafi-tortures</t>
        </r>
      </text>
    </comment>
    <comment ref="AH1141" authorId="0" shapeId="0" xr:uid="{00000000-0006-0000-0000-0000810F0000}">
      <text>
        <r>
          <rPr>
            <sz val="11"/>
            <color indexed="8"/>
            <rFont val="Helvetica"/>
            <family val="2"/>
          </rPr>
          <t>Author:
barely.
https://en.wikipedia.org/wiki/Danish_colonial_empire#Overview</t>
        </r>
      </text>
    </comment>
    <comment ref="AI1141" authorId="0" shapeId="0" xr:uid="{00000000-0006-0000-0000-0000820F0000}">
      <text>
        <r>
          <rPr>
            <sz val="11"/>
            <color indexed="8"/>
            <rFont val="Helvetica"/>
            <family val="2"/>
          </rPr>
          <t>Author:
https://en.wikipedia.org/wiki/History_of_Libya</t>
        </r>
      </text>
    </comment>
    <comment ref="AO1141" authorId="1" shapeId="0" xr:uid="{00000000-0006-0000-0000-0000830F0000}">
      <text>
        <r>
          <rPr>
            <sz val="11"/>
            <color indexed="8"/>
            <rFont val="Helvetica"/>
            <family val="2"/>
          </rPr>
          <t>Mack Eason:
Avocats sans frontières France</t>
        </r>
      </text>
    </comment>
    <comment ref="AR1141" authorId="1" shapeId="0" xr:uid="{00000000-0006-0000-0000-0000840F0000}">
      <text>
        <r>
          <rPr>
            <sz val="11"/>
            <color indexed="8"/>
            <rFont val="Helvetica"/>
            <family val="2"/>
          </rPr>
          <t>Mack Eason:
Plaintiff lived in Bulgaria at the time.
https://en.wikipedia.org/wiki/Ashraf_Al_Hajuj</t>
        </r>
      </text>
    </comment>
    <comment ref="O1142" authorId="1" shapeId="0" xr:uid="{00000000-0006-0000-0000-000089040000}">
      <text>
        <r>
          <rPr>
            <sz val="11"/>
            <color indexed="8"/>
            <rFont val="Helvetica"/>
            <family val="2"/>
          </rPr>
          <t>Mack Eason:
http://lauthentic.info/Social/article/Mauritanie-une-plainte-pour-torture-deposee-en-France</t>
        </r>
      </text>
    </comment>
    <comment ref="AL1142" authorId="1" shapeId="0" xr:uid="{00000000-0006-0000-0000-00008A040000}">
      <text>
        <r>
          <rPr>
            <sz val="11"/>
            <color indexed="8"/>
            <rFont val="Helvetica"/>
            <family val="2"/>
          </rPr>
          <t xml:space="preserve">Mack Eason:
http://lauthentic.info/Social/article/Mauritanie-une-plainte-pour-torture-deposee-en-France
http://unpo.org/article/17712
</t>
        </r>
      </text>
    </comment>
    <comment ref="O1143" authorId="1" shapeId="0" xr:uid="{00000000-0006-0000-0000-00009B040000}">
      <text>
        <r>
          <rPr>
            <sz val="11"/>
            <color indexed="8"/>
            <rFont val="Helvetica"/>
            <family val="2"/>
          </rPr>
          <t>Mack Eason:
http://lauthentic.info/Social/article/Mauritanie-une-plainte-pour-torture-deposee-en-France</t>
        </r>
      </text>
    </comment>
    <comment ref="AL1143" authorId="1" shapeId="0" xr:uid="{00000000-0006-0000-0000-00009C040000}">
      <text>
        <r>
          <rPr>
            <sz val="11"/>
            <color indexed="8"/>
            <rFont val="Helvetica"/>
            <family val="2"/>
          </rPr>
          <t xml:space="preserve">Mack Eason:
http://lauthentic.info/Social/article/Mauritanie-une-plainte-pour-torture-deposee-en-France
http://unpo.org/article/17712
</t>
        </r>
      </text>
    </comment>
    <comment ref="O1144" authorId="1" shapeId="0" xr:uid="{00000000-0006-0000-0000-00009D040000}">
      <text>
        <r>
          <rPr>
            <sz val="11"/>
            <color indexed="8"/>
            <rFont val="Helvetica"/>
            <family val="2"/>
          </rPr>
          <t>Mack Eason:
http://lauthentic.info/Social/article/Mauritanie-une-plainte-pour-torture-deposee-en-France</t>
        </r>
      </text>
    </comment>
    <comment ref="AL1144" authorId="1" shapeId="0" xr:uid="{00000000-0006-0000-0000-00009E040000}">
      <text>
        <r>
          <rPr>
            <sz val="11"/>
            <color indexed="8"/>
            <rFont val="Helvetica"/>
            <family val="2"/>
          </rPr>
          <t xml:space="preserve">Mack Eason:
http://lauthentic.info/Social/article/Mauritanie-une-plainte-pour-torture-deposee-en-France
http://unpo.org/article/17712
</t>
        </r>
      </text>
    </comment>
    <comment ref="O1145" authorId="1" shapeId="0" xr:uid="{00000000-0006-0000-0000-00009F040000}">
      <text>
        <r>
          <rPr>
            <sz val="11"/>
            <color indexed="8"/>
            <rFont val="Helvetica"/>
            <family val="2"/>
          </rPr>
          <t>Mack Eason:
http://lauthentic.info/Social/article/Mauritanie-une-plainte-pour-torture-deposee-en-France</t>
        </r>
      </text>
    </comment>
    <comment ref="AL1145" authorId="1" shapeId="0" xr:uid="{00000000-0006-0000-0000-0000A0040000}">
      <text>
        <r>
          <rPr>
            <sz val="11"/>
            <color indexed="8"/>
            <rFont val="Helvetica"/>
            <family val="2"/>
          </rPr>
          <t xml:space="preserve">Mack Eason:
http://lauthentic.info/Social/article/Mauritanie-une-plainte-pour-torture-deposee-en-France
http://unpo.org/article/17712
</t>
        </r>
      </text>
    </comment>
    <comment ref="O1146" authorId="1" shapeId="0" xr:uid="{00000000-0006-0000-0000-0000A1040000}">
      <text>
        <r>
          <rPr>
            <sz val="11"/>
            <color indexed="8"/>
            <rFont val="Helvetica"/>
            <family val="2"/>
          </rPr>
          <t>Mack Eason:
http://lauthentic.info/Social/article/Mauritanie-une-plainte-pour-torture-deposee-en-France</t>
        </r>
      </text>
    </comment>
    <comment ref="AL1146" authorId="1" shapeId="0" xr:uid="{00000000-0006-0000-0000-0000A2040000}">
      <text>
        <r>
          <rPr>
            <sz val="11"/>
            <color indexed="8"/>
            <rFont val="Helvetica"/>
            <family val="2"/>
          </rPr>
          <t xml:space="preserve">Mack Eason:
http://lauthentic.info/Social/article/Mauritanie-une-plainte-pour-torture-deposee-en-France
http://unpo.org/article/17712
</t>
        </r>
      </text>
    </comment>
    <comment ref="O1147" authorId="1" shapeId="0" xr:uid="{00000000-0006-0000-0000-0000A3040000}">
      <text>
        <r>
          <rPr>
            <sz val="11"/>
            <color indexed="8"/>
            <rFont val="Helvetica"/>
            <family val="2"/>
          </rPr>
          <t>Mack Eason:
http://lauthentic.info/Social/article/Mauritanie-une-plainte-pour-torture-deposee-en-France</t>
        </r>
      </text>
    </comment>
    <comment ref="AL1147" authorId="1" shapeId="0" xr:uid="{00000000-0006-0000-0000-0000A4040000}">
      <text>
        <r>
          <rPr>
            <sz val="11"/>
            <color indexed="8"/>
            <rFont val="Helvetica"/>
            <family val="2"/>
          </rPr>
          <t xml:space="preserve">Mack Eason:
http://lauthentic.info/Social/article/Mauritanie-une-plainte-pour-torture-deposee-en-France
http://unpo.org/article/17712
</t>
        </r>
      </text>
    </comment>
    <comment ref="O1148" authorId="1" shapeId="0" xr:uid="{00000000-0006-0000-0000-0000A5040000}">
      <text>
        <r>
          <rPr>
            <sz val="11"/>
            <color indexed="8"/>
            <rFont val="Helvetica"/>
            <family val="2"/>
          </rPr>
          <t>Mack Eason:
http://lauthentic.info/Social/article/Mauritanie-une-plainte-pour-torture-deposee-en-France</t>
        </r>
      </text>
    </comment>
    <comment ref="AL1148" authorId="1" shapeId="0" xr:uid="{00000000-0006-0000-0000-0000A6040000}">
      <text>
        <r>
          <rPr>
            <sz val="11"/>
            <color indexed="8"/>
            <rFont val="Helvetica"/>
            <family val="2"/>
          </rPr>
          <t xml:space="preserve">Mack Eason:
http://lauthentic.info/Social/article/Mauritanie-une-plainte-pour-torture-deposee-en-France
http://unpo.org/article/17712
</t>
        </r>
      </text>
    </comment>
    <comment ref="O1149" authorId="1" shapeId="0" xr:uid="{00000000-0006-0000-0000-0000A7040000}">
      <text>
        <r>
          <rPr>
            <sz val="11"/>
            <color indexed="8"/>
            <rFont val="Helvetica"/>
            <family val="2"/>
          </rPr>
          <t>Mack Eason:
http://lauthentic.info/Social/article/Mauritanie-une-plainte-pour-torture-deposee-en-France</t>
        </r>
      </text>
    </comment>
    <comment ref="AL1149" authorId="1" shapeId="0" xr:uid="{00000000-0006-0000-0000-0000A8040000}">
      <text>
        <r>
          <rPr>
            <sz val="11"/>
            <color indexed="8"/>
            <rFont val="Helvetica"/>
            <family val="2"/>
          </rPr>
          <t xml:space="preserve">Mack Eason:
http://lauthentic.info/Social/article/Mauritanie-une-plainte-pour-torture-deposee-en-France
http://unpo.org/article/17712
</t>
        </r>
      </text>
    </comment>
    <comment ref="O1150" authorId="1" shapeId="0" xr:uid="{00000000-0006-0000-0000-0000A9040000}">
      <text>
        <r>
          <rPr>
            <sz val="11"/>
            <color indexed="8"/>
            <rFont val="Helvetica"/>
            <family val="2"/>
          </rPr>
          <t>Mack Eason:
http://lauthentic.info/Social/article/Mauritanie-une-plainte-pour-torture-deposee-en-France</t>
        </r>
      </text>
    </comment>
    <comment ref="AL1150" authorId="1" shapeId="0" xr:uid="{00000000-0006-0000-0000-0000AA040000}">
      <text>
        <r>
          <rPr>
            <sz val="11"/>
            <color indexed="8"/>
            <rFont val="Helvetica"/>
            <family val="2"/>
          </rPr>
          <t xml:space="preserve">Mack Eason:
http://lauthentic.info/Social/article/Mauritanie-une-plainte-pour-torture-deposee-en-France
http://unpo.org/article/17712
</t>
        </r>
      </text>
    </comment>
    <comment ref="O1151" authorId="1" shapeId="0" xr:uid="{00000000-0006-0000-0000-0000AB040000}">
      <text>
        <r>
          <rPr>
            <sz val="11"/>
            <color indexed="8"/>
            <rFont val="Helvetica"/>
            <family val="2"/>
          </rPr>
          <t>Mack Eason:
http://lauthentic.info/Social/article/Mauritanie-une-plainte-pour-torture-deposee-en-France</t>
        </r>
      </text>
    </comment>
    <comment ref="AL1151" authorId="1" shapeId="0" xr:uid="{00000000-0006-0000-0000-0000AC040000}">
      <text>
        <r>
          <rPr>
            <sz val="11"/>
            <color indexed="8"/>
            <rFont val="Helvetica"/>
            <family val="2"/>
          </rPr>
          <t xml:space="preserve">Mack Eason:
http://lauthentic.info/Social/article/Mauritanie-une-plainte-pour-torture-deposee-en-France
http://unpo.org/article/17712
</t>
        </r>
      </text>
    </comment>
    <comment ref="O1152" authorId="1" shapeId="0" xr:uid="{00000000-0006-0000-0000-0000AD040000}">
      <text>
        <r>
          <rPr>
            <sz val="11"/>
            <color indexed="8"/>
            <rFont val="Helvetica"/>
            <family val="2"/>
          </rPr>
          <t>Mack Eason:
http://lauthentic.info/Social/article/Mauritanie-une-plainte-pour-torture-deposee-en-France</t>
        </r>
      </text>
    </comment>
    <comment ref="AL1152" authorId="1" shapeId="0" xr:uid="{00000000-0006-0000-0000-0000AE040000}">
      <text>
        <r>
          <rPr>
            <sz val="11"/>
            <color indexed="8"/>
            <rFont val="Helvetica"/>
            <family val="2"/>
          </rPr>
          <t xml:space="preserve">Mack Eason:
http://lauthentic.info/Social/article/Mauritanie-une-plainte-pour-torture-deposee-en-France
http://unpo.org/article/17712
</t>
        </r>
      </text>
    </comment>
    <comment ref="O1153" authorId="1" shapeId="0" xr:uid="{00000000-0006-0000-0000-00008B040000}">
      <text>
        <r>
          <rPr>
            <sz val="11"/>
            <color indexed="8"/>
            <rFont val="Helvetica"/>
            <family val="2"/>
          </rPr>
          <t>Mack Eason:
http://lauthentic.info/Social/article/Mauritanie-une-plainte-pour-torture-deposee-en-France</t>
        </r>
      </text>
    </comment>
    <comment ref="AL1153" authorId="1" shapeId="0" xr:uid="{00000000-0006-0000-0000-00008C040000}">
      <text>
        <r>
          <rPr>
            <sz val="11"/>
            <color indexed="8"/>
            <rFont val="Helvetica"/>
            <family val="2"/>
          </rPr>
          <t xml:space="preserve">Mack Eason:
http://lauthentic.info/Social/article/Mauritanie-une-plainte-pour-torture-deposee-en-France
http://unpo.org/article/17712
</t>
        </r>
      </text>
    </comment>
    <comment ref="O1154" authorId="1" shapeId="0" xr:uid="{00000000-0006-0000-0000-0000AF040000}">
      <text>
        <r>
          <rPr>
            <sz val="11"/>
            <color indexed="8"/>
            <rFont val="Helvetica"/>
            <family val="2"/>
          </rPr>
          <t>Mack Eason:
http://lauthentic.info/Social/article/Mauritanie-une-plainte-pour-torture-deposee-en-France</t>
        </r>
      </text>
    </comment>
    <comment ref="AL1154" authorId="1" shapeId="0" xr:uid="{00000000-0006-0000-0000-0000B0040000}">
      <text>
        <r>
          <rPr>
            <sz val="11"/>
            <color indexed="8"/>
            <rFont val="Helvetica"/>
            <family val="2"/>
          </rPr>
          <t xml:space="preserve">Mack Eason:
http://lauthentic.info/Social/article/Mauritanie-une-plainte-pour-torture-deposee-en-France
http://unpo.org/article/17712
</t>
        </r>
      </text>
    </comment>
    <comment ref="O1155" authorId="1" shapeId="0" xr:uid="{00000000-0006-0000-0000-00008D040000}">
      <text>
        <r>
          <rPr>
            <sz val="11"/>
            <color indexed="8"/>
            <rFont val="Helvetica"/>
            <family val="2"/>
          </rPr>
          <t>Mack Eason:
http://lauthentic.info/Social/article/Mauritanie-une-plainte-pour-torture-deposee-en-France</t>
        </r>
      </text>
    </comment>
    <comment ref="AL1155" authorId="1" shapeId="0" xr:uid="{00000000-0006-0000-0000-00008E040000}">
      <text>
        <r>
          <rPr>
            <sz val="11"/>
            <color indexed="8"/>
            <rFont val="Helvetica"/>
            <family val="2"/>
          </rPr>
          <t xml:space="preserve">Mack Eason:
http://lauthentic.info/Social/article/Mauritanie-une-plainte-pour-torture-deposee-en-France
http://unpo.org/article/17712
</t>
        </r>
      </text>
    </comment>
    <comment ref="O1156" authorId="1" shapeId="0" xr:uid="{00000000-0006-0000-0000-00008F040000}">
      <text>
        <r>
          <rPr>
            <sz val="11"/>
            <color indexed="8"/>
            <rFont val="Helvetica"/>
            <family val="2"/>
          </rPr>
          <t>Mack Eason:
http://lauthentic.info/Social/article/Mauritanie-une-plainte-pour-torture-deposee-en-France</t>
        </r>
      </text>
    </comment>
    <comment ref="AL1156" authorId="1" shapeId="0" xr:uid="{00000000-0006-0000-0000-000090040000}">
      <text>
        <r>
          <rPr>
            <sz val="11"/>
            <color indexed="8"/>
            <rFont val="Helvetica"/>
            <family val="2"/>
          </rPr>
          <t xml:space="preserve">Mack Eason:
http://lauthentic.info/Social/article/Mauritanie-une-plainte-pour-torture-deposee-en-France
http://unpo.org/article/17712
</t>
        </r>
      </text>
    </comment>
    <comment ref="O1157" authorId="1" shapeId="0" xr:uid="{00000000-0006-0000-0000-000091040000}">
      <text>
        <r>
          <rPr>
            <sz val="11"/>
            <color indexed="8"/>
            <rFont val="Helvetica"/>
            <family val="2"/>
          </rPr>
          <t>Mack Eason:
http://lauthentic.info/Social/article/Mauritanie-une-plainte-pour-torture-deposee-en-France</t>
        </r>
      </text>
    </comment>
    <comment ref="AL1157" authorId="1" shapeId="0" xr:uid="{00000000-0006-0000-0000-000092040000}">
      <text>
        <r>
          <rPr>
            <sz val="11"/>
            <color indexed="8"/>
            <rFont val="Helvetica"/>
            <family val="2"/>
          </rPr>
          <t xml:space="preserve">Mack Eason:
http://lauthentic.info/Social/article/Mauritanie-une-plainte-pour-torture-deposee-en-France
http://unpo.org/article/17712
</t>
        </r>
      </text>
    </comment>
    <comment ref="O1158" authorId="1" shapeId="0" xr:uid="{00000000-0006-0000-0000-000093040000}">
      <text>
        <r>
          <rPr>
            <sz val="11"/>
            <color indexed="8"/>
            <rFont val="Helvetica"/>
            <family val="2"/>
          </rPr>
          <t>Mack Eason:
http://lauthentic.info/Social/article/Mauritanie-une-plainte-pour-torture-deposee-en-France</t>
        </r>
      </text>
    </comment>
    <comment ref="AL1158" authorId="1" shapeId="0" xr:uid="{00000000-0006-0000-0000-000094040000}">
      <text>
        <r>
          <rPr>
            <sz val="11"/>
            <color indexed="8"/>
            <rFont val="Helvetica"/>
            <family val="2"/>
          </rPr>
          <t xml:space="preserve">Mack Eason:
http://lauthentic.info/Social/article/Mauritanie-une-plainte-pour-torture-deposee-en-France
http://unpo.org/article/17712
</t>
        </r>
      </text>
    </comment>
    <comment ref="O1159" authorId="1" shapeId="0" xr:uid="{00000000-0006-0000-0000-000095040000}">
      <text>
        <r>
          <rPr>
            <sz val="11"/>
            <color indexed="8"/>
            <rFont val="Helvetica"/>
            <family val="2"/>
          </rPr>
          <t>Mack Eason:
http://lauthentic.info/Social/article/Mauritanie-une-plainte-pour-torture-deposee-en-France</t>
        </r>
      </text>
    </comment>
    <comment ref="AL1159" authorId="1" shapeId="0" xr:uid="{00000000-0006-0000-0000-000096040000}">
      <text>
        <r>
          <rPr>
            <sz val="11"/>
            <color indexed="8"/>
            <rFont val="Helvetica"/>
            <family val="2"/>
          </rPr>
          <t xml:space="preserve">Mack Eason:
http://lauthentic.info/Social/article/Mauritanie-une-plainte-pour-torture-deposee-en-France
http://unpo.org/article/17712
</t>
        </r>
      </text>
    </comment>
    <comment ref="O1160" authorId="1" shapeId="0" xr:uid="{00000000-0006-0000-0000-000097040000}">
      <text>
        <r>
          <rPr>
            <sz val="11"/>
            <color indexed="8"/>
            <rFont val="Helvetica"/>
            <family val="2"/>
          </rPr>
          <t>Mack Eason:
http://lauthentic.info/Social/article/Mauritanie-une-plainte-pour-torture-deposee-en-France</t>
        </r>
      </text>
    </comment>
    <comment ref="AL1160" authorId="1" shapeId="0" xr:uid="{00000000-0006-0000-0000-000098040000}">
      <text>
        <r>
          <rPr>
            <sz val="11"/>
            <color indexed="8"/>
            <rFont val="Helvetica"/>
            <family val="2"/>
          </rPr>
          <t xml:space="preserve">Mack Eason:
http://lauthentic.info/Social/article/Mauritanie-une-plainte-pour-torture-deposee-en-France
http://unpo.org/article/17712
</t>
        </r>
      </text>
    </comment>
    <comment ref="O1161" authorId="1" shapeId="0" xr:uid="{00000000-0006-0000-0000-000099040000}">
      <text>
        <r>
          <rPr>
            <sz val="11"/>
            <color indexed="8"/>
            <rFont val="Helvetica"/>
            <family val="2"/>
          </rPr>
          <t>Mack Eason:
http://lauthentic.info/Social/article/Mauritanie-une-plainte-pour-torture-deposee-en-France</t>
        </r>
      </text>
    </comment>
    <comment ref="AL1161" authorId="1" shapeId="0" xr:uid="{00000000-0006-0000-0000-00009A040000}">
      <text>
        <r>
          <rPr>
            <sz val="11"/>
            <color indexed="8"/>
            <rFont val="Helvetica"/>
            <family val="2"/>
          </rPr>
          <t xml:space="preserve">Mack Eason:
http://lauthentic.info/Social/article/Mauritanie-une-plainte-pour-torture-deposee-en-France
http://unpo.org/article/17712
</t>
        </r>
      </text>
    </comment>
    <comment ref="B1162" authorId="0" shapeId="0" xr:uid="{E362A05E-FA62-C848-A07D-DF388CA6A885}">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C1162" authorId="0" shapeId="0" xr:uid="{00000000-0006-0000-0000-0000D3190000}">
      <text>
        <r>
          <rPr>
            <sz val="11"/>
            <color indexed="8"/>
            <rFont val="Helvetica"/>
            <family val="2"/>
          </rPr>
          <t>Author:
Explanation: in this report (on p. 50), there is mention of 31 named defendants in the original complaint.  I was able to find 21 of them.  This leaves 7 defendants unidentified.
SEE: http://www.fmyv.es/ci/in/HR/12.pdf (“on September 14, 2006 a group of Saharawi citizens filed a complaint before the Audiencia Nacional (National Court of Spain) against 31 Moroccans for the crimes of genocide, illegal detention, torture and crimes against humanity”)</t>
        </r>
      </text>
    </comment>
    <comment ref="O1162" authorId="0" shapeId="0" xr:uid="{00000000-0006-0000-0000-0000D4190000}">
      <text>
        <r>
          <rPr>
            <sz val="11"/>
            <color indexed="8"/>
            <rFont val="Helvetica"/>
            <family val="2"/>
          </rPr>
          <t>Author:
http://www.fmyv.es/ci/in/HR/12.pdf
Also see http://www.elmundo.es/elmundo/2006/09/14/solidaridad/1158254679.html</t>
        </r>
      </text>
    </comment>
    <comment ref="AB1162" authorId="0" shapeId="0" xr:uid="{00000000-0006-0000-0000-0000D5190000}">
      <text>
        <r>
          <rPr>
            <sz val="11"/>
            <color indexed="8"/>
            <rFont val="Helvetica"/>
            <family val="2"/>
          </rPr>
          <t>Author:
“genocide, illegal detention, torture and crimes against humanity” 
http://www.fmyv.es/ci/in/HR/12.pdf at 21</t>
        </r>
      </text>
    </comment>
    <comment ref="AC1162" authorId="0" shapeId="0" xr:uid="{00000000-0006-0000-0000-0000D6190000}">
      <text>
        <r>
          <rPr>
            <sz val="11"/>
            <color indexed="8"/>
            <rFont val="Helvetica"/>
            <family val="2"/>
          </rPr>
          <t>Author:
“genocide, illegal detention, torture and crimes against humanity” 
http://www.fmyv.es/ci/in/HR/12.pdf at 21</t>
        </r>
      </text>
    </comment>
    <comment ref="AE1162" authorId="0" shapeId="0" xr:uid="{00000000-0006-0000-0000-0000D7190000}">
      <text>
        <r>
          <rPr>
            <sz val="11"/>
            <color indexed="8"/>
            <rFont val="Helvetica"/>
            <family val="2"/>
          </rPr>
          <t>Author:
“genocide, illegal detention, torture and crimes against humanity” 
http://www.fmyv.es/ci/in/HR/12.pdf at 21</t>
        </r>
      </text>
    </comment>
    <comment ref="AF1162" authorId="0" shapeId="0" xr:uid="{00000000-0006-0000-0000-0000D8190000}">
      <text>
        <r>
          <rPr>
            <sz val="11"/>
            <color indexed="8"/>
            <rFont val="Helvetica"/>
            <family val="2"/>
          </rPr>
          <t>Author:
“genocide, illegal detention, torture and crimes against humanity” 
http://www.fmyv.es/ci/in/HR/12.pdf at 21</t>
        </r>
      </text>
    </comment>
    <comment ref="AI1162" authorId="0" shapeId="0" xr:uid="{00000000-0006-0000-0000-0000D9190000}">
      <text>
        <r>
          <rPr>
            <sz val="11"/>
            <color indexed="8"/>
            <rFont val="Helvetica"/>
            <family val="2"/>
          </rPr>
          <t>Author:
Spain didn’t hold Morocco as a colony in the 19th century, BUT Morocco was a spanish protectorate after WWI and was invaded by Franco</t>
        </r>
      </text>
    </comment>
    <comment ref="AL1162" authorId="0" shapeId="0" xr:uid="{00000000-0006-0000-0000-0000DA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162" authorId="0" shapeId="0" xr:uid="{00000000-0006-0000-0000-0000DB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162" authorId="0" shapeId="0" xr:uid="{00000000-0006-0000-0000-0000DC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162" authorId="0" shapeId="0" xr:uid="{00000000-0006-0000-0000-0000DD190000}">
      <text>
        <r>
          <rPr>
            <sz val="11"/>
            <color indexed="8"/>
            <rFont val="Helvetica"/>
            <family val="2"/>
          </rPr>
          <t>Author:
“filed before the Spanish National Court by a group of Saharawi citizens”  http://www.fmyv.es/ci/in/HR/12.pdf at p. 21</t>
        </r>
      </text>
    </comment>
    <comment ref="AQ1162" authorId="0" shapeId="0" xr:uid="{00000000-0006-0000-0000-0000DE190000}">
      <text>
        <r>
          <rPr>
            <sz val="11"/>
            <color indexed="8"/>
            <rFont val="Helvetica"/>
            <family val="2"/>
          </rPr>
          <t>Author:
“filed before the Spanish National Court by a group of Saharawi citizens”  http://www.fmyv.es/ci/in/HR/12.pdf at p. 21</t>
        </r>
      </text>
    </comment>
    <comment ref="AR1162" authorId="0" shapeId="0" xr:uid="{00000000-0006-0000-0000-0000DF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163" authorId="0" shapeId="0" xr:uid="{1EDF93B2-C4FC-F848-AC42-F920E23E0B82}">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C1163" authorId="0" shapeId="0" xr:uid="{00000000-0006-0000-0000-0000E1190000}">
      <text>
        <r>
          <rPr>
            <sz val="11"/>
            <color indexed="8"/>
            <rFont val="Helvetica"/>
            <family val="2"/>
          </rPr>
          <t>Author:
Explanation: in this report (on p. 50), there is mention of 31 named defendants in the original complaint.  I was able to find 21 of them.  This leaves 7 defendants unidentified.
SEE: http://www.fmyv.es/ci/in/HR/12.pdf (“on September 14, 2006 a group of Saharawi citizens filed a complaint before the Audiencia Nacional (National Court of Spain) against 31 Moroccans for the crimes of genocide, illegal detention, torture and crimes against humanity”)</t>
        </r>
      </text>
    </comment>
    <comment ref="O1163" authorId="0" shapeId="0" xr:uid="{00000000-0006-0000-0000-0000E2190000}">
      <text>
        <r>
          <rPr>
            <sz val="11"/>
            <color indexed="8"/>
            <rFont val="Helvetica"/>
            <family val="2"/>
          </rPr>
          <t>Author:
http://www.fmyv.es/ci/in/HR/12.pdf
Also see http://www.elmundo.es/elmundo/2006/09/14/solidaridad/1158254679.html</t>
        </r>
      </text>
    </comment>
    <comment ref="AB1163" authorId="0" shapeId="0" xr:uid="{00000000-0006-0000-0000-0000E3190000}">
      <text>
        <r>
          <rPr>
            <sz val="11"/>
            <color indexed="8"/>
            <rFont val="Helvetica"/>
            <family val="2"/>
          </rPr>
          <t>Author:
“genocide, illegal detention, torture and crimes against humanity” 
http://www.fmyv.es/ci/in/HR/12.pdf at 21</t>
        </r>
      </text>
    </comment>
    <comment ref="AC1163" authorId="0" shapeId="0" xr:uid="{00000000-0006-0000-0000-0000E4190000}">
      <text>
        <r>
          <rPr>
            <sz val="11"/>
            <color indexed="8"/>
            <rFont val="Helvetica"/>
            <family val="2"/>
          </rPr>
          <t>Author:
“genocide, illegal detention, torture and crimes against humanity” 
http://www.fmyv.es/ci/in/HR/12.pdf at 21</t>
        </r>
      </text>
    </comment>
    <comment ref="AE1163" authorId="0" shapeId="0" xr:uid="{00000000-0006-0000-0000-0000E5190000}">
      <text>
        <r>
          <rPr>
            <sz val="11"/>
            <color indexed="8"/>
            <rFont val="Helvetica"/>
            <family val="2"/>
          </rPr>
          <t>Author:
“genocide, illegal detention, torture and crimes against humanity” 
http://www.fmyv.es/ci/in/HR/12.pdf at 21</t>
        </r>
      </text>
    </comment>
    <comment ref="AF1163" authorId="0" shapeId="0" xr:uid="{00000000-0006-0000-0000-0000E6190000}">
      <text>
        <r>
          <rPr>
            <sz val="11"/>
            <color indexed="8"/>
            <rFont val="Helvetica"/>
            <family val="2"/>
          </rPr>
          <t>Author:
“genocide, illegal detention, torture and crimes against humanity” 
http://www.fmyv.es/ci/in/HR/12.pdf at 21</t>
        </r>
      </text>
    </comment>
    <comment ref="AI1163" authorId="0" shapeId="0" xr:uid="{00000000-0006-0000-0000-0000E7190000}">
      <text>
        <r>
          <rPr>
            <sz val="11"/>
            <color indexed="8"/>
            <rFont val="Helvetica"/>
            <family val="2"/>
          </rPr>
          <t>Author:
Spain didn’t hold Morocco as a colony in the 19th century, BUT Morocco was a spanish protectorate after WWI and was invaded by Franco</t>
        </r>
      </text>
    </comment>
    <comment ref="AL1163" authorId="0" shapeId="0" xr:uid="{00000000-0006-0000-0000-0000E8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163" authorId="0" shapeId="0" xr:uid="{00000000-0006-0000-0000-0000E9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163" authorId="0" shapeId="0" xr:uid="{00000000-0006-0000-0000-0000EA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163" authorId="0" shapeId="0" xr:uid="{00000000-0006-0000-0000-0000EB190000}">
      <text>
        <r>
          <rPr>
            <sz val="11"/>
            <color indexed="8"/>
            <rFont val="Helvetica"/>
            <family val="2"/>
          </rPr>
          <t>Author:
“filed before the Spanish National Court by a group of Saharawi citizens”  http://www.fmyv.es/ci/in/HR/12.pdf at p. 21</t>
        </r>
      </text>
    </comment>
    <comment ref="AQ1163" authorId="0" shapeId="0" xr:uid="{00000000-0006-0000-0000-0000EC190000}">
      <text>
        <r>
          <rPr>
            <sz val="11"/>
            <color indexed="8"/>
            <rFont val="Helvetica"/>
            <family val="2"/>
          </rPr>
          <t>Author:
“filed before the Spanish National Court by a group of Saharawi citizens”  http://www.fmyv.es/ci/in/HR/12.pdf at p. 21</t>
        </r>
      </text>
    </comment>
    <comment ref="AR1163" authorId="0" shapeId="0" xr:uid="{00000000-0006-0000-0000-0000ED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164" authorId="0" shapeId="0" xr:uid="{BB25EFFE-B079-124A-90EE-17593B0A0363}">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C1164" authorId="0" shapeId="0" xr:uid="{00000000-0006-0000-0000-0000EF190000}">
      <text>
        <r>
          <rPr>
            <sz val="11"/>
            <color indexed="8"/>
            <rFont val="Helvetica"/>
            <family val="2"/>
          </rPr>
          <t>Author:
Explanation: in this report (on p. 50), there is mention of 31 named defendants in the original complaint.  I was able to find 21 of them.  This leaves 7 defendants unidentified.
SEE: http://www.fmyv.es/ci/in/HR/12.pdf (“on September 14, 2006 a group of Saharawi citizens filed a complaint before the Audiencia Nacional (National Court of Spain) against 31 Moroccans for the crimes of genocide, illegal detention, torture and crimes against humanity”)</t>
        </r>
      </text>
    </comment>
    <comment ref="O1164" authorId="0" shapeId="0" xr:uid="{00000000-0006-0000-0000-0000F0190000}">
      <text>
        <r>
          <rPr>
            <sz val="11"/>
            <color indexed="8"/>
            <rFont val="Helvetica"/>
            <family val="2"/>
          </rPr>
          <t>Author:
http://www.fmyv.es/ci/in/HR/12.pdf
Also see http://www.elmundo.es/elmundo/2006/09/14/solidaridad/1158254679.html</t>
        </r>
      </text>
    </comment>
    <comment ref="AB1164" authorId="0" shapeId="0" xr:uid="{00000000-0006-0000-0000-0000F1190000}">
      <text>
        <r>
          <rPr>
            <sz val="11"/>
            <color indexed="8"/>
            <rFont val="Helvetica"/>
            <family val="2"/>
          </rPr>
          <t>Author:
“genocide, illegal detention, torture and crimes against humanity” 
http://www.fmyv.es/ci/in/HR/12.pdf at 21</t>
        </r>
      </text>
    </comment>
    <comment ref="AC1164" authorId="0" shapeId="0" xr:uid="{00000000-0006-0000-0000-0000F2190000}">
      <text>
        <r>
          <rPr>
            <sz val="11"/>
            <color indexed="8"/>
            <rFont val="Helvetica"/>
            <family val="2"/>
          </rPr>
          <t>Author:
“genocide, illegal detention, torture and crimes against humanity” 
http://www.fmyv.es/ci/in/HR/12.pdf at 21</t>
        </r>
      </text>
    </comment>
    <comment ref="AE1164" authorId="0" shapeId="0" xr:uid="{00000000-0006-0000-0000-0000F3190000}">
      <text>
        <r>
          <rPr>
            <sz val="11"/>
            <color indexed="8"/>
            <rFont val="Helvetica"/>
            <family val="2"/>
          </rPr>
          <t>Author:
“genocide, illegal detention, torture and crimes against humanity” 
http://www.fmyv.es/ci/in/HR/12.pdf at 21</t>
        </r>
      </text>
    </comment>
    <comment ref="AF1164" authorId="0" shapeId="0" xr:uid="{00000000-0006-0000-0000-0000F4190000}">
      <text>
        <r>
          <rPr>
            <sz val="11"/>
            <color indexed="8"/>
            <rFont val="Helvetica"/>
            <family val="2"/>
          </rPr>
          <t>Author:
“genocide, illegal detention, torture and crimes against humanity” 
http://www.fmyv.es/ci/in/HR/12.pdf at 21</t>
        </r>
      </text>
    </comment>
    <comment ref="AI1164" authorId="0" shapeId="0" xr:uid="{00000000-0006-0000-0000-0000F5190000}">
      <text>
        <r>
          <rPr>
            <sz val="11"/>
            <color indexed="8"/>
            <rFont val="Helvetica"/>
            <family val="2"/>
          </rPr>
          <t>Author:
Spain didn’t hold Morocco as a colony in the 19th century, BUT Morocco was a spanish protectorate after WWI and was invaded by Franco</t>
        </r>
      </text>
    </comment>
    <comment ref="AL1164" authorId="0" shapeId="0" xr:uid="{00000000-0006-0000-0000-0000F6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164" authorId="0" shapeId="0" xr:uid="{00000000-0006-0000-0000-0000F7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164" authorId="0" shapeId="0" xr:uid="{00000000-0006-0000-0000-0000F8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164" authorId="0" shapeId="0" xr:uid="{00000000-0006-0000-0000-0000F9190000}">
      <text>
        <r>
          <rPr>
            <sz val="11"/>
            <color indexed="8"/>
            <rFont val="Helvetica"/>
            <family val="2"/>
          </rPr>
          <t>Author:
“filed before the Spanish National Court by a group of Saharawi citizens”  http://www.fmyv.es/ci/in/HR/12.pdf at p. 21</t>
        </r>
      </text>
    </comment>
    <comment ref="AQ1164" authorId="0" shapeId="0" xr:uid="{00000000-0006-0000-0000-0000FA190000}">
      <text>
        <r>
          <rPr>
            <sz val="11"/>
            <color indexed="8"/>
            <rFont val="Helvetica"/>
            <family val="2"/>
          </rPr>
          <t>Author:
“filed before the Spanish National Court by a group of Saharawi citizens”  http://www.fmyv.es/ci/in/HR/12.pdf at p. 21</t>
        </r>
      </text>
    </comment>
    <comment ref="AR1164" authorId="0" shapeId="0" xr:uid="{00000000-0006-0000-0000-0000FB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165" authorId="0" shapeId="0" xr:uid="{2837051B-1F63-5242-9364-2532D6FF4797}">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C1165" authorId="0" shapeId="0" xr:uid="{00000000-0006-0000-0000-0000FD190000}">
      <text>
        <r>
          <rPr>
            <sz val="11"/>
            <color indexed="8"/>
            <rFont val="Helvetica"/>
            <family val="2"/>
          </rPr>
          <t>Author:
Explanation: in this report (on p. 50), there is mention of 31 named defendants in the original complaint.  I was able to find 21 of them.  This leaves 7 defendants unidentified.
SEE: http://www.fmyv.es/ci/in/HR/12.pdf (“on September 14, 2006 a group of Saharawi citizens filed a complaint before the Audiencia Nacional (National Court of Spain) against 31 Moroccans for the crimes of genocide, illegal detention, torture and crimes against humanity”)</t>
        </r>
      </text>
    </comment>
    <comment ref="O1165" authorId="0" shapeId="0" xr:uid="{00000000-0006-0000-0000-0000FE190000}">
      <text>
        <r>
          <rPr>
            <sz val="11"/>
            <color indexed="8"/>
            <rFont val="Helvetica"/>
            <family val="2"/>
          </rPr>
          <t>Author:
http://www.fmyv.es/ci/in/HR/12.pdf
Also see http://www.elmundo.es/elmundo/2006/09/14/solidaridad/1158254679.html</t>
        </r>
      </text>
    </comment>
    <comment ref="AB1165" authorId="0" shapeId="0" xr:uid="{00000000-0006-0000-0000-0000FF190000}">
      <text>
        <r>
          <rPr>
            <sz val="11"/>
            <color indexed="8"/>
            <rFont val="Helvetica"/>
            <family val="2"/>
          </rPr>
          <t>Author:
“genocide, illegal detention, torture and crimes against humanity” 
http://www.fmyv.es/ci/in/HR/12.pdf at 21</t>
        </r>
      </text>
    </comment>
    <comment ref="AC1165" authorId="0" shapeId="0" xr:uid="{00000000-0006-0000-0000-0000001A0000}">
      <text>
        <r>
          <rPr>
            <sz val="11"/>
            <color indexed="8"/>
            <rFont val="Helvetica"/>
            <family val="2"/>
          </rPr>
          <t>Author:
“genocide, illegal detention, torture and crimes against humanity” 
http://www.fmyv.es/ci/in/HR/12.pdf at 21</t>
        </r>
      </text>
    </comment>
    <comment ref="AE1165" authorId="0" shapeId="0" xr:uid="{00000000-0006-0000-0000-0000011A0000}">
      <text>
        <r>
          <rPr>
            <sz val="11"/>
            <color indexed="8"/>
            <rFont val="Helvetica"/>
            <family val="2"/>
          </rPr>
          <t>Author:
“genocide, illegal detention, torture and crimes against humanity” 
http://www.fmyv.es/ci/in/HR/12.pdf at 21</t>
        </r>
      </text>
    </comment>
    <comment ref="AF1165" authorId="0" shapeId="0" xr:uid="{00000000-0006-0000-0000-0000021A0000}">
      <text>
        <r>
          <rPr>
            <sz val="11"/>
            <color indexed="8"/>
            <rFont val="Helvetica"/>
            <family val="2"/>
          </rPr>
          <t>Author:
“genocide, illegal detention, torture and crimes against humanity” 
http://www.fmyv.es/ci/in/HR/12.pdf at 21</t>
        </r>
      </text>
    </comment>
    <comment ref="AI1165" authorId="0" shapeId="0" xr:uid="{00000000-0006-0000-0000-0000031A0000}">
      <text>
        <r>
          <rPr>
            <sz val="11"/>
            <color indexed="8"/>
            <rFont val="Helvetica"/>
            <family val="2"/>
          </rPr>
          <t>Author:
Spain didn’t hold Morocco as a colony in the 19th century, BUT Morocco was a spanish protectorate after WWI and was invaded by Franco</t>
        </r>
      </text>
    </comment>
    <comment ref="AL1165" authorId="0" shapeId="0" xr:uid="{00000000-0006-0000-0000-0000041A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165" authorId="0" shapeId="0" xr:uid="{00000000-0006-0000-0000-000005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165" authorId="0" shapeId="0" xr:uid="{00000000-0006-0000-0000-000006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165" authorId="0" shapeId="0" xr:uid="{00000000-0006-0000-0000-0000071A0000}">
      <text>
        <r>
          <rPr>
            <sz val="11"/>
            <color indexed="8"/>
            <rFont val="Helvetica"/>
            <family val="2"/>
          </rPr>
          <t>Author:
“filed before the Spanish National Court by a group of Saharawi citizens”  http://www.fmyv.es/ci/in/HR/12.pdf at p. 21</t>
        </r>
      </text>
    </comment>
    <comment ref="AQ1165" authorId="0" shapeId="0" xr:uid="{00000000-0006-0000-0000-0000081A0000}">
      <text>
        <r>
          <rPr>
            <sz val="11"/>
            <color indexed="8"/>
            <rFont val="Helvetica"/>
            <family val="2"/>
          </rPr>
          <t>Author:
“filed before the Spanish National Court by a group of Saharawi citizens”  http://www.fmyv.es/ci/in/HR/12.pdf at p. 21</t>
        </r>
      </text>
    </comment>
    <comment ref="AR1165" authorId="0" shapeId="0" xr:uid="{00000000-0006-0000-0000-0000091A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166" authorId="0" shapeId="0" xr:uid="{EE398738-483A-914F-B14F-BE3D79365E34}">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C1166" authorId="0" shapeId="0" xr:uid="{00000000-0006-0000-0000-00000B1A0000}">
      <text>
        <r>
          <rPr>
            <sz val="11"/>
            <color indexed="8"/>
            <rFont val="Helvetica"/>
            <family val="2"/>
          </rPr>
          <t>Author:
Explanation: in this report (on p. 50), there is mention of 31 named defendants in the original complaint.  I was able to find 21 of them.  This leaves 7 defendants unidentified.
SEE: http://www.fmyv.es/ci/in/HR/12.pdf (“on September 14, 2006 a group of Saharawi citizens filed a complaint before the Audiencia Nacional (National Court of Spain) against 31 Moroccans for the crimes of genocide, illegal detention, torture and crimes against humanity”)</t>
        </r>
      </text>
    </comment>
    <comment ref="O1166" authorId="0" shapeId="0" xr:uid="{00000000-0006-0000-0000-00000C1A0000}">
      <text>
        <r>
          <rPr>
            <sz val="11"/>
            <color indexed="8"/>
            <rFont val="Helvetica"/>
            <family val="2"/>
          </rPr>
          <t>Author:
http://www.fmyv.es/ci/in/HR/12.pdf
Also see http://www.elmundo.es/elmundo/2006/09/14/solidaridad/1158254679.html</t>
        </r>
      </text>
    </comment>
    <comment ref="AB1166" authorId="0" shapeId="0" xr:uid="{00000000-0006-0000-0000-00000D1A0000}">
      <text>
        <r>
          <rPr>
            <sz val="11"/>
            <color indexed="8"/>
            <rFont val="Helvetica"/>
            <family val="2"/>
          </rPr>
          <t>Author:
“genocide, illegal detention, torture and crimes against humanity” 
http://www.fmyv.es/ci/in/HR/12.pdf at 21</t>
        </r>
      </text>
    </comment>
    <comment ref="AC1166" authorId="0" shapeId="0" xr:uid="{00000000-0006-0000-0000-00000E1A0000}">
      <text>
        <r>
          <rPr>
            <sz val="11"/>
            <color indexed="8"/>
            <rFont val="Helvetica"/>
            <family val="2"/>
          </rPr>
          <t>Author:
“genocide, illegal detention, torture and crimes against humanity” 
http://www.fmyv.es/ci/in/HR/12.pdf at 21</t>
        </r>
      </text>
    </comment>
    <comment ref="AE1166" authorId="0" shapeId="0" xr:uid="{00000000-0006-0000-0000-00000F1A0000}">
      <text>
        <r>
          <rPr>
            <sz val="11"/>
            <color indexed="8"/>
            <rFont val="Helvetica"/>
            <family val="2"/>
          </rPr>
          <t>Author:
“genocide, illegal detention, torture and crimes against humanity” 
http://www.fmyv.es/ci/in/HR/12.pdf at 21</t>
        </r>
      </text>
    </comment>
    <comment ref="AF1166" authorId="0" shapeId="0" xr:uid="{00000000-0006-0000-0000-0000101A0000}">
      <text>
        <r>
          <rPr>
            <sz val="11"/>
            <color indexed="8"/>
            <rFont val="Helvetica"/>
            <family val="2"/>
          </rPr>
          <t>Author:
“genocide, illegal detention, torture and crimes against humanity” 
http://www.fmyv.es/ci/in/HR/12.pdf at 21</t>
        </r>
      </text>
    </comment>
    <comment ref="AI1166" authorId="0" shapeId="0" xr:uid="{00000000-0006-0000-0000-0000111A0000}">
      <text>
        <r>
          <rPr>
            <sz val="11"/>
            <color indexed="8"/>
            <rFont val="Helvetica"/>
            <family val="2"/>
          </rPr>
          <t>Author:
Spain didn’t hold Morocco as a colony in the 19th century, BUT Morocco was a spanish protectorate after WWI and was invaded by Franco</t>
        </r>
      </text>
    </comment>
    <comment ref="AL1166" authorId="0" shapeId="0" xr:uid="{00000000-0006-0000-0000-0000121A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166" authorId="0" shapeId="0" xr:uid="{00000000-0006-0000-0000-000013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166" authorId="0" shapeId="0" xr:uid="{00000000-0006-0000-0000-000014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166" authorId="0" shapeId="0" xr:uid="{00000000-0006-0000-0000-0000151A0000}">
      <text>
        <r>
          <rPr>
            <sz val="11"/>
            <color indexed="8"/>
            <rFont val="Helvetica"/>
            <family val="2"/>
          </rPr>
          <t>Author:
“filed before the Spanish National Court by a group of Saharawi citizens”  http://www.fmyv.es/ci/in/HR/12.pdf at p. 21</t>
        </r>
      </text>
    </comment>
    <comment ref="AQ1166" authorId="0" shapeId="0" xr:uid="{00000000-0006-0000-0000-0000161A0000}">
      <text>
        <r>
          <rPr>
            <sz val="11"/>
            <color indexed="8"/>
            <rFont val="Helvetica"/>
            <family val="2"/>
          </rPr>
          <t>Author:
“filed before the Spanish National Court by a group of Saharawi citizens”  http://www.fmyv.es/ci/in/HR/12.pdf at p. 21</t>
        </r>
      </text>
    </comment>
    <comment ref="AR1166" authorId="0" shapeId="0" xr:uid="{00000000-0006-0000-0000-0000171A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167" authorId="0" shapeId="0" xr:uid="{2D9CFE14-53D8-2549-9875-1A1A9C7304A7}">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C1167" authorId="0" shapeId="0" xr:uid="{00000000-0006-0000-0000-0000191A0000}">
      <text>
        <r>
          <rPr>
            <sz val="11"/>
            <color indexed="8"/>
            <rFont val="Helvetica"/>
            <family val="2"/>
          </rPr>
          <t>Author:
Explanation: in this report (on p. 50), there is mention of 31 named defendants in the original complaint.  I was able to find 21 of them.  This leaves 7 defendants unidentified.
SEE: http://www.fmyv.es/ci/in/HR/12.pdf (“on September 14, 2006 a group of Saharawi citizens filed a complaint before the Audiencia Nacional (National Court of Spain) against 31 Moroccans for the crimes of genocide, illegal detention, torture and crimes against humanity”)</t>
        </r>
      </text>
    </comment>
    <comment ref="O1167" authorId="0" shapeId="0" xr:uid="{00000000-0006-0000-0000-00001A1A0000}">
      <text>
        <r>
          <rPr>
            <sz val="11"/>
            <color indexed="8"/>
            <rFont val="Helvetica"/>
            <family val="2"/>
          </rPr>
          <t>Author:
http://www.fmyv.es/ci/in/HR/12.pdf
Also see http://www.elmundo.es/elmundo/2006/09/14/solidaridad/1158254679.html</t>
        </r>
      </text>
    </comment>
    <comment ref="AB1167" authorId="0" shapeId="0" xr:uid="{00000000-0006-0000-0000-00001B1A0000}">
      <text>
        <r>
          <rPr>
            <sz val="11"/>
            <color indexed="8"/>
            <rFont val="Helvetica"/>
            <family val="2"/>
          </rPr>
          <t>Author:
“genocide, illegal detention, torture and crimes against humanity” 
http://www.fmyv.es/ci/in/HR/12.pdf at 21</t>
        </r>
      </text>
    </comment>
    <comment ref="AC1167" authorId="0" shapeId="0" xr:uid="{00000000-0006-0000-0000-00001C1A0000}">
      <text>
        <r>
          <rPr>
            <sz val="11"/>
            <color indexed="8"/>
            <rFont val="Helvetica"/>
            <family val="2"/>
          </rPr>
          <t>Author:
“genocide, illegal detention, torture and crimes against humanity” 
http://www.fmyv.es/ci/in/HR/12.pdf at 21</t>
        </r>
      </text>
    </comment>
    <comment ref="AE1167" authorId="0" shapeId="0" xr:uid="{00000000-0006-0000-0000-00001D1A0000}">
      <text>
        <r>
          <rPr>
            <sz val="11"/>
            <color indexed="8"/>
            <rFont val="Helvetica"/>
            <family val="2"/>
          </rPr>
          <t>Author:
“genocide, illegal detention, torture and crimes against humanity” 
http://www.fmyv.es/ci/in/HR/12.pdf at 21</t>
        </r>
      </text>
    </comment>
    <comment ref="AF1167" authorId="0" shapeId="0" xr:uid="{00000000-0006-0000-0000-00001E1A0000}">
      <text>
        <r>
          <rPr>
            <sz val="11"/>
            <color indexed="8"/>
            <rFont val="Helvetica"/>
            <family val="2"/>
          </rPr>
          <t>Author:
“genocide, illegal detention, torture and crimes against humanity” 
http://www.fmyv.es/ci/in/HR/12.pdf at 21</t>
        </r>
      </text>
    </comment>
    <comment ref="AI1167" authorId="0" shapeId="0" xr:uid="{00000000-0006-0000-0000-00001F1A0000}">
      <text>
        <r>
          <rPr>
            <sz val="11"/>
            <color indexed="8"/>
            <rFont val="Helvetica"/>
            <family val="2"/>
          </rPr>
          <t>Author:
Spain didn’t hold Morocco as a colony in the 19th century, BUT Morocco was a spanish protectorate after WWI and was invaded by Franco</t>
        </r>
      </text>
    </comment>
    <comment ref="AL1167" authorId="0" shapeId="0" xr:uid="{00000000-0006-0000-0000-0000201A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167" authorId="0" shapeId="0" xr:uid="{00000000-0006-0000-0000-000021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167" authorId="0" shapeId="0" xr:uid="{00000000-0006-0000-0000-000022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167" authorId="0" shapeId="0" xr:uid="{00000000-0006-0000-0000-0000231A0000}">
      <text>
        <r>
          <rPr>
            <sz val="11"/>
            <color indexed="8"/>
            <rFont val="Helvetica"/>
            <family val="2"/>
          </rPr>
          <t>Author:
“filed before the Spanish National Court by a group of Saharawi citizens”  http://www.fmyv.es/ci/in/HR/12.pdf at p. 21</t>
        </r>
      </text>
    </comment>
    <comment ref="AQ1167" authorId="0" shapeId="0" xr:uid="{00000000-0006-0000-0000-0000241A0000}">
      <text>
        <r>
          <rPr>
            <sz val="11"/>
            <color indexed="8"/>
            <rFont val="Helvetica"/>
            <family val="2"/>
          </rPr>
          <t>Author:
“filed before the Spanish National Court by a group of Saharawi citizens”  http://www.fmyv.es/ci/in/HR/12.pdf at p. 21</t>
        </r>
      </text>
    </comment>
    <comment ref="AR1167" authorId="0" shapeId="0" xr:uid="{00000000-0006-0000-0000-0000251A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168" authorId="0" shapeId="0" xr:uid="{42DB523A-30E3-FB49-8991-90AFC295DE6E}">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C1168" authorId="0" shapeId="0" xr:uid="{00000000-0006-0000-0000-0000271A0000}">
      <text>
        <r>
          <rPr>
            <sz val="11"/>
            <color indexed="8"/>
            <rFont val="Helvetica"/>
            <family val="2"/>
          </rPr>
          <t>Author:
Explanation: in this report (on p. 50), there is mention of 31 named defendants in the original complaint.  I was able to find 21 of them.  This leaves 7 defendants unidentified.
SEE: http://www.fmyv.es/ci/in/HR/12.pdf (“on September 14, 2006 a group of Saharawi citizens filed a complaint before the Audiencia Nacional (National Court of Spain) against 31 Moroccans for the crimes of genocide, illegal detention, torture and crimes against humanity”)</t>
        </r>
      </text>
    </comment>
    <comment ref="O1168" authorId="0" shapeId="0" xr:uid="{00000000-0006-0000-0000-0000281A0000}">
      <text>
        <r>
          <rPr>
            <sz val="11"/>
            <color indexed="8"/>
            <rFont val="Helvetica"/>
            <family val="2"/>
          </rPr>
          <t>Author:
http://www.fmyv.es/ci/in/HR/12.pdf
Also see http://www.elmundo.es/elmundo/2006/09/14/solidaridad/1158254679.html</t>
        </r>
      </text>
    </comment>
    <comment ref="AB1168" authorId="0" shapeId="0" xr:uid="{00000000-0006-0000-0000-0000291A0000}">
      <text>
        <r>
          <rPr>
            <sz val="11"/>
            <color indexed="8"/>
            <rFont val="Helvetica"/>
            <family val="2"/>
          </rPr>
          <t>Author:
“genocide, illegal detention, torture and crimes against humanity” 
http://www.fmyv.es/ci/in/HR/12.pdf at 21</t>
        </r>
      </text>
    </comment>
    <comment ref="AC1168" authorId="0" shapeId="0" xr:uid="{00000000-0006-0000-0000-00002A1A0000}">
      <text>
        <r>
          <rPr>
            <sz val="11"/>
            <color indexed="8"/>
            <rFont val="Helvetica"/>
            <family val="2"/>
          </rPr>
          <t>Author:
“genocide, illegal detention, torture and crimes against humanity” 
http://www.fmyv.es/ci/in/HR/12.pdf at 21</t>
        </r>
      </text>
    </comment>
    <comment ref="AE1168" authorId="0" shapeId="0" xr:uid="{00000000-0006-0000-0000-00002B1A0000}">
      <text>
        <r>
          <rPr>
            <sz val="11"/>
            <color indexed="8"/>
            <rFont val="Helvetica"/>
            <family val="2"/>
          </rPr>
          <t>Author:
“genocide, illegal detention, torture and crimes against humanity” 
http://www.fmyv.es/ci/in/HR/12.pdf at 21</t>
        </r>
      </text>
    </comment>
    <comment ref="AF1168" authorId="0" shapeId="0" xr:uid="{00000000-0006-0000-0000-00002C1A0000}">
      <text>
        <r>
          <rPr>
            <sz val="11"/>
            <color indexed="8"/>
            <rFont val="Helvetica"/>
            <family val="2"/>
          </rPr>
          <t>Author:
“genocide, illegal detention, torture and crimes against humanity” 
http://www.fmyv.es/ci/in/HR/12.pdf at 21</t>
        </r>
      </text>
    </comment>
    <comment ref="AI1168" authorId="0" shapeId="0" xr:uid="{00000000-0006-0000-0000-00002D1A0000}">
      <text>
        <r>
          <rPr>
            <sz val="11"/>
            <color indexed="8"/>
            <rFont val="Helvetica"/>
            <family val="2"/>
          </rPr>
          <t>Author:
Spain didn’t hold Morocco as a colony in the 19th century, BUT Morocco was a spanish protectorate after WWI and was invaded by Franco</t>
        </r>
      </text>
    </comment>
    <comment ref="AL1168" authorId="0" shapeId="0" xr:uid="{00000000-0006-0000-0000-00002E1A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168" authorId="0" shapeId="0" xr:uid="{00000000-0006-0000-0000-00002F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168" authorId="0" shapeId="0" xr:uid="{00000000-0006-0000-0000-000030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168" authorId="0" shapeId="0" xr:uid="{00000000-0006-0000-0000-0000311A0000}">
      <text>
        <r>
          <rPr>
            <sz val="11"/>
            <color indexed="8"/>
            <rFont val="Helvetica"/>
            <family val="2"/>
          </rPr>
          <t>Author:
“filed before the Spanish National Court by a group of Saharawi citizens”  http://www.fmyv.es/ci/in/HR/12.pdf at p. 21</t>
        </r>
      </text>
    </comment>
    <comment ref="AQ1168" authorId="0" shapeId="0" xr:uid="{00000000-0006-0000-0000-0000321A0000}">
      <text>
        <r>
          <rPr>
            <sz val="11"/>
            <color indexed="8"/>
            <rFont val="Helvetica"/>
            <family val="2"/>
          </rPr>
          <t>Author:
“filed before the Spanish National Court by a group of Saharawi citizens”  http://www.fmyv.es/ci/in/HR/12.pdf at p. 21</t>
        </r>
      </text>
    </comment>
    <comment ref="AR1168" authorId="0" shapeId="0" xr:uid="{00000000-0006-0000-0000-0000331A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169" authorId="0" shapeId="0" xr:uid="{062B31B3-567A-0F4E-AF7B-CF201E23FCFF}">
      <text>
        <r>
          <rPr>
            <sz val="11"/>
            <color indexed="8"/>
            <rFont val="Helvetica"/>
            <family val="2"/>
          </rPr>
          <t xml:space="preserve">Author:
problematic b/c trial was conducted in absentia </t>
        </r>
      </text>
    </comment>
    <comment ref="P1169" authorId="0" shapeId="0" xr:uid="{589BF43E-6352-C64F-8B5A-AEB894AA1F90}">
      <text>
        <r>
          <rPr>
            <sz val="11"/>
            <color indexed="8"/>
            <rFont val="Helvetica"/>
            <family val="2"/>
          </rPr>
          <t xml:space="preserve">Author:
“February 15: The investigating judge delivers an international arrest warrant against Khaled Ben Saïd.”
https://www.fidh.org/IMG/pdf/Bensaid550ang2010.pdf at p. 8
</t>
        </r>
      </text>
    </comment>
    <comment ref="Q1169" authorId="1" shapeId="0" xr:uid="{BE5B1CF3-B95A-FB49-89AF-8ABE358FCA64}">
      <text>
        <r>
          <rPr>
            <sz val="11"/>
            <color indexed="8"/>
            <rFont val="Helvetica"/>
            <family val="2"/>
          </rPr>
          <t>Mack Eason:
https://www.fidh.org/IMG/pdf/Bensaid550ang2010.pdf</t>
        </r>
      </text>
    </comment>
    <comment ref="AA1169" authorId="0" shapeId="0" xr:uid="{8AA8266E-8391-D74B-8732-A3800DC3650D}">
      <text>
        <r>
          <rPr>
            <sz val="11"/>
            <color indexed="8"/>
            <rFont val="Helvetica"/>
            <family val="2"/>
          </rPr>
          <t>Author:
“In 2010, a court of appeals rejected the prosecution’s request, affirmed the conviction, and increased Ben Saïd’s prison sentence to 12 years.” https://www.hrw.org/report/2014/09/16/long-arm-justice/lessons-specialized-war-crimes-units-france-germany-and#406663</t>
        </r>
      </text>
    </comment>
    <comment ref="AF1169" authorId="0" shapeId="0" xr:uid="{882E0F45-2898-D642-9E65-D4D2FAEF75AF}">
      <text>
        <r>
          <rPr>
            <sz val="11"/>
            <color indexed="8"/>
            <rFont val="Helvetica"/>
            <family val="2"/>
          </rPr>
          <t>Author:
“crimes of barbarity”
https://www.fidh.org/IMG/pdf/Bensaid550ang2010.pdf</t>
        </r>
      </text>
    </comment>
    <comment ref="AG1169" authorId="0" shapeId="0" xr:uid="{20972B55-933E-E44C-9E27-04DE57F4372E}">
      <text>
        <r>
          <rPr>
            <sz val="11"/>
            <color indexed="8"/>
            <rFont val="Helvetica"/>
            <family val="2"/>
          </rPr>
          <t>Author:
“French control over Tunisia, achieved in 1881, brings to an end several decades of diplomatic jockeying between three colonials powers, France, Britain and Italy. All three are officially involved in the region from 1869.”
http://www.historyworld.net/wrldhis/PlainTextHistories.asp?historyid=ac93</t>
        </r>
      </text>
    </comment>
    <comment ref="AH1169" authorId="0" shapeId="0" xr:uid="{CF6C8998-094D-DF4D-A560-7EBF6BAE5E0F}">
      <text>
        <r>
          <rPr>
            <sz val="11"/>
            <color indexed="8"/>
            <rFont val="Helvetica"/>
            <family val="2"/>
          </rPr>
          <t>Author:
barely.
https://en.wikipedia.org/wiki/Danish_colonial_empire#Overview</t>
        </r>
      </text>
    </comment>
    <comment ref="AI1169" authorId="0" shapeId="0" xr:uid="{4B2C11DA-C0A3-DA4A-95E2-FC813A150A38}">
      <text>
        <r>
          <rPr>
            <sz val="11"/>
            <color indexed="8"/>
            <rFont val="Helvetica"/>
            <family val="2"/>
          </rPr>
          <t>Author:
https://en.wikipedia.org/wiki/History_of_French-era_Tunisia</t>
        </r>
      </text>
    </comment>
    <comment ref="AL1169" authorId="0" shapeId="0" xr:uid="{C521D230-9E7B-074D-B4BE-5649125DDF28}">
      <text>
        <r>
          <rPr>
            <sz val="11"/>
            <color indexed="8"/>
            <rFont val="Helvetica"/>
            <family val="2"/>
          </rPr>
          <t>Author:
According to FIDH report, the victim, Mrs. Zoulaikha Gharbi, filed the complaint (through her lawyer) without any NGO support at the time of filing (on May 9 2001).  NGOs join the suit the following year (february 4, 2002).
see https://www.fidh.org/IMG/pdf/Bensaid550ang2010.pdf at p. 8</t>
        </r>
      </text>
    </comment>
    <comment ref="AN1169" authorId="0" shapeId="0" xr:uid="{C2FDF37B-7D18-7442-9DCE-36557B7E0227}">
      <text>
        <r>
          <rPr>
            <sz val="11"/>
            <color indexed="8"/>
            <rFont val="Helvetica"/>
            <family val="2"/>
          </rPr>
          <t>Author:
According to FIDH report, the victim, Mrs. Zoulaikha Gharbi, filed the complaint (through her lawyer) without any NGO support at the time of filing (on May 9 2001).  NGOs join the suit the following year (february 4, 2002).
see https://www.fidh.org/IMG/pdf/Bensaid550ang2010.pdf at p. 8</t>
        </r>
      </text>
    </comment>
    <comment ref="AO1169" authorId="0" shapeId="0" xr:uid="{43BD795C-3A41-8949-915D-1D72FFCEBF84}">
      <text>
        <r>
          <rPr>
            <sz val="11"/>
            <color indexed="8"/>
            <rFont val="Helvetica"/>
            <family val="2"/>
          </rPr>
          <t>Author:
FIDH (International Federation for Human Rights) and LDH (Ligue des Droits de l’Homme)</t>
        </r>
      </text>
    </comment>
    <comment ref="AR1169" authorId="1" shapeId="0" xr:uid="{986D8FBA-D427-8542-8905-87643FC8B418}">
      <text>
        <r>
          <rPr>
            <sz val="11"/>
            <color indexed="8"/>
            <rFont val="Helvetica"/>
            <family val="2"/>
          </rPr>
          <t>Mack Eason:
https://www.fidh.org/IMG/pdf/Bensaid550ang2010.pdf at p. 4</t>
        </r>
      </text>
    </comment>
    <comment ref="AS1169" authorId="0" shapeId="0" xr:uid="{B7168880-43F3-5F49-B83F-7E7D24008F94}">
      <text>
        <r>
          <rPr>
            <sz val="11"/>
            <color indexed="8"/>
            <rFont val="Helvetica"/>
            <family val="2"/>
          </rPr>
          <t xml:space="preserve">Author:
At time of trial: “posting to the Tunisian Consulate in Strasbourg as Vice-Consul.”
https://trialinternational.org/latest-post/khaled-ben-said/
At time of crimes: former police chief in Djendouba, Tunisia, </t>
        </r>
      </text>
    </comment>
    <comment ref="AZ1169" authorId="1" shapeId="0" xr:uid="{C8595BB8-D9AE-D14F-8C5F-96CCE40E540D}">
      <text>
        <r>
          <rPr>
            <sz val="11"/>
            <color indexed="8"/>
            <rFont val="Helvetica"/>
            <family val="2"/>
          </rPr>
          <t>Mack Eason:
“Ben Saïd was on French soil in the capacity of Vice-Consul at the Tunisian Consulate in Strasbourg”</t>
        </r>
      </text>
    </comment>
    <comment ref="BB1169" authorId="1" shapeId="0" xr:uid="{F65F0E52-B6D3-B044-B014-87AF39F5960A}">
      <text>
        <r>
          <rPr>
            <sz val="11"/>
            <color indexed="8"/>
            <rFont val="Helvetica"/>
            <family val="2"/>
          </rPr>
          <t>Mack Eason:
“Ben Saïd was on French soil in the capacity of Vice-Consul at the Tunisian Consulate in Strasbourg”</t>
        </r>
      </text>
    </comment>
    <comment ref="BJ1169" authorId="0" shapeId="0" xr:uid="{96E5109B-B53F-2046-BB74-499D9E56C787}">
      <text>
        <r>
          <rPr>
            <sz val="11"/>
            <color indexed="8"/>
            <rFont val="Helvetica"/>
            <family val="2"/>
          </rPr>
          <t xml:space="preserve">Author:
</t>
        </r>
      </text>
    </comment>
    <comment ref="C1170" authorId="2" shapeId="0" xr:uid="{D9523B17-CC47-CE47-A435-A4627C9D2BAF}">
      <text>
        <r>
          <rPr>
            <b/>
            <sz val="10"/>
            <color rgb="FF000000"/>
            <rFont val="Tahoma"/>
            <family val="2"/>
          </rPr>
          <t>Since ECCHR is treating these as separate cases, we are considering these John Doe as not overlapping with the John Doe of the structural investigation on Syria.</t>
        </r>
      </text>
    </comment>
    <comment ref="J1170" authorId="1" shapeId="0" xr:uid="{00000000-0006-0000-0000-0000B7080000}">
      <text>
        <r>
          <rPr>
            <sz val="11"/>
            <color indexed="8"/>
            <rFont val="Helvetica"/>
            <family val="2"/>
          </rPr>
          <t xml:space="preserve">Mack Eason:
https://trialinternational.org/wp-content/uploads/2018/03/UJAR-Make-way-for-Justice-2018.pdf
at p. 43
</t>
        </r>
      </text>
    </comment>
    <comment ref="AS1170" authorId="1" shapeId="0" xr:uid="{00000000-0006-0000-0000-0000B8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J1171" authorId="1" shapeId="0" xr:uid="{00000000-0006-0000-0000-0000B9080000}">
      <text>
        <r>
          <rPr>
            <sz val="11"/>
            <color indexed="8"/>
            <rFont val="Helvetica"/>
            <family val="2"/>
          </rPr>
          <t xml:space="preserve">Mack Eason:
https://trialinternational.org/wp-content/uploads/2018/03/UJAR-Make-way-for-Justice-2018.pdf
at p. 43
</t>
        </r>
      </text>
    </comment>
    <comment ref="AS1171" authorId="1" shapeId="0" xr:uid="{00000000-0006-0000-0000-0000BA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J1172" authorId="1" shapeId="0" xr:uid="{00000000-0006-0000-0000-0000BB080000}">
      <text>
        <r>
          <rPr>
            <sz val="11"/>
            <color indexed="8"/>
            <rFont val="Helvetica"/>
            <family val="2"/>
          </rPr>
          <t xml:space="preserve">Mack Eason:
https://trialinternational.org/wp-content/uploads/2018/03/UJAR-Make-way-for-Justice-2018.pdf
at p. 43
</t>
        </r>
      </text>
    </comment>
    <comment ref="AS1172" authorId="1" shapeId="0" xr:uid="{00000000-0006-0000-0000-0000BC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J1173" authorId="1" shapeId="0" xr:uid="{00000000-0006-0000-0000-0000BD080000}">
      <text>
        <r>
          <rPr>
            <sz val="11"/>
            <color indexed="8"/>
            <rFont val="Helvetica"/>
            <family val="2"/>
          </rPr>
          <t xml:space="preserve">Mack Eason:
https://trialinternational.org/wp-content/uploads/2018/03/UJAR-Make-way-for-Justice-2018.pdf
at p. 43
</t>
        </r>
      </text>
    </comment>
    <comment ref="AS1173" authorId="1" shapeId="0" xr:uid="{00000000-0006-0000-0000-0000BE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J1174" authorId="1" shapeId="0" xr:uid="{00000000-0006-0000-0000-0000BF080000}">
      <text>
        <r>
          <rPr>
            <sz val="11"/>
            <color indexed="8"/>
            <rFont val="Helvetica"/>
            <family val="2"/>
          </rPr>
          <t xml:space="preserve">Mack Eason:
https://trialinternational.org/wp-content/uploads/2018/03/UJAR-Make-way-for-Justice-2018.pdf
at p. 43
</t>
        </r>
      </text>
    </comment>
    <comment ref="AS1174" authorId="1" shapeId="0" xr:uid="{00000000-0006-0000-0000-0000C0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J1175" authorId="1" shapeId="0" xr:uid="{00000000-0006-0000-0000-0000C1080000}">
      <text>
        <r>
          <rPr>
            <sz val="11"/>
            <color indexed="8"/>
            <rFont val="Helvetica"/>
            <family val="2"/>
          </rPr>
          <t xml:space="preserve">Mack Eason:
https://trialinternational.org/wp-content/uploads/2018/03/UJAR-Make-way-for-Justice-2018.pdf
at p. 43
</t>
        </r>
      </text>
    </comment>
    <comment ref="AS1175" authorId="1" shapeId="0" xr:uid="{00000000-0006-0000-0000-0000C2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J1176" authorId="1" shapeId="0" xr:uid="{00000000-0006-0000-0000-0000C3080000}">
      <text>
        <r>
          <rPr>
            <sz val="11"/>
            <color indexed="8"/>
            <rFont val="Helvetica"/>
            <family val="2"/>
          </rPr>
          <t xml:space="preserve">Mack Eason:
https://trialinternational.org/wp-content/uploads/2018/03/UJAR-Make-way-for-Justice-2018.pdf
at p. 43
</t>
        </r>
      </text>
    </comment>
    <comment ref="AS1176" authorId="1" shapeId="0" xr:uid="{00000000-0006-0000-0000-0000C4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J1177" authorId="1" shapeId="0" xr:uid="{00000000-0006-0000-0000-0000C5080000}">
      <text>
        <r>
          <rPr>
            <sz val="11"/>
            <color indexed="8"/>
            <rFont val="Helvetica"/>
            <family val="2"/>
          </rPr>
          <t xml:space="preserve">Mack Eason:
https://trialinternational.org/wp-content/uploads/2018/03/UJAR-Make-way-for-Justice-2018.pdf
at p. 43
</t>
        </r>
      </text>
    </comment>
    <comment ref="AS1177" authorId="1" shapeId="0" xr:uid="{00000000-0006-0000-0000-0000C608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78" authorId="1" shapeId="0" xr:uid="{00000000-0006-0000-0000-0000DF000000}">
      <text>
        <r>
          <rPr>
            <sz val="11"/>
            <color indexed="8"/>
            <rFont val="Helvetica"/>
            <family val="2"/>
          </rPr>
          <t>Mack Eason:
Complaint filed on 29 May 2018
EXCLUDE THIS COMPLAINT FROM ARTICLE DATA</t>
        </r>
      </text>
    </comment>
    <comment ref="AB1178" authorId="1" shapeId="0" xr:uid="{00000000-0006-0000-0000-0000E0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78" authorId="1" shapeId="0" xr:uid="{00000000-0006-0000-0000-0000E1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78" authorId="1" shapeId="0" xr:uid="{00000000-0006-0000-0000-0000E2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78" authorId="1" shapeId="0" xr:uid="{00000000-0006-0000-0000-0000E3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78" authorId="1" shapeId="0" xr:uid="{00000000-0006-0000-0000-0000E4000000}">
      <text>
        <r>
          <rPr>
            <sz val="11"/>
            <color indexed="8"/>
            <rFont val="Helvetica"/>
            <family val="2"/>
          </rPr>
          <t xml:space="preserve">Mack Eason:
“who have lived in Austria and Germany for some time” https://www.ecchr.eu/en/case/the-path-to-justice-leads-through-europe-eg-austria/
</t>
        </r>
      </text>
    </comment>
    <comment ref="AS1178" authorId="1" shapeId="0" xr:uid="{00000000-0006-0000-0000-0000E500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79" authorId="1" shapeId="0" xr:uid="{00000000-0006-0000-0000-00001E010000}">
      <text>
        <r>
          <rPr>
            <sz val="11"/>
            <color indexed="8"/>
            <rFont val="Helvetica"/>
            <family val="2"/>
          </rPr>
          <t>Mack Eason:
Complaint filed on 29 May 2018
EXCLUDE THIS COMPLAINT FROM ARTICLE DATA</t>
        </r>
      </text>
    </comment>
    <comment ref="AB1179" authorId="1" shapeId="0" xr:uid="{00000000-0006-0000-0000-00001F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79" authorId="1" shapeId="0" xr:uid="{00000000-0006-0000-0000-000020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79" authorId="1" shapeId="0" xr:uid="{00000000-0006-0000-0000-000021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79" authorId="1" shapeId="0" xr:uid="{00000000-0006-0000-0000-000022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79" authorId="1" shapeId="0" xr:uid="{00000000-0006-0000-0000-000023010000}">
      <text>
        <r>
          <rPr>
            <sz val="11"/>
            <color indexed="8"/>
            <rFont val="Helvetica"/>
            <family val="2"/>
          </rPr>
          <t xml:space="preserve">Mack Eason:
“who have lived in Austria and Germany for some time” https://www.ecchr.eu/en/case/the-path-to-justice-leads-through-europe-eg-austria/
</t>
        </r>
      </text>
    </comment>
    <comment ref="AS1179" authorId="1" shapeId="0" xr:uid="{00000000-0006-0000-0000-000024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0" authorId="1" shapeId="0" xr:uid="{00000000-0006-0000-0000-000025010000}">
      <text>
        <r>
          <rPr>
            <sz val="11"/>
            <color indexed="8"/>
            <rFont val="Helvetica"/>
            <family val="2"/>
          </rPr>
          <t>Mack Eason:
Complaint filed on 29 May 2018
EXCLUDE THIS COMPLAINT FROM ARTICLE DATA</t>
        </r>
      </text>
    </comment>
    <comment ref="AB1180" authorId="1" shapeId="0" xr:uid="{00000000-0006-0000-0000-000026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0" authorId="1" shapeId="0" xr:uid="{00000000-0006-0000-0000-000027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0" authorId="1" shapeId="0" xr:uid="{00000000-0006-0000-0000-000028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0" authorId="1" shapeId="0" xr:uid="{00000000-0006-0000-0000-000029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0" authorId="1" shapeId="0" xr:uid="{00000000-0006-0000-0000-00002A010000}">
      <text>
        <r>
          <rPr>
            <sz val="11"/>
            <color indexed="8"/>
            <rFont val="Helvetica"/>
            <family val="2"/>
          </rPr>
          <t xml:space="preserve">Mack Eason:
“who have lived in Austria and Germany for some time” https://www.ecchr.eu/en/case/the-path-to-justice-leads-through-europe-eg-austria/
</t>
        </r>
      </text>
    </comment>
    <comment ref="AS1180" authorId="1" shapeId="0" xr:uid="{00000000-0006-0000-0000-00002B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1" authorId="1" shapeId="0" xr:uid="{00000000-0006-0000-0000-00002C010000}">
      <text>
        <r>
          <rPr>
            <sz val="11"/>
            <color indexed="8"/>
            <rFont val="Helvetica"/>
            <family val="2"/>
          </rPr>
          <t>Mack Eason:
Complaint filed on 29 May 2018
EXCLUDE THIS COMPLAINT FROM ARTICLE DATA</t>
        </r>
      </text>
    </comment>
    <comment ref="AB1181" authorId="1" shapeId="0" xr:uid="{00000000-0006-0000-0000-00002D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1" authorId="1" shapeId="0" xr:uid="{00000000-0006-0000-0000-00002E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1" authorId="1" shapeId="0" xr:uid="{00000000-0006-0000-0000-00002F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1" authorId="1" shapeId="0" xr:uid="{00000000-0006-0000-0000-000030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1" authorId="1" shapeId="0" xr:uid="{00000000-0006-0000-0000-000031010000}">
      <text>
        <r>
          <rPr>
            <sz val="11"/>
            <color indexed="8"/>
            <rFont val="Helvetica"/>
            <family val="2"/>
          </rPr>
          <t xml:space="preserve">Mack Eason:
“who have lived in Austria and Germany for some time” https://www.ecchr.eu/en/case/the-path-to-justice-leads-through-europe-eg-austria/
</t>
        </r>
      </text>
    </comment>
    <comment ref="AS1181" authorId="1" shapeId="0" xr:uid="{00000000-0006-0000-0000-000032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2" authorId="1" shapeId="0" xr:uid="{00000000-0006-0000-0000-000033010000}">
      <text>
        <r>
          <rPr>
            <sz val="11"/>
            <color indexed="8"/>
            <rFont val="Helvetica"/>
            <family val="2"/>
          </rPr>
          <t>Mack Eason:
Complaint filed on 29 May 2018
EXCLUDE THIS COMPLAINT FROM ARTICLE DATA</t>
        </r>
      </text>
    </comment>
    <comment ref="AB1182" authorId="1" shapeId="0" xr:uid="{00000000-0006-0000-0000-000034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2" authorId="1" shapeId="0" xr:uid="{00000000-0006-0000-0000-000035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2" authorId="1" shapeId="0" xr:uid="{00000000-0006-0000-0000-000036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2" authorId="1" shapeId="0" xr:uid="{00000000-0006-0000-0000-000037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2" authorId="1" shapeId="0" xr:uid="{00000000-0006-0000-0000-000038010000}">
      <text>
        <r>
          <rPr>
            <sz val="11"/>
            <color indexed="8"/>
            <rFont val="Helvetica"/>
            <family val="2"/>
          </rPr>
          <t xml:space="preserve">Mack Eason:
“who have lived in Austria and Germany for some time” https://www.ecchr.eu/en/case/the-path-to-justice-leads-through-europe-eg-austria/
</t>
        </r>
      </text>
    </comment>
    <comment ref="AS1182" authorId="1" shapeId="0" xr:uid="{00000000-0006-0000-0000-000039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3" authorId="1" shapeId="0" xr:uid="{00000000-0006-0000-0000-00003A010000}">
      <text>
        <r>
          <rPr>
            <sz val="11"/>
            <color indexed="8"/>
            <rFont val="Helvetica"/>
            <family val="2"/>
          </rPr>
          <t>Mack Eason:
Complaint filed on 29 May 2018
EXCLUDE THIS COMPLAINT FROM ARTICLE DATA</t>
        </r>
      </text>
    </comment>
    <comment ref="AB1183" authorId="1" shapeId="0" xr:uid="{00000000-0006-0000-0000-00003B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3" authorId="1" shapeId="0" xr:uid="{00000000-0006-0000-0000-00003C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3" authorId="1" shapeId="0" xr:uid="{00000000-0006-0000-0000-00003D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3" authorId="1" shapeId="0" xr:uid="{00000000-0006-0000-0000-00003E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3" authorId="1" shapeId="0" xr:uid="{00000000-0006-0000-0000-00003F010000}">
      <text>
        <r>
          <rPr>
            <sz val="11"/>
            <color indexed="8"/>
            <rFont val="Helvetica"/>
            <family val="2"/>
          </rPr>
          <t xml:space="preserve">Mack Eason:
“who have lived in Austria and Germany for some time” https://www.ecchr.eu/en/case/the-path-to-justice-leads-through-europe-eg-austria/
</t>
        </r>
      </text>
    </comment>
    <comment ref="AS1183" authorId="1" shapeId="0" xr:uid="{00000000-0006-0000-0000-000040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4" authorId="1" shapeId="0" xr:uid="{00000000-0006-0000-0000-000041010000}">
      <text>
        <r>
          <rPr>
            <sz val="11"/>
            <color indexed="8"/>
            <rFont val="Helvetica"/>
            <family val="2"/>
          </rPr>
          <t>Mack Eason:
Complaint filed on 29 May 2018
EXCLUDE THIS COMPLAINT FROM ARTICLE DATA</t>
        </r>
      </text>
    </comment>
    <comment ref="AB1184" authorId="1" shapeId="0" xr:uid="{00000000-0006-0000-0000-000042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4" authorId="1" shapeId="0" xr:uid="{00000000-0006-0000-0000-000043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4" authorId="1" shapeId="0" xr:uid="{00000000-0006-0000-0000-000044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4" authorId="1" shapeId="0" xr:uid="{00000000-0006-0000-0000-000045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4" authorId="1" shapeId="0" xr:uid="{00000000-0006-0000-0000-000046010000}">
      <text>
        <r>
          <rPr>
            <sz val="11"/>
            <color indexed="8"/>
            <rFont val="Helvetica"/>
            <family val="2"/>
          </rPr>
          <t xml:space="preserve">Mack Eason:
“who have lived in Austria and Germany for some time” https://www.ecchr.eu/en/case/the-path-to-justice-leads-through-europe-eg-austria/
</t>
        </r>
      </text>
    </comment>
    <comment ref="AS1184" authorId="1" shapeId="0" xr:uid="{00000000-0006-0000-0000-000047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5" authorId="1" shapeId="0" xr:uid="{00000000-0006-0000-0000-000048010000}">
      <text>
        <r>
          <rPr>
            <sz val="11"/>
            <color indexed="8"/>
            <rFont val="Helvetica"/>
            <family val="2"/>
          </rPr>
          <t>Mack Eason:
Complaint filed on 29 May 2018
EXCLUDE THIS COMPLAINT FROM ARTICLE DATA</t>
        </r>
      </text>
    </comment>
    <comment ref="AB1185" authorId="1" shapeId="0" xr:uid="{00000000-0006-0000-0000-000049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5" authorId="1" shapeId="0" xr:uid="{00000000-0006-0000-0000-00004A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5" authorId="1" shapeId="0" xr:uid="{00000000-0006-0000-0000-00004B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5" authorId="1" shapeId="0" xr:uid="{00000000-0006-0000-0000-00004C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5" authorId="1" shapeId="0" xr:uid="{00000000-0006-0000-0000-00004D010000}">
      <text>
        <r>
          <rPr>
            <sz val="11"/>
            <color indexed="8"/>
            <rFont val="Helvetica"/>
            <family val="2"/>
          </rPr>
          <t xml:space="preserve">Mack Eason:
“who have lived in Austria and Germany for some time” https://www.ecchr.eu/en/case/the-path-to-justice-leads-through-europe-eg-austria/
</t>
        </r>
      </text>
    </comment>
    <comment ref="AS1185" authorId="1" shapeId="0" xr:uid="{00000000-0006-0000-0000-00004E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6" authorId="1" shapeId="0" xr:uid="{00000000-0006-0000-0000-00004F010000}">
      <text>
        <r>
          <rPr>
            <sz val="11"/>
            <color indexed="8"/>
            <rFont val="Helvetica"/>
            <family val="2"/>
          </rPr>
          <t>Mack Eason:
Complaint filed on 29 May 2018
EXCLUDE THIS COMPLAINT FROM ARTICLE DATA</t>
        </r>
      </text>
    </comment>
    <comment ref="AB1186" authorId="1" shapeId="0" xr:uid="{00000000-0006-0000-0000-000050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6" authorId="1" shapeId="0" xr:uid="{00000000-0006-0000-0000-000051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6" authorId="1" shapeId="0" xr:uid="{00000000-0006-0000-0000-000052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6" authorId="1" shapeId="0" xr:uid="{00000000-0006-0000-0000-000053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6" authorId="1" shapeId="0" xr:uid="{00000000-0006-0000-0000-000054010000}">
      <text>
        <r>
          <rPr>
            <sz val="11"/>
            <color indexed="8"/>
            <rFont val="Helvetica"/>
            <family val="2"/>
          </rPr>
          <t xml:space="preserve">Mack Eason:
“who have lived in Austria and Germany for some time” https://www.ecchr.eu/en/case/the-path-to-justice-leads-through-europe-eg-austria/
</t>
        </r>
      </text>
    </comment>
    <comment ref="AS1186" authorId="1" shapeId="0" xr:uid="{00000000-0006-0000-0000-000055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7" authorId="1" shapeId="0" xr:uid="{00000000-0006-0000-0000-000056010000}">
      <text>
        <r>
          <rPr>
            <sz val="11"/>
            <color indexed="8"/>
            <rFont val="Helvetica"/>
            <family val="2"/>
          </rPr>
          <t>Mack Eason:
Complaint filed on 29 May 2018
EXCLUDE THIS COMPLAINT FROM ARTICLE DATA</t>
        </r>
      </text>
    </comment>
    <comment ref="AB1187" authorId="1" shapeId="0" xr:uid="{00000000-0006-0000-0000-000057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7" authorId="1" shapeId="0" xr:uid="{00000000-0006-0000-0000-000058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7" authorId="1" shapeId="0" xr:uid="{00000000-0006-0000-0000-000059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7" authorId="1" shapeId="0" xr:uid="{00000000-0006-0000-0000-00005A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7" authorId="1" shapeId="0" xr:uid="{00000000-0006-0000-0000-00005B010000}">
      <text>
        <r>
          <rPr>
            <sz val="11"/>
            <color indexed="8"/>
            <rFont val="Helvetica"/>
            <family val="2"/>
          </rPr>
          <t xml:space="preserve">Mack Eason:
“who have lived in Austria and Germany for some time” https://www.ecchr.eu/en/case/the-path-to-justice-leads-through-europe-eg-austria/
</t>
        </r>
      </text>
    </comment>
    <comment ref="AS1187" authorId="1" shapeId="0" xr:uid="{00000000-0006-0000-0000-00005C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8" authorId="1" shapeId="0" xr:uid="{00000000-0006-0000-0000-00005D010000}">
      <text>
        <r>
          <rPr>
            <sz val="11"/>
            <color indexed="8"/>
            <rFont val="Helvetica"/>
            <family val="2"/>
          </rPr>
          <t>Mack Eason:
Complaint filed on 29 May 2018
EXCLUDE THIS COMPLAINT FROM ARTICLE DATA</t>
        </r>
      </text>
    </comment>
    <comment ref="AB1188" authorId="1" shapeId="0" xr:uid="{00000000-0006-0000-0000-00005E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8" authorId="1" shapeId="0" xr:uid="{00000000-0006-0000-0000-00005F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8" authorId="1" shapeId="0" xr:uid="{00000000-0006-0000-0000-000060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8" authorId="1" shapeId="0" xr:uid="{00000000-0006-0000-0000-000061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8" authorId="1" shapeId="0" xr:uid="{00000000-0006-0000-0000-000062010000}">
      <text>
        <r>
          <rPr>
            <sz val="11"/>
            <color indexed="8"/>
            <rFont val="Helvetica"/>
            <family val="2"/>
          </rPr>
          <t xml:space="preserve">Mack Eason:
“who have lived in Austria and Germany for some time” https://www.ecchr.eu/en/case/the-path-to-justice-leads-through-europe-eg-austria/
</t>
        </r>
      </text>
    </comment>
    <comment ref="AS1188" authorId="1" shapeId="0" xr:uid="{00000000-0006-0000-0000-000063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89" authorId="1" shapeId="0" xr:uid="{00000000-0006-0000-0000-0000E6000000}">
      <text>
        <r>
          <rPr>
            <sz val="11"/>
            <color indexed="8"/>
            <rFont val="Helvetica"/>
            <family val="2"/>
          </rPr>
          <t>Mack Eason:
Complaint filed on 29 May 2018
EXCLUDE THIS COMPLAINT FROM ARTICLE DATA</t>
        </r>
      </text>
    </comment>
    <comment ref="AB1189" authorId="1" shapeId="0" xr:uid="{00000000-0006-0000-0000-0000E7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89" authorId="1" shapeId="0" xr:uid="{00000000-0006-0000-0000-0000E8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89" authorId="1" shapeId="0" xr:uid="{00000000-0006-0000-0000-0000E9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89" authorId="1" shapeId="0" xr:uid="{00000000-0006-0000-0000-0000EA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89" authorId="1" shapeId="0" xr:uid="{00000000-0006-0000-0000-0000EB000000}">
      <text>
        <r>
          <rPr>
            <sz val="11"/>
            <color indexed="8"/>
            <rFont val="Helvetica"/>
            <family val="2"/>
          </rPr>
          <t xml:space="preserve">Mack Eason:
“who have lived in Austria and Germany for some time” https://www.ecchr.eu/en/case/the-path-to-justice-leads-through-europe-eg-austria/
</t>
        </r>
      </text>
    </comment>
    <comment ref="AS1189" authorId="1" shapeId="0" xr:uid="{00000000-0006-0000-0000-0000EC00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0" authorId="1" shapeId="0" xr:uid="{00000000-0006-0000-0000-000064010000}">
      <text>
        <r>
          <rPr>
            <sz val="11"/>
            <color indexed="8"/>
            <rFont val="Helvetica"/>
            <family val="2"/>
          </rPr>
          <t>Mack Eason:
Complaint filed on 29 May 2018
EXCLUDE THIS COMPLAINT FROM ARTICLE DATA</t>
        </r>
      </text>
    </comment>
    <comment ref="AB1190" authorId="1" shapeId="0" xr:uid="{00000000-0006-0000-0000-000065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0" authorId="1" shapeId="0" xr:uid="{00000000-0006-0000-0000-000066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0" authorId="1" shapeId="0" xr:uid="{00000000-0006-0000-0000-000067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0" authorId="1" shapeId="0" xr:uid="{00000000-0006-0000-0000-000068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0" authorId="1" shapeId="0" xr:uid="{00000000-0006-0000-0000-000069010000}">
      <text>
        <r>
          <rPr>
            <sz val="11"/>
            <color indexed="8"/>
            <rFont val="Helvetica"/>
            <family val="2"/>
          </rPr>
          <t xml:space="preserve">Mack Eason:
“who have lived in Austria and Germany for some time” https://www.ecchr.eu/en/case/the-path-to-justice-leads-through-europe-eg-austria/
</t>
        </r>
      </text>
    </comment>
    <comment ref="AS1190" authorId="1" shapeId="0" xr:uid="{00000000-0006-0000-0000-00006A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1" authorId="1" shapeId="0" xr:uid="{00000000-0006-0000-0000-00006B010000}">
      <text>
        <r>
          <rPr>
            <sz val="11"/>
            <color indexed="8"/>
            <rFont val="Helvetica"/>
            <family val="2"/>
          </rPr>
          <t>Mack Eason:
Complaint filed on 29 May 2018
EXCLUDE THIS COMPLAINT FROM ARTICLE DATA</t>
        </r>
      </text>
    </comment>
    <comment ref="AB1191" authorId="1" shapeId="0" xr:uid="{00000000-0006-0000-0000-00006C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1" authorId="1" shapeId="0" xr:uid="{00000000-0006-0000-0000-00006D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1" authorId="1" shapeId="0" xr:uid="{00000000-0006-0000-0000-00006E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1" authorId="1" shapeId="0" xr:uid="{00000000-0006-0000-0000-00006F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1" authorId="1" shapeId="0" xr:uid="{00000000-0006-0000-0000-000070010000}">
      <text>
        <r>
          <rPr>
            <sz val="11"/>
            <color indexed="8"/>
            <rFont val="Helvetica"/>
            <family val="2"/>
          </rPr>
          <t xml:space="preserve">Mack Eason:
“who have lived in Austria and Germany for some time” https://www.ecchr.eu/en/case/the-path-to-justice-leads-through-europe-eg-austria/
</t>
        </r>
      </text>
    </comment>
    <comment ref="AS1191" authorId="1" shapeId="0" xr:uid="{00000000-0006-0000-0000-000071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2" authorId="1" shapeId="0" xr:uid="{00000000-0006-0000-0000-000072010000}">
      <text>
        <r>
          <rPr>
            <sz val="11"/>
            <color indexed="8"/>
            <rFont val="Helvetica"/>
            <family val="2"/>
          </rPr>
          <t>Mack Eason:
Complaint filed on 29 May 2018
EXCLUDE THIS COMPLAINT FROM ARTICLE DATA</t>
        </r>
      </text>
    </comment>
    <comment ref="AB1192" authorId="1" shapeId="0" xr:uid="{00000000-0006-0000-0000-000073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2" authorId="1" shapeId="0" xr:uid="{00000000-0006-0000-0000-000074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2" authorId="1" shapeId="0" xr:uid="{00000000-0006-0000-0000-000075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2" authorId="1" shapeId="0" xr:uid="{00000000-0006-0000-0000-000076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2" authorId="1" shapeId="0" xr:uid="{00000000-0006-0000-0000-000077010000}">
      <text>
        <r>
          <rPr>
            <sz val="11"/>
            <color indexed="8"/>
            <rFont val="Helvetica"/>
            <family val="2"/>
          </rPr>
          <t xml:space="preserve">Mack Eason:
“who have lived in Austria and Germany for some time” https://www.ecchr.eu/en/case/the-path-to-justice-leads-through-europe-eg-austria/
</t>
        </r>
      </text>
    </comment>
    <comment ref="AS1192" authorId="1" shapeId="0" xr:uid="{00000000-0006-0000-0000-000078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3" authorId="1" shapeId="0" xr:uid="{00000000-0006-0000-0000-000079010000}">
      <text>
        <r>
          <rPr>
            <sz val="11"/>
            <color indexed="8"/>
            <rFont val="Helvetica"/>
            <family val="2"/>
          </rPr>
          <t>Mack Eason:
Complaint filed on 29 May 2018
EXCLUDE THIS COMPLAINT FROM ARTICLE DATA</t>
        </r>
      </text>
    </comment>
    <comment ref="AB1193" authorId="1" shapeId="0" xr:uid="{00000000-0006-0000-0000-00007A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3" authorId="1" shapeId="0" xr:uid="{00000000-0006-0000-0000-00007B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3" authorId="1" shapeId="0" xr:uid="{00000000-0006-0000-0000-00007C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3" authorId="1" shapeId="0" xr:uid="{00000000-0006-0000-0000-00007D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3" authorId="1" shapeId="0" xr:uid="{00000000-0006-0000-0000-00007E010000}">
      <text>
        <r>
          <rPr>
            <sz val="11"/>
            <color indexed="8"/>
            <rFont val="Helvetica"/>
            <family val="2"/>
          </rPr>
          <t xml:space="preserve">Mack Eason:
“who have lived in Austria and Germany for some time” https://www.ecchr.eu/en/case/the-path-to-justice-leads-through-europe-eg-austria/
</t>
        </r>
      </text>
    </comment>
    <comment ref="AS1193" authorId="1" shapeId="0" xr:uid="{00000000-0006-0000-0000-00007F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4" authorId="1" shapeId="0" xr:uid="{00000000-0006-0000-0000-000080010000}">
      <text>
        <r>
          <rPr>
            <sz val="11"/>
            <color indexed="8"/>
            <rFont val="Helvetica"/>
            <family val="2"/>
          </rPr>
          <t>Mack Eason:
Complaint filed on 29 May 2018
EXCLUDE THIS COMPLAINT FROM ARTICLE DATA</t>
        </r>
      </text>
    </comment>
    <comment ref="AB1194" authorId="1" shapeId="0" xr:uid="{00000000-0006-0000-0000-000081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4" authorId="1" shapeId="0" xr:uid="{00000000-0006-0000-0000-000082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4" authorId="1" shapeId="0" xr:uid="{00000000-0006-0000-0000-000083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4" authorId="1" shapeId="0" xr:uid="{00000000-0006-0000-0000-000084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4" authorId="1" shapeId="0" xr:uid="{00000000-0006-0000-0000-000085010000}">
      <text>
        <r>
          <rPr>
            <sz val="11"/>
            <color indexed="8"/>
            <rFont val="Helvetica"/>
            <family val="2"/>
          </rPr>
          <t xml:space="preserve">Mack Eason:
“who have lived in Austria and Germany for some time” https://www.ecchr.eu/en/case/the-path-to-justice-leads-through-europe-eg-austria/
</t>
        </r>
      </text>
    </comment>
    <comment ref="AS1194" authorId="1" shapeId="0" xr:uid="{00000000-0006-0000-0000-000086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5" authorId="1" shapeId="0" xr:uid="{00000000-0006-0000-0000-0000ED000000}">
      <text>
        <r>
          <rPr>
            <sz val="11"/>
            <color indexed="8"/>
            <rFont val="Helvetica"/>
            <family val="2"/>
          </rPr>
          <t>Mack Eason:
Complaint filed on 29 May 2018
EXCLUDE THIS COMPLAINT FROM ARTICLE DATA</t>
        </r>
      </text>
    </comment>
    <comment ref="AB1195" authorId="1" shapeId="0" xr:uid="{00000000-0006-0000-0000-0000EE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5" authorId="1" shapeId="0" xr:uid="{00000000-0006-0000-0000-0000EF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5" authorId="1" shapeId="0" xr:uid="{00000000-0006-0000-0000-0000F0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5" authorId="1" shapeId="0" xr:uid="{00000000-0006-0000-0000-0000F1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5" authorId="1" shapeId="0" xr:uid="{00000000-0006-0000-0000-0000F2000000}">
      <text>
        <r>
          <rPr>
            <sz val="11"/>
            <color indexed="8"/>
            <rFont val="Helvetica"/>
            <family val="2"/>
          </rPr>
          <t xml:space="preserve">Mack Eason:
“who have lived in Austria and Germany for some time” https://www.ecchr.eu/en/case/the-path-to-justice-leads-through-europe-eg-austria/
</t>
        </r>
      </text>
    </comment>
    <comment ref="AS1195" authorId="1" shapeId="0" xr:uid="{00000000-0006-0000-0000-0000F300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6" authorId="1" shapeId="0" xr:uid="{00000000-0006-0000-0000-0000F4000000}">
      <text>
        <r>
          <rPr>
            <sz val="11"/>
            <color indexed="8"/>
            <rFont val="Helvetica"/>
            <family val="2"/>
          </rPr>
          <t>Mack Eason:
Complaint filed on 29 May 2018
EXCLUDE THIS COMPLAINT FROM ARTICLE DATA</t>
        </r>
      </text>
    </comment>
    <comment ref="AB1196" authorId="1" shapeId="0" xr:uid="{00000000-0006-0000-0000-0000F5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6" authorId="1" shapeId="0" xr:uid="{00000000-0006-0000-0000-0000F6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6" authorId="1" shapeId="0" xr:uid="{00000000-0006-0000-0000-0000F7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6" authorId="1" shapeId="0" xr:uid="{00000000-0006-0000-0000-0000F8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6" authorId="1" shapeId="0" xr:uid="{00000000-0006-0000-0000-0000F9000000}">
      <text>
        <r>
          <rPr>
            <sz val="11"/>
            <color indexed="8"/>
            <rFont val="Helvetica"/>
            <family val="2"/>
          </rPr>
          <t xml:space="preserve">Mack Eason:
“who have lived in Austria and Germany for some time” https://www.ecchr.eu/en/case/the-path-to-justice-leads-through-europe-eg-austria/
</t>
        </r>
      </text>
    </comment>
    <comment ref="AS1196" authorId="1" shapeId="0" xr:uid="{00000000-0006-0000-0000-0000FA00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7" authorId="1" shapeId="0" xr:uid="{00000000-0006-0000-0000-0000FB000000}">
      <text>
        <r>
          <rPr>
            <sz val="11"/>
            <color indexed="8"/>
            <rFont val="Helvetica"/>
            <family val="2"/>
          </rPr>
          <t>Mack Eason:
Complaint filed on 29 May 2018
EXCLUDE THIS COMPLAINT FROM ARTICLE DATA</t>
        </r>
      </text>
    </comment>
    <comment ref="AB1197" authorId="1" shapeId="0" xr:uid="{00000000-0006-0000-0000-0000FC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7" authorId="1" shapeId="0" xr:uid="{00000000-0006-0000-0000-0000FD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7" authorId="1" shapeId="0" xr:uid="{00000000-0006-0000-0000-0000FE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7" authorId="1" shapeId="0" xr:uid="{00000000-0006-0000-0000-0000FF00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7" authorId="1" shapeId="0" xr:uid="{00000000-0006-0000-0000-000000010000}">
      <text>
        <r>
          <rPr>
            <sz val="11"/>
            <color indexed="8"/>
            <rFont val="Helvetica"/>
            <family val="2"/>
          </rPr>
          <t xml:space="preserve">Mack Eason:
“who have lived in Austria and Germany for some time” https://www.ecchr.eu/en/case/the-path-to-justice-leads-through-europe-eg-austria/
</t>
        </r>
      </text>
    </comment>
    <comment ref="AS1197" authorId="1" shapeId="0" xr:uid="{00000000-0006-0000-0000-000001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8" authorId="1" shapeId="0" xr:uid="{00000000-0006-0000-0000-000002010000}">
      <text>
        <r>
          <rPr>
            <sz val="11"/>
            <color indexed="8"/>
            <rFont val="Helvetica"/>
            <family val="2"/>
          </rPr>
          <t>Mack Eason:
Complaint filed on 29 May 2018
EXCLUDE THIS COMPLAINT FROM ARTICLE DATA</t>
        </r>
      </text>
    </comment>
    <comment ref="AB1198" authorId="1" shapeId="0" xr:uid="{00000000-0006-0000-0000-000003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8" authorId="1" shapeId="0" xr:uid="{00000000-0006-0000-0000-000004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8" authorId="1" shapeId="0" xr:uid="{00000000-0006-0000-0000-000005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8" authorId="1" shapeId="0" xr:uid="{00000000-0006-0000-0000-000006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8" authorId="1" shapeId="0" xr:uid="{00000000-0006-0000-0000-000007010000}">
      <text>
        <r>
          <rPr>
            <sz val="11"/>
            <color indexed="8"/>
            <rFont val="Helvetica"/>
            <family val="2"/>
          </rPr>
          <t xml:space="preserve">Mack Eason:
“who have lived in Austria and Germany for some time” https://www.ecchr.eu/en/case/the-path-to-justice-leads-through-europe-eg-austria/
</t>
        </r>
      </text>
    </comment>
    <comment ref="AS1198" authorId="1" shapeId="0" xr:uid="{00000000-0006-0000-0000-000008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199" authorId="1" shapeId="0" xr:uid="{00000000-0006-0000-0000-000009010000}">
      <text>
        <r>
          <rPr>
            <sz val="11"/>
            <color indexed="8"/>
            <rFont val="Helvetica"/>
            <family val="2"/>
          </rPr>
          <t>Mack Eason:
Complaint filed on 29 May 2018
EXCLUDE THIS COMPLAINT FROM ARTICLE DATA</t>
        </r>
      </text>
    </comment>
    <comment ref="AB1199" authorId="1" shapeId="0" xr:uid="{00000000-0006-0000-0000-00000A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199" authorId="1" shapeId="0" xr:uid="{00000000-0006-0000-0000-00000B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199" authorId="1" shapeId="0" xr:uid="{00000000-0006-0000-0000-00000C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199" authorId="1" shapeId="0" xr:uid="{00000000-0006-0000-0000-00000D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199" authorId="1" shapeId="0" xr:uid="{00000000-0006-0000-0000-00000E010000}">
      <text>
        <r>
          <rPr>
            <sz val="11"/>
            <color indexed="8"/>
            <rFont val="Helvetica"/>
            <family val="2"/>
          </rPr>
          <t xml:space="preserve">Mack Eason:
“who have lived in Austria and Germany for some time” https://www.ecchr.eu/en/case/the-path-to-justice-leads-through-europe-eg-austria/
</t>
        </r>
      </text>
    </comment>
    <comment ref="AS1199" authorId="1" shapeId="0" xr:uid="{00000000-0006-0000-0000-00000F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200" authorId="1" shapeId="0" xr:uid="{00000000-0006-0000-0000-000010010000}">
      <text>
        <r>
          <rPr>
            <sz val="11"/>
            <color indexed="8"/>
            <rFont val="Helvetica"/>
            <family val="2"/>
          </rPr>
          <t>Mack Eason:
Complaint filed on 29 May 2018
EXCLUDE THIS COMPLAINT FROM ARTICLE DATA</t>
        </r>
      </text>
    </comment>
    <comment ref="AB1200" authorId="1" shapeId="0" xr:uid="{00000000-0006-0000-0000-000011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200" authorId="1" shapeId="0" xr:uid="{00000000-0006-0000-0000-000012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200" authorId="1" shapeId="0" xr:uid="{00000000-0006-0000-0000-000013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200" authorId="1" shapeId="0" xr:uid="{00000000-0006-0000-0000-000014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200" authorId="1" shapeId="0" xr:uid="{00000000-0006-0000-0000-000015010000}">
      <text>
        <r>
          <rPr>
            <sz val="11"/>
            <color indexed="8"/>
            <rFont val="Helvetica"/>
            <family val="2"/>
          </rPr>
          <t xml:space="preserve">Mack Eason:
“who have lived in Austria and Germany for some time” https://www.ecchr.eu/en/case/the-path-to-justice-leads-through-europe-eg-austria/
</t>
        </r>
      </text>
    </comment>
    <comment ref="AS1200" authorId="1" shapeId="0" xr:uid="{00000000-0006-0000-0000-000016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I1201" authorId="1" shapeId="0" xr:uid="{00000000-0006-0000-0000-000017010000}">
      <text>
        <r>
          <rPr>
            <sz val="11"/>
            <color indexed="8"/>
            <rFont val="Helvetica"/>
            <family val="2"/>
          </rPr>
          <t>Mack Eason:
Complaint filed on 29 May 2018
EXCLUDE THIS COMPLAINT FROM ARTICLE DATA</t>
        </r>
      </text>
    </comment>
    <comment ref="AB1201" authorId="1" shapeId="0" xr:uid="{00000000-0006-0000-0000-000018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D1201" authorId="1" shapeId="0" xr:uid="{00000000-0006-0000-0000-000019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E1201" authorId="1" shapeId="0" xr:uid="{00000000-0006-0000-0000-00001A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F1201" authorId="1" shapeId="0" xr:uid="{00000000-0006-0000-0000-00001B010000}">
      <text>
        <r>
          <rPr>
            <sz val="11"/>
            <color indexed="8"/>
            <rFont val="Helvetica"/>
            <family val="2"/>
          </rPr>
          <t xml:space="preserve">Mack Eason:
“The allegations of the criminal complaint include torture as a crime against humanity and as a war crime committed by military intelligence, air force intelligence and general intelligence.” https://www.ecchr.eu/en/case/the-path-to-justice-leads-through-europe-eg-austria/
</t>
        </r>
      </text>
    </comment>
    <comment ref="AQ1201" authorId="1" shapeId="0" xr:uid="{00000000-0006-0000-0000-00001C010000}">
      <text>
        <r>
          <rPr>
            <sz val="11"/>
            <color indexed="8"/>
            <rFont val="Helvetica"/>
            <family val="2"/>
          </rPr>
          <t xml:space="preserve">Mack Eason:
“who have lived in Austria and Germany for some time” https://www.ecchr.eu/en/case/the-path-to-justice-leads-through-europe-eg-austria/
</t>
        </r>
      </text>
    </comment>
    <comment ref="AS1201" authorId="1" shapeId="0" xr:uid="{00000000-0006-0000-0000-00001D010000}">
      <text>
        <r>
          <rPr>
            <sz val="11"/>
            <color indexed="8"/>
            <rFont val="Helvetica"/>
            <family val="2"/>
          </rPr>
          <t xml:space="preserve">Mack Eason:
According to ECCHR press releases, all named suspects are still current Syrian officials, though their anonymity makes assessing immunity impossible.
</t>
        </r>
      </text>
    </comment>
    <comment ref="C1202" authorId="1" shapeId="0" xr:uid="{00000000-0006-0000-0000-000029070000}">
      <text>
        <r>
          <rPr>
            <sz val="11"/>
            <color indexed="8"/>
            <rFont val="Helvetica"/>
            <family val="2"/>
          </rPr>
          <t>Mack Eason:
The NY Times reports that this complaint includes 17 named Syrian officials.  https://www.nytimes.com/aponline/2017/11/08/world/europe/ap-eu-germany-syria-torture.html.  Thus I added 17 JohnDoes to the database.</t>
        </r>
      </text>
    </comment>
    <comment ref="AD1202" authorId="1" shapeId="0" xr:uid="{00000000-0006-0000-0000-00002A070000}">
      <text>
        <r>
          <rPr>
            <sz val="11"/>
            <color indexed="8"/>
            <rFont val="Helvetica"/>
            <family val="2"/>
          </rPr>
          <t xml:space="preserve">Mack Eason:
https://www.nytimes.com/aponline/2017/11/08/world/europe/ap-eu-germany-syria-torture.html
</t>
        </r>
      </text>
    </comment>
    <comment ref="AE1202" authorId="1" shapeId="0" xr:uid="{00000000-0006-0000-0000-00002B070000}">
      <text>
        <r>
          <rPr>
            <sz val="11"/>
            <color indexed="8"/>
            <rFont val="Helvetica"/>
            <family val="2"/>
          </rPr>
          <t xml:space="preserve">Mack Eason:
https://www.nytimes.com/aponline/2017/11/08/world/europe/ap-eu-germany-syria-torture.html
</t>
        </r>
      </text>
    </comment>
    <comment ref="AL1202" authorId="1" shapeId="0" xr:uid="{00000000-0006-0000-0000-00002C070000}">
      <text>
        <r>
          <rPr>
            <sz val="11"/>
            <color indexed="8"/>
            <rFont val="Helvetica"/>
            <family val="2"/>
          </rPr>
          <t>Mack Eason:
https://www.nytimes.com/aponline/2017/11/08/world/europe/ap-eu-germany-syria-torture.html</t>
        </r>
      </text>
    </comment>
    <comment ref="AD1203" authorId="1" shapeId="0" xr:uid="{00000000-0006-0000-0000-000045070000}">
      <text>
        <r>
          <rPr>
            <sz val="11"/>
            <color indexed="8"/>
            <rFont val="Helvetica"/>
            <family val="2"/>
          </rPr>
          <t xml:space="preserve">Mack Eason:
https://www.nytimes.com/aponline/2017/11/08/world/europe/ap-eu-germany-syria-torture.html
</t>
        </r>
      </text>
    </comment>
    <comment ref="AE1203" authorId="1" shapeId="0" xr:uid="{00000000-0006-0000-0000-000046070000}">
      <text>
        <r>
          <rPr>
            <sz val="11"/>
            <color indexed="8"/>
            <rFont val="Helvetica"/>
            <family val="2"/>
          </rPr>
          <t xml:space="preserve">Mack Eason:
https://www.nytimes.com/aponline/2017/11/08/world/europe/ap-eu-germany-syria-torture.html
</t>
        </r>
      </text>
    </comment>
    <comment ref="AL1203" authorId="1" shapeId="0" xr:uid="{00000000-0006-0000-0000-000047070000}">
      <text>
        <r>
          <rPr>
            <sz val="11"/>
            <color indexed="8"/>
            <rFont val="Helvetica"/>
            <family val="2"/>
          </rPr>
          <t>Mack Eason:
https://www.nytimes.com/aponline/2017/11/08/world/europe/ap-eu-germany-syria-torture.html</t>
        </r>
      </text>
    </comment>
    <comment ref="AD1204" authorId="1" shapeId="0" xr:uid="{00000000-0006-0000-0000-000048070000}">
      <text>
        <r>
          <rPr>
            <sz val="11"/>
            <color indexed="8"/>
            <rFont val="Helvetica"/>
            <family val="2"/>
          </rPr>
          <t xml:space="preserve">Mack Eason:
https://www.nytimes.com/aponline/2017/11/08/world/europe/ap-eu-germany-syria-torture.html
</t>
        </r>
      </text>
    </comment>
    <comment ref="AE1204" authorId="1" shapeId="0" xr:uid="{00000000-0006-0000-0000-000049070000}">
      <text>
        <r>
          <rPr>
            <sz val="11"/>
            <color indexed="8"/>
            <rFont val="Helvetica"/>
            <family val="2"/>
          </rPr>
          <t xml:space="preserve">Mack Eason:
https://www.nytimes.com/aponline/2017/11/08/world/europe/ap-eu-germany-syria-torture.html
</t>
        </r>
      </text>
    </comment>
    <comment ref="AL1204" authorId="1" shapeId="0" xr:uid="{00000000-0006-0000-0000-00004A070000}">
      <text>
        <r>
          <rPr>
            <sz val="11"/>
            <color indexed="8"/>
            <rFont val="Helvetica"/>
            <family val="2"/>
          </rPr>
          <t>Mack Eason:
https://www.nytimes.com/aponline/2017/11/08/world/europe/ap-eu-germany-syria-torture.html</t>
        </r>
      </text>
    </comment>
    <comment ref="AD1205" authorId="1" shapeId="0" xr:uid="{00000000-0006-0000-0000-00004B070000}">
      <text>
        <r>
          <rPr>
            <sz val="11"/>
            <color indexed="8"/>
            <rFont val="Helvetica"/>
            <family val="2"/>
          </rPr>
          <t xml:space="preserve">Mack Eason:
https://www.nytimes.com/aponline/2017/11/08/world/europe/ap-eu-germany-syria-torture.html
</t>
        </r>
      </text>
    </comment>
    <comment ref="AE1205" authorId="1" shapeId="0" xr:uid="{00000000-0006-0000-0000-00004C070000}">
      <text>
        <r>
          <rPr>
            <sz val="11"/>
            <color indexed="8"/>
            <rFont val="Helvetica"/>
            <family val="2"/>
          </rPr>
          <t xml:space="preserve">Mack Eason:
https://www.nytimes.com/aponline/2017/11/08/world/europe/ap-eu-germany-syria-torture.html
</t>
        </r>
      </text>
    </comment>
    <comment ref="AL1205" authorId="1" shapeId="0" xr:uid="{00000000-0006-0000-0000-00004D070000}">
      <text>
        <r>
          <rPr>
            <sz val="11"/>
            <color indexed="8"/>
            <rFont val="Helvetica"/>
            <family val="2"/>
          </rPr>
          <t>Mack Eason:
https://www.nytimes.com/aponline/2017/11/08/world/europe/ap-eu-germany-syria-torture.html</t>
        </r>
      </text>
    </comment>
    <comment ref="AD1206" authorId="1" shapeId="0" xr:uid="{00000000-0006-0000-0000-00004E070000}">
      <text>
        <r>
          <rPr>
            <sz val="11"/>
            <color indexed="8"/>
            <rFont val="Helvetica"/>
            <family val="2"/>
          </rPr>
          <t xml:space="preserve">Mack Eason:
https://www.nytimes.com/aponline/2017/11/08/world/europe/ap-eu-germany-syria-torture.html
</t>
        </r>
      </text>
    </comment>
    <comment ref="AE1206" authorId="1" shapeId="0" xr:uid="{00000000-0006-0000-0000-00004F070000}">
      <text>
        <r>
          <rPr>
            <sz val="11"/>
            <color indexed="8"/>
            <rFont val="Helvetica"/>
            <family val="2"/>
          </rPr>
          <t xml:space="preserve">Mack Eason:
https://www.nytimes.com/aponline/2017/11/08/world/europe/ap-eu-germany-syria-torture.html
</t>
        </r>
      </text>
    </comment>
    <comment ref="AL1206" authorId="1" shapeId="0" xr:uid="{00000000-0006-0000-0000-000050070000}">
      <text>
        <r>
          <rPr>
            <sz val="11"/>
            <color indexed="8"/>
            <rFont val="Helvetica"/>
            <family val="2"/>
          </rPr>
          <t>Mack Eason:
https://www.nytimes.com/aponline/2017/11/08/world/europe/ap-eu-germany-syria-torture.html</t>
        </r>
      </text>
    </comment>
    <comment ref="AD1207" authorId="1" shapeId="0" xr:uid="{00000000-0006-0000-0000-000051070000}">
      <text>
        <r>
          <rPr>
            <sz val="11"/>
            <color indexed="8"/>
            <rFont val="Helvetica"/>
            <family val="2"/>
          </rPr>
          <t xml:space="preserve">Mack Eason:
https://www.nytimes.com/aponline/2017/11/08/world/europe/ap-eu-germany-syria-torture.html
</t>
        </r>
      </text>
    </comment>
    <comment ref="AE1207" authorId="1" shapeId="0" xr:uid="{00000000-0006-0000-0000-000052070000}">
      <text>
        <r>
          <rPr>
            <sz val="11"/>
            <color indexed="8"/>
            <rFont val="Helvetica"/>
            <family val="2"/>
          </rPr>
          <t xml:space="preserve">Mack Eason:
https://www.nytimes.com/aponline/2017/11/08/world/europe/ap-eu-germany-syria-torture.html
</t>
        </r>
      </text>
    </comment>
    <comment ref="AL1207" authorId="1" shapeId="0" xr:uid="{00000000-0006-0000-0000-000053070000}">
      <text>
        <r>
          <rPr>
            <sz val="11"/>
            <color indexed="8"/>
            <rFont val="Helvetica"/>
            <family val="2"/>
          </rPr>
          <t>Mack Eason:
https://www.nytimes.com/aponline/2017/11/08/world/europe/ap-eu-germany-syria-torture.html</t>
        </r>
      </text>
    </comment>
    <comment ref="AD1208" authorId="1" shapeId="0" xr:uid="{00000000-0006-0000-0000-000054070000}">
      <text>
        <r>
          <rPr>
            <sz val="11"/>
            <color indexed="8"/>
            <rFont val="Helvetica"/>
            <family val="2"/>
          </rPr>
          <t xml:space="preserve">Mack Eason:
https://www.nytimes.com/aponline/2017/11/08/world/europe/ap-eu-germany-syria-torture.html
</t>
        </r>
      </text>
    </comment>
    <comment ref="AE1208" authorId="1" shapeId="0" xr:uid="{00000000-0006-0000-0000-000055070000}">
      <text>
        <r>
          <rPr>
            <sz val="11"/>
            <color indexed="8"/>
            <rFont val="Helvetica"/>
            <family val="2"/>
          </rPr>
          <t xml:space="preserve">Mack Eason:
https://www.nytimes.com/aponline/2017/11/08/world/europe/ap-eu-germany-syria-torture.html
</t>
        </r>
      </text>
    </comment>
    <comment ref="AL1208" authorId="1" shapeId="0" xr:uid="{00000000-0006-0000-0000-000056070000}">
      <text>
        <r>
          <rPr>
            <sz val="11"/>
            <color indexed="8"/>
            <rFont val="Helvetica"/>
            <family val="2"/>
          </rPr>
          <t>Mack Eason:
https://www.nytimes.com/aponline/2017/11/08/world/europe/ap-eu-germany-syria-torture.html</t>
        </r>
      </text>
    </comment>
    <comment ref="AD1209" authorId="1" shapeId="0" xr:uid="{00000000-0006-0000-0000-000057070000}">
      <text>
        <r>
          <rPr>
            <sz val="11"/>
            <color indexed="8"/>
            <rFont val="Helvetica"/>
            <family val="2"/>
          </rPr>
          <t xml:space="preserve">Mack Eason:
https://www.nytimes.com/aponline/2017/11/08/world/europe/ap-eu-germany-syria-torture.html
</t>
        </r>
      </text>
    </comment>
    <comment ref="AE1209" authorId="1" shapeId="0" xr:uid="{00000000-0006-0000-0000-000058070000}">
      <text>
        <r>
          <rPr>
            <sz val="11"/>
            <color indexed="8"/>
            <rFont val="Helvetica"/>
            <family val="2"/>
          </rPr>
          <t xml:space="preserve">Mack Eason:
https://www.nytimes.com/aponline/2017/11/08/world/europe/ap-eu-germany-syria-torture.html
</t>
        </r>
      </text>
    </comment>
    <comment ref="AL1209" authorId="1" shapeId="0" xr:uid="{00000000-0006-0000-0000-000059070000}">
      <text>
        <r>
          <rPr>
            <sz val="11"/>
            <color indexed="8"/>
            <rFont val="Helvetica"/>
            <family val="2"/>
          </rPr>
          <t>Mack Eason:
https://www.nytimes.com/aponline/2017/11/08/world/europe/ap-eu-germany-syria-torture.html</t>
        </r>
      </text>
    </comment>
    <comment ref="AD1210" authorId="1" shapeId="0" xr:uid="{00000000-0006-0000-0000-00005A070000}">
      <text>
        <r>
          <rPr>
            <sz val="11"/>
            <color indexed="8"/>
            <rFont val="Helvetica"/>
            <family val="2"/>
          </rPr>
          <t xml:space="preserve">Mack Eason:
https://www.nytimes.com/aponline/2017/11/08/world/europe/ap-eu-germany-syria-torture.html
</t>
        </r>
      </text>
    </comment>
    <comment ref="AE1210" authorId="1" shapeId="0" xr:uid="{00000000-0006-0000-0000-00005B070000}">
      <text>
        <r>
          <rPr>
            <sz val="11"/>
            <color indexed="8"/>
            <rFont val="Helvetica"/>
            <family val="2"/>
          </rPr>
          <t xml:space="preserve">Mack Eason:
https://www.nytimes.com/aponline/2017/11/08/world/europe/ap-eu-germany-syria-torture.html
</t>
        </r>
      </text>
    </comment>
    <comment ref="AL1210" authorId="1" shapeId="0" xr:uid="{00000000-0006-0000-0000-00005C070000}">
      <text>
        <r>
          <rPr>
            <sz val="11"/>
            <color indexed="8"/>
            <rFont val="Helvetica"/>
            <family val="2"/>
          </rPr>
          <t>Mack Eason:
https://www.nytimes.com/aponline/2017/11/08/world/europe/ap-eu-germany-syria-torture.html</t>
        </r>
      </text>
    </comment>
    <comment ref="AD1211" authorId="1" shapeId="0" xr:uid="{00000000-0006-0000-0000-00002D070000}">
      <text>
        <r>
          <rPr>
            <sz val="11"/>
            <color indexed="8"/>
            <rFont val="Helvetica"/>
            <family val="2"/>
          </rPr>
          <t xml:space="preserve">Mack Eason:
https://www.nytimes.com/aponline/2017/11/08/world/europe/ap-eu-germany-syria-torture.html
</t>
        </r>
      </text>
    </comment>
    <comment ref="AE1211" authorId="1" shapeId="0" xr:uid="{00000000-0006-0000-0000-00002E070000}">
      <text>
        <r>
          <rPr>
            <sz val="11"/>
            <color indexed="8"/>
            <rFont val="Helvetica"/>
            <family val="2"/>
          </rPr>
          <t xml:space="preserve">Mack Eason:
https://www.nytimes.com/aponline/2017/11/08/world/europe/ap-eu-germany-syria-torture.html
</t>
        </r>
      </text>
    </comment>
    <comment ref="AL1211" authorId="1" shapeId="0" xr:uid="{00000000-0006-0000-0000-00002F070000}">
      <text>
        <r>
          <rPr>
            <sz val="11"/>
            <color indexed="8"/>
            <rFont val="Helvetica"/>
            <family val="2"/>
          </rPr>
          <t>Mack Eason:
https://www.nytimes.com/aponline/2017/11/08/world/europe/ap-eu-germany-syria-torture.html</t>
        </r>
      </text>
    </comment>
    <comment ref="AD1212" authorId="1" shapeId="0" xr:uid="{00000000-0006-0000-0000-000030070000}">
      <text>
        <r>
          <rPr>
            <sz val="11"/>
            <color indexed="8"/>
            <rFont val="Helvetica"/>
            <family val="2"/>
          </rPr>
          <t xml:space="preserve">Mack Eason:
https://www.nytimes.com/aponline/2017/11/08/world/europe/ap-eu-germany-syria-torture.html
</t>
        </r>
      </text>
    </comment>
    <comment ref="AE1212" authorId="1" shapeId="0" xr:uid="{00000000-0006-0000-0000-000031070000}">
      <text>
        <r>
          <rPr>
            <sz val="11"/>
            <color indexed="8"/>
            <rFont val="Helvetica"/>
            <family val="2"/>
          </rPr>
          <t xml:space="preserve">Mack Eason:
https://www.nytimes.com/aponline/2017/11/08/world/europe/ap-eu-germany-syria-torture.html
</t>
        </r>
      </text>
    </comment>
    <comment ref="AL1212" authorId="1" shapeId="0" xr:uid="{00000000-0006-0000-0000-000032070000}">
      <text>
        <r>
          <rPr>
            <sz val="11"/>
            <color indexed="8"/>
            <rFont val="Helvetica"/>
            <family val="2"/>
          </rPr>
          <t>Mack Eason:
https://www.nytimes.com/aponline/2017/11/08/world/europe/ap-eu-germany-syria-torture.html</t>
        </r>
      </text>
    </comment>
    <comment ref="AD1213" authorId="1" shapeId="0" xr:uid="{00000000-0006-0000-0000-000033070000}">
      <text>
        <r>
          <rPr>
            <sz val="11"/>
            <color indexed="8"/>
            <rFont val="Helvetica"/>
            <family val="2"/>
          </rPr>
          <t xml:space="preserve">Mack Eason:
https://www.nytimes.com/aponline/2017/11/08/world/europe/ap-eu-germany-syria-torture.html
</t>
        </r>
      </text>
    </comment>
    <comment ref="AE1213" authorId="1" shapeId="0" xr:uid="{00000000-0006-0000-0000-000034070000}">
      <text>
        <r>
          <rPr>
            <sz val="11"/>
            <color indexed="8"/>
            <rFont val="Helvetica"/>
            <family val="2"/>
          </rPr>
          <t xml:space="preserve">Mack Eason:
https://www.nytimes.com/aponline/2017/11/08/world/europe/ap-eu-germany-syria-torture.html
</t>
        </r>
      </text>
    </comment>
    <comment ref="AL1213" authorId="1" shapeId="0" xr:uid="{00000000-0006-0000-0000-000035070000}">
      <text>
        <r>
          <rPr>
            <sz val="11"/>
            <color indexed="8"/>
            <rFont val="Helvetica"/>
            <family val="2"/>
          </rPr>
          <t>Mack Eason:
https://www.nytimes.com/aponline/2017/11/08/world/europe/ap-eu-germany-syria-torture.html</t>
        </r>
      </text>
    </comment>
    <comment ref="AD1214" authorId="1" shapeId="0" xr:uid="{00000000-0006-0000-0000-000036070000}">
      <text>
        <r>
          <rPr>
            <sz val="11"/>
            <color indexed="8"/>
            <rFont val="Helvetica"/>
            <family val="2"/>
          </rPr>
          <t xml:space="preserve">Mack Eason:
https://www.nytimes.com/aponline/2017/11/08/world/europe/ap-eu-germany-syria-torture.html
</t>
        </r>
      </text>
    </comment>
    <comment ref="AE1214" authorId="1" shapeId="0" xr:uid="{00000000-0006-0000-0000-000037070000}">
      <text>
        <r>
          <rPr>
            <sz val="11"/>
            <color indexed="8"/>
            <rFont val="Helvetica"/>
            <family val="2"/>
          </rPr>
          <t xml:space="preserve">Mack Eason:
https://www.nytimes.com/aponline/2017/11/08/world/europe/ap-eu-germany-syria-torture.html
</t>
        </r>
      </text>
    </comment>
    <comment ref="AL1214" authorId="1" shapeId="0" xr:uid="{00000000-0006-0000-0000-000038070000}">
      <text>
        <r>
          <rPr>
            <sz val="11"/>
            <color indexed="8"/>
            <rFont val="Helvetica"/>
            <family val="2"/>
          </rPr>
          <t>Mack Eason:
https://www.nytimes.com/aponline/2017/11/08/world/europe/ap-eu-germany-syria-torture.html</t>
        </r>
      </text>
    </comment>
    <comment ref="AD1215" authorId="1" shapeId="0" xr:uid="{00000000-0006-0000-0000-000039070000}">
      <text>
        <r>
          <rPr>
            <sz val="11"/>
            <color indexed="8"/>
            <rFont val="Helvetica"/>
            <family val="2"/>
          </rPr>
          <t xml:space="preserve">Mack Eason:
https://www.nytimes.com/aponline/2017/11/08/world/europe/ap-eu-germany-syria-torture.html
</t>
        </r>
      </text>
    </comment>
    <comment ref="AE1215" authorId="1" shapeId="0" xr:uid="{00000000-0006-0000-0000-00003A070000}">
      <text>
        <r>
          <rPr>
            <sz val="11"/>
            <color indexed="8"/>
            <rFont val="Helvetica"/>
            <family val="2"/>
          </rPr>
          <t xml:space="preserve">Mack Eason:
https://www.nytimes.com/aponline/2017/11/08/world/europe/ap-eu-germany-syria-torture.html
</t>
        </r>
      </text>
    </comment>
    <comment ref="AL1215" authorId="1" shapeId="0" xr:uid="{00000000-0006-0000-0000-00003B070000}">
      <text>
        <r>
          <rPr>
            <sz val="11"/>
            <color indexed="8"/>
            <rFont val="Helvetica"/>
            <family val="2"/>
          </rPr>
          <t>Mack Eason:
https://www.nytimes.com/aponline/2017/11/08/world/europe/ap-eu-germany-syria-torture.html</t>
        </r>
      </text>
    </comment>
    <comment ref="AD1216" authorId="1" shapeId="0" xr:uid="{00000000-0006-0000-0000-00003C070000}">
      <text>
        <r>
          <rPr>
            <sz val="11"/>
            <color indexed="8"/>
            <rFont val="Helvetica"/>
            <family val="2"/>
          </rPr>
          <t xml:space="preserve">Mack Eason:
https://www.nytimes.com/aponline/2017/11/08/world/europe/ap-eu-germany-syria-torture.html
</t>
        </r>
      </text>
    </comment>
    <comment ref="AE1216" authorId="1" shapeId="0" xr:uid="{00000000-0006-0000-0000-00003D070000}">
      <text>
        <r>
          <rPr>
            <sz val="11"/>
            <color indexed="8"/>
            <rFont val="Helvetica"/>
            <family val="2"/>
          </rPr>
          <t xml:space="preserve">Mack Eason:
https://www.nytimes.com/aponline/2017/11/08/world/europe/ap-eu-germany-syria-torture.html
</t>
        </r>
      </text>
    </comment>
    <comment ref="AL1216" authorId="1" shapeId="0" xr:uid="{00000000-0006-0000-0000-00003E070000}">
      <text>
        <r>
          <rPr>
            <sz val="11"/>
            <color indexed="8"/>
            <rFont val="Helvetica"/>
            <family val="2"/>
          </rPr>
          <t>Mack Eason:
https://www.nytimes.com/aponline/2017/11/08/world/europe/ap-eu-germany-syria-torture.html</t>
        </r>
      </text>
    </comment>
    <comment ref="AD1217" authorId="1" shapeId="0" xr:uid="{00000000-0006-0000-0000-00003F070000}">
      <text>
        <r>
          <rPr>
            <sz val="11"/>
            <color indexed="8"/>
            <rFont val="Helvetica"/>
            <family val="2"/>
          </rPr>
          <t xml:space="preserve">Mack Eason:
https://www.nytimes.com/aponline/2017/11/08/world/europe/ap-eu-germany-syria-torture.html
</t>
        </r>
      </text>
    </comment>
    <comment ref="AE1217" authorId="1" shapeId="0" xr:uid="{00000000-0006-0000-0000-000040070000}">
      <text>
        <r>
          <rPr>
            <sz val="11"/>
            <color indexed="8"/>
            <rFont val="Helvetica"/>
            <family val="2"/>
          </rPr>
          <t xml:space="preserve">Mack Eason:
https://www.nytimes.com/aponline/2017/11/08/world/europe/ap-eu-germany-syria-torture.html
</t>
        </r>
      </text>
    </comment>
    <comment ref="AL1217" authorId="1" shapeId="0" xr:uid="{00000000-0006-0000-0000-000041070000}">
      <text>
        <r>
          <rPr>
            <sz val="11"/>
            <color indexed="8"/>
            <rFont val="Helvetica"/>
            <family val="2"/>
          </rPr>
          <t>Mack Eason:
https://www.nytimes.com/aponline/2017/11/08/world/europe/ap-eu-germany-syria-torture.html</t>
        </r>
      </text>
    </comment>
    <comment ref="AD1218" authorId="1" shapeId="0" xr:uid="{00000000-0006-0000-0000-000042070000}">
      <text>
        <r>
          <rPr>
            <sz val="11"/>
            <color indexed="8"/>
            <rFont val="Helvetica"/>
            <family val="2"/>
          </rPr>
          <t xml:space="preserve">Mack Eason:
https://www.nytimes.com/aponline/2017/11/08/world/europe/ap-eu-germany-syria-torture.html
</t>
        </r>
      </text>
    </comment>
    <comment ref="AE1218" authorId="1" shapeId="0" xr:uid="{00000000-0006-0000-0000-000043070000}">
      <text>
        <r>
          <rPr>
            <sz val="11"/>
            <color indexed="8"/>
            <rFont val="Helvetica"/>
            <family val="2"/>
          </rPr>
          <t xml:space="preserve">Mack Eason:
https://www.nytimes.com/aponline/2017/11/08/world/europe/ap-eu-germany-syria-torture.html
</t>
        </r>
      </text>
    </comment>
    <comment ref="AL1218" authorId="1" shapeId="0" xr:uid="{00000000-0006-0000-0000-000044070000}">
      <text>
        <r>
          <rPr>
            <sz val="11"/>
            <color indexed="8"/>
            <rFont val="Helvetica"/>
            <family val="2"/>
          </rPr>
          <t>Mack Eason:
https://www.nytimes.com/aponline/2017/11/08/world/europe/ap-eu-germany-syria-torture.html</t>
        </r>
      </text>
    </comment>
    <comment ref="C1219" authorId="2" shapeId="0" xr:uid="{F771DD68-FD05-8F4E-BB21-FE3B2FF095E8}">
      <text>
        <r>
          <rPr>
            <b/>
            <sz val="10"/>
            <color rgb="FF000000"/>
            <rFont val="Tahoma"/>
            <family val="2"/>
          </rPr>
          <t>Maximo Langer:</t>
        </r>
        <r>
          <rPr>
            <sz val="10"/>
            <color rgb="FF000000"/>
            <rFont val="Tahoma"/>
            <family val="2"/>
          </rPr>
          <t xml:space="preserve">
</t>
        </r>
        <r>
          <rPr>
            <sz val="10"/>
            <color rgb="FF000000"/>
            <rFont val="Tahoma"/>
            <family val="2"/>
          </rPr>
          <t>We include two John Doe on the basis that the ECCHR in their description of the complaint mentions that the complaint targets the unidentified head of Branch 227, and the other John Doe refers to "other unidentified officials" of the Syrian military targeted in the complaint.</t>
        </r>
      </text>
    </comment>
    <comment ref="AQ1219" authorId="1" shapeId="0" xr:uid="{00000000-0006-0000-0000-000026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1219" authorId="1" shapeId="0" xr:uid="{00000000-0006-0000-0000-000027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1219" authorId="1" shapeId="0" xr:uid="{00000000-0006-0000-0000-000028030000}">
      <text>
        <r>
          <rPr>
            <sz val="11"/>
            <color indexed="8"/>
            <rFont val="Helvetica"/>
            <family val="2"/>
          </rPr>
          <t xml:space="preserve">Mack Eason:
http://eur-lex.europa.eu/legal-content/EN/TXT/?uri=CELEX%3A32013D0185R(02)
</t>
        </r>
      </text>
    </comment>
    <comment ref="AQ1220" authorId="1" shapeId="0" xr:uid="{00000000-0006-0000-0000-000029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1220" authorId="1" shapeId="0" xr:uid="{00000000-0006-0000-0000-00002A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1220" authorId="1" shapeId="0" xr:uid="{00000000-0006-0000-0000-00002B030000}">
      <text>
        <r>
          <rPr>
            <sz val="11"/>
            <color indexed="8"/>
            <rFont val="Helvetica"/>
            <family val="2"/>
          </rPr>
          <t xml:space="preserve">Mack Eason:
http://eur-lex.europa.eu/legal-content/EN/TXT/?uri=CELEX%3A32013D0185R(02)
</t>
        </r>
      </text>
    </comment>
    <comment ref="C1226" authorId="1" shapeId="0" xr:uid="{00000000-0006-0000-0000-000036150000}">
      <text>
        <r>
          <rPr>
            <sz val="11"/>
            <color rgb="FF000000"/>
            <rFont val="Helvetica"/>
            <family val="2"/>
          </rPr>
          <t xml:space="preserve">Mack Eason:
</t>
        </r>
        <r>
          <rPr>
            <sz val="11"/>
            <color rgb="FF000000"/>
            <rFont val="Helvetica"/>
            <family val="2"/>
          </rPr>
          <t xml:space="preserve">300 JohnDoes added based on email from Florian Jeßberger and following source (mentioning “References with perpetrator reference (category 1 and 2): approx. 300”): http://dip21.bundestag.de/dip21/btd/18/125/1812533.pdf
</t>
        </r>
        <r>
          <rPr>
            <sz val="11"/>
            <color rgb="FF000000"/>
            <rFont val="Helvetica"/>
            <family val="2"/>
          </rPr>
          <t xml:space="preserve">But then we substracted 10 Syrian cases in Germany regarding which there is an identified defendant under the assumption that these 10 cases came out from the official investigation. This is why we then have 290 John Doe cases in the end. The 10 cases with identified defendants are: </t>
        </r>
        <r>
          <rPr>
            <b/>
            <sz val="11"/>
            <color rgb="FF000000"/>
            <rFont val="Calibri"/>
            <family val="2"/>
          </rPr>
          <t>Ibrahim al-F</t>
        </r>
        <r>
          <rPr>
            <sz val="11"/>
            <color rgb="FF000000"/>
            <rFont val="Calibri"/>
            <family val="2"/>
          </rPr>
          <t xml:space="preserve">
</t>
        </r>
        <r>
          <rPr>
            <b/>
            <sz val="11"/>
            <color rgb="FF000000"/>
            <rFont val="Calibri"/>
            <family val="2"/>
          </rPr>
          <t>Suliman Al-S. </t>
        </r>
        <r>
          <rPr>
            <sz val="11"/>
            <color rgb="FF000000"/>
            <rFont val="Calibri"/>
            <family val="2"/>
          </rPr>
          <t xml:space="preserve">
</t>
        </r>
        <r>
          <rPr>
            <b/>
            <sz val="11"/>
            <color rgb="FF000000"/>
            <rFont val="Calibri"/>
            <family val="2"/>
          </rPr>
          <t>Abdullah K.</t>
        </r>
        <r>
          <rPr>
            <sz val="11"/>
            <color rgb="FF000000"/>
            <rFont val="Calibri"/>
            <family val="2"/>
          </rPr>
          <t xml:space="preserve">
</t>
        </r>
        <r>
          <rPr>
            <b/>
            <sz val="11"/>
            <color rgb="FF000000"/>
            <rFont val="Calibri"/>
            <family val="2"/>
          </rPr>
          <t>Ahmed K.</t>
        </r>
        <r>
          <rPr>
            <sz val="11"/>
            <color rgb="FF000000"/>
            <rFont val="Calibri"/>
            <family val="2"/>
          </rPr>
          <t xml:space="preserve">
</t>
        </r>
        <r>
          <rPr>
            <b/>
            <sz val="11"/>
            <color rgb="FF000000"/>
            <rFont val="Calibri"/>
            <family val="2"/>
          </rPr>
          <t>Mustafa K.</t>
        </r>
        <r>
          <rPr>
            <sz val="11"/>
            <color rgb="FF000000"/>
            <rFont val="Calibri"/>
            <family val="2"/>
          </rPr>
          <t xml:space="preserve">
</t>
        </r>
        <r>
          <rPr>
            <b/>
            <sz val="11"/>
            <color rgb="FF000000"/>
            <rFont val="Calibri"/>
            <family val="2"/>
          </rPr>
          <t>Sultan K.</t>
        </r>
        <r>
          <rPr>
            <sz val="11"/>
            <color rgb="FF000000"/>
            <rFont val="Calibri"/>
            <family val="2"/>
          </rPr>
          <t xml:space="preserve">
</t>
        </r>
        <r>
          <rPr>
            <b/>
            <sz val="11"/>
            <color rgb="FF000000"/>
            <rFont val="Calibri"/>
            <family val="2"/>
          </rPr>
          <t>Abdalfatah H. A.</t>
        </r>
        <r>
          <rPr>
            <sz val="11"/>
            <color rgb="FF000000"/>
            <rFont val="Calibri"/>
            <family val="2"/>
          </rPr>
          <t xml:space="preserve">
</t>
        </r>
        <r>
          <rPr>
            <b/>
            <sz val="11"/>
            <color rgb="FF000000"/>
            <rFont val="Calibri"/>
            <family val="2"/>
          </rPr>
          <t>Abdul Jawad A. K.</t>
        </r>
        <r>
          <rPr>
            <sz val="11"/>
            <color rgb="FF000000"/>
            <rFont val="Calibri"/>
            <family val="2"/>
          </rPr>
          <t xml:space="preserve">
</t>
        </r>
        <r>
          <rPr>
            <b/>
            <sz val="11"/>
            <color rgb="FF000000"/>
            <rFont val="Calibri"/>
            <family val="2"/>
          </rPr>
          <t>Abdulrahman A. A.</t>
        </r>
        <r>
          <rPr>
            <sz val="11"/>
            <color rgb="FF000000"/>
            <rFont val="Calibri"/>
            <family val="2"/>
          </rPr>
          <t xml:space="preserve">
</t>
        </r>
        <r>
          <rPr>
            <b/>
            <sz val="11"/>
            <color rgb="FF000000"/>
            <rFont val="Calibri"/>
            <family val="2"/>
          </rPr>
          <t>Mohamad C.</t>
        </r>
        <r>
          <rPr>
            <sz val="11"/>
            <color rgb="FF000000"/>
            <rFont val="Calibri"/>
            <family val="2"/>
          </rPr>
          <t xml:space="preserve">
</t>
        </r>
      </text>
    </comment>
    <comment ref="O1226" authorId="1" shapeId="0" xr:uid="{00000000-0006-0000-0000-000037150000}">
      <text>
        <r>
          <rPr>
            <sz val="11"/>
            <color indexed="8"/>
            <rFont val="Helvetica"/>
            <family val="2"/>
          </rPr>
          <t xml:space="preserve">Mack Eason:
HRW, "'These are the Crimes we are Fleeing', Justice for Syria in Swedish and German Courts" (2017) p. 69
</t>
        </r>
      </text>
    </comment>
    <comment ref="Q1226" authorId="1" shapeId="0" xr:uid="{00000000-0006-0000-0000-000038150000}">
      <text>
        <r>
          <rPr>
            <sz val="11"/>
            <color indexed="8"/>
            <rFont val="Helvetica"/>
            <family val="2"/>
          </rPr>
          <t>Mack Eason:
Interpolated from this document: http://dip21.bundestag.de/dip21/btd/18/124/1812487.pdf (reference to formal proceedings being initiated against ONE Syrian defendant in 2015)</t>
        </r>
      </text>
    </comment>
    <comment ref="AH1226" authorId="0" shapeId="0" xr:uid="{00000000-0006-0000-0000-000039150000}">
      <text>
        <r>
          <rPr>
            <sz val="11"/>
            <color indexed="8"/>
            <rFont val="Helvetica"/>
            <family val="2"/>
          </rPr>
          <t>Author:
https://en.wikipedia.org/wiki/List_of_former_German_colonies</t>
        </r>
      </text>
    </comment>
    <comment ref="O1227" authorId="1" shapeId="0" xr:uid="{00000000-0006-0000-0000-000052150000}">
      <text>
        <r>
          <rPr>
            <sz val="11"/>
            <color indexed="8"/>
            <rFont val="Helvetica"/>
            <family val="2"/>
          </rPr>
          <t xml:space="preserve">Mack Eason:
HRW, "'These are the Crimes we are Fleeing', Justice for Syria in Swedish and German Courts" (2017) p. 69
</t>
        </r>
      </text>
    </comment>
    <comment ref="Q1227" authorId="1" shapeId="0" xr:uid="{00000000-0006-0000-0000-000053150000}">
      <text>
        <r>
          <rPr>
            <sz val="11"/>
            <color indexed="8"/>
            <rFont val="Helvetica"/>
            <family val="2"/>
          </rPr>
          <t>Mack Eason:
Interpolated from this document: http://dip21.bundestag.de/dip21/btd/18/124/1812487.pdf (reference to formal proceedings being initiated against ONE Syrian defendant in 2017)</t>
        </r>
      </text>
    </comment>
    <comment ref="AH1227" authorId="0" shapeId="0" xr:uid="{00000000-0006-0000-0000-000054150000}">
      <text>
        <r>
          <rPr>
            <sz val="11"/>
            <color indexed="8"/>
            <rFont val="Helvetica"/>
            <family val="2"/>
          </rPr>
          <t>Author:
https://en.wikipedia.org/wiki/List_of_former_German_colonies</t>
        </r>
      </text>
    </comment>
    <comment ref="O1228" authorId="1" shapeId="0" xr:uid="{00000000-0006-0000-0000-000007160000}">
      <text>
        <r>
          <rPr>
            <sz val="11"/>
            <color indexed="8"/>
            <rFont val="Helvetica"/>
            <family val="2"/>
          </rPr>
          <t xml:space="preserve">Mack Eason:
HRW, "'These are the Crimes we are Fleeing', Justice for Syria in Swedish and German Courts" (2017) p. 69
</t>
        </r>
      </text>
    </comment>
    <comment ref="AH1228" authorId="0" shapeId="0" xr:uid="{00000000-0006-0000-0000-000008160000}">
      <text>
        <r>
          <rPr>
            <sz val="11"/>
            <color indexed="8"/>
            <rFont val="Helvetica"/>
            <family val="2"/>
          </rPr>
          <t>Author:
https://en.wikipedia.org/wiki/List_of_former_German_colonies</t>
        </r>
      </text>
    </comment>
    <comment ref="O1229" authorId="1" shapeId="0" xr:uid="{00000000-0006-0000-0000-000009160000}">
      <text>
        <r>
          <rPr>
            <sz val="11"/>
            <color indexed="8"/>
            <rFont val="Helvetica"/>
            <family val="2"/>
          </rPr>
          <t xml:space="preserve">Mack Eason:
HRW, "'These are the Crimes we are Fleeing', Justice for Syria in Swedish and German Courts" (2017) p. 69
</t>
        </r>
      </text>
    </comment>
    <comment ref="AH1229" authorId="0" shapeId="0" xr:uid="{00000000-0006-0000-0000-00000A160000}">
      <text>
        <r>
          <rPr>
            <sz val="11"/>
            <color indexed="8"/>
            <rFont val="Helvetica"/>
            <family val="2"/>
          </rPr>
          <t>Author:
https://en.wikipedia.org/wiki/List_of_former_German_colonies</t>
        </r>
      </text>
    </comment>
    <comment ref="O1230" authorId="1" shapeId="0" xr:uid="{00000000-0006-0000-0000-00000B160000}">
      <text>
        <r>
          <rPr>
            <sz val="11"/>
            <color indexed="8"/>
            <rFont val="Helvetica"/>
            <family val="2"/>
          </rPr>
          <t xml:space="preserve">Mack Eason:
HRW, "'These are the Crimes we are Fleeing', Justice for Syria in Swedish and German Courts" (2017) p. 69
</t>
        </r>
      </text>
    </comment>
    <comment ref="AH1230" authorId="0" shapeId="0" xr:uid="{00000000-0006-0000-0000-00000C160000}">
      <text>
        <r>
          <rPr>
            <sz val="11"/>
            <color indexed="8"/>
            <rFont val="Helvetica"/>
            <family val="2"/>
          </rPr>
          <t>Author:
https://en.wikipedia.org/wiki/List_of_former_German_colonies</t>
        </r>
      </text>
    </comment>
    <comment ref="O1231" authorId="1" shapeId="0" xr:uid="{00000000-0006-0000-0000-00000D160000}">
      <text>
        <r>
          <rPr>
            <sz val="11"/>
            <color indexed="8"/>
            <rFont val="Helvetica"/>
            <family val="2"/>
          </rPr>
          <t xml:space="preserve">Mack Eason:
HRW, "'These are the Crimes we are Fleeing', Justice for Syria in Swedish and German Courts" (2017) p. 69
</t>
        </r>
      </text>
    </comment>
    <comment ref="AH1231" authorId="0" shapeId="0" xr:uid="{00000000-0006-0000-0000-00000E160000}">
      <text>
        <r>
          <rPr>
            <sz val="11"/>
            <color indexed="8"/>
            <rFont val="Helvetica"/>
            <family val="2"/>
          </rPr>
          <t>Author:
https://en.wikipedia.org/wiki/List_of_former_German_colonies</t>
        </r>
      </text>
    </comment>
    <comment ref="O1232" authorId="1" shapeId="0" xr:uid="{00000000-0006-0000-0000-00000F160000}">
      <text>
        <r>
          <rPr>
            <sz val="11"/>
            <color indexed="8"/>
            <rFont val="Helvetica"/>
            <family val="2"/>
          </rPr>
          <t xml:space="preserve">Mack Eason:
HRW, "'These are the Crimes we are Fleeing', Justice for Syria in Swedish and German Courts" (2017) p. 69
</t>
        </r>
      </text>
    </comment>
    <comment ref="AH1232" authorId="0" shapeId="0" xr:uid="{00000000-0006-0000-0000-000010160000}">
      <text>
        <r>
          <rPr>
            <sz val="11"/>
            <color indexed="8"/>
            <rFont val="Helvetica"/>
            <family val="2"/>
          </rPr>
          <t>Author:
https://en.wikipedia.org/wiki/List_of_former_German_colonies</t>
        </r>
      </text>
    </comment>
    <comment ref="O1233" authorId="1" shapeId="0" xr:uid="{00000000-0006-0000-0000-000011160000}">
      <text>
        <r>
          <rPr>
            <sz val="11"/>
            <color indexed="8"/>
            <rFont val="Helvetica"/>
            <family val="2"/>
          </rPr>
          <t xml:space="preserve">Mack Eason:
HRW, "'These are the Crimes we are Fleeing', Justice for Syria in Swedish and German Courts" (2017) p. 69
</t>
        </r>
      </text>
    </comment>
    <comment ref="AH1233" authorId="0" shapeId="0" xr:uid="{00000000-0006-0000-0000-000012160000}">
      <text>
        <r>
          <rPr>
            <sz val="11"/>
            <color indexed="8"/>
            <rFont val="Helvetica"/>
            <family val="2"/>
          </rPr>
          <t>Author:
https://en.wikipedia.org/wiki/List_of_former_German_colonies</t>
        </r>
      </text>
    </comment>
    <comment ref="O1234" authorId="1" shapeId="0" xr:uid="{00000000-0006-0000-0000-000013160000}">
      <text>
        <r>
          <rPr>
            <sz val="11"/>
            <color indexed="8"/>
            <rFont val="Helvetica"/>
            <family val="2"/>
          </rPr>
          <t xml:space="preserve">Mack Eason:
HRW, "'These are the Crimes we are Fleeing', Justice for Syria in Swedish and German Courts" (2017) p. 69
</t>
        </r>
      </text>
    </comment>
    <comment ref="AH1234" authorId="0" shapeId="0" xr:uid="{00000000-0006-0000-0000-000014160000}">
      <text>
        <r>
          <rPr>
            <sz val="11"/>
            <color indexed="8"/>
            <rFont val="Helvetica"/>
            <family val="2"/>
          </rPr>
          <t>Author:
https://en.wikipedia.org/wiki/List_of_former_German_colonies</t>
        </r>
      </text>
    </comment>
    <comment ref="O1235" authorId="1" shapeId="0" xr:uid="{00000000-0006-0000-0000-000015160000}">
      <text>
        <r>
          <rPr>
            <sz val="11"/>
            <color indexed="8"/>
            <rFont val="Helvetica"/>
            <family val="2"/>
          </rPr>
          <t xml:space="preserve">Mack Eason:
HRW, "'These are the Crimes we are Fleeing', Justice for Syria in Swedish and German Courts" (2017) p. 69
</t>
        </r>
      </text>
    </comment>
    <comment ref="AH1235" authorId="0" shapeId="0" xr:uid="{00000000-0006-0000-0000-000016160000}">
      <text>
        <r>
          <rPr>
            <sz val="11"/>
            <color indexed="8"/>
            <rFont val="Helvetica"/>
            <family val="2"/>
          </rPr>
          <t>Author:
https://en.wikipedia.org/wiki/List_of_former_German_colonies</t>
        </r>
      </text>
    </comment>
    <comment ref="O1236" authorId="1" shapeId="0" xr:uid="{00000000-0006-0000-0000-000017160000}">
      <text>
        <r>
          <rPr>
            <sz val="11"/>
            <color indexed="8"/>
            <rFont val="Helvetica"/>
            <family val="2"/>
          </rPr>
          <t xml:space="preserve">Mack Eason:
HRW, "'These are the Crimes we are Fleeing', Justice for Syria in Swedish and German Courts" (2017) p. 69
</t>
        </r>
      </text>
    </comment>
    <comment ref="AH1236" authorId="0" shapeId="0" xr:uid="{00000000-0006-0000-0000-000018160000}">
      <text>
        <r>
          <rPr>
            <sz val="11"/>
            <color indexed="8"/>
            <rFont val="Helvetica"/>
            <family val="2"/>
          </rPr>
          <t>Author:
https://en.wikipedia.org/wiki/List_of_former_German_colonies</t>
        </r>
      </text>
    </comment>
    <comment ref="O1237" authorId="1" shapeId="0" xr:uid="{00000000-0006-0000-0000-000019160000}">
      <text>
        <r>
          <rPr>
            <sz val="11"/>
            <color indexed="8"/>
            <rFont val="Helvetica"/>
            <family val="2"/>
          </rPr>
          <t xml:space="preserve">Mack Eason:
HRW, "'These are the Crimes we are Fleeing', Justice for Syria in Swedish and German Courts" (2017) p. 69
</t>
        </r>
      </text>
    </comment>
    <comment ref="AH1237" authorId="0" shapeId="0" xr:uid="{00000000-0006-0000-0000-00001A160000}">
      <text>
        <r>
          <rPr>
            <sz val="11"/>
            <color indexed="8"/>
            <rFont val="Helvetica"/>
            <family val="2"/>
          </rPr>
          <t>Author:
https://en.wikipedia.org/wiki/List_of_former_German_colonies</t>
        </r>
      </text>
    </comment>
    <comment ref="O1238" authorId="1" shapeId="0" xr:uid="{00000000-0006-0000-0000-000055150000}">
      <text>
        <r>
          <rPr>
            <sz val="11"/>
            <color indexed="8"/>
            <rFont val="Helvetica"/>
            <family val="2"/>
          </rPr>
          <t xml:space="preserve">Mack Eason:
HRW, "'These are the Crimes we are Fleeing', Justice for Syria in Swedish and German Courts" (2017) p. 69
</t>
        </r>
      </text>
    </comment>
    <comment ref="AH1238" authorId="0" shapeId="0" xr:uid="{00000000-0006-0000-0000-000056150000}">
      <text>
        <r>
          <rPr>
            <sz val="11"/>
            <color indexed="8"/>
            <rFont val="Helvetica"/>
            <family val="2"/>
          </rPr>
          <t>Author:
https://en.wikipedia.org/wiki/List_of_former_German_colonies</t>
        </r>
      </text>
    </comment>
    <comment ref="O1239" authorId="1" shapeId="0" xr:uid="{00000000-0006-0000-0000-00001B160000}">
      <text>
        <r>
          <rPr>
            <sz val="11"/>
            <color indexed="8"/>
            <rFont val="Helvetica"/>
            <family val="2"/>
          </rPr>
          <t xml:space="preserve">Mack Eason:
HRW, "'These are the Crimes we are Fleeing', Justice for Syria in Swedish and German Courts" (2017) p. 69
</t>
        </r>
      </text>
    </comment>
    <comment ref="AH1239" authorId="0" shapeId="0" xr:uid="{00000000-0006-0000-0000-00001C160000}">
      <text>
        <r>
          <rPr>
            <sz val="11"/>
            <color indexed="8"/>
            <rFont val="Helvetica"/>
            <family val="2"/>
          </rPr>
          <t>Author:
https://en.wikipedia.org/wiki/List_of_former_German_colonies</t>
        </r>
      </text>
    </comment>
    <comment ref="O1240" authorId="1" shapeId="0" xr:uid="{00000000-0006-0000-0000-00001D160000}">
      <text>
        <r>
          <rPr>
            <sz val="11"/>
            <color indexed="8"/>
            <rFont val="Helvetica"/>
            <family val="2"/>
          </rPr>
          <t xml:space="preserve">Mack Eason:
HRW, "'These are the Crimes we are Fleeing', Justice for Syria in Swedish and German Courts" (2017) p. 69
</t>
        </r>
      </text>
    </comment>
    <comment ref="AH1240" authorId="0" shapeId="0" xr:uid="{00000000-0006-0000-0000-00001E160000}">
      <text>
        <r>
          <rPr>
            <sz val="11"/>
            <color indexed="8"/>
            <rFont val="Helvetica"/>
            <family val="2"/>
          </rPr>
          <t>Author:
https://en.wikipedia.org/wiki/List_of_former_German_colonies</t>
        </r>
      </text>
    </comment>
    <comment ref="O1241" authorId="1" shapeId="0" xr:uid="{00000000-0006-0000-0000-00001F160000}">
      <text>
        <r>
          <rPr>
            <sz val="11"/>
            <color indexed="8"/>
            <rFont val="Helvetica"/>
            <family val="2"/>
          </rPr>
          <t xml:space="preserve">Mack Eason:
HRW, "'These are the Crimes we are Fleeing', Justice for Syria in Swedish and German Courts" (2017) p. 69
</t>
        </r>
      </text>
    </comment>
    <comment ref="AH1241" authorId="0" shapeId="0" xr:uid="{00000000-0006-0000-0000-000020160000}">
      <text>
        <r>
          <rPr>
            <sz val="11"/>
            <color indexed="8"/>
            <rFont val="Helvetica"/>
            <family val="2"/>
          </rPr>
          <t>Author:
https://en.wikipedia.org/wiki/List_of_former_German_colonies</t>
        </r>
      </text>
    </comment>
    <comment ref="O1242" authorId="1" shapeId="0" xr:uid="{00000000-0006-0000-0000-000021160000}">
      <text>
        <r>
          <rPr>
            <sz val="11"/>
            <color indexed="8"/>
            <rFont val="Helvetica"/>
            <family val="2"/>
          </rPr>
          <t xml:space="preserve">Mack Eason:
HRW, "'These are the Crimes we are Fleeing', Justice for Syria in Swedish and German Courts" (2017) p. 69
</t>
        </r>
      </text>
    </comment>
    <comment ref="AH1242" authorId="0" shapeId="0" xr:uid="{00000000-0006-0000-0000-000022160000}">
      <text>
        <r>
          <rPr>
            <sz val="11"/>
            <color indexed="8"/>
            <rFont val="Helvetica"/>
            <family val="2"/>
          </rPr>
          <t>Author:
https://en.wikipedia.org/wiki/List_of_former_German_colonies</t>
        </r>
      </text>
    </comment>
    <comment ref="O1243" authorId="1" shapeId="0" xr:uid="{00000000-0006-0000-0000-000023160000}">
      <text>
        <r>
          <rPr>
            <sz val="11"/>
            <color indexed="8"/>
            <rFont val="Helvetica"/>
            <family val="2"/>
          </rPr>
          <t xml:space="preserve">Mack Eason:
HRW, "'These are the Crimes we are Fleeing', Justice for Syria in Swedish and German Courts" (2017) p. 69
</t>
        </r>
      </text>
    </comment>
    <comment ref="AH1243" authorId="0" shapeId="0" xr:uid="{00000000-0006-0000-0000-000024160000}">
      <text>
        <r>
          <rPr>
            <sz val="11"/>
            <color indexed="8"/>
            <rFont val="Helvetica"/>
            <family val="2"/>
          </rPr>
          <t>Author:
https://en.wikipedia.org/wiki/List_of_former_German_colonies</t>
        </r>
      </text>
    </comment>
    <comment ref="O1244" authorId="1" shapeId="0" xr:uid="{00000000-0006-0000-0000-000025160000}">
      <text>
        <r>
          <rPr>
            <sz val="11"/>
            <color indexed="8"/>
            <rFont val="Helvetica"/>
            <family val="2"/>
          </rPr>
          <t xml:space="preserve">Mack Eason:
HRW, "'These are the Crimes we are Fleeing', Justice for Syria in Swedish and German Courts" (2017) p. 69
</t>
        </r>
      </text>
    </comment>
    <comment ref="AH1244" authorId="0" shapeId="0" xr:uid="{00000000-0006-0000-0000-000026160000}">
      <text>
        <r>
          <rPr>
            <sz val="11"/>
            <color indexed="8"/>
            <rFont val="Helvetica"/>
            <family val="2"/>
          </rPr>
          <t>Author:
https://en.wikipedia.org/wiki/List_of_former_German_colonies</t>
        </r>
      </text>
    </comment>
    <comment ref="O1245" authorId="1" shapeId="0" xr:uid="{00000000-0006-0000-0000-000027160000}">
      <text>
        <r>
          <rPr>
            <sz val="11"/>
            <color indexed="8"/>
            <rFont val="Helvetica"/>
            <family val="2"/>
          </rPr>
          <t xml:space="preserve">Mack Eason:
HRW, "'These are the Crimes we are Fleeing', Justice for Syria in Swedish and German Courts" (2017) p. 69
</t>
        </r>
      </text>
    </comment>
    <comment ref="AH1245" authorId="0" shapeId="0" xr:uid="{00000000-0006-0000-0000-000028160000}">
      <text>
        <r>
          <rPr>
            <sz val="11"/>
            <color indexed="8"/>
            <rFont val="Helvetica"/>
            <family val="2"/>
          </rPr>
          <t>Author:
https://en.wikipedia.org/wiki/List_of_former_German_colonies</t>
        </r>
      </text>
    </comment>
    <comment ref="O1246" authorId="1" shapeId="0" xr:uid="{00000000-0006-0000-0000-000029160000}">
      <text>
        <r>
          <rPr>
            <sz val="11"/>
            <color indexed="8"/>
            <rFont val="Helvetica"/>
            <family val="2"/>
          </rPr>
          <t xml:space="preserve">Mack Eason:
HRW, "'These are the Crimes we are Fleeing', Justice for Syria in Swedish and German Courts" (2017) p. 69
</t>
        </r>
      </text>
    </comment>
    <comment ref="AH1246" authorId="0" shapeId="0" xr:uid="{00000000-0006-0000-0000-00002A160000}">
      <text>
        <r>
          <rPr>
            <sz val="11"/>
            <color indexed="8"/>
            <rFont val="Helvetica"/>
            <family val="2"/>
          </rPr>
          <t>Author:
https://en.wikipedia.org/wiki/List_of_former_German_colonies</t>
        </r>
      </text>
    </comment>
    <comment ref="O1247" authorId="1" shapeId="0" xr:uid="{00000000-0006-0000-0000-00002B160000}">
      <text>
        <r>
          <rPr>
            <sz val="11"/>
            <color indexed="8"/>
            <rFont val="Helvetica"/>
            <family val="2"/>
          </rPr>
          <t xml:space="preserve">Mack Eason:
HRW, "'These are the Crimes we are Fleeing', Justice for Syria in Swedish and German Courts" (2017) p. 69
</t>
        </r>
      </text>
    </comment>
    <comment ref="AH1247" authorId="0" shapeId="0" xr:uid="{00000000-0006-0000-0000-00002C160000}">
      <text>
        <r>
          <rPr>
            <sz val="11"/>
            <color indexed="8"/>
            <rFont val="Helvetica"/>
            <family val="2"/>
          </rPr>
          <t>Author:
https://en.wikipedia.org/wiki/List_of_former_German_colonies</t>
        </r>
      </text>
    </comment>
    <comment ref="O1248" authorId="1" shapeId="0" xr:uid="{00000000-0006-0000-0000-00002D160000}">
      <text>
        <r>
          <rPr>
            <sz val="11"/>
            <color indexed="8"/>
            <rFont val="Helvetica"/>
            <family val="2"/>
          </rPr>
          <t xml:space="preserve">Mack Eason:
HRW, "'These are the Crimes we are Fleeing', Justice for Syria in Swedish and German Courts" (2017) p. 69
</t>
        </r>
      </text>
    </comment>
    <comment ref="AH1248" authorId="0" shapeId="0" xr:uid="{00000000-0006-0000-0000-00002E160000}">
      <text>
        <r>
          <rPr>
            <sz val="11"/>
            <color indexed="8"/>
            <rFont val="Helvetica"/>
            <family val="2"/>
          </rPr>
          <t>Author:
https://en.wikipedia.org/wiki/List_of_former_German_colonies</t>
        </r>
      </text>
    </comment>
    <comment ref="O1249" authorId="1" shapeId="0" xr:uid="{00000000-0006-0000-0000-000057150000}">
      <text>
        <r>
          <rPr>
            <sz val="11"/>
            <color indexed="8"/>
            <rFont val="Helvetica"/>
            <family val="2"/>
          </rPr>
          <t xml:space="preserve">Mack Eason:
HRW, "'These are the Crimes we are Fleeing', Justice for Syria in Swedish and German Courts" (2017) p. 69
</t>
        </r>
      </text>
    </comment>
    <comment ref="AH1249" authorId="0" shapeId="0" xr:uid="{00000000-0006-0000-0000-000058150000}">
      <text>
        <r>
          <rPr>
            <sz val="11"/>
            <color indexed="8"/>
            <rFont val="Helvetica"/>
            <family val="2"/>
          </rPr>
          <t>Author:
https://en.wikipedia.org/wiki/List_of_former_German_colonies</t>
        </r>
      </text>
    </comment>
    <comment ref="O1250" authorId="1" shapeId="0" xr:uid="{00000000-0006-0000-0000-00002F160000}">
      <text>
        <r>
          <rPr>
            <sz val="11"/>
            <color indexed="8"/>
            <rFont val="Helvetica"/>
            <family val="2"/>
          </rPr>
          <t xml:space="preserve">Mack Eason:
HRW, "'These are the Crimes we are Fleeing', Justice for Syria in Swedish and German Courts" (2017) p. 69
</t>
        </r>
      </text>
    </comment>
    <comment ref="AH1250" authorId="0" shapeId="0" xr:uid="{00000000-0006-0000-0000-000030160000}">
      <text>
        <r>
          <rPr>
            <sz val="11"/>
            <color indexed="8"/>
            <rFont val="Helvetica"/>
            <family val="2"/>
          </rPr>
          <t>Author:
https://en.wikipedia.org/wiki/List_of_former_German_colonies</t>
        </r>
      </text>
    </comment>
    <comment ref="O1251" authorId="1" shapeId="0" xr:uid="{00000000-0006-0000-0000-000031160000}">
      <text>
        <r>
          <rPr>
            <sz val="11"/>
            <color indexed="8"/>
            <rFont val="Helvetica"/>
            <family val="2"/>
          </rPr>
          <t xml:space="preserve">Mack Eason:
HRW, "'These are the Crimes we are Fleeing', Justice for Syria in Swedish and German Courts" (2017) p. 69
</t>
        </r>
      </text>
    </comment>
    <comment ref="AH1251" authorId="0" shapeId="0" xr:uid="{00000000-0006-0000-0000-000032160000}">
      <text>
        <r>
          <rPr>
            <sz val="11"/>
            <color indexed="8"/>
            <rFont val="Helvetica"/>
            <family val="2"/>
          </rPr>
          <t>Author:
https://en.wikipedia.org/wiki/List_of_former_German_colonies</t>
        </r>
      </text>
    </comment>
    <comment ref="O1252" authorId="1" shapeId="0" xr:uid="{00000000-0006-0000-0000-000033160000}">
      <text>
        <r>
          <rPr>
            <sz val="11"/>
            <color indexed="8"/>
            <rFont val="Helvetica"/>
            <family val="2"/>
          </rPr>
          <t xml:space="preserve">Mack Eason:
HRW, "'These are the Crimes we are Fleeing', Justice for Syria in Swedish and German Courts" (2017) p. 69
</t>
        </r>
      </text>
    </comment>
    <comment ref="AH1252" authorId="0" shapeId="0" xr:uid="{00000000-0006-0000-0000-000034160000}">
      <text>
        <r>
          <rPr>
            <sz val="11"/>
            <color indexed="8"/>
            <rFont val="Helvetica"/>
            <family val="2"/>
          </rPr>
          <t>Author:
https://en.wikipedia.org/wiki/List_of_former_German_colonies</t>
        </r>
      </text>
    </comment>
    <comment ref="O1253" authorId="1" shapeId="0" xr:uid="{00000000-0006-0000-0000-000035160000}">
      <text>
        <r>
          <rPr>
            <sz val="11"/>
            <color indexed="8"/>
            <rFont val="Helvetica"/>
            <family val="2"/>
          </rPr>
          <t xml:space="preserve">Mack Eason:
HRW, "'These are the Crimes we are Fleeing', Justice for Syria in Swedish and German Courts" (2017) p. 69
</t>
        </r>
      </text>
    </comment>
    <comment ref="AH1253" authorId="0" shapeId="0" xr:uid="{00000000-0006-0000-0000-000036160000}">
      <text>
        <r>
          <rPr>
            <sz val="11"/>
            <color indexed="8"/>
            <rFont val="Helvetica"/>
            <family val="2"/>
          </rPr>
          <t>Author:
https://en.wikipedia.org/wiki/List_of_former_German_colonies</t>
        </r>
      </text>
    </comment>
    <comment ref="O1254" authorId="1" shapeId="0" xr:uid="{00000000-0006-0000-0000-000037160000}">
      <text>
        <r>
          <rPr>
            <sz val="11"/>
            <color indexed="8"/>
            <rFont val="Helvetica"/>
            <family val="2"/>
          </rPr>
          <t xml:space="preserve">Mack Eason:
HRW, "'These are the Crimes we are Fleeing', Justice for Syria in Swedish and German Courts" (2017) p. 69
</t>
        </r>
      </text>
    </comment>
    <comment ref="AH1254" authorId="0" shapeId="0" xr:uid="{00000000-0006-0000-0000-000038160000}">
      <text>
        <r>
          <rPr>
            <sz val="11"/>
            <color indexed="8"/>
            <rFont val="Helvetica"/>
            <family val="2"/>
          </rPr>
          <t>Author:
https://en.wikipedia.org/wiki/List_of_former_German_colonies</t>
        </r>
      </text>
    </comment>
    <comment ref="O1255" authorId="1" shapeId="0" xr:uid="{00000000-0006-0000-0000-000039160000}">
      <text>
        <r>
          <rPr>
            <sz val="11"/>
            <color indexed="8"/>
            <rFont val="Helvetica"/>
            <family val="2"/>
          </rPr>
          <t xml:space="preserve">Mack Eason:
HRW, "'These are the Crimes we are Fleeing', Justice for Syria in Swedish and German Courts" (2017) p. 69
</t>
        </r>
      </text>
    </comment>
    <comment ref="AH1255" authorId="0" shapeId="0" xr:uid="{00000000-0006-0000-0000-00003A160000}">
      <text>
        <r>
          <rPr>
            <sz val="11"/>
            <color indexed="8"/>
            <rFont val="Helvetica"/>
            <family val="2"/>
          </rPr>
          <t>Author:
https://en.wikipedia.org/wiki/List_of_former_German_colonies</t>
        </r>
      </text>
    </comment>
    <comment ref="O1256" authorId="1" shapeId="0" xr:uid="{00000000-0006-0000-0000-00003B160000}">
      <text>
        <r>
          <rPr>
            <sz val="11"/>
            <color indexed="8"/>
            <rFont val="Helvetica"/>
            <family val="2"/>
          </rPr>
          <t xml:space="preserve">Mack Eason:
HRW, "'These are the Crimes we are Fleeing', Justice for Syria in Swedish and German Courts" (2017) p. 69
</t>
        </r>
      </text>
    </comment>
    <comment ref="AH1256" authorId="0" shapeId="0" xr:uid="{00000000-0006-0000-0000-00003C160000}">
      <text>
        <r>
          <rPr>
            <sz val="11"/>
            <color indexed="8"/>
            <rFont val="Helvetica"/>
            <family val="2"/>
          </rPr>
          <t>Author:
https://en.wikipedia.org/wiki/List_of_former_German_colonies</t>
        </r>
      </text>
    </comment>
    <comment ref="O1257" authorId="1" shapeId="0" xr:uid="{00000000-0006-0000-0000-00003D160000}">
      <text>
        <r>
          <rPr>
            <sz val="11"/>
            <color indexed="8"/>
            <rFont val="Helvetica"/>
            <family val="2"/>
          </rPr>
          <t xml:space="preserve">Mack Eason:
HRW, "'These are the Crimes we are Fleeing', Justice for Syria in Swedish and German Courts" (2017) p. 69
</t>
        </r>
      </text>
    </comment>
    <comment ref="AH1257" authorId="0" shapeId="0" xr:uid="{00000000-0006-0000-0000-00003E160000}">
      <text>
        <r>
          <rPr>
            <sz val="11"/>
            <color indexed="8"/>
            <rFont val="Helvetica"/>
            <family val="2"/>
          </rPr>
          <t>Author:
https://en.wikipedia.org/wiki/List_of_former_German_colonies</t>
        </r>
      </text>
    </comment>
    <comment ref="O1258" authorId="1" shapeId="0" xr:uid="{00000000-0006-0000-0000-00003F160000}">
      <text>
        <r>
          <rPr>
            <sz val="11"/>
            <color indexed="8"/>
            <rFont val="Helvetica"/>
            <family val="2"/>
          </rPr>
          <t xml:space="preserve">Mack Eason:
HRW, "'These are the Crimes we are Fleeing', Justice for Syria in Swedish and German Courts" (2017) p. 69
</t>
        </r>
      </text>
    </comment>
    <comment ref="AH1258" authorId="0" shapeId="0" xr:uid="{00000000-0006-0000-0000-000040160000}">
      <text>
        <r>
          <rPr>
            <sz val="11"/>
            <color indexed="8"/>
            <rFont val="Helvetica"/>
            <family val="2"/>
          </rPr>
          <t>Author:
https://en.wikipedia.org/wiki/List_of_former_German_colonies</t>
        </r>
      </text>
    </comment>
    <comment ref="O1259" authorId="1" shapeId="0" xr:uid="{00000000-0006-0000-0000-000041160000}">
      <text>
        <r>
          <rPr>
            <sz val="11"/>
            <color indexed="8"/>
            <rFont val="Helvetica"/>
            <family val="2"/>
          </rPr>
          <t xml:space="preserve">Mack Eason:
HRW, "'These are the Crimes we are Fleeing', Justice for Syria in Swedish and German Courts" (2017) p. 69
</t>
        </r>
      </text>
    </comment>
    <comment ref="AH1259" authorId="0" shapeId="0" xr:uid="{00000000-0006-0000-0000-000042160000}">
      <text>
        <r>
          <rPr>
            <sz val="11"/>
            <color indexed="8"/>
            <rFont val="Helvetica"/>
            <family val="2"/>
          </rPr>
          <t>Author:
https://en.wikipedia.org/wiki/List_of_former_German_colonies</t>
        </r>
      </text>
    </comment>
    <comment ref="O1260" authorId="1" shapeId="0" xr:uid="{00000000-0006-0000-0000-000059150000}">
      <text>
        <r>
          <rPr>
            <sz val="11"/>
            <color indexed="8"/>
            <rFont val="Helvetica"/>
            <family val="2"/>
          </rPr>
          <t xml:space="preserve">Mack Eason:
HRW, "'These are the Crimes we are Fleeing', Justice for Syria in Swedish and German Courts" (2017) p. 69
</t>
        </r>
      </text>
    </comment>
    <comment ref="AH1260" authorId="0" shapeId="0" xr:uid="{00000000-0006-0000-0000-00005A150000}">
      <text>
        <r>
          <rPr>
            <sz val="11"/>
            <color indexed="8"/>
            <rFont val="Helvetica"/>
            <family val="2"/>
          </rPr>
          <t>Author:
https://en.wikipedia.org/wiki/List_of_former_German_colonies</t>
        </r>
      </text>
    </comment>
    <comment ref="O1261" authorId="1" shapeId="0" xr:uid="{00000000-0006-0000-0000-000043160000}">
      <text>
        <r>
          <rPr>
            <sz val="11"/>
            <color indexed="8"/>
            <rFont val="Helvetica"/>
            <family val="2"/>
          </rPr>
          <t xml:space="preserve">Mack Eason:
HRW, "'These are the Crimes we are Fleeing', Justice for Syria in Swedish and German Courts" (2017) p. 69
</t>
        </r>
      </text>
    </comment>
    <comment ref="AH1261" authorId="0" shapeId="0" xr:uid="{00000000-0006-0000-0000-000044160000}">
      <text>
        <r>
          <rPr>
            <sz val="11"/>
            <color indexed="8"/>
            <rFont val="Helvetica"/>
            <family val="2"/>
          </rPr>
          <t>Author:
https://en.wikipedia.org/wiki/List_of_former_German_colonies</t>
        </r>
      </text>
    </comment>
    <comment ref="O1262" authorId="1" shapeId="0" xr:uid="{00000000-0006-0000-0000-000045160000}">
      <text>
        <r>
          <rPr>
            <sz val="11"/>
            <color indexed="8"/>
            <rFont val="Helvetica"/>
            <family val="2"/>
          </rPr>
          <t xml:space="preserve">Mack Eason:
HRW, "'These are the Crimes we are Fleeing', Justice for Syria in Swedish and German Courts" (2017) p. 69
</t>
        </r>
      </text>
    </comment>
    <comment ref="AH1262" authorId="0" shapeId="0" xr:uid="{00000000-0006-0000-0000-000046160000}">
      <text>
        <r>
          <rPr>
            <sz val="11"/>
            <color indexed="8"/>
            <rFont val="Helvetica"/>
            <family val="2"/>
          </rPr>
          <t>Author:
https://en.wikipedia.org/wiki/List_of_former_German_colonies</t>
        </r>
      </text>
    </comment>
    <comment ref="O1263" authorId="1" shapeId="0" xr:uid="{00000000-0006-0000-0000-000047160000}">
      <text>
        <r>
          <rPr>
            <sz val="11"/>
            <color indexed="8"/>
            <rFont val="Helvetica"/>
            <family val="2"/>
          </rPr>
          <t xml:space="preserve">Mack Eason:
HRW, "'These are the Crimes we are Fleeing', Justice for Syria in Swedish and German Courts" (2017) p. 69
</t>
        </r>
      </text>
    </comment>
    <comment ref="AH1263" authorId="0" shapeId="0" xr:uid="{00000000-0006-0000-0000-000048160000}">
      <text>
        <r>
          <rPr>
            <sz val="11"/>
            <color indexed="8"/>
            <rFont val="Helvetica"/>
            <family val="2"/>
          </rPr>
          <t>Author:
https://en.wikipedia.org/wiki/List_of_former_German_colonies</t>
        </r>
      </text>
    </comment>
    <comment ref="O1264" authorId="1" shapeId="0" xr:uid="{00000000-0006-0000-0000-000049160000}">
      <text>
        <r>
          <rPr>
            <sz val="11"/>
            <color indexed="8"/>
            <rFont val="Helvetica"/>
            <family val="2"/>
          </rPr>
          <t xml:space="preserve">Mack Eason:
HRW, "'These are the Crimes we are Fleeing', Justice for Syria in Swedish and German Courts" (2017) p. 69
</t>
        </r>
      </text>
    </comment>
    <comment ref="AH1264" authorId="0" shapeId="0" xr:uid="{00000000-0006-0000-0000-00004A160000}">
      <text>
        <r>
          <rPr>
            <sz val="11"/>
            <color indexed="8"/>
            <rFont val="Helvetica"/>
            <family val="2"/>
          </rPr>
          <t>Author:
https://en.wikipedia.org/wiki/List_of_former_German_colonies</t>
        </r>
      </text>
    </comment>
    <comment ref="O1265" authorId="1" shapeId="0" xr:uid="{00000000-0006-0000-0000-00004B160000}">
      <text>
        <r>
          <rPr>
            <sz val="11"/>
            <color indexed="8"/>
            <rFont val="Helvetica"/>
            <family val="2"/>
          </rPr>
          <t xml:space="preserve">Mack Eason:
HRW, "'These are the Crimes we are Fleeing', Justice for Syria in Swedish and German Courts" (2017) p. 69
</t>
        </r>
      </text>
    </comment>
    <comment ref="AH1265" authorId="0" shapeId="0" xr:uid="{00000000-0006-0000-0000-00004C160000}">
      <text>
        <r>
          <rPr>
            <sz val="11"/>
            <color indexed="8"/>
            <rFont val="Helvetica"/>
            <family val="2"/>
          </rPr>
          <t>Author:
https://en.wikipedia.org/wiki/List_of_former_German_colonies</t>
        </r>
      </text>
    </comment>
    <comment ref="O1266" authorId="1" shapeId="0" xr:uid="{00000000-0006-0000-0000-00004D160000}">
      <text>
        <r>
          <rPr>
            <sz val="11"/>
            <color indexed="8"/>
            <rFont val="Helvetica"/>
            <family val="2"/>
          </rPr>
          <t xml:space="preserve">Mack Eason:
HRW, "'These are the Crimes we are Fleeing', Justice for Syria in Swedish and German Courts" (2017) p. 69
</t>
        </r>
      </text>
    </comment>
    <comment ref="AH1266" authorId="0" shapeId="0" xr:uid="{00000000-0006-0000-0000-00004E160000}">
      <text>
        <r>
          <rPr>
            <sz val="11"/>
            <color indexed="8"/>
            <rFont val="Helvetica"/>
            <family val="2"/>
          </rPr>
          <t>Author:
https://en.wikipedia.org/wiki/List_of_former_German_colonies</t>
        </r>
      </text>
    </comment>
    <comment ref="O1267" authorId="1" shapeId="0" xr:uid="{00000000-0006-0000-0000-00004F160000}">
      <text>
        <r>
          <rPr>
            <sz val="11"/>
            <color indexed="8"/>
            <rFont val="Helvetica"/>
            <family val="2"/>
          </rPr>
          <t xml:space="preserve">Mack Eason:
HRW, "'These are the Crimes we are Fleeing', Justice for Syria in Swedish and German Courts" (2017) p. 69
</t>
        </r>
      </text>
    </comment>
    <comment ref="AH1267" authorId="0" shapeId="0" xr:uid="{00000000-0006-0000-0000-000050160000}">
      <text>
        <r>
          <rPr>
            <sz val="11"/>
            <color indexed="8"/>
            <rFont val="Helvetica"/>
            <family val="2"/>
          </rPr>
          <t>Author:
https://en.wikipedia.org/wiki/List_of_former_German_colonies</t>
        </r>
      </text>
    </comment>
    <comment ref="O1268" authorId="1" shapeId="0" xr:uid="{00000000-0006-0000-0000-000051160000}">
      <text>
        <r>
          <rPr>
            <sz val="11"/>
            <color indexed="8"/>
            <rFont val="Helvetica"/>
            <family val="2"/>
          </rPr>
          <t xml:space="preserve">Mack Eason:
HRW, "'These are the Crimes we are Fleeing', Justice for Syria in Swedish and German Courts" (2017) p. 69
</t>
        </r>
      </text>
    </comment>
    <comment ref="AH1268" authorId="0" shapeId="0" xr:uid="{00000000-0006-0000-0000-000052160000}">
      <text>
        <r>
          <rPr>
            <sz val="11"/>
            <color indexed="8"/>
            <rFont val="Helvetica"/>
            <family val="2"/>
          </rPr>
          <t>Author:
https://en.wikipedia.org/wiki/List_of_former_German_colonies</t>
        </r>
      </text>
    </comment>
    <comment ref="O1269" authorId="1" shapeId="0" xr:uid="{00000000-0006-0000-0000-000053160000}">
      <text>
        <r>
          <rPr>
            <sz val="11"/>
            <color indexed="8"/>
            <rFont val="Helvetica"/>
            <family val="2"/>
          </rPr>
          <t xml:space="preserve">Mack Eason:
HRW, "'These are the Crimes we are Fleeing', Justice for Syria in Swedish and German Courts" (2017) p. 69
</t>
        </r>
      </text>
    </comment>
    <comment ref="AH1269" authorId="0" shapeId="0" xr:uid="{00000000-0006-0000-0000-000054160000}">
      <text>
        <r>
          <rPr>
            <sz val="11"/>
            <color indexed="8"/>
            <rFont val="Helvetica"/>
            <family val="2"/>
          </rPr>
          <t>Author:
https://en.wikipedia.org/wiki/List_of_former_German_colonies</t>
        </r>
      </text>
    </comment>
    <comment ref="O1270" authorId="1" shapeId="0" xr:uid="{00000000-0006-0000-0000-000055160000}">
      <text>
        <r>
          <rPr>
            <sz val="11"/>
            <color indexed="8"/>
            <rFont val="Helvetica"/>
            <family val="2"/>
          </rPr>
          <t xml:space="preserve">Mack Eason:
HRW, "'These are the Crimes we are Fleeing', Justice for Syria in Swedish and German Courts" (2017) p. 69
</t>
        </r>
      </text>
    </comment>
    <comment ref="AH1270" authorId="0" shapeId="0" xr:uid="{00000000-0006-0000-0000-000056160000}">
      <text>
        <r>
          <rPr>
            <sz val="11"/>
            <color indexed="8"/>
            <rFont val="Helvetica"/>
            <family val="2"/>
          </rPr>
          <t>Author:
https://en.wikipedia.org/wiki/List_of_former_German_colonies</t>
        </r>
      </text>
    </comment>
    <comment ref="O1271" authorId="1" shapeId="0" xr:uid="{00000000-0006-0000-0000-00005B150000}">
      <text>
        <r>
          <rPr>
            <sz val="11"/>
            <color indexed="8"/>
            <rFont val="Helvetica"/>
            <family val="2"/>
          </rPr>
          <t xml:space="preserve">Mack Eason:
HRW, "'These are the Crimes we are Fleeing', Justice for Syria in Swedish and German Courts" (2017) p. 69
</t>
        </r>
      </text>
    </comment>
    <comment ref="AH1271" authorId="0" shapeId="0" xr:uid="{00000000-0006-0000-0000-00005C150000}">
      <text>
        <r>
          <rPr>
            <sz val="11"/>
            <color indexed="8"/>
            <rFont val="Helvetica"/>
            <family val="2"/>
          </rPr>
          <t>Author:
https://en.wikipedia.org/wiki/List_of_former_German_colonies</t>
        </r>
      </text>
    </comment>
    <comment ref="O1272" authorId="1" shapeId="0" xr:uid="{00000000-0006-0000-0000-000057160000}">
      <text>
        <r>
          <rPr>
            <sz val="11"/>
            <color indexed="8"/>
            <rFont val="Helvetica"/>
            <family val="2"/>
          </rPr>
          <t xml:space="preserve">Mack Eason:
HRW, "'These are the Crimes we are Fleeing', Justice for Syria in Swedish and German Courts" (2017) p. 69
</t>
        </r>
      </text>
    </comment>
    <comment ref="AH1272" authorId="0" shapeId="0" xr:uid="{00000000-0006-0000-0000-000058160000}">
      <text>
        <r>
          <rPr>
            <sz val="11"/>
            <color indexed="8"/>
            <rFont val="Helvetica"/>
            <family val="2"/>
          </rPr>
          <t>Author:
https://en.wikipedia.org/wiki/List_of_former_German_colonies</t>
        </r>
      </text>
    </comment>
    <comment ref="O1273" authorId="1" shapeId="0" xr:uid="{00000000-0006-0000-0000-000059160000}">
      <text>
        <r>
          <rPr>
            <sz val="11"/>
            <color indexed="8"/>
            <rFont val="Helvetica"/>
            <family val="2"/>
          </rPr>
          <t xml:space="preserve">Mack Eason:
HRW, "'These are the Crimes we are Fleeing', Justice for Syria in Swedish and German Courts" (2017) p. 69
</t>
        </r>
      </text>
    </comment>
    <comment ref="AH1273" authorId="0" shapeId="0" xr:uid="{00000000-0006-0000-0000-00005A160000}">
      <text>
        <r>
          <rPr>
            <sz val="11"/>
            <color indexed="8"/>
            <rFont val="Helvetica"/>
            <family val="2"/>
          </rPr>
          <t>Author:
https://en.wikipedia.org/wiki/List_of_former_German_colonies</t>
        </r>
      </text>
    </comment>
    <comment ref="O1274" authorId="1" shapeId="0" xr:uid="{00000000-0006-0000-0000-00005B160000}">
      <text>
        <r>
          <rPr>
            <sz val="11"/>
            <color indexed="8"/>
            <rFont val="Helvetica"/>
            <family val="2"/>
          </rPr>
          <t xml:space="preserve">Mack Eason:
HRW, "'These are the Crimes we are Fleeing', Justice for Syria in Swedish and German Courts" (2017) p. 69
</t>
        </r>
      </text>
    </comment>
    <comment ref="AH1274" authorId="0" shapeId="0" xr:uid="{00000000-0006-0000-0000-00005C160000}">
      <text>
        <r>
          <rPr>
            <sz val="11"/>
            <color indexed="8"/>
            <rFont val="Helvetica"/>
            <family val="2"/>
          </rPr>
          <t>Author:
https://en.wikipedia.org/wiki/List_of_former_German_colonies</t>
        </r>
      </text>
    </comment>
    <comment ref="O1275" authorId="1" shapeId="0" xr:uid="{00000000-0006-0000-0000-00005D160000}">
      <text>
        <r>
          <rPr>
            <sz val="11"/>
            <color indexed="8"/>
            <rFont val="Helvetica"/>
            <family val="2"/>
          </rPr>
          <t xml:space="preserve">Mack Eason:
HRW, "'These are the Crimes we are Fleeing', Justice for Syria in Swedish and German Courts" (2017) p. 69
</t>
        </r>
      </text>
    </comment>
    <comment ref="AH1275" authorId="0" shapeId="0" xr:uid="{00000000-0006-0000-0000-00005E160000}">
      <text>
        <r>
          <rPr>
            <sz val="11"/>
            <color indexed="8"/>
            <rFont val="Helvetica"/>
            <family val="2"/>
          </rPr>
          <t>Author:
https://en.wikipedia.org/wiki/List_of_former_German_colonies</t>
        </r>
      </text>
    </comment>
    <comment ref="O1276" authorId="1" shapeId="0" xr:uid="{00000000-0006-0000-0000-00005F160000}">
      <text>
        <r>
          <rPr>
            <sz val="11"/>
            <color indexed="8"/>
            <rFont val="Helvetica"/>
            <family val="2"/>
          </rPr>
          <t xml:space="preserve">Mack Eason:
HRW, "'These are the Crimes we are Fleeing', Justice for Syria in Swedish and German Courts" (2017) p. 69
</t>
        </r>
      </text>
    </comment>
    <comment ref="AH1276" authorId="0" shapeId="0" xr:uid="{00000000-0006-0000-0000-000060160000}">
      <text>
        <r>
          <rPr>
            <sz val="11"/>
            <color indexed="8"/>
            <rFont val="Helvetica"/>
            <family val="2"/>
          </rPr>
          <t>Author:
https://en.wikipedia.org/wiki/List_of_former_German_colonies</t>
        </r>
      </text>
    </comment>
    <comment ref="O1277" authorId="1" shapeId="0" xr:uid="{00000000-0006-0000-0000-000061160000}">
      <text>
        <r>
          <rPr>
            <sz val="11"/>
            <color indexed="8"/>
            <rFont val="Helvetica"/>
            <family val="2"/>
          </rPr>
          <t xml:space="preserve">Mack Eason:
HRW, "'These are the Crimes we are Fleeing', Justice for Syria in Swedish and German Courts" (2017) p. 69
</t>
        </r>
      </text>
    </comment>
    <comment ref="AH1277" authorId="0" shapeId="0" xr:uid="{00000000-0006-0000-0000-000062160000}">
      <text>
        <r>
          <rPr>
            <sz val="11"/>
            <color indexed="8"/>
            <rFont val="Helvetica"/>
            <family val="2"/>
          </rPr>
          <t>Author:
https://en.wikipedia.org/wiki/List_of_former_German_colonies</t>
        </r>
      </text>
    </comment>
    <comment ref="O1278" authorId="1" shapeId="0" xr:uid="{00000000-0006-0000-0000-000063160000}">
      <text>
        <r>
          <rPr>
            <sz val="11"/>
            <color indexed="8"/>
            <rFont val="Helvetica"/>
            <family val="2"/>
          </rPr>
          <t xml:space="preserve">Mack Eason:
HRW, "'These are the Crimes we are Fleeing', Justice for Syria in Swedish and German Courts" (2017) p. 69
</t>
        </r>
      </text>
    </comment>
    <comment ref="AH1278" authorId="0" shapeId="0" xr:uid="{00000000-0006-0000-0000-000064160000}">
      <text>
        <r>
          <rPr>
            <sz val="11"/>
            <color indexed="8"/>
            <rFont val="Helvetica"/>
            <family val="2"/>
          </rPr>
          <t>Author:
https://en.wikipedia.org/wiki/List_of_former_German_colonies</t>
        </r>
      </text>
    </comment>
    <comment ref="O1279" authorId="1" shapeId="0" xr:uid="{00000000-0006-0000-0000-000065160000}">
      <text>
        <r>
          <rPr>
            <sz val="11"/>
            <color indexed="8"/>
            <rFont val="Helvetica"/>
            <family val="2"/>
          </rPr>
          <t xml:space="preserve">Mack Eason:
HRW, "'These are the Crimes we are Fleeing', Justice for Syria in Swedish and German Courts" (2017) p. 69
</t>
        </r>
      </text>
    </comment>
    <comment ref="AH1279" authorId="0" shapeId="0" xr:uid="{00000000-0006-0000-0000-000066160000}">
      <text>
        <r>
          <rPr>
            <sz val="11"/>
            <color indexed="8"/>
            <rFont val="Helvetica"/>
            <family val="2"/>
          </rPr>
          <t>Author:
https://en.wikipedia.org/wiki/List_of_former_German_colonies</t>
        </r>
      </text>
    </comment>
    <comment ref="O1280" authorId="1" shapeId="0" xr:uid="{00000000-0006-0000-0000-000067160000}">
      <text>
        <r>
          <rPr>
            <sz val="11"/>
            <color indexed="8"/>
            <rFont val="Helvetica"/>
            <family val="2"/>
          </rPr>
          <t xml:space="preserve">Mack Eason:
HRW, "'These are the Crimes we are Fleeing', Justice for Syria in Swedish and German Courts" (2017) p. 69
</t>
        </r>
      </text>
    </comment>
    <comment ref="AH1280" authorId="0" shapeId="0" xr:uid="{00000000-0006-0000-0000-000068160000}">
      <text>
        <r>
          <rPr>
            <sz val="11"/>
            <color indexed="8"/>
            <rFont val="Helvetica"/>
            <family val="2"/>
          </rPr>
          <t>Author:
https://en.wikipedia.org/wiki/List_of_former_German_colonies</t>
        </r>
      </text>
    </comment>
    <comment ref="O1281" authorId="1" shapeId="0" xr:uid="{00000000-0006-0000-0000-000069160000}">
      <text>
        <r>
          <rPr>
            <sz val="11"/>
            <color indexed="8"/>
            <rFont val="Helvetica"/>
            <family val="2"/>
          </rPr>
          <t xml:space="preserve">Mack Eason:
HRW, "'These are the Crimes we are Fleeing', Justice for Syria in Swedish and German Courts" (2017) p. 69
</t>
        </r>
      </text>
    </comment>
    <comment ref="AH1281" authorId="0" shapeId="0" xr:uid="{00000000-0006-0000-0000-00006A160000}">
      <text>
        <r>
          <rPr>
            <sz val="11"/>
            <color indexed="8"/>
            <rFont val="Helvetica"/>
            <family val="2"/>
          </rPr>
          <t>Author:
https://en.wikipedia.org/wiki/List_of_former_German_colonies</t>
        </r>
      </text>
    </comment>
    <comment ref="O1282" authorId="1" shapeId="0" xr:uid="{00000000-0006-0000-0000-00005D150000}">
      <text>
        <r>
          <rPr>
            <sz val="11"/>
            <color indexed="8"/>
            <rFont val="Helvetica"/>
            <family val="2"/>
          </rPr>
          <t xml:space="preserve">Mack Eason:
HRW, "'These are the Crimes we are Fleeing', Justice for Syria in Swedish and German Courts" (2017) p. 69
</t>
        </r>
      </text>
    </comment>
    <comment ref="AH1282" authorId="0" shapeId="0" xr:uid="{00000000-0006-0000-0000-00005E150000}">
      <text>
        <r>
          <rPr>
            <sz val="11"/>
            <color indexed="8"/>
            <rFont val="Helvetica"/>
            <family val="2"/>
          </rPr>
          <t>Author:
https://en.wikipedia.org/wiki/List_of_former_German_colonies</t>
        </r>
      </text>
    </comment>
    <comment ref="O1283" authorId="1" shapeId="0" xr:uid="{00000000-0006-0000-0000-00006B160000}">
      <text>
        <r>
          <rPr>
            <sz val="11"/>
            <color indexed="8"/>
            <rFont val="Helvetica"/>
            <family val="2"/>
          </rPr>
          <t xml:space="preserve">Mack Eason:
HRW, "'These are the Crimes we are Fleeing', Justice for Syria in Swedish and German Courts" (2017) p. 69
</t>
        </r>
      </text>
    </comment>
    <comment ref="AH1283" authorId="0" shapeId="0" xr:uid="{00000000-0006-0000-0000-00006C160000}">
      <text>
        <r>
          <rPr>
            <sz val="11"/>
            <color indexed="8"/>
            <rFont val="Helvetica"/>
            <family val="2"/>
          </rPr>
          <t>Author:
https://en.wikipedia.org/wiki/List_of_former_German_colonies</t>
        </r>
      </text>
    </comment>
    <comment ref="O1284" authorId="1" shapeId="0" xr:uid="{00000000-0006-0000-0000-00006D160000}">
      <text>
        <r>
          <rPr>
            <sz val="11"/>
            <color indexed="8"/>
            <rFont val="Helvetica"/>
            <family val="2"/>
          </rPr>
          <t xml:space="preserve">Mack Eason:
HRW, "'These are the Crimes we are Fleeing', Justice for Syria in Swedish and German Courts" (2017) p. 69
</t>
        </r>
      </text>
    </comment>
    <comment ref="AH1284" authorId="0" shapeId="0" xr:uid="{00000000-0006-0000-0000-00006E160000}">
      <text>
        <r>
          <rPr>
            <sz val="11"/>
            <color indexed="8"/>
            <rFont val="Helvetica"/>
            <family val="2"/>
          </rPr>
          <t>Author:
https://en.wikipedia.org/wiki/List_of_former_German_colonies</t>
        </r>
      </text>
    </comment>
    <comment ref="O1285" authorId="1" shapeId="0" xr:uid="{00000000-0006-0000-0000-00006F160000}">
      <text>
        <r>
          <rPr>
            <sz val="11"/>
            <color indexed="8"/>
            <rFont val="Helvetica"/>
            <family val="2"/>
          </rPr>
          <t xml:space="preserve">Mack Eason:
HRW, "'These are the Crimes we are Fleeing', Justice for Syria in Swedish and German Courts" (2017) p. 69
</t>
        </r>
      </text>
    </comment>
    <comment ref="AH1285" authorId="0" shapeId="0" xr:uid="{00000000-0006-0000-0000-000070160000}">
      <text>
        <r>
          <rPr>
            <sz val="11"/>
            <color indexed="8"/>
            <rFont val="Helvetica"/>
            <family val="2"/>
          </rPr>
          <t>Author:
https://en.wikipedia.org/wiki/List_of_former_German_colonies</t>
        </r>
      </text>
    </comment>
    <comment ref="O1286" authorId="1" shapeId="0" xr:uid="{00000000-0006-0000-0000-000071160000}">
      <text>
        <r>
          <rPr>
            <sz val="11"/>
            <color indexed="8"/>
            <rFont val="Helvetica"/>
            <family val="2"/>
          </rPr>
          <t xml:space="preserve">Mack Eason:
HRW, "'These are the Crimes we are Fleeing', Justice for Syria in Swedish and German Courts" (2017) p. 69
</t>
        </r>
      </text>
    </comment>
    <comment ref="AH1286" authorId="0" shapeId="0" xr:uid="{00000000-0006-0000-0000-000072160000}">
      <text>
        <r>
          <rPr>
            <sz val="11"/>
            <color indexed="8"/>
            <rFont val="Helvetica"/>
            <family val="2"/>
          </rPr>
          <t>Author:
https://en.wikipedia.org/wiki/List_of_former_German_colonies</t>
        </r>
      </text>
    </comment>
    <comment ref="O1287" authorId="1" shapeId="0" xr:uid="{00000000-0006-0000-0000-000073160000}">
      <text>
        <r>
          <rPr>
            <sz val="11"/>
            <color indexed="8"/>
            <rFont val="Helvetica"/>
            <family val="2"/>
          </rPr>
          <t xml:space="preserve">Mack Eason:
HRW, "'These are the Crimes we are Fleeing', Justice for Syria in Swedish and German Courts" (2017) p. 69
</t>
        </r>
      </text>
    </comment>
    <comment ref="AH1287" authorId="0" shapeId="0" xr:uid="{00000000-0006-0000-0000-000074160000}">
      <text>
        <r>
          <rPr>
            <sz val="11"/>
            <color indexed="8"/>
            <rFont val="Helvetica"/>
            <family val="2"/>
          </rPr>
          <t>Author:
https://en.wikipedia.org/wiki/List_of_former_German_colonies</t>
        </r>
      </text>
    </comment>
    <comment ref="O1288" authorId="1" shapeId="0" xr:uid="{00000000-0006-0000-0000-000075160000}">
      <text>
        <r>
          <rPr>
            <sz val="11"/>
            <color indexed="8"/>
            <rFont val="Helvetica"/>
            <family val="2"/>
          </rPr>
          <t xml:space="preserve">Mack Eason:
HRW, "'These are the Crimes we are Fleeing', Justice for Syria in Swedish and German Courts" (2017) p. 69
</t>
        </r>
      </text>
    </comment>
    <comment ref="AH1288" authorId="0" shapeId="0" xr:uid="{00000000-0006-0000-0000-000076160000}">
      <text>
        <r>
          <rPr>
            <sz val="11"/>
            <color indexed="8"/>
            <rFont val="Helvetica"/>
            <family val="2"/>
          </rPr>
          <t>Author:
https://en.wikipedia.org/wiki/List_of_former_German_colonies</t>
        </r>
      </text>
    </comment>
    <comment ref="O1289" authorId="1" shapeId="0" xr:uid="{00000000-0006-0000-0000-000077160000}">
      <text>
        <r>
          <rPr>
            <sz val="11"/>
            <color indexed="8"/>
            <rFont val="Helvetica"/>
            <family val="2"/>
          </rPr>
          <t xml:space="preserve">Mack Eason:
HRW, "'These are the Crimes we are Fleeing', Justice for Syria in Swedish and German Courts" (2017) p. 69
</t>
        </r>
      </text>
    </comment>
    <comment ref="AH1289" authorId="0" shapeId="0" xr:uid="{00000000-0006-0000-0000-000078160000}">
      <text>
        <r>
          <rPr>
            <sz val="11"/>
            <color indexed="8"/>
            <rFont val="Helvetica"/>
            <family val="2"/>
          </rPr>
          <t>Author:
https://en.wikipedia.org/wiki/List_of_former_German_colonies</t>
        </r>
      </text>
    </comment>
    <comment ref="O1290" authorId="1" shapeId="0" xr:uid="{00000000-0006-0000-0000-000079160000}">
      <text>
        <r>
          <rPr>
            <sz val="11"/>
            <color indexed="8"/>
            <rFont val="Helvetica"/>
            <family val="2"/>
          </rPr>
          <t xml:space="preserve">Mack Eason:
HRW, "'These are the Crimes we are Fleeing', Justice for Syria in Swedish and German Courts" (2017) p. 69
</t>
        </r>
      </text>
    </comment>
    <comment ref="AH1290" authorId="0" shapeId="0" xr:uid="{00000000-0006-0000-0000-00007A160000}">
      <text>
        <r>
          <rPr>
            <sz val="11"/>
            <color indexed="8"/>
            <rFont val="Helvetica"/>
            <family val="2"/>
          </rPr>
          <t>Author:
https://en.wikipedia.org/wiki/List_of_former_German_colonies</t>
        </r>
      </text>
    </comment>
    <comment ref="O1291" authorId="1" shapeId="0" xr:uid="{00000000-0006-0000-0000-00007B160000}">
      <text>
        <r>
          <rPr>
            <sz val="11"/>
            <color indexed="8"/>
            <rFont val="Helvetica"/>
            <family val="2"/>
          </rPr>
          <t xml:space="preserve">Mack Eason:
HRW, "'These are the Crimes we are Fleeing', Justice for Syria in Swedish and German Courts" (2017) p. 69
</t>
        </r>
      </text>
    </comment>
    <comment ref="AH1291" authorId="0" shapeId="0" xr:uid="{00000000-0006-0000-0000-00007C160000}">
      <text>
        <r>
          <rPr>
            <sz val="11"/>
            <color indexed="8"/>
            <rFont val="Helvetica"/>
            <family val="2"/>
          </rPr>
          <t>Author:
https://en.wikipedia.org/wiki/List_of_former_German_colonies</t>
        </r>
      </text>
    </comment>
    <comment ref="O1292" authorId="1" shapeId="0" xr:uid="{00000000-0006-0000-0000-00007D160000}">
      <text>
        <r>
          <rPr>
            <sz val="11"/>
            <color indexed="8"/>
            <rFont val="Helvetica"/>
            <family val="2"/>
          </rPr>
          <t xml:space="preserve">Mack Eason:
HRW, "'These are the Crimes we are Fleeing', Justice for Syria in Swedish and German Courts" (2017) p. 69
</t>
        </r>
      </text>
    </comment>
    <comment ref="AH1292" authorId="0" shapeId="0" xr:uid="{00000000-0006-0000-0000-00007E160000}">
      <text>
        <r>
          <rPr>
            <sz val="11"/>
            <color indexed="8"/>
            <rFont val="Helvetica"/>
            <family val="2"/>
          </rPr>
          <t>Author:
https://en.wikipedia.org/wiki/List_of_former_German_colonies</t>
        </r>
      </text>
    </comment>
    <comment ref="O1293" authorId="1" shapeId="0" xr:uid="{00000000-0006-0000-0000-00005F150000}">
      <text>
        <r>
          <rPr>
            <sz val="11"/>
            <color indexed="8"/>
            <rFont val="Helvetica"/>
            <family val="2"/>
          </rPr>
          <t xml:space="preserve">Mack Eason:
HRW, "'These are the Crimes we are Fleeing', Justice for Syria in Swedish and German Courts" (2017) p. 69
</t>
        </r>
      </text>
    </comment>
    <comment ref="AH1293" authorId="0" shapeId="0" xr:uid="{00000000-0006-0000-0000-000060150000}">
      <text>
        <r>
          <rPr>
            <sz val="11"/>
            <color indexed="8"/>
            <rFont val="Helvetica"/>
            <family val="2"/>
          </rPr>
          <t>Author:
https://en.wikipedia.org/wiki/List_of_former_German_colonies</t>
        </r>
      </text>
    </comment>
    <comment ref="O1294" authorId="1" shapeId="0" xr:uid="{00000000-0006-0000-0000-00007F160000}">
      <text>
        <r>
          <rPr>
            <sz val="11"/>
            <color indexed="8"/>
            <rFont val="Helvetica"/>
            <family val="2"/>
          </rPr>
          <t xml:space="preserve">Mack Eason:
HRW, "'These are the Crimes we are Fleeing', Justice for Syria in Swedish and German Courts" (2017) p. 69
</t>
        </r>
      </text>
    </comment>
    <comment ref="AH1294" authorId="0" shapeId="0" xr:uid="{00000000-0006-0000-0000-000080160000}">
      <text>
        <r>
          <rPr>
            <sz val="11"/>
            <color indexed="8"/>
            <rFont val="Helvetica"/>
            <family val="2"/>
          </rPr>
          <t>Author:
https://en.wikipedia.org/wiki/List_of_former_German_colonies</t>
        </r>
      </text>
    </comment>
    <comment ref="O1295" authorId="1" shapeId="0" xr:uid="{00000000-0006-0000-0000-000081160000}">
      <text>
        <r>
          <rPr>
            <sz val="11"/>
            <color indexed="8"/>
            <rFont val="Helvetica"/>
            <family val="2"/>
          </rPr>
          <t xml:space="preserve">Mack Eason:
HRW, "'These are the Crimes we are Fleeing', Justice for Syria in Swedish and German Courts" (2017) p. 69
</t>
        </r>
      </text>
    </comment>
    <comment ref="AH1295" authorId="0" shapeId="0" xr:uid="{00000000-0006-0000-0000-000082160000}">
      <text>
        <r>
          <rPr>
            <sz val="11"/>
            <color indexed="8"/>
            <rFont val="Helvetica"/>
            <family val="2"/>
          </rPr>
          <t>Author:
https://en.wikipedia.org/wiki/List_of_former_German_colonies</t>
        </r>
      </text>
    </comment>
    <comment ref="O1296" authorId="1" shapeId="0" xr:uid="{00000000-0006-0000-0000-000083160000}">
      <text>
        <r>
          <rPr>
            <sz val="11"/>
            <color indexed="8"/>
            <rFont val="Helvetica"/>
            <family val="2"/>
          </rPr>
          <t xml:space="preserve">Mack Eason:
HRW, "'These are the Crimes we are Fleeing', Justice for Syria in Swedish and German Courts" (2017) p. 69
</t>
        </r>
      </text>
    </comment>
    <comment ref="AH1296" authorId="0" shapeId="0" xr:uid="{00000000-0006-0000-0000-000084160000}">
      <text>
        <r>
          <rPr>
            <sz val="11"/>
            <color indexed="8"/>
            <rFont val="Helvetica"/>
            <family val="2"/>
          </rPr>
          <t>Author:
https://en.wikipedia.org/wiki/List_of_former_German_colonies</t>
        </r>
      </text>
    </comment>
    <comment ref="O1297" authorId="1" shapeId="0" xr:uid="{00000000-0006-0000-0000-000085160000}">
      <text>
        <r>
          <rPr>
            <sz val="11"/>
            <color indexed="8"/>
            <rFont val="Helvetica"/>
            <family val="2"/>
          </rPr>
          <t xml:space="preserve">Mack Eason:
HRW, "'These are the Crimes we are Fleeing', Justice for Syria in Swedish and German Courts" (2017) p. 69
</t>
        </r>
      </text>
    </comment>
    <comment ref="AH1297" authorId="0" shapeId="0" xr:uid="{00000000-0006-0000-0000-000086160000}">
      <text>
        <r>
          <rPr>
            <sz val="11"/>
            <color indexed="8"/>
            <rFont val="Helvetica"/>
            <family val="2"/>
          </rPr>
          <t>Author:
https://en.wikipedia.org/wiki/List_of_former_German_colonies</t>
        </r>
      </text>
    </comment>
    <comment ref="O1298" authorId="1" shapeId="0" xr:uid="{00000000-0006-0000-0000-000087160000}">
      <text>
        <r>
          <rPr>
            <sz val="11"/>
            <color indexed="8"/>
            <rFont val="Helvetica"/>
            <family val="2"/>
          </rPr>
          <t xml:space="preserve">Mack Eason:
HRW, "'These are the Crimes we are Fleeing', Justice for Syria in Swedish and German Courts" (2017) p. 69
</t>
        </r>
      </text>
    </comment>
    <comment ref="AH1298" authorId="0" shapeId="0" xr:uid="{00000000-0006-0000-0000-000088160000}">
      <text>
        <r>
          <rPr>
            <sz val="11"/>
            <color indexed="8"/>
            <rFont val="Helvetica"/>
            <family val="2"/>
          </rPr>
          <t>Author:
https://en.wikipedia.org/wiki/List_of_former_German_colonies</t>
        </r>
      </text>
    </comment>
    <comment ref="O1299" authorId="1" shapeId="0" xr:uid="{00000000-0006-0000-0000-000089160000}">
      <text>
        <r>
          <rPr>
            <sz val="11"/>
            <color indexed="8"/>
            <rFont val="Helvetica"/>
            <family val="2"/>
          </rPr>
          <t xml:space="preserve">Mack Eason:
HRW, "'These are the Crimes we are Fleeing', Justice for Syria in Swedish and German Courts" (2017) p. 69
</t>
        </r>
      </text>
    </comment>
    <comment ref="AH1299" authorId="0" shapeId="0" xr:uid="{00000000-0006-0000-0000-00008A160000}">
      <text>
        <r>
          <rPr>
            <sz val="11"/>
            <color indexed="8"/>
            <rFont val="Helvetica"/>
            <family val="2"/>
          </rPr>
          <t>Author:
https://en.wikipedia.org/wiki/List_of_former_German_colonies</t>
        </r>
      </text>
    </comment>
    <comment ref="O1300" authorId="1" shapeId="0" xr:uid="{00000000-0006-0000-0000-00008B160000}">
      <text>
        <r>
          <rPr>
            <sz val="11"/>
            <color indexed="8"/>
            <rFont val="Helvetica"/>
            <family val="2"/>
          </rPr>
          <t xml:space="preserve">Mack Eason:
HRW, "'These are the Crimes we are Fleeing', Justice for Syria in Swedish and German Courts" (2017) p. 69
</t>
        </r>
      </text>
    </comment>
    <comment ref="AH1300" authorId="0" shapeId="0" xr:uid="{00000000-0006-0000-0000-00008C160000}">
      <text>
        <r>
          <rPr>
            <sz val="11"/>
            <color indexed="8"/>
            <rFont val="Helvetica"/>
            <family val="2"/>
          </rPr>
          <t>Author:
https://en.wikipedia.org/wiki/List_of_former_German_colonies</t>
        </r>
      </text>
    </comment>
    <comment ref="O1301" authorId="1" shapeId="0" xr:uid="{00000000-0006-0000-0000-00008D160000}">
      <text>
        <r>
          <rPr>
            <sz val="11"/>
            <color indexed="8"/>
            <rFont val="Helvetica"/>
            <family val="2"/>
          </rPr>
          <t xml:space="preserve">Mack Eason:
HRW, "'These are the Crimes we are Fleeing', Justice for Syria in Swedish and German Courts" (2017) p. 69
</t>
        </r>
      </text>
    </comment>
    <comment ref="AH1301" authorId="0" shapeId="0" xr:uid="{00000000-0006-0000-0000-00008E160000}">
      <text>
        <r>
          <rPr>
            <sz val="11"/>
            <color indexed="8"/>
            <rFont val="Helvetica"/>
            <family val="2"/>
          </rPr>
          <t>Author:
https://en.wikipedia.org/wiki/List_of_former_German_colonies</t>
        </r>
      </text>
    </comment>
    <comment ref="O1302" authorId="1" shapeId="0" xr:uid="{00000000-0006-0000-0000-00008F160000}">
      <text>
        <r>
          <rPr>
            <sz val="11"/>
            <color indexed="8"/>
            <rFont val="Helvetica"/>
            <family val="2"/>
          </rPr>
          <t xml:space="preserve">Mack Eason:
HRW, "'These are the Crimes we are Fleeing', Justice for Syria in Swedish and German Courts" (2017) p. 69
</t>
        </r>
      </text>
    </comment>
    <comment ref="AH1302" authorId="0" shapeId="0" xr:uid="{00000000-0006-0000-0000-000090160000}">
      <text>
        <r>
          <rPr>
            <sz val="11"/>
            <color indexed="8"/>
            <rFont val="Helvetica"/>
            <family val="2"/>
          </rPr>
          <t>Author:
https://en.wikipedia.org/wiki/List_of_former_German_colonies</t>
        </r>
      </text>
    </comment>
    <comment ref="O1303" authorId="1" shapeId="0" xr:uid="{00000000-0006-0000-0000-000091160000}">
      <text>
        <r>
          <rPr>
            <sz val="11"/>
            <color indexed="8"/>
            <rFont val="Helvetica"/>
            <family val="2"/>
          </rPr>
          <t xml:space="preserve">Mack Eason:
HRW, "'These are the Crimes we are Fleeing', Justice for Syria in Swedish and German Courts" (2017) p. 69
</t>
        </r>
      </text>
    </comment>
    <comment ref="AH1303" authorId="0" shapeId="0" xr:uid="{00000000-0006-0000-0000-000092160000}">
      <text>
        <r>
          <rPr>
            <sz val="11"/>
            <color indexed="8"/>
            <rFont val="Helvetica"/>
            <family val="2"/>
          </rPr>
          <t>Author:
https://en.wikipedia.org/wiki/List_of_former_German_colonies</t>
        </r>
      </text>
    </comment>
    <comment ref="O1304" authorId="1" shapeId="0" xr:uid="{00000000-0006-0000-0000-000061150000}">
      <text>
        <r>
          <rPr>
            <sz val="11"/>
            <color indexed="8"/>
            <rFont val="Helvetica"/>
            <family val="2"/>
          </rPr>
          <t xml:space="preserve">Mack Eason:
HRW, "'These are the Crimes we are Fleeing', Justice for Syria in Swedish and German Courts" (2017) p. 69
</t>
        </r>
      </text>
    </comment>
    <comment ref="AH1304" authorId="0" shapeId="0" xr:uid="{00000000-0006-0000-0000-000062150000}">
      <text>
        <r>
          <rPr>
            <sz val="11"/>
            <color indexed="8"/>
            <rFont val="Helvetica"/>
            <family val="2"/>
          </rPr>
          <t>Author:
https://en.wikipedia.org/wiki/List_of_former_German_colonies</t>
        </r>
      </text>
    </comment>
    <comment ref="O1305" authorId="1" shapeId="0" xr:uid="{00000000-0006-0000-0000-000093160000}">
      <text>
        <r>
          <rPr>
            <sz val="11"/>
            <color indexed="8"/>
            <rFont val="Helvetica"/>
            <family val="2"/>
          </rPr>
          <t xml:space="preserve">Mack Eason:
HRW, "'These are the Crimes we are Fleeing', Justice for Syria in Swedish and German Courts" (2017) p. 69
</t>
        </r>
      </text>
    </comment>
    <comment ref="AH1305" authorId="0" shapeId="0" xr:uid="{00000000-0006-0000-0000-000094160000}">
      <text>
        <r>
          <rPr>
            <sz val="11"/>
            <color indexed="8"/>
            <rFont val="Helvetica"/>
            <family val="2"/>
          </rPr>
          <t>Author:
https://en.wikipedia.org/wiki/List_of_former_German_colonies</t>
        </r>
      </text>
    </comment>
    <comment ref="O1306" authorId="1" shapeId="0" xr:uid="{00000000-0006-0000-0000-000095160000}">
      <text>
        <r>
          <rPr>
            <sz val="11"/>
            <color indexed="8"/>
            <rFont val="Helvetica"/>
            <family val="2"/>
          </rPr>
          <t xml:space="preserve">Mack Eason:
HRW, "'These are the Crimes we are Fleeing', Justice for Syria in Swedish and German Courts" (2017) p. 69
</t>
        </r>
      </text>
    </comment>
    <comment ref="AH1306" authorId="0" shapeId="0" xr:uid="{00000000-0006-0000-0000-000096160000}">
      <text>
        <r>
          <rPr>
            <sz val="11"/>
            <color indexed="8"/>
            <rFont val="Helvetica"/>
            <family val="2"/>
          </rPr>
          <t>Author:
https://en.wikipedia.org/wiki/List_of_former_German_colonies</t>
        </r>
      </text>
    </comment>
    <comment ref="O1307" authorId="1" shapeId="0" xr:uid="{00000000-0006-0000-0000-000097160000}">
      <text>
        <r>
          <rPr>
            <sz val="11"/>
            <color indexed="8"/>
            <rFont val="Helvetica"/>
            <family val="2"/>
          </rPr>
          <t xml:space="preserve">Mack Eason:
HRW, "'These are the Crimes we are Fleeing', Justice for Syria in Swedish and German Courts" (2017) p. 69
</t>
        </r>
      </text>
    </comment>
    <comment ref="AH1307" authorId="0" shapeId="0" xr:uid="{00000000-0006-0000-0000-000098160000}">
      <text>
        <r>
          <rPr>
            <sz val="11"/>
            <color indexed="8"/>
            <rFont val="Helvetica"/>
            <family val="2"/>
          </rPr>
          <t>Author:
https://en.wikipedia.org/wiki/List_of_former_German_colonies</t>
        </r>
      </text>
    </comment>
    <comment ref="O1308" authorId="1" shapeId="0" xr:uid="{00000000-0006-0000-0000-000099160000}">
      <text>
        <r>
          <rPr>
            <sz val="11"/>
            <color indexed="8"/>
            <rFont val="Helvetica"/>
            <family val="2"/>
          </rPr>
          <t xml:space="preserve">Mack Eason:
HRW, "'These are the Crimes we are Fleeing', Justice for Syria in Swedish and German Courts" (2017) p. 69
</t>
        </r>
      </text>
    </comment>
    <comment ref="AH1308" authorId="0" shapeId="0" xr:uid="{00000000-0006-0000-0000-00009A160000}">
      <text>
        <r>
          <rPr>
            <sz val="11"/>
            <color indexed="8"/>
            <rFont val="Helvetica"/>
            <family val="2"/>
          </rPr>
          <t>Author:
https://en.wikipedia.org/wiki/List_of_former_German_colonies</t>
        </r>
      </text>
    </comment>
    <comment ref="O1309" authorId="1" shapeId="0" xr:uid="{00000000-0006-0000-0000-00009B160000}">
      <text>
        <r>
          <rPr>
            <sz val="11"/>
            <color indexed="8"/>
            <rFont val="Helvetica"/>
            <family val="2"/>
          </rPr>
          <t xml:space="preserve">Mack Eason:
HRW, "'These are the Crimes we are Fleeing', Justice for Syria in Swedish and German Courts" (2017) p. 69
</t>
        </r>
      </text>
    </comment>
    <comment ref="AH1309" authorId="0" shapeId="0" xr:uid="{00000000-0006-0000-0000-00009C160000}">
      <text>
        <r>
          <rPr>
            <sz val="11"/>
            <color indexed="8"/>
            <rFont val="Helvetica"/>
            <family val="2"/>
          </rPr>
          <t>Author:
https://en.wikipedia.org/wiki/List_of_former_German_colonies</t>
        </r>
      </text>
    </comment>
    <comment ref="O1310" authorId="1" shapeId="0" xr:uid="{00000000-0006-0000-0000-00009D160000}">
      <text>
        <r>
          <rPr>
            <sz val="11"/>
            <color indexed="8"/>
            <rFont val="Helvetica"/>
            <family val="2"/>
          </rPr>
          <t xml:space="preserve">Mack Eason:
HRW, "'These are the Crimes we are Fleeing', Justice for Syria in Swedish and German Courts" (2017) p. 69
</t>
        </r>
      </text>
    </comment>
    <comment ref="AH1310" authorId="0" shapeId="0" xr:uid="{00000000-0006-0000-0000-00009E160000}">
      <text>
        <r>
          <rPr>
            <sz val="11"/>
            <color indexed="8"/>
            <rFont val="Helvetica"/>
            <family val="2"/>
          </rPr>
          <t>Author:
https://en.wikipedia.org/wiki/List_of_former_German_colonies</t>
        </r>
      </text>
    </comment>
    <comment ref="O1311" authorId="1" shapeId="0" xr:uid="{00000000-0006-0000-0000-00009F160000}">
      <text>
        <r>
          <rPr>
            <sz val="11"/>
            <color indexed="8"/>
            <rFont val="Helvetica"/>
            <family val="2"/>
          </rPr>
          <t xml:space="preserve">Mack Eason:
HRW, "'These are the Crimes we are Fleeing', Justice for Syria in Swedish and German Courts" (2017) p. 69
</t>
        </r>
      </text>
    </comment>
    <comment ref="AH1311" authorId="0" shapeId="0" xr:uid="{00000000-0006-0000-0000-0000A0160000}">
      <text>
        <r>
          <rPr>
            <sz val="11"/>
            <color indexed="8"/>
            <rFont val="Helvetica"/>
            <family val="2"/>
          </rPr>
          <t>Author:
https://en.wikipedia.org/wiki/List_of_former_German_colonies</t>
        </r>
      </text>
    </comment>
    <comment ref="O1312" authorId="1" shapeId="0" xr:uid="{00000000-0006-0000-0000-0000A1160000}">
      <text>
        <r>
          <rPr>
            <sz val="11"/>
            <color indexed="8"/>
            <rFont val="Helvetica"/>
            <family val="2"/>
          </rPr>
          <t xml:space="preserve">Mack Eason:
HRW, "'These are the Crimes we are Fleeing', Justice for Syria in Swedish and German Courts" (2017) p. 69
</t>
        </r>
      </text>
    </comment>
    <comment ref="AH1312" authorId="0" shapeId="0" xr:uid="{00000000-0006-0000-0000-0000A2160000}">
      <text>
        <r>
          <rPr>
            <sz val="11"/>
            <color indexed="8"/>
            <rFont val="Helvetica"/>
            <family val="2"/>
          </rPr>
          <t>Author:
https://en.wikipedia.org/wiki/List_of_former_German_colonies</t>
        </r>
      </text>
    </comment>
    <comment ref="O1313" authorId="1" shapeId="0" xr:uid="{00000000-0006-0000-0000-0000A3160000}">
      <text>
        <r>
          <rPr>
            <sz val="11"/>
            <color indexed="8"/>
            <rFont val="Helvetica"/>
            <family val="2"/>
          </rPr>
          <t xml:space="preserve">Mack Eason:
HRW, "'These are the Crimes we are Fleeing', Justice for Syria in Swedish and German Courts" (2017) p. 69
</t>
        </r>
      </text>
    </comment>
    <comment ref="AH1313" authorId="0" shapeId="0" xr:uid="{00000000-0006-0000-0000-0000A4160000}">
      <text>
        <r>
          <rPr>
            <sz val="11"/>
            <color indexed="8"/>
            <rFont val="Helvetica"/>
            <family val="2"/>
          </rPr>
          <t>Author:
https://en.wikipedia.org/wiki/List_of_former_German_colonies</t>
        </r>
      </text>
    </comment>
    <comment ref="O1314" authorId="1" shapeId="0" xr:uid="{00000000-0006-0000-0000-0000A5160000}">
      <text>
        <r>
          <rPr>
            <sz val="11"/>
            <color indexed="8"/>
            <rFont val="Helvetica"/>
            <family val="2"/>
          </rPr>
          <t xml:space="preserve">Mack Eason:
HRW, "'These are the Crimes we are Fleeing', Justice for Syria in Swedish and German Courts" (2017) p. 69
</t>
        </r>
      </text>
    </comment>
    <comment ref="AH1314" authorId="0" shapeId="0" xr:uid="{00000000-0006-0000-0000-0000A6160000}">
      <text>
        <r>
          <rPr>
            <sz val="11"/>
            <color indexed="8"/>
            <rFont val="Helvetica"/>
            <family val="2"/>
          </rPr>
          <t>Author:
https://en.wikipedia.org/wiki/List_of_former_German_colonies</t>
        </r>
      </text>
    </comment>
    <comment ref="O1315" authorId="1" shapeId="0" xr:uid="{00000000-0006-0000-0000-000063150000}">
      <text>
        <r>
          <rPr>
            <sz val="11"/>
            <color indexed="8"/>
            <rFont val="Helvetica"/>
            <family val="2"/>
          </rPr>
          <t xml:space="preserve">Mack Eason:
HRW, "'These are the Crimes we are Fleeing', Justice for Syria in Swedish and German Courts" (2017) p. 69
</t>
        </r>
      </text>
    </comment>
    <comment ref="AH1315" authorId="0" shapeId="0" xr:uid="{00000000-0006-0000-0000-000064150000}">
      <text>
        <r>
          <rPr>
            <sz val="11"/>
            <color indexed="8"/>
            <rFont val="Helvetica"/>
            <family val="2"/>
          </rPr>
          <t>Author:
https://en.wikipedia.org/wiki/List_of_former_German_colonies</t>
        </r>
      </text>
    </comment>
    <comment ref="O1316" authorId="1" shapeId="0" xr:uid="{00000000-0006-0000-0000-0000A7160000}">
      <text>
        <r>
          <rPr>
            <sz val="11"/>
            <color indexed="8"/>
            <rFont val="Helvetica"/>
            <family val="2"/>
          </rPr>
          <t xml:space="preserve">Mack Eason:
HRW, "'These are the Crimes we are Fleeing', Justice for Syria in Swedish and German Courts" (2017) p. 69
</t>
        </r>
      </text>
    </comment>
    <comment ref="AH1316" authorId="0" shapeId="0" xr:uid="{00000000-0006-0000-0000-0000A8160000}">
      <text>
        <r>
          <rPr>
            <sz val="11"/>
            <color indexed="8"/>
            <rFont val="Helvetica"/>
            <family val="2"/>
          </rPr>
          <t>Author:
https://en.wikipedia.org/wiki/List_of_former_German_colonies</t>
        </r>
      </text>
    </comment>
    <comment ref="O1317" authorId="1" shapeId="0" xr:uid="{00000000-0006-0000-0000-0000A9160000}">
      <text>
        <r>
          <rPr>
            <sz val="11"/>
            <color indexed="8"/>
            <rFont val="Helvetica"/>
            <family val="2"/>
          </rPr>
          <t xml:space="preserve">Mack Eason:
HRW, "'These are the Crimes we are Fleeing', Justice for Syria in Swedish and German Courts" (2017) p. 69
</t>
        </r>
      </text>
    </comment>
    <comment ref="AH1317" authorId="0" shapeId="0" xr:uid="{00000000-0006-0000-0000-0000AA160000}">
      <text>
        <r>
          <rPr>
            <sz val="11"/>
            <color indexed="8"/>
            <rFont val="Helvetica"/>
            <family val="2"/>
          </rPr>
          <t>Author:
https://en.wikipedia.org/wiki/List_of_former_German_colonies</t>
        </r>
      </text>
    </comment>
    <comment ref="O1318" authorId="1" shapeId="0" xr:uid="{00000000-0006-0000-0000-0000AB160000}">
      <text>
        <r>
          <rPr>
            <sz val="11"/>
            <color indexed="8"/>
            <rFont val="Helvetica"/>
            <family val="2"/>
          </rPr>
          <t xml:space="preserve">Mack Eason:
HRW, "'These are the Crimes we are Fleeing', Justice for Syria in Swedish and German Courts" (2017) p. 69
</t>
        </r>
      </text>
    </comment>
    <comment ref="AH1318" authorId="0" shapeId="0" xr:uid="{00000000-0006-0000-0000-0000AC160000}">
      <text>
        <r>
          <rPr>
            <sz val="11"/>
            <color indexed="8"/>
            <rFont val="Helvetica"/>
            <family val="2"/>
          </rPr>
          <t>Author:
https://en.wikipedia.org/wiki/List_of_former_German_colonies</t>
        </r>
      </text>
    </comment>
    <comment ref="O1319" authorId="1" shapeId="0" xr:uid="{00000000-0006-0000-0000-0000AD160000}">
      <text>
        <r>
          <rPr>
            <sz val="11"/>
            <color indexed="8"/>
            <rFont val="Helvetica"/>
            <family val="2"/>
          </rPr>
          <t xml:space="preserve">Mack Eason:
HRW, "'These are the Crimes we are Fleeing', Justice for Syria in Swedish and German Courts" (2017) p. 69
</t>
        </r>
      </text>
    </comment>
    <comment ref="AH1319" authorId="0" shapeId="0" xr:uid="{00000000-0006-0000-0000-0000AE160000}">
      <text>
        <r>
          <rPr>
            <sz val="11"/>
            <color indexed="8"/>
            <rFont val="Helvetica"/>
            <family val="2"/>
          </rPr>
          <t>Author:
https://en.wikipedia.org/wiki/List_of_former_German_colonies</t>
        </r>
      </text>
    </comment>
    <comment ref="O1320" authorId="1" shapeId="0" xr:uid="{00000000-0006-0000-0000-0000AF160000}">
      <text>
        <r>
          <rPr>
            <sz val="11"/>
            <color indexed="8"/>
            <rFont val="Helvetica"/>
            <family val="2"/>
          </rPr>
          <t xml:space="preserve">Mack Eason:
HRW, "'These are the Crimes we are Fleeing', Justice for Syria in Swedish and German Courts" (2017) p. 69
</t>
        </r>
      </text>
    </comment>
    <comment ref="AH1320" authorId="0" shapeId="0" xr:uid="{00000000-0006-0000-0000-0000B0160000}">
      <text>
        <r>
          <rPr>
            <sz val="11"/>
            <color indexed="8"/>
            <rFont val="Helvetica"/>
            <family val="2"/>
          </rPr>
          <t>Author:
https://en.wikipedia.org/wiki/List_of_former_German_colonies</t>
        </r>
      </text>
    </comment>
    <comment ref="O1321" authorId="1" shapeId="0" xr:uid="{00000000-0006-0000-0000-0000B1160000}">
      <text>
        <r>
          <rPr>
            <sz val="11"/>
            <color indexed="8"/>
            <rFont val="Helvetica"/>
            <family val="2"/>
          </rPr>
          <t xml:space="preserve">Mack Eason:
HRW, "'These are the Crimes we are Fleeing', Justice for Syria in Swedish and German Courts" (2017) p. 69
</t>
        </r>
      </text>
    </comment>
    <comment ref="AH1321" authorId="0" shapeId="0" xr:uid="{00000000-0006-0000-0000-0000B2160000}">
      <text>
        <r>
          <rPr>
            <sz val="11"/>
            <color indexed="8"/>
            <rFont val="Helvetica"/>
            <family val="2"/>
          </rPr>
          <t>Author:
https://en.wikipedia.org/wiki/List_of_former_German_colonies</t>
        </r>
      </text>
    </comment>
    <comment ref="O1322" authorId="1" shapeId="0" xr:uid="{00000000-0006-0000-0000-0000B3160000}">
      <text>
        <r>
          <rPr>
            <sz val="11"/>
            <color indexed="8"/>
            <rFont val="Helvetica"/>
            <family val="2"/>
          </rPr>
          <t xml:space="preserve">Mack Eason:
HRW, "'These are the Crimes we are Fleeing', Justice for Syria in Swedish and German Courts" (2017) p. 69
</t>
        </r>
      </text>
    </comment>
    <comment ref="AH1322" authorId="0" shapeId="0" xr:uid="{00000000-0006-0000-0000-0000B4160000}">
      <text>
        <r>
          <rPr>
            <sz val="11"/>
            <color indexed="8"/>
            <rFont val="Helvetica"/>
            <family val="2"/>
          </rPr>
          <t>Author:
https://en.wikipedia.org/wiki/List_of_former_German_colonies</t>
        </r>
      </text>
    </comment>
    <comment ref="O1323" authorId="1" shapeId="0" xr:uid="{00000000-0006-0000-0000-0000B5160000}">
      <text>
        <r>
          <rPr>
            <sz val="11"/>
            <color indexed="8"/>
            <rFont val="Helvetica"/>
            <family val="2"/>
          </rPr>
          <t xml:space="preserve">Mack Eason:
HRW, "'These are the Crimes we are Fleeing', Justice for Syria in Swedish and German Courts" (2017) p. 69
</t>
        </r>
      </text>
    </comment>
    <comment ref="AH1323" authorId="0" shapeId="0" xr:uid="{00000000-0006-0000-0000-0000B6160000}">
      <text>
        <r>
          <rPr>
            <sz val="11"/>
            <color indexed="8"/>
            <rFont val="Helvetica"/>
            <family val="2"/>
          </rPr>
          <t>Author:
https://en.wikipedia.org/wiki/List_of_former_German_colonies</t>
        </r>
      </text>
    </comment>
    <comment ref="O1324" authorId="1" shapeId="0" xr:uid="{00000000-0006-0000-0000-0000B7160000}">
      <text>
        <r>
          <rPr>
            <sz val="11"/>
            <color indexed="8"/>
            <rFont val="Helvetica"/>
            <family val="2"/>
          </rPr>
          <t xml:space="preserve">Mack Eason:
HRW, "'These are the Crimes we are Fleeing', Justice for Syria in Swedish and German Courts" (2017) p. 69
</t>
        </r>
      </text>
    </comment>
    <comment ref="AH1324" authorId="0" shapeId="0" xr:uid="{00000000-0006-0000-0000-0000B8160000}">
      <text>
        <r>
          <rPr>
            <sz val="11"/>
            <color indexed="8"/>
            <rFont val="Helvetica"/>
            <family val="2"/>
          </rPr>
          <t>Author:
https://en.wikipedia.org/wiki/List_of_former_German_colonies</t>
        </r>
      </text>
    </comment>
    <comment ref="O1325" authorId="1" shapeId="0" xr:uid="{00000000-0006-0000-0000-0000B9160000}">
      <text>
        <r>
          <rPr>
            <sz val="11"/>
            <color indexed="8"/>
            <rFont val="Helvetica"/>
            <family val="2"/>
          </rPr>
          <t xml:space="preserve">Mack Eason:
HRW, "'These are the Crimes we are Fleeing', Justice for Syria in Swedish and German Courts" (2017) p. 69
</t>
        </r>
      </text>
    </comment>
    <comment ref="AH1325" authorId="0" shapeId="0" xr:uid="{00000000-0006-0000-0000-0000BA160000}">
      <text>
        <r>
          <rPr>
            <sz val="11"/>
            <color indexed="8"/>
            <rFont val="Helvetica"/>
            <family val="2"/>
          </rPr>
          <t>Author:
https://en.wikipedia.org/wiki/List_of_former_German_colonies</t>
        </r>
      </text>
    </comment>
    <comment ref="O1326" authorId="1" shapeId="0" xr:uid="{00000000-0006-0000-0000-000065150000}">
      <text>
        <r>
          <rPr>
            <sz val="11"/>
            <color indexed="8"/>
            <rFont val="Helvetica"/>
            <family val="2"/>
          </rPr>
          <t xml:space="preserve">Mack Eason:
HRW, "'These are the Crimes we are Fleeing', Justice for Syria in Swedish and German Courts" (2017) p. 69
</t>
        </r>
      </text>
    </comment>
    <comment ref="AH1326" authorId="0" shapeId="0" xr:uid="{00000000-0006-0000-0000-000066150000}">
      <text>
        <r>
          <rPr>
            <sz val="11"/>
            <color indexed="8"/>
            <rFont val="Helvetica"/>
            <family val="2"/>
          </rPr>
          <t>Author:
https://en.wikipedia.org/wiki/List_of_former_German_colonies</t>
        </r>
      </text>
    </comment>
    <comment ref="O1327" authorId="1" shapeId="0" xr:uid="{00000000-0006-0000-0000-0000BB160000}">
      <text>
        <r>
          <rPr>
            <sz val="11"/>
            <color indexed="8"/>
            <rFont val="Helvetica"/>
            <family val="2"/>
          </rPr>
          <t xml:space="preserve">Mack Eason:
HRW, "'These are the Crimes we are Fleeing', Justice for Syria in Swedish and German Courts" (2017) p. 69
</t>
        </r>
      </text>
    </comment>
    <comment ref="AH1327" authorId="0" shapeId="0" xr:uid="{00000000-0006-0000-0000-0000BC160000}">
      <text>
        <r>
          <rPr>
            <sz val="11"/>
            <color indexed="8"/>
            <rFont val="Helvetica"/>
            <family val="2"/>
          </rPr>
          <t>Author:
https://en.wikipedia.org/wiki/List_of_former_German_colonies</t>
        </r>
      </text>
    </comment>
    <comment ref="O1328" authorId="1" shapeId="0" xr:uid="{00000000-0006-0000-0000-0000BD160000}">
      <text>
        <r>
          <rPr>
            <sz val="11"/>
            <color indexed="8"/>
            <rFont val="Helvetica"/>
            <family val="2"/>
          </rPr>
          <t xml:space="preserve">Mack Eason:
HRW, "'These are the Crimes we are Fleeing', Justice for Syria in Swedish and German Courts" (2017) p. 69
</t>
        </r>
      </text>
    </comment>
    <comment ref="AH1328" authorId="0" shapeId="0" xr:uid="{00000000-0006-0000-0000-0000BE160000}">
      <text>
        <r>
          <rPr>
            <sz val="11"/>
            <color indexed="8"/>
            <rFont val="Helvetica"/>
            <family val="2"/>
          </rPr>
          <t>Author:
https://en.wikipedia.org/wiki/List_of_former_German_colonies</t>
        </r>
      </text>
    </comment>
    <comment ref="O1329" authorId="1" shapeId="0" xr:uid="{00000000-0006-0000-0000-0000BF160000}">
      <text>
        <r>
          <rPr>
            <sz val="11"/>
            <color indexed="8"/>
            <rFont val="Helvetica"/>
            <family val="2"/>
          </rPr>
          <t xml:space="preserve">Mack Eason:
HRW, "'These are the Crimes we are Fleeing', Justice for Syria in Swedish and German Courts" (2017) p. 69
</t>
        </r>
      </text>
    </comment>
    <comment ref="AH1329" authorId="0" shapeId="0" xr:uid="{00000000-0006-0000-0000-0000C0160000}">
      <text>
        <r>
          <rPr>
            <sz val="11"/>
            <color indexed="8"/>
            <rFont val="Helvetica"/>
            <family val="2"/>
          </rPr>
          <t>Author:
https://en.wikipedia.org/wiki/List_of_former_German_colonies</t>
        </r>
      </text>
    </comment>
    <comment ref="O1330" authorId="1" shapeId="0" xr:uid="{00000000-0006-0000-0000-0000C1160000}">
      <text>
        <r>
          <rPr>
            <sz val="11"/>
            <color indexed="8"/>
            <rFont val="Helvetica"/>
            <family val="2"/>
          </rPr>
          <t xml:space="preserve">Mack Eason:
HRW, "'These are the Crimes we are Fleeing', Justice for Syria in Swedish and German Courts" (2017) p. 69
</t>
        </r>
      </text>
    </comment>
    <comment ref="AH1330" authorId="0" shapeId="0" xr:uid="{00000000-0006-0000-0000-0000C2160000}">
      <text>
        <r>
          <rPr>
            <sz val="11"/>
            <color indexed="8"/>
            <rFont val="Helvetica"/>
            <family val="2"/>
          </rPr>
          <t>Author:
https://en.wikipedia.org/wiki/List_of_former_German_colonies</t>
        </r>
      </text>
    </comment>
    <comment ref="O1331" authorId="1" shapeId="0" xr:uid="{00000000-0006-0000-0000-0000C3160000}">
      <text>
        <r>
          <rPr>
            <sz val="11"/>
            <color indexed="8"/>
            <rFont val="Helvetica"/>
            <family val="2"/>
          </rPr>
          <t xml:space="preserve">Mack Eason:
HRW, "'These are the Crimes we are Fleeing', Justice for Syria in Swedish and German Courts" (2017) p. 69
</t>
        </r>
      </text>
    </comment>
    <comment ref="AH1331" authorId="0" shapeId="0" xr:uid="{00000000-0006-0000-0000-0000C4160000}">
      <text>
        <r>
          <rPr>
            <sz val="11"/>
            <color indexed="8"/>
            <rFont val="Helvetica"/>
            <family val="2"/>
          </rPr>
          <t>Author:
https://en.wikipedia.org/wiki/List_of_former_German_colonies</t>
        </r>
      </text>
    </comment>
    <comment ref="O1332" authorId="1" shapeId="0" xr:uid="{00000000-0006-0000-0000-0000C5160000}">
      <text>
        <r>
          <rPr>
            <sz val="11"/>
            <color indexed="8"/>
            <rFont val="Helvetica"/>
            <family val="2"/>
          </rPr>
          <t xml:space="preserve">Mack Eason:
HRW, "'These are the Crimes we are Fleeing', Justice for Syria in Swedish and German Courts" (2017) p. 69
</t>
        </r>
      </text>
    </comment>
    <comment ref="AH1332" authorId="0" shapeId="0" xr:uid="{00000000-0006-0000-0000-0000C6160000}">
      <text>
        <r>
          <rPr>
            <sz val="11"/>
            <color indexed="8"/>
            <rFont val="Helvetica"/>
            <family val="2"/>
          </rPr>
          <t>Author:
https://en.wikipedia.org/wiki/List_of_former_German_colonies</t>
        </r>
      </text>
    </comment>
    <comment ref="O1333" authorId="1" shapeId="0" xr:uid="{00000000-0006-0000-0000-0000C7160000}">
      <text>
        <r>
          <rPr>
            <sz val="11"/>
            <color indexed="8"/>
            <rFont val="Helvetica"/>
            <family val="2"/>
          </rPr>
          <t xml:space="preserve">Mack Eason:
HRW, "'These are the Crimes we are Fleeing', Justice for Syria in Swedish and German Courts" (2017) p. 69
</t>
        </r>
      </text>
    </comment>
    <comment ref="AH1333" authorId="0" shapeId="0" xr:uid="{00000000-0006-0000-0000-0000C8160000}">
      <text>
        <r>
          <rPr>
            <sz val="11"/>
            <color indexed="8"/>
            <rFont val="Helvetica"/>
            <family val="2"/>
          </rPr>
          <t>Author:
https://en.wikipedia.org/wiki/List_of_former_German_colonies</t>
        </r>
      </text>
    </comment>
    <comment ref="O1334" authorId="1" shapeId="0" xr:uid="{00000000-0006-0000-0000-0000C9160000}">
      <text>
        <r>
          <rPr>
            <sz val="11"/>
            <color indexed="8"/>
            <rFont val="Helvetica"/>
            <family val="2"/>
          </rPr>
          <t xml:space="preserve">Mack Eason:
HRW, "'These are the Crimes we are Fleeing', Justice for Syria in Swedish and German Courts" (2017) p. 69
</t>
        </r>
      </text>
    </comment>
    <comment ref="AH1334" authorId="0" shapeId="0" xr:uid="{00000000-0006-0000-0000-0000CA160000}">
      <text>
        <r>
          <rPr>
            <sz val="11"/>
            <color indexed="8"/>
            <rFont val="Helvetica"/>
            <family val="2"/>
          </rPr>
          <t>Author:
https://en.wikipedia.org/wiki/List_of_former_German_colonies</t>
        </r>
      </text>
    </comment>
    <comment ref="O1335" authorId="1" shapeId="0" xr:uid="{00000000-0006-0000-0000-0000CB160000}">
      <text>
        <r>
          <rPr>
            <sz val="11"/>
            <color indexed="8"/>
            <rFont val="Helvetica"/>
            <family val="2"/>
          </rPr>
          <t xml:space="preserve">Mack Eason:
HRW, "'These are the Crimes we are Fleeing', Justice for Syria in Swedish and German Courts" (2017) p. 69
</t>
        </r>
      </text>
    </comment>
    <comment ref="AH1335" authorId="0" shapeId="0" xr:uid="{00000000-0006-0000-0000-0000CC160000}">
      <text>
        <r>
          <rPr>
            <sz val="11"/>
            <color indexed="8"/>
            <rFont val="Helvetica"/>
            <family val="2"/>
          </rPr>
          <t>Author:
https://en.wikipedia.org/wiki/List_of_former_German_colonies</t>
        </r>
      </text>
    </comment>
    <comment ref="O1336" authorId="1" shapeId="0" xr:uid="{00000000-0006-0000-0000-0000CD160000}">
      <text>
        <r>
          <rPr>
            <sz val="11"/>
            <color indexed="8"/>
            <rFont val="Helvetica"/>
            <family val="2"/>
          </rPr>
          <t xml:space="preserve">Mack Eason:
HRW, "'These are the Crimes we are Fleeing', Justice for Syria in Swedish and German Courts" (2017) p. 69
</t>
        </r>
      </text>
    </comment>
    <comment ref="AH1336" authorId="0" shapeId="0" xr:uid="{00000000-0006-0000-0000-0000CE160000}">
      <text>
        <r>
          <rPr>
            <sz val="11"/>
            <color indexed="8"/>
            <rFont val="Helvetica"/>
            <family val="2"/>
          </rPr>
          <t>Author:
https://en.wikipedia.org/wiki/List_of_former_German_colonies</t>
        </r>
      </text>
    </comment>
    <comment ref="O1337" authorId="1" shapeId="0" xr:uid="{00000000-0006-0000-0000-00003A150000}">
      <text>
        <r>
          <rPr>
            <sz val="11"/>
            <color indexed="8"/>
            <rFont val="Helvetica"/>
            <family val="2"/>
          </rPr>
          <t xml:space="preserve">Mack Eason:
HRW, "'These are the Crimes we are Fleeing', Justice for Syria in Swedish and German Courts" (2017) p. 69
</t>
        </r>
      </text>
    </comment>
    <comment ref="Q1337" authorId="1" shapeId="0" xr:uid="{00000000-0006-0000-0000-00003B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337" authorId="0" shapeId="0" xr:uid="{00000000-0006-0000-0000-00003C150000}">
      <text>
        <r>
          <rPr>
            <sz val="11"/>
            <color indexed="8"/>
            <rFont val="Helvetica"/>
            <family val="2"/>
          </rPr>
          <t>Author:
https://en.wikipedia.org/wiki/List_of_former_German_colonies</t>
        </r>
      </text>
    </comment>
    <comment ref="O1338" authorId="1" shapeId="0" xr:uid="{00000000-0006-0000-0000-000067150000}">
      <text>
        <r>
          <rPr>
            <sz val="11"/>
            <color indexed="8"/>
            <rFont val="Helvetica"/>
            <family val="2"/>
          </rPr>
          <t xml:space="preserve">Mack Eason:
HRW, "'These are the Crimes we are Fleeing', Justice for Syria in Swedish and German Courts" (2017) p. 69
</t>
        </r>
      </text>
    </comment>
    <comment ref="AH1338" authorId="0" shapeId="0" xr:uid="{00000000-0006-0000-0000-000068150000}">
      <text>
        <r>
          <rPr>
            <sz val="11"/>
            <color indexed="8"/>
            <rFont val="Helvetica"/>
            <family val="2"/>
          </rPr>
          <t>Author:
https://en.wikipedia.org/wiki/List_of_former_German_colonies</t>
        </r>
      </text>
    </comment>
    <comment ref="O1339" authorId="1" shapeId="0" xr:uid="{00000000-0006-0000-0000-0000CF160000}">
      <text>
        <r>
          <rPr>
            <sz val="11"/>
            <color indexed="8"/>
            <rFont val="Helvetica"/>
            <family val="2"/>
          </rPr>
          <t xml:space="preserve">Mack Eason:
HRW, "'These are the Crimes we are Fleeing', Justice for Syria in Swedish and German Courts" (2017) p. 69
</t>
        </r>
      </text>
    </comment>
    <comment ref="AH1339" authorId="0" shapeId="0" xr:uid="{00000000-0006-0000-0000-0000D0160000}">
      <text>
        <r>
          <rPr>
            <sz val="11"/>
            <color indexed="8"/>
            <rFont val="Helvetica"/>
            <family val="2"/>
          </rPr>
          <t>Author:
https://en.wikipedia.org/wiki/List_of_former_German_colonies</t>
        </r>
      </text>
    </comment>
    <comment ref="O1340" authorId="1" shapeId="0" xr:uid="{00000000-0006-0000-0000-0000D1160000}">
      <text>
        <r>
          <rPr>
            <sz val="11"/>
            <color indexed="8"/>
            <rFont val="Helvetica"/>
            <family val="2"/>
          </rPr>
          <t xml:space="preserve">Mack Eason:
HRW, "'These are the Crimes we are Fleeing', Justice for Syria in Swedish and German Courts" (2017) p. 69
</t>
        </r>
      </text>
    </comment>
    <comment ref="AH1340" authorId="0" shapeId="0" xr:uid="{00000000-0006-0000-0000-0000D2160000}">
      <text>
        <r>
          <rPr>
            <sz val="11"/>
            <color indexed="8"/>
            <rFont val="Helvetica"/>
            <family val="2"/>
          </rPr>
          <t>Author:
https://en.wikipedia.org/wiki/List_of_former_German_colonies</t>
        </r>
      </text>
    </comment>
    <comment ref="O1341" authorId="1" shapeId="0" xr:uid="{00000000-0006-0000-0000-0000D3160000}">
      <text>
        <r>
          <rPr>
            <sz val="11"/>
            <color indexed="8"/>
            <rFont val="Helvetica"/>
            <family val="2"/>
          </rPr>
          <t xml:space="preserve">Mack Eason:
HRW, "'These are the Crimes we are Fleeing', Justice for Syria in Swedish and German Courts" (2017) p. 69
</t>
        </r>
      </text>
    </comment>
    <comment ref="AH1341" authorId="0" shapeId="0" xr:uid="{00000000-0006-0000-0000-0000D4160000}">
      <text>
        <r>
          <rPr>
            <sz val="11"/>
            <color indexed="8"/>
            <rFont val="Helvetica"/>
            <family val="2"/>
          </rPr>
          <t>Author:
https://en.wikipedia.org/wiki/List_of_former_German_colonies</t>
        </r>
      </text>
    </comment>
    <comment ref="O1342" authorId="1" shapeId="0" xr:uid="{00000000-0006-0000-0000-0000D5160000}">
      <text>
        <r>
          <rPr>
            <sz val="11"/>
            <color indexed="8"/>
            <rFont val="Helvetica"/>
            <family val="2"/>
          </rPr>
          <t xml:space="preserve">Mack Eason:
HRW, "'These are the Crimes we are Fleeing', Justice for Syria in Swedish and German Courts" (2017) p. 69
</t>
        </r>
      </text>
    </comment>
    <comment ref="AH1342" authorId="0" shapeId="0" xr:uid="{00000000-0006-0000-0000-0000D6160000}">
      <text>
        <r>
          <rPr>
            <sz val="11"/>
            <color indexed="8"/>
            <rFont val="Helvetica"/>
            <family val="2"/>
          </rPr>
          <t>Author:
https://en.wikipedia.org/wiki/List_of_former_German_colonies</t>
        </r>
      </text>
    </comment>
    <comment ref="O1343" authorId="1" shapeId="0" xr:uid="{00000000-0006-0000-0000-0000D7160000}">
      <text>
        <r>
          <rPr>
            <sz val="11"/>
            <color indexed="8"/>
            <rFont val="Helvetica"/>
            <family val="2"/>
          </rPr>
          <t xml:space="preserve">Mack Eason:
HRW, "'These are the Crimes we are Fleeing', Justice for Syria in Swedish and German Courts" (2017) p. 69
</t>
        </r>
      </text>
    </comment>
    <comment ref="AH1343" authorId="0" shapeId="0" xr:uid="{00000000-0006-0000-0000-0000D8160000}">
      <text>
        <r>
          <rPr>
            <sz val="11"/>
            <color indexed="8"/>
            <rFont val="Helvetica"/>
            <family val="2"/>
          </rPr>
          <t>Author:
https://en.wikipedia.org/wiki/List_of_former_German_colonies</t>
        </r>
      </text>
    </comment>
    <comment ref="O1344" authorId="1" shapeId="0" xr:uid="{00000000-0006-0000-0000-0000D9160000}">
      <text>
        <r>
          <rPr>
            <sz val="11"/>
            <color indexed="8"/>
            <rFont val="Helvetica"/>
            <family val="2"/>
          </rPr>
          <t xml:space="preserve">Mack Eason:
HRW, "'These are the Crimes we are Fleeing', Justice for Syria in Swedish and German Courts" (2017) p. 69
</t>
        </r>
      </text>
    </comment>
    <comment ref="AH1344" authorId="0" shapeId="0" xr:uid="{00000000-0006-0000-0000-0000DA160000}">
      <text>
        <r>
          <rPr>
            <sz val="11"/>
            <color indexed="8"/>
            <rFont val="Helvetica"/>
            <family val="2"/>
          </rPr>
          <t>Author:
https://en.wikipedia.org/wiki/List_of_former_German_colonies</t>
        </r>
      </text>
    </comment>
    <comment ref="O1345" authorId="1" shapeId="0" xr:uid="{00000000-0006-0000-0000-0000DB160000}">
      <text>
        <r>
          <rPr>
            <sz val="11"/>
            <color indexed="8"/>
            <rFont val="Helvetica"/>
            <family val="2"/>
          </rPr>
          <t xml:space="preserve">Mack Eason:
HRW, "'These are the Crimes we are Fleeing', Justice for Syria in Swedish and German Courts" (2017) p. 69
</t>
        </r>
      </text>
    </comment>
    <comment ref="AH1345" authorId="0" shapeId="0" xr:uid="{00000000-0006-0000-0000-0000DC160000}">
      <text>
        <r>
          <rPr>
            <sz val="11"/>
            <color indexed="8"/>
            <rFont val="Helvetica"/>
            <family val="2"/>
          </rPr>
          <t>Author:
https://en.wikipedia.org/wiki/List_of_former_German_colonies</t>
        </r>
      </text>
    </comment>
    <comment ref="O1346" authorId="1" shapeId="0" xr:uid="{00000000-0006-0000-0000-0000DD160000}">
      <text>
        <r>
          <rPr>
            <sz val="11"/>
            <color indexed="8"/>
            <rFont val="Helvetica"/>
            <family val="2"/>
          </rPr>
          <t xml:space="preserve">Mack Eason:
HRW, "'These are the Crimes we are Fleeing', Justice for Syria in Swedish and German Courts" (2017) p. 69
</t>
        </r>
      </text>
    </comment>
    <comment ref="AH1346" authorId="0" shapeId="0" xr:uid="{00000000-0006-0000-0000-0000DE160000}">
      <text>
        <r>
          <rPr>
            <sz val="11"/>
            <color indexed="8"/>
            <rFont val="Helvetica"/>
            <family val="2"/>
          </rPr>
          <t>Author:
https://en.wikipedia.org/wiki/List_of_former_German_colonies</t>
        </r>
      </text>
    </comment>
    <comment ref="O1347" authorId="1" shapeId="0" xr:uid="{00000000-0006-0000-0000-0000DF160000}">
      <text>
        <r>
          <rPr>
            <sz val="11"/>
            <color indexed="8"/>
            <rFont val="Helvetica"/>
            <family val="2"/>
          </rPr>
          <t xml:space="preserve">Mack Eason:
HRW, "'These are the Crimes we are Fleeing', Justice for Syria in Swedish and German Courts" (2017) p. 69
</t>
        </r>
      </text>
    </comment>
    <comment ref="AH1347" authorId="0" shapeId="0" xr:uid="{00000000-0006-0000-0000-0000E0160000}">
      <text>
        <r>
          <rPr>
            <sz val="11"/>
            <color indexed="8"/>
            <rFont val="Helvetica"/>
            <family val="2"/>
          </rPr>
          <t>Author:
https://en.wikipedia.org/wiki/List_of_former_German_colonies</t>
        </r>
      </text>
    </comment>
    <comment ref="O1348" authorId="1" shapeId="0" xr:uid="{00000000-0006-0000-0000-0000E1160000}">
      <text>
        <r>
          <rPr>
            <sz val="11"/>
            <color indexed="8"/>
            <rFont val="Helvetica"/>
            <family val="2"/>
          </rPr>
          <t xml:space="preserve">Mack Eason:
HRW, "'These are the Crimes we are Fleeing', Justice for Syria in Swedish and German Courts" (2017) p. 69
</t>
        </r>
      </text>
    </comment>
    <comment ref="AH1348" authorId="0" shapeId="0" xr:uid="{00000000-0006-0000-0000-0000E2160000}">
      <text>
        <r>
          <rPr>
            <sz val="11"/>
            <color indexed="8"/>
            <rFont val="Helvetica"/>
            <family val="2"/>
          </rPr>
          <t>Author:
https://en.wikipedia.org/wiki/List_of_former_German_colonies</t>
        </r>
      </text>
    </comment>
    <comment ref="O1349" authorId="1" shapeId="0" xr:uid="{00000000-0006-0000-0000-000069150000}">
      <text>
        <r>
          <rPr>
            <sz val="11"/>
            <color indexed="8"/>
            <rFont val="Helvetica"/>
            <family val="2"/>
          </rPr>
          <t xml:space="preserve">Mack Eason:
HRW, "'These are the Crimes we are Fleeing', Justice for Syria in Swedish and German Courts" (2017) p. 69
</t>
        </r>
      </text>
    </comment>
    <comment ref="AH1349" authorId="0" shapeId="0" xr:uid="{00000000-0006-0000-0000-00006A150000}">
      <text>
        <r>
          <rPr>
            <sz val="11"/>
            <color indexed="8"/>
            <rFont val="Helvetica"/>
            <family val="2"/>
          </rPr>
          <t>Author:
https://en.wikipedia.org/wiki/List_of_former_German_colonies</t>
        </r>
      </text>
    </comment>
    <comment ref="O1350" authorId="1" shapeId="0" xr:uid="{00000000-0006-0000-0000-0000E3160000}">
      <text>
        <r>
          <rPr>
            <sz val="11"/>
            <color indexed="8"/>
            <rFont val="Helvetica"/>
            <family val="2"/>
          </rPr>
          <t xml:space="preserve">Mack Eason:
HRW, "'These are the Crimes we are Fleeing', Justice for Syria in Swedish and German Courts" (2017) p. 69
</t>
        </r>
      </text>
    </comment>
    <comment ref="AH1350" authorId="0" shapeId="0" xr:uid="{00000000-0006-0000-0000-0000E4160000}">
      <text>
        <r>
          <rPr>
            <sz val="11"/>
            <color indexed="8"/>
            <rFont val="Helvetica"/>
            <family val="2"/>
          </rPr>
          <t>Author:
https://en.wikipedia.org/wiki/List_of_former_German_colonies</t>
        </r>
      </text>
    </comment>
    <comment ref="O1351" authorId="1" shapeId="0" xr:uid="{00000000-0006-0000-0000-0000E5160000}">
      <text>
        <r>
          <rPr>
            <sz val="11"/>
            <color indexed="8"/>
            <rFont val="Helvetica"/>
            <family val="2"/>
          </rPr>
          <t xml:space="preserve">Mack Eason:
HRW, "'These are the Crimes we are Fleeing', Justice for Syria in Swedish and German Courts" (2017) p. 69
</t>
        </r>
      </text>
    </comment>
    <comment ref="AH1351" authorId="0" shapeId="0" xr:uid="{00000000-0006-0000-0000-0000E6160000}">
      <text>
        <r>
          <rPr>
            <sz val="11"/>
            <color indexed="8"/>
            <rFont val="Helvetica"/>
            <family val="2"/>
          </rPr>
          <t>Author:
https://en.wikipedia.org/wiki/List_of_former_German_colonies</t>
        </r>
      </text>
    </comment>
    <comment ref="O1352" authorId="1" shapeId="0" xr:uid="{00000000-0006-0000-0000-0000E7160000}">
      <text>
        <r>
          <rPr>
            <sz val="11"/>
            <color indexed="8"/>
            <rFont val="Helvetica"/>
            <family val="2"/>
          </rPr>
          <t xml:space="preserve">Mack Eason:
HRW, "'These are the Crimes we are Fleeing', Justice for Syria in Swedish and German Courts" (2017) p. 69
</t>
        </r>
      </text>
    </comment>
    <comment ref="AH1352" authorId="0" shapeId="0" xr:uid="{00000000-0006-0000-0000-0000E8160000}">
      <text>
        <r>
          <rPr>
            <sz val="11"/>
            <color indexed="8"/>
            <rFont val="Helvetica"/>
            <family val="2"/>
          </rPr>
          <t>Author:
https://en.wikipedia.org/wiki/List_of_former_German_colonies</t>
        </r>
      </text>
    </comment>
    <comment ref="O1353" authorId="1" shapeId="0" xr:uid="{00000000-0006-0000-0000-0000E9160000}">
      <text>
        <r>
          <rPr>
            <sz val="11"/>
            <color indexed="8"/>
            <rFont val="Helvetica"/>
            <family val="2"/>
          </rPr>
          <t xml:space="preserve">Mack Eason:
HRW, "'These are the Crimes we are Fleeing', Justice for Syria in Swedish and German Courts" (2017) p. 69
</t>
        </r>
      </text>
    </comment>
    <comment ref="AH1353" authorId="0" shapeId="0" xr:uid="{00000000-0006-0000-0000-0000EA160000}">
      <text>
        <r>
          <rPr>
            <sz val="11"/>
            <color indexed="8"/>
            <rFont val="Helvetica"/>
            <family val="2"/>
          </rPr>
          <t>Author:
https://en.wikipedia.org/wiki/List_of_former_German_colonies</t>
        </r>
      </text>
    </comment>
    <comment ref="O1354" authorId="1" shapeId="0" xr:uid="{00000000-0006-0000-0000-0000EB160000}">
      <text>
        <r>
          <rPr>
            <sz val="11"/>
            <color indexed="8"/>
            <rFont val="Helvetica"/>
            <family val="2"/>
          </rPr>
          <t xml:space="preserve">Mack Eason:
HRW, "'These are the Crimes we are Fleeing', Justice for Syria in Swedish and German Courts" (2017) p. 69
</t>
        </r>
      </text>
    </comment>
    <comment ref="AH1354" authorId="0" shapeId="0" xr:uid="{00000000-0006-0000-0000-0000EC160000}">
      <text>
        <r>
          <rPr>
            <sz val="11"/>
            <color indexed="8"/>
            <rFont val="Helvetica"/>
            <family val="2"/>
          </rPr>
          <t>Author:
https://en.wikipedia.org/wiki/List_of_former_German_colonies</t>
        </r>
      </text>
    </comment>
    <comment ref="O1355" authorId="1" shapeId="0" xr:uid="{00000000-0006-0000-0000-0000ED160000}">
      <text>
        <r>
          <rPr>
            <sz val="11"/>
            <color indexed="8"/>
            <rFont val="Helvetica"/>
            <family val="2"/>
          </rPr>
          <t xml:space="preserve">Mack Eason:
HRW, "'These are the Crimes we are Fleeing', Justice for Syria in Swedish and German Courts" (2017) p. 69
</t>
        </r>
      </text>
    </comment>
    <comment ref="AH1355" authorId="0" shapeId="0" xr:uid="{00000000-0006-0000-0000-0000EE160000}">
      <text>
        <r>
          <rPr>
            <sz val="11"/>
            <color indexed="8"/>
            <rFont val="Helvetica"/>
            <family val="2"/>
          </rPr>
          <t>Author:
https://en.wikipedia.org/wiki/List_of_former_German_colonies</t>
        </r>
      </text>
    </comment>
    <comment ref="O1356" authorId="1" shapeId="0" xr:uid="{00000000-0006-0000-0000-0000EF160000}">
      <text>
        <r>
          <rPr>
            <sz val="11"/>
            <color indexed="8"/>
            <rFont val="Helvetica"/>
            <family val="2"/>
          </rPr>
          <t xml:space="preserve">Mack Eason:
HRW, "'These are the Crimes we are Fleeing', Justice for Syria in Swedish and German Courts" (2017) p. 69
</t>
        </r>
      </text>
    </comment>
    <comment ref="AH1356" authorId="0" shapeId="0" xr:uid="{00000000-0006-0000-0000-0000F0160000}">
      <text>
        <r>
          <rPr>
            <sz val="11"/>
            <color indexed="8"/>
            <rFont val="Helvetica"/>
            <family val="2"/>
          </rPr>
          <t>Author:
https://en.wikipedia.org/wiki/List_of_former_German_colonies</t>
        </r>
      </text>
    </comment>
    <comment ref="O1357" authorId="1" shapeId="0" xr:uid="{00000000-0006-0000-0000-0000F1160000}">
      <text>
        <r>
          <rPr>
            <sz val="11"/>
            <color indexed="8"/>
            <rFont val="Helvetica"/>
            <family val="2"/>
          </rPr>
          <t xml:space="preserve">Mack Eason:
HRW, "'These are the Crimes we are Fleeing', Justice for Syria in Swedish and German Courts" (2017) p. 69
</t>
        </r>
      </text>
    </comment>
    <comment ref="AH1357" authorId="0" shapeId="0" xr:uid="{00000000-0006-0000-0000-0000F2160000}">
      <text>
        <r>
          <rPr>
            <sz val="11"/>
            <color indexed="8"/>
            <rFont val="Helvetica"/>
            <family val="2"/>
          </rPr>
          <t>Author:
https://en.wikipedia.org/wiki/List_of_former_German_colonies</t>
        </r>
      </text>
    </comment>
    <comment ref="O1358" authorId="1" shapeId="0" xr:uid="{00000000-0006-0000-0000-0000F3160000}">
      <text>
        <r>
          <rPr>
            <sz val="11"/>
            <color indexed="8"/>
            <rFont val="Helvetica"/>
            <family val="2"/>
          </rPr>
          <t xml:space="preserve">Mack Eason:
HRW, "'These are the Crimes we are Fleeing', Justice for Syria in Swedish and German Courts" (2017) p. 69
</t>
        </r>
      </text>
    </comment>
    <comment ref="AH1358" authorId="0" shapeId="0" xr:uid="{00000000-0006-0000-0000-0000F4160000}">
      <text>
        <r>
          <rPr>
            <sz val="11"/>
            <color indexed="8"/>
            <rFont val="Helvetica"/>
            <family val="2"/>
          </rPr>
          <t>Author:
https://en.wikipedia.org/wiki/List_of_former_German_colonies</t>
        </r>
      </text>
    </comment>
    <comment ref="O1359" authorId="1" shapeId="0" xr:uid="{00000000-0006-0000-0000-0000F5160000}">
      <text>
        <r>
          <rPr>
            <sz val="11"/>
            <color indexed="8"/>
            <rFont val="Helvetica"/>
            <family val="2"/>
          </rPr>
          <t xml:space="preserve">Mack Eason:
HRW, "'These are the Crimes we are Fleeing', Justice for Syria in Swedish and German Courts" (2017) p. 69
</t>
        </r>
      </text>
    </comment>
    <comment ref="AH1359" authorId="0" shapeId="0" xr:uid="{00000000-0006-0000-0000-0000F6160000}">
      <text>
        <r>
          <rPr>
            <sz val="11"/>
            <color indexed="8"/>
            <rFont val="Helvetica"/>
            <family val="2"/>
          </rPr>
          <t>Author:
https://en.wikipedia.org/wiki/List_of_former_German_colonies</t>
        </r>
      </text>
    </comment>
    <comment ref="O1360" authorId="1" shapeId="0" xr:uid="{00000000-0006-0000-0000-00006B150000}">
      <text>
        <r>
          <rPr>
            <sz val="11"/>
            <color indexed="8"/>
            <rFont val="Helvetica"/>
            <family val="2"/>
          </rPr>
          <t xml:space="preserve">Mack Eason:
HRW, "'These are the Crimes we are Fleeing', Justice for Syria in Swedish and German Courts" (2017) p. 69
</t>
        </r>
      </text>
    </comment>
    <comment ref="AH1360" authorId="0" shapeId="0" xr:uid="{00000000-0006-0000-0000-00006C150000}">
      <text>
        <r>
          <rPr>
            <sz val="11"/>
            <color indexed="8"/>
            <rFont val="Helvetica"/>
            <family val="2"/>
          </rPr>
          <t>Author:
https://en.wikipedia.org/wiki/List_of_former_German_colonies</t>
        </r>
      </text>
    </comment>
    <comment ref="O1361" authorId="1" shapeId="0" xr:uid="{00000000-0006-0000-0000-0000F7160000}">
      <text>
        <r>
          <rPr>
            <sz val="11"/>
            <color indexed="8"/>
            <rFont val="Helvetica"/>
            <family val="2"/>
          </rPr>
          <t xml:space="preserve">Mack Eason:
HRW, "'These are the Crimes we are Fleeing', Justice for Syria in Swedish and German Courts" (2017) p. 69
</t>
        </r>
      </text>
    </comment>
    <comment ref="AH1361" authorId="0" shapeId="0" xr:uid="{00000000-0006-0000-0000-0000F8160000}">
      <text>
        <r>
          <rPr>
            <sz val="11"/>
            <color indexed="8"/>
            <rFont val="Helvetica"/>
            <family val="2"/>
          </rPr>
          <t>Author:
https://en.wikipedia.org/wiki/List_of_former_German_colonies</t>
        </r>
      </text>
    </comment>
    <comment ref="O1362" authorId="1" shapeId="0" xr:uid="{00000000-0006-0000-0000-0000F9160000}">
      <text>
        <r>
          <rPr>
            <sz val="11"/>
            <color indexed="8"/>
            <rFont val="Helvetica"/>
            <family val="2"/>
          </rPr>
          <t xml:space="preserve">Mack Eason:
HRW, "'These are the Crimes we are Fleeing', Justice for Syria in Swedish and German Courts" (2017) p. 69
</t>
        </r>
      </text>
    </comment>
    <comment ref="AH1362" authorId="0" shapeId="0" xr:uid="{00000000-0006-0000-0000-0000FA160000}">
      <text>
        <r>
          <rPr>
            <sz val="11"/>
            <color indexed="8"/>
            <rFont val="Helvetica"/>
            <family val="2"/>
          </rPr>
          <t>Author:
https://en.wikipedia.org/wiki/List_of_former_German_colonies</t>
        </r>
      </text>
    </comment>
    <comment ref="O1363" authorId="1" shapeId="0" xr:uid="{00000000-0006-0000-0000-0000FB160000}">
      <text>
        <r>
          <rPr>
            <sz val="11"/>
            <color indexed="8"/>
            <rFont val="Helvetica"/>
            <family val="2"/>
          </rPr>
          <t xml:space="preserve">Mack Eason:
HRW, "'These are the Crimes we are Fleeing', Justice for Syria in Swedish and German Courts" (2017) p. 69
</t>
        </r>
      </text>
    </comment>
    <comment ref="AH1363" authorId="0" shapeId="0" xr:uid="{00000000-0006-0000-0000-0000FC160000}">
      <text>
        <r>
          <rPr>
            <sz val="11"/>
            <color indexed="8"/>
            <rFont val="Helvetica"/>
            <family val="2"/>
          </rPr>
          <t>Author:
https://en.wikipedia.org/wiki/List_of_former_German_colonies</t>
        </r>
      </text>
    </comment>
    <comment ref="O1364" authorId="1" shapeId="0" xr:uid="{00000000-0006-0000-0000-0000FD160000}">
      <text>
        <r>
          <rPr>
            <sz val="11"/>
            <color indexed="8"/>
            <rFont val="Helvetica"/>
            <family val="2"/>
          </rPr>
          <t xml:space="preserve">Mack Eason:
HRW, "'These are the Crimes we are Fleeing', Justice for Syria in Swedish and German Courts" (2017) p. 69
</t>
        </r>
      </text>
    </comment>
    <comment ref="AH1364" authorId="0" shapeId="0" xr:uid="{00000000-0006-0000-0000-0000FE160000}">
      <text>
        <r>
          <rPr>
            <sz val="11"/>
            <color indexed="8"/>
            <rFont val="Helvetica"/>
            <family val="2"/>
          </rPr>
          <t>Author:
https://en.wikipedia.org/wiki/List_of_former_German_colonies</t>
        </r>
      </text>
    </comment>
    <comment ref="O1365" authorId="1" shapeId="0" xr:uid="{00000000-0006-0000-0000-0000FF160000}">
      <text>
        <r>
          <rPr>
            <sz val="11"/>
            <color indexed="8"/>
            <rFont val="Helvetica"/>
            <family val="2"/>
          </rPr>
          <t xml:space="preserve">Mack Eason:
HRW, "'These are the Crimes we are Fleeing', Justice for Syria in Swedish and German Courts" (2017) p. 69
</t>
        </r>
      </text>
    </comment>
    <comment ref="AH1365" authorId="0" shapeId="0" xr:uid="{00000000-0006-0000-0000-000000170000}">
      <text>
        <r>
          <rPr>
            <sz val="11"/>
            <color indexed="8"/>
            <rFont val="Helvetica"/>
            <family val="2"/>
          </rPr>
          <t>Author:
https://en.wikipedia.org/wiki/List_of_former_German_colonies</t>
        </r>
      </text>
    </comment>
    <comment ref="O1366" authorId="1" shapeId="0" xr:uid="{00000000-0006-0000-0000-000001170000}">
      <text>
        <r>
          <rPr>
            <sz val="11"/>
            <color indexed="8"/>
            <rFont val="Helvetica"/>
            <family val="2"/>
          </rPr>
          <t xml:space="preserve">Mack Eason:
HRW, "'These are the Crimes we are Fleeing', Justice for Syria in Swedish and German Courts" (2017) p. 69
</t>
        </r>
      </text>
    </comment>
    <comment ref="AH1366" authorId="0" shapeId="0" xr:uid="{00000000-0006-0000-0000-000002170000}">
      <text>
        <r>
          <rPr>
            <sz val="11"/>
            <color indexed="8"/>
            <rFont val="Helvetica"/>
            <family val="2"/>
          </rPr>
          <t>Author:
https://en.wikipedia.org/wiki/List_of_former_German_colonies</t>
        </r>
      </text>
    </comment>
    <comment ref="O1367" authorId="1" shapeId="0" xr:uid="{00000000-0006-0000-0000-000003170000}">
      <text>
        <r>
          <rPr>
            <sz val="11"/>
            <color indexed="8"/>
            <rFont val="Helvetica"/>
            <family val="2"/>
          </rPr>
          <t xml:space="preserve">Mack Eason:
HRW, "'These are the Crimes we are Fleeing', Justice for Syria in Swedish and German Courts" (2017) p. 69
</t>
        </r>
      </text>
    </comment>
    <comment ref="AH1367" authorId="0" shapeId="0" xr:uid="{00000000-0006-0000-0000-000004170000}">
      <text>
        <r>
          <rPr>
            <sz val="11"/>
            <color indexed="8"/>
            <rFont val="Helvetica"/>
            <family val="2"/>
          </rPr>
          <t>Author:
https://en.wikipedia.org/wiki/List_of_former_German_colonies</t>
        </r>
      </text>
    </comment>
    <comment ref="O1368" authorId="1" shapeId="0" xr:uid="{00000000-0006-0000-0000-000005170000}">
      <text>
        <r>
          <rPr>
            <sz val="11"/>
            <color indexed="8"/>
            <rFont val="Helvetica"/>
            <family val="2"/>
          </rPr>
          <t xml:space="preserve">Mack Eason:
HRW, "'These are the Crimes we are Fleeing', Justice for Syria in Swedish and German Courts" (2017) p. 69
</t>
        </r>
      </text>
    </comment>
    <comment ref="AH1368" authorId="0" shapeId="0" xr:uid="{00000000-0006-0000-0000-000006170000}">
      <text>
        <r>
          <rPr>
            <sz val="11"/>
            <color indexed="8"/>
            <rFont val="Helvetica"/>
            <family val="2"/>
          </rPr>
          <t>Author:
https://en.wikipedia.org/wiki/List_of_former_German_colonies</t>
        </r>
      </text>
    </comment>
    <comment ref="O1369" authorId="1" shapeId="0" xr:uid="{00000000-0006-0000-0000-000007170000}">
      <text>
        <r>
          <rPr>
            <sz val="11"/>
            <color indexed="8"/>
            <rFont val="Helvetica"/>
            <family val="2"/>
          </rPr>
          <t xml:space="preserve">Mack Eason:
HRW, "'These are the Crimes we are Fleeing', Justice for Syria in Swedish and German Courts" (2017) p. 69
</t>
        </r>
      </text>
    </comment>
    <comment ref="AH1369" authorId="0" shapeId="0" xr:uid="{00000000-0006-0000-0000-000008170000}">
      <text>
        <r>
          <rPr>
            <sz val="11"/>
            <color indexed="8"/>
            <rFont val="Helvetica"/>
            <family val="2"/>
          </rPr>
          <t>Author:
https://en.wikipedia.org/wiki/List_of_former_German_colonies</t>
        </r>
      </text>
    </comment>
    <comment ref="O1370" authorId="1" shapeId="0" xr:uid="{00000000-0006-0000-0000-000009170000}">
      <text>
        <r>
          <rPr>
            <sz val="11"/>
            <color indexed="8"/>
            <rFont val="Helvetica"/>
            <family val="2"/>
          </rPr>
          <t xml:space="preserve">Mack Eason:
HRW, "'These are the Crimes we are Fleeing', Justice for Syria in Swedish and German Courts" (2017) p. 69
</t>
        </r>
      </text>
    </comment>
    <comment ref="AH1370" authorId="0" shapeId="0" xr:uid="{00000000-0006-0000-0000-00000A170000}">
      <text>
        <r>
          <rPr>
            <sz val="11"/>
            <color indexed="8"/>
            <rFont val="Helvetica"/>
            <family val="2"/>
          </rPr>
          <t>Author:
https://en.wikipedia.org/wiki/List_of_former_German_colonies</t>
        </r>
      </text>
    </comment>
    <comment ref="O1371" authorId="1" shapeId="0" xr:uid="{00000000-0006-0000-0000-00006D150000}">
      <text>
        <r>
          <rPr>
            <sz val="11"/>
            <color indexed="8"/>
            <rFont val="Helvetica"/>
            <family val="2"/>
          </rPr>
          <t xml:space="preserve">Mack Eason:
HRW, "'These are the Crimes we are Fleeing', Justice for Syria in Swedish and German Courts" (2017) p. 69
</t>
        </r>
      </text>
    </comment>
    <comment ref="AH1371" authorId="0" shapeId="0" xr:uid="{00000000-0006-0000-0000-00006E150000}">
      <text>
        <r>
          <rPr>
            <sz val="11"/>
            <color indexed="8"/>
            <rFont val="Helvetica"/>
            <family val="2"/>
          </rPr>
          <t>Author:
https://en.wikipedia.org/wiki/List_of_former_German_colonies</t>
        </r>
      </text>
    </comment>
    <comment ref="O1372" authorId="1" shapeId="0" xr:uid="{00000000-0006-0000-0000-00000B170000}">
      <text>
        <r>
          <rPr>
            <sz val="11"/>
            <color indexed="8"/>
            <rFont val="Helvetica"/>
            <family val="2"/>
          </rPr>
          <t xml:space="preserve">Mack Eason:
HRW, "'These are the Crimes we are Fleeing', Justice for Syria in Swedish and German Courts" (2017) p. 69
</t>
        </r>
      </text>
    </comment>
    <comment ref="AH1372" authorId="0" shapeId="0" xr:uid="{00000000-0006-0000-0000-00000C170000}">
      <text>
        <r>
          <rPr>
            <sz val="11"/>
            <color indexed="8"/>
            <rFont val="Helvetica"/>
            <family val="2"/>
          </rPr>
          <t>Author:
https://en.wikipedia.org/wiki/List_of_former_German_colonies</t>
        </r>
      </text>
    </comment>
    <comment ref="O1373" authorId="1" shapeId="0" xr:uid="{00000000-0006-0000-0000-00000D170000}">
      <text>
        <r>
          <rPr>
            <sz val="11"/>
            <color indexed="8"/>
            <rFont val="Helvetica"/>
            <family val="2"/>
          </rPr>
          <t xml:space="preserve">Mack Eason:
HRW, "'These are the Crimes we are Fleeing', Justice for Syria in Swedish and German Courts" (2017) p. 69
</t>
        </r>
      </text>
    </comment>
    <comment ref="AH1373" authorId="0" shapeId="0" xr:uid="{00000000-0006-0000-0000-00000E170000}">
      <text>
        <r>
          <rPr>
            <sz val="11"/>
            <color indexed="8"/>
            <rFont val="Helvetica"/>
            <family val="2"/>
          </rPr>
          <t>Author:
https://en.wikipedia.org/wiki/List_of_former_German_colonies</t>
        </r>
      </text>
    </comment>
    <comment ref="O1374" authorId="1" shapeId="0" xr:uid="{00000000-0006-0000-0000-00000F170000}">
      <text>
        <r>
          <rPr>
            <sz val="11"/>
            <color indexed="8"/>
            <rFont val="Helvetica"/>
            <family val="2"/>
          </rPr>
          <t xml:space="preserve">Mack Eason:
HRW, "'These are the Crimes we are Fleeing', Justice for Syria in Swedish and German Courts" (2017) p. 69
</t>
        </r>
      </text>
    </comment>
    <comment ref="AH1374" authorId="0" shapeId="0" xr:uid="{00000000-0006-0000-0000-000010170000}">
      <text>
        <r>
          <rPr>
            <sz val="11"/>
            <color indexed="8"/>
            <rFont val="Helvetica"/>
            <family val="2"/>
          </rPr>
          <t>Author:
https://en.wikipedia.org/wiki/List_of_former_German_colonies</t>
        </r>
      </text>
    </comment>
    <comment ref="O1375" authorId="1" shapeId="0" xr:uid="{00000000-0006-0000-0000-000011170000}">
      <text>
        <r>
          <rPr>
            <sz val="11"/>
            <color indexed="8"/>
            <rFont val="Helvetica"/>
            <family val="2"/>
          </rPr>
          <t xml:space="preserve">Mack Eason:
HRW, "'These are the Crimes we are Fleeing', Justice for Syria in Swedish and German Courts" (2017) p. 69
</t>
        </r>
      </text>
    </comment>
    <comment ref="AH1375" authorId="0" shapeId="0" xr:uid="{00000000-0006-0000-0000-000012170000}">
      <text>
        <r>
          <rPr>
            <sz val="11"/>
            <color indexed="8"/>
            <rFont val="Helvetica"/>
            <family val="2"/>
          </rPr>
          <t>Author:
https://en.wikipedia.org/wiki/List_of_former_German_colonies</t>
        </r>
      </text>
    </comment>
    <comment ref="O1376" authorId="1" shapeId="0" xr:uid="{00000000-0006-0000-0000-000013170000}">
      <text>
        <r>
          <rPr>
            <sz val="11"/>
            <color indexed="8"/>
            <rFont val="Helvetica"/>
            <family val="2"/>
          </rPr>
          <t xml:space="preserve">Mack Eason:
HRW, "'These are the Crimes we are Fleeing', Justice for Syria in Swedish and German Courts" (2017) p. 69
</t>
        </r>
      </text>
    </comment>
    <comment ref="AH1376" authorId="0" shapeId="0" xr:uid="{00000000-0006-0000-0000-000014170000}">
      <text>
        <r>
          <rPr>
            <sz val="11"/>
            <color indexed="8"/>
            <rFont val="Helvetica"/>
            <family val="2"/>
          </rPr>
          <t>Author:
https://en.wikipedia.org/wiki/List_of_former_German_colonies</t>
        </r>
      </text>
    </comment>
    <comment ref="O1377" authorId="1" shapeId="0" xr:uid="{00000000-0006-0000-0000-000015170000}">
      <text>
        <r>
          <rPr>
            <sz val="11"/>
            <color indexed="8"/>
            <rFont val="Helvetica"/>
            <family val="2"/>
          </rPr>
          <t xml:space="preserve">Mack Eason:
HRW, "'These are the Crimes we are Fleeing', Justice for Syria in Swedish and German Courts" (2017) p. 69
</t>
        </r>
      </text>
    </comment>
    <comment ref="AH1377" authorId="0" shapeId="0" xr:uid="{00000000-0006-0000-0000-000016170000}">
      <text>
        <r>
          <rPr>
            <sz val="11"/>
            <color indexed="8"/>
            <rFont val="Helvetica"/>
            <family val="2"/>
          </rPr>
          <t>Author:
https://en.wikipedia.org/wiki/List_of_former_German_colonies</t>
        </r>
      </text>
    </comment>
    <comment ref="O1378" authorId="1" shapeId="0" xr:uid="{00000000-0006-0000-0000-000017170000}">
      <text>
        <r>
          <rPr>
            <sz val="11"/>
            <color indexed="8"/>
            <rFont val="Helvetica"/>
            <family val="2"/>
          </rPr>
          <t xml:space="preserve">Mack Eason:
HRW, "'These are the Crimes we are Fleeing', Justice for Syria in Swedish and German Courts" (2017) p. 69
</t>
        </r>
      </text>
    </comment>
    <comment ref="AH1378" authorId="0" shapeId="0" xr:uid="{00000000-0006-0000-0000-000018170000}">
      <text>
        <r>
          <rPr>
            <sz val="11"/>
            <color indexed="8"/>
            <rFont val="Helvetica"/>
            <family val="2"/>
          </rPr>
          <t>Author:
https://en.wikipedia.org/wiki/List_of_former_German_colonies</t>
        </r>
      </text>
    </comment>
    <comment ref="O1379" authorId="1" shapeId="0" xr:uid="{00000000-0006-0000-0000-000019170000}">
      <text>
        <r>
          <rPr>
            <sz val="11"/>
            <color indexed="8"/>
            <rFont val="Helvetica"/>
            <family val="2"/>
          </rPr>
          <t xml:space="preserve">Mack Eason:
HRW, "'These are the Crimes we are Fleeing', Justice for Syria in Swedish and German Courts" (2017) p. 69
</t>
        </r>
      </text>
    </comment>
    <comment ref="AH1379" authorId="0" shapeId="0" xr:uid="{00000000-0006-0000-0000-00001A170000}">
      <text>
        <r>
          <rPr>
            <sz val="11"/>
            <color indexed="8"/>
            <rFont val="Helvetica"/>
            <family val="2"/>
          </rPr>
          <t>Author:
https://en.wikipedia.org/wiki/List_of_former_German_colonies</t>
        </r>
      </text>
    </comment>
    <comment ref="O1380" authorId="1" shapeId="0" xr:uid="{00000000-0006-0000-0000-00001B170000}">
      <text>
        <r>
          <rPr>
            <sz val="11"/>
            <color indexed="8"/>
            <rFont val="Helvetica"/>
            <family val="2"/>
          </rPr>
          <t xml:space="preserve">Mack Eason:
HRW, "'These are the Crimes we are Fleeing', Justice for Syria in Swedish and German Courts" (2017) p. 69
</t>
        </r>
      </text>
    </comment>
    <comment ref="AH1380" authorId="0" shapeId="0" xr:uid="{00000000-0006-0000-0000-00001C170000}">
      <text>
        <r>
          <rPr>
            <sz val="11"/>
            <color indexed="8"/>
            <rFont val="Helvetica"/>
            <family val="2"/>
          </rPr>
          <t>Author:
https://en.wikipedia.org/wiki/List_of_former_German_colonies</t>
        </r>
      </text>
    </comment>
    <comment ref="O1381" authorId="1" shapeId="0" xr:uid="{00000000-0006-0000-0000-00001D170000}">
      <text>
        <r>
          <rPr>
            <sz val="11"/>
            <color indexed="8"/>
            <rFont val="Helvetica"/>
            <family val="2"/>
          </rPr>
          <t xml:space="preserve">Mack Eason:
HRW, "'These are the Crimes we are Fleeing', Justice for Syria in Swedish and German Courts" (2017) p. 69
</t>
        </r>
      </text>
    </comment>
    <comment ref="AH1381" authorId="0" shapeId="0" xr:uid="{00000000-0006-0000-0000-00001E170000}">
      <text>
        <r>
          <rPr>
            <sz val="11"/>
            <color indexed="8"/>
            <rFont val="Helvetica"/>
            <family val="2"/>
          </rPr>
          <t>Author:
https://en.wikipedia.org/wiki/List_of_former_German_colonies</t>
        </r>
      </text>
    </comment>
    <comment ref="O1382" authorId="1" shapeId="0" xr:uid="{00000000-0006-0000-0000-00006F150000}">
      <text>
        <r>
          <rPr>
            <sz val="11"/>
            <color indexed="8"/>
            <rFont val="Helvetica"/>
            <family val="2"/>
          </rPr>
          <t xml:space="preserve">Mack Eason:
HRW, "'These are the Crimes we are Fleeing', Justice for Syria in Swedish and German Courts" (2017) p. 69
</t>
        </r>
      </text>
    </comment>
    <comment ref="AH1382" authorId="0" shapeId="0" xr:uid="{00000000-0006-0000-0000-000070150000}">
      <text>
        <r>
          <rPr>
            <sz val="11"/>
            <color indexed="8"/>
            <rFont val="Helvetica"/>
            <family val="2"/>
          </rPr>
          <t>Author:
https://en.wikipedia.org/wiki/List_of_former_German_colonies</t>
        </r>
      </text>
    </comment>
    <comment ref="O1383" authorId="1" shapeId="0" xr:uid="{00000000-0006-0000-0000-00001F170000}">
      <text>
        <r>
          <rPr>
            <sz val="11"/>
            <color indexed="8"/>
            <rFont val="Helvetica"/>
            <family val="2"/>
          </rPr>
          <t xml:space="preserve">Mack Eason:
HRW, "'These are the Crimes we are Fleeing', Justice for Syria in Swedish and German Courts" (2017) p. 69
</t>
        </r>
      </text>
    </comment>
    <comment ref="AH1383" authorId="0" shapeId="0" xr:uid="{00000000-0006-0000-0000-000020170000}">
      <text>
        <r>
          <rPr>
            <sz val="11"/>
            <color indexed="8"/>
            <rFont val="Helvetica"/>
            <family val="2"/>
          </rPr>
          <t>Author:
https://en.wikipedia.org/wiki/List_of_former_German_colonies</t>
        </r>
      </text>
    </comment>
    <comment ref="O1384" authorId="1" shapeId="0" xr:uid="{00000000-0006-0000-0000-000021170000}">
      <text>
        <r>
          <rPr>
            <sz val="11"/>
            <color indexed="8"/>
            <rFont val="Helvetica"/>
            <family val="2"/>
          </rPr>
          <t xml:space="preserve">Mack Eason:
HRW, "'These are the Crimes we are Fleeing', Justice for Syria in Swedish and German Courts" (2017) p. 69
</t>
        </r>
      </text>
    </comment>
    <comment ref="AH1384" authorId="0" shapeId="0" xr:uid="{00000000-0006-0000-0000-000022170000}">
      <text>
        <r>
          <rPr>
            <sz val="11"/>
            <color indexed="8"/>
            <rFont val="Helvetica"/>
            <family val="2"/>
          </rPr>
          <t>Author:
https://en.wikipedia.org/wiki/List_of_former_German_colonies</t>
        </r>
      </text>
    </comment>
    <comment ref="O1385" authorId="1" shapeId="0" xr:uid="{00000000-0006-0000-0000-000023170000}">
      <text>
        <r>
          <rPr>
            <sz val="11"/>
            <color indexed="8"/>
            <rFont val="Helvetica"/>
            <family val="2"/>
          </rPr>
          <t xml:space="preserve">Mack Eason:
HRW, "'These are the Crimes we are Fleeing', Justice for Syria in Swedish and German Courts" (2017) p. 69
</t>
        </r>
      </text>
    </comment>
    <comment ref="AH1385" authorId="0" shapeId="0" xr:uid="{00000000-0006-0000-0000-000024170000}">
      <text>
        <r>
          <rPr>
            <sz val="11"/>
            <color indexed="8"/>
            <rFont val="Helvetica"/>
            <family val="2"/>
          </rPr>
          <t>Author:
https://en.wikipedia.org/wiki/List_of_former_German_colonies</t>
        </r>
      </text>
    </comment>
    <comment ref="O1386" authorId="1" shapeId="0" xr:uid="{00000000-0006-0000-0000-000025170000}">
      <text>
        <r>
          <rPr>
            <sz val="11"/>
            <color indexed="8"/>
            <rFont val="Helvetica"/>
            <family val="2"/>
          </rPr>
          <t xml:space="preserve">Mack Eason:
HRW, "'These are the Crimes we are Fleeing', Justice for Syria in Swedish and German Courts" (2017) p. 69
</t>
        </r>
      </text>
    </comment>
    <comment ref="AH1386" authorId="0" shapeId="0" xr:uid="{00000000-0006-0000-0000-000026170000}">
      <text>
        <r>
          <rPr>
            <sz val="11"/>
            <color indexed="8"/>
            <rFont val="Helvetica"/>
            <family val="2"/>
          </rPr>
          <t>Author:
https://en.wikipedia.org/wiki/List_of_former_German_colonies</t>
        </r>
      </text>
    </comment>
    <comment ref="O1387" authorId="1" shapeId="0" xr:uid="{00000000-0006-0000-0000-000027170000}">
      <text>
        <r>
          <rPr>
            <sz val="11"/>
            <color indexed="8"/>
            <rFont val="Helvetica"/>
            <family val="2"/>
          </rPr>
          <t xml:space="preserve">Mack Eason:
HRW, "'These are the Crimes we are Fleeing', Justice for Syria in Swedish and German Courts" (2017) p. 69
</t>
        </r>
      </text>
    </comment>
    <comment ref="AH1387" authorId="0" shapeId="0" xr:uid="{00000000-0006-0000-0000-000028170000}">
      <text>
        <r>
          <rPr>
            <sz val="11"/>
            <color indexed="8"/>
            <rFont val="Helvetica"/>
            <family val="2"/>
          </rPr>
          <t>Author:
https://en.wikipedia.org/wiki/List_of_former_German_colonies</t>
        </r>
      </text>
    </comment>
    <comment ref="O1388" authorId="1" shapeId="0" xr:uid="{00000000-0006-0000-0000-000029170000}">
      <text>
        <r>
          <rPr>
            <sz val="11"/>
            <color indexed="8"/>
            <rFont val="Helvetica"/>
            <family val="2"/>
          </rPr>
          <t xml:space="preserve">Mack Eason:
HRW, "'These are the Crimes we are Fleeing', Justice for Syria in Swedish and German Courts" (2017) p. 69
</t>
        </r>
      </text>
    </comment>
    <comment ref="AH1388" authorId="0" shapeId="0" xr:uid="{00000000-0006-0000-0000-00002A170000}">
      <text>
        <r>
          <rPr>
            <sz val="11"/>
            <color indexed="8"/>
            <rFont val="Helvetica"/>
            <family val="2"/>
          </rPr>
          <t>Author:
https://en.wikipedia.org/wiki/List_of_former_German_colonies</t>
        </r>
      </text>
    </comment>
    <comment ref="O1389" authorId="1" shapeId="0" xr:uid="{00000000-0006-0000-0000-00002B170000}">
      <text>
        <r>
          <rPr>
            <sz val="11"/>
            <color indexed="8"/>
            <rFont val="Helvetica"/>
            <family val="2"/>
          </rPr>
          <t xml:space="preserve">Mack Eason:
HRW, "'These are the Crimes we are Fleeing', Justice for Syria in Swedish and German Courts" (2017) p. 69
</t>
        </r>
      </text>
    </comment>
    <comment ref="AH1389" authorId="0" shapeId="0" xr:uid="{00000000-0006-0000-0000-00002C170000}">
      <text>
        <r>
          <rPr>
            <sz val="11"/>
            <color indexed="8"/>
            <rFont val="Helvetica"/>
            <family val="2"/>
          </rPr>
          <t>Author:
https://en.wikipedia.org/wiki/List_of_former_German_colonies</t>
        </r>
      </text>
    </comment>
    <comment ref="O1390" authorId="1" shapeId="0" xr:uid="{00000000-0006-0000-0000-00002D170000}">
      <text>
        <r>
          <rPr>
            <sz val="11"/>
            <color indexed="8"/>
            <rFont val="Helvetica"/>
            <family val="2"/>
          </rPr>
          <t xml:space="preserve">Mack Eason:
HRW, "'These are the Crimes we are Fleeing', Justice for Syria in Swedish and German Courts" (2017) p. 69
</t>
        </r>
      </text>
    </comment>
    <comment ref="AH1390" authorId="0" shapeId="0" xr:uid="{00000000-0006-0000-0000-00002E170000}">
      <text>
        <r>
          <rPr>
            <sz val="11"/>
            <color indexed="8"/>
            <rFont val="Helvetica"/>
            <family val="2"/>
          </rPr>
          <t>Author:
https://en.wikipedia.org/wiki/List_of_former_German_colonies</t>
        </r>
      </text>
    </comment>
    <comment ref="O1391" authorId="1" shapeId="0" xr:uid="{00000000-0006-0000-0000-00002F170000}">
      <text>
        <r>
          <rPr>
            <sz val="11"/>
            <color indexed="8"/>
            <rFont val="Helvetica"/>
            <family val="2"/>
          </rPr>
          <t xml:space="preserve">Mack Eason:
HRW, "'These are the Crimes we are Fleeing', Justice for Syria in Swedish and German Courts" (2017) p. 69
</t>
        </r>
      </text>
    </comment>
    <comment ref="AH1391" authorId="0" shapeId="0" xr:uid="{00000000-0006-0000-0000-000030170000}">
      <text>
        <r>
          <rPr>
            <sz val="11"/>
            <color indexed="8"/>
            <rFont val="Helvetica"/>
            <family val="2"/>
          </rPr>
          <t>Author:
https://en.wikipedia.org/wiki/List_of_former_German_colonies</t>
        </r>
      </text>
    </comment>
    <comment ref="O1392" authorId="1" shapeId="0" xr:uid="{00000000-0006-0000-0000-000031170000}">
      <text>
        <r>
          <rPr>
            <sz val="11"/>
            <color indexed="8"/>
            <rFont val="Helvetica"/>
            <family val="2"/>
          </rPr>
          <t xml:space="preserve">Mack Eason:
HRW, "'These are the Crimes we are Fleeing', Justice for Syria in Swedish and German Courts" (2017) p. 69
</t>
        </r>
      </text>
    </comment>
    <comment ref="AH1392" authorId="0" shapeId="0" xr:uid="{00000000-0006-0000-0000-000032170000}">
      <text>
        <r>
          <rPr>
            <sz val="11"/>
            <color indexed="8"/>
            <rFont val="Helvetica"/>
            <family val="2"/>
          </rPr>
          <t>Author:
https://en.wikipedia.org/wiki/List_of_former_German_colonies</t>
        </r>
      </text>
    </comment>
    <comment ref="O1393" authorId="1" shapeId="0" xr:uid="{00000000-0006-0000-0000-000071150000}">
      <text>
        <r>
          <rPr>
            <sz val="11"/>
            <color indexed="8"/>
            <rFont val="Helvetica"/>
            <family val="2"/>
          </rPr>
          <t xml:space="preserve">Mack Eason:
HRW, "'These are the Crimes we are Fleeing', Justice for Syria in Swedish and German Courts" (2017) p. 69
</t>
        </r>
      </text>
    </comment>
    <comment ref="AH1393" authorId="0" shapeId="0" xr:uid="{00000000-0006-0000-0000-000072150000}">
      <text>
        <r>
          <rPr>
            <sz val="11"/>
            <color indexed="8"/>
            <rFont val="Helvetica"/>
            <family val="2"/>
          </rPr>
          <t>Author:
https://en.wikipedia.org/wiki/List_of_former_German_colonies</t>
        </r>
      </text>
    </comment>
    <comment ref="O1394" authorId="1" shapeId="0" xr:uid="{00000000-0006-0000-0000-000033170000}">
      <text>
        <r>
          <rPr>
            <sz val="11"/>
            <color indexed="8"/>
            <rFont val="Helvetica"/>
            <family val="2"/>
          </rPr>
          <t xml:space="preserve">Mack Eason:
HRW, "'These are the Crimes we are Fleeing', Justice for Syria in Swedish and German Courts" (2017) p. 69
</t>
        </r>
      </text>
    </comment>
    <comment ref="AH1394" authorId="0" shapeId="0" xr:uid="{00000000-0006-0000-0000-000034170000}">
      <text>
        <r>
          <rPr>
            <sz val="11"/>
            <color indexed="8"/>
            <rFont val="Helvetica"/>
            <family val="2"/>
          </rPr>
          <t>Author:
https://en.wikipedia.org/wiki/List_of_former_German_colonies</t>
        </r>
      </text>
    </comment>
    <comment ref="O1395" authorId="1" shapeId="0" xr:uid="{00000000-0006-0000-0000-000035170000}">
      <text>
        <r>
          <rPr>
            <sz val="11"/>
            <color indexed="8"/>
            <rFont val="Helvetica"/>
            <family val="2"/>
          </rPr>
          <t xml:space="preserve">Mack Eason:
HRW, "'These are the Crimes we are Fleeing', Justice for Syria in Swedish and German Courts" (2017) p. 69
</t>
        </r>
      </text>
    </comment>
    <comment ref="AH1395" authorId="0" shapeId="0" xr:uid="{00000000-0006-0000-0000-000036170000}">
      <text>
        <r>
          <rPr>
            <sz val="11"/>
            <color indexed="8"/>
            <rFont val="Helvetica"/>
            <family val="2"/>
          </rPr>
          <t>Author:
https://en.wikipedia.org/wiki/List_of_former_German_colonies</t>
        </r>
      </text>
    </comment>
    <comment ref="O1396" authorId="1" shapeId="0" xr:uid="{00000000-0006-0000-0000-000037170000}">
      <text>
        <r>
          <rPr>
            <sz val="11"/>
            <color indexed="8"/>
            <rFont val="Helvetica"/>
            <family val="2"/>
          </rPr>
          <t xml:space="preserve">Mack Eason:
HRW, "'These are the Crimes we are Fleeing', Justice for Syria in Swedish and German Courts" (2017) p. 69
</t>
        </r>
      </text>
    </comment>
    <comment ref="AH1396" authorId="0" shapeId="0" xr:uid="{00000000-0006-0000-0000-000038170000}">
      <text>
        <r>
          <rPr>
            <sz val="11"/>
            <color indexed="8"/>
            <rFont val="Helvetica"/>
            <family val="2"/>
          </rPr>
          <t>Author:
https://en.wikipedia.org/wiki/List_of_former_German_colonies</t>
        </r>
      </text>
    </comment>
    <comment ref="O1397" authorId="1" shapeId="0" xr:uid="{00000000-0006-0000-0000-000039170000}">
      <text>
        <r>
          <rPr>
            <sz val="11"/>
            <color indexed="8"/>
            <rFont val="Helvetica"/>
            <family val="2"/>
          </rPr>
          <t xml:space="preserve">Mack Eason:
HRW, "'These are the Crimes we are Fleeing', Justice for Syria in Swedish and German Courts" (2017) p. 69
</t>
        </r>
      </text>
    </comment>
    <comment ref="AH1397" authorId="0" shapeId="0" xr:uid="{00000000-0006-0000-0000-00003A170000}">
      <text>
        <r>
          <rPr>
            <sz val="11"/>
            <color indexed="8"/>
            <rFont val="Helvetica"/>
            <family val="2"/>
          </rPr>
          <t>Author:
https://en.wikipedia.org/wiki/List_of_former_German_colonies</t>
        </r>
      </text>
    </comment>
    <comment ref="O1398" authorId="1" shapeId="0" xr:uid="{00000000-0006-0000-0000-00003B170000}">
      <text>
        <r>
          <rPr>
            <sz val="11"/>
            <color indexed="8"/>
            <rFont val="Helvetica"/>
            <family val="2"/>
          </rPr>
          <t xml:space="preserve">Mack Eason:
HRW, "'These are the Crimes we are Fleeing', Justice for Syria in Swedish and German Courts" (2017) p. 69
</t>
        </r>
      </text>
    </comment>
    <comment ref="AH1398" authorId="0" shapeId="0" xr:uid="{00000000-0006-0000-0000-00003C170000}">
      <text>
        <r>
          <rPr>
            <sz val="11"/>
            <color indexed="8"/>
            <rFont val="Helvetica"/>
            <family val="2"/>
          </rPr>
          <t>Author:
https://en.wikipedia.org/wiki/List_of_former_German_colonies</t>
        </r>
      </text>
    </comment>
    <comment ref="O1399" authorId="1" shapeId="0" xr:uid="{00000000-0006-0000-0000-00003D170000}">
      <text>
        <r>
          <rPr>
            <sz val="11"/>
            <color indexed="8"/>
            <rFont val="Helvetica"/>
            <family val="2"/>
          </rPr>
          <t xml:space="preserve">Mack Eason:
HRW, "'These are the Crimes we are Fleeing', Justice for Syria in Swedish and German Courts" (2017) p. 69
</t>
        </r>
      </text>
    </comment>
    <comment ref="AH1399" authorId="0" shapeId="0" xr:uid="{00000000-0006-0000-0000-00003E170000}">
      <text>
        <r>
          <rPr>
            <sz val="11"/>
            <color indexed="8"/>
            <rFont val="Helvetica"/>
            <family val="2"/>
          </rPr>
          <t>Author:
https://en.wikipedia.org/wiki/List_of_former_German_colonies</t>
        </r>
      </text>
    </comment>
    <comment ref="O1400" authorId="1" shapeId="0" xr:uid="{00000000-0006-0000-0000-00003F170000}">
      <text>
        <r>
          <rPr>
            <sz val="11"/>
            <color indexed="8"/>
            <rFont val="Helvetica"/>
            <family val="2"/>
          </rPr>
          <t xml:space="preserve">Mack Eason:
HRW, "'These are the Crimes we are Fleeing', Justice for Syria in Swedish and German Courts" (2017) p. 69
</t>
        </r>
      </text>
    </comment>
    <comment ref="AH1400" authorId="0" shapeId="0" xr:uid="{00000000-0006-0000-0000-000040170000}">
      <text>
        <r>
          <rPr>
            <sz val="11"/>
            <color indexed="8"/>
            <rFont val="Helvetica"/>
            <family val="2"/>
          </rPr>
          <t>Author:
https://en.wikipedia.org/wiki/List_of_former_German_colonies</t>
        </r>
      </text>
    </comment>
    <comment ref="O1401" authorId="1" shapeId="0" xr:uid="{00000000-0006-0000-0000-000041170000}">
      <text>
        <r>
          <rPr>
            <sz val="11"/>
            <color indexed="8"/>
            <rFont val="Helvetica"/>
            <family val="2"/>
          </rPr>
          <t xml:space="preserve">Mack Eason:
HRW, "'These are the Crimes we are Fleeing', Justice for Syria in Swedish and German Courts" (2017) p. 69
</t>
        </r>
      </text>
    </comment>
    <comment ref="AH1401" authorId="0" shapeId="0" xr:uid="{00000000-0006-0000-0000-000042170000}">
      <text>
        <r>
          <rPr>
            <sz val="11"/>
            <color indexed="8"/>
            <rFont val="Helvetica"/>
            <family val="2"/>
          </rPr>
          <t>Author:
https://en.wikipedia.org/wiki/List_of_former_German_colonies</t>
        </r>
      </text>
    </comment>
    <comment ref="O1402" authorId="1" shapeId="0" xr:uid="{00000000-0006-0000-0000-000043170000}">
      <text>
        <r>
          <rPr>
            <sz val="11"/>
            <color indexed="8"/>
            <rFont val="Helvetica"/>
            <family val="2"/>
          </rPr>
          <t xml:space="preserve">Mack Eason:
HRW, "'These are the Crimes we are Fleeing', Justice for Syria in Swedish and German Courts" (2017) p. 69
</t>
        </r>
      </text>
    </comment>
    <comment ref="AH1402" authorId="0" shapeId="0" xr:uid="{00000000-0006-0000-0000-000044170000}">
      <text>
        <r>
          <rPr>
            <sz val="11"/>
            <color indexed="8"/>
            <rFont val="Helvetica"/>
            <family val="2"/>
          </rPr>
          <t>Author:
https://en.wikipedia.org/wiki/List_of_former_German_colonies</t>
        </r>
      </text>
    </comment>
    <comment ref="O1403" authorId="1" shapeId="0" xr:uid="{00000000-0006-0000-0000-000045170000}">
      <text>
        <r>
          <rPr>
            <sz val="11"/>
            <color indexed="8"/>
            <rFont val="Helvetica"/>
            <family val="2"/>
          </rPr>
          <t xml:space="preserve">Mack Eason:
HRW, "'These are the Crimes we are Fleeing', Justice for Syria in Swedish and German Courts" (2017) p. 69
</t>
        </r>
      </text>
    </comment>
    <comment ref="AH1403" authorId="0" shapeId="0" xr:uid="{00000000-0006-0000-0000-000046170000}">
      <text>
        <r>
          <rPr>
            <sz val="11"/>
            <color indexed="8"/>
            <rFont val="Helvetica"/>
            <family val="2"/>
          </rPr>
          <t>Author:
https://en.wikipedia.org/wiki/List_of_former_German_colonies</t>
        </r>
      </text>
    </comment>
    <comment ref="O1404" authorId="1" shapeId="0" xr:uid="{00000000-0006-0000-0000-000073150000}">
      <text>
        <r>
          <rPr>
            <sz val="11"/>
            <color indexed="8"/>
            <rFont val="Helvetica"/>
            <family val="2"/>
          </rPr>
          <t xml:space="preserve">Mack Eason:
HRW, "'These are the Crimes we are Fleeing', Justice for Syria in Swedish and German Courts" (2017) p. 69
</t>
        </r>
      </text>
    </comment>
    <comment ref="AH1404" authorId="0" shapeId="0" xr:uid="{00000000-0006-0000-0000-000074150000}">
      <text>
        <r>
          <rPr>
            <sz val="11"/>
            <color indexed="8"/>
            <rFont val="Helvetica"/>
            <family val="2"/>
          </rPr>
          <t>Author:
https://en.wikipedia.org/wiki/List_of_former_German_colonies</t>
        </r>
      </text>
    </comment>
    <comment ref="O1405" authorId="1" shapeId="0" xr:uid="{00000000-0006-0000-0000-000047170000}">
      <text>
        <r>
          <rPr>
            <sz val="11"/>
            <color indexed="8"/>
            <rFont val="Helvetica"/>
            <family val="2"/>
          </rPr>
          <t xml:space="preserve">Mack Eason:
HRW, "'These are the Crimes we are Fleeing', Justice for Syria in Swedish and German Courts" (2017) p. 69
</t>
        </r>
      </text>
    </comment>
    <comment ref="AH1405" authorId="0" shapeId="0" xr:uid="{00000000-0006-0000-0000-000048170000}">
      <text>
        <r>
          <rPr>
            <sz val="11"/>
            <color indexed="8"/>
            <rFont val="Helvetica"/>
            <family val="2"/>
          </rPr>
          <t>Author:
https://en.wikipedia.org/wiki/List_of_former_German_colonies</t>
        </r>
      </text>
    </comment>
    <comment ref="O1406" authorId="1" shapeId="0" xr:uid="{00000000-0006-0000-0000-000049170000}">
      <text>
        <r>
          <rPr>
            <sz val="11"/>
            <color indexed="8"/>
            <rFont val="Helvetica"/>
            <family val="2"/>
          </rPr>
          <t xml:space="preserve">Mack Eason:
HRW, "'These are the Crimes we are Fleeing', Justice for Syria in Swedish and German Courts" (2017) p. 69
</t>
        </r>
      </text>
    </comment>
    <comment ref="AH1406" authorId="0" shapeId="0" xr:uid="{00000000-0006-0000-0000-00004A170000}">
      <text>
        <r>
          <rPr>
            <sz val="11"/>
            <color indexed="8"/>
            <rFont val="Helvetica"/>
            <family val="2"/>
          </rPr>
          <t>Author:
https://en.wikipedia.org/wiki/List_of_former_German_colonies</t>
        </r>
      </text>
    </comment>
    <comment ref="O1407" authorId="1" shapeId="0" xr:uid="{00000000-0006-0000-0000-00004B170000}">
      <text>
        <r>
          <rPr>
            <sz val="11"/>
            <color indexed="8"/>
            <rFont val="Helvetica"/>
            <family val="2"/>
          </rPr>
          <t xml:space="preserve">Mack Eason:
HRW, "'These are the Crimes we are Fleeing', Justice for Syria in Swedish and German Courts" (2017) p. 69
</t>
        </r>
      </text>
    </comment>
    <comment ref="AH1407" authorId="0" shapeId="0" xr:uid="{00000000-0006-0000-0000-00004C170000}">
      <text>
        <r>
          <rPr>
            <sz val="11"/>
            <color indexed="8"/>
            <rFont val="Helvetica"/>
            <family val="2"/>
          </rPr>
          <t>Author:
https://en.wikipedia.org/wiki/List_of_former_German_colonies</t>
        </r>
      </text>
    </comment>
    <comment ref="O1408" authorId="1" shapeId="0" xr:uid="{00000000-0006-0000-0000-00004D170000}">
      <text>
        <r>
          <rPr>
            <sz val="11"/>
            <color indexed="8"/>
            <rFont val="Helvetica"/>
            <family val="2"/>
          </rPr>
          <t xml:space="preserve">Mack Eason:
HRW, "'These are the Crimes we are Fleeing', Justice for Syria in Swedish and German Courts" (2017) p. 69
</t>
        </r>
      </text>
    </comment>
    <comment ref="AH1408" authorId="0" shapeId="0" xr:uid="{00000000-0006-0000-0000-00004E170000}">
      <text>
        <r>
          <rPr>
            <sz val="11"/>
            <color indexed="8"/>
            <rFont val="Helvetica"/>
            <family val="2"/>
          </rPr>
          <t>Author:
https://en.wikipedia.org/wiki/List_of_former_German_colonies</t>
        </r>
      </text>
    </comment>
    <comment ref="O1409" authorId="1" shapeId="0" xr:uid="{00000000-0006-0000-0000-00004F170000}">
      <text>
        <r>
          <rPr>
            <sz val="11"/>
            <color indexed="8"/>
            <rFont val="Helvetica"/>
            <family val="2"/>
          </rPr>
          <t xml:space="preserve">Mack Eason:
HRW, "'These are the Crimes we are Fleeing', Justice for Syria in Swedish and German Courts" (2017) p. 69
</t>
        </r>
      </text>
    </comment>
    <comment ref="AH1409" authorId="0" shapeId="0" xr:uid="{00000000-0006-0000-0000-000050170000}">
      <text>
        <r>
          <rPr>
            <sz val="11"/>
            <color indexed="8"/>
            <rFont val="Helvetica"/>
            <family val="2"/>
          </rPr>
          <t>Author:
https://en.wikipedia.org/wiki/List_of_former_German_colonies</t>
        </r>
      </text>
    </comment>
    <comment ref="O1410" authorId="1" shapeId="0" xr:uid="{00000000-0006-0000-0000-000051170000}">
      <text>
        <r>
          <rPr>
            <sz val="11"/>
            <color indexed="8"/>
            <rFont val="Helvetica"/>
            <family val="2"/>
          </rPr>
          <t xml:space="preserve">Mack Eason:
HRW, "'These are the Crimes we are Fleeing', Justice for Syria in Swedish and German Courts" (2017) p. 69
</t>
        </r>
      </text>
    </comment>
    <comment ref="AH1410" authorId="0" shapeId="0" xr:uid="{00000000-0006-0000-0000-000052170000}">
      <text>
        <r>
          <rPr>
            <sz val="11"/>
            <color indexed="8"/>
            <rFont val="Helvetica"/>
            <family val="2"/>
          </rPr>
          <t>Author:
https://en.wikipedia.org/wiki/List_of_former_German_colonies</t>
        </r>
      </text>
    </comment>
    <comment ref="O1411" authorId="1" shapeId="0" xr:uid="{00000000-0006-0000-0000-000053170000}">
      <text>
        <r>
          <rPr>
            <sz val="11"/>
            <color indexed="8"/>
            <rFont val="Helvetica"/>
            <family val="2"/>
          </rPr>
          <t xml:space="preserve">Mack Eason:
HRW, "'These are the Crimes we are Fleeing', Justice for Syria in Swedish and German Courts" (2017) p. 69
</t>
        </r>
      </text>
    </comment>
    <comment ref="AH1411" authorId="0" shapeId="0" xr:uid="{00000000-0006-0000-0000-000054170000}">
      <text>
        <r>
          <rPr>
            <sz val="11"/>
            <color indexed="8"/>
            <rFont val="Helvetica"/>
            <family val="2"/>
          </rPr>
          <t>Author:
https://en.wikipedia.org/wiki/List_of_former_German_colonies</t>
        </r>
      </text>
    </comment>
    <comment ref="O1412" authorId="1" shapeId="0" xr:uid="{00000000-0006-0000-0000-000055170000}">
      <text>
        <r>
          <rPr>
            <sz val="11"/>
            <color indexed="8"/>
            <rFont val="Helvetica"/>
            <family val="2"/>
          </rPr>
          <t xml:space="preserve">Mack Eason:
HRW, "'These are the Crimes we are Fleeing', Justice for Syria in Swedish and German Courts" (2017) p. 69
</t>
        </r>
      </text>
    </comment>
    <comment ref="AH1412" authorId="0" shapeId="0" xr:uid="{00000000-0006-0000-0000-000056170000}">
      <text>
        <r>
          <rPr>
            <sz val="11"/>
            <color indexed="8"/>
            <rFont val="Helvetica"/>
            <family val="2"/>
          </rPr>
          <t>Author:
https://en.wikipedia.org/wiki/List_of_former_German_colonies</t>
        </r>
      </text>
    </comment>
    <comment ref="O1413" authorId="1" shapeId="0" xr:uid="{00000000-0006-0000-0000-000057170000}">
      <text>
        <r>
          <rPr>
            <sz val="11"/>
            <color indexed="8"/>
            <rFont val="Helvetica"/>
            <family val="2"/>
          </rPr>
          <t xml:space="preserve">Mack Eason:
HRW, "'These are the Crimes we are Fleeing', Justice for Syria in Swedish and German Courts" (2017) p. 69
</t>
        </r>
      </text>
    </comment>
    <comment ref="AH1413" authorId="0" shapeId="0" xr:uid="{00000000-0006-0000-0000-000058170000}">
      <text>
        <r>
          <rPr>
            <sz val="11"/>
            <color indexed="8"/>
            <rFont val="Helvetica"/>
            <family val="2"/>
          </rPr>
          <t>Author:
https://en.wikipedia.org/wiki/List_of_former_German_colonies</t>
        </r>
      </text>
    </comment>
    <comment ref="O1414" authorId="1" shapeId="0" xr:uid="{00000000-0006-0000-0000-000059170000}">
      <text>
        <r>
          <rPr>
            <sz val="11"/>
            <color indexed="8"/>
            <rFont val="Helvetica"/>
            <family val="2"/>
          </rPr>
          <t xml:space="preserve">Mack Eason:
HRW, "'These are the Crimes we are Fleeing', Justice for Syria in Swedish and German Courts" (2017) p. 69
</t>
        </r>
      </text>
    </comment>
    <comment ref="AH1414" authorId="0" shapeId="0" xr:uid="{00000000-0006-0000-0000-00005A170000}">
      <text>
        <r>
          <rPr>
            <sz val="11"/>
            <color indexed="8"/>
            <rFont val="Helvetica"/>
            <family val="2"/>
          </rPr>
          <t>Author:
https://en.wikipedia.org/wiki/List_of_former_German_colonies</t>
        </r>
      </text>
    </comment>
    <comment ref="O1415" authorId="1" shapeId="0" xr:uid="{00000000-0006-0000-0000-000075150000}">
      <text>
        <r>
          <rPr>
            <sz val="11"/>
            <color indexed="8"/>
            <rFont val="Helvetica"/>
            <family val="2"/>
          </rPr>
          <t xml:space="preserve">Mack Eason:
HRW, "'These are the Crimes we are Fleeing', Justice for Syria in Swedish and German Courts" (2017) p. 69
</t>
        </r>
      </text>
    </comment>
    <comment ref="AH1415" authorId="0" shapeId="0" xr:uid="{00000000-0006-0000-0000-000076150000}">
      <text>
        <r>
          <rPr>
            <sz val="11"/>
            <color indexed="8"/>
            <rFont val="Helvetica"/>
            <family val="2"/>
          </rPr>
          <t>Author:
https://en.wikipedia.org/wiki/List_of_former_German_colonies</t>
        </r>
      </text>
    </comment>
    <comment ref="O1416" authorId="1" shapeId="0" xr:uid="{00000000-0006-0000-0000-00005B170000}">
      <text>
        <r>
          <rPr>
            <sz val="11"/>
            <color indexed="8"/>
            <rFont val="Helvetica"/>
            <family val="2"/>
          </rPr>
          <t xml:space="preserve">Mack Eason:
HRW, "'These are the Crimes we are Fleeing', Justice for Syria in Swedish and German Courts" (2017) p. 69
</t>
        </r>
      </text>
    </comment>
    <comment ref="AH1416" authorId="0" shapeId="0" xr:uid="{00000000-0006-0000-0000-00005C170000}">
      <text>
        <r>
          <rPr>
            <sz val="11"/>
            <color indexed="8"/>
            <rFont val="Helvetica"/>
            <family val="2"/>
          </rPr>
          <t>Author:
https://en.wikipedia.org/wiki/List_of_former_German_colonies</t>
        </r>
      </text>
    </comment>
    <comment ref="O1417" authorId="1" shapeId="0" xr:uid="{00000000-0006-0000-0000-00005D170000}">
      <text>
        <r>
          <rPr>
            <sz val="11"/>
            <color indexed="8"/>
            <rFont val="Helvetica"/>
            <family val="2"/>
          </rPr>
          <t xml:space="preserve">Mack Eason:
HRW, "'These are the Crimes we are Fleeing', Justice for Syria in Swedish and German Courts" (2017) p. 69
</t>
        </r>
      </text>
    </comment>
    <comment ref="AH1417" authorId="0" shapeId="0" xr:uid="{00000000-0006-0000-0000-00005E170000}">
      <text>
        <r>
          <rPr>
            <sz val="11"/>
            <color indexed="8"/>
            <rFont val="Helvetica"/>
            <family val="2"/>
          </rPr>
          <t>Author:
https://en.wikipedia.org/wiki/List_of_former_German_colonies</t>
        </r>
      </text>
    </comment>
    <comment ref="O1418" authorId="1" shapeId="0" xr:uid="{00000000-0006-0000-0000-00005F170000}">
      <text>
        <r>
          <rPr>
            <sz val="11"/>
            <color indexed="8"/>
            <rFont val="Helvetica"/>
            <family val="2"/>
          </rPr>
          <t xml:space="preserve">Mack Eason:
HRW, "'These are the Crimes we are Fleeing', Justice for Syria in Swedish and German Courts" (2017) p. 69
</t>
        </r>
      </text>
    </comment>
    <comment ref="AH1418" authorId="0" shapeId="0" xr:uid="{00000000-0006-0000-0000-000060170000}">
      <text>
        <r>
          <rPr>
            <sz val="11"/>
            <color indexed="8"/>
            <rFont val="Helvetica"/>
            <family val="2"/>
          </rPr>
          <t>Author:
https://en.wikipedia.org/wiki/List_of_former_German_colonies</t>
        </r>
      </text>
    </comment>
    <comment ref="O1419" authorId="1" shapeId="0" xr:uid="{00000000-0006-0000-0000-000061170000}">
      <text>
        <r>
          <rPr>
            <sz val="11"/>
            <color indexed="8"/>
            <rFont val="Helvetica"/>
            <family val="2"/>
          </rPr>
          <t xml:space="preserve">Mack Eason:
HRW, "'These are the Crimes we are Fleeing', Justice for Syria in Swedish and German Courts" (2017) p. 69
</t>
        </r>
      </text>
    </comment>
    <comment ref="AH1419" authorId="0" shapeId="0" xr:uid="{00000000-0006-0000-0000-000062170000}">
      <text>
        <r>
          <rPr>
            <sz val="11"/>
            <color indexed="8"/>
            <rFont val="Helvetica"/>
            <family val="2"/>
          </rPr>
          <t>Author:
https://en.wikipedia.org/wiki/List_of_former_German_colonies</t>
        </r>
      </text>
    </comment>
    <comment ref="O1420" authorId="1" shapeId="0" xr:uid="{00000000-0006-0000-0000-000063170000}">
      <text>
        <r>
          <rPr>
            <sz val="11"/>
            <color indexed="8"/>
            <rFont val="Helvetica"/>
            <family val="2"/>
          </rPr>
          <t xml:space="preserve">Mack Eason:
HRW, "'These are the Crimes we are Fleeing', Justice for Syria in Swedish and German Courts" (2017) p. 69
</t>
        </r>
      </text>
    </comment>
    <comment ref="AH1420" authorId="0" shapeId="0" xr:uid="{00000000-0006-0000-0000-000064170000}">
      <text>
        <r>
          <rPr>
            <sz val="11"/>
            <color indexed="8"/>
            <rFont val="Helvetica"/>
            <family val="2"/>
          </rPr>
          <t>Author:
https://en.wikipedia.org/wiki/List_of_former_German_colonies</t>
        </r>
      </text>
    </comment>
    <comment ref="O1421" authorId="1" shapeId="0" xr:uid="{00000000-0006-0000-0000-000065170000}">
      <text>
        <r>
          <rPr>
            <sz val="11"/>
            <color indexed="8"/>
            <rFont val="Helvetica"/>
            <family val="2"/>
          </rPr>
          <t xml:space="preserve">Mack Eason:
HRW, "'These are the Crimes we are Fleeing', Justice for Syria in Swedish and German Courts" (2017) p. 69
</t>
        </r>
      </text>
    </comment>
    <comment ref="AH1421" authorId="0" shapeId="0" xr:uid="{00000000-0006-0000-0000-000066170000}">
      <text>
        <r>
          <rPr>
            <sz val="11"/>
            <color indexed="8"/>
            <rFont val="Helvetica"/>
            <family val="2"/>
          </rPr>
          <t>Author:
https://en.wikipedia.org/wiki/List_of_former_German_colonies</t>
        </r>
      </text>
    </comment>
    <comment ref="O1422" authorId="1" shapeId="0" xr:uid="{00000000-0006-0000-0000-000067170000}">
      <text>
        <r>
          <rPr>
            <sz val="11"/>
            <color indexed="8"/>
            <rFont val="Helvetica"/>
            <family val="2"/>
          </rPr>
          <t xml:space="preserve">Mack Eason:
HRW, "'These are the Crimes we are Fleeing', Justice for Syria in Swedish and German Courts" (2017) p. 69
</t>
        </r>
      </text>
    </comment>
    <comment ref="AH1422" authorId="0" shapeId="0" xr:uid="{00000000-0006-0000-0000-000068170000}">
      <text>
        <r>
          <rPr>
            <sz val="11"/>
            <color indexed="8"/>
            <rFont val="Helvetica"/>
            <family val="2"/>
          </rPr>
          <t>Author:
https://en.wikipedia.org/wiki/List_of_former_German_colonies</t>
        </r>
      </text>
    </comment>
    <comment ref="O1423" authorId="1" shapeId="0" xr:uid="{00000000-0006-0000-0000-000069170000}">
      <text>
        <r>
          <rPr>
            <sz val="11"/>
            <color indexed="8"/>
            <rFont val="Helvetica"/>
            <family val="2"/>
          </rPr>
          <t xml:space="preserve">Mack Eason:
HRW, "'These are the Crimes we are Fleeing', Justice for Syria in Swedish and German Courts" (2017) p. 69
</t>
        </r>
      </text>
    </comment>
    <comment ref="AH1423" authorId="0" shapeId="0" xr:uid="{00000000-0006-0000-0000-00006A170000}">
      <text>
        <r>
          <rPr>
            <sz val="11"/>
            <color indexed="8"/>
            <rFont val="Helvetica"/>
            <family val="2"/>
          </rPr>
          <t>Author:
https://en.wikipedia.org/wiki/List_of_former_German_colonies</t>
        </r>
      </text>
    </comment>
    <comment ref="O1424" authorId="1" shapeId="0" xr:uid="{00000000-0006-0000-0000-00006B170000}">
      <text>
        <r>
          <rPr>
            <sz val="11"/>
            <color indexed="8"/>
            <rFont val="Helvetica"/>
            <family val="2"/>
          </rPr>
          <t xml:space="preserve">Mack Eason:
HRW, "'These are the Crimes we are Fleeing', Justice for Syria in Swedish and German Courts" (2017) p. 69
</t>
        </r>
      </text>
    </comment>
    <comment ref="AH1424" authorId="0" shapeId="0" xr:uid="{00000000-0006-0000-0000-00006C170000}">
      <text>
        <r>
          <rPr>
            <sz val="11"/>
            <color indexed="8"/>
            <rFont val="Helvetica"/>
            <family val="2"/>
          </rPr>
          <t>Author:
https://en.wikipedia.org/wiki/List_of_former_German_colonies</t>
        </r>
      </text>
    </comment>
    <comment ref="O1425" authorId="1" shapeId="0" xr:uid="{00000000-0006-0000-0000-00006D170000}">
      <text>
        <r>
          <rPr>
            <sz val="11"/>
            <color indexed="8"/>
            <rFont val="Helvetica"/>
            <family val="2"/>
          </rPr>
          <t xml:space="preserve">Mack Eason:
HRW, "'These are the Crimes we are Fleeing', Justice for Syria in Swedish and German Courts" (2017) p. 69
</t>
        </r>
      </text>
    </comment>
    <comment ref="AH1425" authorId="0" shapeId="0" xr:uid="{00000000-0006-0000-0000-00006E170000}">
      <text>
        <r>
          <rPr>
            <sz val="11"/>
            <color indexed="8"/>
            <rFont val="Helvetica"/>
            <family val="2"/>
          </rPr>
          <t>Author:
https://en.wikipedia.org/wiki/List_of_former_German_colonies</t>
        </r>
      </text>
    </comment>
    <comment ref="O1426" authorId="1" shapeId="0" xr:uid="{00000000-0006-0000-0000-000077150000}">
      <text>
        <r>
          <rPr>
            <sz val="11"/>
            <color indexed="8"/>
            <rFont val="Helvetica"/>
            <family val="2"/>
          </rPr>
          <t xml:space="preserve">Mack Eason:
HRW, "'These are the Crimes we are Fleeing', Justice for Syria in Swedish and German Courts" (2017) p. 69
</t>
        </r>
      </text>
    </comment>
    <comment ref="AH1426" authorId="0" shapeId="0" xr:uid="{00000000-0006-0000-0000-000078150000}">
      <text>
        <r>
          <rPr>
            <sz val="11"/>
            <color indexed="8"/>
            <rFont val="Helvetica"/>
            <family val="2"/>
          </rPr>
          <t>Author:
https://en.wikipedia.org/wiki/List_of_former_German_colonies</t>
        </r>
      </text>
    </comment>
    <comment ref="O1427" authorId="1" shapeId="0" xr:uid="{00000000-0006-0000-0000-00006F170000}">
      <text>
        <r>
          <rPr>
            <sz val="11"/>
            <color indexed="8"/>
            <rFont val="Helvetica"/>
            <family val="2"/>
          </rPr>
          <t xml:space="preserve">Mack Eason:
HRW, "'These are the Crimes we are Fleeing', Justice for Syria in Swedish and German Courts" (2017) p. 69
</t>
        </r>
      </text>
    </comment>
    <comment ref="AH1427" authorId="0" shapeId="0" xr:uid="{00000000-0006-0000-0000-000070170000}">
      <text>
        <r>
          <rPr>
            <sz val="11"/>
            <color indexed="8"/>
            <rFont val="Helvetica"/>
            <family val="2"/>
          </rPr>
          <t>Author:
https://en.wikipedia.org/wiki/List_of_former_German_colonies</t>
        </r>
      </text>
    </comment>
    <comment ref="O1428" authorId="1" shapeId="0" xr:uid="{00000000-0006-0000-0000-000071170000}">
      <text>
        <r>
          <rPr>
            <sz val="11"/>
            <color indexed="8"/>
            <rFont val="Helvetica"/>
            <family val="2"/>
          </rPr>
          <t xml:space="preserve">Mack Eason:
HRW, "'These are the Crimes we are Fleeing', Justice for Syria in Swedish and German Courts" (2017) p. 69
</t>
        </r>
      </text>
    </comment>
    <comment ref="AH1428" authorId="0" shapeId="0" xr:uid="{00000000-0006-0000-0000-000072170000}">
      <text>
        <r>
          <rPr>
            <sz val="11"/>
            <color indexed="8"/>
            <rFont val="Helvetica"/>
            <family val="2"/>
          </rPr>
          <t>Author:
https://en.wikipedia.org/wiki/List_of_former_German_colonies</t>
        </r>
      </text>
    </comment>
    <comment ref="O1429" authorId="1" shapeId="0" xr:uid="{00000000-0006-0000-0000-000073170000}">
      <text>
        <r>
          <rPr>
            <sz val="11"/>
            <color indexed="8"/>
            <rFont val="Helvetica"/>
            <family val="2"/>
          </rPr>
          <t xml:space="preserve">Mack Eason:
HRW, "'These are the Crimes we are Fleeing', Justice for Syria in Swedish and German Courts" (2017) p. 69
</t>
        </r>
      </text>
    </comment>
    <comment ref="AH1429" authorId="0" shapeId="0" xr:uid="{00000000-0006-0000-0000-000074170000}">
      <text>
        <r>
          <rPr>
            <sz val="11"/>
            <color indexed="8"/>
            <rFont val="Helvetica"/>
            <family val="2"/>
          </rPr>
          <t>Author:
https://en.wikipedia.org/wiki/List_of_former_German_colonies</t>
        </r>
      </text>
    </comment>
    <comment ref="O1430" authorId="1" shapeId="0" xr:uid="{00000000-0006-0000-0000-000075170000}">
      <text>
        <r>
          <rPr>
            <sz val="11"/>
            <color indexed="8"/>
            <rFont val="Helvetica"/>
            <family val="2"/>
          </rPr>
          <t xml:space="preserve">Mack Eason:
HRW, "'These are the Crimes we are Fleeing', Justice for Syria in Swedish and German Courts" (2017) p. 69
</t>
        </r>
      </text>
    </comment>
    <comment ref="AH1430" authorId="0" shapeId="0" xr:uid="{00000000-0006-0000-0000-000076170000}">
      <text>
        <r>
          <rPr>
            <sz val="11"/>
            <color indexed="8"/>
            <rFont val="Helvetica"/>
            <family val="2"/>
          </rPr>
          <t>Author:
https://en.wikipedia.org/wiki/List_of_former_German_colonies</t>
        </r>
      </text>
    </comment>
    <comment ref="O1431" authorId="1" shapeId="0" xr:uid="{00000000-0006-0000-0000-000077170000}">
      <text>
        <r>
          <rPr>
            <sz val="11"/>
            <color indexed="8"/>
            <rFont val="Helvetica"/>
            <family val="2"/>
          </rPr>
          <t xml:space="preserve">Mack Eason:
HRW, "'These are the Crimes we are Fleeing', Justice for Syria in Swedish and German Courts" (2017) p. 69
</t>
        </r>
      </text>
    </comment>
    <comment ref="AH1431" authorId="0" shapeId="0" xr:uid="{00000000-0006-0000-0000-000078170000}">
      <text>
        <r>
          <rPr>
            <sz val="11"/>
            <color indexed="8"/>
            <rFont val="Helvetica"/>
            <family val="2"/>
          </rPr>
          <t>Author:
https://en.wikipedia.org/wiki/List_of_former_German_colonies</t>
        </r>
      </text>
    </comment>
    <comment ref="O1432" authorId="1" shapeId="0" xr:uid="{00000000-0006-0000-0000-000079170000}">
      <text>
        <r>
          <rPr>
            <sz val="11"/>
            <color indexed="8"/>
            <rFont val="Helvetica"/>
            <family val="2"/>
          </rPr>
          <t xml:space="preserve">Mack Eason:
HRW, "'These are the Crimes we are Fleeing', Justice for Syria in Swedish and German Courts" (2017) p. 69
</t>
        </r>
      </text>
    </comment>
    <comment ref="AH1432" authorId="0" shapeId="0" xr:uid="{00000000-0006-0000-0000-00007A170000}">
      <text>
        <r>
          <rPr>
            <sz val="11"/>
            <color indexed="8"/>
            <rFont val="Helvetica"/>
            <family val="2"/>
          </rPr>
          <t>Author:
https://en.wikipedia.org/wiki/List_of_former_German_colonies</t>
        </r>
      </text>
    </comment>
    <comment ref="O1433" authorId="1" shapeId="0" xr:uid="{00000000-0006-0000-0000-00007B170000}">
      <text>
        <r>
          <rPr>
            <sz val="11"/>
            <color indexed="8"/>
            <rFont val="Helvetica"/>
            <family val="2"/>
          </rPr>
          <t xml:space="preserve">Mack Eason:
HRW, "'These are the Crimes we are Fleeing', Justice for Syria in Swedish and German Courts" (2017) p. 69
</t>
        </r>
      </text>
    </comment>
    <comment ref="AH1433" authorId="0" shapeId="0" xr:uid="{00000000-0006-0000-0000-00007C170000}">
      <text>
        <r>
          <rPr>
            <sz val="11"/>
            <color indexed="8"/>
            <rFont val="Helvetica"/>
            <family val="2"/>
          </rPr>
          <t>Author:
https://en.wikipedia.org/wiki/List_of_former_German_colonies</t>
        </r>
      </text>
    </comment>
    <comment ref="O1434" authorId="1" shapeId="0" xr:uid="{00000000-0006-0000-0000-00007D170000}">
      <text>
        <r>
          <rPr>
            <sz val="11"/>
            <color indexed="8"/>
            <rFont val="Helvetica"/>
            <family val="2"/>
          </rPr>
          <t xml:space="preserve">Mack Eason:
HRW, "'These are the Crimes we are Fleeing', Justice for Syria in Swedish and German Courts" (2017) p. 69
</t>
        </r>
      </text>
    </comment>
    <comment ref="AH1434" authorId="0" shapeId="0" xr:uid="{00000000-0006-0000-0000-00007E170000}">
      <text>
        <r>
          <rPr>
            <sz val="11"/>
            <color indexed="8"/>
            <rFont val="Helvetica"/>
            <family val="2"/>
          </rPr>
          <t>Author:
https://en.wikipedia.org/wiki/List_of_former_German_colonies</t>
        </r>
      </text>
    </comment>
    <comment ref="O1435" authorId="1" shapeId="0" xr:uid="{00000000-0006-0000-0000-00007F170000}">
      <text>
        <r>
          <rPr>
            <sz val="11"/>
            <color indexed="8"/>
            <rFont val="Helvetica"/>
            <family val="2"/>
          </rPr>
          <t xml:space="preserve">Mack Eason:
HRW, "'These are the Crimes we are Fleeing', Justice for Syria in Swedish and German Courts" (2017) p. 69
</t>
        </r>
      </text>
    </comment>
    <comment ref="AH1435" authorId="0" shapeId="0" xr:uid="{00000000-0006-0000-0000-000080170000}">
      <text>
        <r>
          <rPr>
            <sz val="11"/>
            <color indexed="8"/>
            <rFont val="Helvetica"/>
            <family val="2"/>
          </rPr>
          <t>Author:
https://en.wikipedia.org/wiki/List_of_former_German_colonies</t>
        </r>
      </text>
    </comment>
    <comment ref="O1436" authorId="1" shapeId="0" xr:uid="{A5D8393E-D7A6-224D-AA52-A5A30154089A}">
      <text>
        <r>
          <rPr>
            <sz val="11"/>
            <color indexed="8"/>
            <rFont val="Helvetica"/>
            <family val="2"/>
          </rPr>
          <t xml:space="preserve">Mack Eason:
HRW, "'These are the Crimes we are Fleeing', Justice for Syria in Swedish and German Courts" (2017) p. 69
</t>
        </r>
      </text>
    </comment>
    <comment ref="AH1436" authorId="0" shapeId="0" xr:uid="{E0AE9BC7-B3A6-7B44-9270-F1FA9FB9D484}">
      <text>
        <r>
          <rPr>
            <sz val="11"/>
            <color indexed="8"/>
            <rFont val="Helvetica"/>
            <family val="2"/>
          </rPr>
          <t>Author:
https://en.wikipedia.org/wiki/List_of_former_German_colonies</t>
        </r>
      </text>
    </comment>
    <comment ref="O1437" authorId="1" shapeId="0" xr:uid="{00000000-0006-0000-0000-000079150000}">
      <text>
        <r>
          <rPr>
            <sz val="11"/>
            <color indexed="8"/>
            <rFont val="Helvetica"/>
            <family val="2"/>
          </rPr>
          <t xml:space="preserve">Mack Eason:
HRW, "'These are the Crimes we are Fleeing', Justice for Syria in Swedish and German Courts" (2017) p. 69
</t>
        </r>
      </text>
    </comment>
    <comment ref="AH1437" authorId="0" shapeId="0" xr:uid="{00000000-0006-0000-0000-00007A150000}">
      <text>
        <r>
          <rPr>
            <sz val="11"/>
            <color indexed="8"/>
            <rFont val="Helvetica"/>
            <family val="2"/>
          </rPr>
          <t>Author:
https://en.wikipedia.org/wiki/List_of_former_German_colonies</t>
        </r>
      </text>
    </comment>
    <comment ref="O1438" authorId="1" shapeId="0" xr:uid="{25973A87-55E7-3D44-B36D-84C130C9574E}">
      <text>
        <r>
          <rPr>
            <sz val="11"/>
            <color indexed="8"/>
            <rFont val="Helvetica"/>
            <family val="2"/>
          </rPr>
          <t xml:space="preserve">Mack Eason:
HRW, "'These are the Crimes we are Fleeing', Justice for Syria in Swedish and German Courts" (2017) p. 69
</t>
        </r>
      </text>
    </comment>
    <comment ref="AH1438" authorId="0" shapeId="0" xr:uid="{B53D87C7-5526-E94F-8AE0-78B858BC1A64}">
      <text>
        <r>
          <rPr>
            <sz val="11"/>
            <color indexed="8"/>
            <rFont val="Helvetica"/>
            <family val="2"/>
          </rPr>
          <t>Author:
https://en.wikipedia.org/wiki/List_of_former_German_colonies</t>
        </r>
      </text>
    </comment>
    <comment ref="O1439" authorId="1" shapeId="0" xr:uid="{00000000-0006-0000-0000-00003D150000}">
      <text>
        <r>
          <rPr>
            <sz val="11"/>
            <color indexed="8"/>
            <rFont val="Helvetica"/>
            <family val="2"/>
          </rPr>
          <t xml:space="preserve">Mack Eason:
HRW, "'These are the Crimes we are Fleeing', Justice for Syria in Swedish and German Courts" (2017) p. 69
</t>
        </r>
      </text>
    </comment>
    <comment ref="Q1439" authorId="1" shapeId="0" xr:uid="{00000000-0006-0000-0000-00003E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439" authorId="0" shapeId="0" xr:uid="{00000000-0006-0000-0000-00003F150000}">
      <text>
        <r>
          <rPr>
            <sz val="11"/>
            <color indexed="8"/>
            <rFont val="Helvetica"/>
            <family val="2"/>
          </rPr>
          <t>Author:
https://en.wikipedia.org/wiki/List_of_former_German_colonies</t>
        </r>
      </text>
    </comment>
    <comment ref="O1440" authorId="1" shapeId="0" xr:uid="{00000000-0006-0000-0000-00007B150000}">
      <text>
        <r>
          <rPr>
            <sz val="11"/>
            <color indexed="8"/>
            <rFont val="Helvetica"/>
            <family val="2"/>
          </rPr>
          <t xml:space="preserve">Mack Eason:
HRW, "'These are the Crimes we are Fleeing', Justice for Syria in Swedish and German Courts" (2017) p. 69
</t>
        </r>
      </text>
    </comment>
    <comment ref="AH1440" authorId="0" shapeId="0" xr:uid="{00000000-0006-0000-0000-00007C150000}">
      <text>
        <r>
          <rPr>
            <sz val="11"/>
            <color indexed="8"/>
            <rFont val="Helvetica"/>
            <family val="2"/>
          </rPr>
          <t>Author:
https://en.wikipedia.org/wiki/List_of_former_German_colonies</t>
        </r>
      </text>
    </comment>
    <comment ref="O1441" authorId="1" shapeId="0" xr:uid="{00000000-0006-0000-0000-00007D150000}">
      <text>
        <r>
          <rPr>
            <sz val="11"/>
            <color indexed="8"/>
            <rFont val="Helvetica"/>
            <family val="2"/>
          </rPr>
          <t xml:space="preserve">Mack Eason:
HRW, "'These are the Crimes we are Fleeing', Justice for Syria in Swedish and German Courts" (2017) p. 69
</t>
        </r>
      </text>
    </comment>
    <comment ref="AH1441" authorId="0" shapeId="0" xr:uid="{00000000-0006-0000-0000-00007E150000}">
      <text>
        <r>
          <rPr>
            <sz val="11"/>
            <color indexed="8"/>
            <rFont val="Helvetica"/>
            <family val="2"/>
          </rPr>
          <t>Author:
https://en.wikipedia.org/wiki/List_of_former_German_colonies</t>
        </r>
      </text>
    </comment>
    <comment ref="O1442" authorId="1" shapeId="0" xr:uid="{00000000-0006-0000-0000-00007F150000}">
      <text>
        <r>
          <rPr>
            <sz val="11"/>
            <color indexed="8"/>
            <rFont val="Helvetica"/>
            <family val="2"/>
          </rPr>
          <t xml:space="preserve">Mack Eason:
HRW, "'These are the Crimes we are Fleeing', Justice for Syria in Swedish and German Courts" (2017) p. 69
</t>
        </r>
      </text>
    </comment>
    <comment ref="AH1442" authorId="0" shapeId="0" xr:uid="{00000000-0006-0000-0000-000080150000}">
      <text>
        <r>
          <rPr>
            <sz val="11"/>
            <color indexed="8"/>
            <rFont val="Helvetica"/>
            <family val="2"/>
          </rPr>
          <t>Author:
https://en.wikipedia.org/wiki/List_of_former_German_colonies</t>
        </r>
      </text>
    </comment>
    <comment ref="O1443" authorId="1" shapeId="0" xr:uid="{00000000-0006-0000-0000-000081150000}">
      <text>
        <r>
          <rPr>
            <sz val="11"/>
            <color indexed="8"/>
            <rFont val="Helvetica"/>
            <family val="2"/>
          </rPr>
          <t xml:space="preserve">Mack Eason:
HRW, "'These are the Crimes we are Fleeing', Justice for Syria in Swedish and German Courts" (2017) p. 69
</t>
        </r>
      </text>
    </comment>
    <comment ref="AH1443" authorId="0" shapeId="0" xr:uid="{00000000-0006-0000-0000-000082150000}">
      <text>
        <r>
          <rPr>
            <sz val="11"/>
            <color indexed="8"/>
            <rFont val="Helvetica"/>
            <family val="2"/>
          </rPr>
          <t>Author:
https://en.wikipedia.org/wiki/List_of_former_German_colonies</t>
        </r>
      </text>
    </comment>
    <comment ref="O1444" authorId="1" shapeId="0" xr:uid="{00000000-0006-0000-0000-000083150000}">
      <text>
        <r>
          <rPr>
            <sz val="11"/>
            <color indexed="8"/>
            <rFont val="Helvetica"/>
            <family val="2"/>
          </rPr>
          <t xml:space="preserve">Mack Eason:
HRW, "'These are the Crimes we are Fleeing', Justice for Syria in Swedish and German Courts" (2017) p. 69
</t>
        </r>
      </text>
    </comment>
    <comment ref="AH1444" authorId="0" shapeId="0" xr:uid="{00000000-0006-0000-0000-000084150000}">
      <text>
        <r>
          <rPr>
            <sz val="11"/>
            <color indexed="8"/>
            <rFont val="Helvetica"/>
            <family val="2"/>
          </rPr>
          <t>Author:
https://en.wikipedia.org/wiki/List_of_former_German_colonies</t>
        </r>
      </text>
    </comment>
    <comment ref="O1445" authorId="1" shapeId="0" xr:uid="{00000000-0006-0000-0000-000085150000}">
      <text>
        <r>
          <rPr>
            <sz val="11"/>
            <color indexed="8"/>
            <rFont val="Helvetica"/>
            <family val="2"/>
          </rPr>
          <t xml:space="preserve">Mack Eason:
HRW, "'These are the Crimes we are Fleeing', Justice for Syria in Swedish and German Courts" (2017) p. 69
</t>
        </r>
      </text>
    </comment>
    <comment ref="AH1445" authorId="0" shapeId="0" xr:uid="{00000000-0006-0000-0000-000086150000}">
      <text>
        <r>
          <rPr>
            <sz val="11"/>
            <color indexed="8"/>
            <rFont val="Helvetica"/>
            <family val="2"/>
          </rPr>
          <t>Author:
https://en.wikipedia.org/wiki/List_of_former_German_colonies</t>
        </r>
      </text>
    </comment>
    <comment ref="O1446" authorId="1" shapeId="0" xr:uid="{00000000-0006-0000-0000-000087150000}">
      <text>
        <r>
          <rPr>
            <sz val="11"/>
            <color indexed="8"/>
            <rFont val="Helvetica"/>
            <family val="2"/>
          </rPr>
          <t xml:space="preserve">Mack Eason:
HRW, "'These are the Crimes we are Fleeing', Justice for Syria in Swedish and German Courts" (2017) p. 69
</t>
        </r>
      </text>
    </comment>
    <comment ref="AH1446" authorId="0" shapeId="0" xr:uid="{00000000-0006-0000-0000-000088150000}">
      <text>
        <r>
          <rPr>
            <sz val="11"/>
            <color indexed="8"/>
            <rFont val="Helvetica"/>
            <family val="2"/>
          </rPr>
          <t>Author:
https://en.wikipedia.org/wiki/List_of_former_German_colonies</t>
        </r>
      </text>
    </comment>
    <comment ref="O1447" authorId="1" shapeId="0" xr:uid="{00000000-0006-0000-0000-000089150000}">
      <text>
        <r>
          <rPr>
            <sz val="11"/>
            <color indexed="8"/>
            <rFont val="Helvetica"/>
            <family val="2"/>
          </rPr>
          <t xml:space="preserve">Mack Eason:
HRW, "'These are the Crimes we are Fleeing', Justice for Syria in Swedish and German Courts" (2017) p. 69
</t>
        </r>
      </text>
    </comment>
    <comment ref="AH1447" authorId="0" shapeId="0" xr:uid="{00000000-0006-0000-0000-00008A150000}">
      <text>
        <r>
          <rPr>
            <sz val="11"/>
            <color indexed="8"/>
            <rFont val="Helvetica"/>
            <family val="2"/>
          </rPr>
          <t>Author:
https://en.wikipedia.org/wiki/List_of_former_German_colonies</t>
        </r>
      </text>
    </comment>
    <comment ref="O1448" authorId="1" shapeId="0" xr:uid="{00000000-0006-0000-0000-00008B150000}">
      <text>
        <r>
          <rPr>
            <sz val="11"/>
            <color indexed="8"/>
            <rFont val="Helvetica"/>
            <family val="2"/>
          </rPr>
          <t xml:space="preserve">Mack Eason:
HRW, "'These are the Crimes we are Fleeing', Justice for Syria in Swedish and German Courts" (2017) p. 69
</t>
        </r>
      </text>
    </comment>
    <comment ref="AH1448" authorId="0" shapeId="0" xr:uid="{00000000-0006-0000-0000-00008C150000}">
      <text>
        <r>
          <rPr>
            <sz val="11"/>
            <color indexed="8"/>
            <rFont val="Helvetica"/>
            <family val="2"/>
          </rPr>
          <t>Author:
https://en.wikipedia.org/wiki/List_of_former_German_colonies</t>
        </r>
      </text>
    </comment>
    <comment ref="O1449" authorId="1" shapeId="0" xr:uid="{00000000-0006-0000-0000-00008D150000}">
      <text>
        <r>
          <rPr>
            <sz val="11"/>
            <color indexed="8"/>
            <rFont val="Helvetica"/>
            <family val="2"/>
          </rPr>
          <t xml:space="preserve">Mack Eason:
HRW, "'These are the Crimes we are Fleeing', Justice for Syria in Swedish and German Courts" (2017) p. 69
</t>
        </r>
      </text>
    </comment>
    <comment ref="AH1449" authorId="0" shapeId="0" xr:uid="{00000000-0006-0000-0000-00008E150000}">
      <text>
        <r>
          <rPr>
            <sz val="11"/>
            <color indexed="8"/>
            <rFont val="Helvetica"/>
            <family val="2"/>
          </rPr>
          <t>Author:
https://en.wikipedia.org/wiki/List_of_former_German_colonies</t>
        </r>
      </text>
    </comment>
    <comment ref="O1450" authorId="1" shapeId="0" xr:uid="{00000000-0006-0000-0000-000040150000}">
      <text>
        <r>
          <rPr>
            <sz val="11"/>
            <color indexed="8"/>
            <rFont val="Helvetica"/>
            <family val="2"/>
          </rPr>
          <t xml:space="preserve">Mack Eason:
HRW, "'These are the Crimes we are Fleeing', Justice for Syria in Swedish and German Courts" (2017) p. 69
</t>
        </r>
      </text>
    </comment>
    <comment ref="Q1450" authorId="1" shapeId="0" xr:uid="{00000000-0006-0000-0000-000041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450" authorId="0" shapeId="0" xr:uid="{00000000-0006-0000-0000-000042150000}">
      <text>
        <r>
          <rPr>
            <sz val="11"/>
            <color indexed="8"/>
            <rFont val="Helvetica"/>
            <family val="2"/>
          </rPr>
          <t>Author:
https://en.wikipedia.org/wiki/List_of_former_German_colonies</t>
        </r>
      </text>
    </comment>
    <comment ref="O1451" authorId="1" shapeId="0" xr:uid="{00000000-0006-0000-0000-00008F150000}">
      <text>
        <r>
          <rPr>
            <sz val="11"/>
            <color indexed="8"/>
            <rFont val="Helvetica"/>
            <family val="2"/>
          </rPr>
          <t xml:space="preserve">Mack Eason:
HRW, "'These are the Crimes we are Fleeing', Justice for Syria in Swedish and German Courts" (2017) p. 69
</t>
        </r>
      </text>
    </comment>
    <comment ref="AH1451" authorId="0" shapeId="0" xr:uid="{00000000-0006-0000-0000-000090150000}">
      <text>
        <r>
          <rPr>
            <sz val="11"/>
            <color indexed="8"/>
            <rFont val="Helvetica"/>
            <family val="2"/>
          </rPr>
          <t>Author:
https://en.wikipedia.org/wiki/List_of_former_German_colonies</t>
        </r>
      </text>
    </comment>
    <comment ref="O1452" authorId="1" shapeId="0" xr:uid="{00000000-0006-0000-0000-000091150000}">
      <text>
        <r>
          <rPr>
            <sz val="11"/>
            <color indexed="8"/>
            <rFont val="Helvetica"/>
            <family val="2"/>
          </rPr>
          <t xml:space="preserve">Mack Eason:
HRW, "'These are the Crimes we are Fleeing', Justice for Syria in Swedish and German Courts" (2017) p. 69
</t>
        </r>
      </text>
    </comment>
    <comment ref="AH1452" authorId="0" shapeId="0" xr:uid="{00000000-0006-0000-0000-000092150000}">
      <text>
        <r>
          <rPr>
            <sz val="11"/>
            <color indexed="8"/>
            <rFont val="Helvetica"/>
            <family val="2"/>
          </rPr>
          <t>Author:
https://en.wikipedia.org/wiki/List_of_former_German_colonies</t>
        </r>
      </text>
    </comment>
    <comment ref="O1453" authorId="1" shapeId="0" xr:uid="{00000000-0006-0000-0000-000093150000}">
      <text>
        <r>
          <rPr>
            <sz val="11"/>
            <color indexed="8"/>
            <rFont val="Helvetica"/>
            <family val="2"/>
          </rPr>
          <t xml:space="preserve">Mack Eason:
HRW, "'These are the Crimes we are Fleeing', Justice for Syria in Swedish and German Courts" (2017) p. 69
</t>
        </r>
      </text>
    </comment>
    <comment ref="AH1453" authorId="0" shapeId="0" xr:uid="{00000000-0006-0000-0000-000094150000}">
      <text>
        <r>
          <rPr>
            <sz val="11"/>
            <color indexed="8"/>
            <rFont val="Helvetica"/>
            <family val="2"/>
          </rPr>
          <t>Author:
https://en.wikipedia.org/wiki/List_of_former_German_colonies</t>
        </r>
      </text>
    </comment>
    <comment ref="O1454" authorId="1" shapeId="0" xr:uid="{00000000-0006-0000-0000-000095150000}">
      <text>
        <r>
          <rPr>
            <sz val="11"/>
            <color indexed="8"/>
            <rFont val="Helvetica"/>
            <family val="2"/>
          </rPr>
          <t xml:space="preserve">Mack Eason:
HRW, "'These are the Crimes we are Fleeing', Justice for Syria in Swedish and German Courts" (2017) p. 69
</t>
        </r>
      </text>
    </comment>
    <comment ref="AH1454" authorId="0" shapeId="0" xr:uid="{00000000-0006-0000-0000-000096150000}">
      <text>
        <r>
          <rPr>
            <sz val="11"/>
            <color indexed="8"/>
            <rFont val="Helvetica"/>
            <family val="2"/>
          </rPr>
          <t>Author:
https://en.wikipedia.org/wiki/List_of_former_German_colonies</t>
        </r>
      </text>
    </comment>
    <comment ref="O1455" authorId="1" shapeId="0" xr:uid="{00000000-0006-0000-0000-000097150000}">
      <text>
        <r>
          <rPr>
            <sz val="11"/>
            <color indexed="8"/>
            <rFont val="Helvetica"/>
            <family val="2"/>
          </rPr>
          <t xml:space="preserve">Mack Eason:
HRW, "'These are the Crimes we are Fleeing', Justice for Syria in Swedish and German Courts" (2017) p. 69
</t>
        </r>
      </text>
    </comment>
    <comment ref="AH1455" authorId="0" shapeId="0" xr:uid="{00000000-0006-0000-0000-000098150000}">
      <text>
        <r>
          <rPr>
            <sz val="11"/>
            <color indexed="8"/>
            <rFont val="Helvetica"/>
            <family val="2"/>
          </rPr>
          <t>Author:
https://en.wikipedia.org/wiki/List_of_former_German_colonies</t>
        </r>
      </text>
    </comment>
    <comment ref="O1456" authorId="1" shapeId="0" xr:uid="{00000000-0006-0000-0000-000099150000}">
      <text>
        <r>
          <rPr>
            <sz val="11"/>
            <color indexed="8"/>
            <rFont val="Helvetica"/>
            <family val="2"/>
          </rPr>
          <t xml:space="preserve">Mack Eason:
HRW, "'These are the Crimes we are Fleeing', Justice for Syria in Swedish and German Courts" (2017) p. 69
</t>
        </r>
      </text>
    </comment>
    <comment ref="AH1456" authorId="0" shapeId="0" xr:uid="{00000000-0006-0000-0000-00009A150000}">
      <text>
        <r>
          <rPr>
            <sz val="11"/>
            <color indexed="8"/>
            <rFont val="Helvetica"/>
            <family val="2"/>
          </rPr>
          <t>Author:
https://en.wikipedia.org/wiki/List_of_former_German_colonies</t>
        </r>
      </text>
    </comment>
    <comment ref="O1457" authorId="1" shapeId="0" xr:uid="{00000000-0006-0000-0000-00009B150000}">
      <text>
        <r>
          <rPr>
            <sz val="11"/>
            <color indexed="8"/>
            <rFont val="Helvetica"/>
            <family val="2"/>
          </rPr>
          <t xml:space="preserve">Mack Eason:
HRW, "'These are the Crimes we are Fleeing', Justice for Syria in Swedish and German Courts" (2017) p. 69
</t>
        </r>
      </text>
    </comment>
    <comment ref="AH1457" authorId="0" shapeId="0" xr:uid="{00000000-0006-0000-0000-00009C150000}">
      <text>
        <r>
          <rPr>
            <sz val="11"/>
            <color indexed="8"/>
            <rFont val="Helvetica"/>
            <family val="2"/>
          </rPr>
          <t>Author:
https://en.wikipedia.org/wiki/List_of_former_German_colonies</t>
        </r>
      </text>
    </comment>
    <comment ref="O1458" authorId="1" shapeId="0" xr:uid="{00000000-0006-0000-0000-00009D150000}">
      <text>
        <r>
          <rPr>
            <sz val="11"/>
            <color indexed="8"/>
            <rFont val="Helvetica"/>
            <family val="2"/>
          </rPr>
          <t xml:space="preserve">Mack Eason:
HRW, "'These are the Crimes we are Fleeing', Justice for Syria in Swedish and German Courts" (2017) p. 69
</t>
        </r>
      </text>
    </comment>
    <comment ref="AH1458" authorId="0" shapeId="0" xr:uid="{00000000-0006-0000-0000-00009E150000}">
      <text>
        <r>
          <rPr>
            <sz val="11"/>
            <color indexed="8"/>
            <rFont val="Helvetica"/>
            <family val="2"/>
          </rPr>
          <t>Author:
https://en.wikipedia.org/wiki/List_of_former_German_colonies</t>
        </r>
      </text>
    </comment>
    <comment ref="O1459" authorId="1" shapeId="0" xr:uid="{00000000-0006-0000-0000-00009F150000}">
      <text>
        <r>
          <rPr>
            <sz val="11"/>
            <color indexed="8"/>
            <rFont val="Helvetica"/>
            <family val="2"/>
          </rPr>
          <t xml:space="preserve">Mack Eason:
HRW, "'These are the Crimes we are Fleeing', Justice for Syria in Swedish and German Courts" (2017) p. 69
</t>
        </r>
      </text>
    </comment>
    <comment ref="AH1459" authorId="0" shapeId="0" xr:uid="{00000000-0006-0000-0000-0000A0150000}">
      <text>
        <r>
          <rPr>
            <sz val="11"/>
            <color indexed="8"/>
            <rFont val="Helvetica"/>
            <family val="2"/>
          </rPr>
          <t>Author:
https://en.wikipedia.org/wiki/List_of_former_German_colonies</t>
        </r>
      </text>
    </comment>
    <comment ref="O1460" authorId="1" shapeId="0" xr:uid="{00000000-0006-0000-0000-0000A1150000}">
      <text>
        <r>
          <rPr>
            <sz val="11"/>
            <color indexed="8"/>
            <rFont val="Helvetica"/>
            <family val="2"/>
          </rPr>
          <t xml:space="preserve">Mack Eason:
HRW, "'These are the Crimes we are Fleeing', Justice for Syria in Swedish and German Courts" (2017) p. 69
</t>
        </r>
      </text>
    </comment>
    <comment ref="AH1460" authorId="0" shapeId="0" xr:uid="{00000000-0006-0000-0000-0000A2150000}">
      <text>
        <r>
          <rPr>
            <sz val="11"/>
            <color indexed="8"/>
            <rFont val="Helvetica"/>
            <family val="2"/>
          </rPr>
          <t>Author:
https://en.wikipedia.org/wiki/List_of_former_German_colonies</t>
        </r>
      </text>
    </comment>
    <comment ref="O1461" authorId="1" shapeId="0" xr:uid="{00000000-0006-0000-0000-000043150000}">
      <text>
        <r>
          <rPr>
            <sz val="11"/>
            <color indexed="8"/>
            <rFont val="Helvetica"/>
            <family val="2"/>
          </rPr>
          <t xml:space="preserve">Mack Eason:
HRW, "'These are the Crimes we are Fleeing', Justice for Syria in Swedish and German Courts" (2017) p. 69
</t>
        </r>
      </text>
    </comment>
    <comment ref="Q1461" authorId="1" shapeId="0" xr:uid="{00000000-0006-0000-0000-000044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461" authorId="0" shapeId="0" xr:uid="{00000000-0006-0000-0000-000045150000}">
      <text>
        <r>
          <rPr>
            <sz val="11"/>
            <color indexed="8"/>
            <rFont val="Helvetica"/>
            <family val="2"/>
          </rPr>
          <t>Author:
https://en.wikipedia.org/wiki/List_of_former_German_colonies</t>
        </r>
      </text>
    </comment>
    <comment ref="O1462" authorId="1" shapeId="0" xr:uid="{00000000-0006-0000-0000-0000A3150000}">
      <text>
        <r>
          <rPr>
            <sz val="11"/>
            <color indexed="8"/>
            <rFont val="Helvetica"/>
            <family val="2"/>
          </rPr>
          <t xml:space="preserve">Mack Eason:
HRW, "'These are the Crimes we are Fleeing', Justice for Syria in Swedish and German Courts" (2017) p. 69
</t>
        </r>
      </text>
    </comment>
    <comment ref="AH1462" authorId="0" shapeId="0" xr:uid="{00000000-0006-0000-0000-0000A4150000}">
      <text>
        <r>
          <rPr>
            <sz val="11"/>
            <color indexed="8"/>
            <rFont val="Helvetica"/>
            <family val="2"/>
          </rPr>
          <t>Author:
https://en.wikipedia.org/wiki/List_of_former_German_colonies</t>
        </r>
      </text>
    </comment>
    <comment ref="O1463" authorId="1" shapeId="0" xr:uid="{00000000-0006-0000-0000-0000A5150000}">
      <text>
        <r>
          <rPr>
            <sz val="11"/>
            <color indexed="8"/>
            <rFont val="Helvetica"/>
            <family val="2"/>
          </rPr>
          <t xml:space="preserve">Mack Eason:
HRW, "'These are the Crimes we are Fleeing', Justice for Syria in Swedish and German Courts" (2017) p. 69
</t>
        </r>
      </text>
    </comment>
    <comment ref="AH1463" authorId="0" shapeId="0" xr:uid="{00000000-0006-0000-0000-0000A6150000}">
      <text>
        <r>
          <rPr>
            <sz val="11"/>
            <color indexed="8"/>
            <rFont val="Helvetica"/>
            <family val="2"/>
          </rPr>
          <t>Author:
https://en.wikipedia.org/wiki/List_of_former_German_colonies</t>
        </r>
      </text>
    </comment>
    <comment ref="O1464" authorId="1" shapeId="0" xr:uid="{00000000-0006-0000-0000-0000A7150000}">
      <text>
        <r>
          <rPr>
            <sz val="11"/>
            <color indexed="8"/>
            <rFont val="Helvetica"/>
            <family val="2"/>
          </rPr>
          <t xml:space="preserve">Mack Eason:
HRW, "'These are the Crimes we are Fleeing', Justice for Syria in Swedish and German Courts" (2017) p. 69
</t>
        </r>
      </text>
    </comment>
    <comment ref="AH1464" authorId="0" shapeId="0" xr:uid="{00000000-0006-0000-0000-0000A8150000}">
      <text>
        <r>
          <rPr>
            <sz val="11"/>
            <color indexed="8"/>
            <rFont val="Helvetica"/>
            <family val="2"/>
          </rPr>
          <t>Author:
https://en.wikipedia.org/wiki/List_of_former_German_colonies</t>
        </r>
      </text>
    </comment>
    <comment ref="O1465" authorId="1" shapeId="0" xr:uid="{00000000-0006-0000-0000-0000A9150000}">
      <text>
        <r>
          <rPr>
            <sz val="11"/>
            <color indexed="8"/>
            <rFont val="Helvetica"/>
            <family val="2"/>
          </rPr>
          <t xml:space="preserve">Mack Eason:
HRW, "'These are the Crimes we are Fleeing', Justice for Syria in Swedish and German Courts" (2017) p. 69
</t>
        </r>
      </text>
    </comment>
    <comment ref="AH1465" authorId="0" shapeId="0" xr:uid="{00000000-0006-0000-0000-0000AA150000}">
      <text>
        <r>
          <rPr>
            <sz val="11"/>
            <color indexed="8"/>
            <rFont val="Helvetica"/>
            <family val="2"/>
          </rPr>
          <t>Author:
https://en.wikipedia.org/wiki/List_of_former_German_colonies</t>
        </r>
      </text>
    </comment>
    <comment ref="O1466" authorId="1" shapeId="0" xr:uid="{00000000-0006-0000-0000-0000AB150000}">
      <text>
        <r>
          <rPr>
            <sz val="11"/>
            <color indexed="8"/>
            <rFont val="Helvetica"/>
            <family val="2"/>
          </rPr>
          <t xml:space="preserve">Mack Eason:
HRW, "'These are the Crimes we are Fleeing', Justice for Syria in Swedish and German Courts" (2017) p. 69
</t>
        </r>
      </text>
    </comment>
    <comment ref="AH1466" authorId="0" shapeId="0" xr:uid="{00000000-0006-0000-0000-0000AC150000}">
      <text>
        <r>
          <rPr>
            <sz val="11"/>
            <color indexed="8"/>
            <rFont val="Helvetica"/>
            <family val="2"/>
          </rPr>
          <t>Author:
https://en.wikipedia.org/wiki/List_of_former_German_colonies</t>
        </r>
      </text>
    </comment>
    <comment ref="O1467" authorId="1" shapeId="0" xr:uid="{00000000-0006-0000-0000-0000AD150000}">
      <text>
        <r>
          <rPr>
            <sz val="11"/>
            <color indexed="8"/>
            <rFont val="Helvetica"/>
            <family val="2"/>
          </rPr>
          <t xml:space="preserve">Mack Eason:
HRW, "'These are the Crimes we are Fleeing', Justice for Syria in Swedish and German Courts" (2017) p. 69
</t>
        </r>
      </text>
    </comment>
    <comment ref="AH1467" authorId="0" shapeId="0" xr:uid="{00000000-0006-0000-0000-0000AE150000}">
      <text>
        <r>
          <rPr>
            <sz val="11"/>
            <color indexed="8"/>
            <rFont val="Helvetica"/>
            <family val="2"/>
          </rPr>
          <t>Author:
https://en.wikipedia.org/wiki/List_of_former_German_colonies</t>
        </r>
      </text>
    </comment>
    <comment ref="O1468" authorId="1" shapeId="0" xr:uid="{00000000-0006-0000-0000-0000AF150000}">
      <text>
        <r>
          <rPr>
            <sz val="11"/>
            <color indexed="8"/>
            <rFont val="Helvetica"/>
            <family val="2"/>
          </rPr>
          <t xml:space="preserve">Mack Eason:
HRW, "'These are the Crimes we are Fleeing', Justice for Syria in Swedish and German Courts" (2017) p. 69
</t>
        </r>
      </text>
    </comment>
    <comment ref="AH1468" authorId="0" shapeId="0" xr:uid="{00000000-0006-0000-0000-0000B0150000}">
      <text>
        <r>
          <rPr>
            <sz val="11"/>
            <color indexed="8"/>
            <rFont val="Helvetica"/>
            <family val="2"/>
          </rPr>
          <t>Author:
https://en.wikipedia.org/wiki/List_of_former_German_colonies</t>
        </r>
      </text>
    </comment>
    <comment ref="O1469" authorId="1" shapeId="0" xr:uid="{00000000-0006-0000-0000-0000B1150000}">
      <text>
        <r>
          <rPr>
            <sz val="11"/>
            <color indexed="8"/>
            <rFont val="Helvetica"/>
            <family val="2"/>
          </rPr>
          <t xml:space="preserve">Mack Eason:
HRW, "'These are the Crimes we are Fleeing', Justice for Syria in Swedish and German Courts" (2017) p. 69
</t>
        </r>
      </text>
    </comment>
    <comment ref="AH1469" authorId="0" shapeId="0" xr:uid="{00000000-0006-0000-0000-0000B2150000}">
      <text>
        <r>
          <rPr>
            <sz val="11"/>
            <color indexed="8"/>
            <rFont val="Helvetica"/>
            <family val="2"/>
          </rPr>
          <t>Author:
https://en.wikipedia.org/wiki/List_of_former_German_colonies</t>
        </r>
      </text>
    </comment>
    <comment ref="O1470" authorId="1" shapeId="0" xr:uid="{00000000-0006-0000-0000-0000B3150000}">
      <text>
        <r>
          <rPr>
            <sz val="11"/>
            <color indexed="8"/>
            <rFont val="Helvetica"/>
            <family val="2"/>
          </rPr>
          <t xml:space="preserve">Mack Eason:
HRW, "'These are the Crimes we are Fleeing', Justice for Syria in Swedish and German Courts" (2017) p. 69
</t>
        </r>
      </text>
    </comment>
    <comment ref="AH1470" authorId="0" shapeId="0" xr:uid="{00000000-0006-0000-0000-0000B4150000}">
      <text>
        <r>
          <rPr>
            <sz val="11"/>
            <color indexed="8"/>
            <rFont val="Helvetica"/>
            <family val="2"/>
          </rPr>
          <t>Author:
https://en.wikipedia.org/wiki/List_of_former_German_colonies</t>
        </r>
      </text>
    </comment>
    <comment ref="O1471" authorId="1" shapeId="0" xr:uid="{00000000-0006-0000-0000-0000B5150000}">
      <text>
        <r>
          <rPr>
            <sz val="11"/>
            <color indexed="8"/>
            <rFont val="Helvetica"/>
            <family val="2"/>
          </rPr>
          <t xml:space="preserve">Mack Eason:
HRW, "'These are the Crimes we are Fleeing', Justice for Syria in Swedish and German Courts" (2017) p. 69
</t>
        </r>
      </text>
    </comment>
    <comment ref="AH1471" authorId="0" shapeId="0" xr:uid="{00000000-0006-0000-0000-0000B6150000}">
      <text>
        <r>
          <rPr>
            <sz val="11"/>
            <color indexed="8"/>
            <rFont val="Helvetica"/>
            <family val="2"/>
          </rPr>
          <t>Author:
https://en.wikipedia.org/wiki/List_of_former_German_colonies</t>
        </r>
      </text>
    </comment>
    <comment ref="O1472" authorId="1" shapeId="0" xr:uid="{00000000-0006-0000-0000-000046150000}">
      <text>
        <r>
          <rPr>
            <sz val="11"/>
            <color indexed="8"/>
            <rFont val="Helvetica"/>
            <family val="2"/>
          </rPr>
          <t xml:space="preserve">Mack Eason:
HRW, "'These are the Crimes we are Fleeing', Justice for Syria in Swedish and German Courts" (2017) p. 69
</t>
        </r>
      </text>
    </comment>
    <comment ref="Q1472" authorId="1" shapeId="0" xr:uid="{00000000-0006-0000-0000-000047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472" authorId="0" shapeId="0" xr:uid="{00000000-0006-0000-0000-000048150000}">
      <text>
        <r>
          <rPr>
            <sz val="11"/>
            <color indexed="8"/>
            <rFont val="Helvetica"/>
            <family val="2"/>
          </rPr>
          <t>Author:
https://en.wikipedia.org/wiki/List_of_former_German_colonies</t>
        </r>
      </text>
    </comment>
    <comment ref="O1473" authorId="1" shapeId="0" xr:uid="{00000000-0006-0000-0000-0000B7150000}">
      <text>
        <r>
          <rPr>
            <sz val="11"/>
            <color indexed="8"/>
            <rFont val="Helvetica"/>
            <family val="2"/>
          </rPr>
          <t xml:space="preserve">Mack Eason:
HRW, "'These are the Crimes we are Fleeing', Justice for Syria in Swedish and German Courts" (2017) p. 69
</t>
        </r>
      </text>
    </comment>
    <comment ref="AH1473" authorId="0" shapeId="0" xr:uid="{00000000-0006-0000-0000-0000B8150000}">
      <text>
        <r>
          <rPr>
            <sz val="11"/>
            <color indexed="8"/>
            <rFont val="Helvetica"/>
            <family val="2"/>
          </rPr>
          <t>Author:
https://en.wikipedia.org/wiki/List_of_former_German_colonies</t>
        </r>
      </text>
    </comment>
    <comment ref="O1474" authorId="1" shapeId="0" xr:uid="{00000000-0006-0000-0000-0000B9150000}">
      <text>
        <r>
          <rPr>
            <sz val="11"/>
            <color indexed="8"/>
            <rFont val="Helvetica"/>
            <family val="2"/>
          </rPr>
          <t xml:space="preserve">Mack Eason:
HRW, "'These are the Crimes we are Fleeing', Justice for Syria in Swedish and German Courts" (2017) p. 69
</t>
        </r>
      </text>
    </comment>
    <comment ref="AH1474" authorId="0" shapeId="0" xr:uid="{00000000-0006-0000-0000-0000BA150000}">
      <text>
        <r>
          <rPr>
            <sz val="11"/>
            <color indexed="8"/>
            <rFont val="Helvetica"/>
            <family val="2"/>
          </rPr>
          <t>Author:
https://en.wikipedia.org/wiki/List_of_former_German_colonies</t>
        </r>
      </text>
    </comment>
    <comment ref="O1475" authorId="1" shapeId="0" xr:uid="{00000000-0006-0000-0000-0000BB150000}">
      <text>
        <r>
          <rPr>
            <sz val="11"/>
            <color indexed="8"/>
            <rFont val="Helvetica"/>
            <family val="2"/>
          </rPr>
          <t xml:space="preserve">Mack Eason:
HRW, "'These are the Crimes we are Fleeing', Justice for Syria in Swedish and German Courts" (2017) p. 69
</t>
        </r>
      </text>
    </comment>
    <comment ref="AH1475" authorId="0" shapeId="0" xr:uid="{00000000-0006-0000-0000-0000BC150000}">
      <text>
        <r>
          <rPr>
            <sz val="11"/>
            <color indexed="8"/>
            <rFont val="Helvetica"/>
            <family val="2"/>
          </rPr>
          <t>Author:
https://en.wikipedia.org/wiki/List_of_former_German_colonies</t>
        </r>
      </text>
    </comment>
    <comment ref="O1476" authorId="1" shapeId="0" xr:uid="{00000000-0006-0000-0000-0000BD150000}">
      <text>
        <r>
          <rPr>
            <sz val="11"/>
            <color indexed="8"/>
            <rFont val="Helvetica"/>
            <family val="2"/>
          </rPr>
          <t xml:space="preserve">Mack Eason:
HRW, "'These are the Crimes we are Fleeing', Justice for Syria in Swedish and German Courts" (2017) p. 69
</t>
        </r>
      </text>
    </comment>
    <comment ref="AH1476" authorId="0" shapeId="0" xr:uid="{00000000-0006-0000-0000-0000BE150000}">
      <text>
        <r>
          <rPr>
            <sz val="11"/>
            <color indexed="8"/>
            <rFont val="Helvetica"/>
            <family val="2"/>
          </rPr>
          <t>Author:
https://en.wikipedia.org/wiki/List_of_former_German_colonies</t>
        </r>
      </text>
    </comment>
    <comment ref="O1477" authorId="1" shapeId="0" xr:uid="{00000000-0006-0000-0000-0000BF150000}">
      <text>
        <r>
          <rPr>
            <sz val="11"/>
            <color indexed="8"/>
            <rFont val="Helvetica"/>
            <family val="2"/>
          </rPr>
          <t xml:space="preserve">Mack Eason:
HRW, "'These are the Crimes we are Fleeing', Justice for Syria in Swedish and German Courts" (2017) p. 69
</t>
        </r>
      </text>
    </comment>
    <comment ref="AH1477" authorId="0" shapeId="0" xr:uid="{00000000-0006-0000-0000-0000C0150000}">
      <text>
        <r>
          <rPr>
            <sz val="11"/>
            <color indexed="8"/>
            <rFont val="Helvetica"/>
            <family val="2"/>
          </rPr>
          <t>Author:
https://en.wikipedia.org/wiki/List_of_former_German_colonies</t>
        </r>
      </text>
    </comment>
    <comment ref="O1478" authorId="1" shapeId="0" xr:uid="{00000000-0006-0000-0000-0000C1150000}">
      <text>
        <r>
          <rPr>
            <sz val="11"/>
            <color indexed="8"/>
            <rFont val="Helvetica"/>
            <family val="2"/>
          </rPr>
          <t xml:space="preserve">Mack Eason:
HRW, "'These are the Crimes we are Fleeing', Justice for Syria in Swedish and German Courts" (2017) p. 69
</t>
        </r>
      </text>
    </comment>
    <comment ref="AH1478" authorId="0" shapeId="0" xr:uid="{00000000-0006-0000-0000-0000C2150000}">
      <text>
        <r>
          <rPr>
            <sz val="11"/>
            <color indexed="8"/>
            <rFont val="Helvetica"/>
            <family val="2"/>
          </rPr>
          <t>Author:
https://en.wikipedia.org/wiki/List_of_former_German_colonies</t>
        </r>
      </text>
    </comment>
    <comment ref="O1479" authorId="1" shapeId="0" xr:uid="{00000000-0006-0000-0000-0000C3150000}">
      <text>
        <r>
          <rPr>
            <sz val="11"/>
            <color indexed="8"/>
            <rFont val="Helvetica"/>
            <family val="2"/>
          </rPr>
          <t xml:space="preserve">Mack Eason:
HRW, "'These are the Crimes we are Fleeing', Justice for Syria in Swedish and German Courts" (2017) p. 69
</t>
        </r>
      </text>
    </comment>
    <comment ref="AH1479" authorId="0" shapeId="0" xr:uid="{00000000-0006-0000-0000-0000C4150000}">
      <text>
        <r>
          <rPr>
            <sz val="11"/>
            <color indexed="8"/>
            <rFont val="Helvetica"/>
            <family val="2"/>
          </rPr>
          <t>Author:
https://en.wikipedia.org/wiki/List_of_former_German_colonies</t>
        </r>
      </text>
    </comment>
    <comment ref="O1480" authorId="1" shapeId="0" xr:uid="{00000000-0006-0000-0000-0000C5150000}">
      <text>
        <r>
          <rPr>
            <sz val="11"/>
            <color indexed="8"/>
            <rFont val="Helvetica"/>
            <family val="2"/>
          </rPr>
          <t xml:space="preserve">Mack Eason:
HRW, "'These are the Crimes we are Fleeing', Justice for Syria in Swedish and German Courts" (2017) p. 69
</t>
        </r>
      </text>
    </comment>
    <comment ref="AH1480" authorId="0" shapeId="0" xr:uid="{00000000-0006-0000-0000-0000C6150000}">
      <text>
        <r>
          <rPr>
            <sz val="11"/>
            <color indexed="8"/>
            <rFont val="Helvetica"/>
            <family val="2"/>
          </rPr>
          <t>Author:
https://en.wikipedia.org/wiki/List_of_former_German_colonies</t>
        </r>
      </text>
    </comment>
    <comment ref="O1481" authorId="1" shapeId="0" xr:uid="{00000000-0006-0000-0000-0000C7150000}">
      <text>
        <r>
          <rPr>
            <sz val="11"/>
            <color indexed="8"/>
            <rFont val="Helvetica"/>
            <family val="2"/>
          </rPr>
          <t xml:space="preserve">Mack Eason:
HRW, "'These are the Crimes we are Fleeing', Justice for Syria in Swedish and German Courts" (2017) p. 69
</t>
        </r>
      </text>
    </comment>
    <comment ref="AH1481" authorId="0" shapeId="0" xr:uid="{00000000-0006-0000-0000-0000C8150000}">
      <text>
        <r>
          <rPr>
            <sz val="11"/>
            <color indexed="8"/>
            <rFont val="Helvetica"/>
            <family val="2"/>
          </rPr>
          <t>Author:
https://en.wikipedia.org/wiki/List_of_former_German_colonies</t>
        </r>
      </text>
    </comment>
    <comment ref="O1482" authorId="1" shapeId="0" xr:uid="{00000000-0006-0000-0000-0000C9150000}">
      <text>
        <r>
          <rPr>
            <sz val="11"/>
            <color indexed="8"/>
            <rFont val="Helvetica"/>
            <family val="2"/>
          </rPr>
          <t xml:space="preserve">Mack Eason:
HRW, "'These are the Crimes we are Fleeing', Justice for Syria in Swedish and German Courts" (2017) p. 69
</t>
        </r>
      </text>
    </comment>
    <comment ref="AH1482" authorId="0" shapeId="0" xr:uid="{00000000-0006-0000-0000-0000CA150000}">
      <text>
        <r>
          <rPr>
            <sz val="11"/>
            <color indexed="8"/>
            <rFont val="Helvetica"/>
            <family val="2"/>
          </rPr>
          <t>Author:
https://en.wikipedia.org/wiki/List_of_former_German_colonies</t>
        </r>
      </text>
    </comment>
    <comment ref="O1483" authorId="1" shapeId="0" xr:uid="{00000000-0006-0000-0000-000049150000}">
      <text>
        <r>
          <rPr>
            <sz val="11"/>
            <color indexed="8"/>
            <rFont val="Helvetica"/>
            <family val="2"/>
          </rPr>
          <t xml:space="preserve">Mack Eason:
HRW, "'These are the Crimes we are Fleeing', Justice for Syria in Swedish and German Courts" (2017) p. 69
</t>
        </r>
      </text>
    </comment>
    <comment ref="Q1483" authorId="1" shapeId="0" xr:uid="{00000000-0006-0000-0000-00004A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483" authorId="0" shapeId="0" xr:uid="{00000000-0006-0000-0000-00004B150000}">
      <text>
        <r>
          <rPr>
            <sz val="11"/>
            <color indexed="8"/>
            <rFont val="Helvetica"/>
            <family val="2"/>
          </rPr>
          <t>Author:
https://en.wikipedia.org/wiki/List_of_former_German_colonies</t>
        </r>
      </text>
    </comment>
    <comment ref="O1484" authorId="1" shapeId="0" xr:uid="{00000000-0006-0000-0000-0000CB150000}">
      <text>
        <r>
          <rPr>
            <sz val="11"/>
            <color indexed="8"/>
            <rFont val="Helvetica"/>
            <family val="2"/>
          </rPr>
          <t xml:space="preserve">Mack Eason:
HRW, "'These are the Crimes we are Fleeing', Justice for Syria in Swedish and German Courts" (2017) p. 69
</t>
        </r>
      </text>
    </comment>
    <comment ref="AH1484" authorId="0" shapeId="0" xr:uid="{00000000-0006-0000-0000-0000CC150000}">
      <text>
        <r>
          <rPr>
            <sz val="11"/>
            <color indexed="8"/>
            <rFont val="Helvetica"/>
            <family val="2"/>
          </rPr>
          <t>Author:
https://en.wikipedia.org/wiki/List_of_former_German_colonies</t>
        </r>
      </text>
    </comment>
    <comment ref="O1485" authorId="1" shapeId="0" xr:uid="{00000000-0006-0000-0000-0000CD150000}">
      <text>
        <r>
          <rPr>
            <sz val="11"/>
            <color indexed="8"/>
            <rFont val="Helvetica"/>
            <family val="2"/>
          </rPr>
          <t xml:space="preserve">Mack Eason:
HRW, "'These are the Crimes we are Fleeing', Justice for Syria in Swedish and German Courts" (2017) p. 69
</t>
        </r>
      </text>
    </comment>
    <comment ref="AH1485" authorId="0" shapeId="0" xr:uid="{00000000-0006-0000-0000-0000CE150000}">
      <text>
        <r>
          <rPr>
            <sz val="11"/>
            <color indexed="8"/>
            <rFont val="Helvetica"/>
            <family val="2"/>
          </rPr>
          <t>Author:
https://en.wikipedia.org/wiki/List_of_former_German_colonies</t>
        </r>
      </text>
    </comment>
    <comment ref="O1486" authorId="1" shapeId="0" xr:uid="{00000000-0006-0000-0000-0000CF150000}">
      <text>
        <r>
          <rPr>
            <sz val="11"/>
            <color indexed="8"/>
            <rFont val="Helvetica"/>
            <family val="2"/>
          </rPr>
          <t xml:space="preserve">Mack Eason:
HRW, "'These are the Crimes we are Fleeing', Justice for Syria in Swedish and German Courts" (2017) p. 69
</t>
        </r>
      </text>
    </comment>
    <comment ref="AH1486" authorId="0" shapeId="0" xr:uid="{00000000-0006-0000-0000-0000D0150000}">
      <text>
        <r>
          <rPr>
            <sz val="11"/>
            <color indexed="8"/>
            <rFont val="Helvetica"/>
            <family val="2"/>
          </rPr>
          <t>Author:
https://en.wikipedia.org/wiki/List_of_former_German_colonies</t>
        </r>
      </text>
    </comment>
    <comment ref="O1487" authorId="1" shapeId="0" xr:uid="{00000000-0006-0000-0000-0000D1150000}">
      <text>
        <r>
          <rPr>
            <sz val="11"/>
            <color indexed="8"/>
            <rFont val="Helvetica"/>
            <family val="2"/>
          </rPr>
          <t xml:space="preserve">Mack Eason:
HRW, "'These are the Crimes we are Fleeing', Justice for Syria in Swedish and German Courts" (2017) p. 69
</t>
        </r>
      </text>
    </comment>
    <comment ref="AH1487" authorId="0" shapeId="0" xr:uid="{00000000-0006-0000-0000-0000D2150000}">
      <text>
        <r>
          <rPr>
            <sz val="11"/>
            <color indexed="8"/>
            <rFont val="Helvetica"/>
            <family val="2"/>
          </rPr>
          <t>Author:
https://en.wikipedia.org/wiki/List_of_former_German_colonies</t>
        </r>
      </text>
    </comment>
    <comment ref="O1488" authorId="1" shapeId="0" xr:uid="{00000000-0006-0000-0000-0000D3150000}">
      <text>
        <r>
          <rPr>
            <sz val="11"/>
            <color indexed="8"/>
            <rFont val="Helvetica"/>
            <family val="2"/>
          </rPr>
          <t xml:space="preserve">Mack Eason:
HRW, "'These are the Crimes we are Fleeing', Justice for Syria in Swedish and German Courts" (2017) p. 69
</t>
        </r>
      </text>
    </comment>
    <comment ref="AH1488" authorId="0" shapeId="0" xr:uid="{00000000-0006-0000-0000-0000D4150000}">
      <text>
        <r>
          <rPr>
            <sz val="11"/>
            <color indexed="8"/>
            <rFont val="Helvetica"/>
            <family val="2"/>
          </rPr>
          <t>Author:
https://en.wikipedia.org/wiki/List_of_former_German_colonies</t>
        </r>
      </text>
    </comment>
    <comment ref="O1489" authorId="1" shapeId="0" xr:uid="{00000000-0006-0000-0000-0000D5150000}">
      <text>
        <r>
          <rPr>
            <sz val="11"/>
            <color indexed="8"/>
            <rFont val="Helvetica"/>
            <family val="2"/>
          </rPr>
          <t xml:space="preserve">Mack Eason:
HRW, "'These are the Crimes we are Fleeing', Justice for Syria in Swedish and German Courts" (2017) p. 69
</t>
        </r>
      </text>
    </comment>
    <comment ref="AH1489" authorId="0" shapeId="0" xr:uid="{00000000-0006-0000-0000-0000D6150000}">
      <text>
        <r>
          <rPr>
            <sz val="11"/>
            <color indexed="8"/>
            <rFont val="Helvetica"/>
            <family val="2"/>
          </rPr>
          <t>Author:
https://en.wikipedia.org/wiki/List_of_former_German_colonies</t>
        </r>
      </text>
    </comment>
    <comment ref="O1490" authorId="1" shapeId="0" xr:uid="{00000000-0006-0000-0000-0000D7150000}">
      <text>
        <r>
          <rPr>
            <sz val="11"/>
            <color indexed="8"/>
            <rFont val="Helvetica"/>
            <family val="2"/>
          </rPr>
          <t xml:space="preserve">Mack Eason:
HRW, "'These are the Crimes we are Fleeing', Justice for Syria in Swedish and German Courts" (2017) p. 69
</t>
        </r>
      </text>
    </comment>
    <comment ref="AH1490" authorId="0" shapeId="0" xr:uid="{00000000-0006-0000-0000-0000D8150000}">
      <text>
        <r>
          <rPr>
            <sz val="11"/>
            <color indexed="8"/>
            <rFont val="Helvetica"/>
            <family val="2"/>
          </rPr>
          <t>Author:
https://en.wikipedia.org/wiki/List_of_former_German_colonies</t>
        </r>
      </text>
    </comment>
    <comment ref="O1491" authorId="1" shapeId="0" xr:uid="{00000000-0006-0000-0000-0000D9150000}">
      <text>
        <r>
          <rPr>
            <sz val="11"/>
            <color indexed="8"/>
            <rFont val="Helvetica"/>
            <family val="2"/>
          </rPr>
          <t xml:space="preserve">Mack Eason:
HRW, "'These are the Crimes we are Fleeing', Justice for Syria in Swedish and German Courts" (2017) p. 69
</t>
        </r>
      </text>
    </comment>
    <comment ref="AH1491" authorId="0" shapeId="0" xr:uid="{00000000-0006-0000-0000-0000DA150000}">
      <text>
        <r>
          <rPr>
            <sz val="11"/>
            <color indexed="8"/>
            <rFont val="Helvetica"/>
            <family val="2"/>
          </rPr>
          <t>Author:
https://en.wikipedia.org/wiki/List_of_former_German_colonies</t>
        </r>
      </text>
    </comment>
    <comment ref="O1492" authorId="1" shapeId="0" xr:uid="{00000000-0006-0000-0000-0000DB150000}">
      <text>
        <r>
          <rPr>
            <sz val="11"/>
            <color indexed="8"/>
            <rFont val="Helvetica"/>
            <family val="2"/>
          </rPr>
          <t xml:space="preserve">Mack Eason:
HRW, "'These are the Crimes we are Fleeing', Justice for Syria in Swedish and German Courts" (2017) p. 69
</t>
        </r>
      </text>
    </comment>
    <comment ref="AH1492" authorId="0" shapeId="0" xr:uid="{00000000-0006-0000-0000-0000DC150000}">
      <text>
        <r>
          <rPr>
            <sz val="11"/>
            <color indexed="8"/>
            <rFont val="Helvetica"/>
            <family val="2"/>
          </rPr>
          <t>Author:
https://en.wikipedia.org/wiki/List_of_former_German_colonies</t>
        </r>
      </text>
    </comment>
    <comment ref="O1493" authorId="1" shapeId="0" xr:uid="{00000000-0006-0000-0000-0000DD150000}">
      <text>
        <r>
          <rPr>
            <sz val="11"/>
            <color indexed="8"/>
            <rFont val="Helvetica"/>
            <family val="2"/>
          </rPr>
          <t xml:space="preserve">Mack Eason:
HRW, "'These are the Crimes we are Fleeing', Justice for Syria in Swedish and German Courts" (2017) p. 69
</t>
        </r>
      </text>
    </comment>
    <comment ref="AH1493" authorId="0" shapeId="0" xr:uid="{00000000-0006-0000-0000-0000DE150000}">
      <text>
        <r>
          <rPr>
            <sz val="11"/>
            <color indexed="8"/>
            <rFont val="Helvetica"/>
            <family val="2"/>
          </rPr>
          <t>Author:
https://en.wikipedia.org/wiki/List_of_former_German_colonies</t>
        </r>
      </text>
    </comment>
    <comment ref="O1494" authorId="1" shapeId="0" xr:uid="{00000000-0006-0000-0000-00004C150000}">
      <text>
        <r>
          <rPr>
            <sz val="11"/>
            <color indexed="8"/>
            <rFont val="Helvetica"/>
            <family val="2"/>
          </rPr>
          <t xml:space="preserve">Mack Eason:
HRW, "'These are the Crimes we are Fleeing', Justice for Syria in Swedish and German Courts" (2017) p. 69
</t>
        </r>
      </text>
    </comment>
    <comment ref="Q1494" authorId="1" shapeId="0" xr:uid="{00000000-0006-0000-0000-00004D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494" authorId="0" shapeId="0" xr:uid="{00000000-0006-0000-0000-00004E150000}">
      <text>
        <r>
          <rPr>
            <sz val="11"/>
            <color indexed="8"/>
            <rFont val="Helvetica"/>
            <family val="2"/>
          </rPr>
          <t>Author:
https://en.wikipedia.org/wiki/List_of_former_German_colonies</t>
        </r>
      </text>
    </comment>
    <comment ref="O1495" authorId="1" shapeId="0" xr:uid="{00000000-0006-0000-0000-0000DF150000}">
      <text>
        <r>
          <rPr>
            <sz val="11"/>
            <color indexed="8"/>
            <rFont val="Helvetica"/>
            <family val="2"/>
          </rPr>
          <t xml:space="preserve">Mack Eason:
HRW, "'These are the Crimes we are Fleeing', Justice for Syria in Swedish and German Courts" (2017) p. 69
</t>
        </r>
      </text>
    </comment>
    <comment ref="AH1495" authorId="0" shapeId="0" xr:uid="{00000000-0006-0000-0000-0000E0150000}">
      <text>
        <r>
          <rPr>
            <sz val="11"/>
            <color indexed="8"/>
            <rFont val="Helvetica"/>
            <family val="2"/>
          </rPr>
          <t>Author:
https://en.wikipedia.org/wiki/List_of_former_German_colonies</t>
        </r>
      </text>
    </comment>
    <comment ref="O1496" authorId="1" shapeId="0" xr:uid="{00000000-0006-0000-0000-0000E1150000}">
      <text>
        <r>
          <rPr>
            <sz val="11"/>
            <color indexed="8"/>
            <rFont val="Helvetica"/>
            <family val="2"/>
          </rPr>
          <t xml:space="preserve">Mack Eason:
HRW, "'These are the Crimes we are Fleeing', Justice for Syria in Swedish and German Courts" (2017) p. 69
</t>
        </r>
      </text>
    </comment>
    <comment ref="AH1496" authorId="0" shapeId="0" xr:uid="{00000000-0006-0000-0000-0000E2150000}">
      <text>
        <r>
          <rPr>
            <sz val="11"/>
            <color indexed="8"/>
            <rFont val="Helvetica"/>
            <family val="2"/>
          </rPr>
          <t>Author:
https://en.wikipedia.org/wiki/List_of_former_German_colonies</t>
        </r>
      </text>
    </comment>
    <comment ref="O1497" authorId="1" shapeId="0" xr:uid="{00000000-0006-0000-0000-0000E3150000}">
      <text>
        <r>
          <rPr>
            <sz val="11"/>
            <color indexed="8"/>
            <rFont val="Helvetica"/>
            <family val="2"/>
          </rPr>
          <t xml:space="preserve">Mack Eason:
HRW, "'These are the Crimes we are Fleeing', Justice for Syria in Swedish and German Courts" (2017) p. 69
</t>
        </r>
      </text>
    </comment>
    <comment ref="AH1497" authorId="0" shapeId="0" xr:uid="{00000000-0006-0000-0000-0000E4150000}">
      <text>
        <r>
          <rPr>
            <sz val="11"/>
            <color indexed="8"/>
            <rFont val="Helvetica"/>
            <family val="2"/>
          </rPr>
          <t>Author:
https://en.wikipedia.org/wiki/List_of_former_German_colonies</t>
        </r>
      </text>
    </comment>
    <comment ref="O1498" authorId="1" shapeId="0" xr:uid="{00000000-0006-0000-0000-0000E5150000}">
      <text>
        <r>
          <rPr>
            <sz val="11"/>
            <color indexed="8"/>
            <rFont val="Helvetica"/>
            <family val="2"/>
          </rPr>
          <t xml:space="preserve">Mack Eason:
HRW, "'These are the Crimes we are Fleeing', Justice for Syria in Swedish and German Courts" (2017) p. 69
</t>
        </r>
      </text>
    </comment>
    <comment ref="AH1498" authorId="0" shapeId="0" xr:uid="{00000000-0006-0000-0000-0000E6150000}">
      <text>
        <r>
          <rPr>
            <sz val="11"/>
            <color indexed="8"/>
            <rFont val="Helvetica"/>
            <family val="2"/>
          </rPr>
          <t>Author:
https://en.wikipedia.org/wiki/List_of_former_German_colonies</t>
        </r>
      </text>
    </comment>
    <comment ref="O1499" authorId="1" shapeId="0" xr:uid="{00000000-0006-0000-0000-0000E7150000}">
      <text>
        <r>
          <rPr>
            <sz val="11"/>
            <color indexed="8"/>
            <rFont val="Helvetica"/>
            <family val="2"/>
          </rPr>
          <t xml:space="preserve">Mack Eason:
HRW, "'These are the Crimes we are Fleeing', Justice for Syria in Swedish and German Courts" (2017) p. 69
</t>
        </r>
      </text>
    </comment>
    <comment ref="AH1499" authorId="0" shapeId="0" xr:uid="{00000000-0006-0000-0000-0000E8150000}">
      <text>
        <r>
          <rPr>
            <sz val="11"/>
            <color indexed="8"/>
            <rFont val="Helvetica"/>
            <family val="2"/>
          </rPr>
          <t>Author:
https://en.wikipedia.org/wiki/List_of_former_German_colonies</t>
        </r>
      </text>
    </comment>
    <comment ref="O1500" authorId="1" shapeId="0" xr:uid="{00000000-0006-0000-0000-0000E9150000}">
      <text>
        <r>
          <rPr>
            <sz val="11"/>
            <color indexed="8"/>
            <rFont val="Helvetica"/>
            <family val="2"/>
          </rPr>
          <t xml:space="preserve">Mack Eason:
HRW, "'These are the Crimes we are Fleeing', Justice for Syria in Swedish and German Courts" (2017) p. 69
</t>
        </r>
      </text>
    </comment>
    <comment ref="AH1500" authorId="0" shapeId="0" xr:uid="{00000000-0006-0000-0000-0000EA150000}">
      <text>
        <r>
          <rPr>
            <sz val="11"/>
            <color indexed="8"/>
            <rFont val="Helvetica"/>
            <family val="2"/>
          </rPr>
          <t>Author:
https://en.wikipedia.org/wiki/List_of_former_German_colonies</t>
        </r>
      </text>
    </comment>
    <comment ref="O1501" authorId="1" shapeId="0" xr:uid="{00000000-0006-0000-0000-0000EB150000}">
      <text>
        <r>
          <rPr>
            <sz val="11"/>
            <color indexed="8"/>
            <rFont val="Helvetica"/>
            <family val="2"/>
          </rPr>
          <t xml:space="preserve">Mack Eason:
HRW, "'These are the Crimes we are Fleeing', Justice for Syria in Swedish and German Courts" (2017) p. 69
</t>
        </r>
      </text>
    </comment>
    <comment ref="AH1501" authorId="0" shapeId="0" xr:uid="{00000000-0006-0000-0000-0000EC150000}">
      <text>
        <r>
          <rPr>
            <sz val="11"/>
            <color indexed="8"/>
            <rFont val="Helvetica"/>
            <family val="2"/>
          </rPr>
          <t>Author:
https://en.wikipedia.org/wiki/List_of_former_German_colonies</t>
        </r>
      </text>
    </comment>
    <comment ref="O1502" authorId="1" shapeId="0" xr:uid="{00000000-0006-0000-0000-0000ED150000}">
      <text>
        <r>
          <rPr>
            <sz val="11"/>
            <color indexed="8"/>
            <rFont val="Helvetica"/>
            <family val="2"/>
          </rPr>
          <t xml:space="preserve">Mack Eason:
HRW, "'These are the Crimes we are Fleeing', Justice for Syria in Swedish and German Courts" (2017) p. 69
</t>
        </r>
      </text>
    </comment>
    <comment ref="AH1502" authorId="0" shapeId="0" xr:uid="{00000000-0006-0000-0000-0000EE150000}">
      <text>
        <r>
          <rPr>
            <sz val="11"/>
            <color indexed="8"/>
            <rFont val="Helvetica"/>
            <family val="2"/>
          </rPr>
          <t>Author:
https://en.wikipedia.org/wiki/List_of_former_German_colonies</t>
        </r>
      </text>
    </comment>
    <comment ref="O1503" authorId="1" shapeId="0" xr:uid="{00000000-0006-0000-0000-0000EF150000}">
      <text>
        <r>
          <rPr>
            <sz val="11"/>
            <color indexed="8"/>
            <rFont val="Helvetica"/>
            <family val="2"/>
          </rPr>
          <t xml:space="preserve">Mack Eason:
HRW, "'These are the Crimes we are Fleeing', Justice for Syria in Swedish and German Courts" (2017) p. 69
</t>
        </r>
      </text>
    </comment>
    <comment ref="AH1503" authorId="0" shapeId="0" xr:uid="{00000000-0006-0000-0000-0000F0150000}">
      <text>
        <r>
          <rPr>
            <sz val="11"/>
            <color indexed="8"/>
            <rFont val="Helvetica"/>
            <family val="2"/>
          </rPr>
          <t>Author:
https://en.wikipedia.org/wiki/List_of_former_German_colonies</t>
        </r>
      </text>
    </comment>
    <comment ref="O1504" authorId="1" shapeId="0" xr:uid="{00000000-0006-0000-0000-0000F1150000}">
      <text>
        <r>
          <rPr>
            <sz val="11"/>
            <color indexed="8"/>
            <rFont val="Helvetica"/>
            <family val="2"/>
          </rPr>
          <t xml:space="preserve">Mack Eason:
HRW, "'These are the Crimes we are Fleeing', Justice for Syria in Swedish and German Courts" (2017) p. 69
</t>
        </r>
      </text>
    </comment>
    <comment ref="AH1504" authorId="0" shapeId="0" xr:uid="{00000000-0006-0000-0000-0000F2150000}">
      <text>
        <r>
          <rPr>
            <sz val="11"/>
            <color indexed="8"/>
            <rFont val="Helvetica"/>
            <family val="2"/>
          </rPr>
          <t>Author:
https://en.wikipedia.org/wiki/List_of_former_German_colonies</t>
        </r>
      </text>
    </comment>
    <comment ref="O1505" authorId="1" shapeId="0" xr:uid="{00000000-0006-0000-0000-00004F150000}">
      <text>
        <r>
          <rPr>
            <sz val="11"/>
            <color indexed="8"/>
            <rFont val="Helvetica"/>
            <family val="2"/>
          </rPr>
          <t xml:space="preserve">Mack Eason:
HRW, "'These are the Crimes we are Fleeing', Justice for Syria in Swedish and German Courts" (2017) p. 69
</t>
        </r>
      </text>
    </comment>
    <comment ref="Q1505" authorId="1" shapeId="0" xr:uid="{00000000-0006-0000-0000-000050150000}">
      <text>
        <r>
          <rPr>
            <sz val="11"/>
            <color indexed="8"/>
            <rFont val="Helvetica"/>
            <family val="2"/>
          </rPr>
          <t>Mack Eason:
Interpolated from this document: http://dip21.bundestag.de/dip21/btd/18/124/1812487.pdf (reference to formal proceedings being initiated against EIGHT Syrian defendant in 2016)</t>
        </r>
      </text>
    </comment>
    <comment ref="AH1505" authorId="0" shapeId="0" xr:uid="{00000000-0006-0000-0000-000051150000}">
      <text>
        <r>
          <rPr>
            <sz val="11"/>
            <color indexed="8"/>
            <rFont val="Helvetica"/>
            <family val="2"/>
          </rPr>
          <t>Author:
https://en.wikipedia.org/wiki/List_of_former_German_colonies</t>
        </r>
      </text>
    </comment>
    <comment ref="O1506" authorId="1" shapeId="0" xr:uid="{00000000-0006-0000-0000-0000F3150000}">
      <text>
        <r>
          <rPr>
            <sz val="11"/>
            <color indexed="8"/>
            <rFont val="Helvetica"/>
            <family val="2"/>
          </rPr>
          <t xml:space="preserve">Mack Eason:
HRW, "'These are the Crimes we are Fleeing', Justice for Syria in Swedish and German Courts" (2017) p. 69
</t>
        </r>
      </text>
    </comment>
    <comment ref="AH1506" authorId="0" shapeId="0" xr:uid="{00000000-0006-0000-0000-0000F4150000}">
      <text>
        <r>
          <rPr>
            <sz val="11"/>
            <color indexed="8"/>
            <rFont val="Helvetica"/>
            <family val="2"/>
          </rPr>
          <t>Author:
https://en.wikipedia.org/wiki/List_of_former_German_colonies</t>
        </r>
      </text>
    </comment>
    <comment ref="O1507" authorId="1" shapeId="0" xr:uid="{00000000-0006-0000-0000-0000F5150000}">
      <text>
        <r>
          <rPr>
            <sz val="11"/>
            <color indexed="8"/>
            <rFont val="Helvetica"/>
            <family val="2"/>
          </rPr>
          <t xml:space="preserve">Mack Eason:
HRW, "'These are the Crimes we are Fleeing', Justice for Syria in Swedish and German Courts" (2017) p. 69
</t>
        </r>
      </text>
    </comment>
    <comment ref="AH1507" authorId="0" shapeId="0" xr:uid="{00000000-0006-0000-0000-0000F6150000}">
      <text>
        <r>
          <rPr>
            <sz val="11"/>
            <color indexed="8"/>
            <rFont val="Helvetica"/>
            <family val="2"/>
          </rPr>
          <t>Author:
https://en.wikipedia.org/wiki/List_of_former_German_colonies</t>
        </r>
      </text>
    </comment>
    <comment ref="O1508" authorId="1" shapeId="0" xr:uid="{00000000-0006-0000-0000-0000F7150000}">
      <text>
        <r>
          <rPr>
            <sz val="11"/>
            <color indexed="8"/>
            <rFont val="Helvetica"/>
            <family val="2"/>
          </rPr>
          <t xml:space="preserve">Mack Eason:
HRW, "'These are the Crimes we are Fleeing', Justice for Syria in Swedish and German Courts" (2017) p. 69
</t>
        </r>
      </text>
    </comment>
    <comment ref="AH1508" authorId="0" shapeId="0" xr:uid="{00000000-0006-0000-0000-0000F8150000}">
      <text>
        <r>
          <rPr>
            <sz val="11"/>
            <color indexed="8"/>
            <rFont val="Helvetica"/>
            <family val="2"/>
          </rPr>
          <t>Author:
https://en.wikipedia.org/wiki/List_of_former_German_colonies</t>
        </r>
      </text>
    </comment>
    <comment ref="O1509" authorId="1" shapeId="0" xr:uid="{00000000-0006-0000-0000-0000F9150000}">
      <text>
        <r>
          <rPr>
            <sz val="11"/>
            <color indexed="8"/>
            <rFont val="Helvetica"/>
            <family val="2"/>
          </rPr>
          <t xml:space="preserve">Mack Eason:
HRW, "'These are the Crimes we are Fleeing', Justice for Syria in Swedish and German Courts" (2017) p. 69
</t>
        </r>
      </text>
    </comment>
    <comment ref="AH1509" authorId="0" shapeId="0" xr:uid="{00000000-0006-0000-0000-0000FA150000}">
      <text>
        <r>
          <rPr>
            <sz val="11"/>
            <color indexed="8"/>
            <rFont val="Helvetica"/>
            <family val="2"/>
          </rPr>
          <t>Author:
https://en.wikipedia.org/wiki/List_of_former_German_colonies</t>
        </r>
      </text>
    </comment>
    <comment ref="O1510" authorId="1" shapeId="0" xr:uid="{00000000-0006-0000-0000-0000FB150000}">
      <text>
        <r>
          <rPr>
            <sz val="11"/>
            <color indexed="8"/>
            <rFont val="Helvetica"/>
            <family val="2"/>
          </rPr>
          <t xml:space="preserve">Mack Eason:
HRW, "'These are the Crimes we are Fleeing', Justice for Syria in Swedish and German Courts" (2017) p. 69
</t>
        </r>
      </text>
    </comment>
    <comment ref="AH1510" authorId="0" shapeId="0" xr:uid="{00000000-0006-0000-0000-0000FC150000}">
      <text>
        <r>
          <rPr>
            <sz val="11"/>
            <color indexed="8"/>
            <rFont val="Helvetica"/>
            <family val="2"/>
          </rPr>
          <t>Author:
https://en.wikipedia.org/wiki/List_of_former_German_colonies</t>
        </r>
      </text>
    </comment>
    <comment ref="O1511" authorId="1" shapeId="0" xr:uid="{00000000-0006-0000-0000-0000FD150000}">
      <text>
        <r>
          <rPr>
            <sz val="11"/>
            <color indexed="8"/>
            <rFont val="Helvetica"/>
            <family val="2"/>
          </rPr>
          <t xml:space="preserve">Mack Eason:
HRW, "'These are the Crimes we are Fleeing', Justice for Syria in Swedish and German Courts" (2017) p. 69
</t>
        </r>
      </text>
    </comment>
    <comment ref="AH1511" authorId="0" shapeId="0" xr:uid="{00000000-0006-0000-0000-0000FE150000}">
      <text>
        <r>
          <rPr>
            <sz val="11"/>
            <color indexed="8"/>
            <rFont val="Helvetica"/>
            <family val="2"/>
          </rPr>
          <t>Author:
https://en.wikipedia.org/wiki/List_of_former_German_colonies</t>
        </r>
      </text>
    </comment>
    <comment ref="O1512" authorId="1" shapeId="0" xr:uid="{00000000-0006-0000-0000-0000FF150000}">
      <text>
        <r>
          <rPr>
            <sz val="11"/>
            <color indexed="8"/>
            <rFont val="Helvetica"/>
            <family val="2"/>
          </rPr>
          <t xml:space="preserve">Mack Eason:
HRW, "'These are the Crimes we are Fleeing', Justice for Syria in Swedish and German Courts" (2017) p. 69
</t>
        </r>
      </text>
    </comment>
    <comment ref="AH1512" authorId="0" shapeId="0" xr:uid="{00000000-0006-0000-0000-000000160000}">
      <text>
        <r>
          <rPr>
            <sz val="11"/>
            <color indexed="8"/>
            <rFont val="Helvetica"/>
            <family val="2"/>
          </rPr>
          <t>Author:
https://en.wikipedia.org/wiki/List_of_former_German_colonies</t>
        </r>
      </text>
    </comment>
    <comment ref="O1513" authorId="1" shapeId="0" xr:uid="{00000000-0006-0000-0000-000001160000}">
      <text>
        <r>
          <rPr>
            <sz val="11"/>
            <color indexed="8"/>
            <rFont val="Helvetica"/>
            <family val="2"/>
          </rPr>
          <t xml:space="preserve">Mack Eason:
HRW, "'These are the Crimes we are Fleeing', Justice for Syria in Swedish and German Courts" (2017) p. 69
</t>
        </r>
      </text>
    </comment>
    <comment ref="AH1513" authorId="0" shapeId="0" xr:uid="{00000000-0006-0000-0000-000002160000}">
      <text>
        <r>
          <rPr>
            <sz val="11"/>
            <color indexed="8"/>
            <rFont val="Helvetica"/>
            <family val="2"/>
          </rPr>
          <t>Author:
https://en.wikipedia.org/wiki/List_of_former_German_colonies</t>
        </r>
      </text>
    </comment>
    <comment ref="O1514" authorId="1" shapeId="0" xr:uid="{00000000-0006-0000-0000-000003160000}">
      <text>
        <r>
          <rPr>
            <sz val="11"/>
            <color indexed="8"/>
            <rFont val="Helvetica"/>
            <family val="2"/>
          </rPr>
          <t xml:space="preserve">Mack Eason:
HRW, "'These are the Crimes we are Fleeing', Justice for Syria in Swedish and German Courts" (2017) p. 69
</t>
        </r>
      </text>
    </comment>
    <comment ref="AH1514" authorId="0" shapeId="0" xr:uid="{00000000-0006-0000-0000-000004160000}">
      <text>
        <r>
          <rPr>
            <sz val="11"/>
            <color indexed="8"/>
            <rFont val="Helvetica"/>
            <family val="2"/>
          </rPr>
          <t>Author:
https://en.wikipedia.org/wiki/List_of_former_German_colonies</t>
        </r>
      </text>
    </comment>
    <comment ref="O1515" authorId="1" shapeId="0" xr:uid="{00000000-0006-0000-0000-000005160000}">
      <text>
        <r>
          <rPr>
            <sz val="11"/>
            <color indexed="8"/>
            <rFont val="Helvetica"/>
            <family val="2"/>
          </rPr>
          <t xml:space="preserve">Mack Eason:
HRW, "'These are the Crimes we are Fleeing', Justice for Syria in Swedish and German Courts" (2017) p. 69
</t>
        </r>
      </text>
    </comment>
    <comment ref="AH1515" authorId="0" shapeId="0" xr:uid="{00000000-0006-0000-0000-000006160000}">
      <text>
        <r>
          <rPr>
            <sz val="11"/>
            <color indexed="8"/>
            <rFont val="Helvetica"/>
            <family val="2"/>
          </rPr>
          <t>Author:
https://en.wikipedia.org/wiki/List_of_former_German_colonies</t>
        </r>
      </text>
    </comment>
    <comment ref="AL1516" authorId="1" shapeId="0" xr:uid="{00000000-0006-0000-0000-0000501A0000}">
      <text>
        <r>
          <rPr>
            <sz val="11"/>
            <color indexed="8"/>
            <rFont val="Helvetica"/>
            <family val="2"/>
          </rPr>
          <t>Mack Eason:
http://uk.reuters.com/article/uk-europe-migrants-warcrimes-norway/norway-police-search-for-syrian-war-criminals-among-asylum-seekers-idUKKCN0UT1FG</t>
        </r>
      </text>
    </comment>
    <comment ref="AL1517" authorId="1" shapeId="0" xr:uid="{00000000-0006-0000-0000-0000591A0000}">
      <text>
        <r>
          <rPr>
            <sz val="11"/>
            <color indexed="8"/>
            <rFont val="Helvetica"/>
            <family val="2"/>
          </rPr>
          <t>Mack Eason:
http://uk.reuters.com/article/uk-europe-migrants-warcrimes-norway/norway-police-search-for-syrian-war-criminals-among-asylum-seekers-idUKKCN0UT1FG</t>
        </r>
      </text>
    </comment>
    <comment ref="AL1518" authorId="1" shapeId="0" xr:uid="{00000000-0006-0000-0000-00005A1A0000}">
      <text>
        <r>
          <rPr>
            <sz val="11"/>
            <color indexed="8"/>
            <rFont val="Helvetica"/>
            <family val="2"/>
          </rPr>
          <t>Mack Eason:
http://uk.reuters.com/article/uk-europe-migrants-warcrimes-norway/norway-police-search-for-syrian-war-criminals-among-asylum-seekers-idUKKCN0UT1FG</t>
        </r>
      </text>
    </comment>
    <comment ref="AL1519" authorId="1" shapeId="0" xr:uid="{00000000-0006-0000-0000-00005B1A0000}">
      <text>
        <r>
          <rPr>
            <sz val="11"/>
            <color indexed="8"/>
            <rFont val="Helvetica"/>
            <family val="2"/>
          </rPr>
          <t>Mack Eason:
http://uk.reuters.com/article/uk-europe-migrants-warcrimes-norway/norway-police-search-for-syrian-war-criminals-among-asylum-seekers-idUKKCN0UT1FG</t>
        </r>
      </text>
    </comment>
    <comment ref="AL1520" authorId="1" shapeId="0" xr:uid="{00000000-0006-0000-0000-00005C1A0000}">
      <text>
        <r>
          <rPr>
            <sz val="11"/>
            <color indexed="8"/>
            <rFont val="Helvetica"/>
            <family val="2"/>
          </rPr>
          <t>Mack Eason:
http://uk.reuters.com/article/uk-europe-migrants-warcrimes-norway/norway-police-search-for-syrian-war-criminals-among-asylum-seekers-idUKKCN0UT1FG</t>
        </r>
      </text>
    </comment>
    <comment ref="AL1521" authorId="1" shapeId="0" xr:uid="{00000000-0006-0000-0000-00005D1A0000}">
      <text>
        <r>
          <rPr>
            <sz val="11"/>
            <color indexed="8"/>
            <rFont val="Helvetica"/>
            <family val="2"/>
          </rPr>
          <t>Mack Eason:
http://uk.reuters.com/article/uk-europe-migrants-warcrimes-norway/norway-police-search-for-syrian-war-criminals-among-asylum-seekers-idUKKCN0UT1FG</t>
        </r>
      </text>
    </comment>
    <comment ref="AL1522" authorId="1" shapeId="0" xr:uid="{00000000-0006-0000-0000-00005E1A0000}">
      <text>
        <r>
          <rPr>
            <sz val="11"/>
            <color indexed="8"/>
            <rFont val="Helvetica"/>
            <family val="2"/>
          </rPr>
          <t>Mack Eason:
http://uk.reuters.com/article/uk-europe-migrants-warcrimes-norway/norway-police-search-for-syrian-war-criminals-among-asylum-seekers-idUKKCN0UT1FG</t>
        </r>
      </text>
    </comment>
    <comment ref="AL1523" authorId="1" shapeId="0" xr:uid="{00000000-0006-0000-0000-00005F1A0000}">
      <text>
        <r>
          <rPr>
            <sz val="11"/>
            <color indexed="8"/>
            <rFont val="Helvetica"/>
            <family val="2"/>
          </rPr>
          <t>Mack Eason:
http://uk.reuters.com/article/uk-europe-migrants-warcrimes-norway/norway-police-search-for-syrian-war-criminals-among-asylum-seekers-idUKKCN0UT1FG</t>
        </r>
      </text>
    </comment>
    <comment ref="AL1524" authorId="1" shapeId="0" xr:uid="{00000000-0006-0000-0000-0000601A0000}">
      <text>
        <r>
          <rPr>
            <sz val="11"/>
            <color indexed="8"/>
            <rFont val="Helvetica"/>
            <family val="2"/>
          </rPr>
          <t>Mack Eason:
http://uk.reuters.com/article/uk-europe-migrants-warcrimes-norway/norway-police-search-for-syrian-war-criminals-among-asylum-seekers-idUKKCN0UT1FG</t>
        </r>
      </text>
    </comment>
    <comment ref="AL1525" authorId="1" shapeId="0" xr:uid="{00000000-0006-0000-0000-0000611A0000}">
      <text>
        <r>
          <rPr>
            <sz val="11"/>
            <color indexed="8"/>
            <rFont val="Helvetica"/>
            <family val="2"/>
          </rPr>
          <t>Mack Eason:
http://uk.reuters.com/article/uk-europe-migrants-warcrimes-norway/norway-police-search-for-syrian-war-criminals-among-asylum-seekers-idUKKCN0UT1FG</t>
        </r>
      </text>
    </comment>
    <comment ref="AL1526" authorId="1" shapeId="0" xr:uid="{00000000-0006-0000-0000-0000621A0000}">
      <text>
        <r>
          <rPr>
            <sz val="11"/>
            <color indexed="8"/>
            <rFont val="Helvetica"/>
            <family val="2"/>
          </rPr>
          <t>Mack Eason:
http://uk.reuters.com/article/uk-europe-migrants-warcrimes-norway/norway-police-search-for-syrian-war-criminals-among-asylum-seekers-idUKKCN0UT1FG</t>
        </r>
      </text>
    </comment>
    <comment ref="AL1527" authorId="1" shapeId="0" xr:uid="{00000000-0006-0000-0000-0000511A0000}">
      <text>
        <r>
          <rPr>
            <sz val="11"/>
            <color indexed="8"/>
            <rFont val="Helvetica"/>
            <family val="2"/>
          </rPr>
          <t>Mack Eason:
http://uk.reuters.com/article/uk-europe-migrants-warcrimes-norway/norway-police-search-for-syrian-war-criminals-among-asylum-seekers-idUKKCN0UT1FG</t>
        </r>
      </text>
    </comment>
    <comment ref="AL1528" authorId="1" shapeId="0" xr:uid="{00000000-0006-0000-0000-0000631A0000}">
      <text>
        <r>
          <rPr>
            <sz val="11"/>
            <color indexed="8"/>
            <rFont val="Helvetica"/>
            <family val="2"/>
          </rPr>
          <t>Mack Eason:
http://uk.reuters.com/article/uk-europe-migrants-warcrimes-norway/norway-police-search-for-syrian-war-criminals-among-asylum-seekers-idUKKCN0UT1FG</t>
        </r>
      </text>
    </comment>
    <comment ref="AL1529" authorId="1" shapeId="0" xr:uid="{00000000-0006-0000-0000-0000521A0000}">
      <text>
        <r>
          <rPr>
            <sz val="11"/>
            <color indexed="8"/>
            <rFont val="Helvetica"/>
            <family val="2"/>
          </rPr>
          <t>Mack Eason:
http://uk.reuters.com/article/uk-europe-migrants-warcrimes-norway/norway-police-search-for-syrian-war-criminals-among-asylum-seekers-idUKKCN0UT1FG</t>
        </r>
      </text>
    </comment>
    <comment ref="AL1530" authorId="1" shapeId="0" xr:uid="{00000000-0006-0000-0000-0000531A0000}">
      <text>
        <r>
          <rPr>
            <sz val="11"/>
            <color indexed="8"/>
            <rFont val="Helvetica"/>
            <family val="2"/>
          </rPr>
          <t>Mack Eason:
http://uk.reuters.com/article/uk-europe-migrants-warcrimes-norway/norway-police-search-for-syrian-war-criminals-among-asylum-seekers-idUKKCN0UT1FG</t>
        </r>
      </text>
    </comment>
    <comment ref="AL1531" authorId="1" shapeId="0" xr:uid="{00000000-0006-0000-0000-0000541A0000}">
      <text>
        <r>
          <rPr>
            <sz val="11"/>
            <color indexed="8"/>
            <rFont val="Helvetica"/>
            <family val="2"/>
          </rPr>
          <t>Mack Eason:
http://uk.reuters.com/article/uk-europe-migrants-warcrimes-norway/norway-police-search-for-syrian-war-criminals-among-asylum-seekers-idUKKCN0UT1FG</t>
        </r>
      </text>
    </comment>
    <comment ref="AL1532" authorId="1" shapeId="0" xr:uid="{00000000-0006-0000-0000-0000551A0000}">
      <text>
        <r>
          <rPr>
            <sz val="11"/>
            <color indexed="8"/>
            <rFont val="Helvetica"/>
            <family val="2"/>
          </rPr>
          <t>Mack Eason:
http://uk.reuters.com/article/uk-europe-migrants-warcrimes-norway/norway-police-search-for-syrian-war-criminals-among-asylum-seekers-idUKKCN0UT1FG</t>
        </r>
      </text>
    </comment>
    <comment ref="AL1533" authorId="1" shapeId="0" xr:uid="{00000000-0006-0000-0000-0000561A0000}">
      <text>
        <r>
          <rPr>
            <sz val="11"/>
            <color indexed="8"/>
            <rFont val="Helvetica"/>
            <family val="2"/>
          </rPr>
          <t>Mack Eason:
http://uk.reuters.com/article/uk-europe-migrants-warcrimes-norway/norway-police-search-for-syrian-war-criminals-among-asylum-seekers-idUKKCN0UT1FG</t>
        </r>
      </text>
    </comment>
    <comment ref="AL1534" authorId="1" shapeId="0" xr:uid="{00000000-0006-0000-0000-0000571A0000}">
      <text>
        <r>
          <rPr>
            <sz val="11"/>
            <color indexed="8"/>
            <rFont val="Helvetica"/>
            <family val="2"/>
          </rPr>
          <t>Mack Eason:
http://uk.reuters.com/article/uk-europe-migrants-warcrimes-norway/norway-police-search-for-syrian-war-criminals-among-asylum-seekers-idUKKCN0UT1FG</t>
        </r>
      </text>
    </comment>
    <comment ref="AL1535" authorId="1" shapeId="0" xr:uid="{00000000-0006-0000-0000-0000581A0000}">
      <text>
        <r>
          <rPr>
            <sz val="11"/>
            <color indexed="8"/>
            <rFont val="Helvetica"/>
            <family val="2"/>
          </rPr>
          <t>Mack Eason:
http://uk.reuters.com/article/uk-europe-migrants-warcrimes-norway/norway-police-search-for-syrian-war-criminals-among-asylum-seekers-idUKKCN0UT1FG</t>
        </r>
      </text>
    </comment>
    <comment ref="O1536" authorId="1" shapeId="0" xr:uid="{00000000-0006-0000-0000-0000D9090000}">
      <text>
        <r>
          <rPr>
            <sz val="11"/>
            <color rgb="FF000000"/>
            <rFont val="Helvetica"/>
            <family val="2"/>
          </rPr>
          <t xml:space="preserve">Mack Eason:
</t>
        </r>
        <r>
          <rPr>
            <sz val="11"/>
            <color rgb="FF000000"/>
            <rFont val="Helvetica"/>
            <family val="2"/>
          </rPr>
          <t>http://www.tagesanzeiger.ch/schweiz/standard/schweizer-justiz-ermittelt-wegen-kriegsverbrechen-in-syrien/story/21007826</t>
        </r>
      </text>
    </comment>
    <comment ref="AH1536" authorId="0" shapeId="0" xr:uid="{00000000-0006-0000-0000-0000DA09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536" authorId="1" shapeId="0" xr:uid="{00000000-0006-0000-0000-0000DB090000}">
      <text>
        <r>
          <rPr>
            <sz val="11"/>
            <color indexed="8"/>
            <rFont val="Helvetica"/>
            <family val="2"/>
          </rPr>
          <t>Mack Eason:
http://www.pressreader.com/switzerland/nzz-am-sonntag/20161002/281479275910040</t>
        </r>
      </text>
    </comment>
    <comment ref="AZ1536" authorId="1" shapeId="0" xr:uid="{00000000-0006-0000-0000-0000DC090000}">
      <text>
        <r>
          <rPr>
            <sz val="11"/>
            <color indexed="8"/>
            <rFont val="Helvetica"/>
            <family val="2"/>
          </rPr>
          <t>Mack Eason:
http://www.pressreader.com/switzerland/nzz-am-sonntag/20161002/281479275910040</t>
        </r>
      </text>
    </comment>
    <comment ref="BA1536" authorId="1" shapeId="0" xr:uid="{00000000-0006-0000-0000-0000DD090000}">
      <text>
        <r>
          <rPr>
            <sz val="11"/>
            <color indexed="8"/>
            <rFont val="Helvetica"/>
            <family val="2"/>
          </rPr>
          <t>Mack Eason:
http://www.pressreader.com/switzerland/nzz-am-sonntag/20161002/281479275910040</t>
        </r>
      </text>
    </comment>
    <comment ref="BB1536" authorId="1" shapeId="0" xr:uid="{00000000-0006-0000-0000-0000DE090000}">
      <text>
        <r>
          <rPr>
            <sz val="11"/>
            <color indexed="8"/>
            <rFont val="Helvetica"/>
            <family val="2"/>
          </rPr>
          <t>Mack Eason:
http://www.pressreader.com/switzerland/nzz-am-sonntag/20161002/281479275910040</t>
        </r>
      </text>
    </comment>
    <comment ref="BG1536" authorId="1" shapeId="0" xr:uid="{00000000-0006-0000-0000-0000DF090000}">
      <text>
        <r>
          <rPr>
            <sz val="11"/>
            <color indexed="8"/>
            <rFont val="Helvetica"/>
            <family val="2"/>
          </rPr>
          <t>Mack Eason:
http://www.pressreader.com/switzerland/nzz-am-sonntag/20161002/281479275910040</t>
        </r>
      </text>
    </comment>
    <comment ref="C1537" authorId="1" shapeId="0" xr:uid="{00000000-0006-0000-0000-0000B7030000}">
      <text>
        <r>
          <rPr>
            <sz val="11"/>
            <color indexed="8"/>
            <rFont val="Helvetica"/>
            <family val="2"/>
          </rPr>
          <t>Mack Eason:
Six JohnDoes based on this source:
Case note in Yearbook of International Humanitarian Law (Volume 17, 2014) stating number of named officials and other details of case: https://www.academia.edu/24266643/</t>
        </r>
      </text>
    </comment>
    <comment ref="AL1537" authorId="1" shapeId="0" xr:uid="{00000000-0006-0000-0000-0000B8030000}">
      <text>
        <r>
          <rPr>
            <sz val="11"/>
            <color indexed="8"/>
            <rFont val="Helvetica"/>
            <family val="2"/>
          </rPr>
          <t>Mack Eason:
http://southernafricalitigationcentre.org/2014/10/30/news-release-zimbabwe-torture-case-victory-in-the-constitutional-court/</t>
        </r>
      </text>
    </comment>
    <comment ref="AN1537" authorId="1" shapeId="0" xr:uid="{00000000-0006-0000-0000-0000B9030000}">
      <text>
        <r>
          <rPr>
            <sz val="11"/>
            <color indexed="8"/>
            <rFont val="Helvetica"/>
            <family val="2"/>
          </rPr>
          <t xml:space="preserve">Mack Eason:
https://www.hrw.org/sites/default/files/reports/zimbabwe0311webwcover_0.pdf
</t>
        </r>
      </text>
    </comment>
    <comment ref="AO1537" authorId="1" shapeId="0" xr:uid="{00000000-0006-0000-0000-0000BA030000}">
      <text>
        <r>
          <rPr>
            <sz val="11"/>
            <color indexed="8"/>
            <rFont val="Helvetica"/>
            <family val="2"/>
          </rPr>
          <t xml:space="preserve">Mack Eason:
https://www.hrw.org/sites/default/files/reports/zimbabwe0311webwcover_0.pdf
</t>
        </r>
      </text>
    </comment>
    <comment ref="AP1537" authorId="1" shapeId="0" xr:uid="{00000000-0006-0000-0000-0000BB030000}">
      <text>
        <r>
          <rPr>
            <sz val="11"/>
            <color indexed="8"/>
            <rFont val="Helvetica"/>
            <family val="2"/>
          </rPr>
          <t xml:space="preserve">Mack Eason:
https://www.hrw.org/sites/default/files/reports/zimbabwe0311webwcover_0.pdf
</t>
        </r>
      </text>
    </comment>
    <comment ref="AQ1537" authorId="1" shapeId="0" xr:uid="{00000000-0006-0000-0000-0000BC030000}">
      <text>
        <r>
          <rPr>
            <sz val="11"/>
            <color indexed="8"/>
            <rFont val="Helvetica"/>
            <family val="2"/>
          </rPr>
          <t xml:space="preserve">Mack Eason:
https://www.hrw.org/sites/default/files/reports/zimbabwe0311webwcover_0.pdf
</t>
        </r>
      </text>
    </comment>
    <comment ref="AR1537" authorId="1" shapeId="0" xr:uid="{00000000-0006-0000-0000-0000BD030000}">
      <text>
        <r>
          <rPr>
            <sz val="11"/>
            <color indexed="8"/>
            <rFont val="Helvetica"/>
            <family val="2"/>
          </rPr>
          <t xml:space="preserve">Mack Eason:
https://www.hrw.org/sites/default/files/reports/zimbabwe0311webwcover_0.pdf
</t>
        </r>
      </text>
    </comment>
    <comment ref="AS1537" authorId="1" shapeId="0" xr:uid="{00000000-0006-0000-0000-0000BE030000}">
      <text>
        <r>
          <rPr>
            <sz val="11"/>
            <color indexed="8"/>
            <rFont val="Helvetica"/>
            <family val="2"/>
          </rPr>
          <t xml:space="preserve">Mack Eason:
Described as “cabinet official”
</t>
        </r>
      </text>
    </comment>
    <comment ref="C1538" authorId="1" shapeId="0" xr:uid="{00000000-0006-0000-0000-0000BF030000}">
      <text>
        <r>
          <rPr>
            <sz val="11"/>
            <color indexed="8"/>
            <rFont val="Helvetica"/>
            <family val="2"/>
          </rPr>
          <t>Mack Eason:
Six JohnDoes based on this source:
Case note in Yearbook of International Humanitarian Law (Volume 17, 2014) stating number of named officials and other details of case: https://www.academia.edu/24266643/</t>
        </r>
      </text>
    </comment>
    <comment ref="AL1538" authorId="1" shapeId="0" xr:uid="{00000000-0006-0000-0000-0000C0030000}">
      <text>
        <r>
          <rPr>
            <sz val="11"/>
            <color indexed="8"/>
            <rFont val="Helvetica"/>
            <family val="2"/>
          </rPr>
          <t>Mack Eason:
http://southernafricalitigationcentre.org/2014/10/30/news-release-zimbabwe-torture-case-victory-in-the-constitutional-court/</t>
        </r>
      </text>
    </comment>
    <comment ref="AN1538" authorId="1" shapeId="0" xr:uid="{00000000-0006-0000-0000-0000C1030000}">
      <text>
        <r>
          <rPr>
            <sz val="11"/>
            <color indexed="8"/>
            <rFont val="Helvetica"/>
            <family val="2"/>
          </rPr>
          <t xml:space="preserve">Mack Eason:
https://www.hrw.org/sites/default/files/reports/zimbabwe0311webwcover_0.pdf
</t>
        </r>
      </text>
    </comment>
    <comment ref="AO1538" authorId="1" shapeId="0" xr:uid="{00000000-0006-0000-0000-0000C2030000}">
      <text>
        <r>
          <rPr>
            <sz val="11"/>
            <color indexed="8"/>
            <rFont val="Helvetica"/>
            <family val="2"/>
          </rPr>
          <t xml:space="preserve">Mack Eason:
https://www.hrw.org/sites/default/files/reports/zimbabwe0311webwcover_0.pdf
</t>
        </r>
      </text>
    </comment>
    <comment ref="AP1538" authorId="1" shapeId="0" xr:uid="{00000000-0006-0000-0000-0000C3030000}">
      <text>
        <r>
          <rPr>
            <sz val="11"/>
            <color indexed="8"/>
            <rFont val="Helvetica"/>
            <family val="2"/>
          </rPr>
          <t xml:space="preserve">Mack Eason:
https://www.hrw.org/sites/default/files/reports/zimbabwe0311webwcover_0.pdf
</t>
        </r>
      </text>
    </comment>
    <comment ref="AQ1538" authorId="1" shapeId="0" xr:uid="{00000000-0006-0000-0000-0000C4030000}">
      <text>
        <r>
          <rPr>
            <sz val="11"/>
            <color indexed="8"/>
            <rFont val="Helvetica"/>
            <family val="2"/>
          </rPr>
          <t xml:space="preserve">Mack Eason:
https://www.hrw.org/sites/default/files/reports/zimbabwe0311webwcover_0.pdf
</t>
        </r>
      </text>
    </comment>
    <comment ref="AR1538" authorId="1" shapeId="0" xr:uid="{00000000-0006-0000-0000-0000C5030000}">
      <text>
        <r>
          <rPr>
            <sz val="11"/>
            <color indexed="8"/>
            <rFont val="Helvetica"/>
            <family val="2"/>
          </rPr>
          <t xml:space="preserve">Mack Eason:
https://www.hrw.org/sites/default/files/reports/zimbabwe0311webwcover_0.pdf
</t>
        </r>
      </text>
    </comment>
    <comment ref="AS1538" authorId="1" shapeId="0" xr:uid="{00000000-0006-0000-0000-0000C6030000}">
      <text>
        <r>
          <rPr>
            <sz val="11"/>
            <color indexed="8"/>
            <rFont val="Helvetica"/>
            <family val="2"/>
          </rPr>
          <t xml:space="preserve">Mack Eason:
Described as “cabinet official”
</t>
        </r>
      </text>
    </comment>
    <comment ref="C1539" authorId="1" shapeId="0" xr:uid="{00000000-0006-0000-0000-0000C7030000}">
      <text>
        <r>
          <rPr>
            <sz val="11"/>
            <color indexed="8"/>
            <rFont val="Helvetica"/>
            <family val="2"/>
          </rPr>
          <t>Mack Eason:
Six JohnDoes based on this source:
Case note in Yearbook of International Humanitarian Law (Volume 17, 2014) stating number of named officials and other details of case: https://www.academia.edu/24266643/</t>
        </r>
      </text>
    </comment>
    <comment ref="AL1539" authorId="1" shapeId="0" xr:uid="{00000000-0006-0000-0000-0000C8030000}">
      <text>
        <r>
          <rPr>
            <sz val="11"/>
            <color indexed="8"/>
            <rFont val="Helvetica"/>
            <family val="2"/>
          </rPr>
          <t>Mack Eason:
http://southernafricalitigationcentre.org/2014/10/30/news-release-zimbabwe-torture-case-victory-in-the-constitutional-court/</t>
        </r>
      </text>
    </comment>
    <comment ref="AN1539" authorId="1" shapeId="0" xr:uid="{00000000-0006-0000-0000-0000C9030000}">
      <text>
        <r>
          <rPr>
            <sz val="11"/>
            <color indexed="8"/>
            <rFont val="Helvetica"/>
            <family val="2"/>
          </rPr>
          <t xml:space="preserve">Mack Eason:
https://www.hrw.org/sites/default/files/reports/zimbabwe0311webwcover_0.pdf
</t>
        </r>
      </text>
    </comment>
    <comment ref="AO1539" authorId="1" shapeId="0" xr:uid="{00000000-0006-0000-0000-0000CA030000}">
      <text>
        <r>
          <rPr>
            <sz val="11"/>
            <color indexed="8"/>
            <rFont val="Helvetica"/>
            <family val="2"/>
          </rPr>
          <t xml:space="preserve">Mack Eason:
https://www.hrw.org/sites/default/files/reports/zimbabwe0311webwcover_0.pdf
</t>
        </r>
      </text>
    </comment>
    <comment ref="AP1539" authorId="1" shapeId="0" xr:uid="{00000000-0006-0000-0000-0000CB030000}">
      <text>
        <r>
          <rPr>
            <sz val="11"/>
            <color indexed="8"/>
            <rFont val="Helvetica"/>
            <family val="2"/>
          </rPr>
          <t xml:space="preserve">Mack Eason:
https://www.hrw.org/sites/default/files/reports/zimbabwe0311webwcover_0.pdf
</t>
        </r>
      </text>
    </comment>
    <comment ref="AQ1539" authorId="1" shapeId="0" xr:uid="{00000000-0006-0000-0000-0000CC030000}">
      <text>
        <r>
          <rPr>
            <sz val="11"/>
            <color indexed="8"/>
            <rFont val="Helvetica"/>
            <family val="2"/>
          </rPr>
          <t xml:space="preserve">Mack Eason:
https://www.hrw.org/sites/default/files/reports/zimbabwe0311webwcover_0.pdf
</t>
        </r>
      </text>
    </comment>
    <comment ref="AR1539" authorId="1" shapeId="0" xr:uid="{00000000-0006-0000-0000-0000CD030000}">
      <text>
        <r>
          <rPr>
            <sz val="11"/>
            <color indexed="8"/>
            <rFont val="Helvetica"/>
            <family val="2"/>
          </rPr>
          <t xml:space="preserve">Mack Eason:
https://www.hrw.org/sites/default/files/reports/zimbabwe0311webwcover_0.pdf
</t>
        </r>
      </text>
    </comment>
    <comment ref="AS1539" authorId="1" shapeId="0" xr:uid="{00000000-0006-0000-0000-0000CE030000}">
      <text>
        <r>
          <rPr>
            <sz val="11"/>
            <color indexed="8"/>
            <rFont val="Helvetica"/>
            <family val="2"/>
          </rPr>
          <t xml:space="preserve">Mack Eason:
Described as “cabinet official”
</t>
        </r>
      </text>
    </comment>
    <comment ref="C1540" authorId="1" shapeId="0" xr:uid="{00000000-0006-0000-0000-0000CF030000}">
      <text>
        <r>
          <rPr>
            <sz val="11"/>
            <color indexed="8"/>
            <rFont val="Helvetica"/>
            <family val="2"/>
          </rPr>
          <t>Mack Eason:
Six JohnDoes based on this source:
Case note in Yearbook of International Humanitarian Law (Volume 17, 2014) stating number of named officials and other details of case: https://www.academia.edu/24266643/</t>
        </r>
      </text>
    </comment>
    <comment ref="AL1540" authorId="1" shapeId="0" xr:uid="{00000000-0006-0000-0000-0000D0030000}">
      <text>
        <r>
          <rPr>
            <sz val="11"/>
            <color indexed="8"/>
            <rFont val="Helvetica"/>
            <family val="2"/>
          </rPr>
          <t>Mack Eason:
http://southernafricalitigationcentre.org/2014/10/30/news-release-zimbabwe-torture-case-victory-in-the-constitutional-court/</t>
        </r>
      </text>
    </comment>
    <comment ref="AN1540" authorId="1" shapeId="0" xr:uid="{00000000-0006-0000-0000-0000D1030000}">
      <text>
        <r>
          <rPr>
            <sz val="11"/>
            <color indexed="8"/>
            <rFont val="Helvetica"/>
            <family val="2"/>
          </rPr>
          <t xml:space="preserve">Mack Eason:
https://www.hrw.org/sites/default/files/reports/zimbabwe0311webwcover_0.pdf
</t>
        </r>
      </text>
    </comment>
    <comment ref="AO1540" authorId="1" shapeId="0" xr:uid="{00000000-0006-0000-0000-0000D2030000}">
      <text>
        <r>
          <rPr>
            <sz val="11"/>
            <color indexed="8"/>
            <rFont val="Helvetica"/>
            <family val="2"/>
          </rPr>
          <t xml:space="preserve">Mack Eason:
https://www.hrw.org/sites/default/files/reports/zimbabwe0311webwcover_0.pdf
</t>
        </r>
      </text>
    </comment>
    <comment ref="AP1540" authorId="1" shapeId="0" xr:uid="{00000000-0006-0000-0000-0000D3030000}">
      <text>
        <r>
          <rPr>
            <sz val="11"/>
            <color indexed="8"/>
            <rFont val="Helvetica"/>
            <family val="2"/>
          </rPr>
          <t xml:space="preserve">Mack Eason:
https://www.hrw.org/sites/default/files/reports/zimbabwe0311webwcover_0.pdf
</t>
        </r>
      </text>
    </comment>
    <comment ref="AQ1540" authorId="1" shapeId="0" xr:uid="{00000000-0006-0000-0000-0000D4030000}">
      <text>
        <r>
          <rPr>
            <sz val="11"/>
            <color indexed="8"/>
            <rFont val="Helvetica"/>
            <family val="2"/>
          </rPr>
          <t xml:space="preserve">Mack Eason:
https://www.hrw.org/sites/default/files/reports/zimbabwe0311webwcover_0.pdf
</t>
        </r>
      </text>
    </comment>
    <comment ref="AR1540" authorId="1" shapeId="0" xr:uid="{00000000-0006-0000-0000-0000D5030000}">
      <text>
        <r>
          <rPr>
            <sz val="11"/>
            <color indexed="8"/>
            <rFont val="Helvetica"/>
            <family val="2"/>
          </rPr>
          <t xml:space="preserve">Mack Eason:
https://www.hrw.org/sites/default/files/reports/zimbabwe0311webwcover_0.pdf
</t>
        </r>
      </text>
    </comment>
    <comment ref="AS1540" authorId="1" shapeId="0" xr:uid="{00000000-0006-0000-0000-0000D6030000}">
      <text>
        <r>
          <rPr>
            <sz val="11"/>
            <color indexed="8"/>
            <rFont val="Helvetica"/>
            <family val="2"/>
          </rPr>
          <t xml:space="preserve">Mack Eason:
Described as “cabinet official”
</t>
        </r>
      </text>
    </comment>
    <comment ref="C1541" authorId="1" shapeId="0" xr:uid="{00000000-0006-0000-0000-0000D7030000}">
      <text>
        <r>
          <rPr>
            <sz val="11"/>
            <color indexed="8"/>
            <rFont val="Helvetica"/>
            <family val="2"/>
          </rPr>
          <t>Mack Eason:
Six JohnDoes based on this source:
Case note in Yearbook of International Humanitarian Law (Volume 17, 2014) stating number of named officials and other details of case: https://www.academia.edu/24266643/</t>
        </r>
      </text>
    </comment>
    <comment ref="AL1541" authorId="1" shapeId="0" xr:uid="{00000000-0006-0000-0000-0000D8030000}">
      <text>
        <r>
          <rPr>
            <sz val="11"/>
            <color indexed="8"/>
            <rFont val="Helvetica"/>
            <family val="2"/>
          </rPr>
          <t>Mack Eason:
http://southernafricalitigationcentre.org/2014/10/30/news-release-zimbabwe-torture-case-victory-in-the-constitutional-court/</t>
        </r>
      </text>
    </comment>
    <comment ref="AN1541" authorId="1" shapeId="0" xr:uid="{00000000-0006-0000-0000-0000D9030000}">
      <text>
        <r>
          <rPr>
            <sz val="11"/>
            <color indexed="8"/>
            <rFont val="Helvetica"/>
            <family val="2"/>
          </rPr>
          <t xml:space="preserve">Mack Eason:
https://www.hrw.org/sites/default/files/reports/zimbabwe0311webwcover_0.pdf
</t>
        </r>
      </text>
    </comment>
    <comment ref="AO1541" authorId="1" shapeId="0" xr:uid="{00000000-0006-0000-0000-0000DA030000}">
      <text>
        <r>
          <rPr>
            <sz val="11"/>
            <color indexed="8"/>
            <rFont val="Helvetica"/>
            <family val="2"/>
          </rPr>
          <t xml:space="preserve">Mack Eason:
https://www.hrw.org/sites/default/files/reports/zimbabwe0311webwcover_0.pdf
</t>
        </r>
      </text>
    </comment>
    <comment ref="AP1541" authorId="1" shapeId="0" xr:uid="{00000000-0006-0000-0000-0000DB030000}">
      <text>
        <r>
          <rPr>
            <sz val="11"/>
            <color indexed="8"/>
            <rFont val="Helvetica"/>
            <family val="2"/>
          </rPr>
          <t xml:space="preserve">Mack Eason:
https://www.hrw.org/sites/default/files/reports/zimbabwe0311webwcover_0.pdf
</t>
        </r>
      </text>
    </comment>
    <comment ref="AQ1541" authorId="1" shapeId="0" xr:uid="{00000000-0006-0000-0000-0000DC030000}">
      <text>
        <r>
          <rPr>
            <sz val="11"/>
            <color indexed="8"/>
            <rFont val="Helvetica"/>
            <family val="2"/>
          </rPr>
          <t xml:space="preserve">Mack Eason:
https://www.hrw.org/sites/default/files/reports/zimbabwe0311webwcover_0.pdf
</t>
        </r>
      </text>
    </comment>
    <comment ref="AR1541" authorId="1" shapeId="0" xr:uid="{00000000-0006-0000-0000-0000DD030000}">
      <text>
        <r>
          <rPr>
            <sz val="11"/>
            <color indexed="8"/>
            <rFont val="Helvetica"/>
            <family val="2"/>
          </rPr>
          <t xml:space="preserve">Mack Eason:
https://www.hrw.org/sites/default/files/reports/zimbabwe0311webwcover_0.pdf
</t>
        </r>
      </text>
    </comment>
    <comment ref="AS1541" authorId="1" shapeId="0" xr:uid="{00000000-0006-0000-0000-0000DE030000}">
      <text>
        <r>
          <rPr>
            <sz val="11"/>
            <color indexed="8"/>
            <rFont val="Helvetica"/>
            <family val="2"/>
          </rPr>
          <t xml:space="preserve">Mack Eason:
Described as “cabinet official”
</t>
        </r>
      </text>
    </comment>
    <comment ref="C1542" authorId="1" shapeId="0" xr:uid="{00000000-0006-0000-0000-0000DF030000}">
      <text>
        <r>
          <rPr>
            <sz val="11"/>
            <color indexed="8"/>
            <rFont val="Helvetica"/>
            <family val="2"/>
          </rPr>
          <t>Mack Eason:
Six JohnDoes based on this source:
Case note in Yearbook of International Humanitarian Law (Volume 17, 2014) stating number of named officials and other details of case: https://www.academia.edu/24266643/</t>
        </r>
      </text>
    </comment>
    <comment ref="AL1542" authorId="1" shapeId="0" xr:uid="{00000000-0006-0000-0000-0000E0030000}">
      <text>
        <r>
          <rPr>
            <sz val="11"/>
            <color indexed="8"/>
            <rFont val="Helvetica"/>
            <family val="2"/>
          </rPr>
          <t>Mack Eason:
http://southernafricalitigationcentre.org/2014/10/30/news-release-zimbabwe-torture-case-victory-in-the-constitutional-court/</t>
        </r>
      </text>
    </comment>
    <comment ref="AN1542" authorId="1" shapeId="0" xr:uid="{00000000-0006-0000-0000-0000E1030000}">
      <text>
        <r>
          <rPr>
            <sz val="11"/>
            <color indexed="8"/>
            <rFont val="Helvetica"/>
            <family val="2"/>
          </rPr>
          <t xml:space="preserve">Mack Eason:
https://www.hrw.org/sites/default/files/reports/zimbabwe0311webwcover_0.pdf
</t>
        </r>
      </text>
    </comment>
    <comment ref="AO1542" authorId="1" shapeId="0" xr:uid="{00000000-0006-0000-0000-0000E2030000}">
      <text>
        <r>
          <rPr>
            <sz val="11"/>
            <color indexed="8"/>
            <rFont val="Helvetica"/>
            <family val="2"/>
          </rPr>
          <t xml:space="preserve">Mack Eason:
https://www.hrw.org/sites/default/files/reports/zimbabwe0311webwcover_0.pdf
</t>
        </r>
      </text>
    </comment>
    <comment ref="AP1542" authorId="1" shapeId="0" xr:uid="{00000000-0006-0000-0000-0000E3030000}">
      <text>
        <r>
          <rPr>
            <sz val="11"/>
            <color indexed="8"/>
            <rFont val="Helvetica"/>
            <family val="2"/>
          </rPr>
          <t xml:space="preserve">Mack Eason:
https://www.hrw.org/sites/default/files/reports/zimbabwe0311webwcover_0.pdf
</t>
        </r>
      </text>
    </comment>
    <comment ref="AQ1542" authorId="1" shapeId="0" xr:uid="{00000000-0006-0000-0000-0000E4030000}">
      <text>
        <r>
          <rPr>
            <sz val="11"/>
            <color indexed="8"/>
            <rFont val="Helvetica"/>
            <family val="2"/>
          </rPr>
          <t xml:space="preserve">Mack Eason:
https://www.hrw.org/sites/default/files/reports/zimbabwe0311webwcover_0.pdf
</t>
        </r>
      </text>
    </comment>
    <comment ref="AR1542" authorId="1" shapeId="0" xr:uid="{00000000-0006-0000-0000-0000E5030000}">
      <text>
        <r>
          <rPr>
            <sz val="11"/>
            <color indexed="8"/>
            <rFont val="Helvetica"/>
            <family val="2"/>
          </rPr>
          <t xml:space="preserve">Mack Eason:
https://www.hrw.org/sites/default/files/reports/zimbabwe0311webwcover_0.pdf
</t>
        </r>
      </text>
    </comment>
    <comment ref="AS1542" authorId="1" shapeId="0" xr:uid="{00000000-0006-0000-0000-0000E6030000}">
      <text>
        <r>
          <rPr>
            <sz val="11"/>
            <color indexed="8"/>
            <rFont val="Helvetica"/>
            <family val="2"/>
          </rPr>
          <t xml:space="preserve">Mack Eason:
Described as “cabinet official”
</t>
        </r>
      </text>
    </comment>
    <comment ref="AT1543" authorId="1" shapeId="0" xr:uid="{17BC90C1-52F2-AD4F-9D25-3D6048C7ABCF}">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1544" authorId="1" shapeId="0" xr:uid="{00000000-0006-0000-0000-000043090000}">
      <text>
        <r>
          <rPr>
            <sz val="11"/>
            <color indexed="8"/>
            <rFont val="Helvetica"/>
            <family val="2"/>
          </rPr>
          <t>Mack Eason:
http://www.internationalcrimesdatabase.org/Case/948/R%C3%ADos-Montt/</t>
        </r>
      </text>
    </comment>
    <comment ref="AF1544" authorId="1" shapeId="0" xr:uid="{00000000-0006-0000-0000-000044090000}">
      <text>
        <r>
          <rPr>
            <sz val="11"/>
            <color indexed="8"/>
            <rFont val="Helvetica"/>
            <family val="2"/>
          </rPr>
          <t xml:space="preserve">Mack Eason:
Enforced Torture
extrajudicial killing, 
terrorism
</t>
        </r>
      </text>
    </comment>
    <comment ref="AL1544" authorId="1" shapeId="0" xr:uid="{00000000-0006-0000-0000-000045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1544" authorId="1" shapeId="0" xr:uid="{00000000-0006-0000-0000-000046090000}">
      <text>
        <r>
          <rPr>
            <sz val="11"/>
            <color indexed="8"/>
            <rFont val="Helvetica"/>
            <family val="2"/>
          </rPr>
          <t>Mack Eason:
https://freedomhouse.org/blog/defunct-amnesty-decree-haunts-guatemala-genocide-case</t>
        </r>
      </text>
    </comment>
    <comment ref="O1545" authorId="1" shapeId="0" xr:uid="{00000000-0006-0000-0000-0000DA050000}">
      <text>
        <r>
          <rPr>
            <sz val="11"/>
            <color indexed="8"/>
            <rFont val="Helvetica"/>
            <family val="2"/>
          </rPr>
          <t xml:space="preserve">Mack Eason:
https://trialinternational.org/latest-post/alfredo-cristiani-burkard/
</t>
        </r>
      </text>
    </comment>
    <comment ref="P1545" authorId="1" shapeId="0" xr:uid="{00000000-0006-0000-0000-0000DB050000}">
      <text>
        <r>
          <rPr>
            <sz val="11"/>
            <color indexed="8"/>
            <rFont val="Helvetica"/>
            <family val="2"/>
          </rPr>
          <t>Mack Eason:
https://trialinternational.org/latest-post/inocente-orlando-montano-morales/</t>
        </r>
      </text>
    </comment>
    <comment ref="Q1545" authorId="1" shapeId="0" xr:uid="{00000000-0006-0000-0000-0000DC050000}">
      <text>
        <r>
          <rPr>
            <sz val="11"/>
            <color indexed="8"/>
            <rFont val="Helvetica"/>
            <family val="2"/>
          </rPr>
          <t>Mack Eason:
https://trialinternational.org/latest-post/inocente-orlando-montano-morales/</t>
        </r>
      </text>
    </comment>
    <comment ref="AF1545" authorId="1" shapeId="0" xr:uid="{00000000-0006-0000-0000-0000DD050000}">
      <text>
        <r>
          <rPr>
            <sz val="11"/>
            <color indexed="8"/>
            <rFont val="Helvetica"/>
            <family val="2"/>
          </rPr>
          <t>Mack Eason:
Murder, state terrorism</t>
        </r>
      </text>
    </comment>
    <comment ref="AN1545" authorId="1" shapeId="0" xr:uid="{00000000-0006-0000-0000-0000DE05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545" authorId="0" shapeId="0" xr:uid="{00000000-0006-0000-0000-0000DF05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O1546" authorId="1" shapeId="0" xr:uid="{00000000-0006-0000-0000-0000D4050000}">
      <text>
        <r>
          <rPr>
            <sz val="11"/>
            <color indexed="8"/>
            <rFont val="Helvetica"/>
            <family val="2"/>
          </rPr>
          <t xml:space="preserve">Mack Eason:
https://trialinternational.org/latest-post/alfredo-cristiani-burkard/
</t>
        </r>
      </text>
    </comment>
    <comment ref="Q1546" authorId="1" shapeId="0" xr:uid="{00000000-0006-0000-0000-0000D5050000}">
      <text>
        <r>
          <rPr>
            <sz val="11"/>
            <color indexed="8"/>
            <rFont val="Helvetica"/>
            <family val="2"/>
          </rPr>
          <t>Mack Eason:
https://trialinternational.org/latest-post/inocente-orlando-montano-morales/</t>
        </r>
      </text>
    </comment>
    <comment ref="R1546" authorId="1" shapeId="0" xr:uid="{00000000-0006-0000-0000-0000D6050000}">
      <text>
        <r>
          <rPr>
            <sz val="11"/>
            <color indexed="8"/>
            <rFont val="Helvetica"/>
            <family val="2"/>
          </rPr>
          <t>Mack Eason:
https://trialinternational.org/latest-post/guillermo-alfredo-benavides/</t>
        </r>
      </text>
    </comment>
    <comment ref="AF1546" authorId="1" shapeId="0" xr:uid="{00000000-0006-0000-0000-0000D7050000}">
      <text>
        <r>
          <rPr>
            <sz val="11"/>
            <color indexed="8"/>
            <rFont val="Helvetica"/>
            <family val="2"/>
          </rPr>
          <t>Mack Eason:
Murder, state terrorism</t>
        </r>
      </text>
    </comment>
    <comment ref="AN1546" authorId="1" shapeId="0" xr:uid="{00000000-0006-0000-0000-0000D805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546" authorId="0" shapeId="0" xr:uid="{00000000-0006-0000-0000-0000D905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B1547" authorId="0" shapeId="0" xr:uid="{00000000-0006-0000-0000-00000B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547" authorId="0" shapeId="0" xr:uid="{00000000-0006-0000-0000-00000C020000}">
      <text>
        <r>
          <rPr>
            <sz val="11"/>
            <color indexed="8"/>
            <rFont val="Helvetica"/>
            <family val="2"/>
          </rPr>
          <t>Author:
Named in this interview:
http://forjib.org/entrevista-a-la-doctora-maria-servini-de-cubria</t>
        </r>
      </text>
    </comment>
    <comment ref="O1547" authorId="1" shapeId="0" xr:uid="{00000000-0006-0000-0000-00000D020000}">
      <text>
        <r>
          <rPr>
            <sz val="11"/>
            <color indexed="8"/>
            <rFont val="Helvetica"/>
            <family val="2"/>
          </rPr>
          <t xml:space="preserve">Mack Eason:
https://translate.google.com/translate?hl=en&amp;sl=es&amp;u=http://memoriahistorica.org.es/tag/maria-servini-de-cubria/&amp;prev=search
</t>
        </r>
      </text>
    </comment>
    <comment ref="P1547" authorId="0" shapeId="0" xr:uid="{00000000-0006-0000-0000-00000E020000}">
      <text>
        <r>
          <rPr>
            <sz val="11"/>
            <color indexed="8"/>
            <rFont val="Helvetica"/>
            <family val="2"/>
          </rPr>
          <t>Author:
http://www.buenosairesherald.com/article/140972/judge-seeks-arrests-for-francoera-crimes</t>
        </r>
      </text>
    </comment>
    <comment ref="AE1547" authorId="0" shapeId="0" xr:uid="{00000000-0006-0000-0000-00000F020000}">
      <text>
        <r>
          <rPr>
            <sz val="11"/>
            <color indexed="8"/>
            <rFont val="Helvetica"/>
            <family val="2"/>
          </rPr>
          <t xml:space="preserve">Author:
http://politica.elpais.com/politica/2014/10/31/actualidad/1414789472_600996.html
</t>
        </r>
      </text>
    </comment>
    <comment ref="AF1547" authorId="0" shapeId="0" xr:uid="{00000000-0006-0000-0000-000010020000}">
      <text>
        <r>
          <rPr>
            <sz val="11"/>
            <color indexed="8"/>
            <rFont val="Helvetica"/>
            <family val="2"/>
          </rPr>
          <t>Author:
List of crimes here: http://politica.elpais.com/politica/2014/10/31/actualidad/1414789472_600996.html</t>
        </r>
      </text>
    </comment>
    <comment ref="AL1547" authorId="0" shapeId="0" xr:uid="{00000000-0006-0000-0000-000011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547" authorId="0" shapeId="0" xr:uid="{00000000-0006-0000-0000-000012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547" authorId="0" shapeId="0" xr:uid="{00000000-0006-0000-0000-000013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547" authorId="0" shapeId="0" xr:uid="{00000000-0006-0000-0000-000014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547" authorId="0" shapeId="0" xr:uid="{00000000-0006-0000-0000-000015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1548" authorId="0" shapeId="0" xr:uid="{00000000-0006-0000-0000-00008D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548" authorId="0" shapeId="0" xr:uid="{00000000-0006-0000-0000-00008E020000}">
      <text>
        <r>
          <rPr>
            <sz val="11"/>
            <color indexed="8"/>
            <rFont val="Helvetica"/>
            <family val="2"/>
          </rPr>
          <t>Author:
Defendants Named HERE:
http://cadenaser.com/ser/2014/10/31/tribunales/1414787886_712567.html</t>
        </r>
      </text>
    </comment>
    <comment ref="O1548" authorId="1" shapeId="0" xr:uid="{00000000-0006-0000-0000-00008F020000}">
      <text>
        <r>
          <rPr>
            <sz val="11"/>
            <color indexed="8"/>
            <rFont val="Helvetica"/>
            <family val="2"/>
          </rPr>
          <t xml:space="preserve">Mack Eason:
https://translate.google.com/translate?hl=en&amp;sl=es&amp;u=http://memoriahistorica.org.es/tag/maria-servini-de-cubria/&amp;prev=search
</t>
        </r>
      </text>
    </comment>
    <comment ref="P1548" authorId="0" shapeId="0" xr:uid="{00000000-0006-0000-0000-000090020000}">
      <text>
        <r>
          <rPr>
            <sz val="11"/>
            <color indexed="8"/>
            <rFont val="Helvetica"/>
            <family val="2"/>
          </rPr>
          <t>Author:
http://cadenaser.com/ser/2014/10/31/tribunales/1414787886_712567.html</t>
        </r>
      </text>
    </comment>
    <comment ref="AE1548" authorId="0" shapeId="0" xr:uid="{00000000-0006-0000-0000-000091020000}">
      <text>
        <r>
          <rPr>
            <sz val="11"/>
            <color indexed="8"/>
            <rFont val="Helvetica"/>
            <family val="2"/>
          </rPr>
          <t xml:space="preserve">Author:
http://cadenaser.com/ser/2014/10/31/tribunales/1414787886_712567.html
</t>
        </r>
      </text>
    </comment>
    <comment ref="AF1548" authorId="0" shapeId="0" xr:uid="{00000000-0006-0000-0000-000092020000}">
      <text>
        <r>
          <rPr>
            <sz val="11"/>
            <color indexed="8"/>
            <rFont val="Helvetica"/>
            <family val="2"/>
          </rPr>
          <t>Author:
List of crimes here: http://politica.elpais.com/politica/2014/10/31/actualidad/1414789472_600996.html</t>
        </r>
      </text>
    </comment>
    <comment ref="AL1548" authorId="0" shapeId="0" xr:uid="{00000000-0006-0000-0000-000093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548" authorId="0" shapeId="0" xr:uid="{00000000-0006-0000-0000-000094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548" authorId="0" shapeId="0" xr:uid="{00000000-0006-0000-0000-000095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548" authorId="0" shapeId="0" xr:uid="{00000000-0006-0000-0000-000096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548" authorId="0" shapeId="0" xr:uid="{00000000-0006-0000-0000-000097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1549" authorId="1" shapeId="0" xr:uid="{00000000-0006-0000-0000-000004060000}">
      <text>
        <r>
          <rPr>
            <sz val="11"/>
            <color indexed="8"/>
            <rFont val="Helvetica"/>
            <family val="2"/>
          </rPr>
          <t xml:space="preserve">Mack Eason:
https://trialinternational.org/latest-post/alfredo-cristiani-burkard/
</t>
        </r>
      </text>
    </comment>
    <comment ref="P1549" authorId="1" shapeId="0" xr:uid="{00000000-0006-0000-0000-000005060000}">
      <text>
        <r>
          <rPr>
            <sz val="11"/>
            <color indexed="8"/>
            <rFont val="Helvetica"/>
            <family val="2"/>
          </rPr>
          <t>Mack Eason:
https://trialinternational.org/latest-post/inocente-orlando-montano-morales/</t>
        </r>
      </text>
    </comment>
    <comment ref="Q1549" authorId="1" shapeId="0" xr:uid="{00000000-0006-0000-0000-000006060000}">
      <text>
        <r>
          <rPr>
            <sz val="11"/>
            <color indexed="8"/>
            <rFont val="Helvetica"/>
            <family val="2"/>
          </rPr>
          <t>Mack Eason:
https://trialinternational.org/latest-post/inocente-orlando-montano-morales/</t>
        </r>
      </text>
    </comment>
    <comment ref="AF1549" authorId="1" shapeId="0" xr:uid="{00000000-0006-0000-0000-000007060000}">
      <text>
        <r>
          <rPr>
            <sz val="11"/>
            <color indexed="8"/>
            <rFont val="Helvetica"/>
            <family val="2"/>
          </rPr>
          <t>Mack Eason:
Murder, state terrorism</t>
        </r>
      </text>
    </comment>
    <comment ref="AN1549" authorId="1" shapeId="0" xr:uid="{00000000-0006-0000-0000-000008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549" authorId="0" shapeId="0" xr:uid="{00000000-0006-0000-0000-000009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P1550" authorId="0" shapeId="0" xr:uid="{00000000-0006-0000-0000-000062000000}">
      <text>
        <r>
          <rPr>
            <sz val="11"/>
            <color indexed="8"/>
            <rFont val="Helvetica"/>
            <family val="2"/>
          </rPr>
          <t>Author:
Int’l Arrest warrant issued by Audience National 
http://www.derechos.org/nizkor/chile/juicio/amplia.html</t>
        </r>
      </text>
    </comment>
    <comment ref="Q1550" authorId="0" shapeId="0" xr:uid="{00000000-0006-0000-0000-000063000000}">
      <text>
        <r>
          <rPr>
            <sz val="11"/>
            <color indexed="8"/>
            <rFont val="Helvetica"/>
            <family val="2"/>
          </rPr>
          <t>Author:
Int’l Arrest warrant issued by Audience National 
http://www.derechos.org/nizkor/chile/juicio/amplia.html</t>
        </r>
      </text>
    </comment>
    <comment ref="AF1550" authorId="0" shapeId="0" xr:uid="{00000000-0006-0000-0000-000064000000}">
      <text>
        <r>
          <rPr>
            <sz val="11"/>
            <color indexed="8"/>
            <rFont val="Helvetica"/>
            <family val="2"/>
          </rPr>
          <t>Author:
terrorism</t>
        </r>
      </text>
    </comment>
    <comment ref="AI1550" authorId="0" shapeId="0" xr:uid="{00000000-0006-0000-0000-000065000000}">
      <text>
        <r>
          <rPr>
            <sz val="11"/>
            <color indexed="8"/>
            <rFont val="Helvetica"/>
            <family val="2"/>
          </rPr>
          <t>Author:
https://en.wikipedia.org/wiki/History_of_Chile</t>
        </r>
      </text>
    </comment>
    <comment ref="AL1550" authorId="0" shapeId="0" xr:uid="{00000000-0006-0000-0000-000066000000}">
      <text>
        <r>
          <rPr>
            <sz val="11"/>
            <color indexed="8"/>
            <rFont val="Helvetica"/>
            <family val="2"/>
          </rPr>
          <t>Author:
Lawsuit filed 28 March 1996 was filed by the Progressive Association of Spanish Prosecutors.</t>
        </r>
      </text>
    </comment>
    <comment ref="AN1550" authorId="0" shapeId="0" xr:uid="{00000000-0006-0000-0000-000067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O1550" authorId="0" shapeId="0" xr:uid="{00000000-0006-0000-0000-00006800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R1550" authorId="0" shapeId="0" xr:uid="{00000000-0006-0000-0000-000069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1550" authorId="0" shapeId="0" xr:uid="{00000000-0006-0000-0000-00006A000000}">
      <text>
        <r>
          <rPr>
            <sz val="11"/>
            <color indexed="8"/>
            <rFont val="Helvetica"/>
            <family val="2"/>
          </rPr>
          <t>Author:
died in 1996.
https://en.wikipedia.org/wiki/José_Toribio_Merino</t>
        </r>
      </text>
    </comment>
    <comment ref="P1551" authorId="0" shapeId="0" xr:uid="{CD32DBC0-CF33-E240-91CA-61FFEB016769}">
      <text>
        <r>
          <rPr>
            <sz val="11"/>
            <color indexed="8"/>
            <rFont val="Helvetica"/>
            <family val="2"/>
          </rPr>
          <t>Author:
Int’l Arrest warrant issued by Audience National 
http://www.derechos.org/nizkor/chile/juicio/amplia.html</t>
        </r>
      </text>
    </comment>
    <comment ref="Q1551" authorId="0" shapeId="0" xr:uid="{2D03A6D5-1785-A048-ACD8-1F7B22976DFC}">
      <text>
        <r>
          <rPr>
            <sz val="11"/>
            <color indexed="8"/>
            <rFont val="Helvetica"/>
            <family val="2"/>
          </rPr>
          <t>Author:
Int’l Arrest warrant issued by Audience National 
http://www.derechos.org/nizkor/chile/juicio/amplia.html</t>
        </r>
      </text>
    </comment>
    <comment ref="AF1551" authorId="0" shapeId="0" xr:uid="{FAB243F4-00CD-0A4F-BD41-EFA96B16453D}">
      <text>
        <r>
          <rPr>
            <sz val="11"/>
            <color indexed="8"/>
            <rFont val="Helvetica"/>
            <family val="2"/>
          </rPr>
          <t>Author:
terrorism</t>
        </r>
      </text>
    </comment>
    <comment ref="AI1551" authorId="0" shapeId="0" xr:uid="{A4FA140B-B9D8-D243-8036-C171CA7CDCFE}">
      <text>
        <r>
          <rPr>
            <sz val="11"/>
            <color indexed="8"/>
            <rFont val="Helvetica"/>
            <family val="2"/>
          </rPr>
          <t>Author:
https://en.wikipedia.org/wiki/History_of_Chile</t>
        </r>
      </text>
    </comment>
    <comment ref="AL1551" authorId="0" shapeId="0" xr:uid="{308D2E03-4F82-E647-8EDC-6FE19F4A3CDC}">
      <text>
        <r>
          <rPr>
            <sz val="11"/>
            <color indexed="8"/>
            <rFont val="Helvetica"/>
            <family val="2"/>
          </rPr>
          <t>Author:
Lawsuit filed 28 March 1996 was filed by the Progressive Association of Spanish Prosecutors.</t>
        </r>
      </text>
    </comment>
    <comment ref="AN1551" authorId="0" shapeId="0" xr:uid="{1941980D-91C1-1A40-9207-B51EEDC6AD7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O1551" authorId="0" shapeId="0" xr:uid="{8A07F94B-AE25-1646-BC27-C2CF14ADCAD3}">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R1551" authorId="0" shapeId="0" xr:uid="{FADE33B3-89C5-7B45-8F92-972933A79C19}">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1551" authorId="0" shapeId="0" xr:uid="{DE516FF8-CCD7-8E4E-839D-A56716329A7D}">
      <text>
        <r>
          <rPr>
            <sz val="11"/>
            <color indexed="8"/>
            <rFont val="Helvetica"/>
            <family val="2"/>
          </rPr>
          <t>Author:
died in 1996.
https://en.wikipedia.org/wiki/José_Toribio_Merino</t>
        </r>
      </text>
    </comment>
    <comment ref="B1552" authorId="0" shapeId="0" xr:uid="{00000000-0006-0000-0000-000098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552" authorId="0" shapeId="0" xr:uid="{00000000-0006-0000-0000-000099020000}">
      <text>
        <r>
          <rPr>
            <sz val="11"/>
            <color indexed="8"/>
            <rFont val="Helvetica"/>
            <family val="2"/>
          </rPr>
          <t>Author:
Defendants Named HERE:
http://cadenaser.com/ser/2014/10/31/tribunales/1414787886_712567.html</t>
        </r>
      </text>
    </comment>
    <comment ref="O1552" authorId="1" shapeId="0" xr:uid="{00000000-0006-0000-0000-00009A020000}">
      <text>
        <r>
          <rPr>
            <sz val="11"/>
            <color indexed="8"/>
            <rFont val="Helvetica"/>
            <family val="2"/>
          </rPr>
          <t xml:space="preserve">Mack Eason:
https://translate.google.com/translate?hl=en&amp;sl=es&amp;u=http://memoriahistorica.org.es/tag/maria-servini-de-cubria/&amp;prev=search
</t>
        </r>
      </text>
    </comment>
    <comment ref="P1552" authorId="0" shapeId="0" xr:uid="{00000000-0006-0000-0000-00009B020000}">
      <text>
        <r>
          <rPr>
            <sz val="11"/>
            <color indexed="8"/>
            <rFont val="Helvetica"/>
            <family val="2"/>
          </rPr>
          <t>Author:
http://cadenaser.com/ser/2014/10/31/tribunales/1414787886_712567.html</t>
        </r>
      </text>
    </comment>
    <comment ref="AE1552" authorId="0" shapeId="0" xr:uid="{00000000-0006-0000-0000-00009C020000}">
      <text>
        <r>
          <rPr>
            <sz val="11"/>
            <color indexed="8"/>
            <rFont val="Helvetica"/>
            <family val="2"/>
          </rPr>
          <t xml:space="preserve">Author:
http://cadenaser.com/ser/2014/10/31/tribunales/1414787886_712567.html
</t>
        </r>
      </text>
    </comment>
    <comment ref="AF1552" authorId="0" shapeId="0" xr:uid="{00000000-0006-0000-0000-00009D020000}">
      <text>
        <r>
          <rPr>
            <sz val="11"/>
            <color indexed="8"/>
            <rFont val="Helvetica"/>
            <family val="2"/>
          </rPr>
          <t>Author:
List of crimes here: http://politica.elpais.com/politica/2014/10/31/actualidad/1414789472_600996.html</t>
        </r>
      </text>
    </comment>
    <comment ref="AL1552" authorId="0" shapeId="0" xr:uid="{00000000-0006-0000-0000-00009E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552" authorId="0" shapeId="0" xr:uid="{00000000-0006-0000-0000-00009F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552" authorId="0" shapeId="0" xr:uid="{00000000-0006-0000-0000-0000A0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552" authorId="0" shapeId="0" xr:uid="{00000000-0006-0000-0000-0000A1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552" authorId="0" shapeId="0" xr:uid="{00000000-0006-0000-0000-0000A2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C1553" authorId="0" shapeId="0" xr:uid="{00000000-0006-0000-0000-0000841A0000}">
      <text>
        <r>
          <rPr>
            <sz val="11"/>
            <color indexed="8"/>
            <rFont val="Helvetica"/>
            <family val="2"/>
          </rPr>
          <t>Author:
Widow of “ the Rwandan president whose assassination marked the beginning of the 1994 genocide”
http://www.theguardian.com/world/2010/mar/02/widow-assassinated-rwandan-president-arrrested?INTCMP=SRCH</t>
        </r>
      </text>
    </comment>
    <comment ref="K1553" authorId="1" shapeId="0" xr:uid="{00000000-0006-0000-0000-0000851A0000}">
      <text>
        <r>
          <rPr>
            <sz val="11"/>
            <color indexed="8"/>
            <rFont val="Helvetica"/>
            <family val="2"/>
          </rPr>
          <t>Mack Eason:
https://trialinternational.org/latest-post/joseph-habyarimana/</t>
        </r>
      </text>
    </comment>
    <comment ref="AG1553" authorId="0" shapeId="0" xr:uid="{00000000-0006-0000-0000-0000861A0000}">
      <text>
        <r>
          <rPr>
            <sz val="11"/>
            <color indexed="8"/>
            <rFont val="Helvetica"/>
            <family val="2"/>
          </rPr>
          <t>Author:
Rwanda controlled first by Germany (German East Africa) during colonial period, then by Belgium under League of Nations Mandate system</t>
        </r>
      </text>
    </comment>
    <comment ref="AH1553" authorId="0" shapeId="0" xr:uid="{00000000-0006-0000-0000-0000871A0000}">
      <text>
        <r>
          <rPr>
            <sz val="11"/>
            <color indexed="8"/>
            <rFont val="Helvetica"/>
            <family val="2"/>
          </rPr>
          <t>Author:
barely.
https://en.wikipedia.org/wiki/Danish_colonial_empire#Overview</t>
        </r>
      </text>
    </comment>
    <comment ref="AO1553" authorId="0" shapeId="0" xr:uid="{00000000-0006-0000-0000-0000881A0000}">
      <text>
        <r>
          <rPr>
            <sz val="11"/>
            <color indexed="8"/>
            <rFont val="Helvetica"/>
            <family val="2"/>
          </rPr>
          <t>Author:
CPCR
https://www.collectifpartiescivilesrwanda.fr/en/tableau-des-plaintes-du-cpcr/</t>
        </r>
      </text>
    </comment>
    <comment ref="AT1553" authorId="0" shapeId="0" xr:uid="{00000000-0006-0000-0000-0000891A0000}">
      <text>
        <r>
          <rPr>
            <sz val="11"/>
            <color indexed="8"/>
            <rFont val="Helvetica"/>
            <family val="2"/>
          </rPr>
          <t>Author:
Rwanda requested extradition some time in early 2015
http://fr.africatime.com/rwanda/articles/france-avis-defavorable-lextradition-au-rwanda-dun-suspect-de-genocide</t>
        </r>
      </text>
    </comment>
    <comment ref="AU1553" authorId="1" shapeId="0" xr:uid="{00000000-0006-0000-0000-00008A1A0000}">
      <text>
        <r>
          <rPr>
            <sz val="11"/>
            <color indexed="8"/>
            <rFont val="Helvetica"/>
            <family val="2"/>
          </rPr>
          <t>Mack Eason:
http://www.jeuneafrique.com/264694/societe/rwanda-justice-francaise-refuse-lextradition-de-joseph-habyarimana-complicite-de-genocide/</t>
        </r>
      </text>
    </comment>
    <comment ref="AZ1553" authorId="0" shapeId="0" xr:uid="{00000000-0006-0000-0000-00008B1A0000}">
      <text>
        <r>
          <rPr>
            <sz val="11"/>
            <color indexed="8"/>
            <rFont val="Helvetica"/>
            <family val="2"/>
          </rPr>
          <t>Author:
http://www.rnanews.com/health/10272-2015-05-27-16-10-35</t>
        </r>
      </text>
    </comment>
    <comment ref="BA1553" authorId="0" shapeId="0" xr:uid="{00000000-0006-0000-0000-00008C1A0000}">
      <text>
        <r>
          <rPr>
            <sz val="11"/>
            <color indexed="8"/>
            <rFont val="Helvetica"/>
            <family val="2"/>
          </rPr>
          <t>Author:
http://www.rnanews.com/health/10272-2015-05-27-16-10-35</t>
        </r>
      </text>
    </comment>
    <comment ref="BC1553" authorId="0" shapeId="0" xr:uid="{00000000-0006-0000-0000-00008D1A0000}">
      <text>
        <r>
          <rPr>
            <sz val="11"/>
            <color indexed="8"/>
            <rFont val="Helvetica"/>
            <family val="2"/>
          </rPr>
          <t>Author:
http://www.rnanews.com/health/10272-2015-05-27-16-10-35</t>
        </r>
      </text>
    </comment>
    <comment ref="BJ1553" authorId="0" shapeId="0" xr:uid="{00000000-0006-0000-0000-00008E1A0000}">
      <text>
        <r>
          <rPr>
            <sz val="11"/>
            <color indexed="8"/>
            <rFont val="Helvetica"/>
            <family val="2"/>
          </rPr>
          <t>Author:
Rwanda requested extradition some time in early 2015
http://fr.africatime.com/rwanda/articles/france-avis-defavorable-lextradition-au-rwanda-dun-suspect-de-genocide</t>
        </r>
      </text>
    </comment>
    <comment ref="O1554" authorId="0" shapeId="0" xr:uid="{00000000-0006-0000-0000-00003B180000}">
      <text>
        <r>
          <rPr>
            <sz val="11"/>
            <color indexed="8"/>
            <rFont val="Helvetica"/>
            <family val="2"/>
          </rPr>
          <t>Author:
https://trialinternational.org/latest-post/joseph-kanyabashi/</t>
        </r>
      </text>
    </comment>
    <comment ref="P1554" authorId="0" shapeId="0" xr:uid="{00000000-0006-0000-0000-00003C180000}">
      <text>
        <r>
          <rPr>
            <sz val="11"/>
            <color indexed="8"/>
            <rFont val="Helvetica"/>
            <family val="2"/>
          </rPr>
          <t>Author:
ICTR Yearbook 1994-1996
www.metafro.be/grandslacs/grandslacsdir400/0714.pdf</t>
        </r>
      </text>
    </comment>
    <comment ref="AG1554" authorId="0" shapeId="0" xr:uid="{00000000-0006-0000-0000-00003D180000}">
      <text>
        <r>
          <rPr>
            <sz val="11"/>
            <color indexed="8"/>
            <rFont val="Helvetica"/>
            <family val="2"/>
          </rPr>
          <t>Author:
Rwanda controlled first by Germany (German East Africa) during colonial period, then by Belgium under League of Nations Mandate system</t>
        </r>
      </text>
    </comment>
    <comment ref="AI1554" authorId="0" shapeId="0" xr:uid="{00000000-0006-0000-0000-00003E180000}">
      <text>
        <r>
          <rPr>
            <sz val="11"/>
            <color indexed="8"/>
            <rFont val="Helvetica"/>
            <family val="2"/>
          </rPr>
          <t>Author:
Rwanda controlled first by Germany (German East Africa) during colonial period, then by Belgium under League of Nations Mandate system</t>
        </r>
      </text>
    </comment>
    <comment ref="AL1554" authorId="0" shapeId="0" xr:uid="{00000000-0006-0000-0000-00003F180000}">
      <text>
        <r>
          <rPr>
            <sz val="11"/>
            <color indexed="8"/>
            <rFont val="Helvetica"/>
            <family val="2"/>
          </rPr>
          <t>Author:
ICTR Yearbook 1994-1996
www.metafro.be/grandslacs/grandslacsdir400/0714.pdf</t>
        </r>
      </text>
    </comment>
    <comment ref="N1555" authorId="2" shapeId="0" xr:uid="{A23FB359-00FD-914F-A427-99E759FE2FAF}">
      <text>
        <r>
          <rPr>
            <b/>
            <sz val="10"/>
            <color rgb="FF000000"/>
            <rFont val="Tahoma"/>
            <family val="2"/>
          </rPr>
          <t>Maximo Langer:</t>
        </r>
        <r>
          <rPr>
            <sz val="10"/>
            <color rgb="FF000000"/>
            <rFont val="Tahoma"/>
            <family val="2"/>
          </rPr>
          <t xml:space="preserve">
</t>
        </r>
        <r>
          <rPr>
            <sz val="10"/>
            <color rgb="FF000000"/>
            <rFont val="Calibri"/>
            <family val="2"/>
          </rPr>
          <t xml:space="preserve">https://www.thelocal.se/20110408/33104
</t>
        </r>
        <r>
          <rPr>
            <sz val="10"/>
            <color rgb="FF000000"/>
            <rFont val="Calibri"/>
            <family val="2"/>
          </rPr>
          <t xml:space="preserve">"Sweden opened a probe on the matter in 2008, receiving assistance with the investigation from a number of countries as well as the UN International Criminal Tribunal for the former Yugoslavia in The Hague."
</t>
        </r>
      </text>
    </comment>
    <comment ref="Q1555" authorId="0" shapeId="0" xr:uid="{00000000-0006-0000-0000-000097060000}">
      <text>
        <r>
          <rPr>
            <sz val="11"/>
            <color indexed="8"/>
            <rFont val="Helvetica"/>
            <family val="2"/>
          </rPr>
          <t>Author:
http://www.jurist.org/paperchase/2010/10/sweden-prosecutor-brings-war-crimes-charges-against-former-bosnian-prison-guard.php</t>
        </r>
      </text>
    </comment>
    <comment ref="R1555" authorId="0" shapeId="0" xr:uid="{00000000-0006-0000-0000-000098060000}">
      <text>
        <r>
          <rPr>
            <sz val="11"/>
            <color indexed="8"/>
            <rFont val="Helvetica"/>
            <family val="2"/>
          </rPr>
          <t>Author:
https://www.google.com/url?hl=en&amp;q=http://www.balkaninsight.com/en/article/ahmet-makitan-arrested-in-sweden/1458/147&amp;source=gmail&amp;ust=1469137968045000&amp;usg=AFQjCNEM6p2zEC2WykdMY2SSQBlvXnwK7g</t>
        </r>
      </text>
    </comment>
    <comment ref="S1555" authorId="0" shapeId="0" xr:uid="{00000000-0006-0000-0000-000099060000}">
      <text>
        <r>
          <rPr>
            <sz val="11"/>
            <color indexed="8"/>
            <rFont val="Helvetica"/>
            <family val="2"/>
          </rPr>
          <t>Author:
http://www.thelocal.se/20101013/29590</t>
        </r>
      </text>
    </comment>
    <comment ref="T1555" authorId="0" shapeId="0" xr:uid="{00000000-0006-0000-0000-00009A060000}">
      <text>
        <r>
          <rPr>
            <sz val="11"/>
            <color indexed="8"/>
            <rFont val="Helvetica"/>
            <family val="2"/>
          </rPr>
          <t>Author:
https://www.google.com/url?hl=en&amp;q=http://www.justice-report.com/en/articles/makitan-sentenced-to-five-years-in-prison-in-sweden&amp;source=gmail&amp;ust=1469137968045000&amp;usg=AFQjCNEZ_OUUnVTFFeZ-pLzXEnt_FT4kag</t>
        </r>
      </text>
    </comment>
    <comment ref="U1555" authorId="0" shapeId="0" xr:uid="{00000000-0006-0000-0000-00009B060000}">
      <text>
        <r>
          <rPr>
            <sz val="11"/>
            <color indexed="8"/>
            <rFont val="Helvetica"/>
            <family val="2"/>
          </rPr>
          <t>Author:
https://www.google.com/url?hl=en&amp;q=http://www.justice-report.com/en/articles/makitan-sentenced-to-five-years-in-prison-in-sweden&amp;source=gmail&amp;ust=1469137968045000&amp;usg=AFQjCNEZ_OUUnVTFFeZ-pLzXEnt_FT4kag</t>
        </r>
      </text>
    </comment>
    <comment ref="AD1555" authorId="0" shapeId="0" xr:uid="{00000000-0006-0000-0000-00009C060000}">
      <text>
        <r>
          <rPr>
            <sz val="11"/>
            <color indexed="8"/>
            <rFont val="Helvetica"/>
            <family val="2"/>
          </rPr>
          <t xml:space="preserve">Author:
“ "aggravated war crimes and abduction," and stands accused of torturing Serb prisoners, including civilians, between May and August 1992, court documents showed."
http://www.thelocal.se/20101013/29590
</t>
        </r>
      </text>
    </comment>
    <comment ref="AF1555" authorId="0" shapeId="0" xr:uid="{00000000-0006-0000-0000-00009D060000}">
      <text>
        <r>
          <rPr>
            <sz val="11"/>
            <color indexed="8"/>
            <rFont val="Helvetica"/>
            <family val="2"/>
          </rPr>
          <t xml:space="preserve">Author:
“ "aggravated war crimes and abduction," and stands accused of torturing Serb prisoners, including civilians, between May and August 1992, court documents showed."
http://www.thelocal.se/20101013/29590
</t>
        </r>
      </text>
    </comment>
    <comment ref="AH1555" authorId="0" shapeId="0" xr:uid="{00000000-0006-0000-0000-00009E0600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AL1555" authorId="0" shapeId="0" xr:uid="{00000000-0006-0000-0000-00009F060000}">
      <text>
        <r>
          <rPr>
            <sz val="11"/>
            <color indexed="8"/>
            <rFont val="Helvetica"/>
            <family val="2"/>
          </rPr>
          <t>Author:
http://www.jurist.org/paperchase/2010/10/sweden-prosecutor-brings-war-crimes-charges-against-former-bosnian-prison-guard.php</t>
        </r>
      </text>
    </comment>
    <comment ref="AZ1555" authorId="0" shapeId="0" xr:uid="{00000000-0006-0000-0000-0000A0060000}">
      <text>
        <r>
          <rPr>
            <sz val="11"/>
            <color indexed="8"/>
            <rFont val="Helvetica"/>
            <family val="2"/>
          </rPr>
          <t>Author:
 "Swedish citizen and former Bosnian prison guard Ahmet Makitan." "Makitan arrived in Sweden in 2001 and obtained citizenship in 2006."
http://www.jurist.org/paperchase/2010/10/sweden-prosecutor-brings-war-crimes-charges-against-former-bosnian-prison-guard.php</t>
        </r>
      </text>
    </comment>
    <comment ref="BA1555" authorId="0" shapeId="0" xr:uid="{00000000-0006-0000-0000-0000A1060000}">
      <text>
        <r>
          <rPr>
            <sz val="11"/>
            <color indexed="8"/>
            <rFont val="Helvetica"/>
            <family val="2"/>
          </rPr>
          <t>Author:
 "Swedish citizen and former Bosnian prison guard Ahmet Makitan." "Makitan arrived in Sweden in 2001 and obtained citizenship in 2006."
http://www.jurist.org/paperchase/2010/10/sweden-prosecutor-brings-war-crimes-charges-against-former-bosnian-prison-guard.php</t>
        </r>
      </text>
    </comment>
    <comment ref="BB1555" authorId="0" shapeId="0" xr:uid="{00000000-0006-0000-0000-0000A2060000}">
      <text>
        <r>
          <rPr>
            <sz val="11"/>
            <color rgb="FF000000"/>
            <rFont val="Helvetica"/>
            <family val="2"/>
          </rPr>
          <t xml:space="preserve">Author:
</t>
        </r>
        <r>
          <rPr>
            <sz val="11"/>
            <color rgb="FF000000"/>
            <rFont val="Helvetica"/>
            <family val="2"/>
          </rPr>
          <t xml:space="preserve"> "Swedish citizen and former Bosnian prison guard Ahmet Makitan." "Makitan arrived in Sweden in 2001 and obtained citizenship in 2006."
</t>
        </r>
        <r>
          <rPr>
            <sz val="11"/>
            <color rgb="FF000000"/>
            <rFont val="Helvetica"/>
            <family val="2"/>
          </rPr>
          <t>http://www.jurist.org/paperchase/2010/10/sweden-prosecutor-brings-war-crimes-charges-against-former-bosnian-prison-guard.php</t>
        </r>
      </text>
    </comment>
    <comment ref="BC1555" authorId="0" shapeId="0" xr:uid="{00000000-0006-0000-0000-0000A3060000}">
      <text>
        <r>
          <rPr>
            <sz val="11"/>
            <color rgb="FF000000"/>
            <rFont val="Helvetica"/>
            <family val="2"/>
          </rPr>
          <t xml:space="preserve">Author:
</t>
        </r>
        <r>
          <rPr>
            <sz val="11"/>
            <color rgb="FF000000"/>
            <rFont val="Helvetica"/>
            <family val="2"/>
          </rPr>
          <t xml:space="preserve"> "Swedish citizen and former Bosnian prison guard Ahmet Makitan." "Makitan arrived in Sweden in 2001 and obtained citizenship in 2006."
</t>
        </r>
        <r>
          <rPr>
            <sz val="11"/>
            <color rgb="FF000000"/>
            <rFont val="Helvetica"/>
            <family val="2"/>
          </rPr>
          <t>http://www.jurist.org/paperchase/2010/10/sweden-prosecutor-brings-war-crimes-charges-against-former-bosnian-prison-guard.php</t>
        </r>
      </text>
    </comment>
    <comment ref="BI1555" authorId="0" shapeId="0" xr:uid="{00000000-0006-0000-0000-0000A4060000}">
      <text>
        <r>
          <rPr>
            <sz val="11"/>
            <color indexed="8"/>
            <rFont val="Helvetica"/>
            <family val="2"/>
          </rPr>
          <t>Author:
“Makitan's arrest came as the result of a long investigation, which included an investigation of 70 people, cooperation with "many countries" and the International Criminal Tribunal for the former Yugoslavia, ICTY.” https://listserv.buffalo.edu/cgi-bin/wa?A2=justwatch-l;5f1805b8.1010
“trial conducted "carried out with the help of the United Nations International War Crimes Tribunal in the Hague.””
http://www.thelocal.se/20101013/29590</t>
        </r>
      </text>
    </comment>
    <comment ref="B1556" authorId="0" shapeId="0" xr:uid="{00000000-0006-0000-0000-0000A3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556" authorId="0" shapeId="0" xr:uid="{00000000-0006-0000-0000-0000A4020000}">
      <text>
        <r>
          <rPr>
            <sz val="11"/>
            <color indexed="8"/>
            <rFont val="Helvetica"/>
            <family val="2"/>
          </rPr>
          <t>Author:
Named in this interview:
http://forjib.org/entrevista-a-la-doctora-maria-servini-de-cubria</t>
        </r>
      </text>
    </comment>
    <comment ref="O1556" authorId="1" shapeId="0" xr:uid="{00000000-0006-0000-0000-0000A5020000}">
      <text>
        <r>
          <rPr>
            <sz val="11"/>
            <color indexed="8"/>
            <rFont val="Helvetica"/>
            <family val="2"/>
          </rPr>
          <t xml:space="preserve">Mack Eason:
https://translate.google.com/translate?hl=en&amp;sl=es&amp;u=http://memoriahistorica.org.es/tag/maria-servini-de-cubria/&amp;prev=search
</t>
        </r>
      </text>
    </comment>
    <comment ref="P1556" authorId="0" shapeId="0" xr:uid="{00000000-0006-0000-0000-0000A6020000}">
      <text>
        <r>
          <rPr>
            <sz val="11"/>
            <color indexed="8"/>
            <rFont val="Helvetica"/>
            <family val="2"/>
          </rPr>
          <t>Author:
http://cadenaser.com/ser/2014/10/31/tribunales/1414787886_712567.html</t>
        </r>
      </text>
    </comment>
    <comment ref="AE1556" authorId="0" shapeId="0" xr:uid="{00000000-0006-0000-0000-0000A7020000}">
      <text>
        <r>
          <rPr>
            <sz val="11"/>
            <color indexed="8"/>
            <rFont val="Helvetica"/>
            <family val="2"/>
          </rPr>
          <t xml:space="preserve">Author:
http://cadenaser.com/ser/2014/10/31/tribunales/1414787886_712567.html
</t>
        </r>
      </text>
    </comment>
    <comment ref="AF1556" authorId="0" shapeId="0" xr:uid="{00000000-0006-0000-0000-0000A8020000}">
      <text>
        <r>
          <rPr>
            <sz val="11"/>
            <color indexed="8"/>
            <rFont val="Helvetica"/>
            <family val="2"/>
          </rPr>
          <t>Author:
List of crimes here: http://politica.elpais.com/politica/2014/10/31/actualidad/1414789472_600996.html</t>
        </r>
      </text>
    </comment>
    <comment ref="AL1556" authorId="0" shapeId="0" xr:uid="{00000000-0006-0000-0000-0000A9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556" authorId="0" shapeId="0" xr:uid="{00000000-0006-0000-0000-0000AA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556" authorId="0" shapeId="0" xr:uid="{00000000-0006-0000-0000-0000AB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556" authorId="0" shapeId="0" xr:uid="{00000000-0006-0000-0000-0000AC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556" authorId="0" shapeId="0" xr:uid="{00000000-0006-0000-0000-0000AD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1557" authorId="1" shapeId="0" xr:uid="{00000000-0006-0000-0000-0000EC050000}">
      <text>
        <r>
          <rPr>
            <sz val="11"/>
            <color indexed="8"/>
            <rFont val="Helvetica"/>
            <family val="2"/>
          </rPr>
          <t xml:space="preserve">Mack Eason:
https://trialinternational.org/latest-post/alfredo-cristiani-burkard/
</t>
        </r>
      </text>
    </comment>
    <comment ref="P1557" authorId="1" shapeId="0" xr:uid="{00000000-0006-0000-0000-0000ED050000}">
      <text>
        <r>
          <rPr>
            <sz val="11"/>
            <color indexed="8"/>
            <rFont val="Helvetica"/>
            <family val="2"/>
          </rPr>
          <t>Mack Eason:
https://trialinternational.org/latest-post/inocente-orlando-montano-morales/</t>
        </r>
      </text>
    </comment>
    <comment ref="Q1557" authorId="1" shapeId="0" xr:uid="{00000000-0006-0000-0000-0000EE050000}">
      <text>
        <r>
          <rPr>
            <sz val="11"/>
            <color indexed="8"/>
            <rFont val="Helvetica"/>
            <family val="2"/>
          </rPr>
          <t>Mack Eason:
https://trialinternational.org/latest-post/inocente-orlando-montano-morales/</t>
        </r>
      </text>
    </comment>
    <comment ref="AF1557" authorId="1" shapeId="0" xr:uid="{00000000-0006-0000-0000-0000EF050000}">
      <text>
        <r>
          <rPr>
            <sz val="11"/>
            <color indexed="8"/>
            <rFont val="Helvetica"/>
            <family val="2"/>
          </rPr>
          <t>Mack Eason:
Murder, state terrorism</t>
        </r>
      </text>
    </comment>
    <comment ref="AN1557" authorId="1" shapeId="0" xr:uid="{00000000-0006-0000-0000-0000F005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557" authorId="0" shapeId="0" xr:uid="{00000000-0006-0000-0000-0000F105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O1558" authorId="1" shapeId="0" xr:uid="{00000000-0006-0000-0000-0000E0050000}">
      <text>
        <r>
          <rPr>
            <sz val="11"/>
            <color indexed="8"/>
            <rFont val="Helvetica"/>
            <family val="2"/>
          </rPr>
          <t xml:space="preserve">Mack Eason:
https://trialinternational.org/latest-post/alfredo-cristiani-burkard/
</t>
        </r>
      </text>
    </comment>
    <comment ref="P1558" authorId="1" shapeId="0" xr:uid="{00000000-0006-0000-0000-0000E1050000}">
      <text>
        <r>
          <rPr>
            <sz val="11"/>
            <color indexed="8"/>
            <rFont val="Helvetica"/>
            <family val="2"/>
          </rPr>
          <t>Mack Eason:
https://trialinternational.org/latest-post/inocente-orlando-montano-morales/</t>
        </r>
      </text>
    </comment>
    <comment ref="Q1558" authorId="1" shapeId="0" xr:uid="{00000000-0006-0000-0000-0000E2050000}">
      <text>
        <r>
          <rPr>
            <sz val="11"/>
            <color indexed="8"/>
            <rFont val="Helvetica"/>
            <family val="2"/>
          </rPr>
          <t>Mack Eason:
https://trialinternational.org/latest-post/inocente-orlando-montano-morales/</t>
        </r>
      </text>
    </comment>
    <comment ref="AF1558" authorId="1" shapeId="0" xr:uid="{00000000-0006-0000-0000-0000E3050000}">
      <text>
        <r>
          <rPr>
            <sz val="11"/>
            <color indexed="8"/>
            <rFont val="Helvetica"/>
            <family val="2"/>
          </rPr>
          <t>Mack Eason:
Murder, state terrorism</t>
        </r>
      </text>
    </comment>
    <comment ref="AN1558" authorId="1" shapeId="0" xr:uid="{00000000-0006-0000-0000-0000E405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558" authorId="0" shapeId="0" xr:uid="{00000000-0006-0000-0000-0000E505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AT1559" authorId="1" shapeId="0" xr:uid="{4015F0D9-3DD6-FE4C-9E6C-D9AB8D94BD51}">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B1560" authorId="0" shapeId="0" xr:uid="{C90E8E0F-3E32-8344-AA24-69F73D1999FB}">
      <text>
        <r>
          <rPr>
            <sz val="11"/>
            <color indexed="8"/>
            <rFont val="Helvetica"/>
            <family val="2"/>
          </rPr>
          <t xml:space="preserve">Author:
Important b/c these 4 cases are the first to be brought under Belgium’s 1993 UJ statute
</t>
        </r>
      </text>
    </comment>
    <comment ref="AG1560" authorId="0" shapeId="0" xr:uid="{6B1F4200-78ED-3F40-BDF8-D1F4D8FB8FA9}">
      <text>
        <r>
          <rPr>
            <sz val="11"/>
            <color indexed="8"/>
            <rFont val="Helvetica"/>
            <family val="2"/>
          </rPr>
          <t>Author:
Rwanda controlled first by Germany (German East Africa) during colonial period, then by Belgium under League of Nations Mandate system</t>
        </r>
      </text>
    </comment>
    <comment ref="AI1560" authorId="0" shapeId="0" xr:uid="{1FED647E-EBA1-1A4D-871E-800E7FE50CC5}">
      <text>
        <r>
          <rPr>
            <sz val="11"/>
            <color indexed="8"/>
            <rFont val="Helvetica"/>
            <family val="2"/>
          </rPr>
          <t>Author:
Rwanda controlled first by Germany (German East Africa) during colonial period, then by Belgium under League of Nations Mandate system</t>
        </r>
      </text>
    </comment>
    <comment ref="AL1560" authorId="0" shapeId="0" xr:uid="{C02E56F5-6FC3-4246-B02D-D04EEC3192A5}">
      <text>
        <r>
          <rPr>
            <sz val="11"/>
            <color indexed="8"/>
            <rFont val="Helvetica"/>
            <family val="2"/>
          </rPr>
          <t>Author:
https://www.hrw.org/reports/2006/ij0606/6.htm
ICTR Yearbook 1994-1996
www.metafro.be/grandslacs/grandslacsdir400/0714.pdf</t>
        </r>
      </text>
    </comment>
    <comment ref="AN1560" authorId="0" shapeId="0" xr:uid="{7BE3BBD1-CCED-9F41-804F-445547F0B7D7}">
      <text>
        <r>
          <rPr>
            <sz val="11"/>
            <color indexed="8"/>
            <rFont val="Helvetica"/>
            <family val="2"/>
          </rPr>
          <t>Author:
See this page for description of civil parties joined to the suit.
http://web.archive.org/web/20020220162118/http://www.diplomatiejudiciaire.com/Higaniro/Higaniro.html</t>
        </r>
      </text>
    </comment>
    <comment ref="AP1560" authorId="0" shapeId="0" xr:uid="{7180C333-6194-6141-B89D-076C77CE58F2}">
      <text>
        <r>
          <rPr>
            <sz val="11"/>
            <color indexed="8"/>
            <rFont val="Helvetica"/>
            <family val="2"/>
          </rPr>
          <t>Author:
See this page for description of civil parties joined to the suit.
http://web.archive.org/web/20020220162118/http://www.diplomatiejudiciaire.com/Higaniro/Higaniro.html</t>
        </r>
      </text>
    </comment>
    <comment ref="AQ1560" authorId="0" shapeId="0" xr:uid="{CCAD4BAE-9072-6249-BC40-8A557466D476}">
      <text>
        <r>
          <rPr>
            <sz val="11"/>
            <color indexed="8"/>
            <rFont val="Helvetica"/>
            <family val="2"/>
          </rPr>
          <t>Author:
http://web.archive.org/web/20020113055036/http://www.diplomatiejudiciaire.com/Higaniro/Higaniro24.htm</t>
        </r>
      </text>
    </comment>
    <comment ref="AR1560" authorId="0" shapeId="0" xr:uid="{47A02596-EA45-5D45-867D-06C6062E517A}">
      <text>
        <r>
          <rPr>
            <sz val="11"/>
            <color indexed="8"/>
            <rFont val="Helvetica"/>
            <family val="2"/>
          </rPr>
          <t>Author:
http://web.archive.org/web/20020113055036/http://www.diplomatiejudiciaire.com/Higaniro/Higaniro24.htm</t>
        </r>
      </text>
    </comment>
    <comment ref="BA1560" authorId="0" shapeId="0" xr:uid="{B102438A-C32A-D444-8170-5F4CFDCA5A36}">
      <text>
        <r>
          <rPr>
            <sz val="11"/>
            <color indexed="8"/>
            <rFont val="Helvetica"/>
            <family val="2"/>
          </rPr>
          <t>Author:
“The nuns were transferred to the Maredret convent in Belgium after transiting through Zaire and France”
https://trialinternational.org/latest-post/julienne-mukabutera/</t>
        </r>
      </text>
    </comment>
    <comment ref="BC1560" authorId="0" shapeId="0" xr:uid="{38581754-9A16-604D-A87C-7A4D8F12DEFE}">
      <text>
        <r>
          <rPr>
            <sz val="11"/>
            <color indexed="8"/>
            <rFont val="Helvetica"/>
            <family val="2"/>
          </rPr>
          <t>Author:
“The nuns were transferred to the Maredret convent in Belgium after transiting through Zaire and France”
https://trialinternational.org/latest-post/julienne-mukabutera/</t>
        </r>
      </text>
    </comment>
    <comment ref="BE1560" authorId="0" shapeId="0" xr:uid="{68463091-2860-714A-8C1D-58B659898447}">
      <text>
        <r>
          <rPr>
            <sz val="11"/>
            <color indexed="8"/>
            <rFont val="Helvetica"/>
            <family val="2"/>
          </rPr>
          <t>Author:
Ventura, M J, and A J Bleeker. “Universal Jurisdiction, African Perceptions of the International Criminal Court and the New AU Protocol on Amendments to the Protocol on the Statute of the African Court of Justice and Human Rights.” …  Criminal Court and Africa: One Decade  …, 2016. 
at p. 8, fn 25</t>
        </r>
      </text>
    </comment>
    <comment ref="O1561" authorId="0" shapeId="0" xr:uid="{00000000-0006-0000-0000-000004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561" authorId="0" shapeId="0" xr:uid="{00000000-0006-0000-0000-000005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561" authorId="0" shapeId="0" xr:uid="{00000000-0006-0000-0000-000006300000}">
      <text>
        <r>
          <rPr>
            <sz val="11"/>
            <color indexed="8"/>
            <rFont val="Helvetica"/>
            <family val="2"/>
          </rPr>
          <t>Author:
https://books.google.com/books?id=X5EgykND42kC&amp;pg=PA401</t>
        </r>
      </text>
    </comment>
    <comment ref="AN1561" authorId="0" shapeId="0" xr:uid="{00000000-0006-0000-0000-000007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561" authorId="0" shapeId="0" xr:uid="{00000000-0006-0000-0000-000008300000}">
      <text>
        <r>
          <rPr>
            <sz val="11"/>
            <color indexed="8"/>
            <rFont val="Helvetica"/>
            <family val="2"/>
          </rPr>
          <t>Author:
The Simon Wiesenthal Centre</t>
        </r>
      </text>
    </comment>
    <comment ref="B1562" authorId="0" shapeId="0" xr:uid="{00000000-0006-0000-0000-0000020B0000}">
      <text>
        <r>
          <rPr>
            <sz val="11"/>
            <color indexed="8"/>
            <rFont val="Helvetica"/>
            <family val="2"/>
          </rPr>
          <t>Author:
This is the case I write about in my introduction!</t>
        </r>
      </text>
    </comment>
    <comment ref="M1562" authorId="0" shapeId="0" xr:uid="{00000000-0006-0000-0000-0000030B0000}">
      <text>
        <r>
          <rPr>
            <sz val="11"/>
            <color indexed="8"/>
            <rFont val="Helvetica"/>
            <family val="2"/>
          </rPr>
          <t xml:space="preserve">Author:
Crimes committed in Great Lakes region during this period
</t>
        </r>
      </text>
    </comment>
    <comment ref="O1562" authorId="0" shapeId="0" xr:uid="{00000000-0006-0000-0000-000004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62" authorId="0" shapeId="0" xr:uid="{00000000-0006-0000-0000-0000050B0000}">
      <text>
        <r>
          <rPr>
            <sz val="11"/>
            <color indexed="8"/>
            <rFont val="Helvetica"/>
            <family val="2"/>
          </rPr>
          <t>Author:
“I ORDER_x000D_THE INDICTMENT OF THE FOLLOWING PERSONS:…”
http://www.friendsofthecongo.org/pdf/spanish_indictment.pdf</t>
        </r>
      </text>
    </comment>
    <comment ref="Q1562" authorId="0" shapeId="0" xr:uid="{00000000-0006-0000-0000-000006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62" authorId="0" shapeId="0" xr:uid="{00000000-0006-0000-0000-000007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62" authorId="0" shapeId="0" xr:uid="{00000000-0006-0000-0000-000008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62" authorId="0" shapeId="0" xr:uid="{00000000-0006-0000-0000-000009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62" authorId="0" shapeId="0" xr:uid="{00000000-0006-0000-0000-00000A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62" authorId="0" shapeId="0" xr:uid="{00000000-0006-0000-0000-00000B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62" authorId="0" shapeId="0" xr:uid="{00000000-0006-0000-0000-00000C0B0000}">
      <text>
        <r>
          <rPr>
            <sz val="11"/>
            <color indexed="8"/>
            <rFont val="Helvetica"/>
            <family val="2"/>
          </rPr>
          <t>Author:
Rwanda controlled first by Germany (German East Africa) during colonial period, then by Belgium under League of Nations Mandate system</t>
        </r>
      </text>
    </comment>
    <comment ref="AL1562" authorId="0" shapeId="0" xr:uid="{00000000-0006-0000-0000-00000D0B0000}">
      <text>
        <r>
          <rPr>
            <sz val="11"/>
            <color indexed="8"/>
            <rFont val="Helvetica"/>
            <family val="2"/>
          </rPr>
          <t>Author:
http://www.veritasrwandaforum.org/material/press_release_080208_eng.pdf</t>
        </r>
      </text>
    </comment>
    <comment ref="AO1562" authorId="0" shapeId="0" xr:uid="{00000000-0006-0000-0000-00000E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62" authorId="0" shapeId="0" xr:uid="{00000000-0006-0000-0000-00000F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62" authorId="0" shapeId="0" xr:uid="{00000000-0006-0000-0000-000010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62" authorId="0" shapeId="0" xr:uid="{00000000-0006-0000-0000-000011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62" authorId="0" shapeId="0" xr:uid="{00000000-0006-0000-0000-0000120B0000}">
      <text>
        <r>
          <rPr>
            <sz val="11"/>
            <color indexed="8"/>
            <rFont val="Helvetica"/>
            <family val="2"/>
          </rPr>
          <t>Author:
Former Second in Command of Ruhengeri Gendarmerie's</t>
        </r>
      </text>
    </comment>
    <comment ref="AT1562" authorId="0" shapeId="0" xr:uid="{00000000-0006-0000-0000-0000130B0000}">
      <text>
        <r>
          <rPr>
            <sz val="11"/>
            <color indexed="8"/>
            <rFont val="Helvetica"/>
            <family val="2"/>
          </rPr>
          <t>Author:
This is the case I write about in my introduction.  Rwanda was MOST CERTAINLY not supportive of these indictments.</t>
        </r>
      </text>
    </comment>
    <comment ref="BI1562" authorId="0" shapeId="0" xr:uid="{00000000-0006-0000-0000-0000140B0000}">
      <text>
        <r>
          <rPr>
            <sz val="11"/>
            <color indexed="8"/>
            <rFont val="Helvetica"/>
            <family val="2"/>
          </rPr>
          <t>Author:
Conducted alongside ICTR.  See first page of spanish indictment pdf: http://www.friendsofthecongo.org/pdf/spanish_indictment.pdf</t>
        </r>
      </text>
    </comment>
    <comment ref="B1563" authorId="0" shapeId="0" xr:uid="{00000000-0006-0000-0000-0000150B0000}">
      <text>
        <r>
          <rPr>
            <sz val="11"/>
            <color indexed="8"/>
            <rFont val="Helvetica"/>
            <family val="2"/>
          </rPr>
          <t>Author:
This is the case I write about in my introduction!</t>
        </r>
      </text>
    </comment>
    <comment ref="M1563" authorId="0" shapeId="0" xr:uid="{00000000-0006-0000-0000-0000160B0000}">
      <text>
        <r>
          <rPr>
            <sz val="11"/>
            <color indexed="8"/>
            <rFont val="Helvetica"/>
            <family val="2"/>
          </rPr>
          <t xml:space="preserve">Author:
Crimes committed in Great Lakes region during this period
</t>
        </r>
      </text>
    </comment>
    <comment ref="O1563" authorId="0" shapeId="0" xr:uid="{00000000-0006-0000-0000-000017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63" authorId="0" shapeId="0" xr:uid="{00000000-0006-0000-0000-0000180B0000}">
      <text>
        <r>
          <rPr>
            <sz val="11"/>
            <color indexed="8"/>
            <rFont val="Helvetica"/>
            <family val="2"/>
          </rPr>
          <t>Author:
“I ORDER_x000D_THE INDICTMENT OF THE FOLLOWING PERSONS:…”
http://www.friendsofthecongo.org/pdf/spanish_indictment.pdf</t>
        </r>
      </text>
    </comment>
    <comment ref="Q1563" authorId="0" shapeId="0" xr:uid="{00000000-0006-0000-0000-000019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63" authorId="0" shapeId="0" xr:uid="{00000000-0006-0000-0000-00001A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63" authorId="0" shapeId="0" xr:uid="{00000000-0006-0000-0000-00001B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63" authorId="0" shapeId="0" xr:uid="{00000000-0006-0000-0000-00001C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63" authorId="0" shapeId="0" xr:uid="{00000000-0006-0000-0000-00001D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63" authorId="0" shapeId="0" xr:uid="{00000000-0006-0000-0000-00001E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63" authorId="0" shapeId="0" xr:uid="{00000000-0006-0000-0000-00001F0B0000}">
      <text>
        <r>
          <rPr>
            <sz val="11"/>
            <color indexed="8"/>
            <rFont val="Helvetica"/>
            <family val="2"/>
          </rPr>
          <t>Author:
Rwanda controlled first by Germany (German East Africa) during colonial period, then by Belgium under League of Nations Mandate system</t>
        </r>
      </text>
    </comment>
    <comment ref="AL1563" authorId="0" shapeId="0" xr:uid="{00000000-0006-0000-0000-0000200B0000}">
      <text>
        <r>
          <rPr>
            <sz val="11"/>
            <color indexed="8"/>
            <rFont val="Helvetica"/>
            <family val="2"/>
          </rPr>
          <t>Author:
http://www.veritasrwandaforum.org/material/press_release_080208_eng.pdf</t>
        </r>
      </text>
    </comment>
    <comment ref="AO1563" authorId="0" shapeId="0" xr:uid="{00000000-0006-0000-0000-000021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63" authorId="0" shapeId="0" xr:uid="{00000000-0006-0000-0000-000022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63" authorId="0" shapeId="0" xr:uid="{00000000-0006-0000-0000-000023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63" authorId="0" shapeId="0" xr:uid="{00000000-0006-0000-0000-000024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63" authorId="0" shapeId="0" xr:uid="{00000000-0006-0000-0000-0000250B0000}">
      <text>
        <r>
          <rPr>
            <sz val="11"/>
            <color indexed="8"/>
            <rFont val="Helvetica"/>
            <family val="2"/>
          </rPr>
          <t>Author:
Chief of General Staff of Rwandan Army
does this count?</t>
        </r>
      </text>
    </comment>
    <comment ref="AT1563" authorId="0" shapeId="0" xr:uid="{00000000-0006-0000-0000-0000260B0000}">
      <text>
        <r>
          <rPr>
            <sz val="11"/>
            <color indexed="8"/>
            <rFont val="Helvetica"/>
            <family val="2"/>
          </rPr>
          <t>Author:
This is the case I write about in my introduction.  Rwanda was MOST CERTAINLY not supportive of these indictments.</t>
        </r>
      </text>
    </comment>
    <comment ref="BI1563" authorId="0" shapeId="0" xr:uid="{00000000-0006-0000-0000-0000270B0000}">
      <text>
        <r>
          <rPr>
            <sz val="11"/>
            <color indexed="8"/>
            <rFont val="Helvetica"/>
            <family val="2"/>
          </rPr>
          <t>Author:
Conducted alongside ICTR.  See first page of spanish indictment pdf: http://www.friendsofthecongo.org/pdf/spanish_indictment.pdf</t>
        </r>
      </text>
    </comment>
    <comment ref="O1564" authorId="0" shapeId="0" xr:uid="{00000000-0006-0000-0000-0000F5030000}">
      <text>
        <r>
          <rPr>
            <sz val="11"/>
            <color indexed="8"/>
            <rFont val="Helvetica"/>
            <family val="2"/>
          </rPr>
          <t xml:space="preserve">Author:
Multiple civil cases filed.  This is the date of the first one.  See 2000 Yerodia Arrest Warrant.
https://translate.google.com/translate?hl=en&amp;sl=fr&amp;u=https://competenceuniverselle.files.wordpress.com/2011/07/vandermeersch-avril-2000.pdf
http://www.radioradicale.it/exagora/congo-leader-kabila-sued-by-belgian
</t>
        </r>
      </text>
    </comment>
    <comment ref="AI1564" authorId="1" shapeId="0" xr:uid="{00000000-0006-0000-0000-0000F6030000}">
      <text>
        <r>
          <rPr>
            <sz val="11"/>
            <color indexed="8"/>
            <rFont val="Helvetica"/>
            <family val="2"/>
          </rPr>
          <t>Mack Eason:
https://en.wikipedia.org/wiki/Colonization_of_the_Congo</t>
        </r>
      </text>
    </comment>
    <comment ref="AL1564" authorId="1" shapeId="0" xr:uid="{00000000-0006-0000-0000-0000F7030000}">
      <text>
        <r>
          <rPr>
            <sz val="11"/>
            <color indexed="8"/>
            <rFont val="Helvetica"/>
            <family val="2"/>
          </rPr>
          <t>Mack Eason:
International Human Rights in Context at p. 1169, https://books.google.com/books?id=9NKaXYtw9YUC&amp;pg=PA1169</t>
        </r>
      </text>
    </comment>
    <comment ref="AN1564" authorId="0" shapeId="0" xr:uid="{00000000-0006-0000-0000-0000F803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P1564" authorId="0" shapeId="0" xr:uid="{00000000-0006-0000-0000-0000F903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S1564" authorId="0" shapeId="0" xr:uid="{00000000-0006-0000-0000-0000FA030000}">
      <text>
        <r>
          <rPr>
            <sz val="11"/>
            <color indexed="8"/>
            <rFont val="Helvetica"/>
            <family val="2"/>
          </rPr>
          <t xml:space="preserve">Author:
Kabila still head of state when case is filed. 
</t>
        </r>
      </text>
    </comment>
    <comment ref="AZ1564" authorId="0" shapeId="0" xr:uid="{00000000-0006-0000-0000-0000FB03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A1564" authorId="0" shapeId="0" xr:uid="{00000000-0006-0000-0000-0000FC03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B1564" authorId="0" shapeId="0" xr:uid="{00000000-0006-0000-0000-0000FD03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C1564" authorId="0" shapeId="0" xr:uid="{00000000-0006-0000-0000-0000FE03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K1565" authorId="0" shapeId="0" xr:uid="{00000000-0006-0000-0000-0000ED080000}">
      <text>
        <r>
          <rPr>
            <sz val="11"/>
            <color indexed="8"/>
            <rFont val="Helvetica"/>
            <family val="2"/>
          </rPr>
          <t>Author:
FIDH, “Groupe d’action judiciaire de la FIDH: Recapitulatif des activités du GAJ”, dated June 2005, as posted at: www.fidh.org.
“The Prosecutor subsequently dismisses the lawsuit on the grounds that Kabila’s direct responsibility for the alleged acts of torture could not be proven, and that it was unclear whether the UN Convention against Torture and Other Cruel, Inhuman or Degrading Treatment 1984 could be applied against current heads of state.” http://www.sussex.ac.uk/Units/spru/hsp/documents/Dragffy%20Chronolgoy%20HSDC.pdf</t>
        </r>
      </text>
    </comment>
    <comment ref="O1565" authorId="0" shapeId="0" xr:uid="{00000000-0006-0000-0000-0000EE080000}">
      <text>
        <r>
          <rPr>
            <sz val="11"/>
            <color indexed="8"/>
            <rFont val="Helvetica"/>
            <family val="2"/>
          </rPr>
          <t>Author:
https://www.fidh.org/fr/regions/afrique/rdc/Visite-de-Laurent-Desire-KABILA-en</t>
        </r>
      </text>
    </comment>
    <comment ref="AH1565" authorId="0" shapeId="0" xr:uid="{00000000-0006-0000-0000-0000EF080000}">
      <text>
        <r>
          <rPr>
            <sz val="11"/>
            <color indexed="8"/>
            <rFont val="Helvetica"/>
            <family val="2"/>
          </rPr>
          <t>Author:
barely.
https://en.wikipedia.org/wiki/Danish_colonial_empire#Overview</t>
        </r>
      </text>
    </comment>
    <comment ref="AL1565" authorId="0" shapeId="0" xr:uid="{00000000-0006-0000-0000-0000F0080000}">
      <text>
        <r>
          <rPr>
            <sz val="11"/>
            <color indexed="8"/>
            <rFont val="Helvetica"/>
            <family val="2"/>
          </rPr>
          <t>Author:
https://www.fidh.org/fr/regions/afrique/rdc/Visite-de-Laurent-Desire-KABILA-en</t>
        </r>
      </text>
    </comment>
    <comment ref="AZ1565" authorId="0" shapeId="0" xr:uid="{00000000-0006-0000-0000-0000F1080000}">
      <text>
        <r>
          <rPr>
            <sz val="11"/>
            <color indexed="8"/>
            <rFont val="Helvetica"/>
            <family val="2"/>
          </rPr>
          <t>Author:
“Kabila came on an official visit to France and Belgium in November 1998”
http://www.law.kuleuven.be/jura/art/37n2/lemaitre.htm#N_116_</t>
        </r>
      </text>
    </comment>
    <comment ref="BF1565" authorId="0" shapeId="0" xr:uid="{00000000-0006-0000-0000-0000F2080000}">
      <text>
        <r>
          <rPr>
            <sz val="11"/>
            <color indexed="8"/>
            <rFont val="Helvetica"/>
            <family val="2"/>
          </rPr>
          <t>Author:
https://www.fidh.org/fr/regions/afrique/rdc/Visite-de-Laurent-Desire-KABILA-en</t>
        </r>
      </text>
    </comment>
    <comment ref="B1566" authorId="0" shapeId="0" xr:uid="{E82E64B0-38D0-2943-8E63-9563092E514A}">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566" authorId="0" shapeId="0" xr:uid="{00000000-0006-0000-0000-0000351A0000}">
      <text>
        <r>
          <rPr>
            <sz val="11"/>
            <color indexed="8"/>
            <rFont val="Helvetica"/>
            <family val="2"/>
          </rPr>
          <t>Author:
http://www.fmyv.es/ci/in/HR/12.pdf
Also see http://www.elmundo.es/elmundo/2006/09/14/solidaridad/1158254679.html</t>
        </r>
      </text>
    </comment>
    <comment ref="AB1566" authorId="0" shapeId="0" xr:uid="{00000000-0006-0000-0000-0000361A0000}">
      <text>
        <r>
          <rPr>
            <sz val="11"/>
            <color indexed="8"/>
            <rFont val="Helvetica"/>
            <family val="2"/>
          </rPr>
          <t>Author:
“genocide, illegal detention, torture and crimes against humanity” 
http://www.fmyv.es/ci/in/HR/12.pdf at 21</t>
        </r>
      </text>
    </comment>
    <comment ref="AC1566" authorId="0" shapeId="0" xr:uid="{00000000-0006-0000-0000-0000371A0000}">
      <text>
        <r>
          <rPr>
            <sz val="11"/>
            <color indexed="8"/>
            <rFont val="Helvetica"/>
            <family val="2"/>
          </rPr>
          <t>Author:
“genocide, illegal detention, torture and crimes against humanity” 
http://www.fmyv.es/ci/in/HR/12.pdf at 21</t>
        </r>
      </text>
    </comment>
    <comment ref="AE1566" authorId="0" shapeId="0" xr:uid="{00000000-0006-0000-0000-0000381A0000}">
      <text>
        <r>
          <rPr>
            <sz val="11"/>
            <color indexed="8"/>
            <rFont val="Helvetica"/>
            <family val="2"/>
          </rPr>
          <t>Author:
“genocide, illegal detention, torture and crimes against humanity” 
http://www.fmyv.es/ci/in/HR/12.pdf at 21</t>
        </r>
      </text>
    </comment>
    <comment ref="AF1566" authorId="0" shapeId="0" xr:uid="{00000000-0006-0000-0000-0000391A0000}">
      <text>
        <r>
          <rPr>
            <sz val="11"/>
            <color indexed="8"/>
            <rFont val="Helvetica"/>
            <family val="2"/>
          </rPr>
          <t>Author:
“genocide, illegal detention, torture and crimes against humanity” 
http://www.fmyv.es/ci/in/HR/12.pdf at 21</t>
        </r>
      </text>
    </comment>
    <comment ref="AI1566" authorId="0" shapeId="0" xr:uid="{00000000-0006-0000-0000-00003A1A0000}">
      <text>
        <r>
          <rPr>
            <sz val="11"/>
            <color indexed="8"/>
            <rFont val="Helvetica"/>
            <family val="2"/>
          </rPr>
          <t>Author:
Spain didn’t hold Morocco as a colony in the 19th century, BUT Morocco was a spanish protectorate after WWI and was invaded by Franco</t>
        </r>
      </text>
    </comment>
    <comment ref="AL1566" authorId="0" shapeId="0" xr:uid="{00000000-0006-0000-0000-00003B1A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566" authorId="0" shapeId="0" xr:uid="{00000000-0006-0000-0000-00003C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566" authorId="0" shapeId="0" xr:uid="{00000000-0006-0000-0000-00003D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566" authorId="0" shapeId="0" xr:uid="{00000000-0006-0000-0000-00003E1A0000}">
      <text>
        <r>
          <rPr>
            <sz val="11"/>
            <color indexed="8"/>
            <rFont val="Helvetica"/>
            <family val="2"/>
          </rPr>
          <t>Author:
“filed before the Spanish National Court by a group of Saharawi citizens”  http://www.fmyv.es/ci/in/HR/12.pdf at p. 21</t>
        </r>
      </text>
    </comment>
    <comment ref="AQ1566" authorId="0" shapeId="0" xr:uid="{00000000-0006-0000-0000-00003F1A0000}">
      <text>
        <r>
          <rPr>
            <sz val="11"/>
            <color indexed="8"/>
            <rFont val="Helvetica"/>
            <family val="2"/>
          </rPr>
          <t>Author:
“filed before the Spanish National Court by a group of Saharawi citizens”  http://www.fmyv.es/ci/in/HR/12.pdf at p. 21</t>
        </r>
      </text>
    </comment>
    <comment ref="AR1566" authorId="0" shapeId="0" xr:uid="{00000000-0006-0000-0000-0000401A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566" authorId="0" shapeId="0" xr:uid="{00000000-0006-0000-0000-0000411A0000}">
      <text>
        <r>
          <rPr>
            <sz val="11"/>
            <color indexed="8"/>
            <rFont val="Helvetica"/>
            <family val="2"/>
          </rPr>
          <t>Author:
“former DST director”</t>
        </r>
      </text>
    </comment>
    <comment ref="B1567" authorId="0" shapeId="0" xr:uid="{00000000-0006-0000-0000-0000280B0000}">
      <text>
        <r>
          <rPr>
            <sz val="11"/>
            <color indexed="8"/>
            <rFont val="Helvetica"/>
            <family val="2"/>
          </rPr>
          <t>Author:
This is the case I write about in my introduction!</t>
        </r>
      </text>
    </comment>
    <comment ref="M1567" authorId="0" shapeId="0" xr:uid="{00000000-0006-0000-0000-0000290B0000}">
      <text>
        <r>
          <rPr>
            <sz val="11"/>
            <color indexed="8"/>
            <rFont val="Helvetica"/>
            <family val="2"/>
          </rPr>
          <t xml:space="preserve">Author:
Crimes committed in Great Lakes region during this period
</t>
        </r>
      </text>
    </comment>
    <comment ref="O1567" authorId="0" shapeId="0" xr:uid="{00000000-0006-0000-0000-00002A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67" authorId="0" shapeId="0" xr:uid="{00000000-0006-0000-0000-00002B0B0000}">
      <text>
        <r>
          <rPr>
            <sz val="11"/>
            <color indexed="8"/>
            <rFont val="Helvetica"/>
            <family val="2"/>
          </rPr>
          <t>Author:
“I ORDER_x000D_THE INDICTMENT OF THE FOLLOWING PERSONS:…”
http://www.friendsofthecongo.org/pdf/spanish_indictment.pdf</t>
        </r>
      </text>
    </comment>
    <comment ref="Q1567" authorId="0" shapeId="0" xr:uid="{00000000-0006-0000-0000-00002C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67" authorId="0" shapeId="0" xr:uid="{00000000-0006-0000-0000-00002D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67" authorId="0" shapeId="0" xr:uid="{00000000-0006-0000-0000-00002E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67" authorId="0" shapeId="0" xr:uid="{00000000-0006-0000-0000-00002F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67" authorId="0" shapeId="0" xr:uid="{00000000-0006-0000-0000-000030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67" authorId="0" shapeId="0" xr:uid="{00000000-0006-0000-0000-000031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67" authorId="0" shapeId="0" xr:uid="{00000000-0006-0000-0000-0000320B0000}">
      <text>
        <r>
          <rPr>
            <sz val="11"/>
            <color indexed="8"/>
            <rFont val="Helvetica"/>
            <family val="2"/>
          </rPr>
          <t>Author:
Rwanda controlled first by Germany (German East Africa) during colonial period, then by Belgium under League of Nations Mandate system</t>
        </r>
      </text>
    </comment>
    <comment ref="AL1567" authorId="0" shapeId="0" xr:uid="{00000000-0006-0000-0000-0000330B0000}">
      <text>
        <r>
          <rPr>
            <sz val="11"/>
            <color indexed="8"/>
            <rFont val="Helvetica"/>
            <family val="2"/>
          </rPr>
          <t>Author:
http://www.veritasrwandaforum.org/material/press_release_080208_eng.pdf</t>
        </r>
      </text>
    </comment>
    <comment ref="AO1567" authorId="0" shapeId="0" xr:uid="{00000000-0006-0000-0000-000034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67" authorId="0" shapeId="0" xr:uid="{00000000-0006-0000-0000-000035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67" authorId="0" shapeId="0" xr:uid="{00000000-0006-0000-0000-000036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67" authorId="0" shapeId="0" xr:uid="{00000000-0006-0000-0000-000037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67" authorId="0" shapeId="0" xr:uid="{00000000-0006-0000-0000-0000380B0000}">
      <text>
        <r>
          <rPr>
            <sz val="11"/>
            <color indexed="8"/>
            <rFont val="Helvetica"/>
            <family val="2"/>
          </rPr>
          <t>Author:
Formerly attached to the lOlst Batallion. Presently a Commanding Officer of the Garde Reprrhlicairze of President Paul Kagame.</t>
        </r>
      </text>
    </comment>
    <comment ref="AT1567" authorId="0" shapeId="0" xr:uid="{00000000-0006-0000-0000-0000390B0000}">
      <text>
        <r>
          <rPr>
            <sz val="11"/>
            <color indexed="8"/>
            <rFont val="Helvetica"/>
            <family val="2"/>
          </rPr>
          <t>Author:
This is the case I write about in my introduction.  Rwanda was MOST CERTAINLY not supportive of these indictments.</t>
        </r>
      </text>
    </comment>
    <comment ref="BI1567" authorId="0" shapeId="0" xr:uid="{00000000-0006-0000-0000-00003A0B0000}">
      <text>
        <r>
          <rPr>
            <sz val="11"/>
            <color indexed="8"/>
            <rFont val="Helvetica"/>
            <family val="2"/>
          </rPr>
          <t>Author:
Conducted alongside ICTR.  See first page of spanish indictment pdf: http://www.friendsofthecongo.org/pdf/spanish_indictment.pdf</t>
        </r>
      </text>
    </comment>
    <comment ref="O1568" authorId="0" shapeId="0" xr:uid="{00000000-0006-0000-0000-0000DE010000}">
      <text>
        <r>
          <rPr>
            <sz val="11"/>
            <color indexed="8"/>
            <rFont val="Helvetica"/>
            <family val="2"/>
          </rPr>
          <t>Author:
http://archives.lesoir.be/le-juge-vandermeersch-instruit-le-dossier-rwanda-_t-20000617-Z0JCE6.html?queryand=kagame&amp;queryor=paul+plainte+belge+tribunal+juge&amp;firstHit=0&amp;by=10&amp;when=-1&amp;begYear=1989&amp;begMonth=01&amp;begDay=01&amp;endYear=2009&amp;endMonth=11&amp;endDay=14&amp;sort=</t>
        </r>
      </text>
    </comment>
    <comment ref="AD1568" authorId="0" shapeId="0" xr:uid="{00000000-0006-0000-0000-0000DF010000}">
      <text>
        <r>
          <rPr>
            <sz val="11"/>
            <color indexed="8"/>
            <rFont val="Helvetica"/>
            <family val="2"/>
          </rPr>
          <t xml:space="preserve">Author:
“crimes under international law”
usually a euphemism for war crimes </t>
        </r>
      </text>
    </comment>
    <comment ref="AG1568" authorId="0" shapeId="0" xr:uid="{00000000-0006-0000-0000-0000E0010000}">
      <text>
        <r>
          <rPr>
            <sz val="11"/>
            <color indexed="8"/>
            <rFont val="Helvetica"/>
            <family val="2"/>
          </rPr>
          <t>Author:
Rwanda controlled first by Germany (German East Africa) during colonial period, then by Belgium under League of Nations Mandate system</t>
        </r>
      </text>
    </comment>
    <comment ref="AI1568" authorId="0" shapeId="0" xr:uid="{00000000-0006-0000-0000-0000E1010000}">
      <text>
        <r>
          <rPr>
            <sz val="11"/>
            <color indexed="8"/>
            <rFont val="Helvetica"/>
            <family val="2"/>
          </rPr>
          <t>Author:
Rwanda controlled first by Germany (German East Africa) during colonial period, then by Belgium under League of Nations Mandate system</t>
        </r>
      </text>
    </comment>
    <comment ref="AL1568" authorId="0" shapeId="0" xr:uid="{00000000-0006-0000-0000-0000E2010000}">
      <text>
        <r>
          <rPr>
            <sz val="11"/>
            <color indexed="8"/>
            <rFont val="Helvetica"/>
            <family val="2"/>
          </rPr>
          <t>Author:
http://archives.lesoir.be/le-juge-vandermeersch-instruit-le-dossier-rwanda-_t-20000617-Z0JCE6.html?queryand=kagame&amp;queryor=paul+plainte+belge+tribunal+juge&amp;firstHit=0&amp;by=10&amp;when=-1&amp;begYear=1989&amp;begMonth=01&amp;begDay=01&amp;endYear=2009&amp;endMonth=11&amp;endDay=14&amp;sort=</t>
        </r>
      </text>
    </comment>
    <comment ref="B1569" authorId="0" shapeId="0" xr:uid="{00000000-0006-0000-0000-00003B0B0000}">
      <text>
        <r>
          <rPr>
            <sz val="11"/>
            <color indexed="8"/>
            <rFont val="Helvetica"/>
            <family val="2"/>
          </rPr>
          <t>Author:
This is the case I write about in my introduction!</t>
        </r>
      </text>
    </comment>
    <comment ref="M1569" authorId="0" shapeId="0" xr:uid="{00000000-0006-0000-0000-00003C0B0000}">
      <text>
        <r>
          <rPr>
            <sz val="11"/>
            <color indexed="8"/>
            <rFont val="Helvetica"/>
            <family val="2"/>
          </rPr>
          <t xml:space="preserve">Author:
Crimes committed in Great Lakes region during this period
</t>
        </r>
      </text>
    </comment>
    <comment ref="O1569" authorId="0" shapeId="0" xr:uid="{00000000-0006-0000-0000-00003D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69" authorId="0" shapeId="0" xr:uid="{00000000-0006-0000-0000-00003E0B0000}">
      <text>
        <r>
          <rPr>
            <sz val="11"/>
            <color indexed="8"/>
            <rFont val="Helvetica"/>
            <family val="2"/>
          </rPr>
          <t>Author:
“I ORDER_x000D_THE INDICTMENT OF THE FOLLOWING PERSONS:…”
http://www.friendsofthecongo.org/pdf/spanish_indictment.pdf</t>
        </r>
      </text>
    </comment>
    <comment ref="Q1569" authorId="0" shapeId="0" xr:uid="{00000000-0006-0000-0000-00003F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69" authorId="0" shapeId="0" xr:uid="{00000000-0006-0000-0000-000040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69" authorId="0" shapeId="0" xr:uid="{00000000-0006-0000-0000-000041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69" authorId="0" shapeId="0" xr:uid="{00000000-0006-0000-0000-000042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69" authorId="0" shapeId="0" xr:uid="{00000000-0006-0000-0000-000043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69" authorId="0" shapeId="0" xr:uid="{00000000-0006-0000-0000-000044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69" authorId="0" shapeId="0" xr:uid="{00000000-0006-0000-0000-0000450B0000}">
      <text>
        <r>
          <rPr>
            <sz val="11"/>
            <color indexed="8"/>
            <rFont val="Helvetica"/>
            <family val="2"/>
          </rPr>
          <t>Author:
Rwanda controlled first by Germany (German East Africa) during colonial period, then by Belgium under League of Nations Mandate system</t>
        </r>
      </text>
    </comment>
    <comment ref="AL1569" authorId="0" shapeId="0" xr:uid="{00000000-0006-0000-0000-0000460B0000}">
      <text>
        <r>
          <rPr>
            <sz val="11"/>
            <color indexed="8"/>
            <rFont val="Helvetica"/>
            <family val="2"/>
          </rPr>
          <t>Author:
http://www.veritasrwandaforum.org/material/press_release_080208_eng.pdf</t>
        </r>
      </text>
    </comment>
    <comment ref="AO1569" authorId="0" shapeId="0" xr:uid="{00000000-0006-0000-0000-000047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69" authorId="0" shapeId="0" xr:uid="{00000000-0006-0000-0000-000048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69" authorId="0" shapeId="0" xr:uid="{00000000-0006-0000-0000-000049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69" authorId="0" shapeId="0" xr:uid="{00000000-0006-0000-0000-00004A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69" authorId="0" shapeId="0" xr:uid="{00000000-0006-0000-0000-00004B0B0000}">
      <text>
        <r>
          <rPr>
            <sz val="11"/>
            <color indexed="8"/>
            <rFont val="Helvetica"/>
            <family val="2"/>
          </rPr>
          <t>Author:
incumbent president</t>
        </r>
      </text>
    </comment>
    <comment ref="AT1569" authorId="0" shapeId="0" xr:uid="{00000000-0006-0000-0000-00004C0B0000}">
      <text>
        <r>
          <rPr>
            <sz val="11"/>
            <color indexed="8"/>
            <rFont val="Helvetica"/>
            <family val="2"/>
          </rPr>
          <t>Author:
This is the case I write about in my introduction.  Rwanda was MOST CERTAINLY not supportive of these indictments.</t>
        </r>
      </text>
    </comment>
    <comment ref="BI1569" authorId="0" shapeId="0" xr:uid="{00000000-0006-0000-0000-00004D0B0000}">
      <text>
        <r>
          <rPr>
            <sz val="11"/>
            <color indexed="8"/>
            <rFont val="Helvetica"/>
            <family val="2"/>
          </rPr>
          <t>Author:
Conducted alongside ICTR.  See first page of spanish indictment pdf: http://www.friendsofthecongo.org/pdf/spanish_indictment.pdf</t>
        </r>
      </text>
    </comment>
    <comment ref="B1570" authorId="0" shapeId="0" xr:uid="{00000000-0006-0000-0000-00004E0B0000}">
      <text>
        <r>
          <rPr>
            <sz val="11"/>
            <color indexed="8"/>
            <rFont val="Helvetica"/>
            <family val="2"/>
          </rPr>
          <t>Author:
This is the case I write about in my introduction!</t>
        </r>
      </text>
    </comment>
    <comment ref="M1570" authorId="0" shapeId="0" xr:uid="{00000000-0006-0000-0000-00004F0B0000}">
      <text>
        <r>
          <rPr>
            <sz val="11"/>
            <color indexed="8"/>
            <rFont val="Helvetica"/>
            <family val="2"/>
          </rPr>
          <t xml:space="preserve">Author:
Crimes committed in Great Lakes region during this period
</t>
        </r>
      </text>
    </comment>
    <comment ref="O1570" authorId="0" shapeId="0" xr:uid="{00000000-0006-0000-0000-000050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0" authorId="0" shapeId="0" xr:uid="{00000000-0006-0000-0000-0000510B0000}">
      <text>
        <r>
          <rPr>
            <sz val="11"/>
            <color indexed="8"/>
            <rFont val="Helvetica"/>
            <family val="2"/>
          </rPr>
          <t>Author:
“I ORDER_x000D_THE INDICTMENT OF THE FOLLOWING PERSONS:…”
http://www.friendsofthecongo.org/pdf/spanish_indictment.pdf</t>
        </r>
      </text>
    </comment>
    <comment ref="Q1570" authorId="0" shapeId="0" xr:uid="{00000000-0006-0000-0000-000052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70" authorId="0" shapeId="0" xr:uid="{00000000-0006-0000-0000-000053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0" authorId="0" shapeId="0" xr:uid="{00000000-0006-0000-0000-000054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0" authorId="0" shapeId="0" xr:uid="{00000000-0006-0000-0000-000055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0" authorId="0" shapeId="0" xr:uid="{00000000-0006-0000-0000-000056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0" authorId="0" shapeId="0" xr:uid="{00000000-0006-0000-0000-000057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0" authorId="0" shapeId="0" xr:uid="{00000000-0006-0000-0000-0000580B0000}">
      <text>
        <r>
          <rPr>
            <sz val="11"/>
            <color indexed="8"/>
            <rFont val="Helvetica"/>
            <family val="2"/>
          </rPr>
          <t>Author:
Rwanda controlled first by Germany (German East Africa) during colonial period, then by Belgium under League of Nations Mandate system</t>
        </r>
      </text>
    </comment>
    <comment ref="AL1570" authorId="0" shapeId="0" xr:uid="{00000000-0006-0000-0000-0000590B0000}">
      <text>
        <r>
          <rPr>
            <sz val="11"/>
            <color indexed="8"/>
            <rFont val="Helvetica"/>
            <family val="2"/>
          </rPr>
          <t>Author:
http://www.veritasrwandaforum.org/material/press_release_080208_eng.pdf</t>
        </r>
      </text>
    </comment>
    <comment ref="AO1570" authorId="0" shapeId="0" xr:uid="{00000000-0006-0000-0000-00005A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0" authorId="0" shapeId="0" xr:uid="{00000000-0006-0000-0000-00005B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0" authorId="0" shapeId="0" xr:uid="{00000000-0006-0000-0000-00005C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0" authorId="0" shapeId="0" xr:uid="{00000000-0006-0000-0000-00005D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T1570" authorId="0" shapeId="0" xr:uid="{00000000-0006-0000-0000-00005E0B0000}">
      <text>
        <r>
          <rPr>
            <sz val="11"/>
            <color indexed="8"/>
            <rFont val="Helvetica"/>
            <family val="2"/>
          </rPr>
          <t>Author:
This is the case I write about in my introduction.  Rwanda was MOST CERTAINLY not supportive of these indictments.</t>
        </r>
      </text>
    </comment>
    <comment ref="BI1570" authorId="0" shapeId="0" xr:uid="{00000000-0006-0000-0000-00005F0B0000}">
      <text>
        <r>
          <rPr>
            <sz val="11"/>
            <color indexed="8"/>
            <rFont val="Helvetica"/>
            <family val="2"/>
          </rPr>
          <t>Author:
Conducted alongside ICTR.  See first page of spanish indictment pdf: http://www.friendsofthecongo.org/pdf/spanish_indictment.pdf</t>
        </r>
      </text>
    </comment>
    <comment ref="O1571" authorId="0" shapeId="0" xr:uid="{00000000-0006-0000-0000-000009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571" authorId="0" shapeId="0" xr:uid="{00000000-0006-0000-0000-00000A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571" authorId="0" shapeId="0" xr:uid="{00000000-0006-0000-0000-00000B300000}">
      <text>
        <r>
          <rPr>
            <sz val="11"/>
            <color indexed="8"/>
            <rFont val="Helvetica"/>
            <family val="2"/>
          </rPr>
          <t>Author:
https://books.google.com/books?id=X5EgykND42kC&amp;pg=PA401</t>
        </r>
      </text>
    </comment>
    <comment ref="AN1571" authorId="0" shapeId="0" xr:uid="{00000000-0006-0000-0000-00000C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571" authorId="0" shapeId="0" xr:uid="{00000000-0006-0000-0000-00000D300000}">
      <text>
        <r>
          <rPr>
            <sz val="11"/>
            <color indexed="8"/>
            <rFont val="Helvetica"/>
            <family val="2"/>
          </rPr>
          <t>Author:
The Simon Wiesenthal Centre</t>
        </r>
      </text>
    </comment>
    <comment ref="AN1572" authorId="0" shapeId="0" xr:uid="{00000000-0006-0000-0000-00009B100000}">
      <text>
        <r>
          <rPr>
            <sz val="11"/>
            <color indexed="8"/>
            <rFont val="Helvetica"/>
            <family val="2"/>
          </rPr>
          <t>Author:
“When Konrad Kalejs, 80, arrived here in mid-April, the Executive Council of Australian Jewry wrote to the Australian government arguing that “there is a compelling case” to “consider all remedies available” if grounds are found to prosecute Kalejs in this country.”
http://www.jta.org/1994/05/24/archive/australia-decides-not-to-pursue-case-against-alleged-nazi-war-criminal</t>
        </r>
      </text>
    </comment>
    <comment ref="AZ1572" authorId="0" shapeId="0" xr:uid="{00000000-0006-0000-0000-00009C100000}">
      <text>
        <r>
          <rPr>
            <sz val="11"/>
            <color indexed="8"/>
            <rFont val="Helvetica"/>
            <family val="2"/>
          </rPr>
          <t>Author:
“a list of seventy named persons who were residents of Australia and who were alleged to have committed war crimes.”
https://books.google.com/books?id=7o7KTp1341gC&amp;pg=PA126</t>
        </r>
      </text>
    </comment>
    <comment ref="BA1572" authorId="0" shapeId="0" xr:uid="{00000000-0006-0000-0000-00009D100000}">
      <text>
        <r>
          <rPr>
            <sz val="11"/>
            <color indexed="8"/>
            <rFont val="Helvetica"/>
            <family val="2"/>
          </rPr>
          <t>Author:
“a list of seventy named persons who were residents of Australia and who were alleged to have committed war crimes.”
https://books.google.com/books?id=7o7KTp1341gC&amp;pg=PA126</t>
        </r>
      </text>
    </comment>
    <comment ref="BC1572" authorId="0" shapeId="0" xr:uid="{00000000-0006-0000-0000-00009E100000}">
      <text>
        <r>
          <rPr>
            <sz val="11"/>
            <color indexed="8"/>
            <rFont val="Helvetica"/>
            <family val="2"/>
          </rPr>
          <t>Author:
“a list of seventy named persons who were residents of Australia and who were alleged to have committed war crimes.”
https://books.google.com/books?id=7o7KTp1341gC&amp;pg=PA126</t>
        </r>
      </text>
    </comment>
    <comment ref="BH1572" authorId="0" shapeId="0" xr:uid="{00000000-0006-0000-0000-00009F100000}">
      <text>
        <r>
          <rPr>
            <sz val="11"/>
            <color indexed="8"/>
            <rFont val="Helvetica"/>
            <family val="2"/>
          </rPr>
          <t>Author:
http://www.jta.org/1994/05/24/archive/australia-decides-not-to-pursue-case-against-alleged-nazi-war-criminal</t>
        </r>
      </text>
    </comment>
    <comment ref="BJ1572" authorId="0" shapeId="0" xr:uid="{00000000-0006-0000-0000-0000A0100000}">
      <text>
        <r>
          <rPr>
            <sz val="11"/>
            <color indexed="8"/>
            <rFont val="Helvetica"/>
            <family val="2"/>
          </rPr>
          <t>Author:
Latvian authorities sought to prosecute in 2000, but that was long after the Australian</t>
        </r>
      </text>
    </comment>
    <comment ref="B1573" authorId="0" shapeId="0" xr:uid="{00000000-0006-0000-0000-0000600B0000}">
      <text>
        <r>
          <rPr>
            <sz val="11"/>
            <color indexed="8"/>
            <rFont val="Helvetica"/>
            <family val="2"/>
          </rPr>
          <t>Author:
This is the case I write about in my introduction!</t>
        </r>
      </text>
    </comment>
    <comment ref="M1573" authorId="0" shapeId="0" xr:uid="{00000000-0006-0000-0000-0000610B0000}">
      <text>
        <r>
          <rPr>
            <sz val="11"/>
            <color indexed="8"/>
            <rFont val="Helvetica"/>
            <family val="2"/>
          </rPr>
          <t xml:space="preserve">Author:
Crimes committed in Great Lakes region during this period
</t>
        </r>
      </text>
    </comment>
    <comment ref="O1573" authorId="0" shapeId="0" xr:uid="{00000000-0006-0000-0000-000062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3" authorId="0" shapeId="0" xr:uid="{00000000-0006-0000-0000-0000630B0000}">
      <text>
        <r>
          <rPr>
            <sz val="11"/>
            <color indexed="8"/>
            <rFont val="Helvetica"/>
            <family val="2"/>
          </rPr>
          <t>Author:
“I ORDER_x000D_THE INDICTMENT OF THE FOLLOWING PERSONS:…”
http://www.friendsofthecongo.org/pdf/spanish_indictment.pdf</t>
        </r>
      </text>
    </comment>
    <comment ref="Q1573" authorId="0" shapeId="0" xr:uid="{00000000-0006-0000-0000-000064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73" authorId="0" shapeId="0" xr:uid="{00000000-0006-0000-0000-000065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3" authorId="0" shapeId="0" xr:uid="{00000000-0006-0000-0000-000066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3" authorId="0" shapeId="0" xr:uid="{00000000-0006-0000-0000-000067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3" authorId="0" shapeId="0" xr:uid="{00000000-0006-0000-0000-000068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3" authorId="0" shapeId="0" xr:uid="{00000000-0006-0000-0000-000069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3" authorId="0" shapeId="0" xr:uid="{00000000-0006-0000-0000-00006A0B0000}">
      <text>
        <r>
          <rPr>
            <sz val="11"/>
            <color indexed="8"/>
            <rFont val="Helvetica"/>
            <family val="2"/>
          </rPr>
          <t>Author:
Rwanda controlled first by Germany (German East Africa) during colonial period, then by Belgium under League of Nations Mandate system</t>
        </r>
      </text>
    </comment>
    <comment ref="AL1573" authorId="0" shapeId="0" xr:uid="{00000000-0006-0000-0000-00006B0B0000}">
      <text>
        <r>
          <rPr>
            <sz val="11"/>
            <color indexed="8"/>
            <rFont val="Helvetica"/>
            <family val="2"/>
          </rPr>
          <t>Author:
http://www.veritasrwandaforum.org/material/press_release_080208_eng.pdf</t>
        </r>
      </text>
    </comment>
    <comment ref="AO1573" authorId="0" shapeId="0" xr:uid="{00000000-0006-0000-0000-00006C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3" authorId="0" shapeId="0" xr:uid="{00000000-0006-0000-0000-00006D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3" authorId="0" shapeId="0" xr:uid="{00000000-0006-0000-0000-00006E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3" authorId="0" shapeId="0" xr:uid="{00000000-0006-0000-0000-00006F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73" authorId="0" shapeId="0" xr:uid="{00000000-0006-0000-0000-0000700B0000}">
      <text>
        <r>
          <rPr>
            <sz val="11"/>
            <color indexed="8"/>
            <rFont val="Helvetica"/>
            <family val="2"/>
          </rPr>
          <t>Author:
Former Commanding Officer attached to the lOlst Batallion.</t>
        </r>
      </text>
    </comment>
    <comment ref="AT1573" authorId="0" shapeId="0" xr:uid="{00000000-0006-0000-0000-0000710B0000}">
      <text>
        <r>
          <rPr>
            <sz val="11"/>
            <color indexed="8"/>
            <rFont val="Helvetica"/>
            <family val="2"/>
          </rPr>
          <t>Author:
This is the case I write about in my introduction.  Rwanda was MOST CERTAINLY not supportive of these indictments.</t>
        </r>
      </text>
    </comment>
    <comment ref="BI1573" authorId="0" shapeId="0" xr:uid="{00000000-0006-0000-0000-0000720B0000}">
      <text>
        <r>
          <rPr>
            <sz val="11"/>
            <color indexed="8"/>
            <rFont val="Helvetica"/>
            <family val="2"/>
          </rPr>
          <t>Author:
Conducted alongside ICTR.  See first page of spanish indictment pdf: http://www.friendsofthecongo.org/pdf/spanish_indictment.pdf</t>
        </r>
      </text>
    </comment>
    <comment ref="B1574" authorId="0" shapeId="0" xr:uid="{00000000-0006-0000-0000-0000730B0000}">
      <text>
        <r>
          <rPr>
            <sz val="11"/>
            <color indexed="8"/>
            <rFont val="Helvetica"/>
            <family val="2"/>
          </rPr>
          <t>Author:
This is the case I write about in my introduction!</t>
        </r>
      </text>
    </comment>
    <comment ref="M1574" authorId="0" shapeId="0" xr:uid="{00000000-0006-0000-0000-0000740B0000}">
      <text>
        <r>
          <rPr>
            <sz val="11"/>
            <color indexed="8"/>
            <rFont val="Helvetica"/>
            <family val="2"/>
          </rPr>
          <t xml:space="preserve">Author:
Crimes committed in Great Lakes region during this period
</t>
        </r>
      </text>
    </comment>
    <comment ref="O1574" authorId="0" shapeId="0" xr:uid="{00000000-0006-0000-0000-000075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4" authorId="0" shapeId="0" xr:uid="{00000000-0006-0000-0000-0000760B0000}">
      <text>
        <r>
          <rPr>
            <sz val="11"/>
            <color indexed="8"/>
            <rFont val="Helvetica"/>
            <family val="2"/>
          </rPr>
          <t>Author:
“I ORDER_x000D_THE INDICTMENT OF THE FOLLOWING PERSONS:…”
http://www.friendsofthecongo.org/pdf/spanish_indictment.pdf</t>
        </r>
      </text>
    </comment>
    <comment ref="Q1574" authorId="0" shapeId="0" xr:uid="{00000000-0006-0000-0000-000077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74" authorId="0" shapeId="0" xr:uid="{00000000-0006-0000-0000-000078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4" authorId="0" shapeId="0" xr:uid="{00000000-0006-0000-0000-000079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4" authorId="0" shapeId="0" xr:uid="{00000000-0006-0000-0000-00007A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4" authorId="0" shapeId="0" xr:uid="{00000000-0006-0000-0000-00007B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4" authorId="0" shapeId="0" xr:uid="{00000000-0006-0000-0000-00007C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4" authorId="0" shapeId="0" xr:uid="{00000000-0006-0000-0000-00007D0B0000}">
      <text>
        <r>
          <rPr>
            <sz val="11"/>
            <color indexed="8"/>
            <rFont val="Helvetica"/>
            <family val="2"/>
          </rPr>
          <t>Author:
Rwanda controlled first by Germany (German East Africa) during colonial period, then by Belgium under League of Nations Mandate system</t>
        </r>
      </text>
    </comment>
    <comment ref="AL1574" authorId="0" shapeId="0" xr:uid="{00000000-0006-0000-0000-00007E0B0000}">
      <text>
        <r>
          <rPr>
            <sz val="11"/>
            <color indexed="8"/>
            <rFont val="Helvetica"/>
            <family val="2"/>
          </rPr>
          <t>Author:
http://www.veritasrwandaforum.org/material/press_release_080208_eng.pdf</t>
        </r>
      </text>
    </comment>
    <comment ref="AO1574" authorId="0" shapeId="0" xr:uid="{00000000-0006-0000-0000-00007F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4" authorId="0" shapeId="0" xr:uid="{00000000-0006-0000-0000-000080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4" authorId="0" shapeId="0" xr:uid="{00000000-0006-0000-0000-000081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4" authorId="0" shapeId="0" xr:uid="{00000000-0006-0000-0000-000082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T1574" authorId="0" shapeId="0" xr:uid="{00000000-0006-0000-0000-0000830B0000}">
      <text>
        <r>
          <rPr>
            <sz val="11"/>
            <color indexed="8"/>
            <rFont val="Helvetica"/>
            <family val="2"/>
          </rPr>
          <t>Author:
This is the case I write about in my introduction.  Rwanda was MOST CERTAINLY not supportive of these indictments.</t>
        </r>
      </text>
    </comment>
    <comment ref="BI1574" authorId="0" shapeId="0" xr:uid="{00000000-0006-0000-0000-0000840B0000}">
      <text>
        <r>
          <rPr>
            <sz val="11"/>
            <color indexed="8"/>
            <rFont val="Helvetica"/>
            <family val="2"/>
          </rPr>
          <t>Author:
Conducted alongside ICTR.  See first page of spanish indictment pdf: http://www.friendsofthecongo.org/pdf/spanish_indictment.pdf</t>
        </r>
      </text>
    </comment>
    <comment ref="B1575" authorId="0" shapeId="0" xr:uid="{00000000-0006-0000-0000-0000850B0000}">
      <text>
        <r>
          <rPr>
            <sz val="11"/>
            <color indexed="8"/>
            <rFont val="Helvetica"/>
            <family val="2"/>
          </rPr>
          <t>Author:
This is the case I write about in my introduction!</t>
        </r>
      </text>
    </comment>
    <comment ref="K1575" authorId="0" shapeId="0" xr:uid="{00000000-0006-0000-0000-0000860B0000}">
      <text>
        <r>
          <rPr>
            <sz val="11"/>
            <color indexed="8"/>
            <rFont val="Helvetica"/>
            <family val="2"/>
          </rPr>
          <t>Author:
Arrested at London Heathrow airport on 20 June 2015. extradition demand of Spain rejected on 10 August 2015 and suspect returned to Rwanda (provisionally closed).</t>
        </r>
      </text>
    </comment>
    <comment ref="M1575" authorId="0" shapeId="0" xr:uid="{00000000-0006-0000-0000-0000870B0000}">
      <text>
        <r>
          <rPr>
            <sz val="11"/>
            <color indexed="8"/>
            <rFont val="Helvetica"/>
            <family val="2"/>
          </rPr>
          <t xml:space="preserve">Author:
Crimes committed in Great Lakes region during this period
</t>
        </r>
      </text>
    </comment>
    <comment ref="O1575" authorId="0" shapeId="0" xr:uid="{00000000-0006-0000-0000-000088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5" authorId="0" shapeId="0" xr:uid="{00000000-0006-0000-0000-0000890B0000}">
      <text>
        <r>
          <rPr>
            <sz val="11"/>
            <color indexed="8"/>
            <rFont val="Helvetica"/>
            <family val="2"/>
          </rPr>
          <t>Author:
“I ORDER_x000D_THE INDICTMENT OF THE FOLLOWING PERSONS:…”
http://www.friendsofthecongo.org/pdf/spanish_indictment.pdf</t>
        </r>
      </text>
    </comment>
    <comment ref="Q1575" authorId="0" shapeId="0" xr:uid="{00000000-0006-0000-0000-00008A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R1575" authorId="0" shapeId="0" xr:uid="{00000000-0006-0000-0000-00008B0B0000}">
      <text>
        <r>
          <rPr>
            <sz val="11"/>
            <color indexed="8"/>
            <rFont val="Helvetica"/>
            <family val="2"/>
          </rPr>
          <t>Author:
Arrested at London Heathrow airport</t>
        </r>
      </text>
    </comment>
    <comment ref="AB1575" authorId="0" shapeId="0" xr:uid="{00000000-0006-0000-0000-00008C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5" authorId="0" shapeId="0" xr:uid="{00000000-0006-0000-0000-00008D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5" authorId="0" shapeId="0" xr:uid="{00000000-0006-0000-0000-00008E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5" authorId="0" shapeId="0" xr:uid="{00000000-0006-0000-0000-00008F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5" authorId="0" shapeId="0" xr:uid="{00000000-0006-0000-0000-000090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5" authorId="0" shapeId="0" xr:uid="{00000000-0006-0000-0000-0000910B0000}">
      <text>
        <r>
          <rPr>
            <sz val="11"/>
            <color indexed="8"/>
            <rFont val="Helvetica"/>
            <family val="2"/>
          </rPr>
          <t>Author:
Rwanda controlled first by Germany (German East Africa) during colonial period, then by Belgium under League of Nations Mandate system</t>
        </r>
      </text>
    </comment>
    <comment ref="AL1575" authorId="0" shapeId="0" xr:uid="{00000000-0006-0000-0000-0000920B0000}">
      <text>
        <r>
          <rPr>
            <sz val="11"/>
            <color indexed="8"/>
            <rFont val="Helvetica"/>
            <family val="2"/>
          </rPr>
          <t>Author:
http://www.veritasrwandaforum.org/material/press_release_080208_eng.pdf</t>
        </r>
      </text>
    </comment>
    <comment ref="AO1575" authorId="0" shapeId="0" xr:uid="{00000000-0006-0000-0000-000093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5" authorId="0" shapeId="0" xr:uid="{00000000-0006-0000-0000-000094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5" authorId="0" shapeId="0" xr:uid="{00000000-0006-0000-0000-000095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5" authorId="0" shapeId="0" xr:uid="{00000000-0006-0000-0000-000096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75" authorId="0" shapeId="0" xr:uid="{00000000-0006-0000-0000-0000970B0000}">
      <text>
        <r>
          <rPr>
            <sz val="11"/>
            <color indexed="8"/>
            <rFont val="Helvetica"/>
            <family val="2"/>
          </rPr>
          <t>Author:
Deputy Joint Force Commander of UN Hybrid force in Sudan (UNAMID) in 2008
Commanding officer of the Directory Military intelligence
Does this count?</t>
        </r>
      </text>
    </comment>
    <comment ref="AT1575" authorId="0" shapeId="0" xr:uid="{00000000-0006-0000-0000-0000980B0000}">
      <text>
        <r>
          <rPr>
            <sz val="11"/>
            <color indexed="8"/>
            <rFont val="Helvetica"/>
            <family val="2"/>
          </rPr>
          <t>Author:
This is the case I write about in my introduction.  Rwanda was MOST CERTAINLY not supportive of these indictments.</t>
        </r>
      </text>
    </comment>
    <comment ref="BI1575" authorId="0" shapeId="0" xr:uid="{00000000-0006-0000-0000-0000990B0000}">
      <text>
        <r>
          <rPr>
            <sz val="11"/>
            <color indexed="8"/>
            <rFont val="Helvetica"/>
            <family val="2"/>
          </rPr>
          <t>Author:
Conducted alongside ICTR.  See first page of spanish indictment pdf: http://www.friendsofthecongo.org/pdf/spanish_indictment.pdf</t>
        </r>
      </text>
    </comment>
    <comment ref="B1576" authorId="0" shapeId="0" xr:uid="{00000000-0006-0000-0000-00009A0B0000}">
      <text>
        <r>
          <rPr>
            <sz val="11"/>
            <color indexed="8"/>
            <rFont val="Helvetica"/>
            <family val="2"/>
          </rPr>
          <t>Author:
This is the case I write about in my introduction!</t>
        </r>
      </text>
    </comment>
    <comment ref="M1576" authorId="0" shapeId="0" xr:uid="{00000000-0006-0000-0000-00009B0B0000}">
      <text>
        <r>
          <rPr>
            <sz val="11"/>
            <color indexed="8"/>
            <rFont val="Helvetica"/>
            <family val="2"/>
          </rPr>
          <t xml:space="preserve">Author:
Crimes committed in Great Lakes region during this period
</t>
        </r>
      </text>
    </comment>
    <comment ref="O1576" authorId="0" shapeId="0" xr:uid="{00000000-0006-0000-0000-00009C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6" authorId="0" shapeId="0" xr:uid="{00000000-0006-0000-0000-00009D0B0000}">
      <text>
        <r>
          <rPr>
            <sz val="11"/>
            <color indexed="8"/>
            <rFont val="Helvetica"/>
            <family val="2"/>
          </rPr>
          <t>Author:
“I ORDER_x000D_THE INDICTMENT OF THE FOLLOWING PERSONS:…”
http://www.friendsofthecongo.org/pdf/spanish_indictment.pdf</t>
        </r>
      </text>
    </comment>
    <comment ref="Q1576" authorId="0" shapeId="0" xr:uid="{00000000-0006-0000-0000-00009E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76" authorId="0" shapeId="0" xr:uid="{00000000-0006-0000-0000-00009F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6" authorId="0" shapeId="0" xr:uid="{00000000-0006-0000-0000-0000A0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6" authorId="0" shapeId="0" xr:uid="{00000000-0006-0000-0000-0000A1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6" authorId="0" shapeId="0" xr:uid="{00000000-0006-0000-0000-0000A2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6" authorId="0" shapeId="0" xr:uid="{00000000-0006-0000-0000-0000A3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6" authorId="0" shapeId="0" xr:uid="{00000000-0006-0000-0000-0000A40B0000}">
      <text>
        <r>
          <rPr>
            <sz val="11"/>
            <color indexed="8"/>
            <rFont val="Helvetica"/>
            <family val="2"/>
          </rPr>
          <t>Author:
Rwanda controlled first by Germany (German East Africa) during colonial period, then by Belgium under League of Nations Mandate system</t>
        </r>
      </text>
    </comment>
    <comment ref="AL1576" authorId="0" shapeId="0" xr:uid="{00000000-0006-0000-0000-0000A50B0000}">
      <text>
        <r>
          <rPr>
            <sz val="11"/>
            <color indexed="8"/>
            <rFont val="Helvetica"/>
            <family val="2"/>
          </rPr>
          <t>Author:
http://www.veritasrwandaforum.org/material/press_release_080208_eng.pdf</t>
        </r>
      </text>
    </comment>
    <comment ref="AO1576" authorId="0" shapeId="0" xr:uid="{00000000-0006-0000-0000-0000A6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6" authorId="0" shapeId="0" xr:uid="{00000000-0006-0000-0000-0000A7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6" authorId="0" shapeId="0" xr:uid="{00000000-0006-0000-0000-0000A8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6" authorId="0" shapeId="0" xr:uid="{00000000-0006-0000-0000-0000A9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76" authorId="0" shapeId="0" xr:uid="{00000000-0006-0000-0000-0000AA0B0000}">
      <text>
        <r>
          <rPr>
            <sz val="11"/>
            <color indexed="8"/>
            <rFont val="Helvetica"/>
            <family val="2"/>
          </rPr>
          <t>Author:
A former member of the Network Commando. Presently serving in the Rwandan Defence Forces as a Colonel. According to the latest information available. he has been appointed as a Military Attache to the Rwandan Embassy in Eritrea and also as Director_x000D_of investigation and development of the Rwandan Defencee Forces attached to the African Union in an United Nations mission, carrying out the UNAWIIS prograrll in Sudan, at present a unified hybrid force named the t..N.AhlIDFORCE</t>
        </r>
      </text>
    </comment>
    <comment ref="AT1576" authorId="0" shapeId="0" xr:uid="{00000000-0006-0000-0000-0000AB0B0000}">
      <text>
        <r>
          <rPr>
            <sz val="11"/>
            <color indexed="8"/>
            <rFont val="Helvetica"/>
            <family val="2"/>
          </rPr>
          <t>Author:
This is the case I write about in my introduction.  Rwanda was MOST CERTAINLY not supportive of these indictments.</t>
        </r>
      </text>
    </comment>
    <comment ref="BI1576" authorId="0" shapeId="0" xr:uid="{00000000-0006-0000-0000-0000AC0B0000}">
      <text>
        <r>
          <rPr>
            <sz val="11"/>
            <color indexed="8"/>
            <rFont val="Helvetica"/>
            <family val="2"/>
          </rPr>
          <t>Author:
Conducted alongside ICTR.  See first page of spanish indictment pdf: http://www.friendsofthecongo.org/pdf/spanish_indictment.pdf</t>
        </r>
      </text>
    </comment>
    <comment ref="B1577" authorId="0" shapeId="0" xr:uid="{00000000-0006-0000-0000-0000AD0B0000}">
      <text>
        <r>
          <rPr>
            <sz val="11"/>
            <color indexed="8"/>
            <rFont val="Helvetica"/>
            <family val="2"/>
          </rPr>
          <t>Author:
This is the case I write about in my introduction!</t>
        </r>
      </text>
    </comment>
    <comment ref="M1577" authorId="0" shapeId="0" xr:uid="{00000000-0006-0000-0000-0000AE0B0000}">
      <text>
        <r>
          <rPr>
            <sz val="11"/>
            <color indexed="8"/>
            <rFont val="Helvetica"/>
            <family val="2"/>
          </rPr>
          <t xml:space="preserve">Author:
Crimes committed in Great Lakes region during this period
</t>
        </r>
      </text>
    </comment>
    <comment ref="O1577" authorId="0" shapeId="0" xr:uid="{00000000-0006-0000-0000-0000AF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7" authorId="0" shapeId="0" xr:uid="{00000000-0006-0000-0000-0000B00B0000}">
      <text>
        <r>
          <rPr>
            <sz val="11"/>
            <color indexed="8"/>
            <rFont val="Helvetica"/>
            <family val="2"/>
          </rPr>
          <t>Author:
“I ORDER_x000D_THE INDICTMENT OF THE FOLLOWING PERSONS:…”
http://www.friendsofthecongo.org/pdf/spanish_indictment.pdf</t>
        </r>
      </text>
    </comment>
    <comment ref="Q1577" authorId="0" shapeId="0" xr:uid="{00000000-0006-0000-0000-0000B1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77" authorId="0" shapeId="0" xr:uid="{00000000-0006-0000-0000-0000B2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7" authorId="0" shapeId="0" xr:uid="{00000000-0006-0000-0000-0000B3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7" authorId="0" shapeId="0" xr:uid="{00000000-0006-0000-0000-0000B4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7" authorId="0" shapeId="0" xr:uid="{00000000-0006-0000-0000-0000B5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7" authorId="0" shapeId="0" xr:uid="{00000000-0006-0000-0000-0000B6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7" authorId="0" shapeId="0" xr:uid="{00000000-0006-0000-0000-0000B70B0000}">
      <text>
        <r>
          <rPr>
            <sz val="11"/>
            <color indexed="8"/>
            <rFont val="Helvetica"/>
            <family val="2"/>
          </rPr>
          <t>Author:
Rwanda controlled first by Germany (German East Africa) during colonial period, then by Belgium under League of Nations Mandate system</t>
        </r>
      </text>
    </comment>
    <comment ref="AL1577" authorId="0" shapeId="0" xr:uid="{00000000-0006-0000-0000-0000B80B0000}">
      <text>
        <r>
          <rPr>
            <sz val="11"/>
            <color indexed="8"/>
            <rFont val="Helvetica"/>
            <family val="2"/>
          </rPr>
          <t>Author:
http://www.veritasrwandaforum.org/material/press_release_080208_eng.pdf</t>
        </r>
      </text>
    </comment>
    <comment ref="AO1577" authorId="0" shapeId="0" xr:uid="{00000000-0006-0000-0000-0000B9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7" authorId="0" shapeId="0" xr:uid="{00000000-0006-0000-0000-0000BA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7" authorId="0" shapeId="0" xr:uid="{00000000-0006-0000-0000-0000BB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7" authorId="0" shapeId="0" xr:uid="{00000000-0006-0000-0000-0000BC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77" authorId="0" shapeId="0" xr:uid="{00000000-0006-0000-0000-0000BD0B0000}">
      <text>
        <r>
          <rPr>
            <sz val="11"/>
            <color indexed="8"/>
            <rFont val="Helvetica"/>
            <family val="2"/>
          </rPr>
          <t>Author:
Formerly attached to the 157th Mobile Batallion.</t>
        </r>
      </text>
    </comment>
    <comment ref="AT1577" authorId="0" shapeId="0" xr:uid="{00000000-0006-0000-0000-0000BE0B0000}">
      <text>
        <r>
          <rPr>
            <sz val="11"/>
            <color indexed="8"/>
            <rFont val="Helvetica"/>
            <family val="2"/>
          </rPr>
          <t>Author:
This is the case I write about in my introduction.  Rwanda was MOST CERTAINLY not supportive of these indictments.</t>
        </r>
      </text>
    </comment>
    <comment ref="BI1577" authorId="0" shapeId="0" xr:uid="{00000000-0006-0000-0000-0000BF0B0000}">
      <text>
        <r>
          <rPr>
            <sz val="11"/>
            <color indexed="8"/>
            <rFont val="Helvetica"/>
            <family val="2"/>
          </rPr>
          <t>Author:
Conducted alongside ICTR.  See first page of spanish indictment pdf: http://www.friendsofthecongo.org/pdf/spanish_indictment.pdf</t>
        </r>
      </text>
    </comment>
    <comment ref="B1578" authorId="0" shapeId="0" xr:uid="{00000000-0006-0000-0000-0000C00B0000}">
      <text>
        <r>
          <rPr>
            <sz val="11"/>
            <color indexed="8"/>
            <rFont val="Helvetica"/>
            <family val="2"/>
          </rPr>
          <t>Author:
This is the case I write about in my introduction!</t>
        </r>
      </text>
    </comment>
    <comment ref="M1578" authorId="0" shapeId="0" xr:uid="{00000000-0006-0000-0000-0000C10B0000}">
      <text>
        <r>
          <rPr>
            <sz val="11"/>
            <color indexed="8"/>
            <rFont val="Helvetica"/>
            <family val="2"/>
          </rPr>
          <t xml:space="preserve">Author:
Crimes committed in Great Lakes region during this period
</t>
        </r>
      </text>
    </comment>
    <comment ref="O1578" authorId="0" shapeId="0" xr:uid="{00000000-0006-0000-0000-0000C2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8" authorId="0" shapeId="0" xr:uid="{00000000-0006-0000-0000-0000C30B0000}">
      <text>
        <r>
          <rPr>
            <sz val="11"/>
            <color indexed="8"/>
            <rFont val="Helvetica"/>
            <family val="2"/>
          </rPr>
          <t>Author:
“I ORDER_x000D_THE INDICTMENT OF THE FOLLOWING PERSONS:…”
http://www.friendsofthecongo.org/pdf/spanish_indictment.pdf</t>
        </r>
      </text>
    </comment>
    <comment ref="Q1578" authorId="0" shapeId="0" xr:uid="{00000000-0006-0000-0000-0000C4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78" authorId="0" shapeId="0" xr:uid="{00000000-0006-0000-0000-0000C5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8" authorId="0" shapeId="0" xr:uid="{00000000-0006-0000-0000-0000C6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8" authorId="0" shapeId="0" xr:uid="{00000000-0006-0000-0000-0000C7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8" authorId="0" shapeId="0" xr:uid="{00000000-0006-0000-0000-0000C8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8" authorId="0" shapeId="0" xr:uid="{00000000-0006-0000-0000-0000C9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8" authorId="0" shapeId="0" xr:uid="{00000000-0006-0000-0000-0000CA0B0000}">
      <text>
        <r>
          <rPr>
            <sz val="11"/>
            <color indexed="8"/>
            <rFont val="Helvetica"/>
            <family val="2"/>
          </rPr>
          <t>Author:
Rwanda controlled first by Germany (German East Africa) during colonial period, then by Belgium under League of Nations Mandate system</t>
        </r>
      </text>
    </comment>
    <comment ref="AL1578" authorId="0" shapeId="0" xr:uid="{00000000-0006-0000-0000-0000CB0B0000}">
      <text>
        <r>
          <rPr>
            <sz val="11"/>
            <color indexed="8"/>
            <rFont val="Helvetica"/>
            <family val="2"/>
          </rPr>
          <t>Author:
http://www.veritasrwandaforum.org/material/press_release_080208_eng.pdf</t>
        </r>
      </text>
    </comment>
    <comment ref="AO1578" authorId="0" shapeId="0" xr:uid="{00000000-0006-0000-0000-0000CC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8" authorId="0" shapeId="0" xr:uid="{00000000-0006-0000-0000-0000CD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8" authorId="0" shapeId="0" xr:uid="{00000000-0006-0000-0000-0000CE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8" authorId="0" shapeId="0" xr:uid="{00000000-0006-0000-0000-0000CF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78" authorId="0" shapeId="0" xr:uid="{00000000-0006-0000-0000-0000D00B0000}">
      <text>
        <r>
          <rPr>
            <sz val="11"/>
            <color indexed="8"/>
            <rFont val="Helvetica"/>
            <family val="2"/>
          </rPr>
          <t xml:space="preserve">Author:
Former lnt'elligence Officer (1.0) of the Ruhengeri Gendarmerie
</t>
        </r>
      </text>
    </comment>
    <comment ref="AT1578" authorId="0" shapeId="0" xr:uid="{00000000-0006-0000-0000-0000D10B0000}">
      <text>
        <r>
          <rPr>
            <sz val="11"/>
            <color indexed="8"/>
            <rFont val="Helvetica"/>
            <family val="2"/>
          </rPr>
          <t>Author:
This is the case I write about in my introduction.  Rwanda was MOST CERTAINLY not supportive of these indictments.</t>
        </r>
      </text>
    </comment>
    <comment ref="BI1578" authorId="0" shapeId="0" xr:uid="{00000000-0006-0000-0000-0000D20B0000}">
      <text>
        <r>
          <rPr>
            <sz val="11"/>
            <color indexed="8"/>
            <rFont val="Helvetica"/>
            <family val="2"/>
          </rPr>
          <t>Author:
Conducted alongside ICTR.  See first page of spanish indictment pdf: http://www.friendsofthecongo.org/pdf/spanish_indictment.pdf</t>
        </r>
      </text>
    </comment>
    <comment ref="B1579" authorId="0" shapeId="0" xr:uid="{00000000-0006-0000-0000-0000D30B0000}">
      <text>
        <r>
          <rPr>
            <sz val="11"/>
            <color indexed="8"/>
            <rFont val="Helvetica"/>
            <family val="2"/>
          </rPr>
          <t>Author:
This is the case I write about in my introduction!</t>
        </r>
      </text>
    </comment>
    <comment ref="M1579" authorId="0" shapeId="0" xr:uid="{00000000-0006-0000-0000-0000D40B0000}">
      <text>
        <r>
          <rPr>
            <sz val="11"/>
            <color indexed="8"/>
            <rFont val="Helvetica"/>
            <family val="2"/>
          </rPr>
          <t xml:space="preserve">Author:
Crimes committed in Great Lakes region during this period
</t>
        </r>
      </text>
    </comment>
    <comment ref="O1579" authorId="0" shapeId="0" xr:uid="{00000000-0006-0000-0000-0000D5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79" authorId="0" shapeId="0" xr:uid="{00000000-0006-0000-0000-0000D60B0000}">
      <text>
        <r>
          <rPr>
            <sz val="11"/>
            <color indexed="8"/>
            <rFont val="Helvetica"/>
            <family val="2"/>
          </rPr>
          <t>Author:
“I ORDER_x000D_THE INDICTMENT OF THE FOLLOWING PERSONS:…”
http://www.friendsofthecongo.org/pdf/spanish_indictment.pdf</t>
        </r>
      </text>
    </comment>
    <comment ref="Q1579" authorId="0" shapeId="0" xr:uid="{00000000-0006-0000-0000-0000D7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79" authorId="0" shapeId="0" xr:uid="{00000000-0006-0000-0000-0000D8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79" authorId="0" shapeId="0" xr:uid="{00000000-0006-0000-0000-0000D9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79" authorId="0" shapeId="0" xr:uid="{00000000-0006-0000-0000-0000DA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79" authorId="0" shapeId="0" xr:uid="{00000000-0006-0000-0000-0000DB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79" authorId="0" shapeId="0" xr:uid="{00000000-0006-0000-0000-0000DC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79" authorId="0" shapeId="0" xr:uid="{00000000-0006-0000-0000-0000DD0B0000}">
      <text>
        <r>
          <rPr>
            <sz val="11"/>
            <color indexed="8"/>
            <rFont val="Helvetica"/>
            <family val="2"/>
          </rPr>
          <t>Author:
Rwanda controlled first by Germany (German East Africa) during colonial period, then by Belgium under League of Nations Mandate system</t>
        </r>
      </text>
    </comment>
    <comment ref="AL1579" authorId="0" shapeId="0" xr:uid="{00000000-0006-0000-0000-0000DE0B0000}">
      <text>
        <r>
          <rPr>
            <sz val="11"/>
            <color indexed="8"/>
            <rFont val="Helvetica"/>
            <family val="2"/>
          </rPr>
          <t>Author:
http://www.veritasrwandaforum.org/material/press_release_080208_eng.pdf</t>
        </r>
      </text>
    </comment>
    <comment ref="AO1579" authorId="0" shapeId="0" xr:uid="{00000000-0006-0000-0000-0000DF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79" authorId="0" shapeId="0" xr:uid="{00000000-0006-0000-0000-0000E0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79" authorId="0" shapeId="0" xr:uid="{00000000-0006-0000-0000-0000E1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79" authorId="0" shapeId="0" xr:uid="{00000000-0006-0000-0000-0000E2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79" authorId="0" shapeId="0" xr:uid="{00000000-0006-0000-0000-0000E30B0000}">
      <text>
        <r>
          <rPr>
            <sz val="11"/>
            <color indexed="8"/>
            <rFont val="Helvetica"/>
            <family val="2"/>
          </rPr>
          <t>Author:
Formerly in charge of the APR Security in the city of Byumba. Presently CEM, Deputy Coinmanding Otllcer of the General Police Station of Kigali, Rwanda</t>
        </r>
      </text>
    </comment>
    <comment ref="AT1579" authorId="0" shapeId="0" xr:uid="{00000000-0006-0000-0000-0000E40B0000}">
      <text>
        <r>
          <rPr>
            <sz val="11"/>
            <color indexed="8"/>
            <rFont val="Helvetica"/>
            <family val="2"/>
          </rPr>
          <t>Author:
This is the case I write about in my introduction.  Rwanda was MOST CERTAINLY not supportive of these indictments.</t>
        </r>
      </text>
    </comment>
    <comment ref="BI1579" authorId="0" shapeId="0" xr:uid="{00000000-0006-0000-0000-0000E50B0000}">
      <text>
        <r>
          <rPr>
            <sz val="11"/>
            <color indexed="8"/>
            <rFont val="Helvetica"/>
            <family val="2"/>
          </rPr>
          <t>Author:
Conducted alongside ICTR.  See first page of spanish indictment pdf: http://www.friendsofthecongo.org/pdf/spanish_indictment.pdf</t>
        </r>
      </text>
    </comment>
    <comment ref="B1580" authorId="0" shapeId="0" xr:uid="{00000000-0006-0000-0000-0000E60B0000}">
      <text>
        <r>
          <rPr>
            <sz val="11"/>
            <color indexed="8"/>
            <rFont val="Helvetica"/>
            <family val="2"/>
          </rPr>
          <t>Author:
This is the case I write about in my introduction!</t>
        </r>
      </text>
    </comment>
    <comment ref="M1580" authorId="0" shapeId="0" xr:uid="{00000000-0006-0000-0000-0000E70B0000}">
      <text>
        <r>
          <rPr>
            <sz val="11"/>
            <color indexed="8"/>
            <rFont val="Helvetica"/>
            <family val="2"/>
          </rPr>
          <t xml:space="preserve">Author:
Crimes committed in Great Lakes region during this period
</t>
        </r>
      </text>
    </comment>
    <comment ref="O1580" authorId="0" shapeId="0" xr:uid="{00000000-0006-0000-0000-0000E8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80" authorId="0" shapeId="0" xr:uid="{00000000-0006-0000-0000-0000E90B0000}">
      <text>
        <r>
          <rPr>
            <sz val="11"/>
            <color indexed="8"/>
            <rFont val="Helvetica"/>
            <family val="2"/>
          </rPr>
          <t>Author:
“I ORDER_x000D_THE INDICTMENT OF THE FOLLOWING PERSONS:…”
http://www.friendsofthecongo.org/pdf/spanish_indictment.pdf</t>
        </r>
      </text>
    </comment>
    <comment ref="Q1580" authorId="0" shapeId="0" xr:uid="{00000000-0006-0000-0000-0000EA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80" authorId="0" shapeId="0" xr:uid="{00000000-0006-0000-0000-0000EB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80" authorId="0" shapeId="0" xr:uid="{00000000-0006-0000-0000-0000EC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80" authorId="0" shapeId="0" xr:uid="{00000000-0006-0000-0000-0000ED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80" authorId="0" shapeId="0" xr:uid="{00000000-0006-0000-0000-0000EE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80" authorId="0" shapeId="0" xr:uid="{00000000-0006-0000-0000-0000EF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80" authorId="0" shapeId="0" xr:uid="{00000000-0006-0000-0000-0000F00B0000}">
      <text>
        <r>
          <rPr>
            <sz val="11"/>
            <color indexed="8"/>
            <rFont val="Helvetica"/>
            <family val="2"/>
          </rPr>
          <t>Author:
Rwanda controlled first by Germany (German East Africa) during colonial period, then by Belgium under League of Nations Mandate system</t>
        </r>
      </text>
    </comment>
    <comment ref="AL1580" authorId="0" shapeId="0" xr:uid="{00000000-0006-0000-0000-0000F10B0000}">
      <text>
        <r>
          <rPr>
            <sz val="11"/>
            <color indexed="8"/>
            <rFont val="Helvetica"/>
            <family val="2"/>
          </rPr>
          <t>Author:
http://www.veritasrwandaforum.org/material/press_release_080208_eng.pdf</t>
        </r>
      </text>
    </comment>
    <comment ref="AO1580" authorId="0" shapeId="0" xr:uid="{00000000-0006-0000-0000-0000F20B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80" authorId="0" shapeId="0" xr:uid="{00000000-0006-0000-0000-0000F30B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80" authorId="0" shapeId="0" xr:uid="{00000000-0006-0000-0000-0000F4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80" authorId="0" shapeId="0" xr:uid="{00000000-0006-0000-0000-0000F50B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80" authorId="0" shapeId="0" xr:uid="{00000000-0006-0000-0000-0000F60B0000}">
      <text>
        <r>
          <rPr>
            <sz val="11"/>
            <color indexed="8"/>
            <rFont val="Helvetica"/>
            <family val="2"/>
          </rPr>
          <t>Author:
Former commander and chief of operations of the APR 157th Mobile Batallion. His last known appointment was as Commander of Division, in Rutare, Rwanda</t>
        </r>
      </text>
    </comment>
    <comment ref="AT1580" authorId="0" shapeId="0" xr:uid="{00000000-0006-0000-0000-0000F70B0000}">
      <text>
        <r>
          <rPr>
            <sz val="11"/>
            <color indexed="8"/>
            <rFont val="Helvetica"/>
            <family val="2"/>
          </rPr>
          <t>Author:
This is the case I write about in my introduction.  Rwanda was MOST CERTAINLY not supportive of these indictments.</t>
        </r>
      </text>
    </comment>
    <comment ref="BI1580" authorId="0" shapeId="0" xr:uid="{00000000-0006-0000-0000-0000F80B0000}">
      <text>
        <r>
          <rPr>
            <sz val="11"/>
            <color indexed="8"/>
            <rFont val="Helvetica"/>
            <family val="2"/>
          </rPr>
          <t>Author:
Conducted alongside ICTR.  See first page of spanish indictment pdf: http://www.friendsofthecongo.org/pdf/spanish_indictment.pdf</t>
        </r>
      </text>
    </comment>
    <comment ref="B1581" authorId="0" shapeId="0" xr:uid="{00000000-0006-0000-0000-0000F90B0000}">
      <text>
        <r>
          <rPr>
            <sz val="11"/>
            <color indexed="8"/>
            <rFont val="Helvetica"/>
            <family val="2"/>
          </rPr>
          <t>Author:
This is the case I write about in my introduction!</t>
        </r>
      </text>
    </comment>
    <comment ref="M1581" authorId="0" shapeId="0" xr:uid="{00000000-0006-0000-0000-0000FA0B0000}">
      <text>
        <r>
          <rPr>
            <sz val="11"/>
            <color indexed="8"/>
            <rFont val="Helvetica"/>
            <family val="2"/>
          </rPr>
          <t xml:space="preserve">Author:
Crimes committed in Great Lakes region during this period
</t>
        </r>
      </text>
    </comment>
    <comment ref="O1581" authorId="0" shapeId="0" xr:uid="{00000000-0006-0000-0000-0000FB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581" authorId="0" shapeId="0" xr:uid="{00000000-0006-0000-0000-0000FC0B0000}">
      <text>
        <r>
          <rPr>
            <sz val="11"/>
            <color indexed="8"/>
            <rFont val="Helvetica"/>
            <family val="2"/>
          </rPr>
          <t>Author:
“I ORDER_x000D_THE INDICTMENT OF THE FOLLOWING PERSONS:…”
http://www.friendsofthecongo.org/pdf/spanish_indictment.pdf</t>
        </r>
      </text>
    </comment>
    <comment ref="Q1581" authorId="0" shapeId="0" xr:uid="{00000000-0006-0000-0000-0000FD0B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581" authorId="0" shapeId="0" xr:uid="{00000000-0006-0000-0000-0000FE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581" authorId="0" shapeId="0" xr:uid="{00000000-0006-0000-0000-0000FF0B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581" authorId="0" shapeId="0" xr:uid="{00000000-0006-0000-0000-000000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581" authorId="0" shapeId="0" xr:uid="{00000000-0006-0000-0000-000001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581" authorId="0" shapeId="0" xr:uid="{00000000-0006-0000-0000-000002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581" authorId="0" shapeId="0" xr:uid="{00000000-0006-0000-0000-0000030C0000}">
      <text>
        <r>
          <rPr>
            <sz val="11"/>
            <color indexed="8"/>
            <rFont val="Helvetica"/>
            <family val="2"/>
          </rPr>
          <t>Author:
Rwanda controlled first by Germany (German East Africa) during colonial period, then by Belgium under League of Nations Mandate system</t>
        </r>
      </text>
    </comment>
    <comment ref="AL1581" authorId="0" shapeId="0" xr:uid="{00000000-0006-0000-0000-0000040C0000}">
      <text>
        <r>
          <rPr>
            <sz val="11"/>
            <color indexed="8"/>
            <rFont val="Helvetica"/>
            <family val="2"/>
          </rPr>
          <t>Author:
http://www.veritasrwandaforum.org/material/press_release_080208_eng.pdf</t>
        </r>
      </text>
    </comment>
    <comment ref="AO1581" authorId="0" shapeId="0" xr:uid="{00000000-0006-0000-0000-000005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581" authorId="0" shapeId="0" xr:uid="{00000000-0006-0000-0000-000006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581" authorId="0" shapeId="0" xr:uid="{00000000-0006-0000-0000-000007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581" authorId="0" shapeId="0" xr:uid="{00000000-0006-0000-0000-000008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581" authorId="0" shapeId="0" xr:uid="{00000000-0006-0000-0000-0000090C0000}">
      <text>
        <r>
          <rPr>
            <sz val="11"/>
            <color indexed="8"/>
            <rFont val="Helvetica"/>
            <family val="2"/>
          </rPr>
          <t>Author:
Army Chief of Staff of the Ground Forces of RDF
does this count?</t>
        </r>
      </text>
    </comment>
    <comment ref="AT1581" authorId="0" shapeId="0" xr:uid="{00000000-0006-0000-0000-00000A0C0000}">
      <text>
        <r>
          <rPr>
            <sz val="11"/>
            <color indexed="8"/>
            <rFont val="Helvetica"/>
            <family val="2"/>
          </rPr>
          <t>Author:
This is the case I write about in my introduction.  Rwanda was MOST CERTAINLY not supportive of these indictments.</t>
        </r>
      </text>
    </comment>
    <comment ref="BI1581" authorId="0" shapeId="0" xr:uid="{00000000-0006-0000-0000-00000B0C0000}">
      <text>
        <r>
          <rPr>
            <sz val="11"/>
            <color indexed="8"/>
            <rFont val="Helvetica"/>
            <family val="2"/>
          </rPr>
          <t>Author:
Conducted alongside ICTR.  See first page of spanish indictment pdf: http://www.friendsofthecongo.org/pdf/spanish_indictment.pdf</t>
        </r>
      </text>
    </comment>
    <comment ref="A1582" authorId="2" shapeId="0" xr:uid="{07873C27-B595-5B45-8902-2A26F61B5654}">
      <text>
        <r>
          <rPr>
            <b/>
            <sz val="10"/>
            <color rgb="FF000000"/>
            <rFont val="Tahoma"/>
            <family val="2"/>
          </rPr>
          <t>Maximo Langer:</t>
        </r>
      </text>
    </comment>
    <comment ref="B1582" authorId="0" shapeId="0" xr:uid="{00000000-0006-0000-0000-000066180000}">
      <text>
        <r>
          <rPr>
            <sz val="11"/>
            <color indexed="8"/>
            <rFont val="Helvetica"/>
            <family val="2"/>
          </rPr>
          <t>Author:
Another case for Asylum/Refugee argument.  “The Swedish investigation stems from a football match in Denmark between asylum seekers, in which one of the participants recognized a secretary to the commander of the camp where Makitan served as a guard.”  https://listserv.buffalo.edu/cgi-bin/wa?A2=justwatch-l;5f1805b8.1010</t>
        </r>
      </text>
    </comment>
    <comment ref="Q1582" authorId="0" shapeId="0" xr:uid="{00000000-0006-0000-0000-000067180000}">
      <text>
        <r>
          <rPr>
            <sz val="11"/>
            <color indexed="8"/>
            <rFont val="Helvetica"/>
            <family val="2"/>
          </rPr>
          <t>Author:
http://www.thelocal.se/20110907/35990</t>
        </r>
      </text>
    </comment>
    <comment ref="S1582" authorId="0" shapeId="0" xr:uid="{00000000-0006-0000-0000-000068180000}">
      <text>
        <r>
          <rPr>
            <sz val="11"/>
            <color indexed="8"/>
            <rFont val="Helvetica"/>
            <family val="2"/>
          </rPr>
          <t>Author:
http://www.thelocal.se/20110907/35990</t>
        </r>
      </text>
    </comment>
    <comment ref="AF1582" authorId="0" shapeId="0" xr:uid="{00000000-0006-0000-0000-000069180000}">
      <text>
        <r>
          <rPr>
            <sz val="11"/>
            <color indexed="8"/>
            <rFont val="Helvetica"/>
            <family val="2"/>
          </rPr>
          <t>Author:
“crimes against humanity, inhumane treatment, murder, attempted murder, kidnapping, looting and arson against civilians”
http://www.trial-ch.org/en/resources/trial-watch/trial-watch/profiles/profile/967/action/show/controller/Profile/tab/legal-procedure.html</t>
        </r>
      </text>
    </comment>
    <comment ref="AH1582" authorId="0" shapeId="0" xr:uid="{00000000-0006-0000-0000-00006A180000}">
      <text>
        <r>
          <rPr>
            <sz val="11"/>
            <color indexed="8"/>
            <rFont val="Helvetica"/>
            <family val="2"/>
          </rPr>
          <t>Author:
Barely.
https://en.wikipedia.org/wiki/Swedish_overseas_colonies</t>
        </r>
      </text>
    </comment>
    <comment ref="AL1582" authorId="0" shapeId="0" xr:uid="{00000000-0006-0000-0000-00006B180000}">
      <text>
        <r>
          <rPr>
            <sz val="11"/>
            <color indexed="8"/>
            <rFont val="Helvetica"/>
            <family val="2"/>
          </rPr>
          <t>Author:
http://www.eulex-kosovo.eu/en/news/000333.php</t>
        </r>
      </text>
    </comment>
    <comment ref="BB1582" authorId="0" shapeId="0" xr:uid="{00000000-0006-0000-0000-00006C180000}">
      <text>
        <r>
          <rPr>
            <sz val="11"/>
            <color rgb="FF000000"/>
            <rFont val="Helvetica"/>
            <family val="2"/>
          </rPr>
          <t xml:space="preserve">Author:
</t>
        </r>
        <r>
          <rPr>
            <sz val="11"/>
            <color rgb="FF000000"/>
            <rFont val="Helvetica"/>
            <family val="2"/>
          </rPr>
          <t xml:space="preserve">“Martinovic sought asylum in Sweden and was arrested in April 2010.”
</t>
        </r>
        <r>
          <rPr>
            <sz val="11"/>
            <color rgb="FF000000"/>
            <rFont val="Helvetica"/>
            <family val="2"/>
          </rPr>
          <t>http://www.sandiegouniontribune.com/news/2011/sep/06/kosovo-war-crimes-suspect-charged-in-sweden/</t>
        </r>
      </text>
    </comment>
    <comment ref="BH1582" authorId="0" shapeId="0" xr:uid="{00000000-0006-0000-0000-00006D180000}">
      <text>
        <r>
          <rPr>
            <sz val="11"/>
            <color indexed="8"/>
            <rFont val="Helvetica"/>
            <family val="2"/>
          </rPr>
          <t>Author:
http://www.trial-ch.org/en/resources/trial-watch/trial-watch/profiles/profile/967/action/show/controller/Profile/tab/legal-procedure.html</t>
        </r>
      </text>
    </comment>
    <comment ref="BI1582" authorId="0" shapeId="0" xr:uid="{00000000-0006-0000-0000-00006E180000}">
      <text>
        <r>
          <rPr>
            <sz val="11"/>
            <color indexed="8"/>
            <rFont val="Helvetica"/>
            <family val="2"/>
          </rPr>
          <t>Author:
“The judgment was partly based on information and witness statements obtained in cooperation with EULEX judges and prosecutors in Kosovo, who had their own investigation into the case. “
http://www.eulex-kosovo.eu/en/news/000333.php</t>
        </r>
      </text>
    </comment>
    <comment ref="O1583" authorId="1" shapeId="0" xr:uid="{00000000-0006-0000-0000-0000A7010000}">
      <text>
        <r>
          <rPr>
            <sz val="11"/>
            <color indexed="8"/>
            <rFont val="Helvetica"/>
            <family val="2"/>
          </rPr>
          <t>Mack Eason:
http://www.algeria-watch.org/farticle/justice/enquete_nezzar.htm</t>
        </r>
      </text>
    </comment>
    <comment ref="AI1583" authorId="0" shapeId="0" xr:uid="{00000000-0006-0000-0000-0000A8010000}">
      <text>
        <r>
          <rPr>
            <sz val="11"/>
            <color indexed="8"/>
            <rFont val="Helvetica"/>
            <family val="2"/>
          </rPr>
          <t>Author:
https://en.wikipedia.org/wiki/French_Algeria</t>
        </r>
      </text>
    </comment>
    <comment ref="AL1583" authorId="1" shapeId="0" xr:uid="{00000000-0006-0000-0000-0000A9010000}">
      <text>
        <r>
          <rPr>
            <sz val="11"/>
            <color indexed="8"/>
            <rFont val="Helvetica"/>
            <family val="2"/>
          </rPr>
          <t>Mack Eason:
http://www.algeria-watch.de/farticle/nezzar_plainte/nezzar_justice.htm
http://www.algeria-watch.de/farticle/nezzar_plainte/nezzar_plaignants.htm</t>
        </r>
      </text>
    </comment>
    <comment ref="BF1583" authorId="1" shapeId="0" xr:uid="{00000000-0006-0000-0000-0000AA010000}">
      <text>
        <r>
          <rPr>
            <sz val="11"/>
            <color indexed="8"/>
            <rFont val="Helvetica"/>
            <family val="2"/>
          </rPr>
          <t>Mack Eason:
http://www.algeria-watch.de/farticle/nezzar_plainte/nezzar_plaignants.htm</t>
        </r>
      </text>
    </comment>
    <comment ref="O1584" authorId="0" shapeId="0" xr:uid="{19B00AAC-B096-3643-A90E-8EC26A82C267}">
      <text>
        <r>
          <rPr>
            <sz val="11"/>
            <color indexed="8"/>
            <rFont val="Helvetica"/>
            <family val="2"/>
          </rPr>
          <t>Author:
http://www.asser.nl/upload/documents/20130221T040104-Nezzar_Judgm_Eng_translation%2025-07-2012.pdf</t>
        </r>
      </text>
    </comment>
    <comment ref="P1584" authorId="0" shapeId="0" xr:uid="{55E246C6-B405-6643-A94E-A797EED0E751}">
      <text>
        <r>
          <rPr>
            <sz val="11"/>
            <color indexed="8"/>
            <rFont val="Helvetica"/>
            <family val="2"/>
          </rPr>
          <t>Author:
http://www.internationalcrimesdatabase.org/Case/831</t>
        </r>
      </text>
    </comment>
    <comment ref="Q1584" authorId="0" shapeId="0" xr:uid="{0C7F3E9D-77A9-D542-833B-7ADF24F167D3}">
      <text>
        <r>
          <rPr>
            <sz val="11"/>
            <color indexed="8"/>
            <rFont val="Helvetica"/>
            <family val="2"/>
          </rPr>
          <t>Author:
http://www.internationalcrimesdatabase.org/Case/831</t>
        </r>
      </text>
    </comment>
    <comment ref="R1584" authorId="0" shapeId="0" xr:uid="{88F26E37-DF3E-B346-9860-50AAA4F878DF}">
      <text>
        <r>
          <rPr>
            <sz val="11"/>
            <color indexed="8"/>
            <rFont val="Helvetica"/>
            <family val="2"/>
          </rPr>
          <t>Author:
https://trialinternational.org/latest-post/khaled-nezzar-2/</t>
        </r>
      </text>
    </comment>
    <comment ref="AH1584" authorId="0" shapeId="0" xr:uid="{58D05C3B-3D02-CF47-9D99-E4B0BFB3FFB4}">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584" authorId="0" shapeId="0" xr:uid="{0A53B090-ACBC-3D41-B22A-3E6B3A892822}">
      <text>
        <r>
          <rPr>
            <sz val="11"/>
            <color indexed="8"/>
            <rFont val="Helvetica"/>
            <family val="2"/>
          </rPr>
          <t>Author:
http://www.internationalcrimesdatabase.org/Case/831</t>
        </r>
      </text>
    </comment>
    <comment ref="AO1584" authorId="0" shapeId="0" xr:uid="{5EBFFF98-6E61-3043-BC54-ECE8168E1252}">
      <text>
        <r>
          <rPr>
            <sz val="11"/>
            <color indexed="8"/>
            <rFont val="Helvetica"/>
            <family val="2"/>
          </rPr>
          <t>Author:
“a criminal complaint filed by the non-governmental organisation TRIAL”</t>
        </r>
      </text>
    </comment>
    <comment ref="AP1584" authorId="0" shapeId="0" xr:uid="{DE7BE145-EDD8-FC4A-A8DD-32F1A3C06323}">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Q1584" authorId="0" shapeId="0" xr:uid="{351DAA36-5844-9F4C-ADE6-9F1DCD90191D}">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R1584" authorId="0" shapeId="0" xr:uid="{756E6455-A2C0-6C4B-862D-4AE229B76167}">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S1584" authorId="0" shapeId="0" xr:uid="{8E58D186-6C07-4C46-8A33-0636F2CA382A}">
      <text>
        <r>
          <rPr>
            <sz val="11"/>
            <color indexed="8"/>
            <rFont val="Helvetica"/>
            <family val="2"/>
          </rPr>
          <t>Author:
former Algerian Defense Minister Khaled Nezzar</t>
        </r>
      </text>
    </comment>
    <comment ref="AT1584" authorId="0" shapeId="0" xr:uid="{98F109FB-C61C-144E-B3D7-BAD23EB51A91}">
      <text>
        <r>
          <rPr>
            <sz val="11"/>
            <color indexed="8"/>
            <rFont val="Helvetica"/>
            <family val="2"/>
          </rPr>
          <t>Author:
Defendant was allowed to return to Algeria and was not prosecuted.</t>
        </r>
      </text>
    </comment>
    <comment ref="AZ1584" authorId="0" shapeId="0" xr:uid="{C127ED67-A13B-3C47-8C73-AC650721ADC8}">
      <text>
        <r>
          <rPr>
            <sz val="11"/>
            <color indexed="8"/>
            <rFont val="Helvetica"/>
            <family val="2"/>
          </rPr>
          <t>Author:
He was staying at a Zurich hotel
“Informed by Association D as well as by the above-mentioned complainants of the presence of A. at the E. hotel in Z., the OAG, on 19 October 2011, issued an order for an enforced appearance against A, who was heard on 20 October 2011 as a person suspected of a crime (act. 1.4)”
http://www.asser.nl/upload/documents/20130221T040104-Nezzar_Judgm_Eng_translation%2025-07-2012.pdf</t>
        </r>
      </text>
    </comment>
    <comment ref="BJ1584" authorId="0" shapeId="0" xr:uid="{5C342D75-5B84-534D-9AC4-68899E52D52A}">
      <text>
        <r>
          <rPr>
            <sz val="11"/>
            <color indexed="8"/>
            <rFont val="Helvetica"/>
            <family val="2"/>
          </rPr>
          <t>Author:
Defendant was allowed to return to Algeria and was not prosecuted.</t>
        </r>
      </text>
    </comment>
    <comment ref="O1585" authorId="0" shapeId="0" xr:uid="{01580D66-BA20-F444-B408-78D184B1D68D}">
      <text>
        <r>
          <rPr>
            <sz val="11"/>
            <color indexed="8"/>
            <rFont val="Helvetica"/>
            <family val="2"/>
          </rPr>
          <t>Author:
http://www.asser.nl/upload/documents/20130221T040104-Nezzar_Judgm_Eng_translation%2025-07-2012.pdf</t>
        </r>
      </text>
    </comment>
    <comment ref="P1585" authorId="0" shapeId="0" xr:uid="{09EBAC93-F7C2-F843-B24B-84DBEEEF695B}">
      <text>
        <r>
          <rPr>
            <sz val="11"/>
            <color indexed="8"/>
            <rFont val="Helvetica"/>
            <family val="2"/>
          </rPr>
          <t>Author:
http://www.internationalcrimesdatabase.org/Case/831</t>
        </r>
      </text>
    </comment>
    <comment ref="Q1585" authorId="0" shapeId="0" xr:uid="{8611E5A3-3A8A-2749-A626-05F259608592}">
      <text>
        <r>
          <rPr>
            <sz val="11"/>
            <color indexed="8"/>
            <rFont val="Helvetica"/>
            <family val="2"/>
          </rPr>
          <t>Author:
http://www.internationalcrimesdatabase.org/Case/831</t>
        </r>
      </text>
    </comment>
    <comment ref="R1585" authorId="0" shapeId="0" xr:uid="{2C08FA3B-6283-0D43-9F3E-ED32DC7027B4}">
      <text>
        <r>
          <rPr>
            <sz val="11"/>
            <color indexed="8"/>
            <rFont val="Helvetica"/>
            <family val="2"/>
          </rPr>
          <t>Author:
https://trialinternational.org/latest-post/khaled-nezzar-2/</t>
        </r>
      </text>
    </comment>
    <comment ref="AH1585" authorId="0" shapeId="0" xr:uid="{4CBDFE8D-CCC2-F745-9BB5-F346E99E0B4F}">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585" authorId="0" shapeId="0" xr:uid="{E79242CE-2F6B-614D-B287-02476D1F4E7B}">
      <text>
        <r>
          <rPr>
            <sz val="11"/>
            <color indexed="8"/>
            <rFont val="Helvetica"/>
            <family val="2"/>
          </rPr>
          <t>Author:
http://www.internationalcrimesdatabase.org/Case/831</t>
        </r>
      </text>
    </comment>
    <comment ref="AO1585" authorId="0" shapeId="0" xr:uid="{246ADD8E-62D2-B34D-85D6-CFB186401F66}">
      <text>
        <r>
          <rPr>
            <sz val="11"/>
            <color indexed="8"/>
            <rFont val="Helvetica"/>
            <family val="2"/>
          </rPr>
          <t>Author:
“a criminal complaint filed by the non-governmental organisation TRIAL”</t>
        </r>
      </text>
    </comment>
    <comment ref="AP1585" authorId="0" shapeId="0" xr:uid="{A1115F1E-B6E9-884F-9016-1CD33BAF465F}">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Q1585" authorId="0" shapeId="0" xr:uid="{65424C53-EC45-5947-AAD3-31C6D166D251}">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R1585" authorId="0" shapeId="0" xr:uid="{DE91833F-C560-6849-BC85-8C379431BECF}">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S1585" authorId="0" shapeId="0" xr:uid="{04536160-D5CF-E44D-AB34-B97341A41F8B}">
      <text>
        <r>
          <rPr>
            <sz val="11"/>
            <color indexed="8"/>
            <rFont val="Helvetica"/>
            <family val="2"/>
          </rPr>
          <t>Author:
former Algerian Defense Minister Khaled Nezzar</t>
        </r>
      </text>
    </comment>
    <comment ref="AT1585" authorId="0" shapeId="0" xr:uid="{98B44EF5-1C71-164B-B292-8FC23CBE42DB}">
      <text>
        <r>
          <rPr>
            <sz val="11"/>
            <color indexed="8"/>
            <rFont val="Helvetica"/>
            <family val="2"/>
          </rPr>
          <t>Author:
Defendant was allowed to return to Algeria and was not prosecuted.</t>
        </r>
      </text>
    </comment>
    <comment ref="AZ1585" authorId="0" shapeId="0" xr:uid="{88BEF4DF-9B7B-BB4A-81CA-7786EA8080A5}">
      <text>
        <r>
          <rPr>
            <sz val="11"/>
            <color indexed="8"/>
            <rFont val="Helvetica"/>
            <family val="2"/>
          </rPr>
          <t>Author:
He was staying at a Zurich hotel
“Informed by Association D as well as by the above-mentioned complainants of the presence of A. at the E. hotel in Z., the OAG, on 19 October 2011, issued an order for an enforced appearance against A, who was heard on 20 October 2011 as a person suspected of a crime (act. 1.4)”
http://www.asser.nl/upload/documents/20130221T040104-Nezzar_Judgm_Eng_translation%2025-07-2012.pdf</t>
        </r>
      </text>
    </comment>
    <comment ref="BJ1585" authorId="0" shapeId="0" xr:uid="{31B1A0C4-75C3-064E-80D8-034BF4594DC1}">
      <text>
        <r>
          <rPr>
            <sz val="11"/>
            <color indexed="8"/>
            <rFont val="Helvetica"/>
            <family val="2"/>
          </rPr>
          <t>Author:
Defendant was allowed to return to Algeria and was not prosecuted.</t>
        </r>
      </text>
    </comment>
    <comment ref="O1586" authorId="0" shapeId="0" xr:uid="{96B65812-4E1F-1D43-B357-7B2ADF1EC3F9}">
      <text>
        <r>
          <rPr>
            <sz val="11"/>
            <color indexed="8"/>
            <rFont val="Helvetica"/>
            <family val="2"/>
          </rPr>
          <t>Author:
http://www.asser.nl/upload/documents/20130221T040104-Nezzar_Judgm_Eng_translation%2025-07-2012.pdf</t>
        </r>
      </text>
    </comment>
    <comment ref="P1586" authorId="0" shapeId="0" xr:uid="{5745098A-6201-1643-889A-C3B876CD6D0E}">
      <text>
        <r>
          <rPr>
            <sz val="11"/>
            <color indexed="8"/>
            <rFont val="Helvetica"/>
            <family val="2"/>
          </rPr>
          <t>Author:
http://www.internationalcrimesdatabase.org/Case/831</t>
        </r>
      </text>
    </comment>
    <comment ref="Q1586" authorId="0" shapeId="0" xr:uid="{0472A8A4-C87E-AF4C-AFF3-9D4975328F98}">
      <text>
        <r>
          <rPr>
            <sz val="11"/>
            <color indexed="8"/>
            <rFont val="Helvetica"/>
            <family val="2"/>
          </rPr>
          <t>Author:
http://www.internationalcrimesdatabase.org/Case/831</t>
        </r>
      </text>
    </comment>
    <comment ref="R1586" authorId="0" shapeId="0" xr:uid="{A6C2EB6E-BD69-E844-A6E7-313CA8D88941}">
      <text>
        <r>
          <rPr>
            <sz val="11"/>
            <color indexed="8"/>
            <rFont val="Helvetica"/>
            <family val="2"/>
          </rPr>
          <t>Author:
https://trialinternational.org/latest-post/khaled-nezzar-2/</t>
        </r>
      </text>
    </comment>
    <comment ref="AH1586" authorId="0" shapeId="0" xr:uid="{DB262C19-7ADA-F74E-ACEB-FA45AF8319D3}">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586" authorId="0" shapeId="0" xr:uid="{AB78FCDC-A7CA-3544-99EF-47D2709E26FE}">
      <text>
        <r>
          <rPr>
            <sz val="11"/>
            <color indexed="8"/>
            <rFont val="Helvetica"/>
            <family val="2"/>
          </rPr>
          <t>Author:
http://www.internationalcrimesdatabase.org/Case/831</t>
        </r>
      </text>
    </comment>
    <comment ref="AO1586" authorId="0" shapeId="0" xr:uid="{D8C7661E-A4D9-8E4A-B387-F493747822E6}">
      <text>
        <r>
          <rPr>
            <sz val="11"/>
            <color indexed="8"/>
            <rFont val="Helvetica"/>
            <family val="2"/>
          </rPr>
          <t>Author:
“a criminal complaint filed by the non-governmental organisation TRIAL”</t>
        </r>
      </text>
    </comment>
    <comment ref="AP1586" authorId="0" shapeId="0" xr:uid="{9DC32672-8ADD-C34E-9A3A-2F76AD136CCB}">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Q1586" authorId="0" shapeId="0" xr:uid="{5F6578E8-264E-5441-8082-6C8A9A2C23F6}">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R1586" authorId="0" shapeId="0" xr:uid="{D598AC35-D157-DE48-A1E8-F2844A03E1AB}">
      <text>
        <r>
          <rPr>
            <sz val="11"/>
            <color indexed="8"/>
            <rFont val="Helvetica"/>
            <family val="2"/>
          </rPr>
          <t>Author:
“B and C, both Algerian refugees residing in Switzerland also filed a complaint against the Accused alleging to be victims of torture at the hands of the Accused in 1993 (paras. B and C).”</t>
        </r>
      </text>
    </comment>
    <comment ref="AS1586" authorId="0" shapeId="0" xr:uid="{19D43CAD-703C-C24B-93EE-617B7D1B2CCD}">
      <text>
        <r>
          <rPr>
            <sz val="11"/>
            <color indexed="8"/>
            <rFont val="Helvetica"/>
            <family val="2"/>
          </rPr>
          <t>Author:
former Algerian Defense Minister Khaled Nezzar</t>
        </r>
      </text>
    </comment>
    <comment ref="AT1586" authorId="0" shapeId="0" xr:uid="{5B4D2300-1A6E-C740-9106-1DC1173F3F9C}">
      <text>
        <r>
          <rPr>
            <sz val="11"/>
            <color indexed="8"/>
            <rFont val="Helvetica"/>
            <family val="2"/>
          </rPr>
          <t>Author:
Defendant was allowed to return to Algeria and was not prosecuted.</t>
        </r>
      </text>
    </comment>
    <comment ref="AZ1586" authorId="0" shapeId="0" xr:uid="{C6F0D1D8-F06E-0E4E-AB7D-1F8B6A914A8E}">
      <text>
        <r>
          <rPr>
            <sz val="11"/>
            <color indexed="8"/>
            <rFont val="Helvetica"/>
            <family val="2"/>
          </rPr>
          <t>Author:
He was staying at a Zurich hotel
“Informed by Association D as well as by the above-mentioned complainants of the presence of A. at the E. hotel in Z., the OAG, on 19 October 2011, issued an order for an enforced appearance against A, who was heard on 20 October 2011 as a person suspected of a crime (act. 1.4)”
http://www.asser.nl/upload/documents/20130221T040104-Nezzar_Judgm_Eng_translation%2025-07-2012.pdf</t>
        </r>
      </text>
    </comment>
    <comment ref="BJ1586" authorId="0" shapeId="0" xr:uid="{29F29563-BCE7-E24E-82DC-80081AB24001}">
      <text>
        <r>
          <rPr>
            <sz val="11"/>
            <color indexed="8"/>
            <rFont val="Helvetica"/>
            <family val="2"/>
          </rPr>
          <t>Author:
Defendant was allowed to return to Algeria and was not prosecuted.</t>
        </r>
      </text>
    </comment>
    <comment ref="AI1587" authorId="0" shapeId="0" xr:uid="{00000000-0006-0000-0000-000053110000}">
      <text>
        <r>
          <rPr>
            <sz val="11"/>
            <color indexed="8"/>
            <rFont val="Helvetica"/>
            <family val="2"/>
          </rPr>
          <t>Author:
“1863 - Cambodia becomes a protectorate of France. French colonial rule lasts for 90 years.”
http://www.bbc.com/news/world-asia-pacific-13006828</t>
        </r>
      </text>
    </comment>
    <comment ref="AL1587" authorId="0" shapeId="0" xr:uid="{00000000-0006-0000-0000-000054110000}">
      <text>
        <r>
          <rPr>
            <sz val="11"/>
            <color indexed="8"/>
            <rFont val="Helvetica"/>
            <family val="2"/>
          </rPr>
          <t>Author:
https://www.ictj.org/sites/default/files/ICTJ-Cambodia-Diaspora-Justice-2008-English.pdf
SEE ALSO: 
“A Belgium news agency reported on February 22, 2002 that a French group of Khmer Rouge victims has filed a lawsuit in a Belgian court accusing three former leaders of Cambodia's Khmer Rouge of genocide and crimes against humanity. The report said the French Committee for Vic- tims of the Khmer Rouge had filed the lawsuit against former Khmer Rouge head of state Khieu Samphan, former ideological chief Nuon Chea and former foreign minister Ieng Sary.”  http://www.redress.org/downloads/publications/UJ%20Update%20-%20Apr03%20-%20final.pdf</t>
        </r>
      </text>
    </comment>
    <comment ref="AN1587" authorId="0" shapeId="0" xr:uid="{00000000-0006-0000-0000-000055110000}">
      <text>
        <r>
          <rPr>
            <sz val="11"/>
            <color indexed="8"/>
            <rFont val="Helvetica"/>
            <family val="2"/>
          </rPr>
          <t xml:space="preserve">Author:
All complainants are either victims of or family members of victims of the Khmer Rouge campaign.  See, https://www.ictj.org/sites/default/files/ICTJ-Cambodia-Diaspora-Justice-2008-English.pdf at 10, and http://archives.lesoir.be/la-justice-belge-saisie-du-genocide-khmer-rouge_t-19990205-Z0GC8M.html
</t>
        </r>
      </text>
    </comment>
    <comment ref="AO1587" authorId="0" shapeId="0" xr:uid="{00000000-0006-0000-0000-000056110000}">
      <text>
        <r>
          <rPr>
            <sz val="11"/>
            <color indexed="8"/>
            <rFont val="Helvetica"/>
            <family val="2"/>
          </rPr>
          <t>Author:
No evidence of outside support, but all the plaintiffs were part of a “Cambodian victims’ group in Belgium”
https://www.ictj.org/sites/default/files/ICTJ-Cambodia-Diaspora-Justice-2008-English.pdf</t>
        </r>
      </text>
    </comment>
    <comment ref="AP1587" authorId="0" shapeId="0" xr:uid="{00000000-0006-0000-0000-000057110000}">
      <text>
        <r>
          <rPr>
            <sz val="11"/>
            <color indexed="8"/>
            <rFont val="Helvetica"/>
            <family val="2"/>
          </rPr>
          <t>Author:
all complainants are of Cambodian origin, according to: http://archives.lesoir.be/la-justice-belge-saisie-du-genocide-khmer-rouge_t-19990205-Z0GC8M.html</t>
        </r>
      </text>
    </comment>
    <comment ref="AQ1587" authorId="0" shapeId="0" xr:uid="{00000000-0006-0000-0000-000058110000}">
      <text>
        <r>
          <rPr>
            <sz val="11"/>
            <color indexed="8"/>
            <rFont val="Helvetica"/>
            <family val="2"/>
          </rPr>
          <t xml:space="preserve">Author:
Some complainants lived in Belgium, some in France. See, https://www.ictj.org/sites/default/files/ICTJ-Cambodia-Diaspora-Justice-2008-English.pdf at 10, </t>
        </r>
      </text>
    </comment>
    <comment ref="AR1587" authorId="0" shapeId="0" xr:uid="{00000000-0006-0000-0000-000059110000}">
      <text>
        <r>
          <rPr>
            <sz val="11"/>
            <color indexed="8"/>
            <rFont val="Helvetica"/>
            <family val="2"/>
          </rPr>
          <t xml:space="preserve">Author:
Some complainants lived in Belgium, some in France. See, https://www.ictj.org/sites/default/files/ICTJ-Cambodia-Diaspora-Justice-2008-English.pdf at 10, </t>
        </r>
      </text>
    </comment>
    <comment ref="AS1587" authorId="0" shapeId="0" xr:uid="{00000000-0006-0000-0000-00005A110000}">
      <text>
        <r>
          <rPr>
            <sz val="11"/>
            <color indexed="8"/>
            <rFont val="Helvetica"/>
            <family val="2"/>
          </rPr>
          <t>Author:
Former president of Democratic Kampuchea (from 1976-79).
(Succeeded by Pol Pot)</t>
        </r>
      </text>
    </comment>
    <comment ref="AV1587" authorId="0" shapeId="0" xr:uid="{00000000-0006-0000-0000-00005B110000}">
      <text>
        <r>
          <rPr>
            <sz val="11"/>
            <color indexed="8"/>
            <rFont val="Helvetica"/>
            <family val="2"/>
          </rPr>
          <t xml:space="preserve">Author:
http://www.cbsnews.com/news/khmer-rouge-amnesty-denied/
</t>
        </r>
      </text>
    </comment>
    <comment ref="AX1587" authorId="1" shapeId="0" xr:uid="{00000000-0006-0000-0000-00005C110000}">
      <text>
        <r>
          <rPr>
            <sz val="11"/>
            <color indexed="8"/>
            <rFont val="Helvetica"/>
            <family val="2"/>
          </rPr>
          <t>Mack Eason:
(classified as LDC in 1991)
Cambodia an LDC at time these cases began, 
not officially classified as an LDC at time of crimes (1975) but would likely have met the criteria at the time.</t>
        </r>
      </text>
    </comment>
    <comment ref="BJ1587" authorId="0" shapeId="0" xr:uid="{00000000-0006-0000-0000-00005D110000}">
      <text>
        <r>
          <rPr>
            <sz val="11"/>
            <color indexed="8"/>
            <rFont val="Helvetica"/>
            <family val="2"/>
          </rPr>
          <t xml:space="preserve">Author:
Was ultimately tried by UN-backed Extraordinary Chambers in the Courts of Cambodia (ECCC)
</t>
        </r>
      </text>
    </comment>
    <comment ref="B1588" authorId="0" shapeId="0" xr:uid="{F296E2BB-92AA-D547-AD1C-7E120C508EAA}">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588" authorId="0" shapeId="0" xr:uid="{00000000-0006-0000-0000-00008B190000}">
      <text>
        <r>
          <rPr>
            <sz val="11"/>
            <color indexed="8"/>
            <rFont val="Helvetica"/>
            <family val="2"/>
          </rPr>
          <t>Author:
http://www.fmyv.es/ci/in/HR/12.pdf
Also see http://www.elmundo.es/elmundo/2006/09/14/solidaridad/1158254679.html</t>
        </r>
      </text>
    </comment>
    <comment ref="AB1588" authorId="0" shapeId="0" xr:uid="{00000000-0006-0000-0000-00008C190000}">
      <text>
        <r>
          <rPr>
            <sz val="11"/>
            <color indexed="8"/>
            <rFont val="Helvetica"/>
            <family val="2"/>
          </rPr>
          <t>Author:
“genocide, illegal detention, torture and crimes against humanity” 
http://www.fmyv.es/ci/in/HR/12.pdf at 21</t>
        </r>
      </text>
    </comment>
    <comment ref="AC1588" authorId="0" shapeId="0" xr:uid="{00000000-0006-0000-0000-00008D190000}">
      <text>
        <r>
          <rPr>
            <sz val="11"/>
            <color indexed="8"/>
            <rFont val="Helvetica"/>
            <family val="2"/>
          </rPr>
          <t>Author:
“genocide, illegal detention, torture and crimes against humanity” 
http://www.fmyv.es/ci/in/HR/12.pdf at 21</t>
        </r>
      </text>
    </comment>
    <comment ref="AE1588" authorId="0" shapeId="0" xr:uid="{00000000-0006-0000-0000-00008E190000}">
      <text>
        <r>
          <rPr>
            <sz val="11"/>
            <color indexed="8"/>
            <rFont val="Helvetica"/>
            <family val="2"/>
          </rPr>
          <t>Author:
“genocide, illegal detention, torture and crimes against humanity” 
http://www.fmyv.es/ci/in/HR/12.pdf at 21</t>
        </r>
      </text>
    </comment>
    <comment ref="AF1588" authorId="0" shapeId="0" xr:uid="{00000000-0006-0000-0000-00008F190000}">
      <text>
        <r>
          <rPr>
            <sz val="11"/>
            <color indexed="8"/>
            <rFont val="Helvetica"/>
            <family val="2"/>
          </rPr>
          <t>Author:
“genocide, illegal detention, torture and crimes against humanity” 
http://www.fmyv.es/ci/in/HR/12.pdf at 21</t>
        </r>
      </text>
    </comment>
    <comment ref="AI1588" authorId="0" shapeId="0" xr:uid="{00000000-0006-0000-0000-000090190000}">
      <text>
        <r>
          <rPr>
            <sz val="11"/>
            <color indexed="8"/>
            <rFont val="Helvetica"/>
            <family val="2"/>
          </rPr>
          <t>Author:
Spain didn’t hold Morocco as a colony in the 19th century, BUT Morocco was a spanish protectorate after WWI and was invaded by Franco</t>
        </r>
      </text>
    </comment>
    <comment ref="AL1588" authorId="0" shapeId="0" xr:uid="{00000000-0006-0000-0000-000091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588" authorId="0" shapeId="0" xr:uid="{00000000-0006-0000-0000-000092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588" authorId="0" shapeId="0" xr:uid="{00000000-0006-0000-0000-000093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588" authorId="0" shapeId="0" xr:uid="{00000000-0006-0000-0000-000094190000}">
      <text>
        <r>
          <rPr>
            <sz val="11"/>
            <color indexed="8"/>
            <rFont val="Helvetica"/>
            <family val="2"/>
          </rPr>
          <t>Author:
“filed before the Spanish National Court by a group of Saharawi citizens”  http://www.fmyv.es/ci/in/HR/12.pdf at p. 21</t>
        </r>
      </text>
    </comment>
    <comment ref="AQ1588" authorId="0" shapeId="0" xr:uid="{00000000-0006-0000-0000-000095190000}">
      <text>
        <r>
          <rPr>
            <sz val="11"/>
            <color indexed="8"/>
            <rFont val="Helvetica"/>
            <family val="2"/>
          </rPr>
          <t>Author:
“filed before the Spanish National Court by a group of Saharawi citizens”  http://www.fmyv.es/ci/in/HR/12.pdf at p. 21</t>
        </r>
      </text>
    </comment>
    <comment ref="AR1588" authorId="0" shapeId="0" xr:uid="{00000000-0006-0000-0000-000096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588" authorId="0" shapeId="0" xr:uid="{00000000-0006-0000-0000-000097190000}">
      <text>
        <r>
          <rPr>
            <sz val="11"/>
            <color indexed="8"/>
            <rFont val="Helvetica"/>
            <family val="2"/>
          </rPr>
          <t xml:space="preserve">Author:
</t>
        </r>
      </text>
    </comment>
    <comment ref="B1589" authorId="0" shapeId="0" xr:uid="{00000000-0006-0000-0000-000081040000}">
      <text>
        <r>
          <rPr>
            <sz val="11"/>
            <color indexed="8"/>
            <rFont val="Helvetica"/>
            <family val="2"/>
          </rPr>
          <t>Author:
Useful in my refugee flows argument.  See: The Oxford Companion to International Criminal Justice at p. 761 (“This decision was triggered by increasing interest in prosecution of persons residing in the Netherlands, to a large degree as refugees, suspected of having committed international crimes.”)</t>
        </r>
      </text>
    </comment>
    <comment ref="M1589" authorId="0" shapeId="0" xr:uid="{00000000-0006-0000-0000-000082040000}">
      <text>
        <r>
          <rPr>
            <sz val="11"/>
            <color indexed="8"/>
            <rFont val="Helvetica"/>
            <family val="2"/>
          </rPr>
          <t>Author:
http://www.internationalcrimesdatabase.org/Case/1036/Knesevic-/</t>
        </r>
      </text>
    </comment>
    <comment ref="O1589" authorId="0" shapeId="0" xr:uid="{00000000-0006-0000-0000-000083040000}">
      <text>
        <r>
          <rPr>
            <sz val="11"/>
            <color indexed="8"/>
            <rFont val="Helvetica"/>
            <family val="2"/>
          </rPr>
          <t>Author:
http://www.internationalcrimesdatabase.org/Case/1036/Knesevic-/</t>
        </r>
      </text>
    </comment>
    <comment ref="AD1589" authorId="0" shapeId="0" xr:uid="{00000000-0006-0000-0000-000084040000}">
      <text>
        <r>
          <rPr>
            <sz val="11"/>
            <color indexed="8"/>
            <rFont val="Helvetica"/>
            <family val="2"/>
          </rPr>
          <t>Author:
war crimes ("alleged that Knesevic killed two Bosnian Muslims, attempted to rape two women, and threatened other Bosnian Muslims who were subsequently transferred to a concentration camp.")
http://www.internationalcrimesdatabase.org/Case/1036/Knesevic-/</t>
        </r>
      </text>
    </comment>
    <comment ref="AL1589" authorId="0" shapeId="0" xr:uid="{00000000-0006-0000-0000-000085040000}">
      <text>
        <r>
          <rPr>
            <sz val="11"/>
            <color indexed="8"/>
            <rFont val="Helvetica"/>
            <family val="2"/>
          </rPr>
          <t>Author:
http://www.internationalcrimesdatabase.org/Case/1036/Knesevic-/</t>
        </r>
      </text>
    </comment>
    <comment ref="AZ1589" authorId="0" shapeId="0" xr:uid="{00000000-0006-0000-0000-000086040000}">
      <text>
        <r>
          <rPr>
            <sz val="11"/>
            <color indexed="8"/>
            <rFont val="Helvetica"/>
            <family val="2"/>
          </rPr>
          <t xml:space="preserve">Author:
 "according to his own declaration, named D.K. born in , Croatia, on 13 November, 1964, and according to identity papers shown to the court, named D.K., born in (in the former Yugoslavia) on 10 October, 1964, resident in The Hague. " http://www.asser.nl/upload/documents/DomCLIC/Docs/Dutch%20cases/Darko_Knesevic_decision_19-3-1997%28EN%29.pdf
</t>
        </r>
      </text>
    </comment>
    <comment ref="BA1589" authorId="0" shapeId="0" xr:uid="{00000000-0006-0000-0000-000087040000}">
      <text>
        <r>
          <rPr>
            <sz val="11"/>
            <color indexed="8"/>
            <rFont val="Helvetica"/>
            <family val="2"/>
          </rPr>
          <t xml:space="preserve">Author:
 "according to his own declaration, named D.K. born in , Croatia, on 13 November, 1964, and according to identity papers shown to the court, named D.K., born in (in the former Yugoslavia) on 10 October, 1964, resident in The Hague. " http://www.asser.nl/upload/documents/DomCLIC/Docs/Dutch%20cases/Darko_Knesevic_decision_19-3-1997%28EN%29.pdf
</t>
        </r>
      </text>
    </comment>
    <comment ref="BC1589" authorId="0" shapeId="0" xr:uid="{00000000-0006-0000-0000-000088040000}">
      <text>
        <r>
          <rPr>
            <sz val="11"/>
            <color indexed="8"/>
            <rFont val="Helvetica"/>
            <family val="2"/>
          </rPr>
          <t xml:space="preserve">Author:
 "according to his own declaration, named D.K. born in , Croatia, on 13 November, 1964, and according to identity papers shown to the court, named D.K., born in (in the former Yugoslavia) on 10 October, 1964, resident in The Hague. " http://www.asser.nl/upload/documents/DomCLIC/Docs/Dutch%20cases/Darko_Knesevic_decision_19-3-1997%28EN%29.pdf
</t>
        </r>
      </text>
    </comment>
    <comment ref="O1590" authorId="0" shapeId="0" xr:uid="{00000000-0006-0000-0000-00000E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590" authorId="0" shapeId="0" xr:uid="{00000000-0006-0000-0000-00000F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590" authorId="0" shapeId="0" xr:uid="{00000000-0006-0000-0000-000010300000}">
      <text>
        <r>
          <rPr>
            <sz val="11"/>
            <color indexed="8"/>
            <rFont val="Helvetica"/>
            <family val="2"/>
          </rPr>
          <t>Author:
https://books.google.com/books?id=X5EgykND42kC&amp;pg=PA401</t>
        </r>
      </text>
    </comment>
    <comment ref="AN1590" authorId="0" shapeId="0" xr:uid="{00000000-0006-0000-0000-000011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590" authorId="0" shapeId="0" xr:uid="{00000000-0006-0000-0000-000012300000}">
      <text>
        <r>
          <rPr>
            <sz val="11"/>
            <color indexed="8"/>
            <rFont val="Helvetica"/>
            <family val="2"/>
          </rPr>
          <t>Author:
The Simon Wiesenthal Centre</t>
        </r>
      </text>
    </comment>
    <comment ref="O1591" authorId="0" shapeId="0" xr:uid="{00000000-0006-0000-0000-000013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591" authorId="0" shapeId="0" xr:uid="{00000000-0006-0000-0000-000014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591" authorId="0" shapeId="0" xr:uid="{00000000-0006-0000-0000-000015300000}">
      <text>
        <r>
          <rPr>
            <sz val="11"/>
            <color indexed="8"/>
            <rFont val="Helvetica"/>
            <family val="2"/>
          </rPr>
          <t>Author:
https://books.google.com/books?id=X5EgykND42kC&amp;pg=PA401</t>
        </r>
      </text>
    </comment>
    <comment ref="AN1591" authorId="0" shapeId="0" xr:uid="{00000000-0006-0000-0000-000016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591" authorId="0" shapeId="0" xr:uid="{00000000-0006-0000-0000-000017300000}">
      <text>
        <r>
          <rPr>
            <sz val="11"/>
            <color indexed="8"/>
            <rFont val="Helvetica"/>
            <family val="2"/>
          </rPr>
          <t>Author:
The Simon Wiesenthal Centre</t>
        </r>
      </text>
    </comment>
    <comment ref="B1592" authorId="0" shapeId="0" xr:uid="{00000000-0006-0000-0000-0000530F0000}">
      <text>
        <r>
          <rPr>
            <sz val="11"/>
            <color indexed="8"/>
            <rFont val="Helvetica"/>
            <family val="2"/>
          </rPr>
          <t>Author:
Identified by another syrian refugee living in Sweden
“A fellow Palestinian-Syrian, also in Sweden, eventually contacted the national prosecutor about Abdullah.”
http://www.irinnews.org/feature/2016/04/20/where-are-they-hiding</t>
        </r>
      </text>
    </comment>
    <comment ref="O1592" authorId="1" shapeId="0" xr:uid="{00000000-0006-0000-0000-0000540F0000}">
      <text>
        <r>
          <rPr>
            <sz val="11"/>
            <color rgb="FF000000"/>
            <rFont val="Helvetica"/>
            <family val="2"/>
          </rPr>
          <t xml:space="preserve">Mack Eason:
</t>
        </r>
        <r>
          <rPr>
            <sz val="11"/>
            <color rgb="FF000000"/>
            <rFont val="Helvetica"/>
            <family val="2"/>
          </rPr>
          <t xml:space="preserve">http://www.irinnews.org/feature/2016/04/20/where-are-they-hiding
</t>
        </r>
      </text>
    </comment>
    <comment ref="Q1592" authorId="1" shapeId="0" xr:uid="{00000000-0006-0000-0000-0000550F0000}">
      <text>
        <r>
          <rPr>
            <sz val="11"/>
            <color indexed="8"/>
            <rFont val="Helvetica"/>
            <family val="2"/>
          </rPr>
          <t>Mack Eason:
https://www.hrw.org/news/2017/09/15/move-restore-dignity-syrias-victims</t>
        </r>
      </text>
    </comment>
    <comment ref="S1592" authorId="1" shapeId="0" xr:uid="{00000000-0006-0000-0000-0000560F0000}">
      <text>
        <r>
          <rPr>
            <sz val="11"/>
            <color indexed="8"/>
            <rFont val="Helvetica"/>
            <family val="2"/>
          </rPr>
          <t>Mack Eason:
http://www.businessinsider.com/ap-sweden-charges-syrian-asylum-seeker-with-war-crimes-2017-9?utm_content=sweden%252CUniversalJurisdiction%252CSyria%252CWarCrimes&amp;utm_campaign=social&amp;utm_source=twitter&amp;utm_medium=TRIAL+International&amp;IR=T</t>
        </r>
      </text>
    </comment>
    <comment ref="T1592" authorId="1" shapeId="0" xr:uid="{00000000-0006-0000-0000-0000570F0000}">
      <text>
        <r>
          <rPr>
            <sz val="11"/>
            <color rgb="FF000000"/>
            <rFont val="Helvetica"/>
            <family val="2"/>
          </rPr>
          <t xml:space="preserve">Mack Eason:
</t>
        </r>
        <r>
          <rPr>
            <sz val="11"/>
            <color rgb="FF000000"/>
            <rFont val="Helvetica"/>
            <family val="2"/>
          </rPr>
          <t>HRW “These are the Crimes we are Fleeing,” 2017, p. 74</t>
        </r>
      </text>
    </comment>
    <comment ref="AH1592" authorId="0" shapeId="0" xr:uid="{00000000-0006-0000-0000-0000580F0000}">
      <text>
        <r>
          <rPr>
            <sz val="11"/>
            <color indexed="8"/>
            <rFont val="Helvetica"/>
            <family val="2"/>
          </rPr>
          <t>Author:
Barely.
https://en.wikipedia.org/wiki/Swedish_overseas_colonies</t>
        </r>
      </text>
    </comment>
    <comment ref="AL1592" authorId="0" shapeId="0" xr:uid="{00000000-0006-0000-0000-0000590F0000}">
      <text>
        <r>
          <rPr>
            <sz val="11"/>
            <color indexed="8"/>
            <rFont val="Helvetica"/>
            <family val="2"/>
          </rPr>
          <t>Author:
“A fellow Palestinian-Syrian, also in Sweden, eventually contacted the national prosecutor about Abdullah. Three or four months after first posting the image, Ammar says he got a call from the police asking him to help track down witnesses.”
https://www.irinnews.org/feature/2016/04/20/where-are-they-hiding</t>
        </r>
      </text>
    </comment>
    <comment ref="BB1592" authorId="0" shapeId="0" xr:uid="{00000000-0006-0000-0000-00005A0F0000}">
      <text>
        <r>
          <rPr>
            <sz val="11"/>
            <color rgb="FF000000"/>
            <rFont val="Helvetica"/>
            <family val="2"/>
          </rPr>
          <t xml:space="preserve">Author:
</t>
        </r>
        <r>
          <rPr>
            <sz val="11"/>
            <color rgb="FF000000"/>
            <rFont val="Helvetica"/>
            <family val="2"/>
          </rPr>
          <t xml:space="preserve">“Abdullah arrived in Sweden in July 2015 and applied for asylum in the country,”
</t>
        </r>
        <r>
          <rPr>
            <sz val="11"/>
            <color rgb="FF000000"/>
            <rFont val="Helvetica"/>
            <family val="2"/>
          </rPr>
          <t>http://www.dailymail.co.uk/news/article-3464264/Syrian-asylum-seeker-accused-war-crimes-Sweden.html</t>
        </r>
      </text>
    </comment>
    <comment ref="O1593" authorId="1" shapeId="0" xr:uid="{00000000-0006-0000-0000-0000C2050000}">
      <text>
        <r>
          <rPr>
            <sz val="11"/>
            <color indexed="8"/>
            <rFont val="Helvetica"/>
            <family val="2"/>
          </rPr>
          <t>Mack Eason:
http://www.derechos.org/nizkor/espana/doc/klm.html</t>
        </r>
      </text>
    </comment>
    <comment ref="P1593" authorId="1" shapeId="0" xr:uid="{00000000-0006-0000-0000-0000C3050000}">
      <text>
        <r>
          <rPr>
            <sz val="11"/>
            <color indexed="8"/>
            <rFont val="Helvetica"/>
            <family val="2"/>
          </rPr>
          <t>Mack Eason:
http://newsok.com/article/3373713</t>
        </r>
      </text>
    </comment>
    <comment ref="Q1593" authorId="1" shapeId="0" xr:uid="{00000000-0006-0000-0000-0000C4050000}">
      <text>
        <r>
          <rPr>
            <sz val="11"/>
            <color indexed="8"/>
            <rFont val="Helvetica"/>
            <family val="2"/>
          </rPr>
          <t>Mack Eason:
http://www.cnn.com/2009/WORLD/europe/09/17/spain.nazi.warrant/</t>
        </r>
      </text>
    </comment>
    <comment ref="AL1593" authorId="1" shapeId="0" xr:uid="{00000000-0006-0000-0000-0000C5050000}">
      <text>
        <r>
          <rPr>
            <sz val="11"/>
            <color indexed="8"/>
            <rFont val="Helvetica"/>
            <family val="2"/>
          </rPr>
          <t>Mack Eason:
“The initial plaintiffs in this lawsuit are: David Moyano, survivor of Mauthausen, born in Spain, former French combatant and a Belgian national; Silvia Dinhof-Cueto, an Austrian national, daughter of Victor Cueto, a survivor of Mauthausen from Asturias, Spain, now deceased. Silvia Dinhof-Cueto is a member of the Commemorative Association of Spanish Republicans in Austria. Jesús de Cos Borbolla, a Spanish national, whose father, Donato de Cos Gutiérrez was taken prisoner at Dunkirk pocket and killed at Gusen, Mauthausen; Concha Ramirez Naranjo, a Spanish national whose husband, Gabriel Torralba, was imprisoned in Auschwitz Concentration Camp and later transferred to Flossenbürg Concentration Camp, where he was eventually liberated by US troops. Also participating in the lawsuit is Aurore Gutiérrez, a French national, whose grandfather Augustín Puente Lavin and two uncles, Marcos Puente Izaguirre and Francisco Elías Puente Izaguirre, were killed at Sachsenhausen.”
http://www.derechos.org/nizkor/espana/doc/klm.html</t>
        </r>
      </text>
    </comment>
    <comment ref="AO1593" authorId="1" shapeId="0" xr:uid="{00000000-0006-0000-0000-0000C6050000}">
      <text>
        <r>
          <rPr>
            <sz val="11"/>
            <color indexed="8"/>
            <rFont val="Helvetica"/>
            <family val="2"/>
          </rPr>
          <t>Mack Eason:
Eqipo Nizkor</t>
        </r>
      </text>
    </comment>
    <comment ref="M1594" authorId="1" shapeId="0" xr:uid="{12FD61C4-54F0-DB4B-9910-B9DF40775A47}">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These alleged crimes were committed between 1993, when the suspect was only 19 years old, and 1997."  </t>
        </r>
        <r>
          <rPr>
            <sz val="10"/>
            <color rgb="FF000000"/>
            <rFont val="Calibri"/>
            <family val="2"/>
          </rPr>
          <t>https://www.justiceinfo.net/en/tribunals/national-tribunals/38794-paris-arrest-a-new-step-to-justice-for-liberian-war-crimes.html</t>
        </r>
      </text>
    </comment>
    <comment ref="AE1594" authorId="1" shapeId="0" xr:uid="{6F56A692-A6ED-AA4B-A5EF-66984C33CBC9}">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He was a member of ULIMO, one of the main factions in the first Liberian civil war of 1989-1996, and is charged with torture and crimes against humanity, including murder, cannibalism, enslavement and using child soldiers."
</t>
        </r>
        <r>
          <rPr>
            <sz val="10"/>
            <color rgb="FF000000"/>
            <rFont val="Tahoma"/>
            <family val="2"/>
          </rPr>
          <t xml:space="preserve">
</t>
        </r>
        <r>
          <rPr>
            <sz val="10"/>
            <color rgb="FF000000"/>
            <rFont val="Tahoma"/>
            <family val="2"/>
          </rPr>
          <t>https://www.justiceinfo.net/en/tribunals/national-tribunals/38794-paris-arrest-a-new-step-to-justice-for-liberian-war-crimes.html</t>
        </r>
      </text>
    </comment>
    <comment ref="AF1594" authorId="1" shapeId="0" xr:uid="{3B8EF88A-D39E-4444-9295-20FF8738D404}">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He was a member of ULIMO, one of the main factions in the first Liberian civil war of 1989-1996, and is charged with torture and crimes against humanity, including murder, cannibalism, enslavement and using child soldiers."
</t>
        </r>
        <r>
          <rPr>
            <sz val="10"/>
            <color rgb="FF000000"/>
            <rFont val="Tahoma"/>
            <family val="2"/>
          </rPr>
          <t xml:space="preserve">
</t>
        </r>
        <r>
          <rPr>
            <sz val="10"/>
            <color rgb="FF000000"/>
            <rFont val="Tahoma"/>
            <family val="2"/>
          </rPr>
          <t>https://www.justiceinfo.net/en/tribunals/national-tribunals/38794-paris-arrest-a-new-step-to-justice-for-liberian-war-crimes.html</t>
        </r>
      </text>
    </comment>
    <comment ref="AG1594" authorId="0" shapeId="0" xr:uid="{0FF71FE0-75A0-0245-AC92-DCB5FC2A303E}">
      <text>
        <r>
          <rPr>
            <sz val="11"/>
            <color rgb="FF000000"/>
            <rFont val="Helvetica"/>
            <family val="2"/>
          </rPr>
          <t xml:space="preserve">Author:
</t>
        </r>
        <r>
          <rPr>
            <sz val="11"/>
            <color rgb="FF000000"/>
            <rFont val="Helvetica"/>
            <family val="2"/>
          </rPr>
          <t>Liberia was not a formal colonial possession of one of the major powers.  BUT it was initially established as a colony made up of former slaves from North America, was established by the American Colonization Society, and even after declaring independence in 1847 remained within the sphere of American influence.</t>
        </r>
      </text>
    </comment>
    <comment ref="AZ1594" authorId="1" shapeId="0" xr:uid="{19AEE856-F447-F54F-A056-E3DE80CF92D6}">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A legal source said the man, identified as naturalised Dutch citizen, Kunti K, is suspected of being a former commander in the United Liberation Movement of Liberia for Democracy (ULIMO), which fought during the 1990s."
</t>
        </r>
        <r>
          <rPr>
            <sz val="10"/>
            <color rgb="FF000000"/>
            <rFont val="Calibri"/>
            <family val="2"/>
          </rPr>
          <t>https://www.outlookindia.com/newsscroll/france-charges-liberia-exmilitant-for-crimes-against-humanity/1378498</t>
        </r>
      </text>
    </comment>
    <comment ref="BA1594" authorId="1" shapeId="0" xr:uid="{4D252EBB-A64B-354E-B1AF-49D1991D64A6}">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A legal source said the man, identified as naturalised Dutch citizen, Kunti K, is suspected of being a former commander in the United Liberation Movement of Liberia for Democracy (ULIMO), which fought during the 1990s."
</t>
        </r>
        <r>
          <rPr>
            <sz val="10"/>
            <color rgb="FF000000"/>
            <rFont val="Calibri"/>
            <family val="2"/>
          </rPr>
          <t>https://www.outlookindia.com/newsscroll/france-charges-liberia-exmilitant-for-crimes-against-humanity/1378498</t>
        </r>
      </text>
    </comment>
    <comment ref="BB1594" authorId="1" shapeId="0" xr:uid="{958F996B-8E69-5848-A401-C5F1E5E8765A}">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A legal source said the man, identified as naturalised Dutch citizen, Kunti K, is suspected of being a former commander in the United Liberation Movement of Liberia for Democracy (ULIMO), which fought during the 1990s."
</t>
        </r>
        <r>
          <rPr>
            <sz val="10"/>
            <color rgb="FF000000"/>
            <rFont val="Calibri"/>
            <family val="2"/>
          </rPr>
          <t>https://www.outlookindia.com/newsscroll/france-charges-liberia-exmilitant-for-crimes-against-humanity/1378498</t>
        </r>
      </text>
    </comment>
    <comment ref="BC1594" authorId="1" shapeId="0" xr:uid="{CC21D1FE-EA93-864D-B796-AC9C2C288B5D}">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A legal source said the man, identified as naturalised Dutch citizen, Kunti K, is suspected of being a former commander in the United Liberation Movement of Liberia for Democracy (ULIMO), which fought during the 1990s."
</t>
        </r>
        <r>
          <rPr>
            <sz val="10"/>
            <color rgb="FF000000"/>
            <rFont val="Calibri"/>
            <family val="2"/>
          </rPr>
          <t>https://www.outlookindia.com/newsscroll/france-charges-liberia-exmilitant-for-crimes-against-humanity/1378498</t>
        </r>
      </text>
    </comment>
    <comment ref="O1595" authorId="0" shapeId="0" xr:uid="{00000000-0006-0000-0000-00009B2C0000}">
      <text>
        <r>
          <rPr>
            <sz val="11"/>
            <color indexed="8"/>
            <rFont val="Helvetica"/>
            <family val="2"/>
          </rPr>
          <t>Author:
http://www.derechos.org/nizkor/arg/espana/gar.html</t>
        </r>
      </text>
    </comment>
    <comment ref="P1595" authorId="0" shapeId="0" xr:uid="{00000000-0006-0000-0000-00009C2C0000}">
      <text>
        <r>
          <rPr>
            <sz val="11"/>
            <color indexed="8"/>
            <rFont val="Helvetica"/>
            <family val="2"/>
          </rPr>
          <t>Author:
http://www.derechos.org/nizkor/arg/espana/gar.html</t>
        </r>
      </text>
    </comment>
    <comment ref="AB1595" authorId="0" shapeId="0" xr:uid="{00000000-0006-0000-0000-00009D2C0000}">
      <text>
        <r>
          <rPr>
            <sz val="11"/>
            <color indexed="8"/>
            <rFont val="Helvetica"/>
            <family val="2"/>
          </rPr>
          <t xml:space="preserve">Author:
See 1999 indictment, section 7. 
http://www.derechos.org/nizkor/arg/espana/gar.html </t>
        </r>
      </text>
    </comment>
    <comment ref="AC1595" authorId="0" shapeId="0" xr:uid="{00000000-0006-0000-0000-00009E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595" authorId="0" shapeId="0" xr:uid="{00000000-0006-0000-0000-00009F2C0000}">
      <text>
        <r>
          <rPr>
            <sz val="11"/>
            <color indexed="8"/>
            <rFont val="Helvetica"/>
            <family val="2"/>
          </rPr>
          <t xml:space="preserve">Author:
Trial Watch says these Argentinean defendants were charged with CaH.  I looked through the court documents and I disagree.
</t>
        </r>
      </text>
    </comment>
    <comment ref="AF1595" authorId="0" shapeId="0" xr:uid="{00000000-0006-0000-0000-0000A02C0000}">
      <text>
        <r>
          <rPr>
            <sz val="11"/>
            <color indexed="8"/>
            <rFont val="Helvetica"/>
            <family val="2"/>
          </rPr>
          <t>Author:
Terrorism</t>
        </r>
      </text>
    </comment>
    <comment ref="AL1595" authorId="0" shapeId="0" xr:uid="{00000000-0006-0000-0000-0000A1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595" authorId="0" shapeId="0" xr:uid="{00000000-0006-0000-0000-0000A2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595" authorId="0" shapeId="0" xr:uid="{00000000-0006-0000-0000-0000A3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595" authorId="0" shapeId="0" xr:uid="{00000000-0006-0000-0000-0000A4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595" authorId="0" shapeId="0" xr:uid="{00000000-0006-0000-0000-0000A5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595" authorId="0" shapeId="0" xr:uid="{00000000-0006-0000-0000-0000A62C0000}">
      <text>
        <r>
          <rPr>
            <sz val="11"/>
            <color indexed="8"/>
            <rFont val="Helvetica"/>
            <family val="2"/>
          </rPr>
          <t>Author:
multiple countries had opened investigations into these Argentinean defendants.</t>
        </r>
      </text>
    </comment>
    <comment ref="B1596" authorId="0" shapeId="0" xr:uid="{2225E7BD-86B8-7E44-B3E4-49937C789453}">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596" authorId="0" shapeId="0" xr:uid="{00000000-0006-0000-0000-00005F190000}">
      <text>
        <r>
          <rPr>
            <sz val="11"/>
            <color indexed="8"/>
            <rFont val="Helvetica"/>
            <family val="2"/>
          </rPr>
          <t>Author:
http://www.fmyv.es/ci/in/HR/12.pdf
Also see http://www.elmundo.es/elmundo/2006/09/14/solidaridad/1158254679.html</t>
        </r>
      </text>
    </comment>
    <comment ref="Q1596" authorId="0" shapeId="0" xr:uid="{00000000-0006-0000-0000-00006019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596" authorId="0" shapeId="0" xr:uid="{00000000-0006-0000-0000-000061190000}">
      <text>
        <r>
          <rPr>
            <sz val="11"/>
            <color indexed="8"/>
            <rFont val="Helvetica"/>
            <family val="2"/>
          </rPr>
          <t>Author:
“genocide, illegal detention, torture and crimes against humanity” 
http://www.fmyv.es/ci/in/HR/12.pdf at 21</t>
        </r>
      </text>
    </comment>
    <comment ref="AC1596" authorId="0" shapeId="0" xr:uid="{00000000-0006-0000-0000-000062190000}">
      <text>
        <r>
          <rPr>
            <sz val="11"/>
            <color indexed="8"/>
            <rFont val="Helvetica"/>
            <family val="2"/>
          </rPr>
          <t>Author:
“genocide, illegal detention, torture and crimes against humanity” 
http://www.fmyv.es/ci/in/HR/12.pdf at 21</t>
        </r>
      </text>
    </comment>
    <comment ref="AE1596" authorId="0" shapeId="0" xr:uid="{00000000-0006-0000-0000-000063190000}">
      <text>
        <r>
          <rPr>
            <sz val="11"/>
            <color indexed="8"/>
            <rFont val="Helvetica"/>
            <family val="2"/>
          </rPr>
          <t>Author:
“genocide, illegal detention, torture and crimes against humanity” 
http://www.fmyv.es/ci/in/HR/12.pdf at 21</t>
        </r>
      </text>
    </comment>
    <comment ref="AF1596" authorId="0" shapeId="0" xr:uid="{00000000-0006-0000-0000-000064190000}">
      <text>
        <r>
          <rPr>
            <sz val="11"/>
            <color indexed="8"/>
            <rFont val="Helvetica"/>
            <family val="2"/>
          </rPr>
          <t>Author:
“genocide, illegal detention, torture and crimes against humanity” 
http://www.fmyv.es/ci/in/HR/12.pdf at 21</t>
        </r>
      </text>
    </comment>
    <comment ref="AI1596" authorId="0" shapeId="0" xr:uid="{00000000-0006-0000-0000-000065190000}">
      <text>
        <r>
          <rPr>
            <sz val="11"/>
            <color indexed="8"/>
            <rFont val="Helvetica"/>
            <family val="2"/>
          </rPr>
          <t>Author:
Spain didn’t hold Morocco as a colony in the 19th century, BUT Morocco was a spanish protectorate after WWI and was invaded by Franco</t>
        </r>
      </text>
    </comment>
    <comment ref="AL1596" authorId="0" shapeId="0" xr:uid="{00000000-0006-0000-0000-000066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596" authorId="0" shapeId="0" xr:uid="{00000000-0006-0000-0000-000067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596" authorId="0" shapeId="0" xr:uid="{00000000-0006-0000-0000-000068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596" authorId="0" shapeId="0" xr:uid="{00000000-0006-0000-0000-000069190000}">
      <text>
        <r>
          <rPr>
            <sz val="11"/>
            <color indexed="8"/>
            <rFont val="Helvetica"/>
            <family val="2"/>
          </rPr>
          <t>Author:
“filed before the Spanish National Court by a group of Saharawi citizens”  http://www.fmyv.es/ci/in/HR/12.pdf at p. 21</t>
        </r>
      </text>
    </comment>
    <comment ref="AQ1596" authorId="0" shapeId="0" xr:uid="{00000000-0006-0000-0000-00006A190000}">
      <text>
        <r>
          <rPr>
            <sz val="11"/>
            <color indexed="8"/>
            <rFont val="Helvetica"/>
            <family val="2"/>
          </rPr>
          <t>Author:
“filed before the Spanish National Court by a group of Saharawi citizens”  http://www.fmyv.es/ci/in/HR/12.pdf at p. 21</t>
        </r>
      </text>
    </comment>
    <comment ref="AR1596" authorId="0" shapeId="0" xr:uid="{00000000-0006-0000-0000-00006B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O1597" authorId="0" shapeId="0" xr:uid="{00000000-0006-0000-0000-0000052A0000}">
      <text>
        <r>
          <rPr>
            <sz val="11"/>
            <color indexed="8"/>
            <rFont val="Helvetica"/>
            <family val="2"/>
          </rPr>
          <t>Author:
http://www.derechos.org/nizkor/arg/espana/gar.html</t>
        </r>
      </text>
    </comment>
    <comment ref="P1597" authorId="0" shapeId="0" xr:uid="{00000000-0006-0000-0000-0000062A0000}">
      <text>
        <r>
          <rPr>
            <sz val="11"/>
            <color indexed="8"/>
            <rFont val="Helvetica"/>
            <family val="2"/>
          </rPr>
          <t>Author:
http://www.derechos.org/nizkor/arg/espana/gar.html</t>
        </r>
      </text>
    </comment>
    <comment ref="AB1597" authorId="0" shapeId="0" xr:uid="{00000000-0006-0000-0000-0000072A0000}">
      <text>
        <r>
          <rPr>
            <sz val="11"/>
            <color indexed="8"/>
            <rFont val="Helvetica"/>
            <family val="2"/>
          </rPr>
          <t xml:space="preserve">Author:
See 1999 indictment, section 7. 
http://www.derechos.org/nizkor/arg/espana/gar.html </t>
        </r>
      </text>
    </comment>
    <comment ref="AC1597" authorId="0" shapeId="0" xr:uid="{00000000-0006-0000-0000-000008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597" authorId="0" shapeId="0" xr:uid="{00000000-0006-0000-0000-0000092A0000}">
      <text>
        <r>
          <rPr>
            <sz val="11"/>
            <color indexed="8"/>
            <rFont val="Helvetica"/>
            <family val="2"/>
          </rPr>
          <t xml:space="preserve">Author:
Trial Watch says these Argentinean defendants were charged with CaH.  I looked through the court documents and I disagree.
</t>
        </r>
      </text>
    </comment>
    <comment ref="AF1597" authorId="0" shapeId="0" xr:uid="{00000000-0006-0000-0000-00000A2A0000}">
      <text>
        <r>
          <rPr>
            <sz val="11"/>
            <color indexed="8"/>
            <rFont val="Helvetica"/>
            <family val="2"/>
          </rPr>
          <t>Author:
Terrorism</t>
        </r>
      </text>
    </comment>
    <comment ref="AL1597" authorId="0" shapeId="0" xr:uid="{00000000-0006-0000-0000-00000B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597" authorId="0" shapeId="0" xr:uid="{00000000-0006-0000-0000-00000C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597" authorId="0" shapeId="0" xr:uid="{00000000-0006-0000-0000-00000D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597" authorId="0" shapeId="0" xr:uid="{00000000-0006-0000-0000-00000E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597" authorId="0" shapeId="0" xr:uid="{00000000-0006-0000-0000-00000F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597" authorId="0" shapeId="0" xr:uid="{00000000-0006-0000-0000-0000102A0000}">
      <text>
        <r>
          <rPr>
            <sz val="11"/>
            <color indexed="8"/>
            <rFont val="Helvetica"/>
            <family val="2"/>
          </rPr>
          <t>Author:
multiple countries had opened investigations into these Argentinean defendants.</t>
        </r>
      </text>
    </comment>
    <comment ref="O1598" authorId="0" shapeId="0" xr:uid="{00000000-0006-0000-0000-00008A2E0000}">
      <text>
        <r>
          <rPr>
            <sz val="11"/>
            <color indexed="8"/>
            <rFont val="Helvetica"/>
            <family val="2"/>
          </rPr>
          <t xml:space="preserve">Author:
http://www.derechos.org/nizkor/arg/espana/gar.html (“Duodécimo”)
</t>
        </r>
      </text>
    </comment>
    <comment ref="P1598" authorId="0" shapeId="0" xr:uid="{00000000-0006-0000-0000-00008B2E0000}">
      <text>
        <r>
          <rPr>
            <sz val="11"/>
            <color indexed="8"/>
            <rFont val="Helvetica"/>
            <family val="2"/>
          </rPr>
          <t>Author:
http://www.derechos.org/nizkor/arg/espana/gar.html</t>
        </r>
      </text>
    </comment>
    <comment ref="AB1598" authorId="0" shapeId="0" xr:uid="{00000000-0006-0000-0000-00008C2E0000}">
      <text>
        <r>
          <rPr>
            <sz val="11"/>
            <color indexed="8"/>
            <rFont val="Helvetica"/>
            <family val="2"/>
          </rPr>
          <t xml:space="preserve">Author:
See 1999 indictment, section 7. 
http://www.derechos.org/nizkor/arg/espana/gar.html </t>
        </r>
      </text>
    </comment>
    <comment ref="AC1598" authorId="0" shapeId="0" xr:uid="{00000000-0006-0000-0000-00008D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598" authorId="0" shapeId="0" xr:uid="{00000000-0006-0000-0000-00008E2E0000}">
      <text>
        <r>
          <rPr>
            <sz val="11"/>
            <color indexed="8"/>
            <rFont val="Helvetica"/>
            <family val="2"/>
          </rPr>
          <t xml:space="preserve">Author:
Trial Watch says these Argentinean defendants were charged with CaH.  I looked through the court documents and I disagree.
</t>
        </r>
      </text>
    </comment>
    <comment ref="AF1598" authorId="0" shapeId="0" xr:uid="{00000000-0006-0000-0000-00008F2E0000}">
      <text>
        <r>
          <rPr>
            <sz val="11"/>
            <color indexed="8"/>
            <rFont val="Helvetica"/>
            <family val="2"/>
          </rPr>
          <t>Author:
Terrorism</t>
        </r>
      </text>
    </comment>
    <comment ref="AL1598" authorId="0" shapeId="0" xr:uid="{00000000-0006-0000-0000-000090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598" authorId="0" shapeId="0" xr:uid="{00000000-0006-0000-0000-000091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598" authorId="0" shapeId="0" xr:uid="{00000000-0006-0000-0000-000092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598" authorId="0" shapeId="0" xr:uid="{00000000-0006-0000-0000-000093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598" authorId="0" shapeId="0" xr:uid="{00000000-0006-0000-0000-000094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598" authorId="0" shapeId="0" xr:uid="{00000000-0006-0000-0000-0000952E0000}">
      <text>
        <r>
          <rPr>
            <sz val="11"/>
            <color indexed="8"/>
            <rFont val="Helvetica"/>
            <family val="2"/>
          </rPr>
          <t>Author:
multiple countries had opened investigations into these Argentinean defendants.</t>
        </r>
      </text>
    </comment>
    <comment ref="B1599" authorId="0" shapeId="0" xr:uid="{A4D9F4D9-970F-8F41-9A43-11FD4E2BB716}">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599" authorId="0" shapeId="0" xr:uid="{00000000-0006-0000-0000-000099190000}">
      <text>
        <r>
          <rPr>
            <sz val="11"/>
            <color indexed="8"/>
            <rFont val="Helvetica"/>
            <family val="2"/>
          </rPr>
          <t>Author:
http://www.fmyv.es/ci/in/HR/12.pdf
Also see http://www.elmundo.es/elmundo/2006/09/14/solidaridad/1158254679.html</t>
        </r>
      </text>
    </comment>
    <comment ref="AB1599" authorId="0" shapeId="0" xr:uid="{00000000-0006-0000-0000-00009A190000}">
      <text>
        <r>
          <rPr>
            <sz val="11"/>
            <color indexed="8"/>
            <rFont val="Helvetica"/>
            <family val="2"/>
          </rPr>
          <t>Author:
“genocide, illegal detention, torture and crimes against humanity” 
http://www.fmyv.es/ci/in/HR/12.pdf at 21</t>
        </r>
      </text>
    </comment>
    <comment ref="AC1599" authorId="0" shapeId="0" xr:uid="{00000000-0006-0000-0000-00009B190000}">
      <text>
        <r>
          <rPr>
            <sz val="11"/>
            <color indexed="8"/>
            <rFont val="Helvetica"/>
            <family val="2"/>
          </rPr>
          <t>Author:
“genocide, illegal detention, torture and crimes against humanity” 
http://www.fmyv.es/ci/in/HR/12.pdf at 21</t>
        </r>
      </text>
    </comment>
    <comment ref="AE1599" authorId="0" shapeId="0" xr:uid="{00000000-0006-0000-0000-00009C190000}">
      <text>
        <r>
          <rPr>
            <sz val="11"/>
            <color indexed="8"/>
            <rFont val="Helvetica"/>
            <family val="2"/>
          </rPr>
          <t>Author:
“genocide, illegal detention, torture and crimes against humanity” 
http://www.fmyv.es/ci/in/HR/12.pdf at 21</t>
        </r>
      </text>
    </comment>
    <comment ref="AF1599" authorId="0" shapeId="0" xr:uid="{00000000-0006-0000-0000-00009D190000}">
      <text>
        <r>
          <rPr>
            <sz val="11"/>
            <color indexed="8"/>
            <rFont val="Helvetica"/>
            <family val="2"/>
          </rPr>
          <t>Author:
“genocide, illegal detention, torture and crimes against humanity” 
http://www.fmyv.es/ci/in/HR/12.pdf at 21</t>
        </r>
      </text>
    </comment>
    <comment ref="AI1599" authorId="0" shapeId="0" xr:uid="{00000000-0006-0000-0000-00009E190000}">
      <text>
        <r>
          <rPr>
            <sz val="11"/>
            <color indexed="8"/>
            <rFont val="Helvetica"/>
            <family val="2"/>
          </rPr>
          <t>Author:
Spain didn’t hold Morocco as a colony in the 19th century, BUT Morocco was a spanish protectorate after WWI and was invaded by Franco</t>
        </r>
      </text>
    </comment>
    <comment ref="AL1599" authorId="0" shapeId="0" xr:uid="{00000000-0006-0000-0000-00009F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599" authorId="0" shapeId="0" xr:uid="{00000000-0006-0000-0000-0000A0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599" authorId="0" shapeId="0" xr:uid="{00000000-0006-0000-0000-0000A1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599" authorId="0" shapeId="0" xr:uid="{00000000-0006-0000-0000-0000A2190000}">
      <text>
        <r>
          <rPr>
            <sz val="11"/>
            <color indexed="8"/>
            <rFont val="Helvetica"/>
            <family val="2"/>
          </rPr>
          <t>Author:
“filed before the Spanish National Court by a group of Saharawi citizens”  http://www.fmyv.es/ci/in/HR/12.pdf at p. 21</t>
        </r>
      </text>
    </comment>
    <comment ref="AQ1599" authorId="0" shapeId="0" xr:uid="{00000000-0006-0000-0000-0000A3190000}">
      <text>
        <r>
          <rPr>
            <sz val="11"/>
            <color indexed="8"/>
            <rFont val="Helvetica"/>
            <family val="2"/>
          </rPr>
          <t>Author:
“filed before the Spanish National Court by a group of Saharawi citizens”  http://www.fmyv.es/ci/in/HR/12.pdf at p. 21</t>
        </r>
      </text>
    </comment>
    <comment ref="AR1599" authorId="0" shapeId="0" xr:uid="{00000000-0006-0000-0000-0000A4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599" authorId="0" shapeId="0" xr:uid="{00000000-0006-0000-0000-0000A5190000}">
      <text>
        <r>
          <rPr>
            <sz val="11"/>
            <color indexed="8"/>
            <rFont val="Helvetica"/>
            <family val="2"/>
          </rPr>
          <t>Author:
“Hamidou Lanigi, ousted head of National Security, leading member of the Old Guard” http://sahara-watch.blogspot.com/2007/03/spain-to-open-genocide-prosecution.html</t>
        </r>
      </text>
    </comment>
    <comment ref="AC1600" authorId="0" shapeId="0" xr:uid="{00000000-0006-0000-0000-0000E51A0000}">
      <text>
        <r>
          <rPr>
            <sz val="11"/>
            <color indexed="8"/>
            <rFont val="Helvetica"/>
            <family val="2"/>
          </rPr>
          <t>Author:
direct and public incitement to commit genocide, genocide, complicity to extermination, murders constituting crimes against humanity</t>
        </r>
      </text>
    </comment>
    <comment ref="AE1600" authorId="0" shapeId="0" xr:uid="{00000000-0006-0000-0000-0000E61A0000}">
      <text>
        <r>
          <rPr>
            <sz val="11"/>
            <color indexed="8"/>
            <rFont val="Helvetica"/>
            <family val="2"/>
          </rPr>
          <t>Author:
direct and public incitement to commit genocide, genocide, complicity to extermination, murders constituting crimes against humanity</t>
        </r>
      </text>
    </comment>
    <comment ref="AG1600" authorId="0" shapeId="0" xr:uid="{00000000-0006-0000-0000-0000E71A0000}">
      <text>
        <r>
          <rPr>
            <sz val="11"/>
            <color indexed="8"/>
            <rFont val="Helvetica"/>
            <family val="2"/>
          </rPr>
          <t>Author:
Rwanda controlled first by Germany (German East Africa) during colonial period, then by Belgium under League of Nations Mandate system</t>
        </r>
      </text>
    </comment>
    <comment ref="AH1600" authorId="0" shapeId="0" xr:uid="{00000000-0006-0000-0000-0000E81A0000}">
      <text>
        <r>
          <rPr>
            <sz val="11"/>
            <color indexed="8"/>
            <rFont val="Helvetica"/>
            <family val="2"/>
          </rPr>
          <t>Author:
barely.
https://en.wikipedia.org/wiki/Danish_colonial_empire#Overview</t>
        </r>
      </text>
    </comment>
    <comment ref="AO1600" authorId="0" shapeId="0" xr:uid="{00000000-0006-0000-0000-0000E91A0000}">
      <text>
        <r>
          <rPr>
            <sz val="11"/>
            <color indexed="8"/>
            <rFont val="Helvetica"/>
            <family val="2"/>
          </rPr>
          <t>Author:
CPCR (FIDH-Survie)
https://www.collectifpartiescivilesrwanda.fr/en/tableau-des-plaintes-du-cpcr/</t>
        </r>
      </text>
    </comment>
    <comment ref="AT1600" authorId="0" shapeId="0" xr:uid="{00000000-0006-0000-0000-0000EA1A0000}">
      <text>
        <r>
          <rPr>
            <sz val="11"/>
            <color indexed="8"/>
            <rFont val="Helvetica"/>
            <family val="2"/>
          </rPr>
          <t xml:space="preserve">Author:
On 24 July 2007, Rwanda filed a request for extradition of the accused in Rwanda	</t>
        </r>
      </text>
    </comment>
    <comment ref="BI1600" authorId="0" shapeId="0" xr:uid="{00000000-0006-0000-0000-0000EB1A0000}">
      <text>
        <r>
          <rPr>
            <sz val="11"/>
            <color indexed="8"/>
            <rFont val="Helvetica"/>
            <family val="2"/>
          </rPr>
          <t>Author:
“On 20 November 2007, the ICTR withdrew their request in favour of the French judicial proceedings against the two men.”
https://trialinternational.org/latest-post/laurent-bucyibaruta/</t>
        </r>
      </text>
    </comment>
    <comment ref="BJ1600" authorId="0" shapeId="0" xr:uid="{00000000-0006-0000-0000-0000EC1A0000}">
      <text>
        <r>
          <rPr>
            <sz val="11"/>
            <color indexed="8"/>
            <rFont val="Helvetica"/>
            <family val="2"/>
          </rPr>
          <t xml:space="preserve">Author:
On 24 July 2007, Rwanda filed a request for extradition of the accused in Rwanda	</t>
        </r>
      </text>
    </comment>
    <comment ref="K1601" authorId="1" shapeId="0" xr:uid="{00000000-0006-0000-0000-0000A31B0000}">
      <text>
        <r>
          <rPr>
            <sz val="11"/>
            <color indexed="8"/>
            <rFont val="Helvetica"/>
            <family val="2"/>
          </rPr>
          <t>Mack Eason:
Cour D’Appel de Bruxelles, 26 June 2002
https://books.google.com/books?id=lw62fC-SbrIC&amp;pg=PA329&amp;lpg=PA329</t>
        </r>
      </text>
    </comment>
    <comment ref="O1601" authorId="1" shapeId="0" xr:uid="{00000000-0006-0000-0000-0000A41B0000}">
      <text>
        <r>
          <rPr>
            <sz val="11"/>
            <color indexed="8"/>
            <rFont val="Helvetica"/>
            <family val="2"/>
          </rPr>
          <t>Mack Eason:
Accepted by the Court on Aug 1, 2001.
https://www.washingtonpost.com/archive/politics/2001/08/04/police-acquitted-of-massacre-in-ivory-coast/df4b9fd1-cde8-4e87-b286-7735b9fe38dc/</t>
        </r>
      </text>
    </comment>
    <comment ref="AE1601" authorId="1" shapeId="0" xr:uid="{00000000-0006-0000-0000-0000A51B0000}">
      <text>
        <r>
          <rPr>
            <sz val="11"/>
            <color indexed="8"/>
            <rFont val="Helvetica"/>
            <family val="2"/>
          </rPr>
          <t>Mack Eason:
http://www.state.gov/j/drl/rls/hrrpt/2001/af/8355.htm</t>
        </r>
      </text>
    </comment>
    <comment ref="AG1601" authorId="1" shapeId="0" xr:uid="{00000000-0006-0000-0000-0000A61B0000}">
      <text>
        <r>
          <rPr>
            <sz val="11"/>
            <color indexed="8"/>
            <rFont val="Helvetica"/>
            <family val="2"/>
          </rPr>
          <t>Mack Eason:
“Côte d'Ivoire officially became a French colony on March 10, 1893.”
https://en.wikipedia.org/wiki/History_of_Ivory_Coast#French_colonial_era</t>
        </r>
      </text>
    </comment>
    <comment ref="AL1601" authorId="1" shapeId="0" xr:uid="{00000000-0006-0000-0000-0000A71B0000}">
      <text>
        <r>
          <rPr>
            <sz val="11"/>
            <color indexed="8"/>
            <rFont val="Helvetica"/>
            <family val="2"/>
          </rPr>
          <t xml:space="preserve">Mack Eason:
https://www.ndi.org/files/1240_ci_visits7022001.pdf
http://www.countrywatch.com/Content/pdfs/reviews/B36LQ863.01c.pdf
On the history of “Prevention Genocides” as an NGO, see: https://translate.google.com/translate?hl=en&amp;sl=fr&amp;u=http://www.verbatims.org/web/%3Fq%3Da-propos-de-verbatims&amp;prev=search
</t>
        </r>
      </text>
    </comment>
    <comment ref="AN1601" authorId="0" shapeId="0" xr:uid="{00000000-0006-0000-0000-0000A81B0000}">
      <text>
        <r>
          <rPr>
            <sz val="11"/>
            <color indexed="8"/>
            <rFont val="Helvetica"/>
            <family val="2"/>
          </rPr>
          <t>Author:
“The case was brought by 150 people claiming to be victims of the violence in Côte d'Ivoire in October and December 2000, including a survivor of the Yopougon massacre.”  https://www.hrw.org/reports/2001/ivorycoast/cotdiv0801-07.htm
 https://www.hrw.org/reports/2001/ivorycoast/cotdiv0801-07.htm</t>
        </r>
      </text>
    </comment>
    <comment ref="P1602" authorId="0" shapeId="0" xr:uid="{00000000-0006-0000-0000-0000ED1A0000}">
      <text>
        <r>
          <rPr>
            <sz val="11"/>
            <color indexed="8"/>
            <rFont val="Helvetica"/>
            <family val="2"/>
          </rPr>
          <t>Author:
International Arrest warrant issued by Rwanda</t>
        </r>
      </text>
    </comment>
    <comment ref="R1602" authorId="0" shapeId="0" xr:uid="{00000000-0006-0000-0000-0000EE1A0000}">
      <text>
        <r>
          <rPr>
            <sz val="11"/>
            <color indexed="8"/>
            <rFont val="Helvetica"/>
            <family val="2"/>
          </rPr>
          <t xml:space="preserve">Author:
https://books.google.com/books?id=_jppBQAAQBAJ&amp;pg=PA200
</t>
        </r>
      </text>
    </comment>
    <comment ref="AG1602" authorId="0" shapeId="0" xr:uid="{00000000-0006-0000-0000-0000EF1A0000}">
      <text>
        <r>
          <rPr>
            <sz val="11"/>
            <color indexed="8"/>
            <rFont val="Helvetica"/>
            <family val="2"/>
          </rPr>
          <t>Author:
Rwanda controlled first by Germany (German East Africa) during colonial period, then by Belgium under League of Nations Mandate system</t>
        </r>
      </text>
    </comment>
    <comment ref="AH1602" authorId="0" shapeId="0" xr:uid="{00000000-0006-0000-0000-0000F01A0000}">
      <text>
        <r>
          <rPr>
            <sz val="11"/>
            <color indexed="8"/>
            <rFont val="Helvetica"/>
            <family val="2"/>
          </rPr>
          <t>Author:
barely.
https://en.wikipedia.org/wiki/Danish_colonial_empire#Overview</t>
        </r>
      </text>
    </comment>
    <comment ref="AO1602" authorId="0" shapeId="0" xr:uid="{00000000-0006-0000-0000-0000F11A0000}">
      <text>
        <r>
          <rPr>
            <sz val="11"/>
            <color indexed="8"/>
            <rFont val="Helvetica"/>
            <family val="2"/>
          </rPr>
          <t>Author:
CRF-FIDH-Survie CPCR
https://www.collectifpartiescivilesrwanda.fr/en/tableau-des-plaintes-du-cpcr/</t>
        </r>
      </text>
    </comment>
    <comment ref="AT1602" authorId="0" shapeId="0" xr:uid="{00000000-0006-0000-0000-0000F21A0000}">
      <text>
        <r>
          <rPr>
            <sz val="11"/>
            <color indexed="8"/>
            <rFont val="Helvetica"/>
            <family val="2"/>
          </rPr>
          <t>Author:
17 May 2013: Rwanda issues international arrest warrant</t>
        </r>
      </text>
    </comment>
    <comment ref="AU1602" authorId="1" shapeId="0" xr:uid="{00000000-0006-0000-0000-0000F31A0000}">
      <text>
        <r>
          <rPr>
            <sz val="11"/>
            <color indexed="8"/>
            <rFont val="Helvetica"/>
            <family val="2"/>
          </rPr>
          <t>Mack Eason:
http://www.collectifpartiescivilesrwanda.fr/en/tableau-des-plaintes-du-cpcr/</t>
        </r>
      </text>
    </comment>
    <comment ref="AZ1602" authorId="0" shapeId="0" xr:uid="{00000000-0006-0000-0000-0000F41A0000}">
      <text>
        <r>
          <rPr>
            <sz val="11"/>
            <color indexed="8"/>
            <rFont val="Helvetica"/>
            <family val="2"/>
          </rPr>
          <t>Author:
“At the end of the genocide, Serubuga fled the country. Reportedly, he first settled to Kenya, then moved to France in 1998.” https://trialinternational.org/latest-post/laurent-serubuga/</t>
        </r>
      </text>
    </comment>
    <comment ref="BA1602" authorId="0" shapeId="0" xr:uid="{00000000-0006-0000-0000-0000F51A0000}">
      <text>
        <r>
          <rPr>
            <sz val="11"/>
            <color indexed="8"/>
            <rFont val="Helvetica"/>
            <family val="2"/>
          </rPr>
          <t>Author:
“At the end of the genocide, Serubuga fled the country. Reportedly, he first settled to Kenya, then moved to France in 1998.” https://trialinternational.org/latest-post/laurent-serubuga/</t>
        </r>
      </text>
    </comment>
    <comment ref="BB1602" authorId="0" shapeId="0" xr:uid="{00000000-0006-0000-0000-0000F61A0000}">
      <text>
        <r>
          <rPr>
            <sz val="11"/>
            <color indexed="8"/>
            <rFont val="Helvetica"/>
            <family val="2"/>
          </rPr>
          <t>Author:
“Once in France, Serubuga, who detained a residence permit, applied for refugee status. In June 2002, the French Refugee Appeals Board denied his request. The Board contended that, although Serubuga’s role in the genocide was unclear, it could not be denied that in his capacity of Deputy Chief of Staff in the Rwandan army, he at least had the knowledge of the mass atrocities perpetrated by the combatants under his command, and did nothing to stop them.”</t>
        </r>
      </text>
    </comment>
    <comment ref="BJ1602" authorId="0" shapeId="0" xr:uid="{00000000-0006-0000-0000-0000F71A0000}">
      <text>
        <r>
          <rPr>
            <sz val="11"/>
            <color indexed="8"/>
            <rFont val="Helvetica"/>
            <family val="2"/>
          </rPr>
          <t>Author:
17 May 2013: Rwanda issues international arrest warrant</t>
        </r>
      </text>
    </comment>
    <comment ref="P1603" authorId="0" shapeId="0" xr:uid="{00000000-0006-0000-0000-0000F81A0000}">
      <text>
        <r>
          <rPr>
            <sz val="11"/>
            <color indexed="8"/>
            <rFont val="Helvetica"/>
            <family val="2"/>
          </rPr>
          <t>Author:
International Arrest warrant issued by Rwanda</t>
        </r>
      </text>
    </comment>
    <comment ref="R1603" authorId="0" shapeId="0" xr:uid="{00000000-0006-0000-0000-0000F91A0000}">
      <text>
        <r>
          <rPr>
            <sz val="11"/>
            <color indexed="8"/>
            <rFont val="Helvetica"/>
            <family val="2"/>
          </rPr>
          <t xml:space="preserve">Author:
https://books.google.com/books?id=_jppBQAAQBAJ&amp;pg=PA200
</t>
        </r>
      </text>
    </comment>
    <comment ref="AG1603" authorId="0" shapeId="0" xr:uid="{00000000-0006-0000-0000-0000FA1A0000}">
      <text>
        <r>
          <rPr>
            <sz val="11"/>
            <color indexed="8"/>
            <rFont val="Helvetica"/>
            <family val="2"/>
          </rPr>
          <t>Author:
Rwanda controlled first by Germany (German East Africa) during colonial period, then by Belgium under League of Nations Mandate system</t>
        </r>
      </text>
    </comment>
    <comment ref="AH1603" authorId="0" shapeId="0" xr:uid="{00000000-0006-0000-0000-0000FB1A0000}">
      <text>
        <r>
          <rPr>
            <sz val="11"/>
            <color indexed="8"/>
            <rFont val="Helvetica"/>
            <family val="2"/>
          </rPr>
          <t>Author:
barely.
https://en.wikipedia.org/wiki/Danish_colonial_empire#Overview</t>
        </r>
      </text>
    </comment>
    <comment ref="AO1603" authorId="0" shapeId="0" xr:uid="{00000000-0006-0000-0000-0000FC1A0000}">
      <text>
        <r>
          <rPr>
            <sz val="11"/>
            <color indexed="8"/>
            <rFont val="Helvetica"/>
            <family val="2"/>
          </rPr>
          <t>Author:
CRF-FIDH-Survie CPCR
https://www.collectifpartiescivilesrwanda.fr/en/tableau-des-plaintes-du-cpcr/</t>
        </r>
      </text>
    </comment>
    <comment ref="AT1603" authorId="0" shapeId="0" xr:uid="{00000000-0006-0000-0000-0000FD1A0000}">
      <text>
        <r>
          <rPr>
            <sz val="11"/>
            <color indexed="8"/>
            <rFont val="Helvetica"/>
            <family val="2"/>
          </rPr>
          <t>Author:
17 May 2013: Rwanda issues international arrest warrant</t>
        </r>
      </text>
    </comment>
    <comment ref="AU1603" authorId="1" shapeId="0" xr:uid="{00000000-0006-0000-0000-0000FE1A0000}">
      <text>
        <r>
          <rPr>
            <sz val="11"/>
            <color indexed="8"/>
            <rFont val="Helvetica"/>
            <family val="2"/>
          </rPr>
          <t>Mack Eason:
http://www.collectifpartiescivilesrwanda.fr/en/tableau-des-plaintes-du-cpcr/</t>
        </r>
      </text>
    </comment>
    <comment ref="AZ1603" authorId="0" shapeId="0" xr:uid="{00000000-0006-0000-0000-0000FF1A0000}">
      <text>
        <r>
          <rPr>
            <sz val="11"/>
            <color indexed="8"/>
            <rFont val="Helvetica"/>
            <family val="2"/>
          </rPr>
          <t>Author:
“At the end of the genocide, Serubuga fled the country. Reportedly, he first settled to Kenya, then moved to France in 1998.” https://trialinternational.org/latest-post/laurent-serubuga/</t>
        </r>
      </text>
    </comment>
    <comment ref="BA1603" authorId="0" shapeId="0" xr:uid="{00000000-0006-0000-0000-0000001B0000}">
      <text>
        <r>
          <rPr>
            <sz val="11"/>
            <color indexed="8"/>
            <rFont val="Helvetica"/>
            <family val="2"/>
          </rPr>
          <t>Author:
“At the end of the genocide, Serubuga fled the country. Reportedly, he first settled to Kenya, then moved to France in 1998.” https://trialinternational.org/latest-post/laurent-serubuga/</t>
        </r>
      </text>
    </comment>
    <comment ref="BB1603" authorId="0" shapeId="0" xr:uid="{00000000-0006-0000-0000-0000011B0000}">
      <text>
        <r>
          <rPr>
            <sz val="11"/>
            <color indexed="8"/>
            <rFont val="Helvetica"/>
            <family val="2"/>
          </rPr>
          <t>Author:
“Once in France, Serubuga, who detained a residence permit, applied for refugee status. In June 2002, the French Refugee Appeals Board denied his request. The Board contended that, although Serubuga’s role in the genocide was unclear, it could not be denied that in his capacity of Deputy Chief of Staff in the Rwandan army, he at least had the knowledge of the mass atrocities perpetrated by the combatants under his command, and did nothing to stop them.”</t>
        </r>
      </text>
    </comment>
    <comment ref="BJ1603" authorId="0" shapeId="0" xr:uid="{00000000-0006-0000-0000-0000021B0000}">
      <text>
        <r>
          <rPr>
            <sz val="11"/>
            <color indexed="8"/>
            <rFont val="Helvetica"/>
            <family val="2"/>
          </rPr>
          <t>Author:
17 May 2013: Rwanda issues international arrest warrant</t>
        </r>
      </text>
    </comment>
    <comment ref="O1604" authorId="0" shapeId="0" xr:uid="{00000000-0006-0000-0000-000018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604" authorId="0" shapeId="0" xr:uid="{00000000-0006-0000-0000-000019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604" authorId="0" shapeId="0" xr:uid="{00000000-0006-0000-0000-00001A300000}">
      <text>
        <r>
          <rPr>
            <sz val="11"/>
            <color indexed="8"/>
            <rFont val="Helvetica"/>
            <family val="2"/>
          </rPr>
          <t>Author:
https://books.google.com/books?id=X5EgykND42kC&amp;pg=PA401</t>
        </r>
      </text>
    </comment>
    <comment ref="AN1604" authorId="0" shapeId="0" xr:uid="{00000000-0006-0000-0000-00001B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604" authorId="0" shapeId="0" xr:uid="{00000000-0006-0000-0000-00001C300000}">
      <text>
        <r>
          <rPr>
            <sz val="11"/>
            <color indexed="8"/>
            <rFont val="Helvetica"/>
            <family val="2"/>
          </rPr>
          <t>Author:
The Simon Wiesenthal Centre</t>
        </r>
      </text>
    </comment>
    <comment ref="B1605" authorId="0" shapeId="0" xr:uid="{30166554-5C37-1E45-BA57-A25CC3A3F058}">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605" authorId="0" shapeId="0" xr:uid="{00000000-0006-0000-0000-0000A3180000}">
      <text>
        <r>
          <rPr>
            <sz val="11"/>
            <color indexed="8"/>
            <rFont val="Helvetica"/>
            <family val="2"/>
          </rPr>
          <t>Author:
http://www.fmyv.es/ci/in/HR/12.pdf
Also see http://www.elmundo.es/elmundo/2006/09/14/solidaridad/1158254679.html</t>
        </r>
      </text>
    </comment>
    <comment ref="P1605" authorId="0" shapeId="0" xr:uid="{00000000-0006-0000-0000-0000A4180000}">
      <text>
        <r>
          <rPr>
            <sz val="11"/>
            <color indexed="8"/>
            <rFont val="Helvetica"/>
            <family val="2"/>
          </rPr>
          <t>Author:
http://www.efe.com/efe/espana/politica/ruz-procesa-a-11-altos-cargos-y-militares-marroquies-por-genocidio-en-el-sahara/10002-2581895</t>
        </r>
      </text>
    </comment>
    <comment ref="Q1605" authorId="0" shapeId="0" xr:uid="{00000000-0006-0000-0000-0000A5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605" authorId="0" shapeId="0" xr:uid="{00000000-0006-0000-0000-0000A6180000}">
      <text>
        <r>
          <rPr>
            <sz val="11"/>
            <color indexed="8"/>
            <rFont val="Helvetica"/>
            <family val="2"/>
          </rPr>
          <t>Author:
“genocide, illegal detention, torture and crimes against humanity” 
http://www.fmyv.es/ci/in/HR/12.pdf at 21</t>
        </r>
      </text>
    </comment>
    <comment ref="AC1605" authorId="0" shapeId="0" xr:uid="{00000000-0006-0000-0000-0000A7180000}">
      <text>
        <r>
          <rPr>
            <sz val="11"/>
            <color indexed="8"/>
            <rFont val="Helvetica"/>
            <family val="2"/>
          </rPr>
          <t>Author:
“genocide, illegal detention, torture and crimes against humanity” 
http://www.fmyv.es/ci/in/HR/12.pdf at 21</t>
        </r>
      </text>
    </comment>
    <comment ref="AE1605" authorId="0" shapeId="0" xr:uid="{00000000-0006-0000-0000-0000A8180000}">
      <text>
        <r>
          <rPr>
            <sz val="11"/>
            <color indexed="8"/>
            <rFont val="Helvetica"/>
            <family val="2"/>
          </rPr>
          <t>Author:
“genocide, illegal detention, torture and crimes against humanity” 
http://www.fmyv.es/ci/in/HR/12.pdf at 21</t>
        </r>
      </text>
    </comment>
    <comment ref="AF1605" authorId="0" shapeId="0" xr:uid="{00000000-0006-0000-0000-0000A9180000}">
      <text>
        <r>
          <rPr>
            <sz val="11"/>
            <color indexed="8"/>
            <rFont val="Helvetica"/>
            <family val="2"/>
          </rPr>
          <t>Author:
“genocide, illegal detention, torture and crimes against humanity” 
http://www.fmyv.es/ci/in/HR/12.pdf at 21</t>
        </r>
      </text>
    </comment>
    <comment ref="AI1605" authorId="0" shapeId="0" xr:uid="{00000000-0006-0000-0000-0000AA180000}">
      <text>
        <r>
          <rPr>
            <sz val="11"/>
            <color indexed="8"/>
            <rFont val="Helvetica"/>
            <family val="2"/>
          </rPr>
          <t>Author:
Spain didn’t hold Morocco as a colony in the 19th century, BUT Morocco was a spanish protectorate after WWI and was invaded by Franco</t>
        </r>
      </text>
    </comment>
    <comment ref="AL1605" authorId="0" shapeId="0" xr:uid="{00000000-0006-0000-0000-0000AB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605" authorId="0" shapeId="0" xr:uid="{00000000-0006-0000-0000-0000AC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605" authorId="0" shapeId="0" xr:uid="{00000000-0006-0000-0000-0000AD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05" authorId="0" shapeId="0" xr:uid="{00000000-0006-0000-0000-0000AE180000}">
      <text>
        <r>
          <rPr>
            <sz val="11"/>
            <color indexed="8"/>
            <rFont val="Helvetica"/>
            <family val="2"/>
          </rPr>
          <t>Author:
“filed before the Spanish National Court by a group of Saharawi citizens”  http://www.fmyv.es/ci/in/HR/12.pdf at p. 21</t>
        </r>
      </text>
    </comment>
    <comment ref="AQ1605" authorId="0" shapeId="0" xr:uid="{00000000-0006-0000-0000-0000AF180000}">
      <text>
        <r>
          <rPr>
            <sz val="11"/>
            <color indexed="8"/>
            <rFont val="Helvetica"/>
            <family val="2"/>
          </rPr>
          <t>Author:
“filed before the Spanish National Court by a group of Saharawi citizens”  http://www.fmyv.es/ci/in/HR/12.pdf at p. 21</t>
        </r>
      </text>
    </comment>
    <comment ref="AR1605" authorId="0" shapeId="0" xr:uid="{00000000-0006-0000-0000-0000B018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605" authorId="0" shapeId="0" xr:uid="{00000000-0006-0000-0000-0000B1180000}">
      <text>
        <r>
          <rPr>
            <sz val="11"/>
            <color indexed="8"/>
            <rFont val="Helvetica"/>
            <family val="2"/>
          </rPr>
          <t>Author:
Colonel in armed forces</t>
        </r>
      </text>
    </comment>
    <comment ref="O1606" authorId="0" shapeId="0" xr:uid="{00000000-0006-0000-0000-00001D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606" authorId="0" shapeId="0" xr:uid="{00000000-0006-0000-0000-00001E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606" authorId="0" shapeId="0" xr:uid="{00000000-0006-0000-0000-00001F300000}">
      <text>
        <r>
          <rPr>
            <sz val="11"/>
            <color indexed="8"/>
            <rFont val="Helvetica"/>
            <family val="2"/>
          </rPr>
          <t>Author:
https://books.google.com/books?id=X5EgykND42kC&amp;pg=PA401</t>
        </r>
      </text>
    </comment>
    <comment ref="AN1606" authorId="0" shapeId="0" xr:uid="{00000000-0006-0000-0000-000020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606" authorId="0" shapeId="0" xr:uid="{00000000-0006-0000-0000-000021300000}">
      <text>
        <r>
          <rPr>
            <sz val="11"/>
            <color indexed="8"/>
            <rFont val="Helvetica"/>
            <family val="2"/>
          </rPr>
          <t>Author:
The Simon Wiesenthal Centre</t>
        </r>
      </text>
    </comment>
    <comment ref="O1607" authorId="1" shapeId="0" xr:uid="{00000000-0006-0000-0000-0000C7050000}">
      <text>
        <r>
          <rPr>
            <sz val="11"/>
            <color indexed="8"/>
            <rFont val="Helvetica"/>
            <family val="2"/>
          </rPr>
          <t>Mack Eason:
http://www.derechos.org/nizkor/espana/doc/klm.html</t>
        </r>
      </text>
    </comment>
    <comment ref="P1607" authorId="1" shapeId="0" xr:uid="{00000000-0006-0000-0000-0000C8050000}">
      <text>
        <r>
          <rPr>
            <sz val="11"/>
            <color indexed="8"/>
            <rFont val="Helvetica"/>
            <family val="2"/>
          </rPr>
          <t>Mack Eason:
http://newsok.com/article/3373713</t>
        </r>
      </text>
    </comment>
    <comment ref="Q1607" authorId="1" shapeId="0" xr:uid="{00000000-0006-0000-0000-0000C9050000}">
      <text>
        <r>
          <rPr>
            <sz val="11"/>
            <color indexed="8"/>
            <rFont val="Helvetica"/>
            <family val="2"/>
          </rPr>
          <t>Mack Eason:
http://www.cnn.com/2009/WORLD/europe/09/17/spain.nazi.warrant/</t>
        </r>
      </text>
    </comment>
    <comment ref="AL1607" authorId="1" shapeId="0" xr:uid="{00000000-0006-0000-0000-0000CA050000}">
      <text>
        <r>
          <rPr>
            <sz val="11"/>
            <color indexed="8"/>
            <rFont val="Helvetica"/>
            <family val="2"/>
          </rPr>
          <t>Mack Eason:
“The initial plaintiffs in this lawsuit are: David Moyano, survivor of Mauthausen, born in Spain, former French combatant and a Belgian national; Silvia Dinhof-Cueto, an Austrian national, daughter of Victor Cueto, a survivor of Mauthausen from Asturias, Spain, now deceased. Silvia Dinhof-Cueto is a member of the Commemorative Association of Spanish Republicans in Austria. Jesús de Cos Borbolla, a Spanish national, whose father, Donato de Cos Gutiérrez was taken prisoner at Dunkirk pocket and killed at Gusen, Mauthausen; Concha Ramirez Naranjo, a Spanish national whose husband, Gabriel Torralba, was imprisoned in Auschwitz Concentration Camp and later transferred to Flossenbürg Concentration Camp, where he was eventually liberated by US troops. Also participating in the lawsuit is Aurore Gutiérrez, a French national, whose grandfather Augustín Puente Lavin and two uncles, Marcos Puente Izaguirre and Francisco Elías Puente Izaguirre, were killed at Sachsenhausen.”
http://www.derechos.org/nizkor/espana/doc/klm.html</t>
        </r>
      </text>
    </comment>
    <comment ref="AO1607" authorId="1" shapeId="0" xr:uid="{00000000-0006-0000-0000-0000CB050000}">
      <text>
        <r>
          <rPr>
            <sz val="11"/>
            <color indexed="8"/>
            <rFont val="Helvetica"/>
            <family val="2"/>
          </rPr>
          <t>Mack Eason:
Eqipo Nizkor</t>
        </r>
      </text>
    </comment>
    <comment ref="K1608" authorId="0" shapeId="0" xr:uid="{00000000-0006-0000-0000-0000EC040000}">
      <text>
        <r>
          <rPr>
            <sz val="11"/>
            <color indexed="8"/>
            <rFont val="Helvetica"/>
            <family val="2"/>
          </rPr>
          <t xml:space="preserve">Author:
http://www.vidalatinasd.com/news/2014/jun/24/china-hails-spanish-courts-decision-to-drop-tibet/
</t>
        </r>
      </text>
    </comment>
    <comment ref="O1608" authorId="0" shapeId="0" xr:uid="{00000000-0006-0000-0000-0000ED040000}">
      <text>
        <r>
          <rPr>
            <sz val="11"/>
            <color indexed="8"/>
            <rFont val="Helvetica"/>
            <family val="2"/>
          </rPr>
          <t xml:space="preserve">Author:
http://www.derechos.org/nizkor/espana/doc/chn.html
</t>
        </r>
      </text>
    </comment>
    <comment ref="P1608" authorId="0" shapeId="0" xr:uid="{00000000-0006-0000-0000-0000EE040000}">
      <text>
        <r>
          <rPr>
            <sz val="11"/>
            <color indexed="8"/>
            <rFont val="Helvetica"/>
            <family val="2"/>
          </rPr>
          <t xml:space="preserve">Author:
http://www.derechos.org/nizkor/espana/doc/chn.html
</t>
        </r>
      </text>
    </comment>
    <comment ref="AE1608" authorId="0" shapeId="0" xr:uid="{00000000-0006-0000-0000-0000EF040000}">
      <text>
        <r>
          <rPr>
            <sz val="11"/>
            <color indexed="8"/>
            <rFont val="Helvetica"/>
            <family val="2"/>
          </rPr>
          <t xml:space="preserve">Author:
“In Madrid, Judge Santiago Pedraz Gómez opens an investigation into allegations of crimes against humanity against Chinese Defence Minister Lian Guanglie, Chinese Minister of State Security Geng Huichang, and five other Chinese officials in relation to the use of force in early 2008 against Tibetan civilians”
http://www.sussex.ac.uk/Units/spru/hsp/documents/Dragffy%20Chronolgoy%20HSDC.pdf
</t>
        </r>
      </text>
    </comment>
    <comment ref="AN1608" authorId="0" shapeId="0" xr:uid="{00000000-0006-0000-0000-0000F0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1608" authorId="0" shapeId="0" xr:uid="{00000000-0006-0000-0000-0000F1040000}">
      <text>
        <r>
          <rPr>
            <sz val="11"/>
            <color indexed="8"/>
            <rFont val="Helvetica"/>
            <family val="2"/>
          </rPr>
          <t>Author:
Tibetan Support Committee (Comité de Apoyo al Tibet): http://standupfortibet.org/freedom2/find-a-group/comite-de-apoyo-al-tibet-cat-spain/</t>
        </r>
      </text>
    </comment>
    <comment ref="AP1608" authorId="0" shapeId="0" xr:uid="{00000000-0006-0000-0000-0000F2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1608" authorId="0" shapeId="0" xr:uid="{00000000-0006-0000-0000-0000F3040000}">
      <text>
        <r>
          <rPr>
            <sz val="11"/>
            <color indexed="8"/>
            <rFont val="Helvetica"/>
            <family val="2"/>
          </rPr>
          <t>Author:
 Thubten Wangchen Sherpa Sherpa “has lived in Spain for about 20 years and has Spanish citizenship.”</t>
        </r>
      </text>
    </comment>
    <comment ref="AR1608" authorId="0" shapeId="0" xr:uid="{00000000-0006-0000-0000-0000F4040000}">
      <text>
        <r>
          <rPr>
            <sz val="11"/>
            <color indexed="8"/>
            <rFont val="Helvetica"/>
            <family val="2"/>
          </rPr>
          <t>Author:
 Thubten Wangchen Sherpa Sherpa “has lived in Spain for about 20 years and has Spanish citizenship.”</t>
        </r>
      </text>
    </comment>
    <comment ref="BJ1608" authorId="0" shapeId="0" xr:uid="{00000000-0006-0000-0000-0000F5040000}">
      <text>
        <r>
          <rPr>
            <sz val="11"/>
            <color indexed="8"/>
            <rFont val="Helvetica"/>
            <family val="2"/>
          </rPr>
          <t xml:space="preserve">Author:
http://digitalcommons.law.seattleu.edu/cgi/viewcontent.cgi?article=2300&amp;context=sulr
at p. 189
</t>
        </r>
      </text>
    </comment>
    <comment ref="AL1609" authorId="1" shapeId="0" xr:uid="{00000000-0006-0000-0000-00006A0D0000}">
      <text>
        <r>
          <rPr>
            <sz val="11"/>
            <color indexed="8"/>
            <rFont val="Helvetica"/>
            <family val="2"/>
          </rPr>
          <t xml:space="preserve">Mack Eason:
http://www.clearwisdom.net/emh/articles/2004/7/5/49884.html
</t>
        </r>
      </text>
    </comment>
    <comment ref="AS1609" authorId="1" shapeId="0" xr:uid="{00000000-0006-0000-0000-00006B0D0000}">
      <text>
        <r>
          <rPr>
            <sz val="11"/>
            <color indexed="8"/>
            <rFont val="Helvetica"/>
            <family val="2"/>
          </rPr>
          <t xml:space="preserve">Mack Eason:
“Chairman of the CPC Central Guidance Commission for Building Spiritual Civilization” from 2002-2013
</t>
        </r>
      </text>
    </comment>
    <comment ref="AZ1609" authorId="1" shapeId="0" xr:uid="{00000000-0006-0000-0000-00006C0D0000}">
      <text>
        <r>
          <rPr>
            <sz val="11"/>
            <color indexed="8"/>
            <rFont val="Helvetica"/>
            <family val="2"/>
          </rPr>
          <t>Mack Eason:
http://www.clearwisdom.net/html/articles/2005/3/18/zip.html</t>
        </r>
      </text>
    </comment>
    <comment ref="O1610" authorId="0" shapeId="0" xr:uid="{00000000-0006-0000-0000-0000C3010000}">
      <text>
        <r>
          <rPr>
            <sz val="11"/>
            <color indexed="8"/>
            <rFont val="Helvetica"/>
            <family val="2"/>
          </rPr>
          <t>Author:
http://www.clearwisdom.net/emh/articles/2004/3/8/45850.html</t>
        </r>
      </text>
    </comment>
    <comment ref="AL1610" authorId="1" shapeId="0" xr:uid="{00000000-0006-0000-0000-0000C4010000}">
      <text>
        <r>
          <rPr>
            <sz val="11"/>
            <color indexed="8"/>
            <rFont val="Helvetica"/>
            <family val="2"/>
          </rPr>
          <t>Mack Eason:
http://www.alamy.com/stock-photo-from-left-australian-citizen-dai-zhizhen-whose-husband-disappeared-94726597.html</t>
        </r>
      </text>
    </comment>
    <comment ref="AN1610" authorId="0" shapeId="0" xr:uid="{00000000-0006-0000-0000-0000C5010000}">
      <text>
        <r>
          <rPr>
            <sz val="11"/>
            <color indexed="8"/>
            <rFont val="Helvetica"/>
            <family val="2"/>
          </rPr>
          <t>Author:
At least one, “Yuhong Shi (Chinese citizen living in belgium as a student…”
http://www.alamy.com/stock-photo-from-left-australian-citizen-dai-zhizhen-whose-husband-disappeared-94726597.html</t>
        </r>
      </text>
    </comment>
    <comment ref="AO1610" authorId="0" shapeId="0" xr:uid="{00000000-0006-0000-0000-0000C6010000}">
      <text>
        <r>
          <rPr>
            <sz val="11"/>
            <color indexed="8"/>
            <rFont val="Helvetica"/>
            <family val="2"/>
          </rPr>
          <t xml:space="preserve">Author:
“Belgian Falun Dafa Association and Falun Dafa Associations”http://en.minghui.org/html/articles/2003/8/25/zip.html
</t>
        </r>
      </text>
    </comment>
    <comment ref="AP1610" authorId="0" shapeId="0" xr:uid="{00000000-0006-0000-0000-0000C7010000}">
      <text>
        <r>
          <rPr>
            <sz val="11"/>
            <color indexed="8"/>
            <rFont val="Helvetica"/>
            <family val="2"/>
          </rPr>
          <t>Author:
At least one, “Yuhong Shi (Chinese citizen living in belgium as a student…”
http://www.alamy.com/stock-photo-from-left-australian-citizen-dai-zhizhen-whose-husband-disappeared-94726597.html</t>
        </r>
      </text>
    </comment>
    <comment ref="AQ1610" authorId="0" shapeId="0" xr:uid="{00000000-0006-0000-0000-0000C8010000}">
      <text>
        <r>
          <rPr>
            <sz val="11"/>
            <color indexed="8"/>
            <rFont val="Helvetica"/>
            <family val="2"/>
          </rPr>
          <t>Author:
At least one, “Yuhong Shi (Chinese citizen living in belgium as a student…”
http://www.alamy.com/stock-photo-from-left-australian-citizen-dai-zhizhen-whose-husband-disappeared-94726597.html</t>
        </r>
      </text>
    </comment>
    <comment ref="AR1610" authorId="0" shapeId="0" xr:uid="{00000000-0006-0000-0000-0000C9010000}">
      <text>
        <r>
          <rPr>
            <sz val="11"/>
            <color indexed="8"/>
            <rFont val="Helvetica"/>
            <family val="2"/>
          </rPr>
          <t>Author:
At least one, “Yuhong Shi (Chinese citizen living in belgium as a student…”
http://www.alamy.com/stock-photo-from-left-australian-citizen-dai-zhizhen-whose-husband-disappeared-94726597.html</t>
        </r>
      </text>
    </comment>
    <comment ref="Q1611" authorId="0" shapeId="0" xr:uid="{00000000-0006-0000-0000-000099000000}">
      <text>
        <r>
          <rPr>
            <sz val="11"/>
            <color indexed="8"/>
            <rFont val="Helvetica"/>
            <family val="2"/>
          </rPr>
          <t>Author:
http://www.clearwisdom.net/emh/articles/2004/3/8/45850.html</t>
        </r>
      </text>
    </comment>
    <comment ref="AL1611" authorId="1" shapeId="0" xr:uid="{00000000-0006-0000-0000-00009A000000}">
      <text>
        <r>
          <rPr>
            <sz val="11"/>
            <color indexed="8"/>
            <rFont val="Helvetica"/>
            <family val="2"/>
          </rPr>
          <t>Mack Eason:
“In France, the four people who have filed the complaint against Li Lanqing are:
* Chen Zumei, a Chinese woman living in France. While appealing in China against the persecution of Falun Gong in July 2000, she was arrested, imprisoned and wildly beaten. Her arm was broken and to this day she remains handicapped;
* Hélène Petit, a French woman who took part in a peaceful appeal on Tian’anmen in Beijing in November 2001. She was arrested, detained and beaten;
* Zhao Ming, a Chinese computer science student in Trinity College, Dublin, who was detained for more than two years in different forced labour camps and subject to continuous physical and mental tortures;
* Wang Yuzhi, a Chinese woman who was tortured in China. She escaped to the United Arab Emirates and was threatened with deportation back to China. She was finally saved by the Canadian Government.”
http://www.faluninfo.net/print/164/</t>
        </r>
      </text>
    </comment>
    <comment ref="AQ1611" authorId="1" shapeId="0" xr:uid="{00000000-0006-0000-0000-00009B000000}">
      <text>
        <r>
          <rPr>
            <sz val="11"/>
            <color indexed="8"/>
            <rFont val="Helvetica"/>
            <family val="2"/>
          </rPr>
          <t>Mack Eason:
One of the complainants was Chinese and living in France, another was French and living in France.
http://www.faluninfo.net/print/164/</t>
        </r>
      </text>
    </comment>
    <comment ref="AS1611" authorId="1" shapeId="0" xr:uid="{00000000-0006-0000-0000-00009C000000}">
      <text>
        <r>
          <rPr>
            <sz val="11"/>
            <color indexed="8"/>
            <rFont val="Helvetica"/>
            <family val="2"/>
          </rPr>
          <t>Mack Eason:
Vice Premier of the State Council from 1998 to 2003</t>
        </r>
      </text>
    </comment>
    <comment ref="AZ1611" authorId="1" shapeId="0" xr:uid="{00000000-0006-0000-0000-00009D000000}">
      <text>
        <r>
          <rPr>
            <sz val="11"/>
            <color indexed="8"/>
            <rFont val="Helvetica"/>
            <family val="2"/>
          </rPr>
          <t>Mack Eason:
“The Chinese Vice-Premier was then on an unofficial visit in France.” http://www.faluninfo.net/print/164/</t>
        </r>
      </text>
    </comment>
    <comment ref="K1612" authorId="0" shapeId="0" xr:uid="{00000000-0006-0000-0000-000035230000}">
      <text>
        <r>
          <rPr>
            <sz val="11"/>
            <color indexed="8"/>
            <rFont val="Helvetica"/>
            <family val="2"/>
          </rPr>
          <t>Author:
See letter from prosecutor, available HERE:
https://competenceuniverselle.files.wordpress.com/2011/07/einstellungsbescheidchina1.pdf</t>
        </r>
      </text>
    </comment>
    <comment ref="O1612" authorId="0" shapeId="0" xr:uid="{00000000-0006-0000-0000-000036230000}">
      <text>
        <r>
          <rPr>
            <sz val="11"/>
            <color indexed="8"/>
            <rFont val="Helvetica"/>
            <family val="2"/>
          </rPr>
          <t>Author:
http://en.minghui.org/html/articles/2003/11/29/42699.html</t>
        </r>
      </text>
    </comment>
    <comment ref="AB1612" authorId="0" shapeId="0" xr:uid="{00000000-0006-0000-0000-000037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612" authorId="0" shapeId="0" xr:uid="{00000000-0006-0000-0000-000038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612" authorId="0" shapeId="0" xr:uid="{00000000-0006-0000-0000-000039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612" authorId="0" shapeId="0" xr:uid="{00000000-0006-0000-0000-00003A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612" authorId="0" shapeId="0" xr:uid="{00000000-0006-0000-0000-00003B230000}">
      <text>
        <r>
          <rPr>
            <sz val="11"/>
            <color indexed="8"/>
            <rFont val="Helvetica"/>
            <family val="2"/>
          </rPr>
          <t>Author:
https://en.wikipedia.org/wiki/List_of_former_German_colonies</t>
        </r>
      </text>
    </comment>
    <comment ref="AL1612" authorId="0" shapeId="0" xr:uid="{00000000-0006-0000-0000-00003C230000}">
      <text>
        <r>
          <rPr>
            <sz val="11"/>
            <color indexed="8"/>
            <rFont val="Helvetica"/>
            <family val="2"/>
          </rPr>
          <t>Author:
http://en.minghui.org/html/articles/2003/11/29/42699.html</t>
        </r>
      </text>
    </comment>
    <comment ref="AN1612" authorId="0" shapeId="0" xr:uid="{00000000-0006-0000-0000-00003D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612" authorId="0" shapeId="0" xr:uid="{00000000-0006-0000-0000-00003E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612" authorId="0" shapeId="0" xr:uid="{00000000-0006-0000-0000-00003F230000}">
      <text>
        <r>
          <rPr>
            <sz val="11"/>
            <color indexed="8"/>
            <rFont val="Helvetica"/>
            <family val="2"/>
          </rPr>
          <t>Author:
This source discusses plaintiff victims living in Germany: http://en.minghui.org/html/articles/2003/11/29/42699.html</t>
        </r>
      </text>
    </comment>
    <comment ref="AZ1612" authorId="1" shapeId="0" xr:uid="{00000000-0006-0000-0000-000040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612" authorId="1" shapeId="0" xr:uid="{00000000-0006-0000-0000-000041230000}">
      <text>
        <r>
          <rPr>
            <sz val="11"/>
            <color indexed="8"/>
            <rFont val="Helvetica"/>
            <family val="2"/>
          </rPr>
          <t xml:space="preserve">Mack Eason:
Suit filed under VStGB, created to bring the German criminal law into accordance with the Rome Statute of the International Criminal Court
</t>
        </r>
      </text>
    </comment>
    <comment ref="BH1612" authorId="0" shapeId="0" xr:uid="{00000000-0006-0000-0000-000042230000}">
      <text>
        <r>
          <rPr>
            <sz val="11"/>
            <color indexed="8"/>
            <rFont val="Helvetica"/>
            <family val="2"/>
          </rPr>
          <t>Author:
See letter from prosecutor, available HERE:
https://competenceuniverselle.files.wordpress.com/2011/07/einstellungsbescheidchina1.pdf</t>
        </r>
      </text>
    </comment>
    <comment ref="AL1613" authorId="1" shapeId="0" xr:uid="{00000000-0006-0000-0000-0000EC130000}">
      <text>
        <r>
          <rPr>
            <sz val="11"/>
            <color indexed="8"/>
            <rFont val="Helvetica"/>
            <family val="2"/>
          </rPr>
          <t>Mack Eason:
at least one, Zhao Ming, appears to be a Chinese national.
http://www.independent.ie/world-news/asia-pacific/i-went-home-to-china-from-trinity-and-was-put-in-a-torture-jail-for-two-years-26511746.html</t>
        </r>
      </text>
    </comment>
    <comment ref="AN1613" authorId="0" shapeId="0" xr:uid="{00000000-0006-0000-0000-0000ED130000}">
      <text>
        <r>
          <rPr>
            <sz val="11"/>
            <color indexed="8"/>
            <rFont val="Helvetica"/>
            <family val="2"/>
          </rPr>
          <t>Author:
at least one, Zhao Ming, appears to be a Chinese national.
http://www.independent.ie/world-news/asia-pacific/i-went-home-to-china-from-trinity-and-was-put-in-a-torture-jail-for-two-years-26511746.html</t>
        </r>
      </text>
    </comment>
    <comment ref="AO1613" authorId="0" shapeId="0" xr:uid="{00000000-0006-0000-0000-0000EE130000}">
      <text>
        <r>
          <rPr>
            <sz val="11"/>
            <color indexed="8"/>
            <rFont val="Helvetica"/>
            <family val="2"/>
          </rPr>
          <t>Author:
European and Greek Falun Dafa Associations</t>
        </r>
      </text>
    </comment>
    <comment ref="AP1613" authorId="0" shapeId="0" xr:uid="{00000000-0006-0000-0000-0000EF130000}">
      <text>
        <r>
          <rPr>
            <sz val="11"/>
            <color indexed="8"/>
            <rFont val="Helvetica"/>
            <family val="2"/>
          </rPr>
          <t>Author:
at least one, Zhao Ming, appears to be a Chinese national.
http://www.independent.ie/world-news/asia-pacific/i-went-home-to-china-from-trinity-and-was-put-in-a-torture-jail-for-two-years-26511746.html</t>
        </r>
      </text>
    </comment>
    <comment ref="AR1613" authorId="0" shapeId="0" xr:uid="{00000000-0006-0000-0000-0000F0130000}">
      <text>
        <r>
          <rPr>
            <sz val="11"/>
            <color indexed="8"/>
            <rFont val="Helvetica"/>
            <family val="2"/>
          </rPr>
          <t xml:space="preserve">Author:
http://www.clearwisdom.net/html/articles/2004/8/14/51367p.html
</t>
        </r>
      </text>
    </comment>
    <comment ref="AZ1613" authorId="0" shapeId="0" xr:uid="{00000000-0006-0000-0000-0000F1130000}">
      <text>
        <r>
          <rPr>
            <sz val="11"/>
            <color indexed="8"/>
            <rFont val="Helvetica"/>
            <family val="2"/>
          </rPr>
          <t>Author:
All three named defendants were present in Greece at the time for the Athens 2004 Olympics.</t>
        </r>
      </text>
    </comment>
    <comment ref="AL1614" authorId="1" shapeId="0" xr:uid="{00000000-0006-0000-0000-0000F9060000}">
      <text>
        <r>
          <rPr>
            <sz val="11"/>
            <color indexed="8"/>
            <rFont val="Helvetica"/>
            <family val="2"/>
          </rPr>
          <t>Mack Eason:
http://en.minghui.org/emh/articles/2004/12/22/55836p.html</t>
        </r>
      </text>
    </comment>
    <comment ref="K1615" authorId="0" shapeId="0" xr:uid="{00000000-0006-0000-0000-0000B9040000}">
      <text>
        <r>
          <rPr>
            <sz val="11"/>
            <color indexed="8"/>
            <rFont val="Helvetica"/>
            <family val="2"/>
          </rPr>
          <t xml:space="preserve">Author:
http://www.vidalatinasd.com/news/2014/jun/24/china-hails-spanish-courts-decision-to-drop-tibet/
</t>
        </r>
      </text>
    </comment>
    <comment ref="P1615" authorId="0" shapeId="0" xr:uid="{00000000-0006-0000-0000-0000BA040000}">
      <text>
        <r>
          <rPr>
            <sz val="11"/>
            <color indexed="8"/>
            <rFont val="Helvetica"/>
            <family val="2"/>
          </rPr>
          <t>Author:
Arrest warrant issued
http://america.aljazeera.com/articles/2013/11/20/spain-accuses-chineseofficialsofgenoicide.html</t>
        </r>
      </text>
    </comment>
    <comment ref="AN1615" authorId="0" shapeId="0" xr:uid="{00000000-0006-0000-0000-0000BB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1615" authorId="0" shapeId="0" xr:uid="{00000000-0006-0000-0000-0000BC040000}">
      <text>
        <r>
          <rPr>
            <sz val="11"/>
            <color indexed="8"/>
            <rFont val="Helvetica"/>
            <family val="2"/>
          </rPr>
          <t>Author:
Tibetan Support Committee (Comité de Apoyo al Tibet): http://standupfortibet.org/freedom2/find-a-group/comite-de-apoyo-al-tibet-cat-spain/</t>
        </r>
      </text>
    </comment>
    <comment ref="AP1615" authorId="0" shapeId="0" xr:uid="{00000000-0006-0000-0000-0000BD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Q1615" authorId="0" shapeId="0" xr:uid="{00000000-0006-0000-0000-0000BE040000}">
      <text>
        <r>
          <rPr>
            <sz val="11"/>
            <color indexed="8"/>
            <rFont val="Helvetica"/>
            <family val="2"/>
          </rPr>
          <t>Author:
 Thubten Wangchen Sherpa Sherpa “has lived in Spain for about 20 years and has Spanish citizenship.”</t>
        </r>
      </text>
    </comment>
    <comment ref="AR1615" authorId="0" shapeId="0" xr:uid="{00000000-0006-0000-0000-0000BF040000}">
      <text>
        <r>
          <rPr>
            <sz val="11"/>
            <color indexed="8"/>
            <rFont val="Helvetica"/>
            <family val="2"/>
          </rPr>
          <t>Author:
 Thubten Wangchen Sherpa Sherpa “has lived in Spain for about 20 years and has Spanish citizenship.”</t>
        </r>
      </text>
    </comment>
    <comment ref="BJ1615" authorId="0" shapeId="0" xr:uid="{00000000-0006-0000-0000-0000C0040000}">
      <text>
        <r>
          <rPr>
            <sz val="11"/>
            <color indexed="8"/>
            <rFont val="Helvetica"/>
            <family val="2"/>
          </rPr>
          <t xml:space="preserve">Author:
http://digitalcommons.law.seattleu.edu/cgi/viewcontent.cgi?article=2300&amp;context=sulr
at p. 189
</t>
        </r>
      </text>
    </comment>
    <comment ref="B1616" authorId="0" shapeId="0" xr:uid="{00000000-0006-0000-0000-0000AE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616" authorId="0" shapeId="0" xr:uid="{00000000-0006-0000-0000-0000AF020000}">
      <text>
        <r>
          <rPr>
            <sz val="11"/>
            <color indexed="8"/>
            <rFont val="Helvetica"/>
            <family val="2"/>
          </rPr>
          <t>Author:
Defendants Named HERE:
http://cadenaser.com/ser/2014/10/31/tribunales/1414787886_712567.html</t>
        </r>
      </text>
    </comment>
    <comment ref="O1616" authorId="1" shapeId="0" xr:uid="{00000000-0006-0000-0000-0000B0020000}">
      <text>
        <r>
          <rPr>
            <sz val="11"/>
            <color indexed="8"/>
            <rFont val="Helvetica"/>
            <family val="2"/>
          </rPr>
          <t xml:space="preserve">Mack Eason:
https://translate.google.com/translate?hl=en&amp;sl=es&amp;u=http://memoriahistorica.org.es/tag/maria-servini-de-cubria/&amp;prev=search
</t>
        </r>
      </text>
    </comment>
    <comment ref="P1616" authorId="0" shapeId="0" xr:uid="{00000000-0006-0000-0000-0000B1020000}">
      <text>
        <r>
          <rPr>
            <sz val="11"/>
            <color indexed="8"/>
            <rFont val="Helvetica"/>
            <family val="2"/>
          </rPr>
          <t>Author:
http://cadenaser.com/ser/2014/10/31/tribunales/1414787886_712567.html</t>
        </r>
      </text>
    </comment>
    <comment ref="AE1616" authorId="0" shapeId="0" xr:uid="{00000000-0006-0000-0000-0000B2020000}">
      <text>
        <r>
          <rPr>
            <sz val="11"/>
            <color indexed="8"/>
            <rFont val="Helvetica"/>
            <family val="2"/>
          </rPr>
          <t xml:space="preserve">Author:
http://cadenaser.com/ser/2014/10/31/tribunales/1414787886_712567.html
</t>
        </r>
      </text>
    </comment>
    <comment ref="AF1616" authorId="0" shapeId="0" xr:uid="{00000000-0006-0000-0000-0000B3020000}">
      <text>
        <r>
          <rPr>
            <sz val="11"/>
            <color indexed="8"/>
            <rFont val="Helvetica"/>
            <family val="2"/>
          </rPr>
          <t>Author:
List of crimes here: http://politica.elpais.com/politica/2014/10/31/actualidad/1414789472_600996.html</t>
        </r>
      </text>
    </comment>
    <comment ref="AL1616" authorId="0" shapeId="0" xr:uid="{00000000-0006-0000-0000-0000B4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616" authorId="0" shapeId="0" xr:uid="{00000000-0006-0000-0000-0000B5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616" authorId="0" shapeId="0" xr:uid="{00000000-0006-0000-0000-0000B6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616" authorId="0" shapeId="0" xr:uid="{00000000-0006-0000-0000-0000B7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616" authorId="0" shapeId="0" xr:uid="{00000000-0006-0000-0000-0000B8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1617" authorId="0" shapeId="0" xr:uid="{00000000-0006-0000-0000-0000112A0000}">
      <text>
        <r>
          <rPr>
            <sz val="11"/>
            <color indexed="8"/>
            <rFont val="Helvetica"/>
            <family val="2"/>
          </rPr>
          <t>Author:
http://www.derechos.org/nizkor/arg/espana/gar.html</t>
        </r>
      </text>
    </comment>
    <comment ref="P1617" authorId="0" shapeId="0" xr:uid="{00000000-0006-0000-0000-0000122A0000}">
      <text>
        <r>
          <rPr>
            <sz val="11"/>
            <color indexed="8"/>
            <rFont val="Helvetica"/>
            <family val="2"/>
          </rPr>
          <t>Author:
http://www.derechos.org/nizkor/arg/espana/gar.html</t>
        </r>
      </text>
    </comment>
    <comment ref="AB1617" authorId="0" shapeId="0" xr:uid="{00000000-0006-0000-0000-0000132A0000}">
      <text>
        <r>
          <rPr>
            <sz val="11"/>
            <color indexed="8"/>
            <rFont val="Helvetica"/>
            <family val="2"/>
          </rPr>
          <t xml:space="preserve">Author:
See 1999 indictment, section 7. 
http://www.derechos.org/nizkor/arg/espana/gar.html </t>
        </r>
      </text>
    </comment>
    <comment ref="AC1617" authorId="0" shapeId="0" xr:uid="{00000000-0006-0000-0000-000014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17" authorId="0" shapeId="0" xr:uid="{00000000-0006-0000-0000-0000152A0000}">
      <text>
        <r>
          <rPr>
            <sz val="11"/>
            <color indexed="8"/>
            <rFont val="Helvetica"/>
            <family val="2"/>
          </rPr>
          <t xml:space="preserve">Author:
Trial Watch says these Argentinean defendants were charged with CaH.  I looked through the court documents and I disagree.
</t>
        </r>
      </text>
    </comment>
    <comment ref="AF1617" authorId="0" shapeId="0" xr:uid="{00000000-0006-0000-0000-0000162A0000}">
      <text>
        <r>
          <rPr>
            <sz val="11"/>
            <color indexed="8"/>
            <rFont val="Helvetica"/>
            <family val="2"/>
          </rPr>
          <t>Author:
Terrorism</t>
        </r>
      </text>
    </comment>
    <comment ref="AL1617" authorId="0" shapeId="0" xr:uid="{00000000-0006-0000-0000-000017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17" authorId="0" shapeId="0" xr:uid="{00000000-0006-0000-0000-000018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17" authorId="0" shapeId="0" xr:uid="{00000000-0006-0000-0000-000019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17" authorId="0" shapeId="0" xr:uid="{00000000-0006-0000-0000-00001A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17" authorId="0" shapeId="0" xr:uid="{00000000-0006-0000-0000-00001B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17" authorId="0" shapeId="0" xr:uid="{00000000-0006-0000-0000-00001C2A0000}">
      <text>
        <r>
          <rPr>
            <sz val="11"/>
            <color indexed="8"/>
            <rFont val="Helvetica"/>
            <family val="2"/>
          </rPr>
          <t>Author:
multiple countries had opened investigations into these Argentinean defendants.</t>
        </r>
      </text>
    </comment>
    <comment ref="O1618" authorId="0" shapeId="0" xr:uid="{00000000-0006-0000-0000-000022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618" authorId="0" shapeId="0" xr:uid="{00000000-0006-0000-0000-000023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618" authorId="0" shapeId="0" xr:uid="{00000000-0006-0000-0000-000024300000}">
      <text>
        <r>
          <rPr>
            <sz val="11"/>
            <color indexed="8"/>
            <rFont val="Helvetica"/>
            <family val="2"/>
          </rPr>
          <t>Author:
https://books.google.com/books?id=X5EgykND42kC&amp;pg=PA401</t>
        </r>
      </text>
    </comment>
    <comment ref="AN1618" authorId="0" shapeId="0" xr:uid="{00000000-0006-0000-0000-000025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618" authorId="0" shapeId="0" xr:uid="{00000000-0006-0000-0000-000026300000}">
      <text>
        <r>
          <rPr>
            <sz val="11"/>
            <color indexed="8"/>
            <rFont val="Helvetica"/>
            <family val="2"/>
          </rPr>
          <t>Author:
The Simon Wiesenthal Centre</t>
        </r>
      </text>
    </comment>
    <comment ref="K1619" authorId="0" shapeId="0" xr:uid="{00000000-0006-0000-0000-000043230000}">
      <text>
        <r>
          <rPr>
            <sz val="11"/>
            <color indexed="8"/>
            <rFont val="Helvetica"/>
            <family val="2"/>
          </rPr>
          <t>Author:
See letter from prosecutor, available HERE:
https://competenceuniverselle.files.wordpress.com/2011/07/einstellungsbescheidchina1.pdf</t>
        </r>
      </text>
    </comment>
    <comment ref="O1619" authorId="0" shapeId="0" xr:uid="{00000000-0006-0000-0000-000044230000}">
      <text>
        <r>
          <rPr>
            <sz val="11"/>
            <color indexed="8"/>
            <rFont val="Helvetica"/>
            <family val="2"/>
          </rPr>
          <t>Author:
http://en.minghui.org/html/articles/2003/11/29/42699.html</t>
        </r>
      </text>
    </comment>
    <comment ref="AB1619" authorId="0" shapeId="0" xr:uid="{00000000-0006-0000-0000-000045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619" authorId="0" shapeId="0" xr:uid="{00000000-0006-0000-0000-000046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619" authorId="0" shapeId="0" xr:uid="{00000000-0006-0000-0000-000047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619" authorId="0" shapeId="0" xr:uid="{00000000-0006-0000-0000-000048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619" authorId="0" shapeId="0" xr:uid="{00000000-0006-0000-0000-000049230000}">
      <text>
        <r>
          <rPr>
            <sz val="11"/>
            <color indexed="8"/>
            <rFont val="Helvetica"/>
            <family val="2"/>
          </rPr>
          <t>Author:
https://en.wikipedia.org/wiki/List_of_former_German_colonies</t>
        </r>
      </text>
    </comment>
    <comment ref="AL1619" authorId="0" shapeId="0" xr:uid="{00000000-0006-0000-0000-00004A230000}">
      <text>
        <r>
          <rPr>
            <sz val="11"/>
            <color indexed="8"/>
            <rFont val="Helvetica"/>
            <family val="2"/>
          </rPr>
          <t>Author:
http://en.minghui.org/html/articles/2003/11/29/42699.html</t>
        </r>
      </text>
    </comment>
    <comment ref="AN1619" authorId="0" shapeId="0" xr:uid="{00000000-0006-0000-0000-00004B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619" authorId="0" shapeId="0" xr:uid="{00000000-0006-0000-0000-00004C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619" authorId="0" shapeId="0" xr:uid="{00000000-0006-0000-0000-00004D230000}">
      <text>
        <r>
          <rPr>
            <sz val="11"/>
            <color indexed="8"/>
            <rFont val="Helvetica"/>
            <family val="2"/>
          </rPr>
          <t>Author:
This source discusses plaintiff victims living in Germany: http://en.minghui.org/html/articles/2003/11/29/42699.html</t>
        </r>
      </text>
    </comment>
    <comment ref="AZ1619" authorId="1" shapeId="0" xr:uid="{00000000-0006-0000-0000-00004E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619" authorId="1" shapeId="0" xr:uid="{00000000-0006-0000-0000-00004F230000}">
      <text>
        <r>
          <rPr>
            <sz val="11"/>
            <color indexed="8"/>
            <rFont val="Helvetica"/>
            <family val="2"/>
          </rPr>
          <t xml:space="preserve">Mack Eason:
Suit filed under VStGB, created to bring the German criminal law into accordance with the Rome Statute of the International Criminal Court
</t>
        </r>
      </text>
    </comment>
    <comment ref="BH1619" authorId="0" shapeId="0" xr:uid="{00000000-0006-0000-0000-000050230000}">
      <text>
        <r>
          <rPr>
            <sz val="11"/>
            <color indexed="8"/>
            <rFont val="Helvetica"/>
            <family val="2"/>
          </rPr>
          <t>Author:
See letter from prosecutor, available HERE:
https://competenceuniverselle.files.wordpress.com/2011/07/einstellungsbescheidchina1.pdf</t>
        </r>
      </text>
    </comment>
    <comment ref="AL1620" authorId="1" shapeId="0" xr:uid="{00000000-0006-0000-0000-00009F000000}">
      <text>
        <r>
          <rPr>
            <sz val="11"/>
            <color indexed="8"/>
            <rFont val="Helvetica"/>
            <family val="2"/>
          </rPr>
          <t>Mack Eason:
http://www.cja.org/downloads/LiuQi_MiddleEastTimes_11.22.06.pdf</t>
        </r>
      </text>
    </comment>
    <comment ref="AO1620" authorId="0" shapeId="0" xr:uid="{00000000-0006-0000-0000-0000A0000000}">
      <text>
        <r>
          <rPr>
            <sz val="11"/>
            <color indexed="8"/>
            <rFont val="Helvetica"/>
            <family val="2"/>
          </rPr>
          <t>Author:
“HRLF has assisted in a case filed by Falun Gong practitioners against the government of the People’s Republic of China before the Israeli Sanhedrin in 2007”
http://hrlf.net/global-assistance/</t>
        </r>
      </text>
    </comment>
    <comment ref="AS1620" authorId="1" shapeId="0" xr:uid="{00000000-0006-0000-0000-0000A1000000}">
      <text>
        <r>
          <rPr>
            <sz val="11"/>
            <color indexed="8"/>
            <rFont val="Helvetica"/>
            <family val="2"/>
          </rPr>
          <t>Mack Eason:
President of the Beijing Organizing Committee for the Olympic Games</t>
        </r>
      </text>
    </comment>
    <comment ref="AZ1620" authorId="1" shapeId="0" xr:uid="{00000000-0006-0000-0000-0000A2000000}">
      <text>
        <r>
          <rPr>
            <sz val="11"/>
            <color indexed="8"/>
            <rFont val="Helvetica"/>
            <family val="2"/>
          </rPr>
          <t>Mack Eason:
http://cja.org/downloads/LiuQi_MiddleEastTimes_11.22.06.pdf</t>
        </r>
      </text>
    </comment>
    <comment ref="AG1621" authorId="0" shapeId="0" xr:uid="{00000000-0006-0000-0000-0000E108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621" authorId="0" shapeId="0" xr:uid="{00000000-0006-0000-0000-0000E2080000}">
      <text>
        <r>
          <rPr>
            <sz val="11"/>
            <color indexed="8"/>
            <rFont val="Helvetica"/>
            <family val="2"/>
          </rPr>
          <t>Author:
barely.
https://en.wikipedia.org/wiki/Danish_colonial_empire#Overview</t>
        </r>
      </text>
    </comment>
    <comment ref="AL1621" authorId="0" shapeId="0" xr:uid="{00000000-0006-0000-0000-0000E3080000}">
      <text>
        <r>
          <rPr>
            <sz val="11"/>
            <color indexed="8"/>
            <rFont val="Helvetica"/>
            <family val="2"/>
          </rPr>
          <t xml:space="preserve">Author:
https://enhedslisten.dk/israelsk-udenrigsminister-anmeldt-for-krigsforbrydelser	</t>
        </r>
      </text>
    </comment>
    <comment ref="AZ1621" authorId="0" shapeId="0" xr:uid="{00000000-0006-0000-0000-0000E4080000}">
      <text>
        <r>
          <rPr>
            <sz val="11"/>
            <color indexed="8"/>
            <rFont val="Helvetica"/>
            <family val="2"/>
          </rPr>
          <t>Author:
“Israeli Foreign Minister Tzipi Livni arrived in Denmark Monday met Tuesday with Prime Minister Anders Fogh Rasmussen and Foreign Minister Per Stig Moeller.”
http://www.ynetnews.com/articles/0,7340,L-3297479,00.html</t>
        </r>
      </text>
    </comment>
    <comment ref="AG1622" authorId="0" shapeId="0" xr:uid="{00000000-0006-0000-0000-0000AB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622" authorId="1" shapeId="0" xr:uid="{00000000-0006-0000-0000-0000AC070000}">
      <text>
        <r>
          <rPr>
            <sz val="11"/>
            <color indexed="8"/>
            <rFont val="Helvetica"/>
            <family val="2"/>
          </rPr>
          <t>Mack Eason:
http://www.haaretz.com/news/report-olmert-livni-may-face-war-crimes-charges-in-norway-1.274588</t>
        </r>
      </text>
    </comment>
    <comment ref="AN1622" authorId="0" shapeId="0" xr:uid="{00000000-0006-0000-0000-0000AD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622" authorId="0" shapeId="0" xr:uid="{00000000-0006-0000-0000-0000AE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622" authorId="0" shapeId="0" xr:uid="{00000000-0006-0000-0000-0000AF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622" authorId="0" shapeId="0" xr:uid="{00000000-0006-0000-0000-0000B0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S1622" authorId="0" shapeId="0" xr:uid="{00000000-0006-0000-0000-0000B1070000}">
      <text>
        <r>
          <rPr>
            <sz val="11"/>
            <color indexed="8"/>
            <rFont val="Helvetica"/>
            <family val="2"/>
          </rPr>
          <t>Author:
former foreign minister</t>
        </r>
      </text>
    </comment>
    <comment ref="BF1622" authorId="0" shapeId="0" xr:uid="{00000000-0006-0000-0000-0000B2070000}">
      <text>
        <r>
          <rPr>
            <sz val="11"/>
            <color indexed="8"/>
            <rFont val="Helvetica"/>
            <family val="2"/>
          </rPr>
          <t>Author:
http://www.achr.eu/newen113.htm</t>
        </r>
      </text>
    </comment>
    <comment ref="H1623" authorId="1" shapeId="0" xr:uid="{00000000-0006-0000-0000-00006B0E0000}">
      <text>
        <r>
          <rPr>
            <sz val="11"/>
            <color indexed="8"/>
            <rFont val="Helvetica"/>
            <family val="2"/>
          </rPr>
          <t>Mack Eason:
Case dropped Apr 30, 2009</t>
        </r>
      </text>
    </comment>
    <comment ref="K1623" authorId="0" shapeId="0" xr:uid="{00000000-0006-0000-0000-00006C0E0000}">
      <text>
        <r>
          <rPr>
            <sz val="11"/>
            <color indexed="8"/>
            <rFont val="Helvetica"/>
            <family val="2"/>
          </rPr>
          <t>Author:
http://www.dailykos.com/story/2009/4/30/726464/-</t>
        </r>
      </text>
    </comment>
    <comment ref="AC1623" authorId="0" shapeId="0" xr:uid="{00000000-0006-0000-0000-00006D0E0000}">
      <text>
        <r>
          <rPr>
            <sz val="11"/>
            <color indexed="8"/>
            <rFont val="Helvetica"/>
            <family val="2"/>
          </rPr>
          <t>Author:
https://web.archive.org/web/20120303014906/http://www.mazlumder.org/ing/haber_detay.asp?haberID=15</t>
        </r>
      </text>
    </comment>
    <comment ref="AE1623" authorId="0" shapeId="0" xr:uid="{00000000-0006-0000-0000-00006E0E0000}">
      <text>
        <r>
          <rPr>
            <sz val="11"/>
            <color indexed="8"/>
            <rFont val="Helvetica"/>
            <family val="2"/>
          </rPr>
          <t xml:space="preserve">Author:
https://web.archive.org/web/20120303014906/http://www.mazlumder.org/ing/haber_detay.asp?haberID=15
</t>
        </r>
      </text>
    </comment>
    <comment ref="AG1623" authorId="0" shapeId="0" xr:uid="{00000000-0006-0000-0000-00006F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623" authorId="0" shapeId="0" xr:uid="{00000000-0006-0000-0000-0000700E0000}">
      <text>
        <r>
          <rPr>
            <sz val="11"/>
            <color indexed="8"/>
            <rFont val="Helvetica"/>
            <family val="2"/>
          </rPr>
          <t xml:space="preserve">Author:
Sort of.  As the Ottoman Empire.
</t>
        </r>
      </text>
    </comment>
    <comment ref="AI1623" authorId="0" shapeId="0" xr:uid="{00000000-0006-0000-0000-0000710E0000}">
      <text>
        <r>
          <rPr>
            <sz val="11"/>
            <color indexed="8"/>
            <rFont val="Helvetica"/>
            <family val="2"/>
          </rPr>
          <t xml:space="preserve">Author:
Sort of.  As the Ottoman Empire.
</t>
        </r>
      </text>
    </comment>
    <comment ref="AO1623" authorId="0" shapeId="0" xr:uid="{00000000-0006-0000-0000-0000720E0000}">
      <text>
        <r>
          <rPr>
            <sz val="11"/>
            <color indexed="8"/>
            <rFont val="Helvetica"/>
            <family val="2"/>
          </rPr>
          <t xml:space="preserve">Author:
a group called Mazlum-Der, Turkey based
</t>
        </r>
      </text>
    </comment>
    <comment ref="AP1623" authorId="0" shapeId="0" xr:uid="{00000000-0006-0000-0000-000073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623" authorId="0" shapeId="0" xr:uid="{00000000-0006-0000-0000-0000740E0000}">
      <text>
        <r>
          <rPr>
            <sz val="11"/>
            <color indexed="8"/>
            <rFont val="Helvetica"/>
            <family val="2"/>
          </rPr>
          <t xml:space="preserve">Author:
a group called Mazlum-Der, Turkey based
</t>
        </r>
      </text>
    </comment>
    <comment ref="AS1623" authorId="0" shapeId="0" xr:uid="{00000000-0006-0000-0000-0000750E0000}">
      <text>
        <r>
          <rPr>
            <sz val="11"/>
            <color indexed="8"/>
            <rFont val="Helvetica"/>
            <family val="2"/>
          </rPr>
          <t>Author:
Foreign Ministry</t>
        </r>
      </text>
    </comment>
    <comment ref="BH1623" authorId="0" shapeId="0" xr:uid="{00000000-0006-0000-0000-0000760E0000}">
      <text>
        <r>
          <rPr>
            <sz val="11"/>
            <color indexed="8"/>
            <rFont val="Helvetica"/>
            <family val="2"/>
          </rPr>
          <t>Author:
http://www.dailykos.com/story/2009/4/30/726464/-</t>
        </r>
      </text>
    </comment>
    <comment ref="O1624" authorId="0" shapeId="0" xr:uid="{00000000-0006-0000-0000-0000A72C0000}">
      <text>
        <r>
          <rPr>
            <sz val="11"/>
            <color indexed="8"/>
            <rFont val="Helvetica"/>
            <family val="2"/>
          </rPr>
          <t>Author:
http://www.derechos.org/nizkor/arg/espana/gar.html
“DECIMOTERCERO”</t>
        </r>
      </text>
    </comment>
    <comment ref="P1624" authorId="0" shapeId="0" xr:uid="{00000000-0006-0000-0000-0000A82C0000}">
      <text>
        <r>
          <rPr>
            <sz val="11"/>
            <color indexed="8"/>
            <rFont val="Helvetica"/>
            <family val="2"/>
          </rPr>
          <t>Author:
http://www.derechos.org/nizkor/arg/espana/gar.html</t>
        </r>
      </text>
    </comment>
    <comment ref="AB1624" authorId="0" shapeId="0" xr:uid="{00000000-0006-0000-0000-0000A92C0000}">
      <text>
        <r>
          <rPr>
            <sz val="11"/>
            <color indexed="8"/>
            <rFont val="Helvetica"/>
            <family val="2"/>
          </rPr>
          <t xml:space="preserve">Author:
See 1999 indictment, section 7. 
http://www.derechos.org/nizkor/arg/espana/gar.html </t>
        </r>
      </text>
    </comment>
    <comment ref="AC1624" authorId="0" shapeId="0" xr:uid="{00000000-0006-0000-0000-0000AA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24" authorId="0" shapeId="0" xr:uid="{00000000-0006-0000-0000-0000AB2C0000}">
      <text>
        <r>
          <rPr>
            <sz val="11"/>
            <color indexed="8"/>
            <rFont val="Helvetica"/>
            <family val="2"/>
          </rPr>
          <t xml:space="preserve">Author:
Trial Watch says these Argentinean defendants were charged with CaH.  I looked through the court documents and I disagree.
</t>
        </r>
      </text>
    </comment>
    <comment ref="AF1624" authorId="0" shapeId="0" xr:uid="{00000000-0006-0000-0000-0000AC2C0000}">
      <text>
        <r>
          <rPr>
            <sz val="11"/>
            <color indexed="8"/>
            <rFont val="Helvetica"/>
            <family val="2"/>
          </rPr>
          <t>Author:
Terrorism</t>
        </r>
      </text>
    </comment>
    <comment ref="AL1624" authorId="0" shapeId="0" xr:uid="{00000000-0006-0000-0000-0000AD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24" authorId="0" shapeId="0" xr:uid="{00000000-0006-0000-0000-0000AE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24" authorId="0" shapeId="0" xr:uid="{00000000-0006-0000-0000-0000AF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24" authorId="0" shapeId="0" xr:uid="{00000000-0006-0000-0000-0000B0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24" authorId="0" shapeId="0" xr:uid="{00000000-0006-0000-0000-0000B1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24" authorId="0" shapeId="0" xr:uid="{00000000-0006-0000-0000-0000B22C0000}">
      <text>
        <r>
          <rPr>
            <sz val="11"/>
            <color indexed="8"/>
            <rFont val="Helvetica"/>
            <family val="2"/>
          </rPr>
          <t>Author:
multiple countries had opened investigations into these Argentinean defendants.</t>
        </r>
      </text>
    </comment>
    <comment ref="O1625" authorId="0" shapeId="0" xr:uid="{00000000-0006-0000-0000-0000962E0000}">
      <text>
        <r>
          <rPr>
            <sz val="11"/>
            <color indexed="8"/>
            <rFont val="Helvetica"/>
            <family val="2"/>
          </rPr>
          <t xml:space="preserve">Author:
http://www.derechos.org/nizkor/arg/espana/gar.html (“Duodécimo”)
</t>
        </r>
      </text>
    </comment>
    <comment ref="P1625" authorId="0" shapeId="0" xr:uid="{00000000-0006-0000-0000-0000972E0000}">
      <text>
        <r>
          <rPr>
            <sz val="11"/>
            <color indexed="8"/>
            <rFont val="Helvetica"/>
            <family val="2"/>
          </rPr>
          <t>Author:
http://www.derechos.org/nizkor/arg/espana/gar.html</t>
        </r>
      </text>
    </comment>
    <comment ref="AB1625" authorId="0" shapeId="0" xr:uid="{00000000-0006-0000-0000-0000982E0000}">
      <text>
        <r>
          <rPr>
            <sz val="11"/>
            <color indexed="8"/>
            <rFont val="Helvetica"/>
            <family val="2"/>
          </rPr>
          <t xml:space="preserve">Author:
See 1999 indictment, section 7. 
http://www.derechos.org/nizkor/arg/espana/gar.html </t>
        </r>
      </text>
    </comment>
    <comment ref="AC1625" authorId="0" shapeId="0" xr:uid="{00000000-0006-0000-0000-000099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25" authorId="0" shapeId="0" xr:uid="{00000000-0006-0000-0000-00009A2E0000}">
      <text>
        <r>
          <rPr>
            <sz val="11"/>
            <color indexed="8"/>
            <rFont val="Helvetica"/>
            <family val="2"/>
          </rPr>
          <t xml:space="preserve">Author:
Trial Watch says these Argentinean defendants were charged with CaH.  I looked through the court documents and I disagree.
</t>
        </r>
      </text>
    </comment>
    <comment ref="AF1625" authorId="0" shapeId="0" xr:uid="{00000000-0006-0000-0000-00009B2E0000}">
      <text>
        <r>
          <rPr>
            <sz val="11"/>
            <color indexed="8"/>
            <rFont val="Helvetica"/>
            <family val="2"/>
          </rPr>
          <t>Author:
Terrorism</t>
        </r>
      </text>
    </comment>
    <comment ref="AL1625" authorId="0" shapeId="0" xr:uid="{00000000-0006-0000-0000-00009C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25" authorId="0" shapeId="0" xr:uid="{00000000-0006-0000-0000-00009D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25" authorId="0" shapeId="0" xr:uid="{00000000-0006-0000-0000-00009E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25" authorId="0" shapeId="0" xr:uid="{00000000-0006-0000-0000-00009F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25" authorId="0" shapeId="0" xr:uid="{00000000-0006-0000-0000-0000A0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25" authorId="0" shapeId="0" xr:uid="{00000000-0006-0000-0000-0000A12E0000}">
      <text>
        <r>
          <rPr>
            <sz val="11"/>
            <color indexed="8"/>
            <rFont val="Helvetica"/>
            <family val="2"/>
          </rPr>
          <t>Author:
multiple countries had opened investigations into these Argentinean defendants.</t>
        </r>
      </text>
    </comment>
    <comment ref="AT1626" authorId="1" shapeId="0" xr:uid="{0492511B-ADE5-B541-A16B-4C58853AC834}">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B1627" authorId="0" shapeId="0" xr:uid="{21B6D087-293C-4A49-98AC-C0E525705AF8}">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627" authorId="0" shapeId="0" xr:uid="{00000000-0006-0000-0000-00006D190000}">
      <text>
        <r>
          <rPr>
            <sz val="11"/>
            <color indexed="8"/>
            <rFont val="Helvetica"/>
            <family val="2"/>
          </rPr>
          <t>Author:
http://www.fmyv.es/ci/in/HR/12.pdf
Also see http://www.elmundo.es/elmundo/2006/09/14/solidaridad/1158254679.html</t>
        </r>
      </text>
    </comment>
    <comment ref="Q1627" authorId="0" shapeId="0" xr:uid="{00000000-0006-0000-0000-00006E19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627" authorId="0" shapeId="0" xr:uid="{00000000-0006-0000-0000-00006F190000}">
      <text>
        <r>
          <rPr>
            <sz val="11"/>
            <color indexed="8"/>
            <rFont val="Helvetica"/>
            <family val="2"/>
          </rPr>
          <t>Author:
“genocide, illegal detention, torture and crimes against humanity” 
http://www.fmyv.es/ci/in/HR/12.pdf at 21</t>
        </r>
      </text>
    </comment>
    <comment ref="AC1627" authorId="0" shapeId="0" xr:uid="{00000000-0006-0000-0000-000070190000}">
      <text>
        <r>
          <rPr>
            <sz val="11"/>
            <color indexed="8"/>
            <rFont val="Helvetica"/>
            <family val="2"/>
          </rPr>
          <t>Author:
“genocide, illegal detention, torture and crimes against humanity” 
http://www.fmyv.es/ci/in/HR/12.pdf at 21</t>
        </r>
      </text>
    </comment>
    <comment ref="AE1627" authorId="0" shapeId="0" xr:uid="{00000000-0006-0000-0000-000071190000}">
      <text>
        <r>
          <rPr>
            <sz val="11"/>
            <color indexed="8"/>
            <rFont val="Helvetica"/>
            <family val="2"/>
          </rPr>
          <t>Author:
“genocide, illegal detention, torture and crimes against humanity” 
http://www.fmyv.es/ci/in/HR/12.pdf at 21</t>
        </r>
      </text>
    </comment>
    <comment ref="AF1627" authorId="0" shapeId="0" xr:uid="{00000000-0006-0000-0000-000072190000}">
      <text>
        <r>
          <rPr>
            <sz val="11"/>
            <color indexed="8"/>
            <rFont val="Helvetica"/>
            <family val="2"/>
          </rPr>
          <t>Author:
“genocide, illegal detention, torture and crimes against humanity” 
http://www.fmyv.es/ci/in/HR/12.pdf at 21</t>
        </r>
      </text>
    </comment>
    <comment ref="AI1627" authorId="0" shapeId="0" xr:uid="{00000000-0006-0000-0000-000073190000}">
      <text>
        <r>
          <rPr>
            <sz val="11"/>
            <color indexed="8"/>
            <rFont val="Helvetica"/>
            <family val="2"/>
          </rPr>
          <t>Author:
Spain didn’t hold Morocco as a colony in the 19th century, BUT Morocco was a spanish protectorate after WWI and was invaded by Franco</t>
        </r>
      </text>
    </comment>
    <comment ref="AL1627" authorId="0" shapeId="0" xr:uid="{00000000-0006-0000-0000-000074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627" authorId="0" shapeId="0" xr:uid="{00000000-0006-0000-0000-000075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627" authorId="0" shapeId="0" xr:uid="{00000000-0006-0000-0000-000076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27" authorId="0" shapeId="0" xr:uid="{00000000-0006-0000-0000-000077190000}">
      <text>
        <r>
          <rPr>
            <sz val="11"/>
            <color indexed="8"/>
            <rFont val="Helvetica"/>
            <family val="2"/>
          </rPr>
          <t>Author:
“filed before the Spanish National Court by a group of Saharawi citizens”  http://www.fmyv.es/ci/in/HR/12.pdf at p. 21</t>
        </r>
      </text>
    </comment>
    <comment ref="AQ1627" authorId="0" shapeId="0" xr:uid="{00000000-0006-0000-0000-000078190000}">
      <text>
        <r>
          <rPr>
            <sz val="11"/>
            <color indexed="8"/>
            <rFont val="Helvetica"/>
            <family val="2"/>
          </rPr>
          <t>Author:
“filed before the Spanish National Court by a group of Saharawi citizens”  http://www.fmyv.es/ci/in/HR/12.pdf at p. 21</t>
        </r>
      </text>
    </comment>
    <comment ref="AR1627" authorId="0" shapeId="0" xr:uid="{00000000-0006-0000-0000-000079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B1628" authorId="0" shapeId="0" xr:uid="{00000000-0006-0000-0000-0000C0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28" authorId="0" shapeId="0" xr:uid="{00000000-0006-0000-0000-0000C1200000}">
      <text>
        <r>
          <rPr>
            <sz val="11"/>
            <color indexed="8"/>
            <rFont val="Helvetica"/>
            <family val="2"/>
          </rPr>
          <t xml:space="preserve">Author:
Added 7-18-16
</t>
        </r>
      </text>
    </comment>
    <comment ref="O1628" authorId="0" shapeId="0" xr:uid="{00000000-0006-0000-0000-0000C2200000}">
      <text>
        <r>
          <rPr>
            <sz val="11"/>
            <color indexed="8"/>
            <rFont val="Helvetica"/>
            <family val="2"/>
          </rPr>
          <t>Author:
http://sahara-news.org/650-spanish-police-hunt-polisario-leaders-for-genocide.html</t>
        </r>
      </text>
    </comment>
    <comment ref="AF1628" authorId="0" shapeId="0" xr:uid="{00000000-0006-0000-0000-0000C3200000}">
      <text>
        <r>
          <rPr>
            <sz val="11"/>
            <color indexed="8"/>
            <rFont val="Helvetica"/>
            <family val="2"/>
          </rPr>
          <t>Author:
“crimes of murder, bodily injury, illegal detention, TERRORISM, TORTURE and disappearances”</t>
        </r>
      </text>
    </comment>
    <comment ref="AI1628" authorId="0" shapeId="0" xr:uid="{00000000-0006-0000-0000-0000C4200000}">
      <text>
        <r>
          <rPr>
            <sz val="11"/>
            <color indexed="8"/>
            <rFont val="Helvetica"/>
            <family val="2"/>
          </rPr>
          <t>Author:
Spain didn’t hold Morocco as a colony in the 19th century, BUT Morocco was a spanish protectorate after WWI and was invaded by Franco</t>
        </r>
      </text>
    </comment>
    <comment ref="AL1628" authorId="0" shapeId="0" xr:uid="{00000000-0006-0000-0000-0000C5200000}">
      <text>
        <r>
          <rPr>
            <sz val="11"/>
            <color indexed="8"/>
            <rFont val="Helvetica"/>
            <family val="2"/>
          </rPr>
          <t>Author:
http://polisario-thinktwice.org/460-december-14-2007-mens-justice-catches-up-with-the-polisario-and-algeria.html
http://www.asser.nl/media/1421/spain-yihl-15-2012.pdf</t>
        </r>
      </text>
    </comment>
    <comment ref="AN1628" authorId="0" shapeId="0" xr:uid="{00000000-0006-0000-0000-0000C6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28" authorId="0" shapeId="0" xr:uid="{00000000-0006-0000-0000-0000C7200000}">
      <text>
        <r>
          <rPr>
            <sz val="11"/>
            <color indexed="8"/>
            <rFont val="Helvetica"/>
            <family val="2"/>
          </rPr>
          <t>Author:
“filed before the Spanish National Court by a group of Saharawi citizens”  http://www.fmyv.es/ci/in/HR/12.pdf at p. 21</t>
        </r>
      </text>
    </comment>
    <comment ref="AQ1628" authorId="0" shapeId="0" xr:uid="{00000000-0006-0000-0000-0000C8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28" authorId="0" shapeId="0" xr:uid="{00000000-0006-0000-0000-0000C9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O1630" authorId="0" shapeId="0" xr:uid="{00000000-0006-0000-0000-0000782D0000}">
      <text>
        <r>
          <rPr>
            <sz val="11"/>
            <color indexed="8"/>
            <rFont val="Helvetica"/>
            <family val="2"/>
          </rPr>
          <t>Author:
http://www.derechos.org/nizkor/arg/espana/gar.html</t>
        </r>
      </text>
    </comment>
    <comment ref="AB1630" authorId="0" shapeId="0" xr:uid="{00000000-0006-0000-0000-0000792D0000}">
      <text>
        <r>
          <rPr>
            <sz val="11"/>
            <color indexed="8"/>
            <rFont val="Helvetica"/>
            <family val="2"/>
          </rPr>
          <t xml:space="preserve">Author:
See 1999 indictment, section 7. 
http://www.derechos.org/nizkor/arg/espana/gar.html </t>
        </r>
      </text>
    </comment>
    <comment ref="AC1630" authorId="0" shapeId="0" xr:uid="{00000000-0006-0000-0000-00007A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30" authorId="0" shapeId="0" xr:uid="{00000000-0006-0000-0000-00007B2D0000}">
      <text>
        <r>
          <rPr>
            <sz val="11"/>
            <color indexed="8"/>
            <rFont val="Helvetica"/>
            <family val="2"/>
          </rPr>
          <t xml:space="preserve">Author:
Trial Watch says these Argentinean defendants were charged with CaH.  I looked through the court documents and I disagree.
</t>
        </r>
      </text>
    </comment>
    <comment ref="AF1630" authorId="0" shapeId="0" xr:uid="{00000000-0006-0000-0000-00007C2D0000}">
      <text>
        <r>
          <rPr>
            <sz val="11"/>
            <color indexed="8"/>
            <rFont val="Helvetica"/>
            <family val="2"/>
          </rPr>
          <t>Author:
Terrorism</t>
        </r>
      </text>
    </comment>
    <comment ref="AL1630" authorId="0" shapeId="0" xr:uid="{00000000-0006-0000-0000-00007D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30" authorId="0" shapeId="0" xr:uid="{00000000-0006-0000-0000-00007E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30" authorId="0" shapeId="0" xr:uid="{00000000-0006-0000-0000-00007F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30" authorId="0" shapeId="0" xr:uid="{00000000-0006-0000-0000-000080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30" authorId="0" shapeId="0" xr:uid="{00000000-0006-0000-0000-000081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30" authorId="0" shapeId="0" xr:uid="{00000000-0006-0000-0000-0000822D0000}">
      <text>
        <r>
          <rPr>
            <sz val="11"/>
            <color indexed="8"/>
            <rFont val="Helvetica"/>
            <family val="2"/>
          </rPr>
          <t>Author:
multiple countries had opened investigations into these Argentinean defendants.</t>
        </r>
      </text>
    </comment>
    <comment ref="F1631" authorId="0" shapeId="0" xr:uid="{00000000-0006-0000-0000-0000E7080000}">
      <text>
        <r>
          <rPr>
            <sz val="11"/>
            <color indexed="8"/>
            <rFont val="Helvetica"/>
            <family val="2"/>
          </rPr>
          <t>Author:
Completed 7-15-16</t>
        </r>
      </text>
    </comment>
    <comment ref="G1631" authorId="0" shapeId="0" xr:uid="{00000000-0006-0000-0000-0000E8080000}">
      <text>
        <r>
          <rPr>
            <sz val="11"/>
            <color indexed="8"/>
            <rFont val="Helvetica"/>
            <family val="2"/>
          </rPr>
          <t>Author:
NEW, Added 6-24-16</t>
        </r>
      </text>
    </comment>
    <comment ref="AL1631" authorId="0" shapeId="0" xr:uid="{00000000-0006-0000-0000-0000E9080000}">
      <text>
        <r>
          <rPr>
            <sz val="11"/>
            <color indexed="8"/>
            <rFont val="Helvetica"/>
            <family val="2"/>
          </rPr>
          <t>Author:
http://www.clearwisdom.net/emh/articles/2004/3/8/45850.html</t>
        </r>
      </text>
    </comment>
    <comment ref="AO1631" authorId="0" shapeId="0" xr:uid="{00000000-0006-0000-0000-0000EA080000}">
      <text>
        <r>
          <rPr>
            <sz val="11"/>
            <color indexed="8"/>
            <rFont val="Helvetica"/>
            <family val="2"/>
          </rPr>
          <t>Author:
“On September the 16th, during Luo Gan’s visit to Armenia, Falun Gong practitioners, with the help of international human rights organisations, submitted a lawsuit to a court in the capital Yerevan, against Luo Gan for his crimes of torture and genocide. “
http://www.clearharmony.net/articles/a15302-Moldova-Another-Lawsuit-is-filed-against-610-Office-Head-Luo-Gan-before-he-leaves-Europe.html</t>
        </r>
      </text>
    </comment>
    <comment ref="AS1631" authorId="0" shapeId="0" xr:uid="{00000000-0006-0000-0000-0000EB080000}">
      <text>
        <r>
          <rPr>
            <sz val="11"/>
            <color indexed="8"/>
            <rFont val="Helvetica"/>
            <family val="2"/>
          </rPr>
          <t>Author:
“Secretary of the Central Commission of Political Science and Law, Head of the Central "610 Office”</t>
        </r>
      </text>
    </comment>
    <comment ref="AZ1631" authorId="0" shapeId="0" xr:uid="{00000000-0006-0000-0000-0000EC080000}">
      <text>
        <r>
          <rPr>
            <sz val="11"/>
            <color indexed="8"/>
            <rFont val="Helvetica"/>
            <family val="2"/>
          </rPr>
          <t>Author:
"When the court received the lawsuit, Luo Gan was at the border of Armenia.”
http://www.clearwisdom.net/emh/articles/2003/9/24/40627.html</t>
        </r>
      </text>
    </comment>
    <comment ref="O1632" authorId="0" shapeId="0" xr:uid="{00000000-0006-0000-0000-00006C210000}">
      <text>
        <r>
          <rPr>
            <sz val="11"/>
            <color indexed="8"/>
            <rFont val="Helvetica"/>
            <family val="2"/>
          </rPr>
          <t>Author:
http://www.clearwisdom.net/emh/articles/2004/3/8/45850.html</t>
        </r>
      </text>
    </comment>
    <comment ref="AL1632" authorId="0" shapeId="0" xr:uid="{00000000-0006-0000-0000-00006D210000}">
      <text>
        <r>
          <rPr>
            <sz val="11"/>
            <color indexed="8"/>
            <rFont val="Helvetica"/>
            <family val="2"/>
          </rPr>
          <t>Author:
http://en.minghui.org/html/articles/2003/8/25/zip.html</t>
        </r>
      </text>
    </comment>
    <comment ref="AN1632" authorId="0" shapeId="0" xr:uid="{00000000-0006-0000-0000-00006E210000}">
      <text>
        <r>
          <rPr>
            <sz val="11"/>
            <color indexed="8"/>
            <rFont val="Helvetica"/>
            <family val="2"/>
          </rPr>
          <t>Author:
At least one, “Yuhong Shi (Chinese citizen living in belgium as a student…”
http://www.alamy.com/stock-photo-from-left-australian-citizen-dai-zhizhen-whose-husband-disappeared-94726597.html</t>
        </r>
      </text>
    </comment>
    <comment ref="AO1632" authorId="0" shapeId="0" xr:uid="{00000000-0006-0000-0000-00006F210000}">
      <text>
        <r>
          <rPr>
            <sz val="11"/>
            <color indexed="8"/>
            <rFont val="Helvetica"/>
            <family val="2"/>
          </rPr>
          <t xml:space="preserve">Author:
“Belgian Falun Dafa Association and Falun Dafa Associations”http://en.minghui.org/html/articles/2003/8/25/zip.html
</t>
        </r>
      </text>
    </comment>
    <comment ref="AP1632" authorId="0" shapeId="0" xr:uid="{00000000-0006-0000-0000-000070210000}">
      <text>
        <r>
          <rPr>
            <sz val="11"/>
            <color indexed="8"/>
            <rFont val="Helvetica"/>
            <family val="2"/>
          </rPr>
          <t>Author:
At least one, “Yuhong Shi (Chinese citizen living in belgium as a student…”
http://www.alamy.com/stock-photo-from-left-australian-citizen-dai-zhizhen-whose-husband-disappeared-94726597.html</t>
        </r>
      </text>
    </comment>
    <comment ref="AQ1632" authorId="0" shapeId="0" xr:uid="{00000000-0006-0000-0000-000071210000}">
      <text>
        <r>
          <rPr>
            <sz val="11"/>
            <color indexed="8"/>
            <rFont val="Helvetica"/>
            <family val="2"/>
          </rPr>
          <t>Author:
At least one, “Yuhong Shi (Chinese citizen living in belgium as a student…”
http://www.alamy.com/stock-photo-from-left-australian-citizen-dai-zhizhen-whose-husband-disappeared-94726597.html</t>
        </r>
      </text>
    </comment>
    <comment ref="AR1632" authorId="0" shapeId="0" xr:uid="{00000000-0006-0000-0000-000072210000}">
      <text>
        <r>
          <rPr>
            <sz val="11"/>
            <color indexed="8"/>
            <rFont val="Helvetica"/>
            <family val="2"/>
          </rPr>
          <t>Author:
At least one, “Yuhong Shi (Chinese citizen living in belgium as a student…”
http://www.alamy.com/stock-photo-from-left-australian-citizen-dai-zhizhen-whose-husband-disappeared-94726597.html</t>
        </r>
      </text>
    </comment>
    <comment ref="AS1632" authorId="0" shapeId="0" xr:uid="{00000000-0006-0000-0000-000073210000}">
      <text>
        <r>
          <rPr>
            <sz val="11"/>
            <color indexed="8"/>
            <rFont val="Helvetica"/>
            <family val="2"/>
          </rPr>
          <t>Author:
“between 2002 and 2007, Luo was one of China's top leaders, serving as a member of the nine-man Politburo Standing Committee”  Wikipedia</t>
        </r>
      </text>
    </comment>
    <comment ref="G1633" authorId="0" shapeId="0" xr:uid="{00000000-0006-0000-0000-0000AF090000}">
      <text>
        <r>
          <rPr>
            <sz val="11"/>
            <color indexed="8"/>
            <rFont val="Helvetica"/>
            <family val="2"/>
          </rPr>
          <t>Author:
NEW added 6-24-16</t>
        </r>
      </text>
    </comment>
    <comment ref="AB1633" authorId="0" shapeId="0" xr:uid="{00000000-0006-0000-0000-0000B0090000}">
      <text>
        <r>
          <rPr>
            <sz val="11"/>
            <color indexed="8"/>
            <rFont val="Helvetica"/>
            <family val="2"/>
          </rPr>
          <t xml:space="preserve">Author:
http://www.clearwisdom.net/html/articles/2003/9/13/40228p.html
</t>
        </r>
      </text>
    </comment>
    <comment ref="AC1633" authorId="0" shapeId="0" xr:uid="{00000000-0006-0000-0000-0000B1090000}">
      <text>
        <r>
          <rPr>
            <sz val="11"/>
            <color indexed="8"/>
            <rFont val="Helvetica"/>
            <family val="2"/>
          </rPr>
          <t xml:space="preserve">Author:
http://www.clearwisdom.net/html/articles/2003/9/13/40228p.html
</t>
        </r>
      </text>
    </comment>
    <comment ref="AL1633" authorId="0" shapeId="0" xr:uid="{00000000-0006-0000-0000-0000B2090000}">
      <text>
        <r>
          <rPr>
            <sz val="11"/>
            <color indexed="8"/>
            <rFont val="Helvetica"/>
            <family val="2"/>
          </rPr>
          <t>Author:
http://faluninfo.net/displayAnArticle.asp?ID=7808</t>
        </r>
      </text>
    </comment>
    <comment ref="AN1633" authorId="0" shapeId="0" xr:uid="{00000000-0006-0000-0000-0000B3090000}">
      <text>
        <r>
          <rPr>
            <sz val="11"/>
            <color indexed="8"/>
            <rFont val="Helvetica"/>
            <family val="2"/>
          </rPr>
          <t>Author:
“Plaintiffs in the lawsuit include Ms. Cuiying Zhang and Ms. Jane Dai who both practice Falun Gong.
Ms. Zhang – an internationally acclaimed traditional Chinese painter who has exhibited her work in 27 countries across four continents (website) – was imprisoned and tortured in China for eight months because of her Falun Gong practice.
Plaintiff Ms. Jane Dai with daughter, Fadu. Ms. Dai’s husband was tortured to death in China for his beliefs.
Plaintiff Ms. Jane Dai with daughter, Fadu. Ms. Dai’s husband was tortured to death in China for his beliefs.
Ms. Dai’s husband was tortured to death by police in China for refusing to renounce his Falun Gong practice, and his partially decomposed body was later found in an abandoned hut. Ms. Dai struggled for months to obtain her late-husband’s ashes from Chinese authorities and has spent the last two years touring the world with her young daughter raising awareness about the persecution that killed her husband.”
http://faluninfo.net/displayAnArticle.asp?ID=7808</t>
        </r>
      </text>
    </comment>
    <comment ref="AS1633" authorId="0" shapeId="0" xr:uid="{00000000-0006-0000-0000-0000B4090000}">
      <text>
        <r>
          <rPr>
            <sz val="11"/>
            <color indexed="8"/>
            <rFont val="Helvetica"/>
            <family val="2"/>
          </rPr>
          <t>Author:
“between 2002 and 2007, Luo was one of China's top leaders, serving as a member of the nine-man Politburo Standing Committee”  Wikipedia</t>
        </r>
      </text>
    </comment>
    <comment ref="AZ1633" authorId="0" shapeId="0" xr:uid="{00000000-0006-0000-0000-0000B5090000}">
      <text>
        <r>
          <rPr>
            <sz val="11"/>
            <color indexed="8"/>
            <rFont val="Helvetica"/>
            <family val="2"/>
          </rPr>
          <t xml:space="preserve">Author:
http://faluninfo.net/displayAnArticle.asp?ID=7808	</t>
        </r>
      </text>
    </comment>
    <comment ref="K1634" authorId="0" shapeId="0" xr:uid="{00000000-0006-0000-0000-000051230000}">
      <text>
        <r>
          <rPr>
            <sz val="11"/>
            <color indexed="8"/>
            <rFont val="Helvetica"/>
            <family val="2"/>
          </rPr>
          <t>Author:
See letter from prosecutor, available HERE:
https://competenceuniverselle.files.wordpress.com/2011/07/einstellungsbescheidchina1.pdf</t>
        </r>
      </text>
    </comment>
    <comment ref="O1634" authorId="0" shapeId="0" xr:uid="{00000000-0006-0000-0000-000052230000}">
      <text>
        <r>
          <rPr>
            <sz val="11"/>
            <color indexed="8"/>
            <rFont val="Helvetica"/>
            <family val="2"/>
          </rPr>
          <t>Author:
http://en.minghui.org/html/articles/2003/11/29/42699.html</t>
        </r>
      </text>
    </comment>
    <comment ref="AB1634" authorId="0" shapeId="0" xr:uid="{00000000-0006-0000-0000-000053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634" authorId="0" shapeId="0" xr:uid="{00000000-0006-0000-0000-000054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634" authorId="0" shapeId="0" xr:uid="{00000000-0006-0000-0000-000055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634" authorId="0" shapeId="0" xr:uid="{00000000-0006-0000-0000-000056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634" authorId="0" shapeId="0" xr:uid="{00000000-0006-0000-0000-000057230000}">
      <text>
        <r>
          <rPr>
            <sz val="11"/>
            <color indexed="8"/>
            <rFont val="Helvetica"/>
            <family val="2"/>
          </rPr>
          <t>Author:
https://en.wikipedia.org/wiki/List_of_former_German_colonies</t>
        </r>
      </text>
    </comment>
    <comment ref="AL1634" authorId="0" shapeId="0" xr:uid="{00000000-0006-0000-0000-000058230000}">
      <text>
        <r>
          <rPr>
            <sz val="11"/>
            <color indexed="8"/>
            <rFont val="Helvetica"/>
            <family val="2"/>
          </rPr>
          <t>Author:
http://en.minghui.org/html/articles/2003/11/29/42699.html</t>
        </r>
      </text>
    </comment>
    <comment ref="AN1634" authorId="0" shapeId="0" xr:uid="{00000000-0006-0000-0000-000059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634" authorId="0" shapeId="0" xr:uid="{00000000-0006-0000-0000-00005A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634" authorId="0" shapeId="0" xr:uid="{00000000-0006-0000-0000-00005B230000}">
      <text>
        <r>
          <rPr>
            <sz val="11"/>
            <color indexed="8"/>
            <rFont val="Helvetica"/>
            <family val="2"/>
          </rPr>
          <t>Author:
This source discusses plaintiff victims living in Germany: http://en.minghui.org/html/articles/2003/11/29/42699.html</t>
        </r>
      </text>
    </comment>
    <comment ref="AS1634" authorId="1" shapeId="0" xr:uid="{00000000-0006-0000-0000-00005C230000}">
      <text>
        <r>
          <rPr>
            <sz val="11"/>
            <color indexed="8"/>
            <rFont val="Helvetica"/>
            <family val="2"/>
          </rPr>
          <t>Mack Eason:
Standing Member of the Politburo of the Central Committee of the Chinese Communist Party and Vice Director of "6-10 Office";</t>
        </r>
      </text>
    </comment>
    <comment ref="AZ1634" authorId="1" shapeId="0" xr:uid="{00000000-0006-0000-0000-00005D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634" authorId="1" shapeId="0" xr:uid="{00000000-0006-0000-0000-00005E230000}">
      <text>
        <r>
          <rPr>
            <sz val="11"/>
            <color indexed="8"/>
            <rFont val="Helvetica"/>
            <family val="2"/>
          </rPr>
          <t xml:space="preserve">Mack Eason:
Suit filed under VStGB, created to bring the German criminal law into accordance with the Rome Statute of the International Criminal Court
</t>
        </r>
      </text>
    </comment>
    <comment ref="BH1634" authorId="0" shapeId="0" xr:uid="{00000000-0006-0000-0000-00005F230000}">
      <text>
        <r>
          <rPr>
            <sz val="11"/>
            <color indexed="8"/>
            <rFont val="Helvetica"/>
            <family val="2"/>
          </rPr>
          <t>Author:
See letter from prosecutor, available HERE:
https://competenceuniverselle.files.wordpress.com/2011/07/einstellungsbescheidchina1.pdf</t>
        </r>
      </text>
    </comment>
    <comment ref="AL1635" authorId="1" shapeId="0" xr:uid="{00000000-0006-0000-0000-0000F2130000}">
      <text>
        <r>
          <rPr>
            <sz val="11"/>
            <color indexed="8"/>
            <rFont val="Helvetica"/>
            <family val="2"/>
          </rPr>
          <t>Mack Eason:
at least one, Zhao Ming, appears to be a Chinese national.
http://www.independent.ie/world-news/asia-pacific/i-went-home-to-china-from-trinity-and-was-put-in-a-torture-jail-for-two-years-26511746.html</t>
        </r>
      </text>
    </comment>
    <comment ref="AN1635" authorId="0" shapeId="0" xr:uid="{00000000-0006-0000-0000-0000F3130000}">
      <text>
        <r>
          <rPr>
            <sz val="11"/>
            <color indexed="8"/>
            <rFont val="Helvetica"/>
            <family val="2"/>
          </rPr>
          <t>Author:
at least one, Zhao Ming, appears to be a Chinese national.
http://www.independent.ie/world-news/asia-pacific/i-went-home-to-china-from-trinity-and-was-put-in-a-torture-jail-for-two-years-26511746.html</t>
        </r>
      </text>
    </comment>
    <comment ref="AO1635" authorId="0" shapeId="0" xr:uid="{00000000-0006-0000-0000-0000F4130000}">
      <text>
        <r>
          <rPr>
            <sz val="11"/>
            <color indexed="8"/>
            <rFont val="Helvetica"/>
            <family val="2"/>
          </rPr>
          <t>Author:
European and Greek Falun Dafa Associations</t>
        </r>
      </text>
    </comment>
    <comment ref="AP1635" authorId="0" shapeId="0" xr:uid="{00000000-0006-0000-0000-0000F5130000}">
      <text>
        <r>
          <rPr>
            <sz val="11"/>
            <color indexed="8"/>
            <rFont val="Helvetica"/>
            <family val="2"/>
          </rPr>
          <t>Author:
at least one, Zhao Ming, appears to be a Chinese national.
http://www.independent.ie/world-news/asia-pacific/i-went-home-to-china-from-trinity-and-was-put-in-a-torture-jail-for-two-years-26511746.html</t>
        </r>
      </text>
    </comment>
    <comment ref="AR1635" authorId="0" shapeId="0" xr:uid="{00000000-0006-0000-0000-0000F6130000}">
      <text>
        <r>
          <rPr>
            <sz val="11"/>
            <color indexed="8"/>
            <rFont val="Helvetica"/>
            <family val="2"/>
          </rPr>
          <t xml:space="preserve">Author:
http://www.clearwisdom.net/html/articles/2004/8/14/51367p.html
</t>
        </r>
      </text>
    </comment>
    <comment ref="AS1635" authorId="0" shapeId="0" xr:uid="{00000000-0006-0000-0000-0000F7130000}">
      <text>
        <r>
          <rPr>
            <sz val="11"/>
            <color indexed="8"/>
            <rFont val="Helvetica"/>
            <family val="2"/>
          </rPr>
          <t>Author:
“between 2002 and 2007, Luo was one of China's top leaders, serving as a member of the nine-man Politburo Standing Committee”  Wikipedia</t>
        </r>
      </text>
    </comment>
    <comment ref="AZ1635" authorId="0" shapeId="0" xr:uid="{00000000-0006-0000-0000-0000F8130000}">
      <text>
        <r>
          <rPr>
            <sz val="11"/>
            <color indexed="8"/>
            <rFont val="Helvetica"/>
            <family val="2"/>
          </rPr>
          <t>Author:
All three named defendants were present in Greece at the time for the Athens 2004 Olympics.</t>
        </r>
      </text>
    </comment>
    <comment ref="AL1636" authorId="1" shapeId="0" xr:uid="{00000000-0006-0000-0000-0000A01B0000}">
      <text>
        <r>
          <rPr>
            <sz val="11"/>
            <color indexed="8"/>
            <rFont val="Helvetica"/>
            <family val="2"/>
          </rPr>
          <t>Mack Eason:
http://www.clearwisdom.net/emh/articles/2003/9/16/40321.html</t>
        </r>
      </text>
    </comment>
    <comment ref="AS1636" authorId="1" shapeId="0" xr:uid="{00000000-0006-0000-0000-0000A11B0000}">
      <text>
        <r>
          <rPr>
            <sz val="11"/>
            <color indexed="8"/>
            <rFont val="Helvetica"/>
            <family val="2"/>
          </rPr>
          <t>Mack Eason:
Between 2002 and 2007, Luo was one of China's top leaders, serving as a member of the nine-man Politburo Standing Committee, and as the Secretary of Central Political and Legal Affairs Commission
https://en.wikipedia.org/wiki/Luo_Gan</t>
        </r>
      </text>
    </comment>
    <comment ref="AZ1636" authorId="1" shapeId="0" xr:uid="{00000000-0006-0000-0000-0000A21B0000}">
      <text>
        <r>
          <rPr>
            <sz val="11"/>
            <color indexed="8"/>
            <rFont val="Helvetica"/>
            <family val="2"/>
          </rPr>
          <t>Mack Eason:
he is in Iceland on a two-day visit as part of an ongoing four-nation tour of Europe.
http://www.clearwisdom.net/emh/articles/2003/9/16/40321.html</t>
        </r>
      </text>
    </comment>
    <comment ref="AO1637" authorId="1" shapeId="0" xr:uid="{00000000-0006-0000-0000-000042180000}">
      <text>
        <r>
          <rPr>
            <sz val="11"/>
            <color indexed="8"/>
            <rFont val="Helvetica"/>
            <family val="2"/>
          </rPr>
          <t xml:space="preserve">Mack Eason:
Korean Falun Dafa Association
</t>
        </r>
      </text>
    </comment>
    <comment ref="AS1637" authorId="1" shapeId="0" xr:uid="{00000000-0006-0000-0000-000043180000}">
      <text>
        <r>
          <rPr>
            <sz val="11"/>
            <color indexed="8"/>
            <rFont val="Helvetica"/>
            <family val="2"/>
          </rPr>
          <t xml:space="preserve">Mack Eason:
“Secretary of the Central Political and Legal Affairs Commission” from 1998-2007
</t>
        </r>
      </text>
    </comment>
    <comment ref="O1638" authorId="1" shapeId="0" xr:uid="{00000000-0006-0000-0000-000032030000}">
      <text>
        <r>
          <rPr>
            <sz val="11"/>
            <color indexed="8"/>
            <rFont val="Helvetica"/>
            <family val="2"/>
          </rPr>
          <t>Mack Eason:
http://www.david-kilgour.com/2007/Dec_02_2007_01a.htm</t>
        </r>
      </text>
    </comment>
    <comment ref="Q1638" authorId="0" shapeId="0" xr:uid="{FCD3CC9F-EC15-2A43-8985-A87C0952C1D7}">
      <text>
        <r>
          <rPr>
            <sz val="11"/>
            <color indexed="8"/>
            <rFont val="Helvetica"/>
            <family val="2"/>
          </rPr>
          <t>Author:
Text of indictment, available here:
http://hrlf.net/wp-content/uploads/2014/08/JiangIndictmentTranslation.pdf</t>
        </r>
      </text>
    </comment>
    <comment ref="AL1638" authorId="1" shapeId="0" xr:uid="{00000000-0006-0000-0000-000033030000}">
      <text>
        <r>
          <rPr>
            <sz val="11"/>
            <color rgb="FF000000"/>
            <rFont val="Helvetica"/>
            <family val="2"/>
          </rPr>
          <t xml:space="preserve">Mack Eason:
</t>
        </r>
        <r>
          <rPr>
            <sz val="11"/>
            <color rgb="FF000000"/>
            <rFont val="Helvetica"/>
            <family val="2"/>
          </rPr>
          <t xml:space="preserve">http://rbqetvx.clearharmony.net/articles/a15697-Newsflash-Lawsuit-Filed-in-Spain-Against-Jiang-Zemin-and-Luo-Gan.html
</t>
        </r>
        <r>
          <rPr>
            <sz val="11"/>
            <color rgb="FF000000"/>
            <rFont val="Helvetica"/>
            <family val="2"/>
          </rPr>
          <t xml:space="preserve">
</t>
        </r>
        <r>
          <rPr>
            <sz val="18"/>
            <color rgb="FF000000"/>
            <rFont val="Calibri"/>
            <family val="2"/>
          </rPr>
          <t>Author:</t>
        </r>
        <r>
          <rPr>
            <sz val="11"/>
            <color rgb="FF000000"/>
            <rFont val="Calibri"/>
            <family val="2"/>
          </rPr>
          <t xml:space="preserve">
</t>
        </r>
        <r>
          <rPr>
            <sz val="18"/>
            <color rgb="FF000000"/>
            <rFont val="Calibri"/>
            <family val="2"/>
          </rPr>
          <t>http://www.david-kilgour.com/2008/Jan_05_2008_04.htm</t>
        </r>
        <r>
          <rPr>
            <sz val="11"/>
            <color rgb="FF000000"/>
            <rFont val="Calibri"/>
            <family val="2"/>
          </rPr>
          <t xml:space="preserve">
</t>
        </r>
      </text>
    </comment>
    <comment ref="AS1638" authorId="1" shapeId="0" xr:uid="{00000000-0006-0000-0000-000034030000}">
      <text>
        <r>
          <rPr>
            <sz val="11"/>
            <color rgb="FF000000"/>
            <rFont val="Helvetica"/>
            <family val="2"/>
          </rPr>
          <t xml:space="preserve">Mack Eason:
</t>
        </r>
        <r>
          <rPr>
            <sz val="11"/>
            <color rgb="FF000000"/>
            <rFont val="Helvetica"/>
            <family val="2"/>
          </rPr>
          <t xml:space="preserve">Between 2002 and 2007, Luo was one of China's top leaders, serving as a member of the nine-man Politburo Standing Committee, and as the Secretary of Central Political and Legal Affairs Commission
</t>
        </r>
        <r>
          <rPr>
            <sz val="11"/>
            <color rgb="FF000000"/>
            <rFont val="Helvetica"/>
            <family val="2"/>
          </rPr>
          <t xml:space="preserve">
</t>
        </r>
        <r>
          <rPr>
            <sz val="11"/>
            <color rgb="FF000000"/>
            <rFont val="Helvetica"/>
            <family val="2"/>
          </rPr>
          <t>https://en.wikipedia.org/wiki/Luo_Gan</t>
        </r>
      </text>
    </comment>
    <comment ref="B1639" authorId="0" shapeId="0" xr:uid="{00000000-0006-0000-0000-000004070000}">
      <text>
        <r>
          <rPr>
            <sz val="11"/>
            <color indexed="8"/>
            <rFont val="Helvetica"/>
            <family val="2"/>
          </rPr>
          <t xml:space="preserve">Author:
First complaint based on UJ filed in Argentina
</t>
        </r>
      </text>
    </comment>
    <comment ref="G1639" authorId="0" shapeId="0" xr:uid="{00000000-0006-0000-0000-000005070000}">
      <text>
        <r>
          <rPr>
            <sz val="11"/>
            <color rgb="FF000000"/>
            <rFont val="Helvetica"/>
            <family val="2"/>
          </rPr>
          <t xml:space="preserve">Author:
</t>
        </r>
        <r>
          <rPr>
            <sz val="11"/>
            <color rgb="FF000000"/>
            <rFont val="Helvetica"/>
            <family val="2"/>
          </rPr>
          <t xml:space="preserve">NEW, Added 6-24-16, </t>
        </r>
      </text>
    </comment>
    <comment ref="K1639" authorId="0" shapeId="0" xr:uid="{00000000-0006-0000-0000-000006070000}">
      <text>
        <r>
          <rPr>
            <sz val="11"/>
            <color rgb="FF000000"/>
            <rFont val="Helvetica"/>
            <family val="2"/>
          </rPr>
          <t xml:space="preserve">Author:
</t>
        </r>
        <r>
          <rPr>
            <sz val="11"/>
            <color rgb="FF000000"/>
            <rFont val="Helvetica"/>
            <family val="2"/>
          </rPr>
          <t>https://competence-universelle.org/tag/liwei-fu/</t>
        </r>
      </text>
    </comment>
    <comment ref="O1639" authorId="0" shapeId="0" xr:uid="{00000000-0006-0000-0000-000007070000}">
      <text>
        <r>
          <rPr>
            <sz val="11"/>
            <color indexed="8"/>
            <rFont val="Helvetica"/>
            <family val="2"/>
          </rPr>
          <t>Author:
http://en.minghui.org/html/articles/2013/6/3/140287p.html</t>
        </r>
      </text>
    </comment>
    <comment ref="P1639" authorId="0" shapeId="0" xr:uid="{00000000-0006-0000-0000-000008070000}">
      <text>
        <r>
          <rPr>
            <sz val="11"/>
            <color indexed="8"/>
            <rFont val="Helvetica"/>
            <family val="2"/>
          </rPr>
          <t>Author:
http://www.reuters.com/article/us-argentina-china-falungong-idUSTRE5BM02B20091223</t>
        </r>
      </text>
    </comment>
    <comment ref="AL1639" authorId="0" shapeId="0" xr:uid="{00000000-0006-0000-0000-000009070000}">
      <text>
        <r>
          <rPr>
            <sz val="11"/>
            <color indexed="8"/>
            <rFont val="Helvetica"/>
            <family val="2"/>
          </rPr>
          <t xml:space="preserve">Author:
http://en.minghui.org/html/articles/2013/6/3/140287p.html
</t>
        </r>
      </text>
    </comment>
    <comment ref="AO1639" authorId="0" shapeId="0" xr:uid="{00000000-0006-0000-0000-00000A070000}">
      <text>
        <r>
          <rPr>
            <sz val="11"/>
            <color indexed="8"/>
            <rFont val="Helvetica"/>
            <family val="2"/>
          </rPr>
          <t>Author:
"the Falun Dafa Association of Argentina (FDAA)”
http://en.minghui.org/html/articles/2013/6/3/140287p.html
Also helped out by Human Rights Law Foundation
http://hrlf.net/global-assistance/</t>
        </r>
      </text>
    </comment>
    <comment ref="AQ1639" authorId="0" shapeId="0" xr:uid="{00000000-0006-0000-0000-00000B070000}">
      <text>
        <r>
          <rPr>
            <sz val="11"/>
            <color indexed="8"/>
            <rFont val="Helvetica"/>
            <family val="2"/>
          </rPr>
          <t>Author:
Appears that members of the Asociación Civil Estudio de Falun Dafa en Argentina (the group that initially filed the complaint) were in fact victims and Chinese expats in Argentina.
http://falundafaarg.wix.com/falundafa-argentina#!comunicados-de-prensa/cylc</t>
        </r>
      </text>
    </comment>
    <comment ref="AS1639" authorId="0" shapeId="0" xr:uid="{00000000-0006-0000-0000-00000C070000}">
      <text>
        <r>
          <rPr>
            <sz val="11"/>
            <color rgb="FF000000"/>
            <rFont val="Helvetica"/>
            <family val="2"/>
          </rPr>
          <t xml:space="preserve">Author:
</t>
        </r>
        <r>
          <rPr>
            <sz val="11"/>
            <color rgb="FF000000"/>
            <rFont val="Helvetica"/>
            <family val="2"/>
          </rPr>
          <t xml:space="preserve">Coordinator of the 610 Office
</t>
        </r>
        <r>
          <rPr>
            <sz val="11"/>
            <color rgb="FF000000"/>
            <rFont val="Helvetica"/>
            <family val="2"/>
          </rPr>
          <t>http://hrlf.net/direct-litigation/</t>
        </r>
      </text>
    </comment>
    <comment ref="BE1639" authorId="0" shapeId="0" xr:uid="{00000000-0006-0000-0000-00000D070000}">
      <text>
        <r>
          <rPr>
            <sz val="11"/>
            <color indexed="8"/>
            <rFont val="Helvetica"/>
            <family val="2"/>
          </rPr>
          <t>Author:
http://falundafaarg.wix.com/falundafa-argentina#!blank/c17dd
Juzgado Nacional en lo Criminal y Correccional Federal n°9 de la Republica de Argentina de Buenos Aires, Causa Nº 17.885/2005, « LUO GAN s/ imposición de torturas (art. 144 ter inciso 1° del Código Penal) y genocidio », Registro de la Secretaría Nº 17, 13 décembre 2005</t>
        </r>
      </text>
    </comment>
    <comment ref="B1640" authorId="1" shapeId="0" xr:uid="{00000000-0006-0000-0000-00002F0F0000}">
      <text>
        <r>
          <rPr>
            <sz val="11"/>
            <color indexed="8"/>
            <rFont val="Helvetica"/>
            <family val="2"/>
          </rPr>
          <t>Mack Eason:
Some sources describe this as a civil suit, others as a criminal suit.  Unclear.</t>
        </r>
      </text>
    </comment>
    <comment ref="O1640" authorId="1" shapeId="0" xr:uid="{00000000-0006-0000-0000-0000300F0000}">
      <text>
        <r>
          <rPr>
            <sz val="11"/>
            <color indexed="8"/>
            <rFont val="Helvetica"/>
            <family val="2"/>
          </rPr>
          <t>Mack Eason:
http://www.reuters.com/article/us-germany-turkey-complaint-idUSKCN0ZD231</t>
        </r>
      </text>
    </comment>
    <comment ref="AD1640" authorId="1" shapeId="0" xr:uid="{00000000-0006-0000-0000-0000310F0000}">
      <text>
        <r>
          <rPr>
            <sz val="11"/>
            <color indexed="8"/>
            <rFont val="Helvetica"/>
            <family val="2"/>
          </rPr>
          <t>Mack Eason:
https://sputniknews.com/politics/201606281042101173-german-erdogan-war-crimes-trial/</t>
        </r>
      </text>
    </comment>
    <comment ref="AE1640" authorId="1" shapeId="0" xr:uid="{00000000-0006-0000-0000-0000320F0000}">
      <text>
        <r>
          <rPr>
            <sz val="11"/>
            <color indexed="8"/>
            <rFont val="Helvetica"/>
            <family val="2"/>
          </rPr>
          <t>Mack Eason:
https://sputniknews.com/politics/201606281042101173-german-erdogan-war-crimes-trial/</t>
        </r>
      </text>
    </comment>
    <comment ref="AL1640" authorId="1" shapeId="0" xr:uid="{00000000-0006-0000-0000-000033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1641" authorId="1" shapeId="0" xr:uid="{00000000-0006-0000-0000-0000E9010000}">
      <text>
        <r>
          <rPr>
            <sz val="11"/>
            <color indexed="8"/>
            <rFont val="Helvetica"/>
            <family val="2"/>
          </rPr>
          <t>Mack Eason:
http://www.cridem.org/C_Info.php?article=3917</t>
        </r>
      </text>
    </comment>
    <comment ref="AB1641" authorId="1" shapeId="0" xr:uid="{00000000-0006-0000-0000-0000EA010000}">
      <text>
        <r>
          <rPr>
            <sz val="11"/>
            <color indexed="8"/>
            <rFont val="Helvetica"/>
            <family val="2"/>
          </rPr>
          <t>Mack Eason:
http://www.cridem.org/C_Info.php?article=3917</t>
        </r>
      </text>
    </comment>
    <comment ref="AE1641" authorId="1" shapeId="0" xr:uid="{00000000-0006-0000-0000-0000EB010000}">
      <text>
        <r>
          <rPr>
            <sz val="11"/>
            <color indexed="8"/>
            <rFont val="Helvetica"/>
            <family val="2"/>
          </rPr>
          <t>Mack Eason:
http://www.cridem.org/C_Info.php?article=3917</t>
        </r>
      </text>
    </comment>
    <comment ref="AL1641" authorId="1" shapeId="0" xr:uid="{00000000-0006-0000-0000-0000EC010000}">
      <text>
        <r>
          <rPr>
            <sz val="11"/>
            <color indexed="8"/>
            <rFont val="Helvetica"/>
            <family val="2"/>
          </rPr>
          <t>Mack Eason:
http://www.cridem.org/C_Info.php?article=3917</t>
        </r>
      </text>
    </comment>
    <comment ref="BJ1641" authorId="1" shapeId="0" xr:uid="{00000000-0006-0000-0000-0000ED010000}">
      <text>
        <r>
          <rPr>
            <sz val="11"/>
            <color indexed="8"/>
            <rFont val="Helvetica"/>
            <family val="2"/>
          </rPr>
          <t>Mack Eason:
https://translate.google.com/translate?hl=en&amp;sl=fr&amp;u=http://www.avomm.com/OUSMANE-SARR-PRESIDENT-DE-L-ASSOCIATION-D-AIDE-AUX-VEUVES-ET-ORPHELINS-DES-MILITAIRES-MAURITANIENS-NOUS-TENONS-VALL_a1013.html&amp;prev=search</t>
        </r>
      </text>
    </comment>
    <comment ref="B1642" authorId="0" shapeId="0" xr:uid="{00000000-0006-0000-0000-0000E6010000}">
      <text>
        <r>
          <rPr>
            <sz val="11"/>
            <color indexed="8"/>
            <rFont val="Helvetica"/>
            <family val="2"/>
          </rPr>
          <t>Author:
Instance of one European state investigating a national of ANOTHER European state.
ALSO a case where refugees are involved.</t>
        </r>
      </text>
    </comment>
    <comment ref="AL1642" authorId="0" shapeId="0" xr:uid="{00000000-0006-0000-0000-0000E7010000}">
      <text>
        <r>
          <rPr>
            <sz val="11"/>
            <color indexed="8"/>
            <rFont val="Helvetica"/>
            <family val="2"/>
          </rPr>
          <t>Author:
https://trialinternational.org/latest-post/thierry-desmarest/
https://business-humanrights.org/en/total-lawsuit-in-belgium-re-myanmar</t>
        </r>
      </text>
    </comment>
    <comment ref="BJ1642" authorId="0" shapeId="0" xr:uid="{00000000-0006-0000-0000-0000E8010000}">
      <text>
        <r>
          <rPr>
            <sz val="11"/>
            <color indexed="8"/>
            <rFont val="Helvetica"/>
            <family val="2"/>
          </rPr>
          <t xml:space="preserve">Author:
France had a parallel lawsuit that started 4 months after the one in Belgium.
</t>
        </r>
      </text>
    </comment>
    <comment ref="O1643" authorId="0" shapeId="0" xr:uid="{00000000-0006-0000-0000-00001D2A0000}">
      <text>
        <r>
          <rPr>
            <sz val="11"/>
            <color indexed="8"/>
            <rFont val="Helvetica"/>
            <family val="2"/>
          </rPr>
          <t>Author:
http://www.derechos.org/nizkor/arg/espana/gar.html</t>
        </r>
      </text>
    </comment>
    <comment ref="P1643" authorId="0" shapeId="0" xr:uid="{00000000-0006-0000-0000-00001E2A0000}">
      <text>
        <r>
          <rPr>
            <sz val="11"/>
            <color indexed="8"/>
            <rFont val="Helvetica"/>
            <family val="2"/>
          </rPr>
          <t>Author:
http://www.derechos.org/nizkor/arg/espana/gar.html</t>
        </r>
      </text>
    </comment>
    <comment ref="AB1643" authorId="0" shapeId="0" xr:uid="{00000000-0006-0000-0000-00001F2A0000}">
      <text>
        <r>
          <rPr>
            <sz val="11"/>
            <color indexed="8"/>
            <rFont val="Helvetica"/>
            <family val="2"/>
          </rPr>
          <t xml:space="preserve">Author:
See 1999 indictment, section 7. 
http://www.derechos.org/nizkor/arg/espana/gar.html </t>
        </r>
      </text>
    </comment>
    <comment ref="AC1643" authorId="0" shapeId="0" xr:uid="{00000000-0006-0000-0000-000020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43" authorId="0" shapeId="0" xr:uid="{00000000-0006-0000-0000-0000212A0000}">
      <text>
        <r>
          <rPr>
            <sz val="11"/>
            <color indexed="8"/>
            <rFont val="Helvetica"/>
            <family val="2"/>
          </rPr>
          <t xml:space="preserve">Author:
Trial Watch says these Argentinean defendants were charged with CaH.  I looked through the court documents and I disagree.
</t>
        </r>
      </text>
    </comment>
    <comment ref="AF1643" authorId="0" shapeId="0" xr:uid="{00000000-0006-0000-0000-0000222A0000}">
      <text>
        <r>
          <rPr>
            <sz val="11"/>
            <color indexed="8"/>
            <rFont val="Helvetica"/>
            <family val="2"/>
          </rPr>
          <t>Author:
Terrorism</t>
        </r>
      </text>
    </comment>
    <comment ref="AL1643" authorId="0" shapeId="0" xr:uid="{00000000-0006-0000-0000-000023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43" authorId="0" shapeId="0" xr:uid="{00000000-0006-0000-0000-000024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43" authorId="0" shapeId="0" xr:uid="{00000000-0006-0000-0000-000025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43" authorId="0" shapeId="0" xr:uid="{00000000-0006-0000-0000-000026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43" authorId="0" shapeId="0" xr:uid="{00000000-0006-0000-0000-000027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43" authorId="0" shapeId="0" xr:uid="{00000000-0006-0000-0000-0000282A0000}">
      <text>
        <r>
          <rPr>
            <sz val="11"/>
            <color indexed="8"/>
            <rFont val="Helvetica"/>
            <family val="2"/>
          </rPr>
          <t>Author:
multiple countries had opened investigations into these Argentinean defendants.</t>
        </r>
      </text>
    </comment>
    <comment ref="B1644" authorId="0" shapeId="0" xr:uid="{00000000-0006-0000-0000-0000CA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44" authorId="0" shapeId="0" xr:uid="{00000000-0006-0000-0000-0000CB200000}">
      <text>
        <r>
          <rPr>
            <sz val="11"/>
            <color indexed="8"/>
            <rFont val="Helvetica"/>
            <family val="2"/>
          </rPr>
          <t xml:space="preserve">Author:
Added 7-18-16
</t>
        </r>
      </text>
    </comment>
    <comment ref="O1644" authorId="0" shapeId="0" xr:uid="{00000000-0006-0000-0000-0000CC200000}">
      <text>
        <r>
          <rPr>
            <sz val="11"/>
            <color indexed="8"/>
            <rFont val="Helvetica"/>
            <family val="2"/>
          </rPr>
          <t>Author:
http://sahara-news.org/650-spanish-police-hunt-polisario-leaders-for-genocide.html</t>
        </r>
      </text>
    </comment>
    <comment ref="AF1644" authorId="0" shapeId="0" xr:uid="{00000000-0006-0000-0000-0000CD200000}">
      <text>
        <r>
          <rPr>
            <sz val="11"/>
            <color indexed="8"/>
            <rFont val="Helvetica"/>
            <family val="2"/>
          </rPr>
          <t>Author:
“crimes of murder, bodily injury, illegal detention, TERRORISM, TORTURE and disappearances”</t>
        </r>
      </text>
    </comment>
    <comment ref="AI1644" authorId="0" shapeId="0" xr:uid="{00000000-0006-0000-0000-0000CE200000}">
      <text>
        <r>
          <rPr>
            <sz val="11"/>
            <color indexed="8"/>
            <rFont val="Helvetica"/>
            <family val="2"/>
          </rPr>
          <t>Author:
Spain didn’t hold Morocco as a colony in the 19th century, BUT Morocco was a spanish protectorate after WWI and was invaded by Franco</t>
        </r>
      </text>
    </comment>
    <comment ref="AL1644" authorId="0" shapeId="0" xr:uid="{00000000-0006-0000-0000-0000CF200000}">
      <text>
        <r>
          <rPr>
            <sz val="11"/>
            <color indexed="8"/>
            <rFont val="Helvetica"/>
            <family val="2"/>
          </rPr>
          <t>Author:
http://polisario-thinktwice.org/460-december-14-2007-mens-justice-catches-up-with-the-polisario-and-algeria.html
http://www.asser.nl/media/1421/spain-yihl-15-2012.pdf</t>
        </r>
      </text>
    </comment>
    <comment ref="AN1644" authorId="0" shapeId="0" xr:uid="{00000000-0006-0000-0000-0000D0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44" authorId="0" shapeId="0" xr:uid="{00000000-0006-0000-0000-0000D1200000}">
      <text>
        <r>
          <rPr>
            <sz val="11"/>
            <color indexed="8"/>
            <rFont val="Helvetica"/>
            <family val="2"/>
          </rPr>
          <t>Author:
“filed before the Spanish National Court by a group of Saharawi citizens”  http://www.fmyv.es/ci/in/HR/12.pdf at p. 21</t>
        </r>
      </text>
    </comment>
    <comment ref="AQ1644" authorId="0" shapeId="0" xr:uid="{00000000-0006-0000-0000-0000D2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44" authorId="0" shapeId="0" xr:uid="{00000000-0006-0000-0000-0000D3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645" authorId="0" shapeId="0" xr:uid="{00000000-0006-0000-0000-0000D4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45" authorId="0" shapeId="0" xr:uid="{00000000-0006-0000-0000-0000D5200000}">
      <text>
        <r>
          <rPr>
            <sz val="11"/>
            <color indexed="8"/>
            <rFont val="Helvetica"/>
            <family val="2"/>
          </rPr>
          <t xml:space="preserve">Author:
Added 7-18-16
</t>
        </r>
      </text>
    </comment>
    <comment ref="O1645" authorId="0" shapeId="0" xr:uid="{00000000-0006-0000-0000-0000D6200000}">
      <text>
        <r>
          <rPr>
            <sz val="11"/>
            <color indexed="8"/>
            <rFont val="Helvetica"/>
            <family val="2"/>
          </rPr>
          <t>Author:
http://sahara-news.org/650-spanish-police-hunt-polisario-leaders-for-genocide.html</t>
        </r>
      </text>
    </comment>
    <comment ref="AF1645" authorId="0" shapeId="0" xr:uid="{00000000-0006-0000-0000-0000D7200000}">
      <text>
        <r>
          <rPr>
            <sz val="11"/>
            <color indexed="8"/>
            <rFont val="Helvetica"/>
            <family val="2"/>
          </rPr>
          <t>Author:
“crimes of murder, bodily injury, illegal detention, TERRORISM, TORTURE and disappearances”</t>
        </r>
      </text>
    </comment>
    <comment ref="AI1645" authorId="0" shapeId="0" xr:uid="{00000000-0006-0000-0000-0000D8200000}">
      <text>
        <r>
          <rPr>
            <sz val="11"/>
            <color indexed="8"/>
            <rFont val="Helvetica"/>
            <family val="2"/>
          </rPr>
          <t>Author:
Spain didn’t hold Morocco as a colony in the 19th century, BUT Morocco was a spanish protectorate after WWI and was invaded by Franco</t>
        </r>
      </text>
    </comment>
    <comment ref="AL1645" authorId="0" shapeId="0" xr:uid="{00000000-0006-0000-0000-0000D9200000}">
      <text>
        <r>
          <rPr>
            <sz val="11"/>
            <color indexed="8"/>
            <rFont val="Helvetica"/>
            <family val="2"/>
          </rPr>
          <t>Author:
http://polisario-thinktwice.org/460-december-14-2007-mens-justice-catches-up-with-the-polisario-and-algeria.html
http://www.asser.nl/media/1421/spain-yihl-15-2012.pdf</t>
        </r>
      </text>
    </comment>
    <comment ref="AN1645" authorId="0" shapeId="0" xr:uid="{00000000-0006-0000-0000-0000DA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45" authorId="0" shapeId="0" xr:uid="{00000000-0006-0000-0000-0000DB200000}">
      <text>
        <r>
          <rPr>
            <sz val="11"/>
            <color indexed="8"/>
            <rFont val="Helvetica"/>
            <family val="2"/>
          </rPr>
          <t>Author:
“filed before the Spanish National Court by a group of Saharawi citizens”  http://www.fmyv.es/ci/in/HR/12.pdf at p. 21</t>
        </r>
      </text>
    </comment>
    <comment ref="AQ1645" authorId="0" shapeId="0" xr:uid="{00000000-0006-0000-0000-0000DC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45" authorId="0" shapeId="0" xr:uid="{00000000-0006-0000-0000-0000DD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646" authorId="0" shapeId="0" xr:uid="{00000000-0006-0000-0000-0000DE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46" authorId="0" shapeId="0" xr:uid="{00000000-0006-0000-0000-0000DF200000}">
      <text>
        <r>
          <rPr>
            <sz val="11"/>
            <color indexed="8"/>
            <rFont val="Helvetica"/>
            <family val="2"/>
          </rPr>
          <t xml:space="preserve">Author:
Added 7-18-16
</t>
        </r>
      </text>
    </comment>
    <comment ref="O1646" authorId="0" shapeId="0" xr:uid="{00000000-0006-0000-0000-0000E0200000}">
      <text>
        <r>
          <rPr>
            <sz val="11"/>
            <color indexed="8"/>
            <rFont val="Helvetica"/>
            <family val="2"/>
          </rPr>
          <t>Author:
http://sahara-news.org/650-spanish-police-hunt-polisario-leaders-for-genocide.html</t>
        </r>
      </text>
    </comment>
    <comment ref="AF1646" authorId="0" shapeId="0" xr:uid="{00000000-0006-0000-0000-0000E1200000}">
      <text>
        <r>
          <rPr>
            <sz val="11"/>
            <color indexed="8"/>
            <rFont val="Helvetica"/>
            <family val="2"/>
          </rPr>
          <t>Author:
“crimes of murder, bodily injury, illegal detention, TERRORISM, TORTURE and disappearances”</t>
        </r>
      </text>
    </comment>
    <comment ref="AI1646" authorId="0" shapeId="0" xr:uid="{00000000-0006-0000-0000-0000E2200000}">
      <text>
        <r>
          <rPr>
            <sz val="11"/>
            <color indexed="8"/>
            <rFont val="Helvetica"/>
            <family val="2"/>
          </rPr>
          <t>Author:
Spain didn’t hold Morocco as a colony in the 19th century, BUT Morocco was a spanish protectorate after WWI and was invaded by Franco</t>
        </r>
      </text>
    </comment>
    <comment ref="AL1646" authorId="0" shapeId="0" xr:uid="{00000000-0006-0000-0000-0000E3200000}">
      <text>
        <r>
          <rPr>
            <sz val="11"/>
            <color indexed="8"/>
            <rFont val="Helvetica"/>
            <family val="2"/>
          </rPr>
          <t>Author:
http://polisario-thinktwice.org/460-december-14-2007-mens-justice-catches-up-with-the-polisario-and-algeria.html
http://www.asser.nl/media/1421/spain-yihl-15-2012.pdf</t>
        </r>
      </text>
    </comment>
    <comment ref="AN1646" authorId="0" shapeId="0" xr:uid="{00000000-0006-0000-0000-0000E4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46" authorId="0" shapeId="0" xr:uid="{00000000-0006-0000-0000-0000E5200000}">
      <text>
        <r>
          <rPr>
            <sz val="11"/>
            <color indexed="8"/>
            <rFont val="Helvetica"/>
            <family val="2"/>
          </rPr>
          <t>Author:
“filed before the Spanish National Court by a group of Saharawi citizens”  http://www.fmyv.es/ci/in/HR/12.pdf at p. 21</t>
        </r>
      </text>
    </comment>
    <comment ref="AQ1646" authorId="0" shapeId="0" xr:uid="{00000000-0006-0000-0000-0000E6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46" authorId="0" shapeId="0" xr:uid="{00000000-0006-0000-0000-0000E7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647" authorId="0" shapeId="0" xr:uid="{00000000-0006-0000-0000-00000C0C0000}">
      <text>
        <r>
          <rPr>
            <sz val="11"/>
            <color rgb="FF000000"/>
            <rFont val="Helvetica"/>
            <family val="2"/>
          </rPr>
          <t xml:space="preserve">Author:
</t>
        </r>
        <r>
          <rPr>
            <sz val="11"/>
            <color rgb="FF000000"/>
            <rFont val="Helvetica"/>
            <family val="2"/>
          </rPr>
          <t>This is the case I write about in my introduction!</t>
        </r>
      </text>
    </comment>
    <comment ref="M1647" authorId="0" shapeId="0" xr:uid="{00000000-0006-0000-0000-00000D0C0000}">
      <text>
        <r>
          <rPr>
            <sz val="11"/>
            <color indexed="8"/>
            <rFont val="Helvetica"/>
            <family val="2"/>
          </rPr>
          <t xml:space="preserve">Author:
Crimes committed in Great Lakes region during this period
</t>
        </r>
      </text>
    </comment>
    <comment ref="O1647" authorId="0" shapeId="0" xr:uid="{00000000-0006-0000-0000-00000E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647" authorId="0" shapeId="0" xr:uid="{00000000-0006-0000-0000-00000F0C0000}">
      <text>
        <r>
          <rPr>
            <sz val="11"/>
            <color indexed="8"/>
            <rFont val="Helvetica"/>
            <family val="2"/>
          </rPr>
          <t>Author:
“I ORDER_x000D_THE INDICTMENT OF THE FOLLOWING PERSONS:…”
http://www.friendsofthecongo.org/pdf/spanish_indictment.pdf</t>
        </r>
      </text>
    </comment>
    <comment ref="Q1647" authorId="0" shapeId="0" xr:uid="{00000000-0006-0000-0000-000010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647" authorId="0" shapeId="0" xr:uid="{00000000-0006-0000-0000-000011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647" authorId="0" shapeId="0" xr:uid="{00000000-0006-0000-0000-000012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647" authorId="0" shapeId="0" xr:uid="{00000000-0006-0000-0000-000013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647" authorId="0" shapeId="0" xr:uid="{00000000-0006-0000-0000-000014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647" authorId="0" shapeId="0" xr:uid="{00000000-0006-0000-0000-000015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647" authorId="0" shapeId="0" xr:uid="{00000000-0006-0000-0000-0000160C0000}">
      <text>
        <r>
          <rPr>
            <sz val="11"/>
            <color indexed="8"/>
            <rFont val="Helvetica"/>
            <family val="2"/>
          </rPr>
          <t>Author:
Rwanda controlled first by Germany (German East Africa) during colonial period, then by Belgium under League of Nations Mandate system</t>
        </r>
      </text>
    </comment>
    <comment ref="AL1647" authorId="0" shapeId="0" xr:uid="{00000000-0006-0000-0000-0000170C0000}">
      <text>
        <r>
          <rPr>
            <sz val="11"/>
            <color indexed="8"/>
            <rFont val="Helvetica"/>
            <family val="2"/>
          </rPr>
          <t>Author:
http://www.veritasrwandaforum.org/material/press_release_080208_eng.pdf</t>
        </r>
      </text>
    </comment>
    <comment ref="AO1647" authorId="0" shapeId="0" xr:uid="{00000000-0006-0000-0000-000018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647" authorId="0" shapeId="0" xr:uid="{00000000-0006-0000-0000-000019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647" authorId="0" shapeId="0" xr:uid="{00000000-0006-0000-0000-00001A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647" authorId="0" shapeId="0" xr:uid="{00000000-0006-0000-0000-00001B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647" authorId="0" shapeId="0" xr:uid="{00000000-0006-0000-0000-00001C0C0000}">
      <text>
        <r>
          <rPr>
            <sz val="11"/>
            <color indexed="8"/>
            <rFont val="Helvetica"/>
            <family val="2"/>
          </rPr>
          <t>Author:
Former Intelligence Officer (1.0) serving in the 408th Brigade of the APR. Presently a Unit Commanding Officer.</t>
        </r>
      </text>
    </comment>
    <comment ref="AT1647" authorId="0" shapeId="0" xr:uid="{00000000-0006-0000-0000-00001D0C0000}">
      <text>
        <r>
          <rPr>
            <sz val="11"/>
            <color indexed="8"/>
            <rFont val="Helvetica"/>
            <family val="2"/>
          </rPr>
          <t>Author:
This is the case I write about in my introduction.  Rwanda was MOST CERTAINLY not supportive of these indictments.</t>
        </r>
      </text>
    </comment>
    <comment ref="BI1647" authorId="0" shapeId="0" xr:uid="{00000000-0006-0000-0000-00001E0C0000}">
      <text>
        <r>
          <rPr>
            <sz val="11"/>
            <color indexed="8"/>
            <rFont val="Helvetica"/>
            <family val="2"/>
          </rPr>
          <t>Author:
Conducted alongside ICTR.  See first page of spanish indictment pdf: http://www.friendsofthecongo.org/pdf/spanish_indictment.pdf</t>
        </r>
      </text>
    </comment>
    <comment ref="B1648" authorId="0" shapeId="0" xr:uid="{00000000-0006-0000-0000-000065120000}">
      <text>
        <r>
          <rPr>
            <sz val="11"/>
            <color indexed="8"/>
            <rFont val="Helvetica"/>
            <family val="2"/>
          </rPr>
          <t xml:space="preserve">Author:
Case where civil complaint (application to join as civil party) is used IN CONCERT WITH Rwanda in order to push France to bring suit.
CPCR ”lodged a complaint in Paris on 7 January 2012, applying to join proceedings as a civil party against Rafiki and requesting that a judicial inquiry be opened up." </t>
        </r>
      </text>
    </comment>
    <comment ref="O1648" authorId="0" shapeId="0" xr:uid="{00000000-0006-0000-0000-000066120000}">
      <text>
        <r>
          <rPr>
            <sz val="11"/>
            <color rgb="FF000000"/>
            <rFont val="Helvetica"/>
            <family val="2"/>
          </rPr>
          <t xml:space="preserve">Author:
</t>
        </r>
        <r>
          <rPr>
            <sz val="11"/>
            <color rgb="FF000000"/>
            <rFont val="Helvetica"/>
            <family val="2"/>
          </rPr>
          <t>https://www.collectifpartiescivilesrwanda.fr/en/tableau-des-plaintes-du-cpcr/</t>
        </r>
      </text>
    </comment>
    <comment ref="P1648" authorId="0" shapeId="0" xr:uid="{00000000-0006-0000-0000-000067120000}">
      <text>
        <r>
          <rPr>
            <sz val="11"/>
            <color indexed="8"/>
            <rFont val="Helvetica"/>
            <family val="2"/>
          </rPr>
          <t>Author:
Int’l arrest warrant issued by Rwanda</t>
        </r>
      </text>
    </comment>
    <comment ref="Q1648" authorId="1" shapeId="0" xr:uid="{00000000-0006-0000-0000-000068120000}">
      <text>
        <r>
          <rPr>
            <sz val="11"/>
            <color indexed="8"/>
            <rFont val="Helvetica"/>
            <family val="2"/>
          </rPr>
          <t xml:space="preserve">Mack Eason:
https://trialinternational.org/latest-post/octavien-ngenzi/
</t>
        </r>
      </text>
    </comment>
    <comment ref="AC1648" authorId="0" shapeId="0" xr:uid="{00000000-0006-0000-0000-000069120000}">
      <text>
        <r>
          <rPr>
            <sz val="11"/>
            <color indexed="8"/>
            <rFont val="Helvetica"/>
            <family val="2"/>
          </rPr>
          <t>Author:
genocide,complicity in genocide, conspiracy to commit genocide,crimes against humanity</t>
        </r>
      </text>
    </comment>
    <comment ref="AE1648" authorId="0" shapeId="0" xr:uid="{00000000-0006-0000-0000-00006A120000}">
      <text>
        <r>
          <rPr>
            <sz val="11"/>
            <color indexed="8"/>
            <rFont val="Helvetica"/>
            <family val="2"/>
          </rPr>
          <t>Author:
genocide,complicity in genocide, conspiracy to commit genocide,crimes against humanity</t>
        </r>
      </text>
    </comment>
    <comment ref="AG1648" authorId="0" shapeId="0" xr:uid="{00000000-0006-0000-0000-00006B120000}">
      <text>
        <r>
          <rPr>
            <sz val="11"/>
            <color indexed="8"/>
            <rFont val="Helvetica"/>
            <family val="2"/>
          </rPr>
          <t>Author:
Rwanda controlled first by Germany (German East Africa) during colonial period, then by Belgium under League of Nations Mandate system</t>
        </r>
      </text>
    </comment>
    <comment ref="AH1648" authorId="0" shapeId="0" xr:uid="{00000000-0006-0000-0000-00006C120000}">
      <text>
        <r>
          <rPr>
            <sz val="11"/>
            <color indexed="8"/>
            <rFont val="Helvetica"/>
            <family val="2"/>
          </rPr>
          <t>Author:
barely.
https://en.wikipedia.org/wiki/Danish_colonial_empire#Overview</t>
        </r>
      </text>
    </comment>
    <comment ref="AO1648" authorId="0" shapeId="0" xr:uid="{00000000-0006-0000-0000-00006D120000}">
      <text>
        <r>
          <rPr>
            <sz val="11"/>
            <color indexed="8"/>
            <rFont val="Helvetica"/>
            <family val="2"/>
          </rPr>
          <t>Author:
complaint filed by CPCR</t>
        </r>
      </text>
    </comment>
    <comment ref="BB1648" authorId="0" shapeId="0" xr:uid="{00000000-0006-0000-0000-00006E120000}">
      <text>
        <r>
          <rPr>
            <sz val="11"/>
            <color indexed="8"/>
            <rFont val="Helvetica"/>
            <family val="2"/>
          </rPr>
          <t>Author:
“Mr. Ngenzi was arrested in 2010 in Mayotte, a French territory in the Indian Ocean, where he had requested asylum using a fake identity.” http://www.nytimes.com/2016/05/11/world/africa/rwanda-ex-mayors-suspected-of-roles-in-genocide-go-on-trial.html?_r=1</t>
        </r>
      </text>
    </comment>
    <comment ref="BC1648" authorId="0" shapeId="0" xr:uid="{00000000-0006-0000-0000-00006F120000}">
      <text>
        <r>
          <rPr>
            <sz val="11"/>
            <color indexed="8"/>
            <rFont val="Helvetica"/>
            <family val="2"/>
          </rPr>
          <t xml:space="preserve">Author:
</t>
        </r>
      </text>
    </comment>
    <comment ref="BJ1648" authorId="0" shapeId="0" xr:uid="{00000000-0006-0000-0000-000070120000}">
      <text>
        <r>
          <rPr>
            <sz val="11"/>
            <color indexed="8"/>
            <rFont val="Helvetica"/>
            <family val="2"/>
          </rPr>
          <t>Author:
Tried in absentia in Rwandan courts</t>
        </r>
      </text>
    </comment>
    <comment ref="S1649" authorId="1" shapeId="0" xr:uid="{00000000-0006-0000-0000-0000D1300000}">
      <text>
        <r>
          <rPr>
            <sz val="11"/>
            <color indexed="8"/>
            <rFont val="Helvetica"/>
            <family val="2"/>
          </rPr>
          <t>Mack Eason:
http://www.apnewsarchive.com/1998/Bosnian-War-Crimes-Trial-Begins/id-d99537a122d98ff28644e4e3d7b918f1</t>
        </r>
      </text>
    </comment>
    <comment ref="AH1649" authorId="0" shapeId="0" xr:uid="{00000000-0006-0000-0000-0000D2300000}">
      <text>
        <r>
          <rPr>
            <sz val="11"/>
            <color indexed="8"/>
            <rFont val="Helvetica"/>
            <family val="2"/>
          </rPr>
          <t>Author:
https://en.wikipedia.org/wiki/List_of_former_German_colonies</t>
        </r>
      </text>
    </comment>
    <comment ref="AI1649" authorId="0" shapeId="0" xr:uid="{00000000-0006-0000-0000-0000D3300000}">
      <text>
        <r>
          <rPr>
            <sz val="11"/>
            <color indexed="8"/>
            <rFont val="Helvetica"/>
            <family val="2"/>
          </rPr>
          <t>Author:
That said, it’s unclear how to characterize German influence in what would become Yugoslavia.  E(x) German settlement and at start of WWII, Germany attempts to annex Slovenia.</t>
        </r>
      </text>
    </comment>
    <comment ref="BA1649" authorId="1" shapeId="0" xr:uid="{00000000-0006-0000-0000-0000D4300000}">
      <text>
        <r>
          <rPr>
            <sz val="11"/>
            <color indexed="8"/>
            <rFont val="Helvetica"/>
            <family val="2"/>
          </rPr>
          <t>Mack Eason:
“He, who has lived in Germany for 29 years”
http://planken.org/balkans/chronology/sfor/1998
This 59 year old mine worker has
been living in Germany since 1969.</t>
        </r>
      </text>
    </comment>
    <comment ref="K1650" authorId="0" shapeId="0" xr:uid="{00000000-0006-0000-0000-000047040000}">
      <text>
        <r>
          <rPr>
            <sz val="11"/>
            <color indexed="8"/>
            <rFont val="Helvetica"/>
            <family val="2"/>
          </rPr>
          <t>Author:
https://www.amnesty.org/download/Documents/48000/eur420012009en.pdf</t>
        </r>
      </text>
    </comment>
    <comment ref="R1650" authorId="0" shapeId="0" xr:uid="{00000000-0006-0000-0000-000048040000}">
      <text>
        <r>
          <rPr>
            <sz val="11"/>
            <color indexed="8"/>
            <rFont val="Helvetica"/>
            <family val="2"/>
          </rPr>
          <t>Author:
http://news.bbc.co.uk/2/hi/asia-pacific/3810941.stm</t>
        </r>
      </text>
    </comment>
    <comment ref="AD1650" authorId="0" shapeId="0" xr:uid="{00000000-0006-0000-0000-000049040000}">
      <text>
        <r>
          <rPr>
            <sz val="11"/>
            <color indexed="8"/>
            <rFont val="Helvetica"/>
            <family val="2"/>
          </rPr>
          <t>Author:
Amnesty International: Sweden End Impunity Through Universal Jurisdiction p.85</t>
        </r>
      </text>
    </comment>
    <comment ref="AH1650" authorId="0" shapeId="0" xr:uid="{00000000-0006-0000-0000-00004A0400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AL1650" authorId="0" shapeId="0" xr:uid="{00000000-0006-0000-0000-00004B040000}">
      <text>
        <r>
          <rPr>
            <sz val="11"/>
            <color indexed="8"/>
            <rFont val="Helvetica"/>
            <family val="2"/>
          </rPr>
          <t>Author:
http://news.bbc.co.uk/2/hi/asia-pacific/3810941.stm</t>
        </r>
      </text>
    </comment>
    <comment ref="AT1650" authorId="0" shapeId="0" xr:uid="{00000000-0006-0000-0000-00004C040000}">
      <text>
        <r>
          <rPr>
            <sz val="11"/>
            <color indexed="8"/>
            <rFont val="Helvetica"/>
            <family val="2"/>
          </rPr>
          <t>Author:
“Indonesia welcomed the Swedish authorities' move.”
http://news.bbc.co.uk/2/hi/asia-pacific/3810941.stm</t>
        </r>
      </text>
    </comment>
    <comment ref="AU1650" authorId="1" shapeId="0" xr:uid="{00000000-0006-0000-0000-00004D040000}">
      <text>
        <r>
          <rPr>
            <sz val="11"/>
            <color indexed="8"/>
            <rFont val="Helvetica"/>
            <family val="2"/>
          </rPr>
          <t xml:space="preserve">Mack Eason:
http://www.theintelligencer.com/news/article/Aceh-Rebels-Find-an-Unlikely-Base-Sweden-10545066.php
</t>
        </r>
      </text>
    </comment>
    <comment ref="AZ1650" authorId="0" shapeId="0" xr:uid="{00000000-0006-0000-0000-00004E040000}">
      <text>
        <r>
          <rPr>
            <sz val="11"/>
            <color indexed="8"/>
            <rFont val="Helvetica"/>
            <family val="2"/>
          </rPr>
          <t>Author:
Amnesty International: Sweden End Impunity Through Universal Jurisdiction p.85</t>
        </r>
      </text>
    </comment>
    <comment ref="BA1650" authorId="0" shapeId="0" xr:uid="{00000000-0006-0000-0000-00004F040000}">
      <text>
        <r>
          <rPr>
            <sz val="11"/>
            <color indexed="8"/>
            <rFont val="Helvetica"/>
            <family val="2"/>
          </rPr>
          <t>Author:
Amnesty International: Sweden End Impunity Through Universal Jurisdiction p.85</t>
        </r>
      </text>
    </comment>
    <comment ref="BB1650" authorId="0" shapeId="0" xr:uid="{00000000-0006-0000-0000-000050040000}">
      <text>
        <r>
          <rPr>
            <sz val="11"/>
            <color indexed="8"/>
            <rFont val="Helvetica"/>
            <family val="2"/>
          </rPr>
          <t>Author:
“They came to Sweden in the early 1980s as political refugees, and are now all Swedish citizens.”
http://news.bbc.co.uk/2/hi/asia-pacific/3810941.stm</t>
        </r>
      </text>
    </comment>
    <comment ref="BC1650" authorId="0" shapeId="0" xr:uid="{00000000-0006-0000-0000-000051040000}">
      <text>
        <r>
          <rPr>
            <sz val="11"/>
            <color indexed="8"/>
            <rFont val="Helvetica"/>
            <family val="2"/>
          </rPr>
          <t>Author:
Amnesty International: Sweden End Impunity Through Universal Jurisdiction p.85</t>
        </r>
      </text>
    </comment>
    <comment ref="AG1651" authorId="0" shapeId="0" xr:uid="{00000000-0006-0000-0000-0000B3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651" authorId="1" shapeId="0" xr:uid="{00000000-0006-0000-0000-0000B4070000}">
      <text>
        <r>
          <rPr>
            <sz val="11"/>
            <color indexed="8"/>
            <rFont val="Helvetica"/>
            <family val="2"/>
          </rPr>
          <t>Mack Eason:
http://www.haaretz.com/news/report-olmert-livni-may-face-war-crimes-charges-in-norway-1.274588</t>
        </r>
      </text>
    </comment>
    <comment ref="AN1651" authorId="0" shapeId="0" xr:uid="{00000000-0006-0000-0000-0000B5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651" authorId="0" shapeId="0" xr:uid="{00000000-0006-0000-0000-0000B6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651" authorId="0" shapeId="0" xr:uid="{00000000-0006-0000-0000-0000B7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651" authorId="0" shapeId="0" xr:uid="{00000000-0006-0000-0000-0000B8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BF1651" authorId="0" shapeId="0" xr:uid="{00000000-0006-0000-0000-0000B9070000}">
      <text>
        <r>
          <rPr>
            <sz val="11"/>
            <color indexed="8"/>
            <rFont val="Helvetica"/>
            <family val="2"/>
          </rPr>
          <t>Author:
http://www.achr.eu/newen113.htm</t>
        </r>
      </text>
    </comment>
    <comment ref="B1652" authorId="0" shapeId="0" xr:uid="{00000000-0006-0000-0000-00008F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1652" authorId="0" shapeId="0" xr:uid="{00000000-0006-0000-0000-000090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1652" authorId="0" shapeId="0" xr:uid="{00000000-0006-0000-0000-000091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1652" authorId="0" shapeId="0" xr:uid="{00000000-0006-0000-0000-000092130000}">
      <text>
        <r>
          <rPr>
            <sz val="11"/>
            <color indexed="8"/>
            <rFont val="Helvetica"/>
            <family val="2"/>
          </rPr>
          <t xml:space="preserve">Author:
In the Russian sphere of interest since the early 19th century
</t>
        </r>
      </text>
    </comment>
    <comment ref="AH1652" authorId="0" shapeId="0" xr:uid="{00000000-0006-0000-0000-000093130000}">
      <text>
        <r>
          <rPr>
            <sz val="11"/>
            <color indexed="8"/>
            <rFont val="Helvetica"/>
            <family val="2"/>
          </rPr>
          <t>Author:
https://en.wikipedia.org/wiki/List_of_former_German_colonies</t>
        </r>
      </text>
    </comment>
    <comment ref="AL1652" authorId="0" shapeId="0" xr:uid="{00000000-0006-0000-0000-000094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1652" authorId="0" shapeId="0" xr:uid="{00000000-0006-0000-0000-000095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1652" authorId="0" shapeId="0" xr:uid="{00000000-0006-0000-0000-000096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1652" authorId="0" shapeId="0" xr:uid="{00000000-0006-0000-0000-000097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1652" authorId="0" shapeId="0" xr:uid="{00000000-0006-0000-0000-000098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1652" authorId="0" shapeId="0" xr:uid="{00000000-0006-0000-0000-000099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1652" authorId="0" shapeId="0" xr:uid="{00000000-0006-0000-0000-00009A130000}">
      <text>
        <r>
          <rPr>
            <sz val="11"/>
            <color indexed="8"/>
            <rFont val="Helvetica"/>
            <family val="2"/>
          </rPr>
          <t>Author:
Major General
https://www.sipri.org/sites/default/files/2016-03/2005-792-CFSP.pdf</t>
        </r>
      </text>
    </comment>
    <comment ref="BH1652" authorId="0" shapeId="0" xr:uid="{00000000-0006-0000-0000-00009B130000}">
      <text>
        <r>
          <rPr>
            <sz val="11"/>
            <color indexed="8"/>
            <rFont val="Helvetica"/>
            <family val="2"/>
          </rPr>
          <t xml:space="preserve">Author:
https://www.hrw.org/news/2006/04/05/germany-prosecutor-denies-uzbek-victims-justice
</t>
        </r>
      </text>
    </comment>
    <comment ref="BI1652" authorId="0" shapeId="0" xr:uid="{00000000-0006-0000-0000-00009C130000}">
      <text>
        <r>
          <rPr>
            <sz val="11"/>
            <color indexed="8"/>
            <rFont val="Helvetica"/>
            <family val="2"/>
          </rPr>
          <t>Author:
Sanctions against all these individuals had been put in place by EU.
https://www.sipri.org/sites/default/files/2016-03/2005-792-CFSP.pdf</t>
        </r>
      </text>
    </comment>
    <comment ref="AC1653" authorId="0" shapeId="0" xr:uid="{00000000-0006-0000-0000-00008F1A0000}">
      <text>
        <r>
          <rPr>
            <sz val="11"/>
            <color indexed="8"/>
            <rFont val="Helvetica"/>
            <family val="2"/>
          </rPr>
          <t>Author:
“Genocide, conspiracy to commit genocide, complicity in genocide, crimes against humanity (murder and extermination)”</t>
        </r>
      </text>
    </comment>
    <comment ref="AE1653" authorId="0" shapeId="0" xr:uid="{00000000-0006-0000-0000-0000901A0000}">
      <text>
        <r>
          <rPr>
            <sz val="11"/>
            <color indexed="8"/>
            <rFont val="Helvetica"/>
            <family val="2"/>
          </rPr>
          <t>Author:
“Genocide, conspiracy to commit genocide, complicity in genocide, crimes against humanity (murder and extermination)”</t>
        </r>
      </text>
    </comment>
    <comment ref="AG1653" authorId="0" shapeId="0" xr:uid="{00000000-0006-0000-0000-0000911A0000}">
      <text>
        <r>
          <rPr>
            <sz val="11"/>
            <color indexed="8"/>
            <rFont val="Helvetica"/>
            <family val="2"/>
          </rPr>
          <t>Author:
Rwanda controlled first by Germany (German East Africa) during colonial period, then by Belgium under League of Nations Mandate system</t>
        </r>
      </text>
    </comment>
    <comment ref="AH1653" authorId="0" shapeId="0" xr:uid="{00000000-0006-0000-0000-0000921A0000}">
      <text>
        <r>
          <rPr>
            <sz val="11"/>
            <color indexed="8"/>
            <rFont val="Helvetica"/>
            <family val="2"/>
          </rPr>
          <t>Author:
barely.
https://en.wikipedia.org/wiki/Danish_colonial_empire#Overview</t>
        </r>
      </text>
    </comment>
    <comment ref="AO1653" authorId="0" shapeId="0" xr:uid="{00000000-0006-0000-0000-0000931A0000}">
      <text>
        <r>
          <rPr>
            <sz val="11"/>
            <color indexed="8"/>
            <rFont val="Helvetica"/>
            <family val="2"/>
          </rPr>
          <t>Author:
CPCR filed complaint
https://www.collectifpartiescivilesrwanda.fr/en/tableau-des-plaintes-du-cpcr/</t>
        </r>
      </text>
    </comment>
    <comment ref="AT1653" authorId="0" shapeId="0" xr:uid="{00000000-0006-0000-0000-0000941A0000}">
      <text>
        <r>
          <rPr>
            <sz val="11"/>
            <color indexed="8"/>
            <rFont val="Helvetica"/>
            <family val="2"/>
          </rPr>
          <t>Author:
“ international arrest warrant against Bigwenzare launched by Rwanda on 11 December 2008” https://trialinternational.org/latest-post/manasse-bigwenzare/</t>
        </r>
      </text>
    </comment>
    <comment ref="AU1653" authorId="1" shapeId="0" xr:uid="{00000000-0006-0000-0000-0000951A0000}">
      <text>
        <r>
          <rPr>
            <sz val="11"/>
            <color indexed="8"/>
            <rFont val="Helvetica"/>
            <family val="2"/>
          </rPr>
          <t>Mack Eason:
http://www.collectifpartiescivilesrwanda.fr/en/tableau-des-plaintes-du-cpcr/</t>
        </r>
      </text>
    </comment>
    <comment ref="AZ1653" authorId="0" shapeId="0" xr:uid="{00000000-0006-0000-0000-000096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A1653" authorId="0" shapeId="0" xr:uid="{00000000-0006-0000-0000-000097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B1653" authorId="0" shapeId="0" xr:uid="{00000000-0006-0000-0000-000098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C1653" authorId="0" shapeId="0" xr:uid="{00000000-0006-0000-0000-000099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J1653" authorId="0" shapeId="0" xr:uid="{00000000-0006-0000-0000-00009A1A0000}">
      <text>
        <r>
          <rPr>
            <sz val="11"/>
            <color indexed="8"/>
            <rFont val="Helvetica"/>
            <family val="2"/>
          </rPr>
          <t>Author:
“ international arrest warrant against Bigwenzare launched by Rwanda on 11 December 2008” https://trialinternational.org/latest-post/manasse-bigwenzare/</t>
        </r>
      </text>
    </comment>
    <comment ref="AC1654" authorId="0" shapeId="0" xr:uid="{00000000-0006-0000-0000-0000AB1A0000}">
      <text>
        <r>
          <rPr>
            <sz val="11"/>
            <color indexed="8"/>
            <rFont val="Helvetica"/>
            <family val="2"/>
          </rPr>
          <t>Author:
“Genocide, conspiracy to commit genocide, complicity in genocide, crimes against humanity (murder and extermination)”</t>
        </r>
      </text>
    </comment>
    <comment ref="AE1654" authorId="0" shapeId="0" xr:uid="{00000000-0006-0000-0000-0000AC1A0000}">
      <text>
        <r>
          <rPr>
            <sz val="11"/>
            <color indexed="8"/>
            <rFont val="Helvetica"/>
            <family val="2"/>
          </rPr>
          <t>Author:
“Genocide, conspiracy to commit genocide, complicity in genocide, crimes against humanity (murder and extermination)”</t>
        </r>
      </text>
    </comment>
    <comment ref="AG1654" authorId="0" shapeId="0" xr:uid="{00000000-0006-0000-0000-0000AD1A0000}">
      <text>
        <r>
          <rPr>
            <sz val="11"/>
            <color indexed="8"/>
            <rFont val="Helvetica"/>
            <family val="2"/>
          </rPr>
          <t>Author:
Rwanda controlled first by Germany (German East Africa) during colonial period, then by Belgium under League of Nations Mandate system</t>
        </r>
      </text>
    </comment>
    <comment ref="AH1654" authorId="0" shapeId="0" xr:uid="{00000000-0006-0000-0000-0000AE1A0000}">
      <text>
        <r>
          <rPr>
            <sz val="11"/>
            <color indexed="8"/>
            <rFont val="Helvetica"/>
            <family val="2"/>
          </rPr>
          <t>Author:
barely.
https://en.wikipedia.org/wiki/Danish_colonial_empire#Overview</t>
        </r>
      </text>
    </comment>
    <comment ref="AO1654" authorId="0" shapeId="0" xr:uid="{00000000-0006-0000-0000-0000AF1A0000}">
      <text>
        <r>
          <rPr>
            <sz val="11"/>
            <color indexed="8"/>
            <rFont val="Helvetica"/>
            <family val="2"/>
          </rPr>
          <t>Author:
CPCR filed complaint
https://www.collectifpartiescivilesrwanda.fr/en/tableau-des-plaintes-du-cpcr/</t>
        </r>
      </text>
    </comment>
    <comment ref="AT1654" authorId="0" shapeId="0" xr:uid="{00000000-0006-0000-0000-0000B01A0000}">
      <text>
        <r>
          <rPr>
            <sz val="11"/>
            <color indexed="8"/>
            <rFont val="Helvetica"/>
            <family val="2"/>
          </rPr>
          <t>Author:
“ international arrest warrant against Bigwenzare launched by Rwanda on 11 December 2008” https://trialinternational.org/latest-post/manasse-bigwenzare/</t>
        </r>
      </text>
    </comment>
    <comment ref="AU1654" authorId="1" shapeId="0" xr:uid="{00000000-0006-0000-0000-0000B11A0000}">
      <text>
        <r>
          <rPr>
            <sz val="11"/>
            <color indexed="8"/>
            <rFont val="Helvetica"/>
            <family val="2"/>
          </rPr>
          <t>Mack Eason:
http://www.collectifpartiescivilesrwanda.fr/en/tableau-des-plaintes-du-cpcr/</t>
        </r>
      </text>
    </comment>
    <comment ref="AZ1654" authorId="0" shapeId="0" xr:uid="{00000000-0006-0000-0000-0000B2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A1654" authorId="0" shapeId="0" xr:uid="{00000000-0006-0000-0000-0000B3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B1654" authorId="0" shapeId="0" xr:uid="{00000000-0006-0000-0000-0000B4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C1654" authorId="0" shapeId="0" xr:uid="{00000000-0006-0000-0000-0000B51A0000}">
      <text>
        <r>
          <rPr>
            <sz val="11"/>
            <color indexed="8"/>
            <rFont val="Helvetica"/>
            <family val="2"/>
          </rPr>
          <t>Author:
31 Dec 2003: obtained refugee status, 22 June 2010: obtained French citizenship, 31 Aug 2011: CPCR filed an action against him , 11 Oct 2011: extradition request rejected, 5 March 2012: new complaint filed in Paris,  investigation started on 28 March 2012
CPCR: http://www.collectifpartiescivilesrwanda.fr/nos-actions/actions-en-justice/manasse-bigwenzare/_x000D_30/01/2014</t>
        </r>
      </text>
    </comment>
    <comment ref="BJ1654" authorId="0" shapeId="0" xr:uid="{00000000-0006-0000-0000-0000B61A0000}">
      <text>
        <r>
          <rPr>
            <sz val="11"/>
            <color indexed="8"/>
            <rFont val="Helvetica"/>
            <family val="2"/>
          </rPr>
          <t>Author:
“ international arrest warrant against Bigwenzare launched by Rwanda on 11 December 2008” https://trialinternational.org/latest-post/manasse-bigwenzare/</t>
        </r>
      </text>
    </comment>
    <comment ref="B1655" authorId="0" shapeId="0" xr:uid="{0944DEB5-EC33-8146-B472-3281755EED91}">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655" authorId="0" shapeId="0" xr:uid="{00000000-0006-0000-0000-0000431A0000}">
      <text>
        <r>
          <rPr>
            <sz val="11"/>
            <color indexed="8"/>
            <rFont val="Helvetica"/>
            <family val="2"/>
          </rPr>
          <t>Author:
http://www.fmyv.es/ci/in/HR/12.pdf
Also see http://www.elmundo.es/elmundo/2006/09/14/solidaridad/1158254679.html</t>
        </r>
      </text>
    </comment>
    <comment ref="AB1655" authorId="0" shapeId="0" xr:uid="{00000000-0006-0000-0000-0000441A0000}">
      <text>
        <r>
          <rPr>
            <sz val="11"/>
            <color indexed="8"/>
            <rFont val="Helvetica"/>
            <family val="2"/>
          </rPr>
          <t>Author:
“genocide, illegal detention, torture and crimes against humanity” 
http://www.fmyv.es/ci/in/HR/12.pdf at 21</t>
        </r>
      </text>
    </comment>
    <comment ref="AC1655" authorId="0" shapeId="0" xr:uid="{00000000-0006-0000-0000-0000451A0000}">
      <text>
        <r>
          <rPr>
            <sz val="11"/>
            <color indexed="8"/>
            <rFont val="Helvetica"/>
            <family val="2"/>
          </rPr>
          <t>Author:
“genocide, illegal detention, torture and crimes against humanity” 
http://www.fmyv.es/ci/in/HR/12.pdf at 21</t>
        </r>
      </text>
    </comment>
    <comment ref="AE1655" authorId="0" shapeId="0" xr:uid="{00000000-0006-0000-0000-0000461A0000}">
      <text>
        <r>
          <rPr>
            <sz val="11"/>
            <color indexed="8"/>
            <rFont val="Helvetica"/>
            <family val="2"/>
          </rPr>
          <t>Author:
“genocide, illegal detention, torture and crimes against humanity” 
http://www.fmyv.es/ci/in/HR/12.pdf at 21</t>
        </r>
      </text>
    </comment>
    <comment ref="AF1655" authorId="0" shapeId="0" xr:uid="{00000000-0006-0000-0000-0000471A0000}">
      <text>
        <r>
          <rPr>
            <sz val="11"/>
            <color indexed="8"/>
            <rFont val="Helvetica"/>
            <family val="2"/>
          </rPr>
          <t>Author:
“genocide, illegal detention, torture and crimes against humanity” 
http://www.fmyv.es/ci/in/HR/12.pdf at 21</t>
        </r>
      </text>
    </comment>
    <comment ref="AI1655" authorId="0" shapeId="0" xr:uid="{00000000-0006-0000-0000-0000481A0000}">
      <text>
        <r>
          <rPr>
            <sz val="11"/>
            <color indexed="8"/>
            <rFont val="Helvetica"/>
            <family val="2"/>
          </rPr>
          <t>Author:
Spain didn’t hold Morocco as a colony in the 19th century, BUT Morocco was a spanish protectorate after WWI and was invaded by Franco</t>
        </r>
      </text>
    </comment>
    <comment ref="AL1655" authorId="0" shapeId="0" xr:uid="{00000000-0006-0000-0000-0000491A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655" authorId="0" shapeId="0" xr:uid="{00000000-0006-0000-0000-00004A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655" authorId="0" shapeId="0" xr:uid="{00000000-0006-0000-0000-00004B1A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55" authorId="0" shapeId="0" xr:uid="{00000000-0006-0000-0000-00004C1A0000}">
      <text>
        <r>
          <rPr>
            <sz val="11"/>
            <color indexed="8"/>
            <rFont val="Helvetica"/>
            <family val="2"/>
          </rPr>
          <t>Author:
“filed before the Spanish National Court by a group of Saharawi citizens”  http://www.fmyv.es/ci/in/HR/12.pdf at p. 21</t>
        </r>
      </text>
    </comment>
    <comment ref="AQ1655" authorId="0" shapeId="0" xr:uid="{00000000-0006-0000-0000-00004D1A0000}">
      <text>
        <r>
          <rPr>
            <sz val="11"/>
            <color indexed="8"/>
            <rFont val="Helvetica"/>
            <family val="2"/>
          </rPr>
          <t>Author:
“filed before the Spanish National Court by a group of Saharawi citizens”  http://www.fmyv.es/ci/in/HR/12.pdf at p. 21</t>
        </r>
      </text>
    </comment>
    <comment ref="AR1655" authorId="0" shapeId="0" xr:uid="{00000000-0006-0000-0000-00004E1A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655" authorId="0" shapeId="0" xr:uid="{00000000-0006-0000-0000-00004F1A0000}">
      <text>
        <r>
          <rPr>
            <sz val="11"/>
            <color indexed="8"/>
            <rFont val="Helvetica"/>
            <family val="2"/>
          </rPr>
          <t>Author:
 Foreign Secret Service Chief of Morocco</t>
        </r>
      </text>
    </comment>
    <comment ref="O1656" authorId="1" shapeId="0" xr:uid="{00000000-0006-0000-0000-000023090000}">
      <text>
        <r>
          <rPr>
            <sz val="11"/>
            <color indexed="8"/>
            <rFont val="Helvetica"/>
            <family val="2"/>
          </rPr>
          <t>Mack Eason:
http://www.internationalcrimesdatabase.org/Case/948/R%C3%ADos-Montt/</t>
        </r>
      </text>
    </comment>
    <comment ref="P1656" authorId="1" shapeId="0" xr:uid="{00000000-0006-0000-0000-000024090000}">
      <text>
        <r>
          <rPr>
            <sz val="11"/>
            <color indexed="8"/>
            <rFont val="Helvetica"/>
            <family val="2"/>
          </rPr>
          <t>Mack Eason:
https://translate.google.com/translate?hl=en&amp;sl=es&amp;u=http://www.elmundo.es/elmundo/2006/07/07/espana/1152285483.html&amp;prev=search</t>
        </r>
      </text>
    </comment>
    <comment ref="Q1656" authorId="1" shapeId="0" xr:uid="{00000000-0006-0000-0000-000025090000}">
      <text>
        <r>
          <rPr>
            <sz val="11"/>
            <color indexed="8"/>
            <rFont val="Helvetica"/>
            <family val="2"/>
          </rPr>
          <t>Mack Eason:
http://www.internationalcrimesdatabase.org/Case/948/R%C3%ADos-Montt/</t>
        </r>
      </text>
    </comment>
    <comment ref="AF1656" authorId="1" shapeId="0" xr:uid="{00000000-0006-0000-0000-000026090000}">
      <text>
        <r>
          <rPr>
            <sz val="11"/>
            <color indexed="8"/>
            <rFont val="Helvetica"/>
            <family val="2"/>
          </rPr>
          <t xml:space="preserve">Mack Eason:
Enforced Torture
extrajudicial killing, 
terrorism
</t>
        </r>
      </text>
    </comment>
    <comment ref="AL1656" authorId="1" shapeId="0" xr:uid="{00000000-0006-0000-0000-000027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1656" authorId="1" shapeId="0" xr:uid="{00000000-0006-0000-0000-000028090000}">
      <text>
        <r>
          <rPr>
            <sz val="11"/>
            <color indexed="8"/>
            <rFont val="Helvetica"/>
            <family val="2"/>
          </rPr>
          <t>Mack Eason:
https://freedomhouse.org/blog/defunct-amnesty-decree-haunts-guatemala-genocide-case</t>
        </r>
      </text>
    </comment>
    <comment ref="O1657" authorId="0" shapeId="0" xr:uid="{00000000-0006-0000-0000-0000B32C0000}">
      <text>
        <r>
          <rPr>
            <sz val="11"/>
            <color indexed="8"/>
            <rFont val="Helvetica"/>
            <family val="2"/>
          </rPr>
          <t>Author:
http://www.derechos.org/nizkor/arg/espana/gar.html
“DECIMOTERCERO”</t>
        </r>
      </text>
    </comment>
    <comment ref="P1657" authorId="0" shapeId="0" xr:uid="{00000000-0006-0000-0000-0000B42C0000}">
      <text>
        <r>
          <rPr>
            <sz val="11"/>
            <color indexed="8"/>
            <rFont val="Helvetica"/>
            <family val="2"/>
          </rPr>
          <t>Author:
http://www.derechos.org/nizkor/arg/espana/gar.html</t>
        </r>
      </text>
    </comment>
    <comment ref="AB1657" authorId="0" shapeId="0" xr:uid="{00000000-0006-0000-0000-0000B52C0000}">
      <text>
        <r>
          <rPr>
            <sz val="11"/>
            <color indexed="8"/>
            <rFont val="Helvetica"/>
            <family val="2"/>
          </rPr>
          <t xml:space="preserve">Author:
See 1999 indictment, section 7. 
http://www.derechos.org/nizkor/arg/espana/gar.html </t>
        </r>
      </text>
    </comment>
    <comment ref="AC1657" authorId="0" shapeId="0" xr:uid="{00000000-0006-0000-0000-0000B6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57" authorId="0" shapeId="0" xr:uid="{00000000-0006-0000-0000-0000B72C0000}">
      <text>
        <r>
          <rPr>
            <sz val="11"/>
            <color indexed="8"/>
            <rFont val="Helvetica"/>
            <family val="2"/>
          </rPr>
          <t xml:space="preserve">Author:
Trial Watch says these Argentinean defendants were charged with CaH.  I looked through the court documents and I disagree.
</t>
        </r>
      </text>
    </comment>
    <comment ref="AF1657" authorId="0" shapeId="0" xr:uid="{00000000-0006-0000-0000-0000B82C0000}">
      <text>
        <r>
          <rPr>
            <sz val="11"/>
            <color indexed="8"/>
            <rFont val="Helvetica"/>
            <family val="2"/>
          </rPr>
          <t>Author:
Terrorism</t>
        </r>
      </text>
    </comment>
    <comment ref="AL1657" authorId="0" shapeId="0" xr:uid="{00000000-0006-0000-0000-0000B9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57" authorId="0" shapeId="0" xr:uid="{00000000-0006-0000-0000-0000BA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57" authorId="0" shapeId="0" xr:uid="{00000000-0006-0000-0000-0000BB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57" authorId="0" shapeId="0" xr:uid="{00000000-0006-0000-0000-0000BC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57" authorId="0" shapeId="0" xr:uid="{00000000-0006-0000-0000-0000BD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57" authorId="0" shapeId="0" xr:uid="{00000000-0006-0000-0000-0000BE2C0000}">
      <text>
        <r>
          <rPr>
            <sz val="11"/>
            <color indexed="8"/>
            <rFont val="Helvetica"/>
            <family val="2"/>
          </rPr>
          <t>Author:
multiple countries had opened investigations into these Argentinean defendants.</t>
        </r>
      </text>
    </comment>
    <comment ref="B1658" authorId="0" shapeId="0" xr:uid="{00000000-0006-0000-0000-000094010000}">
      <text>
        <r>
          <rPr>
            <sz val="11"/>
            <color indexed="8"/>
            <rFont val="Helvetica"/>
            <family val="2"/>
          </rPr>
          <t xml:space="preserve">Author:
Not sure this one should be included b/c so far as I can tell, it is only under investigation in South Africa, no indictment issued.
</t>
        </r>
      </text>
    </comment>
    <comment ref="O1658" authorId="1" shapeId="0" xr:uid="{00000000-0006-0000-0000-000095010000}">
      <text>
        <r>
          <rPr>
            <sz val="11"/>
            <color indexed="8"/>
            <rFont val="Helvetica"/>
            <family val="2"/>
          </rPr>
          <t>Mack Eason:
https://trialinternational.org/latest-post/marc-ravalomanana/</t>
        </r>
      </text>
    </comment>
    <comment ref="AL1658" authorId="1" shapeId="0" xr:uid="{00000000-0006-0000-0000-000096010000}">
      <text>
        <r>
          <rPr>
            <sz val="11"/>
            <color indexed="8"/>
            <rFont val="Helvetica"/>
            <family val="2"/>
          </rPr>
          <t>Mack Eason:
https://trialinternational.org/latest-post/marc-ravalomanana/
http://www.africanlii.org/og/icja/feed-item/war-and-law/20120807/799</t>
        </r>
      </text>
    </comment>
    <comment ref="AU1658" authorId="1" shapeId="0" xr:uid="{00000000-0006-0000-0000-000097010000}">
      <text>
        <r>
          <rPr>
            <sz val="11"/>
            <color indexed="8"/>
            <rFont val="Helvetica"/>
            <family val="2"/>
          </rPr>
          <t>Mack Eason:
http://www.madagascar-tribune.com/La-HAT-demande-l-extradition-de,16438.html</t>
        </r>
      </text>
    </comment>
    <comment ref="AZ1658" authorId="1" shapeId="0" xr:uid="{00000000-0006-0000-0000-000098010000}">
      <text>
        <r>
          <rPr>
            <sz val="11"/>
            <color indexed="8"/>
            <rFont val="Helvetica"/>
            <family val="2"/>
          </rPr>
          <t xml:space="preserve">Mack Eason:
http://www.saflii.org/za/cases/ZAGPPHC/2012/281.pdf at p. 3
</t>
        </r>
      </text>
    </comment>
    <comment ref="BA1658" authorId="1" shapeId="0" xr:uid="{00000000-0006-0000-0000-000099010000}">
      <text>
        <r>
          <rPr>
            <sz val="11"/>
            <color indexed="8"/>
            <rFont val="Helvetica"/>
            <family val="2"/>
          </rPr>
          <t xml:space="preserve">Mack Eason:
http://www.saflii.org/za/cases/ZAGPPHC/2012/281.pdf at p. 3
</t>
        </r>
      </text>
    </comment>
    <comment ref="BB1658" authorId="1" shapeId="0" xr:uid="{00000000-0006-0000-0000-00009A010000}">
      <text>
        <r>
          <rPr>
            <sz val="11"/>
            <color indexed="8"/>
            <rFont val="Helvetica"/>
            <family val="2"/>
          </rPr>
          <t xml:space="preserve">Mack Eason:
http://www.saflii.org/za/cases/ZAGPPHC/2012/281.pdf at p. 3
</t>
        </r>
      </text>
    </comment>
    <comment ref="BC1658" authorId="1" shapeId="0" xr:uid="{00000000-0006-0000-0000-00009B010000}">
      <text>
        <r>
          <rPr>
            <sz val="11"/>
            <color indexed="8"/>
            <rFont val="Helvetica"/>
            <family val="2"/>
          </rPr>
          <t xml:space="preserve">Mack Eason:
http://www.saflii.org/za/cases/ZAGPPHC/2012/281.pdf at p. 3
</t>
        </r>
      </text>
    </comment>
    <comment ref="BG1658" authorId="1" shapeId="0" xr:uid="{00000000-0006-0000-0000-00009C010000}">
      <text>
        <r>
          <rPr>
            <sz val="11"/>
            <color indexed="8"/>
            <rFont val="Helvetica"/>
            <family val="2"/>
          </rPr>
          <t>Mack Eason:
http://www.africanlii.org/og/icja/feed-item/war-and-law/20120807/799</t>
        </r>
      </text>
    </comment>
    <comment ref="B1659" authorId="0" shapeId="0" xr:uid="{00000000-0006-0000-0000-00003A120000}">
      <text>
        <r>
          <rPr>
            <sz val="11"/>
            <color indexed="8"/>
            <rFont val="Helvetica"/>
            <family val="2"/>
          </rPr>
          <t xml:space="preserve">Author:
Case where civil complaint (application to join as civil party) is used IN CONCERT WITH Rwanda in order to push France to bring suit.
CPCR ”lodged a complaint in Paris on 7 January 2012, applying to join proceedings as a civil party against Rafiki and requesting that a judicial inquiry be opened up." </t>
        </r>
      </text>
    </comment>
    <comment ref="P1659" authorId="0" shapeId="0" xr:uid="{00000000-0006-0000-0000-00003B120000}">
      <text>
        <r>
          <rPr>
            <sz val="11"/>
            <color indexed="8"/>
            <rFont val="Helvetica"/>
            <family val="2"/>
          </rPr>
          <t>Author:
Interpol arrest warrant: “a red notice was issued by Interpol, requesting the arrest of Bivugabagabo in view of extradition”</t>
        </r>
      </text>
    </comment>
    <comment ref="AG1659" authorId="0" shapeId="0" xr:uid="{00000000-0006-0000-0000-00003C120000}">
      <text>
        <r>
          <rPr>
            <sz val="11"/>
            <color indexed="8"/>
            <rFont val="Helvetica"/>
            <family val="2"/>
          </rPr>
          <t>Author:
Rwanda controlled first by Germany (German East Africa) during colonial period, then by Belgium under League of Nations Mandate system</t>
        </r>
      </text>
    </comment>
    <comment ref="AH1659" authorId="0" shapeId="0" xr:uid="{00000000-0006-0000-0000-00003D120000}">
      <text>
        <r>
          <rPr>
            <sz val="11"/>
            <color indexed="8"/>
            <rFont val="Helvetica"/>
            <family val="2"/>
          </rPr>
          <t>Author:
barely.
https://en.wikipedia.org/wiki/Danish_colonial_empire#Overview</t>
        </r>
      </text>
    </comment>
    <comment ref="AO1659" authorId="0" shapeId="0" xr:uid="{00000000-0006-0000-0000-00003E120000}">
      <text>
        <r>
          <rPr>
            <sz val="11"/>
            <color indexed="8"/>
            <rFont val="Helvetica"/>
            <family val="2"/>
          </rPr>
          <t>Author:
CPCR
https://www.collectifpartiescivilesrwanda.fr/en/tableau-des-plaintes-du-cpcr/</t>
        </r>
      </text>
    </comment>
    <comment ref="AT1659" authorId="0" shapeId="0" xr:uid="{00000000-0006-0000-0000-00003F120000}">
      <text>
        <r>
          <rPr>
            <sz val="11"/>
            <color indexed="8"/>
            <rFont val="Helvetica"/>
            <family val="2"/>
          </rPr>
          <t>Author:
“On 3 September 2007, the French authorities received a request for arrest and extradition by the Rwandan authorities”
https://trialinternational.org/latest-post/marcel-bivugabagabo/</t>
        </r>
      </text>
    </comment>
    <comment ref="AU1659" authorId="1" shapeId="0" xr:uid="{00000000-0006-0000-0000-000040120000}">
      <text>
        <r>
          <rPr>
            <sz val="11"/>
            <color indexed="8"/>
            <rFont val="Helvetica"/>
            <family val="2"/>
          </rPr>
          <t xml:space="preserve">Mack Eason:
http://www.collectifpartiescivilesrwanda.fr/en/tableau-des-plaintes-du-cpcr/
</t>
        </r>
      </text>
    </comment>
    <comment ref="BJ1659" authorId="0" shapeId="0" xr:uid="{00000000-0006-0000-0000-000041120000}">
      <text>
        <r>
          <rPr>
            <sz val="11"/>
            <color indexed="8"/>
            <rFont val="Helvetica"/>
            <family val="2"/>
          </rPr>
          <t>Author:
“On 3 September 2007, the French authorities received a request for arrest and extradition by the Rwandan authorities”
https://trialinternational.org/latest-post/marcel-bivugabagabo/</t>
        </r>
      </text>
    </comment>
    <comment ref="O1660" authorId="0" shapeId="0" xr:uid="{00000000-0006-0000-0000-0000312B0000}">
      <text>
        <r>
          <rPr>
            <sz val="11"/>
            <color indexed="8"/>
            <rFont val="Helvetica"/>
            <family val="2"/>
          </rPr>
          <t>Author:
http://www.derechos.org/nizkor/arg/espana/gar.html</t>
        </r>
      </text>
    </comment>
    <comment ref="P1660" authorId="0" shapeId="0" xr:uid="{00000000-0006-0000-0000-0000322B0000}">
      <text>
        <r>
          <rPr>
            <sz val="11"/>
            <color indexed="8"/>
            <rFont val="Helvetica"/>
            <family val="2"/>
          </rPr>
          <t>Author:
http://www.derechos.org/nizkor/arg/espana/gar.html</t>
        </r>
      </text>
    </comment>
    <comment ref="AB1660" authorId="0" shapeId="0" xr:uid="{00000000-0006-0000-0000-0000332B0000}">
      <text>
        <r>
          <rPr>
            <sz val="11"/>
            <color indexed="8"/>
            <rFont val="Helvetica"/>
            <family val="2"/>
          </rPr>
          <t xml:space="preserve">Author:
See 1999 indictment, section 7. 
http://www.derechos.org/nizkor/arg/espana/gar.html </t>
        </r>
      </text>
    </comment>
    <comment ref="AC1660" authorId="0" shapeId="0" xr:uid="{00000000-0006-0000-0000-000034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60" authorId="0" shapeId="0" xr:uid="{00000000-0006-0000-0000-0000352B0000}">
      <text>
        <r>
          <rPr>
            <sz val="11"/>
            <color indexed="8"/>
            <rFont val="Helvetica"/>
            <family val="2"/>
          </rPr>
          <t xml:space="preserve">Author:
Trial Watch says these Argentinean defendants were charged with CaH.  I looked through the court documents and I disagree.
</t>
        </r>
      </text>
    </comment>
    <comment ref="AF1660" authorId="0" shapeId="0" xr:uid="{00000000-0006-0000-0000-0000362B0000}">
      <text>
        <r>
          <rPr>
            <sz val="11"/>
            <color indexed="8"/>
            <rFont val="Helvetica"/>
            <family val="2"/>
          </rPr>
          <t>Author:
Terrorism</t>
        </r>
      </text>
    </comment>
    <comment ref="AL1660" authorId="0" shapeId="0" xr:uid="{00000000-0006-0000-0000-000037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60" authorId="0" shapeId="0" xr:uid="{00000000-0006-0000-0000-000038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60" authorId="0" shapeId="0" xr:uid="{00000000-0006-0000-0000-000039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60" authorId="0" shapeId="0" xr:uid="{00000000-0006-0000-0000-00003A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60" authorId="0" shapeId="0" xr:uid="{00000000-0006-0000-0000-00003B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60" authorId="0" shapeId="0" xr:uid="{00000000-0006-0000-0000-00003C2B0000}">
      <text>
        <r>
          <rPr>
            <sz val="11"/>
            <color indexed="8"/>
            <rFont val="Helvetica"/>
            <family val="2"/>
          </rPr>
          <t>Author:
multiple countries had opened investigations into these Argentinean defendants.</t>
        </r>
      </text>
    </comment>
    <comment ref="O1661" authorId="0" shapeId="0" xr:uid="{24EAE29C-C1C3-8840-9915-724DA42BACED}">
      <text>
        <r>
          <rPr>
            <sz val="11"/>
            <color indexed="8"/>
            <rFont val="Helvetica"/>
            <family val="2"/>
          </rPr>
          <t>Author:
http://www.derechos.org/nizkor/arg/espana/gar.html</t>
        </r>
      </text>
    </comment>
    <comment ref="P1661" authorId="0" shapeId="0" xr:uid="{34673C1E-6CD8-9B41-974D-80DA85B03EE1}">
      <text>
        <r>
          <rPr>
            <sz val="11"/>
            <color indexed="8"/>
            <rFont val="Helvetica"/>
            <family val="2"/>
          </rPr>
          <t>Author:
http://www.derechos.org/nizkor/arg/espana/gar.html</t>
        </r>
      </text>
    </comment>
    <comment ref="AB1661" authorId="0" shapeId="0" xr:uid="{23FD298C-3BA5-8F4B-8A51-8A841837AC86}">
      <text>
        <r>
          <rPr>
            <sz val="11"/>
            <color indexed="8"/>
            <rFont val="Helvetica"/>
            <family val="2"/>
          </rPr>
          <t xml:space="preserve">Author:
See 1999 indictment, section 7. 
http://www.derechos.org/nizkor/arg/espana/gar.html </t>
        </r>
      </text>
    </comment>
    <comment ref="AC1661" authorId="0" shapeId="0" xr:uid="{23C784ED-C788-BA49-850F-10C768989C11}">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61" authorId="0" shapeId="0" xr:uid="{1AFD126A-4D96-5542-B37F-239A5708E072}">
      <text>
        <r>
          <rPr>
            <sz val="11"/>
            <color indexed="8"/>
            <rFont val="Helvetica"/>
            <family val="2"/>
          </rPr>
          <t xml:space="preserve">Author:
Trial Watch says these Argentinean defendants were charged with CaH.  I looked through the court documents and I disagree.
</t>
        </r>
      </text>
    </comment>
    <comment ref="AF1661" authorId="0" shapeId="0" xr:uid="{9B6B3F2D-2E17-BC48-8EAA-718E02C70CEE}">
      <text>
        <r>
          <rPr>
            <sz val="11"/>
            <color indexed="8"/>
            <rFont val="Helvetica"/>
            <family val="2"/>
          </rPr>
          <t>Author:
Terrorism</t>
        </r>
      </text>
    </comment>
    <comment ref="AL1661" authorId="0" shapeId="0" xr:uid="{44AB1F42-58D9-0F44-BCCA-AF2CFFE40489}">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61" authorId="0" shapeId="0" xr:uid="{87C188CF-BFF2-F747-9E99-434D9199F62A}">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61" authorId="0" shapeId="0" xr:uid="{136CF496-D094-484E-A23A-5BFE327EBAE3}">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61" authorId="0" shapeId="0" xr:uid="{C77D58F0-D28E-3F4F-9801-F1C4E5DEDC6E}">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61" authorId="0" shapeId="0" xr:uid="{30265BA1-ED3C-7E42-8BD4-C699EB2C639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61" authorId="0" shapeId="0" xr:uid="{DF56ED48-7475-B94A-855F-416810658EA0}">
      <text>
        <r>
          <rPr>
            <sz val="11"/>
            <color indexed="8"/>
            <rFont val="Helvetica"/>
            <family val="2"/>
          </rPr>
          <t>Author:
multiple countries had opened investigations into these Argentinean defendants.</t>
        </r>
      </text>
    </comment>
    <comment ref="O1662" authorId="0" shapeId="0" xr:uid="{00000000-0006-0000-0000-000027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662" authorId="0" shapeId="0" xr:uid="{00000000-0006-0000-0000-000028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662" authorId="0" shapeId="0" xr:uid="{00000000-0006-0000-0000-000029300000}">
      <text>
        <r>
          <rPr>
            <sz val="11"/>
            <color indexed="8"/>
            <rFont val="Helvetica"/>
            <family val="2"/>
          </rPr>
          <t>Author:
https://books.google.com/books?id=X5EgykND42kC&amp;pg=PA401</t>
        </r>
      </text>
    </comment>
    <comment ref="AN1662" authorId="0" shapeId="0" xr:uid="{00000000-0006-0000-0000-00002A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662" authorId="0" shapeId="0" xr:uid="{00000000-0006-0000-0000-00002B300000}">
      <text>
        <r>
          <rPr>
            <sz val="11"/>
            <color indexed="8"/>
            <rFont val="Helvetica"/>
            <family val="2"/>
          </rPr>
          <t>Author:
The Simon Wiesenthal Centre</t>
        </r>
      </text>
    </comment>
    <comment ref="O1663" authorId="0" shapeId="0" xr:uid="{00000000-0006-0000-0000-00002C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663" authorId="0" shapeId="0" xr:uid="{00000000-0006-0000-0000-00002D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663" authorId="0" shapeId="0" xr:uid="{00000000-0006-0000-0000-00002E300000}">
      <text>
        <r>
          <rPr>
            <sz val="11"/>
            <color indexed="8"/>
            <rFont val="Helvetica"/>
            <family val="2"/>
          </rPr>
          <t>Author:
https://books.google.com/books?id=X5EgykND42kC&amp;pg=PA401</t>
        </r>
      </text>
    </comment>
    <comment ref="AN1663" authorId="0" shapeId="0" xr:uid="{00000000-0006-0000-0000-00002F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663" authorId="0" shapeId="0" xr:uid="{00000000-0006-0000-0000-000030300000}">
      <text>
        <r>
          <rPr>
            <sz val="11"/>
            <color indexed="8"/>
            <rFont val="Helvetica"/>
            <family val="2"/>
          </rPr>
          <t>Author:
The Simon Wiesenthal Centre</t>
        </r>
      </text>
    </comment>
    <comment ref="AG1664" authorId="0" shapeId="0" xr:uid="{00000000-0006-0000-0000-0000BA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664" authorId="1" shapeId="0" xr:uid="{00000000-0006-0000-0000-0000BB070000}">
      <text>
        <r>
          <rPr>
            <sz val="11"/>
            <color indexed="8"/>
            <rFont val="Helvetica"/>
            <family val="2"/>
          </rPr>
          <t>Mack Eason:
http://www.haaretz.com/news/report-olmert-livni-may-face-war-crimes-charges-in-norway-1.274588</t>
        </r>
      </text>
    </comment>
    <comment ref="AN1664" authorId="0" shapeId="0" xr:uid="{00000000-0006-0000-0000-0000BC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664" authorId="0" shapeId="0" xr:uid="{00000000-0006-0000-0000-0000BD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664" authorId="0" shapeId="0" xr:uid="{00000000-0006-0000-0000-0000BE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664" authorId="0" shapeId="0" xr:uid="{00000000-0006-0000-0000-0000BF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BF1664" authorId="0" shapeId="0" xr:uid="{00000000-0006-0000-0000-0000C0070000}">
      <text>
        <r>
          <rPr>
            <sz val="11"/>
            <color indexed="8"/>
            <rFont val="Helvetica"/>
            <family val="2"/>
          </rPr>
          <t>Author:
http://www.achr.eu/newen113.htm</t>
        </r>
      </text>
    </comment>
    <comment ref="O1665" authorId="0" shapeId="0" xr:uid="{00000000-0006-0000-0000-0000BF2C0000}">
      <text>
        <r>
          <rPr>
            <sz val="11"/>
            <color indexed="8"/>
            <rFont val="Helvetica"/>
            <family val="2"/>
          </rPr>
          <t>Author:
http://www.derechos.org/nizkor/arg/espana/gar.html
“DECIMOTERCERO”</t>
        </r>
      </text>
    </comment>
    <comment ref="P1665" authorId="0" shapeId="0" xr:uid="{00000000-0006-0000-0000-0000C02C0000}">
      <text>
        <r>
          <rPr>
            <sz val="11"/>
            <color indexed="8"/>
            <rFont val="Helvetica"/>
            <family val="2"/>
          </rPr>
          <t>Author:
http://www.derechos.org/nizkor/arg/espana/gar.html</t>
        </r>
      </text>
    </comment>
    <comment ref="AB1665" authorId="0" shapeId="0" xr:uid="{00000000-0006-0000-0000-0000C12C0000}">
      <text>
        <r>
          <rPr>
            <sz val="11"/>
            <color indexed="8"/>
            <rFont val="Helvetica"/>
            <family val="2"/>
          </rPr>
          <t xml:space="preserve">Author:
See 1999 indictment, section 7. 
http://www.derechos.org/nizkor/arg/espana/gar.html </t>
        </r>
      </text>
    </comment>
    <comment ref="AC1665" authorId="0" shapeId="0" xr:uid="{00000000-0006-0000-0000-0000C2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65" authorId="0" shapeId="0" xr:uid="{00000000-0006-0000-0000-0000C32C0000}">
      <text>
        <r>
          <rPr>
            <sz val="11"/>
            <color indexed="8"/>
            <rFont val="Helvetica"/>
            <family val="2"/>
          </rPr>
          <t xml:space="preserve">Author:
Trial Watch says these Argentinean defendants were charged with CaH.  I looked through the court documents and I disagree.
</t>
        </r>
      </text>
    </comment>
    <comment ref="AF1665" authorId="0" shapeId="0" xr:uid="{00000000-0006-0000-0000-0000C42C0000}">
      <text>
        <r>
          <rPr>
            <sz val="11"/>
            <color indexed="8"/>
            <rFont val="Helvetica"/>
            <family val="2"/>
          </rPr>
          <t>Author:
Terrorism</t>
        </r>
      </text>
    </comment>
    <comment ref="AL1665" authorId="0" shapeId="0" xr:uid="{00000000-0006-0000-0000-0000C5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65" authorId="0" shapeId="0" xr:uid="{00000000-0006-0000-0000-0000C6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65" authorId="0" shapeId="0" xr:uid="{00000000-0006-0000-0000-0000C7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65" authorId="0" shapeId="0" xr:uid="{00000000-0006-0000-0000-0000C8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65" authorId="0" shapeId="0" xr:uid="{00000000-0006-0000-0000-0000C9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65" authorId="0" shapeId="0" xr:uid="{00000000-0006-0000-0000-0000CA2C0000}">
      <text>
        <r>
          <rPr>
            <sz val="11"/>
            <color indexed="8"/>
            <rFont val="Helvetica"/>
            <family val="2"/>
          </rPr>
          <t>Author:
multiple countries had opened investigations into these Argentinean defendants.</t>
        </r>
      </text>
    </comment>
    <comment ref="B1666" authorId="0" shapeId="0" xr:uid="{00000000-0006-0000-0000-000064070000}">
      <text>
        <r>
          <rPr>
            <sz val="11"/>
            <color indexed="8"/>
            <rFont val="Helvetica"/>
            <family val="2"/>
          </rPr>
          <t>Author:
The Johnson case is the “first time a Liberian citizen was criminally charged for international crimes allegedly committed during the 1st civil war in Liberia (1989-1996)”
http://civitas-maxima.org/CM_ANNUAL%20REPORT%202015.pdf at 27</t>
        </r>
      </text>
    </comment>
    <comment ref="M1666" authorId="0" shapeId="0" xr:uid="{00000000-0006-0000-0000-000065070000}">
      <text>
        <r>
          <rPr>
            <sz val="11"/>
            <color indexed="8"/>
            <rFont val="Helvetica"/>
            <family val="2"/>
          </rPr>
          <t xml:space="preserve">Author:
these are the dates for the 1st civil war in Liberia, not necessarily her crimes
</t>
        </r>
      </text>
    </comment>
    <comment ref="O1666" authorId="1" shapeId="0" xr:uid="{00000000-0006-0000-0000-000066070000}">
      <text>
        <r>
          <rPr>
            <sz val="11"/>
            <color indexed="8"/>
            <rFont val="Helvetica"/>
            <family val="2"/>
          </rPr>
          <t>Mack Eason:
https://armedgroups-internationallaw.org/2014/10/07/interview-with-luc-walleyn-victims-representative-in-the-case-against-martina-johnson/</t>
        </r>
      </text>
    </comment>
    <comment ref="Q1666" authorId="1" shapeId="0" xr:uid="{00000000-0006-0000-0000-000067070000}">
      <text>
        <r>
          <rPr>
            <sz val="11"/>
            <color rgb="FF000000"/>
            <rFont val="Helvetica"/>
            <family val="2"/>
          </rPr>
          <t xml:space="preserve">Mack Eason:
</t>
        </r>
        <r>
          <rPr>
            <sz val="11"/>
            <color rgb="FF000000"/>
            <rFont val="Helvetica"/>
            <family val="2"/>
          </rPr>
          <t>http://focus.com.lr/public/story.php?record_id=4500&amp;sub=14&amp;mi=</t>
        </r>
      </text>
    </comment>
    <comment ref="R1666" authorId="1" shapeId="0" xr:uid="{00000000-0006-0000-0000-000068070000}">
      <text>
        <r>
          <rPr>
            <sz val="11"/>
            <color indexed="8"/>
            <rFont val="Helvetica"/>
            <family val="2"/>
          </rPr>
          <t>Mack Eason:
http://focus.com.lr/public/story.php?record_id=4500&amp;sub=14&amp;mi=</t>
        </r>
      </text>
    </comment>
    <comment ref="AG1666" authorId="0" shapeId="0" xr:uid="{00000000-0006-0000-0000-000069070000}">
      <text>
        <r>
          <rPr>
            <sz val="11"/>
            <color rgb="FF000000"/>
            <rFont val="Helvetica"/>
            <family val="2"/>
          </rPr>
          <t xml:space="preserve">Author:
</t>
        </r>
        <r>
          <rPr>
            <sz val="11"/>
            <color rgb="FF000000"/>
            <rFont val="Helvetica"/>
            <family val="2"/>
          </rPr>
          <t>Liberia was not a formal colonial possession of one of the major powers.  BUT it was initially established as a colony made up of former slaves from North America, was established by the American Colonization Society, and even after declaring independence in 1847 remained within the sphere of American influence.</t>
        </r>
      </text>
    </comment>
    <comment ref="AL1666" authorId="1" shapeId="0" xr:uid="{00000000-0006-0000-0000-00006A070000}">
      <text>
        <r>
          <rPr>
            <sz val="11"/>
            <color indexed="8"/>
            <rFont val="Helvetica"/>
            <family val="2"/>
          </rPr>
          <t>Mack Eason:
https://www.theguardian.com/global-development/2014/oct/07/martina-johnson-liberia-war-crimes-trial</t>
        </r>
      </text>
    </comment>
    <comment ref="AN1666" authorId="0" shapeId="0" xr:uid="{00000000-0006-0000-0000-00006B070000}">
      <text>
        <r>
          <rPr>
            <sz val="11"/>
            <color indexed="8"/>
            <rFont val="Helvetica"/>
            <family val="2"/>
          </rPr>
          <t>Author:
five Liberian victims</t>
        </r>
      </text>
    </comment>
    <comment ref="AO1666" authorId="0" shapeId="0" xr:uid="{00000000-0006-0000-0000-00006C070000}">
      <text>
        <r>
          <rPr>
            <sz val="11"/>
            <color indexed="8"/>
            <rFont val="Helvetica"/>
            <family val="2"/>
          </rPr>
          <t>Author:
“Civitas Maxima and the GJRP had documented crimes allegedly committed by Martina Johnson and the NPFL in Liberia and helped victims to file a criminal complaint against her in Belgium with the Belgian lawyer Luc Walleyn. The Belgian authorities conducted a two-year non-public investigation based on the information Civitas Maxima and GJRP collected.”
http://civitas-maxima.org/CM_ANNUAL%20REPORT%202015.pdf at 27</t>
        </r>
      </text>
    </comment>
    <comment ref="AS1666" authorId="0" shapeId="0" xr:uid="{00000000-0006-0000-0000-00006D070000}">
      <text>
        <r>
          <rPr>
            <sz val="11"/>
            <color indexed="8"/>
            <rFont val="Helvetica"/>
            <family val="2"/>
          </rPr>
          <t xml:space="preserve">Author:
former artillery commander of the National Patriotic Front of Liberia
Doest his count?
</t>
        </r>
      </text>
    </comment>
    <comment ref="AZ1666" authorId="1" shapeId="0" xr:uid="{00000000-0006-0000-0000-00006E070000}">
      <text>
        <r>
          <rPr>
            <sz val="11"/>
            <color indexed="8"/>
            <rFont val="Helvetica"/>
            <family val="2"/>
          </rPr>
          <t xml:space="preserve">Mack Eason:
https://trialinternational.org/latest-post/martina-johnson/
</t>
        </r>
      </text>
    </comment>
    <comment ref="BA1666" authorId="1" shapeId="0" xr:uid="{00000000-0006-0000-0000-00006F070000}">
      <text>
        <r>
          <rPr>
            <sz val="11"/>
            <color indexed="8"/>
            <rFont val="Helvetica"/>
            <family val="2"/>
          </rPr>
          <t xml:space="preserve">Mack Eason:
https://trialinternational.org/latest-post/martina-johnson/
</t>
        </r>
      </text>
    </comment>
    <comment ref="BB1666" authorId="1" shapeId="0" xr:uid="{00000000-0006-0000-0000-000070070000}">
      <text>
        <r>
          <rPr>
            <sz val="11"/>
            <color indexed="8"/>
            <rFont val="Helvetica"/>
            <family val="2"/>
          </rPr>
          <t>Mack Eason:
https://armedgroups-internationallaw.org/2014/10/07/interview-with-luc-walleyn-victims-representative-in-the-case-against-martina-johnson/</t>
        </r>
      </text>
    </comment>
    <comment ref="O1667" authorId="0" shapeId="0" xr:uid="{00000000-0006-0000-0000-0000832D0000}">
      <text>
        <r>
          <rPr>
            <sz val="11"/>
            <color indexed="8"/>
            <rFont val="Helvetica"/>
            <family val="2"/>
          </rPr>
          <t>Author:
http://www.derechos.org/nizkor/arg/espana/gar.html</t>
        </r>
      </text>
    </comment>
    <comment ref="AB1667" authorId="0" shapeId="0" xr:uid="{00000000-0006-0000-0000-0000842D0000}">
      <text>
        <r>
          <rPr>
            <sz val="11"/>
            <color indexed="8"/>
            <rFont val="Helvetica"/>
            <family val="2"/>
          </rPr>
          <t xml:space="preserve">Author:
See 1999 indictment, section 7. 
http://www.derechos.org/nizkor/arg/espana/gar.html </t>
        </r>
      </text>
    </comment>
    <comment ref="AC1667" authorId="0" shapeId="0" xr:uid="{00000000-0006-0000-0000-000085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67" authorId="0" shapeId="0" xr:uid="{00000000-0006-0000-0000-0000862D0000}">
      <text>
        <r>
          <rPr>
            <sz val="11"/>
            <color indexed="8"/>
            <rFont val="Helvetica"/>
            <family val="2"/>
          </rPr>
          <t xml:space="preserve">Author:
Trial Watch says these Argentinean defendants were charged with CaH.  I looked through the court documents and I disagree.
</t>
        </r>
      </text>
    </comment>
    <comment ref="AF1667" authorId="0" shapeId="0" xr:uid="{00000000-0006-0000-0000-0000872D0000}">
      <text>
        <r>
          <rPr>
            <sz val="11"/>
            <color indexed="8"/>
            <rFont val="Helvetica"/>
            <family val="2"/>
          </rPr>
          <t>Author:
Terrorism</t>
        </r>
      </text>
    </comment>
    <comment ref="AL1667" authorId="0" shapeId="0" xr:uid="{00000000-0006-0000-0000-000088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67" authorId="0" shapeId="0" xr:uid="{00000000-0006-0000-0000-000089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67" authorId="0" shapeId="0" xr:uid="{00000000-0006-0000-0000-00008A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67" authorId="0" shapeId="0" xr:uid="{00000000-0006-0000-0000-00008B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67" authorId="0" shapeId="0" xr:uid="{00000000-0006-0000-0000-00008C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67" authorId="0" shapeId="0" xr:uid="{00000000-0006-0000-0000-00008D2D0000}">
      <text>
        <r>
          <rPr>
            <sz val="11"/>
            <color indexed="8"/>
            <rFont val="Helvetica"/>
            <family val="2"/>
          </rPr>
          <t>Author:
multiple countries had opened investigations into these Argentinean defendants.</t>
        </r>
      </text>
    </comment>
    <comment ref="K1668" authorId="1" shapeId="0" xr:uid="{00000000-0006-0000-0000-0000CD080000}">
      <text>
        <r>
          <rPr>
            <sz val="11"/>
            <color indexed="8"/>
            <rFont val="Helvetica"/>
            <family val="2"/>
          </rPr>
          <t xml:space="preserve">Mack Eason:
http://www.dw.com/en/belgium-drops-war-crimes-cases/a-978973
</t>
        </r>
      </text>
    </comment>
    <comment ref="O1668" authorId="0" shapeId="0" xr:uid="{00000000-0006-0000-0000-0000CE080000}">
      <text>
        <r>
          <rPr>
            <sz val="11"/>
            <color indexed="8"/>
            <rFont val="Helvetica"/>
            <family val="2"/>
          </rPr>
          <t>Author:
Ad hoc Judge Bula Bula separate opinion, Arrest Warrant case.</t>
        </r>
      </text>
    </comment>
    <comment ref="AC1668" authorId="1" shapeId="0" xr:uid="{00000000-0006-0000-0000-0000CF080000}">
      <text>
        <r>
          <rPr>
            <sz val="11"/>
            <color indexed="8"/>
            <rFont val="Helvetica"/>
            <family val="2"/>
          </rPr>
          <t>Mack Eason:
https://web.archive.org/web/20110530014505/http://212.150.54.123/spotlight/det.cfm?id=712</t>
        </r>
      </text>
    </comment>
    <comment ref="AE1668" authorId="1" shapeId="0" xr:uid="{00000000-0006-0000-0000-0000D0080000}">
      <text>
        <r>
          <rPr>
            <sz val="11"/>
            <color indexed="8"/>
            <rFont val="Helvetica"/>
            <family val="2"/>
          </rPr>
          <t>Mack Eason:
https://web.archive.org/web/20110530014505/http://212.150.54.123/spotlight/det.cfm?id=712</t>
        </r>
      </text>
    </comment>
    <comment ref="AF1668" authorId="1" shapeId="0" xr:uid="{00000000-0006-0000-0000-0000D1080000}">
      <text>
        <r>
          <rPr>
            <sz val="11"/>
            <color indexed="8"/>
            <rFont val="Helvetica"/>
            <family val="2"/>
          </rPr>
          <t>Mack Eason:
https://web.archive.org/web/20110530014505/http://212.150.54.123/spotlight/det.cfm?id=712</t>
        </r>
      </text>
    </comment>
    <comment ref="AL1668" authorId="1" shapeId="0" xr:uid="{00000000-0006-0000-0000-0000D2080000}">
      <text>
        <r>
          <rPr>
            <sz val="11"/>
            <color indexed="8"/>
            <rFont val="Helvetica"/>
            <family val="2"/>
          </rPr>
          <t>Mack Eason:
https://web.archive.org/web/20110530014505/http://212.150.54.123/spotlight/det.cfm?id=712</t>
        </r>
      </text>
    </comment>
    <comment ref="AS1668" authorId="1" shapeId="0" xr:uid="{00000000-0006-0000-0000-0000D3080000}">
      <text>
        <r>
          <rPr>
            <sz val="11"/>
            <color indexed="8"/>
            <rFont val="Helvetica"/>
            <family val="2"/>
          </rPr>
          <t xml:space="preserve">Mack Eason:
Palestinian Legislative Council member 1996-present
</t>
        </r>
      </text>
    </comment>
    <comment ref="O1669" authorId="0" shapeId="0" xr:uid="{00000000-0006-0000-0000-0000292A0000}">
      <text>
        <r>
          <rPr>
            <sz val="11"/>
            <color indexed="8"/>
            <rFont val="Helvetica"/>
            <family val="2"/>
          </rPr>
          <t>Author:
http://www.derechos.org/nizkor/arg/espana/gar.html</t>
        </r>
      </text>
    </comment>
    <comment ref="P1669" authorId="0" shapeId="0" xr:uid="{00000000-0006-0000-0000-00002A2A0000}">
      <text>
        <r>
          <rPr>
            <sz val="11"/>
            <color indexed="8"/>
            <rFont val="Helvetica"/>
            <family val="2"/>
          </rPr>
          <t xml:space="preserve">Author:
Arrest warrant issued 10 October 1997
http://www.sussex.ac.uk/Units/spru/hsp/documents/Dragffy%20Chronolgoy%20HSDC.pdf
http://www.derechos.org/nizkor/arg/espana/gar.html
</t>
        </r>
      </text>
    </comment>
    <comment ref="AB1669" authorId="0" shapeId="0" xr:uid="{00000000-0006-0000-0000-00002B2A0000}">
      <text>
        <r>
          <rPr>
            <sz val="11"/>
            <color indexed="8"/>
            <rFont val="Helvetica"/>
            <family val="2"/>
          </rPr>
          <t xml:space="preserve">Author:
See 1999 indictment, section 7. 
http://www.derechos.org/nizkor/arg/espana/gar.html </t>
        </r>
      </text>
    </comment>
    <comment ref="AC1669" authorId="0" shapeId="0" xr:uid="{00000000-0006-0000-0000-00002C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69" authorId="0" shapeId="0" xr:uid="{00000000-0006-0000-0000-00002D2A0000}">
      <text>
        <r>
          <rPr>
            <sz val="11"/>
            <color indexed="8"/>
            <rFont val="Helvetica"/>
            <family val="2"/>
          </rPr>
          <t xml:space="preserve">Author:
Trial Watch says these Argentinean defendants were charged with CaH.  I looked through the court documents and I disagree.
</t>
        </r>
      </text>
    </comment>
    <comment ref="AF1669" authorId="0" shapeId="0" xr:uid="{00000000-0006-0000-0000-00002E2A0000}">
      <text>
        <r>
          <rPr>
            <sz val="11"/>
            <color indexed="8"/>
            <rFont val="Helvetica"/>
            <family val="2"/>
          </rPr>
          <t>Author:
Terrorism</t>
        </r>
      </text>
    </comment>
    <comment ref="AL1669" authorId="0" shapeId="0" xr:uid="{00000000-0006-0000-0000-00002F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69" authorId="0" shapeId="0" xr:uid="{00000000-0006-0000-0000-000030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69" authorId="0" shapeId="0" xr:uid="{00000000-0006-0000-0000-000031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69" authorId="0" shapeId="0" xr:uid="{00000000-0006-0000-0000-000032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69" authorId="0" shapeId="0" xr:uid="{00000000-0006-0000-0000-000033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69" authorId="0" shapeId="0" xr:uid="{00000000-0006-0000-0000-0000342A0000}">
      <text>
        <r>
          <rPr>
            <sz val="11"/>
            <color indexed="8"/>
            <rFont val="Helvetica"/>
            <family val="2"/>
          </rPr>
          <t>Author:
multiple countries had opened investigations into these Argentinean defendants.</t>
        </r>
      </text>
    </comment>
    <comment ref="B1670" authorId="0" shapeId="0" xr:uid="{00000000-0006-0000-0000-00001F0C0000}">
      <text>
        <r>
          <rPr>
            <sz val="11"/>
            <color indexed="8"/>
            <rFont val="Helvetica"/>
            <family val="2"/>
          </rPr>
          <t>Author:
This is the case I write about in my introduction!</t>
        </r>
      </text>
    </comment>
    <comment ref="M1670" authorId="0" shapeId="0" xr:uid="{00000000-0006-0000-0000-0000200C0000}">
      <text>
        <r>
          <rPr>
            <sz val="11"/>
            <color indexed="8"/>
            <rFont val="Helvetica"/>
            <family val="2"/>
          </rPr>
          <t xml:space="preserve">Author:
Crimes committed in Great Lakes region during this period
</t>
        </r>
      </text>
    </comment>
    <comment ref="O1670" authorId="0" shapeId="0" xr:uid="{00000000-0006-0000-0000-000021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670" authorId="0" shapeId="0" xr:uid="{00000000-0006-0000-0000-0000220C0000}">
      <text>
        <r>
          <rPr>
            <sz val="11"/>
            <color indexed="8"/>
            <rFont val="Helvetica"/>
            <family val="2"/>
          </rPr>
          <t>Author:
“I ORDER_x000D_THE INDICTMENT OF THE FOLLOWING PERSONS:…”
http://www.friendsofthecongo.org/pdf/spanish_indictment.pdf</t>
        </r>
      </text>
    </comment>
    <comment ref="Q1670" authorId="0" shapeId="0" xr:uid="{00000000-0006-0000-0000-000023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670" authorId="0" shapeId="0" xr:uid="{00000000-0006-0000-0000-000024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670" authorId="0" shapeId="0" xr:uid="{00000000-0006-0000-0000-000025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670" authorId="0" shapeId="0" xr:uid="{00000000-0006-0000-0000-000026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670" authorId="0" shapeId="0" xr:uid="{00000000-0006-0000-0000-000027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670" authorId="0" shapeId="0" xr:uid="{00000000-0006-0000-0000-000028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670" authorId="0" shapeId="0" xr:uid="{00000000-0006-0000-0000-0000290C0000}">
      <text>
        <r>
          <rPr>
            <sz val="11"/>
            <color indexed="8"/>
            <rFont val="Helvetica"/>
            <family val="2"/>
          </rPr>
          <t>Author:
Rwanda controlled first by Germany (German East Africa) during colonial period, then by Belgium under League of Nations Mandate system</t>
        </r>
      </text>
    </comment>
    <comment ref="AL1670" authorId="0" shapeId="0" xr:uid="{00000000-0006-0000-0000-00002A0C0000}">
      <text>
        <r>
          <rPr>
            <sz val="11"/>
            <color indexed="8"/>
            <rFont val="Helvetica"/>
            <family val="2"/>
          </rPr>
          <t>Author:
http://www.veritasrwandaforum.org/material/press_release_080208_eng.pdf</t>
        </r>
      </text>
    </comment>
    <comment ref="AO1670" authorId="0" shapeId="0" xr:uid="{00000000-0006-0000-0000-00002B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670" authorId="0" shapeId="0" xr:uid="{00000000-0006-0000-0000-00002C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670" authorId="0" shapeId="0" xr:uid="{00000000-0006-0000-0000-00002D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670" authorId="0" shapeId="0" xr:uid="{00000000-0006-0000-0000-00002E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670" authorId="0" shapeId="0" xr:uid="{00000000-0006-0000-0000-00002F0C0000}">
      <text>
        <r>
          <rPr>
            <sz val="11"/>
            <color indexed="8"/>
            <rFont val="Helvetica"/>
            <family val="2"/>
          </rPr>
          <t>Author:
Former Intelligence Oficer (1.0) of the 101st Batallion of the Gisenyi Brigade.</t>
        </r>
      </text>
    </comment>
    <comment ref="AT1670" authorId="0" shapeId="0" xr:uid="{00000000-0006-0000-0000-0000300C0000}">
      <text>
        <r>
          <rPr>
            <sz val="11"/>
            <color indexed="8"/>
            <rFont val="Helvetica"/>
            <family val="2"/>
          </rPr>
          <t>Author:
This is the case I write about in my introduction.  Rwanda was MOST CERTAINLY not supportive of these indictments.</t>
        </r>
      </text>
    </comment>
    <comment ref="BI1670" authorId="0" shapeId="0" xr:uid="{00000000-0006-0000-0000-0000310C0000}">
      <text>
        <r>
          <rPr>
            <sz val="11"/>
            <color indexed="8"/>
            <rFont val="Helvetica"/>
            <family val="2"/>
          </rPr>
          <t>Author:
Conducted alongside ICTR.  See first page of spanish indictment pdf: http://www.friendsofthecongo.org/pdf/spanish_indictment.pdf</t>
        </r>
      </text>
    </comment>
    <comment ref="AG1671" authorId="0" shapeId="0" xr:uid="{00000000-0006-0000-0000-00000F200000}">
      <text>
        <r>
          <rPr>
            <sz val="11"/>
            <color indexed="8"/>
            <rFont val="Helvetica"/>
            <family val="2"/>
          </rPr>
          <t>Author:
Rwanda controlled first by Germany (German East Africa) during colonial period, then by Belgium under League of Nations Mandate system</t>
        </r>
      </text>
    </comment>
    <comment ref="AI1671" authorId="0" shapeId="0" xr:uid="{00000000-0006-0000-0000-000010200000}">
      <text>
        <r>
          <rPr>
            <sz val="11"/>
            <color indexed="8"/>
            <rFont val="Helvetica"/>
            <family val="2"/>
          </rPr>
          <t>Author:
Rwanda controlled first by Germany (German East Africa) during colonial period, then by Belgium under League of Nations Mandate system</t>
        </r>
      </text>
    </comment>
    <comment ref="AZ1671" authorId="0" shapeId="0" xr:uid="{00000000-0006-0000-0000-000011200000}">
      <text>
        <r>
          <rPr>
            <sz val="11"/>
            <color indexed="8"/>
            <rFont val="Helvetica"/>
            <family val="2"/>
          </rPr>
          <t>Author:
“The Belgian court ruled that there were sufficient guarantees for Bushishi, who has been living in Belgium with his family since 1999, to be temporarily released.” http://www.hirondellenews.com/fr/ictr-rwanda/410-rwanda-other-countries/30002-200212-rwandabelgium-former-rwandan-prosecutor-released-on-bail-in-belgium-</t>
        </r>
      </text>
    </comment>
    <comment ref="BA1671" authorId="0" shapeId="0" xr:uid="{00000000-0006-0000-0000-000012200000}">
      <text>
        <r>
          <rPr>
            <sz val="11"/>
            <color indexed="8"/>
            <rFont val="Helvetica"/>
            <family val="2"/>
          </rPr>
          <t>Author:
“The Belgian court ruled that there were sufficient guarantees for Bushishi, who has been living in Belgium with his family since 1999, to be temporarily released.” http://www.hirondellenews.com/fr/ictr-rwanda/410-rwanda-other-countries/30002-200212-rwandabelgium-former-rwandan-prosecutor-released-on-bail-in-belgium-</t>
        </r>
      </text>
    </comment>
    <comment ref="BJ1671" authorId="0" shapeId="0" xr:uid="{00000000-0006-0000-0000-000013200000}">
      <text>
        <r>
          <rPr>
            <sz val="11"/>
            <color indexed="8"/>
            <rFont val="Helvetica"/>
            <family val="2"/>
          </rPr>
          <t>Author:
Rwanda issued the original arrest warrant.</t>
        </r>
      </text>
    </comment>
    <comment ref="O1672" authorId="0" shapeId="0" xr:uid="{00000000-0006-0000-0000-0000352A0000}">
      <text>
        <r>
          <rPr>
            <sz val="11"/>
            <color indexed="8"/>
            <rFont val="Helvetica"/>
            <family val="2"/>
          </rPr>
          <t>Author:
http://www.derechos.org/nizkor/arg/espana/gar.html</t>
        </r>
      </text>
    </comment>
    <comment ref="P1672" authorId="0" shapeId="0" xr:uid="{00000000-0006-0000-0000-0000362A0000}">
      <text>
        <r>
          <rPr>
            <sz val="11"/>
            <color indexed="8"/>
            <rFont val="Helvetica"/>
            <family val="2"/>
          </rPr>
          <t>Author:
http://www.derechos.org/nizkor/arg/espana/gar.html</t>
        </r>
      </text>
    </comment>
    <comment ref="AB1672" authorId="0" shapeId="0" xr:uid="{00000000-0006-0000-0000-0000372A0000}">
      <text>
        <r>
          <rPr>
            <sz val="11"/>
            <color indexed="8"/>
            <rFont val="Helvetica"/>
            <family val="2"/>
          </rPr>
          <t xml:space="preserve">Author:
See 1999 indictment, section 7. 
http://www.derechos.org/nizkor/arg/espana/gar.html </t>
        </r>
      </text>
    </comment>
    <comment ref="AC1672" authorId="0" shapeId="0" xr:uid="{00000000-0006-0000-0000-000038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72" authorId="0" shapeId="0" xr:uid="{00000000-0006-0000-0000-0000392A0000}">
      <text>
        <r>
          <rPr>
            <sz val="11"/>
            <color indexed="8"/>
            <rFont val="Helvetica"/>
            <family val="2"/>
          </rPr>
          <t xml:space="preserve">Author:
Trial Watch says these Argentinean defendants were charged with CaH.  I looked through the court documents and I disagree.
</t>
        </r>
      </text>
    </comment>
    <comment ref="AF1672" authorId="0" shapeId="0" xr:uid="{00000000-0006-0000-0000-00003A2A0000}">
      <text>
        <r>
          <rPr>
            <sz val="11"/>
            <color indexed="8"/>
            <rFont val="Helvetica"/>
            <family val="2"/>
          </rPr>
          <t>Author:
Terrorism</t>
        </r>
      </text>
    </comment>
    <comment ref="AL1672" authorId="0" shapeId="0" xr:uid="{00000000-0006-0000-0000-00003B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72" authorId="0" shapeId="0" xr:uid="{00000000-0006-0000-0000-00003C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72" authorId="0" shapeId="0" xr:uid="{00000000-0006-0000-0000-00003D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72" authorId="0" shapeId="0" xr:uid="{00000000-0006-0000-0000-00003E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72" authorId="0" shapeId="0" xr:uid="{00000000-0006-0000-0000-00003F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72" authorId="0" shapeId="0" xr:uid="{00000000-0006-0000-0000-0000402A0000}">
      <text>
        <r>
          <rPr>
            <sz val="11"/>
            <color indexed="8"/>
            <rFont val="Helvetica"/>
            <family val="2"/>
          </rPr>
          <t>Author:
multiple countries had opened investigations into these Argentinean defendants.</t>
        </r>
      </text>
    </comment>
    <comment ref="AG1673" authorId="0" shapeId="0" xr:uid="{00000000-0006-0000-0000-000037120000}">
      <text>
        <r>
          <rPr>
            <sz val="11"/>
            <color indexed="8"/>
            <rFont val="Helvetica"/>
            <family val="2"/>
          </rPr>
          <t>Author:
Rwanda controlled first by Germany (German East Africa) during colonial period, then by Belgium under League of Nations Mandate system</t>
        </r>
      </text>
    </comment>
    <comment ref="AH1673" authorId="0" shapeId="0" xr:uid="{00000000-0006-0000-0000-000038120000}">
      <text>
        <r>
          <rPr>
            <sz val="11"/>
            <color indexed="8"/>
            <rFont val="Helvetica"/>
            <family val="2"/>
          </rPr>
          <t>Author:
barely.
https://en.wikipedia.org/wiki/Danish_colonial_empire#Overview</t>
        </r>
      </text>
    </comment>
    <comment ref="AL1673" authorId="0" shapeId="0" xr:uid="{00000000-0006-0000-0000-000039120000}">
      <text>
        <r>
          <rPr>
            <sz val="11"/>
            <color indexed="8"/>
            <rFont val="Helvetica"/>
            <family val="2"/>
          </rPr>
          <t xml:space="preserve">Author:
http://www.collectifpartiescivilesrwanda.fr/en/tableau-des-plaintes-du-cpcr/	</t>
        </r>
      </text>
    </comment>
    <comment ref="AG1674" authorId="0" shapeId="0" xr:uid="{00000000-0006-0000-0000-00004A120000}">
      <text>
        <r>
          <rPr>
            <sz val="11"/>
            <color indexed="8"/>
            <rFont val="Helvetica"/>
            <family val="2"/>
          </rPr>
          <t>Author:
Rwanda controlled first by Germany (German East Africa) during colonial period, then by Belgium under League of Nations Mandate system</t>
        </r>
      </text>
    </comment>
    <comment ref="AH1674" authorId="0" shapeId="0" xr:uid="{00000000-0006-0000-0000-00004B120000}">
      <text>
        <r>
          <rPr>
            <sz val="11"/>
            <color indexed="8"/>
            <rFont val="Helvetica"/>
            <family val="2"/>
          </rPr>
          <t>Author:
barely.
https://en.wikipedia.org/wiki/Danish_colonial_empire#Overview</t>
        </r>
      </text>
    </comment>
    <comment ref="AL1674" authorId="0" shapeId="0" xr:uid="{00000000-0006-0000-0000-00004C120000}">
      <text>
        <r>
          <rPr>
            <sz val="11"/>
            <color indexed="8"/>
            <rFont val="Helvetica"/>
            <family val="2"/>
          </rPr>
          <t xml:space="preserve">Author:
http://www.collectifpartiescivilesrwanda.fr/en/tableau-des-plaintes-du-cpcr/	</t>
        </r>
      </text>
    </comment>
    <comment ref="AG1675" authorId="0" shapeId="0" xr:uid="{00000000-0006-0000-0000-000066050000}">
      <text>
        <r>
          <rPr>
            <sz val="11"/>
            <color indexed="8"/>
            <rFont val="Helvetica"/>
            <family val="2"/>
          </rPr>
          <t>Author:
Rwanda controlled first by Germany (German East Africa) during colonial period, then by Belgium under League of Nations Mandate system</t>
        </r>
      </text>
    </comment>
    <comment ref="AI1675" authorId="0" shapeId="0" xr:uid="{00000000-0006-0000-0000-000067050000}">
      <text>
        <r>
          <rPr>
            <sz val="11"/>
            <color indexed="8"/>
            <rFont val="Helvetica"/>
            <family val="2"/>
          </rPr>
          <t>Author:
Rwanda controlled first by Germany (German East Africa) during colonial period, then by Belgium under League of Nations Mandate system</t>
        </r>
      </text>
    </comment>
    <comment ref="AL1675" authorId="0" shapeId="0" xr:uid="{00000000-0006-0000-0000-000068050000}">
      <text>
        <r>
          <rPr>
            <sz val="11"/>
            <color indexed="8"/>
            <rFont val="Helvetica"/>
            <family val="2"/>
          </rPr>
          <t>Author:
Reydams, The Belgian State of Affairs, p. 202</t>
        </r>
      </text>
    </comment>
    <comment ref="B1676" authorId="1" shapeId="0" xr:uid="{00000000-0006-0000-0000-0000EE0E0000}">
      <text>
        <r>
          <rPr>
            <sz val="11"/>
            <color indexed="8"/>
            <rFont val="Helvetica"/>
            <family val="2"/>
          </rPr>
          <t>Mack Eason:
Some sources describe this as a civil suit, others as a criminal suit.  Unclear.</t>
        </r>
      </text>
    </comment>
    <comment ref="O1676" authorId="1" shapeId="0" xr:uid="{00000000-0006-0000-0000-0000EF0E0000}">
      <text>
        <r>
          <rPr>
            <sz val="11"/>
            <color indexed="8"/>
            <rFont val="Helvetica"/>
            <family val="2"/>
          </rPr>
          <t>Mack Eason:
http://www.reuters.com/article/us-germany-turkey-complaint-idUSKCN0ZD231</t>
        </r>
      </text>
    </comment>
    <comment ref="AD1676" authorId="1" shapeId="0" xr:uid="{00000000-0006-0000-0000-0000F00E0000}">
      <text>
        <r>
          <rPr>
            <sz val="11"/>
            <color indexed="8"/>
            <rFont val="Helvetica"/>
            <family val="2"/>
          </rPr>
          <t>Mack Eason:
https://sputniknews.com/politics/201606281042101173-german-erdogan-war-crimes-trial/</t>
        </r>
      </text>
    </comment>
    <comment ref="AE1676" authorId="1" shapeId="0" xr:uid="{00000000-0006-0000-0000-0000F10E0000}">
      <text>
        <r>
          <rPr>
            <sz val="11"/>
            <color indexed="8"/>
            <rFont val="Helvetica"/>
            <family val="2"/>
          </rPr>
          <t>Mack Eason:
https://sputniknews.com/politics/201606281042101173-german-erdogan-war-crimes-trial/</t>
        </r>
      </text>
    </comment>
    <comment ref="AL1676" authorId="1" shapeId="0" xr:uid="{00000000-0006-0000-0000-0000F2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1677" authorId="0" shapeId="0" xr:uid="{00000000-0006-0000-0000-0000862B0000}">
      <text>
        <r>
          <rPr>
            <sz val="11"/>
            <color indexed="8"/>
            <rFont val="Helvetica"/>
            <family val="2"/>
          </rPr>
          <t xml:space="preserve">Author:
http://www.derechos.org/nizkor/arg/espana/gar.html
“Duodécimo”
</t>
        </r>
      </text>
    </comment>
    <comment ref="P1677" authorId="0" shapeId="0" xr:uid="{00000000-0006-0000-0000-0000872B0000}">
      <text>
        <r>
          <rPr>
            <sz val="11"/>
            <color indexed="8"/>
            <rFont val="Helvetica"/>
            <family val="2"/>
          </rPr>
          <t>Author:
http://www.derechos.org/nizkor/arg/espana/gar.html</t>
        </r>
      </text>
    </comment>
    <comment ref="AB1677" authorId="0" shapeId="0" xr:uid="{00000000-0006-0000-0000-0000882B0000}">
      <text>
        <r>
          <rPr>
            <sz val="11"/>
            <color indexed="8"/>
            <rFont val="Helvetica"/>
            <family val="2"/>
          </rPr>
          <t xml:space="preserve">Author:
See 1999 indictment, section 7. 
http://www.derechos.org/nizkor/arg/espana/gar.html </t>
        </r>
      </text>
    </comment>
    <comment ref="AC1677" authorId="0" shapeId="0" xr:uid="{00000000-0006-0000-0000-000089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77" authorId="0" shapeId="0" xr:uid="{00000000-0006-0000-0000-00008A2B0000}">
      <text>
        <r>
          <rPr>
            <sz val="11"/>
            <color indexed="8"/>
            <rFont val="Helvetica"/>
            <family val="2"/>
          </rPr>
          <t xml:space="preserve">Author:
Trial Watch says these Argentinean defendants were charged with CaH.  I looked through the court documents and I disagree.
</t>
        </r>
      </text>
    </comment>
    <comment ref="AF1677" authorId="0" shapeId="0" xr:uid="{00000000-0006-0000-0000-00008B2B0000}">
      <text>
        <r>
          <rPr>
            <sz val="11"/>
            <color indexed="8"/>
            <rFont val="Helvetica"/>
            <family val="2"/>
          </rPr>
          <t>Author:
Terrorism</t>
        </r>
      </text>
    </comment>
    <comment ref="AL1677" authorId="0" shapeId="0" xr:uid="{00000000-0006-0000-0000-00008C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77" authorId="0" shapeId="0" xr:uid="{00000000-0006-0000-0000-00008D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77" authorId="0" shapeId="0" xr:uid="{00000000-0006-0000-0000-00008E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77" authorId="0" shapeId="0" xr:uid="{00000000-0006-0000-0000-00008F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77" authorId="0" shapeId="0" xr:uid="{00000000-0006-0000-0000-000090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77" authorId="0" shapeId="0" xr:uid="{00000000-0006-0000-0000-0000912B0000}">
      <text>
        <r>
          <rPr>
            <sz val="11"/>
            <color indexed="8"/>
            <rFont val="Helvetica"/>
            <family val="2"/>
          </rPr>
          <t>Author:
multiple countries had opened investigations into these Argentinean defendants.</t>
        </r>
      </text>
    </comment>
    <comment ref="O1678" authorId="0" shapeId="0" xr:uid="{00000000-0006-0000-0000-0000CB2C0000}">
      <text>
        <r>
          <rPr>
            <sz val="11"/>
            <color indexed="8"/>
            <rFont val="Helvetica"/>
            <family val="2"/>
          </rPr>
          <t>Author:
http://www.derechos.org/nizkor/arg/espana/gar.html
“DECIMOTERCERO”</t>
        </r>
      </text>
    </comment>
    <comment ref="P1678" authorId="0" shapeId="0" xr:uid="{00000000-0006-0000-0000-0000CC2C0000}">
      <text>
        <r>
          <rPr>
            <sz val="11"/>
            <color indexed="8"/>
            <rFont val="Helvetica"/>
            <family val="2"/>
          </rPr>
          <t xml:space="preserve">Author:
http://www.derechos.org/nizkor/arg/espana/gar.html (Section “ninth”)
</t>
        </r>
      </text>
    </comment>
    <comment ref="AB1678" authorId="0" shapeId="0" xr:uid="{00000000-0006-0000-0000-0000CD2C0000}">
      <text>
        <r>
          <rPr>
            <sz val="11"/>
            <color indexed="8"/>
            <rFont val="Helvetica"/>
            <family val="2"/>
          </rPr>
          <t xml:space="preserve">Author:
See 1999 indictment, section 7. 
http://www.derechos.org/nizkor/arg/espana/gar.html </t>
        </r>
      </text>
    </comment>
    <comment ref="AC1678" authorId="0" shapeId="0" xr:uid="{00000000-0006-0000-0000-0000CE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78" authorId="0" shapeId="0" xr:uid="{00000000-0006-0000-0000-0000CF2C0000}">
      <text>
        <r>
          <rPr>
            <sz val="11"/>
            <color indexed="8"/>
            <rFont val="Helvetica"/>
            <family val="2"/>
          </rPr>
          <t xml:space="preserve">Author:
Trial Watch says these Argentinean defendants were charged with CaH.  I looked through the court documents and I disagree.
</t>
        </r>
      </text>
    </comment>
    <comment ref="AF1678" authorId="0" shapeId="0" xr:uid="{00000000-0006-0000-0000-0000D02C0000}">
      <text>
        <r>
          <rPr>
            <sz val="11"/>
            <color indexed="8"/>
            <rFont val="Helvetica"/>
            <family val="2"/>
          </rPr>
          <t>Author:
Terrorism</t>
        </r>
      </text>
    </comment>
    <comment ref="AL1678" authorId="0" shapeId="0" xr:uid="{00000000-0006-0000-0000-0000D1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78" authorId="0" shapeId="0" xr:uid="{00000000-0006-0000-0000-0000D2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78" authorId="0" shapeId="0" xr:uid="{00000000-0006-0000-0000-0000D3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78" authorId="0" shapeId="0" xr:uid="{00000000-0006-0000-0000-0000D4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78" authorId="0" shapeId="0" xr:uid="{00000000-0006-0000-0000-0000D5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78" authorId="0" shapeId="0" xr:uid="{00000000-0006-0000-0000-0000D62C0000}">
      <text>
        <r>
          <rPr>
            <sz val="11"/>
            <color indexed="8"/>
            <rFont val="Helvetica"/>
            <family val="2"/>
          </rPr>
          <t>Author:
multiple countries had opened investigations into these Argentinean defendants.</t>
        </r>
      </text>
    </comment>
    <comment ref="O1679" authorId="0" shapeId="0" xr:uid="{00000000-0006-0000-0000-00003D2B0000}">
      <text>
        <r>
          <rPr>
            <sz val="11"/>
            <color indexed="8"/>
            <rFont val="Helvetica"/>
            <family val="2"/>
          </rPr>
          <t>Author:
http://www.derechos.org/nizkor/arg/espana/gar.html</t>
        </r>
      </text>
    </comment>
    <comment ref="P1679" authorId="0" shapeId="0" xr:uid="{00000000-0006-0000-0000-00003E2B0000}">
      <text>
        <r>
          <rPr>
            <sz val="11"/>
            <color indexed="8"/>
            <rFont val="Helvetica"/>
            <family val="2"/>
          </rPr>
          <t>Author:
http://www.derechos.org/nizkor/arg/espana/gar.html</t>
        </r>
      </text>
    </comment>
    <comment ref="AB1679" authorId="0" shapeId="0" xr:uid="{00000000-0006-0000-0000-00003F2B0000}">
      <text>
        <r>
          <rPr>
            <sz val="11"/>
            <color indexed="8"/>
            <rFont val="Helvetica"/>
            <family val="2"/>
          </rPr>
          <t xml:space="preserve">Author:
See 1999 indictment, section 7. 
http://www.derechos.org/nizkor/arg/espana/gar.html </t>
        </r>
      </text>
    </comment>
    <comment ref="AC1679" authorId="0" shapeId="0" xr:uid="{00000000-0006-0000-0000-000040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79" authorId="0" shapeId="0" xr:uid="{00000000-0006-0000-0000-0000412B0000}">
      <text>
        <r>
          <rPr>
            <sz val="11"/>
            <color indexed="8"/>
            <rFont val="Helvetica"/>
            <family val="2"/>
          </rPr>
          <t xml:space="preserve">Author:
Trial Watch says these Argentinean defendants were charged with CaH.  I looked through the court documents and I disagree.
</t>
        </r>
      </text>
    </comment>
    <comment ref="AF1679" authorId="0" shapeId="0" xr:uid="{00000000-0006-0000-0000-0000422B0000}">
      <text>
        <r>
          <rPr>
            <sz val="11"/>
            <color indexed="8"/>
            <rFont val="Helvetica"/>
            <family val="2"/>
          </rPr>
          <t>Author:
Terrorism</t>
        </r>
      </text>
    </comment>
    <comment ref="AL1679" authorId="0" shapeId="0" xr:uid="{00000000-0006-0000-0000-000043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79" authorId="0" shapeId="0" xr:uid="{00000000-0006-0000-0000-000044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79" authorId="0" shapeId="0" xr:uid="{00000000-0006-0000-0000-000045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79" authorId="0" shapeId="0" xr:uid="{00000000-0006-0000-0000-000046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79" authorId="0" shapeId="0" xr:uid="{00000000-0006-0000-0000-000047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79" authorId="0" shapeId="0" xr:uid="{00000000-0006-0000-0000-0000482B0000}">
      <text>
        <r>
          <rPr>
            <sz val="11"/>
            <color indexed="8"/>
            <rFont val="Helvetica"/>
            <family val="2"/>
          </rPr>
          <t>Author:
multiple countries had opened investigations into these Argentinean defendants.</t>
        </r>
      </text>
    </comment>
    <comment ref="O1680" authorId="0" shapeId="0" xr:uid="{00000000-0006-0000-0000-000031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680" authorId="0" shapeId="0" xr:uid="{00000000-0006-0000-0000-000032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680" authorId="0" shapeId="0" xr:uid="{00000000-0006-0000-0000-000033300000}">
      <text>
        <r>
          <rPr>
            <sz val="11"/>
            <color indexed="8"/>
            <rFont val="Helvetica"/>
            <family val="2"/>
          </rPr>
          <t>Author:
https://books.google.com/books?id=X5EgykND42kC&amp;pg=PA401</t>
        </r>
      </text>
    </comment>
    <comment ref="AN1680" authorId="0" shapeId="0" xr:uid="{00000000-0006-0000-0000-000034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680" authorId="0" shapeId="0" xr:uid="{00000000-0006-0000-0000-000035300000}">
      <text>
        <r>
          <rPr>
            <sz val="11"/>
            <color indexed="8"/>
            <rFont val="Helvetica"/>
            <family val="2"/>
          </rPr>
          <t>Author:
The Simon Wiesenthal Centre</t>
        </r>
      </text>
    </comment>
    <comment ref="S1681" authorId="0" shapeId="0" xr:uid="{00000000-0006-0000-0000-000009200000}">
      <text>
        <r>
          <rPr>
            <sz val="11"/>
            <color indexed="8"/>
            <rFont val="Helvetica"/>
            <family val="2"/>
          </rPr>
          <t>Author:
https://books.google.com/books?id=r8sRmBIejnoC&amp;pg=PA74&amp;lpg=PA74&amp;dq=R+v+Grujičić,+1994&amp;source=bl&amp;ots=idDT0-n_IF&amp;sig=IoR1W8AhTj0FeH0X7sdSshwRr9g&amp;hl=en&amp;sa=X&amp;ved=0ahUKEwidu7Lv2MjNAhUK9WMKHeyyArsQ6AEIHDAA#v=onepage&amp;q=R%20v%20Grujičić%2C%201994&amp;f=false</t>
        </r>
      </text>
    </comment>
    <comment ref="AL1681" authorId="0" shapeId="0" xr:uid="{00000000-0006-0000-0000-00000A200000}">
      <text>
        <r>
          <rPr>
            <sz val="11"/>
            <color indexed="8"/>
            <rFont val="Helvetica"/>
            <family val="2"/>
          </rPr>
          <t>Author:
https://news.google.com/newspapers?nid=1812&amp;dat=19930224&amp;id=_-BOAAAAIBAJ&amp;sjid=EUwDAAAAIBAJ&amp;pg=4406,903658&amp;hl=en</t>
        </r>
      </text>
    </comment>
    <comment ref="AN1681" authorId="0" shapeId="0" xr:uid="{00000000-0006-0000-0000-00000B20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1681" authorId="0" shapeId="0" xr:uid="{00000000-0006-0000-0000-00000C20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1681" authorId="0" shapeId="0" xr:uid="{00000000-0006-0000-0000-00000D20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1681" authorId="0" shapeId="0" xr:uid="{00000000-0006-0000-0000-00000E20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1682" authorId="0" shapeId="0" xr:uid="{00000000-0006-0000-0000-00000E070000}">
      <text>
        <r>
          <rPr>
            <sz val="11"/>
            <color indexed="8"/>
            <rFont val="Helvetica"/>
            <family val="2"/>
          </rPr>
          <t>Author:
Asylum case</t>
        </r>
      </text>
    </comment>
    <comment ref="O1682" authorId="0" shapeId="0" xr:uid="{00000000-0006-0000-0000-00000F070000}">
      <text>
        <r>
          <rPr>
            <sz val="11"/>
            <color indexed="8"/>
            <rFont val="Helvetica"/>
            <family val="2"/>
          </rPr>
          <t>Author:
Not really a complaint.  The ICTR asked to TRANSFER his case to the Netherlands</t>
        </r>
      </text>
    </comment>
    <comment ref="AF1682" authorId="0" shapeId="0" xr:uid="{00000000-0006-0000-0000-000010070000}">
      <text>
        <r>
          <rPr>
            <sz val="11"/>
            <color indexed="8"/>
            <rFont val="Helvetica"/>
            <family val="2"/>
          </rPr>
          <t>Author:
“suspected of having committed the following criminal offenses pursuant to the Statute: conspiracy to commit genocide; genocide; complicity in genocide; killing and causing violence to health and physical or mental well-being as serious violations of article 3 common to the Geneva Conventions of 1949 and Additional Protocol II of 1977.”
http://www.asser.nl/upload/documents/DomCLIC/Docs/NLP/Netherlands/Bagaragaza_21-3-2008_EN.pdf</t>
        </r>
      </text>
    </comment>
    <comment ref="AG1682" authorId="0" shapeId="0" xr:uid="{00000000-0006-0000-0000-000011070000}">
      <text>
        <r>
          <rPr>
            <sz val="11"/>
            <color indexed="8"/>
            <rFont val="Helvetica"/>
            <family val="2"/>
          </rPr>
          <t>Author:
Rwanda controlled first by Germany (German East Africa) during colonial period, then by Belgium under League of Nations Mandate system</t>
        </r>
      </text>
    </comment>
    <comment ref="AL1682" authorId="0" shapeId="0" xr:uid="{00000000-0006-0000-0000-000012070000}">
      <text>
        <r>
          <rPr>
            <sz val="11"/>
            <color indexed="8"/>
            <rFont val="Helvetica"/>
            <family val="2"/>
          </rPr>
          <t>Author:
http://www.haguejusticeportal.net/index.php?id=11116</t>
        </r>
      </text>
    </comment>
    <comment ref="AU1682" authorId="1" shapeId="0" xr:uid="{00000000-0006-0000-0000-000013070000}">
      <text>
        <r>
          <rPr>
            <sz val="11"/>
            <color indexed="8"/>
            <rFont val="Helvetica"/>
            <family val="2"/>
          </rPr>
          <t>Mack Eason:
https://books.google.com/books?id=GNB8BAAAQBAJ&amp;pg=PA104&amp;lpg=PA104&amp;dq=Michel+Bagaragaza+Rwanda+Netherlands+extradition+request&amp;source=bl&amp;ots=e8cToxXTfZ&amp;sig=kiArEXsnywmq3Xkx6x-4EwvHEVU&amp;hl=en&amp;sa=X&amp;ved=0ahUKEwio5dbghPLQAhWohVQKHU4VBkgQ6AEIMjAF#v=onepage&amp;q=Michel%20Bagaragaza%20Rwanda%20Netherlands%20extradition%20request&amp;f=false</t>
        </r>
      </text>
    </comment>
    <comment ref="AZ1682" authorId="0" shapeId="0" xr:uid="{00000000-0006-0000-0000-000014070000}">
      <text>
        <r>
          <rPr>
            <sz val="11"/>
            <color indexed="8"/>
            <rFont val="Helvetica"/>
            <family val="2"/>
          </rPr>
          <t>Author:
“by decision of 13 April 2007 the Tribunal accepted to transfer the case to the Netherlands (where Bagaragaza had been held anyway since 2005, for security reasons, and where he had sought asylum as early as 1998).” http://www.haguejusticeportal.net/index.php?id=11116</t>
        </r>
      </text>
    </comment>
    <comment ref="BA1682" authorId="0" shapeId="0" xr:uid="{00000000-0006-0000-0000-000015070000}">
      <text>
        <r>
          <rPr>
            <sz val="11"/>
            <color indexed="8"/>
            <rFont val="Helvetica"/>
            <family val="2"/>
          </rPr>
          <t>Author:
“by decision of 13 April 2007 the Tribunal accepted to transfer the case to the Netherlands (where Bagaragaza had been held anyway since 2005, for security reasons, and where he had sought asylum as early as 1998).” http://www.haguejusticeportal.net/index.php?id=11116</t>
        </r>
      </text>
    </comment>
    <comment ref="BB1682" authorId="0" shapeId="0" xr:uid="{00000000-0006-0000-0000-000016070000}">
      <text>
        <r>
          <rPr>
            <sz val="11"/>
            <color indexed="8"/>
            <rFont val="Helvetica"/>
            <family val="2"/>
          </rPr>
          <t>Author:
“by decision of 13 April 2007 the Tribunal accepted to transfer the case to the Netherlands (where Bagaragaza had been held anyway since 2005, for security reasons, and where he had sought asylum as early as 1998).” http://www.haguejusticeportal.net/index.php?id=11116</t>
        </r>
      </text>
    </comment>
    <comment ref="B1683" authorId="0" shapeId="0" xr:uid="{2C1E95DA-0527-544A-B51F-2A217BED6BE2}">
      <text>
        <r>
          <rPr>
            <sz val="11"/>
            <color indexed="8"/>
            <rFont val="Helvetica"/>
            <family val="2"/>
          </rPr>
          <t>Author:
Extradition request from Rwanda refused by Germany
“Germany decided to refuse the extradition request”</t>
        </r>
      </text>
    </comment>
    <comment ref="O1683" authorId="0" shapeId="0" xr:uid="{F445F704-3C10-7448-8667-8E1D0EACE8C1}">
      <text>
        <r>
          <rPr>
            <sz val="11"/>
            <color indexed="8"/>
            <rFont val="Helvetica"/>
            <family val="2"/>
          </rPr>
          <t>Author:
“Rwabukombe was on the list of persons wanted by Interpol, since 2007. In 2007, the Rwandan justice authorities transferred an international arrest warrant to Germany.”
https://trialinternational.org/latest-post/onesphore-rwabukombe/</t>
        </r>
      </text>
    </comment>
    <comment ref="P1683" authorId="0" shapeId="0" xr:uid="{3E5436A4-20BB-804C-A6D4-BFC906B01885}">
      <text>
        <r>
          <rPr>
            <sz val="11"/>
            <color indexed="8"/>
            <rFont val="Helvetica"/>
            <family val="2"/>
          </rPr>
          <t>Author:
International arrest warrant from Rwanda</t>
        </r>
      </text>
    </comment>
    <comment ref="AF1683" authorId="0" shapeId="0" xr:uid="{1BC64DDD-D5D9-4B4B-BDA1-183AF01C075F}">
      <text>
        <r>
          <rPr>
            <sz val="11"/>
            <color indexed="8"/>
            <rFont val="Helvetica"/>
            <family val="2"/>
          </rPr>
          <t>Author:
murder and abetting murder</t>
        </r>
      </text>
    </comment>
    <comment ref="AG1683" authorId="0" shapeId="0" xr:uid="{D9F58BDA-204A-034F-8B6E-EB037014E44E}">
      <text>
        <r>
          <rPr>
            <sz val="11"/>
            <color indexed="8"/>
            <rFont val="Helvetica"/>
            <family val="2"/>
          </rPr>
          <t>Author:
Rwanda controlled first by Germany (German East Africa) during colonial period, then by Belgium under League of Nations Mandate system</t>
        </r>
      </text>
    </comment>
    <comment ref="AH1683" authorId="0" shapeId="0" xr:uid="{E275AAB7-4F6C-264B-922A-F53571D6C5C3}">
      <text>
        <r>
          <rPr>
            <sz val="11"/>
            <color indexed="8"/>
            <rFont val="Helvetica"/>
            <family val="2"/>
          </rPr>
          <t>Author:
https://en.wikipedia.org/wiki/List_of_former_German_colonies</t>
        </r>
      </text>
    </comment>
    <comment ref="AI1683" authorId="0" shapeId="0" xr:uid="{B975D1FA-9430-944F-BFAC-18629BB23771}">
      <text>
        <r>
          <rPr>
            <sz val="11"/>
            <color indexed="8"/>
            <rFont val="Helvetica"/>
            <family val="2"/>
          </rPr>
          <t>Author:
Through the Anglo-German 
treaty of 1880, Germany assumed political control over Rwanda and would latter cede same to Belgium after World War I.
Rwanda controlled first by Germany (German East Africa) during colonial period, then by Belgium under League of Nations Mandate system</t>
        </r>
      </text>
    </comment>
    <comment ref="AT1683" authorId="0" shapeId="0" xr:uid="{E8C3C809-C3E8-EC49-A86E-83754C026BC5}">
      <text>
        <r>
          <rPr>
            <sz val="11"/>
            <color indexed="8"/>
            <rFont val="Helvetica"/>
            <family val="2"/>
          </rPr>
          <t>Author:
Rwanda sent an extradition request in November 2008</t>
        </r>
      </text>
    </comment>
    <comment ref="AU1683" authorId="1" shapeId="0" xr:uid="{33D467DE-F85E-9D40-9451-CAFF2DBE7AE1}">
      <text>
        <r>
          <rPr>
            <sz val="11"/>
            <color indexed="8"/>
            <rFont val="Helvetica"/>
            <family val="2"/>
          </rPr>
          <t xml:space="preserve">Mack Eason:
http://www.dw.com/en/german-court-hands-down-life-sentence-in-rwandan-genocide-case/a-18949176
</t>
        </r>
      </text>
    </comment>
    <comment ref="BB1683" authorId="0" shapeId="0" xr:uid="{9114CDA7-7DE8-6F48-8FC8-427BDEA819E8}">
      <text>
        <r>
          <rPr>
            <sz val="11"/>
            <color indexed="8"/>
            <rFont val="Helvetica"/>
            <family val="2"/>
          </rPr>
          <t>Author:
“In 2002 Rwabukombe left for Germany where he was granted refugee status.”</t>
        </r>
      </text>
    </comment>
    <comment ref="BE1683" authorId="0" shapeId="0" xr:uid="{2D9B2428-2BC2-2C47-A149-880420333DCF}">
      <text>
        <r>
          <rPr>
            <sz val="11"/>
            <color indexed="8"/>
            <rFont val="Helvetica"/>
            <family val="2"/>
          </rPr>
          <t>Author:
Ventura, M J, and A J Bleeker. “Universal Jurisdiction, African Perceptions of the International Criminal Court and the New AU Protocol on Amendments to the Protocol on the Statute of the African  ….” …  Criminal Court and Africa: One Decade  …, 2016. at p. 9 footnote 29</t>
        </r>
      </text>
    </comment>
    <comment ref="BF1683" authorId="0" shapeId="0" xr:uid="{5214EF80-DA01-1342-93AC-06EBE0318BB1}">
      <text>
        <r>
          <rPr>
            <sz val="11"/>
            <color indexed="8"/>
            <rFont val="Helvetica"/>
            <family val="2"/>
          </rPr>
          <t>Author:
https://trialinternational.org/latest-post/onesphore-rwabukombe/</t>
        </r>
      </text>
    </comment>
    <comment ref="BJ1683" authorId="0" shapeId="0" xr:uid="{9259786E-1D54-5949-93B5-33C92773650E}">
      <text>
        <r>
          <rPr>
            <sz val="11"/>
            <color indexed="8"/>
            <rFont val="Helvetica"/>
            <family val="2"/>
          </rPr>
          <t>Author:
Rwanda sent an extradition request in November 2008</t>
        </r>
      </text>
    </comment>
    <comment ref="A1684" authorId="0" shapeId="0" xr:uid="{00000000-0006-0000-0000-00000911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684" authorId="1" shapeId="0" xr:uid="{00000000-0006-0000-0000-00000A110000}">
      <text>
        <r>
          <rPr>
            <sz val="11"/>
            <color indexed="8"/>
            <rFont val="Helvetica"/>
            <family val="2"/>
          </rPr>
          <t xml:space="preserve">Mack Eason:
https://trialinternational.org/latest-post/donald-h-rumsfeld/
</t>
        </r>
      </text>
    </comment>
    <comment ref="O1684" authorId="0" shapeId="0" xr:uid="{00000000-0006-0000-0000-00000B110000}">
      <text>
        <r>
          <rPr>
            <sz val="11"/>
            <color indexed="8"/>
            <rFont val="Helvetica"/>
            <family val="2"/>
          </rPr>
          <t xml:space="preserve">Author:
Gallagher, "Universal Jurisdiction in Practice" jicj.oxfordjournals.org/content/7/5/1087.full.pdf
</t>
        </r>
      </text>
    </comment>
    <comment ref="Q1684" authorId="0" shapeId="0" xr:uid="{00000000-0006-0000-0000-00000C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684" authorId="0" shapeId="0" xr:uid="{00000000-0006-0000-0000-00000D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684" authorId="0" shapeId="0" xr:uid="{00000000-0006-0000-0000-00000E110000}">
      <text>
        <r>
          <rPr>
            <sz val="11"/>
            <color indexed="8"/>
            <rFont val="Helvetica"/>
            <family val="2"/>
          </rPr>
          <t xml:space="preserve">Author:
US is Sui generis among former colonies.  Treated it differently.
</t>
        </r>
      </text>
    </comment>
    <comment ref="AH1684" authorId="0" shapeId="0" xr:uid="{00000000-0006-0000-0000-00000F110000}">
      <text>
        <r>
          <rPr>
            <sz val="11"/>
            <color indexed="8"/>
            <rFont val="Helvetica"/>
            <family val="2"/>
          </rPr>
          <t>Author:
https://en.wikipedia.org/wiki/List_of_former_German_colonies</t>
        </r>
      </text>
    </comment>
    <comment ref="AL1684" authorId="0" shapeId="0" xr:uid="{00000000-0006-0000-0000-000010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684" authorId="0" shapeId="0" xr:uid="{00000000-0006-0000-0000-000011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1684" authorId="0" shapeId="0" xr:uid="{00000000-0006-0000-0000-000012110000}">
      <text>
        <r>
          <rPr>
            <sz val="11"/>
            <color indexed="8"/>
            <rFont val="Helvetica"/>
            <family val="2"/>
          </rPr>
          <t>Author:
Major General</t>
        </r>
      </text>
    </comment>
    <comment ref="AV1684" authorId="0" shapeId="0" xr:uid="{00000000-0006-0000-0000-000013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1685" authorId="0" shapeId="0" xr:uid="{00000000-0006-0000-0000-0000412A0000}">
      <text>
        <r>
          <rPr>
            <sz val="11"/>
            <color indexed="8"/>
            <rFont val="Helvetica"/>
            <family val="2"/>
          </rPr>
          <t>Author:
http://www.derechos.org/nizkor/arg/espana/gar.html</t>
        </r>
      </text>
    </comment>
    <comment ref="P1685" authorId="0" shapeId="0" xr:uid="{00000000-0006-0000-0000-0000422A0000}">
      <text>
        <r>
          <rPr>
            <sz val="11"/>
            <color indexed="8"/>
            <rFont val="Helvetica"/>
            <family val="2"/>
          </rPr>
          <t>Author:
http://www.derechos.org/nizkor/arg/espana/gar.html</t>
        </r>
      </text>
    </comment>
    <comment ref="AB1685" authorId="0" shapeId="0" xr:uid="{00000000-0006-0000-0000-0000432A0000}">
      <text>
        <r>
          <rPr>
            <sz val="11"/>
            <color indexed="8"/>
            <rFont val="Helvetica"/>
            <family val="2"/>
          </rPr>
          <t xml:space="preserve">Author:
See 1999 indictment, section 7. 
http://www.derechos.org/nizkor/arg/espana/gar.html </t>
        </r>
      </text>
    </comment>
    <comment ref="AC1685" authorId="0" shapeId="0" xr:uid="{00000000-0006-0000-0000-000044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685" authorId="0" shapeId="0" xr:uid="{00000000-0006-0000-0000-0000452A0000}">
      <text>
        <r>
          <rPr>
            <sz val="11"/>
            <color indexed="8"/>
            <rFont val="Helvetica"/>
            <family val="2"/>
          </rPr>
          <t xml:space="preserve">Author:
Trial Watch says these Argentinean defendants were charged with CaH.  I looked through the court documents and I disagree.
</t>
        </r>
      </text>
    </comment>
    <comment ref="AF1685" authorId="0" shapeId="0" xr:uid="{00000000-0006-0000-0000-0000462A0000}">
      <text>
        <r>
          <rPr>
            <sz val="11"/>
            <color indexed="8"/>
            <rFont val="Helvetica"/>
            <family val="2"/>
          </rPr>
          <t>Author:
Terrorism</t>
        </r>
      </text>
    </comment>
    <comment ref="AL1685" authorId="0" shapeId="0" xr:uid="{00000000-0006-0000-0000-000047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685" authorId="0" shapeId="0" xr:uid="{00000000-0006-0000-0000-000048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685" authorId="0" shapeId="0" xr:uid="{00000000-0006-0000-0000-000049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685" authorId="0" shapeId="0" xr:uid="{00000000-0006-0000-0000-00004A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685" authorId="0" shapeId="0" xr:uid="{00000000-0006-0000-0000-00004B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685" authorId="0" shapeId="0" xr:uid="{00000000-0006-0000-0000-00004C2A0000}">
      <text>
        <r>
          <rPr>
            <sz val="11"/>
            <color indexed="8"/>
            <rFont val="Helvetica"/>
            <family val="2"/>
          </rPr>
          <t>Author:
multiple countries had opened investigations into these Argentinean defendants.</t>
        </r>
      </text>
    </comment>
    <comment ref="B1686" authorId="0" shapeId="0" xr:uid="{00000000-0006-0000-0000-00009D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1686" authorId="0" shapeId="0" xr:uid="{00000000-0006-0000-0000-00009E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1686" authorId="0" shapeId="0" xr:uid="{00000000-0006-0000-0000-00009F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1686" authorId="0" shapeId="0" xr:uid="{00000000-0006-0000-0000-0000A0130000}">
      <text>
        <r>
          <rPr>
            <sz val="11"/>
            <color indexed="8"/>
            <rFont val="Helvetica"/>
            <family val="2"/>
          </rPr>
          <t xml:space="preserve">Author:
In the Russian sphere of interest since the early 19th century
</t>
        </r>
      </text>
    </comment>
    <comment ref="AH1686" authorId="0" shapeId="0" xr:uid="{00000000-0006-0000-0000-0000A1130000}">
      <text>
        <r>
          <rPr>
            <sz val="11"/>
            <color indexed="8"/>
            <rFont val="Helvetica"/>
            <family val="2"/>
          </rPr>
          <t>Author:
https://en.wikipedia.org/wiki/List_of_former_German_colonies</t>
        </r>
      </text>
    </comment>
    <comment ref="AL1686" authorId="0" shapeId="0" xr:uid="{00000000-0006-0000-0000-0000A2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1686" authorId="0" shapeId="0" xr:uid="{00000000-0006-0000-0000-0000A3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1686" authorId="0" shapeId="0" xr:uid="{00000000-0006-0000-0000-0000A4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1686" authorId="0" shapeId="0" xr:uid="{00000000-0006-0000-0000-0000A5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1686" authorId="0" shapeId="0" xr:uid="{00000000-0006-0000-0000-0000A6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1686" authorId="0" shapeId="0" xr:uid="{00000000-0006-0000-0000-0000A7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1686" authorId="0" shapeId="0" xr:uid="{00000000-0006-0000-0000-0000A8130000}">
      <text>
        <r>
          <rPr>
            <sz val="11"/>
            <color indexed="8"/>
            <rFont val="Helvetica"/>
            <family val="2"/>
          </rPr>
          <t>Author:
National Security Council State Adviser
https://www.sipri.org/sites/default/files/2016-03/2005-792-CFSP.pdf</t>
        </r>
      </text>
    </comment>
    <comment ref="BH1686" authorId="0" shapeId="0" xr:uid="{00000000-0006-0000-0000-0000A9130000}">
      <text>
        <r>
          <rPr>
            <sz val="11"/>
            <color indexed="8"/>
            <rFont val="Helvetica"/>
            <family val="2"/>
          </rPr>
          <t xml:space="preserve">Author:
https://www.hrw.org/news/2006/04/05/germany-prosecutor-denies-uzbek-victims-justice
</t>
        </r>
      </text>
    </comment>
    <comment ref="BI1686" authorId="0" shapeId="0" xr:uid="{00000000-0006-0000-0000-0000AA130000}">
      <text>
        <r>
          <rPr>
            <sz val="11"/>
            <color indexed="8"/>
            <rFont val="Helvetica"/>
            <family val="2"/>
          </rPr>
          <t>Author:
Sanctions against all these individuals had been put in place by EU.
https://www.sipri.org/sites/default/files/2016-03/2005-792-CFSP.pdf</t>
        </r>
      </text>
    </comment>
    <comment ref="AG1687" authorId="0" shapeId="0" xr:uid="{00000000-0006-0000-0000-0000C1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687" authorId="1" shapeId="0" xr:uid="{00000000-0006-0000-0000-0000C2070000}">
      <text>
        <r>
          <rPr>
            <sz val="11"/>
            <color indexed="8"/>
            <rFont val="Helvetica"/>
            <family val="2"/>
          </rPr>
          <t>Mack Eason:
http://www.haaretz.com/news/report-olmert-livni-may-face-war-crimes-charges-in-norway-1.274588</t>
        </r>
      </text>
    </comment>
    <comment ref="AN1687" authorId="0" shapeId="0" xr:uid="{00000000-0006-0000-0000-0000C3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687" authorId="0" shapeId="0" xr:uid="{00000000-0006-0000-0000-0000C4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687" authorId="0" shapeId="0" xr:uid="{00000000-0006-0000-0000-0000C5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687" authorId="0" shapeId="0" xr:uid="{00000000-0006-0000-0000-0000C6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BF1687" authorId="0" shapeId="0" xr:uid="{00000000-0006-0000-0000-0000C7070000}">
      <text>
        <r>
          <rPr>
            <sz val="11"/>
            <color indexed="8"/>
            <rFont val="Helvetica"/>
            <family val="2"/>
          </rPr>
          <t>Author:
http://www.achr.eu/newen113.htm</t>
        </r>
      </text>
    </comment>
    <comment ref="B1688" authorId="0" shapeId="0" xr:uid="{00000000-0006-0000-0000-0000320C0000}">
      <text>
        <r>
          <rPr>
            <sz val="11"/>
            <color indexed="8"/>
            <rFont val="Helvetica"/>
            <family val="2"/>
          </rPr>
          <t>Author:
This is the case I write about in my introduction!</t>
        </r>
      </text>
    </comment>
    <comment ref="M1688" authorId="0" shapeId="0" xr:uid="{00000000-0006-0000-0000-0000330C0000}">
      <text>
        <r>
          <rPr>
            <sz val="11"/>
            <color indexed="8"/>
            <rFont val="Helvetica"/>
            <family val="2"/>
          </rPr>
          <t xml:space="preserve">Author:
Crimes committed in Great Lakes region during this period
</t>
        </r>
      </text>
    </comment>
    <comment ref="O1688" authorId="0" shapeId="0" xr:uid="{00000000-0006-0000-0000-000034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688" authorId="0" shapeId="0" xr:uid="{00000000-0006-0000-0000-0000350C0000}">
      <text>
        <r>
          <rPr>
            <sz val="11"/>
            <color indexed="8"/>
            <rFont val="Helvetica"/>
            <family val="2"/>
          </rPr>
          <t>Author:
“I ORDER_x000D_THE INDICTMENT OF THE FOLLOWING PERSONS:…”
http://www.friendsofthecongo.org/pdf/spanish_indictment.pdf</t>
        </r>
      </text>
    </comment>
    <comment ref="Q1688" authorId="0" shapeId="0" xr:uid="{00000000-0006-0000-0000-000036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688" authorId="0" shapeId="0" xr:uid="{00000000-0006-0000-0000-000037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688" authorId="0" shapeId="0" xr:uid="{00000000-0006-0000-0000-000038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688" authorId="0" shapeId="0" xr:uid="{00000000-0006-0000-0000-000039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688" authorId="0" shapeId="0" xr:uid="{00000000-0006-0000-0000-00003A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688" authorId="0" shapeId="0" xr:uid="{00000000-0006-0000-0000-00003B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688" authorId="0" shapeId="0" xr:uid="{00000000-0006-0000-0000-00003C0C0000}">
      <text>
        <r>
          <rPr>
            <sz val="11"/>
            <color indexed="8"/>
            <rFont val="Helvetica"/>
            <family val="2"/>
          </rPr>
          <t>Author:
Rwanda controlled first by Germany (German East Africa) during colonial period, then by Belgium under League of Nations Mandate system</t>
        </r>
      </text>
    </comment>
    <comment ref="AL1688" authorId="0" shapeId="0" xr:uid="{00000000-0006-0000-0000-00003D0C0000}">
      <text>
        <r>
          <rPr>
            <sz val="11"/>
            <color indexed="8"/>
            <rFont val="Helvetica"/>
            <family val="2"/>
          </rPr>
          <t>Author:
http://www.veritasrwandaforum.org/material/press_release_080208_eng.pdf</t>
        </r>
      </text>
    </comment>
    <comment ref="AO1688" authorId="0" shapeId="0" xr:uid="{00000000-0006-0000-0000-00003E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688" authorId="0" shapeId="0" xr:uid="{00000000-0006-0000-0000-00003F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688" authorId="0" shapeId="0" xr:uid="{00000000-0006-0000-0000-000040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688" authorId="0" shapeId="0" xr:uid="{00000000-0006-0000-0000-000041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T1688" authorId="0" shapeId="0" xr:uid="{00000000-0006-0000-0000-0000420C0000}">
      <text>
        <r>
          <rPr>
            <sz val="11"/>
            <color indexed="8"/>
            <rFont val="Helvetica"/>
            <family val="2"/>
          </rPr>
          <t>Author:
This is the case I write about in my introduction.  Rwanda was MOST CERTAINLY not supportive of these indictments.</t>
        </r>
      </text>
    </comment>
    <comment ref="BI1688" authorId="0" shapeId="0" xr:uid="{00000000-0006-0000-0000-0000430C0000}">
      <text>
        <r>
          <rPr>
            <sz val="11"/>
            <color indexed="8"/>
            <rFont val="Helvetica"/>
            <family val="2"/>
          </rPr>
          <t>Author:
Conducted alongside ICTR.  See first page of spanish indictment pdf: http://www.friendsofthecongo.org/pdf/spanish_indictment.pdf</t>
        </r>
      </text>
    </comment>
    <comment ref="AL1689" authorId="0" shapeId="0" xr:uid="{00000000-0006-0000-0000-0000FF080000}">
      <text>
        <r>
          <rPr>
            <sz val="11"/>
            <color indexed="8"/>
            <rFont val="Helvetica"/>
            <family val="2"/>
          </rPr>
          <t>Author:
http://www.rediff.com/news/2003/aug/20modi1.htm</t>
        </r>
      </text>
    </comment>
    <comment ref="AS1689" authorId="0" shapeId="0" xr:uid="{00000000-0006-0000-0000-000000090000}">
      <text>
        <r>
          <rPr>
            <sz val="11"/>
            <color indexed="8"/>
            <rFont val="Helvetica"/>
            <family val="2"/>
          </rPr>
          <t>Author:
Gujarat Chief Minister at the time.</t>
        </r>
      </text>
    </comment>
    <comment ref="AZ1689" authorId="0" shapeId="0" xr:uid="{00000000-0006-0000-0000-000001090000}">
      <text>
        <r>
          <rPr>
            <sz val="11"/>
            <color indexed="8"/>
            <rFont val="Helvetica"/>
            <family val="2"/>
          </rPr>
          <t>Author:
“so long as the person was in the UK.
This, he argued, could be applied to Modi, who was in
London at present.”
http://alt.fan.jai-maharaj.narkive.com/ivA5sxd0/uk-court-dismisses-plea-against-narendra-modi</t>
        </r>
      </text>
    </comment>
    <comment ref="H1690" authorId="1" shapeId="0" xr:uid="{00000000-0006-0000-0000-0000770E0000}">
      <text>
        <r>
          <rPr>
            <sz val="11"/>
            <color indexed="8"/>
            <rFont val="Helvetica"/>
            <family val="2"/>
          </rPr>
          <t>Mack Eason:
Case dropped Apr 30, 2009</t>
        </r>
      </text>
    </comment>
    <comment ref="K1690" authorId="0" shapeId="0" xr:uid="{00000000-0006-0000-0000-0000780E0000}">
      <text>
        <r>
          <rPr>
            <sz val="11"/>
            <color indexed="8"/>
            <rFont val="Helvetica"/>
            <family val="2"/>
          </rPr>
          <t>Author:
http://www.dailykos.com/story/2009/4/30/726464/-</t>
        </r>
      </text>
    </comment>
    <comment ref="AC1690" authorId="0" shapeId="0" xr:uid="{00000000-0006-0000-0000-0000790E0000}">
      <text>
        <r>
          <rPr>
            <sz val="11"/>
            <color indexed="8"/>
            <rFont val="Helvetica"/>
            <family val="2"/>
          </rPr>
          <t>Author:
https://web.archive.org/web/20120303014906/http://www.mazlumder.org/ing/haber_detay.asp?haberID=15</t>
        </r>
      </text>
    </comment>
    <comment ref="AE1690" authorId="0" shapeId="0" xr:uid="{00000000-0006-0000-0000-00007A0E0000}">
      <text>
        <r>
          <rPr>
            <sz val="11"/>
            <color indexed="8"/>
            <rFont val="Helvetica"/>
            <family val="2"/>
          </rPr>
          <t xml:space="preserve">Author:
https://web.archive.org/web/20120303014906/http://www.mazlumder.org/ing/haber_detay.asp?haberID=15
</t>
        </r>
      </text>
    </comment>
    <comment ref="AG1690" authorId="0" shapeId="0" xr:uid="{00000000-0006-0000-0000-00007B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690" authorId="0" shapeId="0" xr:uid="{00000000-0006-0000-0000-00007C0E0000}">
      <text>
        <r>
          <rPr>
            <sz val="11"/>
            <color indexed="8"/>
            <rFont val="Helvetica"/>
            <family val="2"/>
          </rPr>
          <t xml:space="preserve">Author:
Sort of.  As the Ottoman Empire.
</t>
        </r>
      </text>
    </comment>
    <comment ref="AI1690" authorId="0" shapeId="0" xr:uid="{00000000-0006-0000-0000-00007D0E0000}">
      <text>
        <r>
          <rPr>
            <sz val="11"/>
            <color indexed="8"/>
            <rFont val="Helvetica"/>
            <family val="2"/>
          </rPr>
          <t xml:space="preserve">Author:
Sort of.  As the Ottoman Empire.
</t>
        </r>
      </text>
    </comment>
    <comment ref="AO1690" authorId="0" shapeId="0" xr:uid="{00000000-0006-0000-0000-00007E0E0000}">
      <text>
        <r>
          <rPr>
            <sz val="11"/>
            <color indexed="8"/>
            <rFont val="Helvetica"/>
            <family val="2"/>
          </rPr>
          <t xml:space="preserve">Author:
a group called Mazlum-Der, Turkey based
</t>
        </r>
      </text>
    </comment>
    <comment ref="AP1690" authorId="0" shapeId="0" xr:uid="{00000000-0006-0000-0000-00007F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690" authorId="0" shapeId="0" xr:uid="{00000000-0006-0000-0000-0000800E0000}">
      <text>
        <r>
          <rPr>
            <sz val="11"/>
            <color indexed="8"/>
            <rFont val="Helvetica"/>
            <family val="2"/>
          </rPr>
          <t xml:space="preserve">Author:
a group called Mazlum-Der, Turkey based
</t>
        </r>
      </text>
    </comment>
    <comment ref="AS1690" authorId="0" shapeId="0" xr:uid="{00000000-0006-0000-0000-0000810E0000}">
      <text>
        <r>
          <rPr>
            <sz val="11"/>
            <color indexed="8"/>
            <rFont val="Helvetica"/>
            <family val="2"/>
          </rPr>
          <t>Author:
	Deputy Prime Minister and Minister of Transportation</t>
        </r>
      </text>
    </comment>
    <comment ref="BH1690" authorId="0" shapeId="0" xr:uid="{00000000-0006-0000-0000-0000820E0000}">
      <text>
        <r>
          <rPr>
            <sz val="11"/>
            <color indexed="8"/>
            <rFont val="Helvetica"/>
            <family val="2"/>
          </rPr>
          <t>Author:
http://www.dailykos.com/story/2009/4/30/726464/-</t>
        </r>
      </text>
    </comment>
    <comment ref="B1691" authorId="0" shapeId="0" xr:uid="{00000000-0006-0000-0000-0000A7140000}">
      <text>
        <r>
          <rPr>
            <sz val="11"/>
            <color indexed="8"/>
            <rFont val="Helvetica"/>
            <family val="2"/>
          </rPr>
          <t>Author:
At this point, Britain’s UJ law only allowed cases to be prosecuted with the consent of the Attorney General, but private persons were able t apply for an arrest warrant WITHOUT that consent barrier.</t>
        </r>
      </text>
    </comment>
    <comment ref="K1691" authorId="0" shapeId="0" xr:uid="{00000000-0006-0000-0000-0000A8140000}">
      <text>
        <r>
          <rPr>
            <sz val="11"/>
            <color indexed="8"/>
            <rFont val="Helvetica"/>
            <family val="2"/>
          </rPr>
          <t>Author:
http://pchrgaza.org/files/Reports/English/pdf_spec/PCHR-UJ-BOOK.pdf</t>
        </r>
      </text>
    </comment>
    <comment ref="AG1691" authorId="0" shapeId="0" xr:uid="{00000000-0006-0000-0000-0000A914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1691" authorId="0" shapeId="0" xr:uid="{00000000-0006-0000-0000-0000AA140000}">
      <text>
        <r>
          <rPr>
            <sz val="11"/>
            <color indexed="8"/>
            <rFont val="Helvetica"/>
            <family val="2"/>
          </rPr>
          <t>Author:
Sort of.  
Palestine was a protectorate of Britain 1917 until 1948.</t>
        </r>
      </text>
    </comment>
    <comment ref="AL1691" authorId="0" shapeId="0" xr:uid="{00000000-0006-0000-0000-0000AB140000}">
      <text>
        <r>
          <rPr>
            <sz val="11"/>
            <color indexed="8"/>
            <rFont val="Helvetica"/>
            <family val="2"/>
          </rPr>
          <t>Author:
https://electronicintifada.net/content/british-solicitor-instructed-pursue-complaints-particularly-against-shaul-mofaz/137</t>
        </r>
      </text>
    </comment>
    <comment ref="AO1691" authorId="0" shapeId="0" xr:uid="{00000000-0006-0000-0000-0000AC140000}">
      <text>
        <r>
          <rPr>
            <sz val="11"/>
            <color indexed="8"/>
            <rFont val="Helvetica"/>
            <family val="2"/>
          </rPr>
          <t>Author:
Filed by “LAW (The Palestinian Society for the Protection of Human Rights and the Environment)” and Palestinian Center for Human Rights.
https://electronicintifada.net/content/british-solicitor-instructed-pursue-complaints-particularly-against-shaul-mofaz/137</t>
        </r>
      </text>
    </comment>
    <comment ref="AS1691" authorId="0" shapeId="0" xr:uid="{00000000-0006-0000-0000-0000AD140000}">
      <text>
        <r>
          <rPr>
            <sz val="11"/>
            <color indexed="8"/>
            <rFont val="Helvetica"/>
            <family val="2"/>
          </rPr>
          <t xml:space="preserve">Author:
Defense Minister
</t>
        </r>
      </text>
    </comment>
    <comment ref="AZ1691" authorId="0" shapeId="0" xr:uid="{00000000-0006-0000-0000-0000AE140000}">
      <text>
        <r>
          <rPr>
            <sz val="11"/>
            <color indexed="8"/>
            <rFont val="Helvetica"/>
            <family val="2"/>
          </rPr>
          <t>Author:
“Shaul Mofaz was present in London”
https://electronicintifada.net/content/british-solicitor-instructed-pursue-complaints-particularly-against-shaul-mofaz/137</t>
        </r>
      </text>
    </comment>
    <comment ref="AG1692" authorId="0" shapeId="0" xr:uid="{00000000-0006-0000-0000-00000631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1692" authorId="0" shapeId="0" xr:uid="{00000000-0006-0000-0000-000007310000}">
      <text>
        <r>
          <rPr>
            <sz val="11"/>
            <color indexed="8"/>
            <rFont val="Helvetica"/>
            <family val="2"/>
          </rPr>
          <t>Author:
Sort of.  
Palestine was a protectorate of Britain 1917 until 1948.</t>
        </r>
      </text>
    </comment>
    <comment ref="AL1692" authorId="0" shapeId="0" xr:uid="{00000000-0006-0000-0000-000008310000}">
      <text>
        <r>
          <rPr>
            <sz val="11"/>
            <color indexed="8"/>
            <rFont val="Helvetica"/>
            <family val="2"/>
          </rPr>
          <t>Author:
“the director of public prosecutions in England asked police in London to investigate war crimes allegations.” Chris McGreal &amp; Brian Whitaker, Police Investigate New Israeli Defence Minister Over War Crimes, Nov. 2, 2002, The SYDNEY MORNING HERALD, available at http://www.smh.com.au/articles/2002/11/01/1036027036796.html</t>
        </r>
      </text>
    </comment>
    <comment ref="AS1692" authorId="0" shapeId="0" xr:uid="{00000000-0006-0000-0000-000009310000}">
      <text>
        <r>
          <rPr>
            <sz val="11"/>
            <color indexed="8"/>
            <rFont val="Helvetica"/>
            <family val="2"/>
          </rPr>
          <t>Author:
Israeli Defense Minister</t>
        </r>
      </text>
    </comment>
    <comment ref="AG1693" authorId="0" shapeId="0" xr:uid="{00000000-0006-0000-0000-00009A1B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1693" authorId="0" shapeId="0" xr:uid="{00000000-0006-0000-0000-00009B1B0000}">
      <text>
        <r>
          <rPr>
            <sz val="11"/>
            <color indexed="8"/>
            <rFont val="Helvetica"/>
            <family val="2"/>
          </rPr>
          <t>Author:
Sort of.  
Palestine was a protectorate of Britain 1917 until 1948.</t>
        </r>
      </text>
    </comment>
    <comment ref="AN1693" authorId="0" shapeId="0" xr:uid="{00000000-0006-0000-0000-00009C1B0000}">
      <text>
        <r>
          <rPr>
            <sz val="11"/>
            <color indexed="8"/>
            <rFont val="Helvetica"/>
            <family val="2"/>
          </rPr>
          <t>Author:
According to PCHR, they were acting on behalf of Gazan victims</t>
        </r>
      </text>
    </comment>
    <comment ref="AO1693" authorId="0" shapeId="0" xr:uid="{00000000-0006-0000-0000-00009D1B0000}">
      <text>
        <r>
          <rPr>
            <sz val="11"/>
            <color indexed="8"/>
            <rFont val="Helvetica"/>
            <family val="2"/>
          </rPr>
          <t>Author:
Palestinian center for human rights</t>
        </r>
      </text>
    </comment>
    <comment ref="AS1693" authorId="0" shapeId="0" xr:uid="{00000000-0006-0000-0000-00009E1B0000}">
      <text>
        <r>
          <rPr>
            <sz val="11"/>
            <color indexed="8"/>
            <rFont val="Helvetica"/>
            <family val="2"/>
          </rPr>
          <t>Author:
according to PCHR, Mofaz had retired from Israeli government</t>
        </r>
      </text>
    </comment>
    <comment ref="AZ1693" authorId="0" shapeId="0" xr:uid="{00000000-0006-0000-0000-00009F1B0000}">
      <text>
        <r>
          <rPr>
            <sz val="11"/>
            <color indexed="8"/>
            <rFont val="Helvetica"/>
            <family val="2"/>
          </rPr>
          <t>Author:
Mofaz was on a visit to London
http://pchrgaza.org/en/?p=1513</t>
        </r>
      </text>
    </comment>
    <comment ref="B1694" authorId="0" shapeId="0" xr:uid="{A6D20206-8F36-1B43-A46F-2913C0B5C39D}">
      <text>
        <r>
          <rPr>
            <sz val="11"/>
            <color indexed="8"/>
            <rFont val="Helvetica"/>
            <family val="2"/>
          </rPr>
          <t>Author:
Case where civil complaint (application to join as civil party) is used IN CONCERT WITH Rwanda in order to push France to bring suit.
14 November 2008 extradition request rejected</t>
        </r>
      </text>
    </comment>
    <comment ref="R1694" authorId="0" shapeId="0" xr:uid="{59415573-72F5-6C4C-842B-B272265CDD5C}">
      <text>
        <r>
          <rPr>
            <sz val="11"/>
            <color indexed="8"/>
            <rFont val="Helvetica"/>
            <family val="2"/>
          </rPr>
          <t>Author:
Arrested on a different charge
https://trialinternational.org/latest-post/pascal-simbikangwa/</t>
        </r>
      </text>
    </comment>
    <comment ref="AC1694" authorId="0" shapeId="0" xr:uid="{D3F77A54-3FEF-CC44-A4CF-DC691C3ACE19}">
      <text>
        <r>
          <rPr>
            <sz val="11"/>
            <color indexed="8"/>
            <rFont val="Helvetica"/>
            <family val="2"/>
          </rPr>
          <t xml:space="preserve">Author:
tried for Complicity in Genocide
</t>
        </r>
      </text>
    </comment>
    <comment ref="AE1694" authorId="0" shapeId="0" xr:uid="{0CDFEFA0-4DA5-D640-8FA4-5129A366F7A8}">
      <text>
        <r>
          <rPr>
            <sz val="11"/>
            <color indexed="8"/>
            <rFont val="Helvetica"/>
            <family val="2"/>
          </rPr>
          <t>Author:
tried for Complicity in CaH</t>
        </r>
      </text>
    </comment>
    <comment ref="AG1694" authorId="0" shapeId="0" xr:uid="{3AFBD551-89DB-EA44-B60F-AFE679179541}">
      <text>
        <r>
          <rPr>
            <sz val="11"/>
            <color indexed="8"/>
            <rFont val="Helvetica"/>
            <family val="2"/>
          </rPr>
          <t>Author:
Rwanda controlled first by Germany (German East Africa) during colonial period, then by Belgium under League of Nations Mandate system</t>
        </r>
      </text>
    </comment>
    <comment ref="AH1694" authorId="0" shapeId="0" xr:uid="{389F0651-B23B-CD48-A7CC-C75F261AEE1D}">
      <text>
        <r>
          <rPr>
            <sz val="11"/>
            <color indexed="8"/>
            <rFont val="Helvetica"/>
            <family val="2"/>
          </rPr>
          <t>Author:
barely.
https://en.wikipedia.org/wiki/Danish_colonial_empire#Overview</t>
        </r>
      </text>
    </comment>
    <comment ref="AO1694" authorId="0" shapeId="0" xr:uid="{9C76D244-AE5D-3544-BEA6-9D1D7B6BB891}">
      <text>
        <r>
          <rPr>
            <sz val="11"/>
            <color indexed="8"/>
            <rFont val="Helvetica"/>
            <family val="2"/>
          </rPr>
          <t>Author:
CPCR (FIDH-LDH)
https://www.collectifpartiescivilesrwanda.fr/en/tableau-des-plaintes-du-cpcr/</t>
        </r>
      </text>
    </comment>
    <comment ref="AT1694" authorId="0" shapeId="0" xr:uid="{5AF2A284-995F-464C-A082-5F0F0B8D2E00}">
      <text>
        <r>
          <rPr>
            <sz val="11"/>
            <color indexed="8"/>
            <rFont val="Helvetica"/>
            <family val="2"/>
          </rPr>
          <t xml:space="preserve">Author:
3 March 2008: extradition request by Rwanda, </t>
        </r>
      </text>
    </comment>
    <comment ref="AU1694" authorId="1" shapeId="0" xr:uid="{0BBA6630-9E39-5B48-BE9C-78115F1673F7}">
      <text>
        <r>
          <rPr>
            <sz val="11"/>
            <color indexed="8"/>
            <rFont val="Helvetica"/>
            <family val="2"/>
          </rPr>
          <t>Mack Eason:
http://www.collectifpartiescivilesrwanda.fr/en/tableau-des-plaintes-du-cpcr/</t>
        </r>
      </text>
    </comment>
    <comment ref="AZ1694" authorId="0" shapeId="0" xr:uid="{13B8B519-06F6-A54D-BBB5-0248A351E939}">
      <text>
        <r>
          <rPr>
            <sz val="11"/>
            <color indexed="8"/>
            <rFont val="Helvetica"/>
            <family val="2"/>
          </rPr>
          <t>Author:
“In 2008, he filed for political asylum in Mayotte. He was arrested on 28 October 2008 for falsification of papers.”</t>
        </r>
      </text>
    </comment>
    <comment ref="BA1694" authorId="0" shapeId="0" xr:uid="{55A9A83D-9B19-B747-BBE6-7097A07011B6}">
      <text>
        <r>
          <rPr>
            <sz val="11"/>
            <color indexed="8"/>
            <rFont val="Helvetica"/>
            <family val="2"/>
          </rPr>
          <t>Author:
“In 2008, he filed for political asylum in Mayotte. He was arrested on 28 October 2008 for falsification of papers.”</t>
        </r>
      </text>
    </comment>
    <comment ref="BB1694" authorId="0" shapeId="0" xr:uid="{533C752B-2067-C443-A5CD-19403A46A6F5}">
      <text>
        <r>
          <rPr>
            <sz val="11"/>
            <color indexed="8"/>
            <rFont val="Helvetica"/>
            <family val="2"/>
          </rPr>
          <t>Author:
30 May 2008 refugee status in France denied</t>
        </r>
      </text>
    </comment>
    <comment ref="BC1694" authorId="0" shapeId="0" xr:uid="{A2BEB9ED-F7B2-BA46-BBCA-A9610DAE9D77}">
      <text>
        <r>
          <rPr>
            <sz val="11"/>
            <color indexed="8"/>
            <rFont val="Helvetica"/>
            <family val="2"/>
          </rPr>
          <t>Author:
“In 2008, he filed for political asylum in Mayotte. He was arrested on 28 October 2008 for falsification of papers.”</t>
        </r>
      </text>
    </comment>
    <comment ref="BJ1694" authorId="0" shapeId="0" xr:uid="{8313E256-6C13-DE47-83D3-14FC3F23846E}">
      <text>
        <r>
          <rPr>
            <sz val="11"/>
            <color indexed="8"/>
            <rFont val="Helvetica"/>
            <family val="2"/>
          </rPr>
          <t xml:space="preserve">Author:
3 March 2008: extradition request by Rwanda, </t>
        </r>
      </text>
    </comment>
    <comment ref="I1695" authorId="1" shapeId="0" xr:uid="{00000000-0006-0000-0000-0000CA300000}">
      <text>
        <r>
          <rPr>
            <sz val="11"/>
            <color indexed="8"/>
            <rFont val="Helvetica"/>
            <family val="2"/>
          </rPr>
          <t>Mack Eason:
Arrest took place in June 2018</t>
        </r>
      </text>
    </comment>
    <comment ref="B1696" authorId="0" shapeId="0" xr:uid="{00000000-0006-0000-0000-0000E8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96" authorId="0" shapeId="0" xr:uid="{00000000-0006-0000-0000-0000E9200000}">
      <text>
        <r>
          <rPr>
            <sz val="11"/>
            <color indexed="8"/>
            <rFont val="Helvetica"/>
            <family val="2"/>
          </rPr>
          <t xml:space="preserve">Author:
Added 7-18-16
</t>
        </r>
      </text>
    </comment>
    <comment ref="O1696" authorId="0" shapeId="0" xr:uid="{00000000-0006-0000-0000-0000EA200000}">
      <text>
        <r>
          <rPr>
            <sz val="11"/>
            <color indexed="8"/>
            <rFont val="Helvetica"/>
            <family val="2"/>
          </rPr>
          <t>Author:
http://sahara-news.org/650-spanish-police-hunt-polisario-leaders-for-genocide.html</t>
        </r>
      </text>
    </comment>
    <comment ref="AF1696" authorId="0" shapeId="0" xr:uid="{00000000-0006-0000-0000-0000EB200000}">
      <text>
        <r>
          <rPr>
            <sz val="11"/>
            <color indexed="8"/>
            <rFont val="Helvetica"/>
            <family val="2"/>
          </rPr>
          <t>Author:
“crimes of murder, bodily injury, illegal detention, TERRORISM, TORTURE and disappearances”</t>
        </r>
      </text>
    </comment>
    <comment ref="AI1696" authorId="0" shapeId="0" xr:uid="{00000000-0006-0000-0000-0000EC200000}">
      <text>
        <r>
          <rPr>
            <sz val="11"/>
            <color indexed="8"/>
            <rFont val="Helvetica"/>
            <family val="2"/>
          </rPr>
          <t>Author:
Spain didn’t hold Morocco as a colony in the 19th century, BUT Morocco was a spanish protectorate after WWI and was invaded by Franco</t>
        </r>
      </text>
    </comment>
    <comment ref="AL1696" authorId="0" shapeId="0" xr:uid="{00000000-0006-0000-0000-0000ED200000}">
      <text>
        <r>
          <rPr>
            <sz val="11"/>
            <color indexed="8"/>
            <rFont val="Helvetica"/>
            <family val="2"/>
          </rPr>
          <t>Author:
http://polisario-thinktwice.org/460-december-14-2007-mens-justice-catches-up-with-the-polisario-and-algeria.html
http://www.asser.nl/media/1421/spain-yihl-15-2012.pdf</t>
        </r>
      </text>
    </comment>
    <comment ref="AN1696" authorId="0" shapeId="0" xr:uid="{00000000-0006-0000-0000-0000EE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96" authorId="0" shapeId="0" xr:uid="{00000000-0006-0000-0000-0000EF200000}">
      <text>
        <r>
          <rPr>
            <sz val="11"/>
            <color indexed="8"/>
            <rFont val="Helvetica"/>
            <family val="2"/>
          </rPr>
          <t>Author:
“filed before the Spanish National Court by a group of Saharawi citizens”  http://www.fmyv.es/ci/in/HR/12.pdf at p. 21</t>
        </r>
      </text>
    </comment>
    <comment ref="AQ1696" authorId="0" shapeId="0" xr:uid="{00000000-0006-0000-0000-0000F0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96" authorId="0" shapeId="0" xr:uid="{00000000-0006-0000-0000-0000F1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697" authorId="0" shapeId="0" xr:uid="{00000000-0006-0000-0000-0000F2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97" authorId="0" shapeId="0" xr:uid="{00000000-0006-0000-0000-0000F3200000}">
      <text>
        <r>
          <rPr>
            <sz val="11"/>
            <color indexed="8"/>
            <rFont val="Helvetica"/>
            <family val="2"/>
          </rPr>
          <t xml:space="preserve">Author:
Added 7-18-16
</t>
        </r>
      </text>
    </comment>
    <comment ref="O1697" authorId="0" shapeId="0" xr:uid="{00000000-0006-0000-0000-0000F4200000}">
      <text>
        <r>
          <rPr>
            <sz val="11"/>
            <color indexed="8"/>
            <rFont val="Helvetica"/>
            <family val="2"/>
          </rPr>
          <t>Author:
http://sahara-news.org/650-spanish-police-hunt-polisario-leaders-for-genocide.html</t>
        </r>
      </text>
    </comment>
    <comment ref="AF1697" authorId="0" shapeId="0" xr:uid="{00000000-0006-0000-0000-0000F5200000}">
      <text>
        <r>
          <rPr>
            <sz val="11"/>
            <color indexed="8"/>
            <rFont val="Helvetica"/>
            <family val="2"/>
          </rPr>
          <t>Author:
“crimes of murder, bodily injury, illegal detention, TERRORISM, TORTURE and disappearances”</t>
        </r>
      </text>
    </comment>
    <comment ref="AI1697" authorId="0" shapeId="0" xr:uid="{00000000-0006-0000-0000-0000F6200000}">
      <text>
        <r>
          <rPr>
            <sz val="11"/>
            <color indexed="8"/>
            <rFont val="Helvetica"/>
            <family val="2"/>
          </rPr>
          <t>Author:
Spain didn’t hold Morocco as a colony in the 19th century, BUT Morocco was a spanish protectorate after WWI and was invaded by Franco</t>
        </r>
      </text>
    </comment>
    <comment ref="AL1697" authorId="0" shapeId="0" xr:uid="{00000000-0006-0000-0000-0000F7200000}">
      <text>
        <r>
          <rPr>
            <sz val="11"/>
            <color indexed="8"/>
            <rFont val="Helvetica"/>
            <family val="2"/>
          </rPr>
          <t>Author:
http://polisario-thinktwice.org/460-december-14-2007-mens-justice-catches-up-with-the-polisario-and-algeria.html
http://www.asser.nl/media/1421/spain-yihl-15-2012.pdf</t>
        </r>
      </text>
    </comment>
    <comment ref="AN1697" authorId="0" shapeId="0" xr:uid="{00000000-0006-0000-0000-0000F820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97" authorId="0" shapeId="0" xr:uid="{00000000-0006-0000-0000-0000F9200000}">
      <text>
        <r>
          <rPr>
            <sz val="11"/>
            <color indexed="8"/>
            <rFont val="Helvetica"/>
            <family val="2"/>
          </rPr>
          <t>Author:
“filed before the Spanish National Court by a group of Saharawi citizens”  http://www.fmyv.es/ci/in/HR/12.pdf at p. 21</t>
        </r>
      </text>
    </comment>
    <comment ref="AQ1697" authorId="0" shapeId="0" xr:uid="{00000000-0006-0000-0000-0000FA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97" authorId="0" shapeId="0" xr:uid="{00000000-0006-0000-0000-0000FB20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698" authorId="0" shapeId="0" xr:uid="{00000000-0006-0000-0000-0000FC20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98" authorId="0" shapeId="0" xr:uid="{00000000-0006-0000-0000-0000FD200000}">
      <text>
        <r>
          <rPr>
            <sz val="11"/>
            <color indexed="8"/>
            <rFont val="Helvetica"/>
            <family val="2"/>
          </rPr>
          <t xml:space="preserve">Author:
Added 7-18-16
</t>
        </r>
      </text>
    </comment>
    <comment ref="O1698" authorId="0" shapeId="0" xr:uid="{00000000-0006-0000-0000-0000FE200000}">
      <text>
        <r>
          <rPr>
            <sz val="11"/>
            <color indexed="8"/>
            <rFont val="Helvetica"/>
            <family val="2"/>
          </rPr>
          <t>Author:
http://sahara-news.org/650-spanish-police-hunt-polisario-leaders-for-genocide.html</t>
        </r>
      </text>
    </comment>
    <comment ref="AF1698" authorId="0" shapeId="0" xr:uid="{00000000-0006-0000-0000-0000FF200000}">
      <text>
        <r>
          <rPr>
            <sz val="11"/>
            <color indexed="8"/>
            <rFont val="Helvetica"/>
            <family val="2"/>
          </rPr>
          <t>Author:
“crimes of murder, bodily injury, illegal detention, TERRORISM, TORTURE and disappearances”</t>
        </r>
      </text>
    </comment>
    <comment ref="AI1698" authorId="0" shapeId="0" xr:uid="{00000000-0006-0000-0000-000000210000}">
      <text>
        <r>
          <rPr>
            <sz val="11"/>
            <color indexed="8"/>
            <rFont val="Helvetica"/>
            <family val="2"/>
          </rPr>
          <t>Author:
Spain didn’t hold Morocco as a colony in the 19th century, BUT Morocco was a spanish protectorate after WWI and was invaded by Franco</t>
        </r>
      </text>
    </comment>
    <comment ref="AL1698" authorId="0" shapeId="0" xr:uid="{00000000-0006-0000-0000-000001210000}">
      <text>
        <r>
          <rPr>
            <sz val="11"/>
            <color indexed="8"/>
            <rFont val="Helvetica"/>
            <family val="2"/>
          </rPr>
          <t>Author:
http://polisario-thinktwice.org/460-december-14-2007-mens-justice-catches-up-with-the-polisario-and-algeria.html
http://www.asser.nl/media/1421/spain-yihl-15-2012.pdf</t>
        </r>
      </text>
    </comment>
    <comment ref="AN1698" authorId="0" shapeId="0" xr:uid="{00000000-0006-0000-0000-000002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98" authorId="0" shapeId="0" xr:uid="{00000000-0006-0000-0000-000003210000}">
      <text>
        <r>
          <rPr>
            <sz val="11"/>
            <color indexed="8"/>
            <rFont val="Helvetica"/>
            <family val="2"/>
          </rPr>
          <t>Author:
“filed before the Spanish National Court by a group of Saharawi citizens”  http://www.fmyv.es/ci/in/HR/12.pdf at p. 21</t>
        </r>
      </text>
    </comment>
    <comment ref="AQ1698" authorId="0" shapeId="0" xr:uid="{00000000-0006-0000-0000-000004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98" authorId="0" shapeId="0" xr:uid="{00000000-0006-0000-0000-000005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699" authorId="0" shapeId="0" xr:uid="{00000000-0006-0000-0000-000006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699" authorId="0" shapeId="0" xr:uid="{00000000-0006-0000-0000-000007210000}">
      <text>
        <r>
          <rPr>
            <sz val="11"/>
            <color indexed="8"/>
            <rFont val="Helvetica"/>
            <family val="2"/>
          </rPr>
          <t xml:space="preserve">Author:
Added 7-18-16
</t>
        </r>
      </text>
    </comment>
    <comment ref="O1699" authorId="0" shapeId="0" xr:uid="{00000000-0006-0000-0000-000008210000}">
      <text>
        <r>
          <rPr>
            <sz val="11"/>
            <color indexed="8"/>
            <rFont val="Helvetica"/>
            <family val="2"/>
          </rPr>
          <t>Author:
http://sahara-news.org/650-spanish-police-hunt-polisario-leaders-for-genocide.html</t>
        </r>
      </text>
    </comment>
    <comment ref="AF1699" authorId="0" shapeId="0" xr:uid="{00000000-0006-0000-0000-000009210000}">
      <text>
        <r>
          <rPr>
            <sz val="11"/>
            <color indexed="8"/>
            <rFont val="Helvetica"/>
            <family val="2"/>
          </rPr>
          <t>Author:
“crimes of murder, bodily injury, illegal detention, TERRORISM, TORTURE and disappearances”</t>
        </r>
      </text>
    </comment>
    <comment ref="AI1699" authorId="0" shapeId="0" xr:uid="{00000000-0006-0000-0000-00000A210000}">
      <text>
        <r>
          <rPr>
            <sz val="11"/>
            <color indexed="8"/>
            <rFont val="Helvetica"/>
            <family val="2"/>
          </rPr>
          <t>Author:
Spain didn’t hold Morocco as a colony in the 19th century, BUT Morocco was a spanish protectorate after WWI and was invaded by Franco</t>
        </r>
      </text>
    </comment>
    <comment ref="AL1699" authorId="0" shapeId="0" xr:uid="{00000000-0006-0000-0000-00000B210000}">
      <text>
        <r>
          <rPr>
            <sz val="11"/>
            <color indexed="8"/>
            <rFont val="Helvetica"/>
            <family val="2"/>
          </rPr>
          <t>Author:
http://polisario-thinktwice.org/460-december-14-2007-mens-justice-catches-up-with-the-polisario-and-algeria.html
http://www.asser.nl/media/1421/spain-yihl-15-2012.pdf</t>
        </r>
      </text>
    </comment>
    <comment ref="AN1699" authorId="0" shapeId="0" xr:uid="{00000000-0006-0000-0000-00000C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699" authorId="0" shapeId="0" xr:uid="{00000000-0006-0000-0000-00000D210000}">
      <text>
        <r>
          <rPr>
            <sz val="11"/>
            <color indexed="8"/>
            <rFont val="Helvetica"/>
            <family val="2"/>
          </rPr>
          <t>Author:
“filed before the Spanish National Court by a group of Saharawi citizens”  http://www.fmyv.es/ci/in/HR/12.pdf at p. 21</t>
        </r>
      </text>
    </comment>
    <comment ref="AQ1699" authorId="0" shapeId="0" xr:uid="{00000000-0006-0000-0000-00000E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699" authorId="0" shapeId="0" xr:uid="{00000000-0006-0000-0000-00000F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700" authorId="0" shapeId="0" xr:uid="{00000000-0006-0000-0000-000010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700" authorId="0" shapeId="0" xr:uid="{00000000-0006-0000-0000-000011210000}">
      <text>
        <r>
          <rPr>
            <sz val="11"/>
            <color indexed="8"/>
            <rFont val="Helvetica"/>
            <family val="2"/>
          </rPr>
          <t xml:space="preserve">Author:
Added 7-18-16
</t>
        </r>
      </text>
    </comment>
    <comment ref="O1700" authorId="0" shapeId="0" xr:uid="{00000000-0006-0000-0000-000012210000}">
      <text>
        <r>
          <rPr>
            <sz val="11"/>
            <color indexed="8"/>
            <rFont val="Helvetica"/>
            <family val="2"/>
          </rPr>
          <t>Author:
http://sahara-news.org/650-spanish-police-hunt-polisario-leaders-for-genocide.html</t>
        </r>
      </text>
    </comment>
    <comment ref="AF1700" authorId="0" shapeId="0" xr:uid="{00000000-0006-0000-0000-000013210000}">
      <text>
        <r>
          <rPr>
            <sz val="11"/>
            <color indexed="8"/>
            <rFont val="Helvetica"/>
            <family val="2"/>
          </rPr>
          <t>Author:
“crimes of murder, bodily injury, illegal detention, TERRORISM, TORTURE and disappearances”</t>
        </r>
      </text>
    </comment>
    <comment ref="AI1700" authorId="0" shapeId="0" xr:uid="{00000000-0006-0000-0000-000014210000}">
      <text>
        <r>
          <rPr>
            <sz val="11"/>
            <color indexed="8"/>
            <rFont val="Helvetica"/>
            <family val="2"/>
          </rPr>
          <t>Author:
Spain didn’t hold Morocco as a colony in the 19th century, BUT Morocco was a spanish protectorate after WWI and was invaded by Franco</t>
        </r>
      </text>
    </comment>
    <comment ref="AL1700" authorId="0" shapeId="0" xr:uid="{00000000-0006-0000-0000-000015210000}">
      <text>
        <r>
          <rPr>
            <sz val="11"/>
            <color indexed="8"/>
            <rFont val="Helvetica"/>
            <family val="2"/>
          </rPr>
          <t>Author:
http://polisario-thinktwice.org/460-december-14-2007-mens-justice-catches-up-with-the-polisario-and-algeria.html
http://www.asser.nl/media/1421/spain-yihl-15-2012.pdf</t>
        </r>
      </text>
    </comment>
    <comment ref="AN1700" authorId="0" shapeId="0" xr:uid="{00000000-0006-0000-0000-000016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700" authorId="0" shapeId="0" xr:uid="{00000000-0006-0000-0000-000017210000}">
      <text>
        <r>
          <rPr>
            <sz val="11"/>
            <color indexed="8"/>
            <rFont val="Helvetica"/>
            <family val="2"/>
          </rPr>
          <t>Author:
“filed before the Spanish National Court by a group of Saharawi citizens”  http://www.fmyv.es/ci/in/HR/12.pdf at p. 21</t>
        </r>
      </text>
    </comment>
    <comment ref="AQ1700" authorId="0" shapeId="0" xr:uid="{00000000-0006-0000-0000-000018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700" authorId="0" shapeId="0" xr:uid="{00000000-0006-0000-0000-000019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701" authorId="0" shapeId="0" xr:uid="{00000000-0006-0000-0000-00001A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701" authorId="0" shapeId="0" xr:uid="{00000000-0006-0000-0000-00001B210000}">
      <text>
        <r>
          <rPr>
            <sz val="11"/>
            <color indexed="8"/>
            <rFont val="Helvetica"/>
            <family val="2"/>
          </rPr>
          <t xml:space="preserve">Author:
Added 7-18-16
</t>
        </r>
      </text>
    </comment>
    <comment ref="O1701" authorId="0" shapeId="0" xr:uid="{00000000-0006-0000-0000-00001C210000}">
      <text>
        <r>
          <rPr>
            <sz val="11"/>
            <color indexed="8"/>
            <rFont val="Helvetica"/>
            <family val="2"/>
          </rPr>
          <t>Author:
http://sahara-news.org/650-spanish-police-hunt-polisario-leaders-for-genocide.html</t>
        </r>
      </text>
    </comment>
    <comment ref="AF1701" authorId="0" shapeId="0" xr:uid="{00000000-0006-0000-0000-00001D210000}">
      <text>
        <r>
          <rPr>
            <sz val="11"/>
            <color indexed="8"/>
            <rFont val="Helvetica"/>
            <family val="2"/>
          </rPr>
          <t>Author:
“crimes of murder, bodily injury, illegal detention, TERRORISM, TORTURE and disappearances”</t>
        </r>
      </text>
    </comment>
    <comment ref="AI1701" authorId="0" shapeId="0" xr:uid="{00000000-0006-0000-0000-00001E210000}">
      <text>
        <r>
          <rPr>
            <sz val="11"/>
            <color indexed="8"/>
            <rFont val="Helvetica"/>
            <family val="2"/>
          </rPr>
          <t>Author:
Spain didn’t hold Morocco as a colony in the 19th century, BUT Morocco was a spanish protectorate after WWI and was invaded by Franco</t>
        </r>
      </text>
    </comment>
    <comment ref="AL1701" authorId="0" shapeId="0" xr:uid="{00000000-0006-0000-0000-00001F210000}">
      <text>
        <r>
          <rPr>
            <sz val="11"/>
            <color indexed="8"/>
            <rFont val="Helvetica"/>
            <family val="2"/>
          </rPr>
          <t>Author:
http://polisario-thinktwice.org/460-december-14-2007-mens-justice-catches-up-with-the-polisario-and-algeria.html
http://www.asser.nl/media/1421/spain-yihl-15-2012.pdf</t>
        </r>
      </text>
    </comment>
    <comment ref="AN1701" authorId="0" shapeId="0" xr:uid="{00000000-0006-0000-0000-000020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701" authorId="0" shapeId="0" xr:uid="{00000000-0006-0000-0000-000021210000}">
      <text>
        <r>
          <rPr>
            <sz val="11"/>
            <color indexed="8"/>
            <rFont val="Helvetica"/>
            <family val="2"/>
          </rPr>
          <t>Author:
“filed before the Spanish National Court by a group of Saharawi citizens”  http://www.fmyv.es/ci/in/HR/12.pdf at p. 21</t>
        </r>
      </text>
    </comment>
    <comment ref="AQ1701" authorId="0" shapeId="0" xr:uid="{00000000-0006-0000-0000-000022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701" authorId="0" shapeId="0" xr:uid="{00000000-0006-0000-0000-000023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702" authorId="0" shapeId="0" xr:uid="{00000000-0006-0000-0000-0000D0090000}">
      <text>
        <r>
          <rPr>
            <sz val="11"/>
            <color indexed="8"/>
            <rFont val="Helvetica"/>
            <family val="2"/>
          </rPr>
          <t>Author:
Another case for refugee argument.  Sudanese refugees in the UK had apparently raised these allegations.
See: http://www.redress.org/downloads/publications/UJEurope.pdf at p. 44</t>
        </r>
      </text>
    </comment>
    <comment ref="K1702" authorId="0" shapeId="0" xr:uid="{00000000-0006-0000-0000-0000D1090000}">
      <text>
        <r>
          <rPr>
            <sz val="11"/>
            <color indexed="8"/>
            <rFont val="Helvetica"/>
            <family val="2"/>
          </rPr>
          <t>Author:
Geoffrey Bindman, “UK Prosecutions for Crimes under International Law”, in Justice for Crimes_x000D_Against Humanity (2003), p 365 and 370.</t>
        </r>
      </text>
    </comment>
    <comment ref="R1702" authorId="0" shapeId="0" xr:uid="{00000000-0006-0000-0000-0000D2090000}">
      <text>
        <r>
          <rPr>
            <sz val="11"/>
            <color indexed="8"/>
            <rFont val="Helvetica"/>
            <family val="2"/>
          </rPr>
          <t>Author:
https://www.highbeam.com/doc/1P2-18699117.html</t>
        </r>
      </text>
    </comment>
    <comment ref="AI1702" authorId="0" shapeId="0" xr:uid="{00000000-0006-0000-0000-0000D3090000}">
      <text>
        <r>
          <rPr>
            <sz val="11"/>
            <color indexed="8"/>
            <rFont val="Helvetica"/>
            <family val="2"/>
          </rPr>
          <t>Author:
https://en.wikipedia.org/wiki/History_of_Sudan#British_control_.281896-1955.29</t>
        </r>
      </text>
    </comment>
    <comment ref="AL1702" authorId="0" shapeId="0" xr:uid="{00000000-0006-0000-0000-0000D4090000}">
      <text>
        <r>
          <rPr>
            <sz val="11"/>
            <color indexed="8"/>
            <rFont val="Helvetica"/>
            <family val="2"/>
          </rPr>
          <t>Author:
http://lup.lub.lu.se/luur/download?func=downloadFile&amp;recordOId=1560934&amp;fileOId=1565473</t>
        </r>
      </text>
    </comment>
    <comment ref="BJ1702" authorId="0" shapeId="0" xr:uid="{00000000-0006-0000-0000-0000D5090000}">
      <text>
        <r>
          <rPr>
            <sz val="11"/>
            <color indexed="8"/>
            <rFont val="Helvetica"/>
            <family val="2"/>
          </rPr>
          <t>Author:
“accused of torture in his own country” https://www.highbeam.com/doc/1P2-18699117.html</t>
        </r>
      </text>
    </comment>
    <comment ref="K1703" authorId="1" shapeId="0" xr:uid="{00000000-0006-0000-0000-0000D4080000}">
      <text>
        <r>
          <rPr>
            <sz val="11"/>
            <color indexed="8"/>
            <rFont val="Helvetica"/>
            <family val="2"/>
          </rPr>
          <t xml:space="preserve">Mack Eason:
http://www.dw.com/en/belgium-drops-war-crimes-cases/a-978973
</t>
        </r>
      </text>
    </comment>
    <comment ref="O1703" authorId="0" shapeId="0" xr:uid="{00000000-0006-0000-0000-0000D5080000}">
      <text>
        <r>
          <rPr>
            <sz val="11"/>
            <color indexed="8"/>
            <rFont val="Helvetica"/>
            <family val="2"/>
          </rPr>
          <t>Author:
Ad hoc Judge Bula Bula separate opinion, Arrest Warrant case.</t>
        </r>
      </text>
    </comment>
    <comment ref="AC1703" authorId="1" shapeId="0" xr:uid="{00000000-0006-0000-0000-0000D6080000}">
      <text>
        <r>
          <rPr>
            <sz val="11"/>
            <color indexed="8"/>
            <rFont val="Helvetica"/>
            <family val="2"/>
          </rPr>
          <t>Mack Eason:
https://web.archive.org/web/20110530014505/http://212.150.54.123/spotlight/det.cfm?id=712</t>
        </r>
      </text>
    </comment>
    <comment ref="AE1703" authorId="1" shapeId="0" xr:uid="{00000000-0006-0000-0000-0000D7080000}">
      <text>
        <r>
          <rPr>
            <sz val="11"/>
            <color indexed="8"/>
            <rFont val="Helvetica"/>
            <family val="2"/>
          </rPr>
          <t>Mack Eason:
https://web.archive.org/web/20110530014505/http://212.150.54.123/spotlight/det.cfm?id=712</t>
        </r>
      </text>
    </comment>
    <comment ref="AF1703" authorId="1" shapeId="0" xr:uid="{00000000-0006-0000-0000-0000D8080000}">
      <text>
        <r>
          <rPr>
            <sz val="11"/>
            <color indexed="8"/>
            <rFont val="Helvetica"/>
            <family val="2"/>
          </rPr>
          <t>Mack Eason:
https://web.archive.org/web/20110530014505/http://212.150.54.123/spotlight/det.cfm?id=712</t>
        </r>
      </text>
    </comment>
    <comment ref="AL1703" authorId="1" shapeId="0" xr:uid="{00000000-0006-0000-0000-0000D9080000}">
      <text>
        <r>
          <rPr>
            <sz val="11"/>
            <color indexed="8"/>
            <rFont val="Helvetica"/>
            <family val="2"/>
          </rPr>
          <t>Mack Eason:
https://web.archive.org/web/20110530014505/http://212.150.54.123/spotlight/det.cfm?id=712</t>
        </r>
      </text>
    </comment>
    <comment ref="AS1703" authorId="1" shapeId="0" xr:uid="{00000000-0006-0000-0000-0000DA080000}">
      <text>
        <r>
          <rPr>
            <sz val="11"/>
            <color indexed="8"/>
            <rFont val="Helvetica"/>
            <family val="2"/>
          </rPr>
          <t xml:space="preserve">Mack Eason:
</t>
        </r>
      </text>
    </comment>
    <comment ref="AS1704" authorId="1" shapeId="0" xr:uid="{00000000-0006-0000-0000-0000E6080000}">
      <text>
        <r>
          <rPr>
            <sz val="11"/>
            <color indexed="8"/>
            <rFont val="Helvetica"/>
            <family val="2"/>
          </rPr>
          <t>Mack Eason:
Military Prosecutor</t>
        </r>
      </text>
    </comment>
    <comment ref="A1705" authorId="0" shapeId="0" xr:uid="{00000000-0006-0000-0000-0000B81B0000}">
      <text>
        <r>
          <rPr>
            <sz val="11"/>
            <color indexed="8"/>
            <rFont val="Helvetica"/>
            <family val="2"/>
          </rPr>
          <t>Author:
not in langer database.  complaint filed at same time as complaint against Gbagbo and Guei</t>
        </r>
      </text>
    </comment>
    <comment ref="K1705" authorId="1" shapeId="0" xr:uid="{00000000-0006-0000-0000-0000B91B0000}">
      <text>
        <r>
          <rPr>
            <sz val="11"/>
            <color indexed="8"/>
            <rFont val="Helvetica"/>
            <family val="2"/>
          </rPr>
          <t>Mack Eason:
Cour D’Appel de Bruxelles, 26 June 2002
https://books.google.com/books?id=lw62fC-SbrIC&amp;pg=PA329&amp;lpg=PA329</t>
        </r>
      </text>
    </comment>
    <comment ref="O1705" authorId="1" shapeId="0" xr:uid="{00000000-0006-0000-0000-0000BA1B0000}">
      <text>
        <r>
          <rPr>
            <sz val="11"/>
            <color indexed="8"/>
            <rFont val="Helvetica"/>
            <family val="2"/>
          </rPr>
          <t>Mack Eason:
Accepted by the Court on Aug 1, 2001.
https://www.washingtonpost.com/archive/politics/2001/08/04/police-acquitted-of-massacre-in-ivory-coast/df4b9fd1-cde8-4e87-b286-7735b9fe38dc/</t>
        </r>
      </text>
    </comment>
    <comment ref="AE1705" authorId="1" shapeId="0" xr:uid="{00000000-0006-0000-0000-0000BB1B0000}">
      <text>
        <r>
          <rPr>
            <sz val="11"/>
            <color indexed="8"/>
            <rFont val="Helvetica"/>
            <family val="2"/>
          </rPr>
          <t>Mack Eason:
http://www.state.gov/j/drl/rls/hrrpt/2001/af/8355.htm</t>
        </r>
      </text>
    </comment>
    <comment ref="AG1705" authorId="1" shapeId="0" xr:uid="{00000000-0006-0000-0000-0000BC1B0000}">
      <text>
        <r>
          <rPr>
            <sz val="11"/>
            <color indexed="8"/>
            <rFont val="Helvetica"/>
            <family val="2"/>
          </rPr>
          <t>Mack Eason:
“Côte d'Ivoire officially became a French colony on March 10, 1893.”
https://en.wikipedia.org/wiki/History_of_Ivory_Coast#French_colonial_era</t>
        </r>
      </text>
    </comment>
    <comment ref="AL1705" authorId="1" shapeId="0" xr:uid="{00000000-0006-0000-0000-0000BD1B0000}">
      <text>
        <r>
          <rPr>
            <sz val="11"/>
            <color indexed="8"/>
            <rFont val="Helvetica"/>
            <family val="2"/>
          </rPr>
          <t xml:space="preserve">Mack Eason:
https://www.ndi.org/files/1240_ci_visits7022001.pdf
http://www.countrywatch.com/Content/pdfs/reviews/B36LQ863.01c.pdf
On the history of “Prevention Genocides” as an NGO, see: https://translate.google.com/translate?hl=en&amp;sl=fr&amp;u=http://www.verbatims.org/web/%3Fq%3Da-propos-de-verbatims&amp;prev=search
</t>
        </r>
      </text>
    </comment>
    <comment ref="AN1705" authorId="0" shapeId="0" xr:uid="{00000000-0006-0000-0000-0000BE1B0000}">
      <text>
        <r>
          <rPr>
            <sz val="11"/>
            <color indexed="8"/>
            <rFont val="Helvetica"/>
            <family val="2"/>
          </rPr>
          <t>Author:
“The case was brought by 150 people claiming to be victims of the violence in Côte d'Ivoire in October and December 2000, including a survivor of the Yopougon massacre.”  https://www.hrw.org/reports/2001/ivorycoast/cotdiv0801-07.htm
 https://www.hrw.org/reports/2001/ivorycoast/cotdiv0801-07.htm</t>
        </r>
      </text>
    </comment>
    <comment ref="AS1705" authorId="0" shapeId="0" xr:uid="{00000000-0006-0000-0000-0000BF1B0000}">
      <text>
        <r>
          <rPr>
            <sz val="11"/>
            <color indexed="8"/>
            <rFont val="Helvetica"/>
            <family val="2"/>
          </rPr>
          <t>Author:
then-current Ivorian minister of defense</t>
        </r>
      </text>
    </comment>
    <comment ref="B1706" authorId="0" shapeId="0" xr:uid="{00000000-0006-0000-0000-000024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706" authorId="0" shapeId="0" xr:uid="{00000000-0006-0000-0000-000025210000}">
      <text>
        <r>
          <rPr>
            <sz val="11"/>
            <color indexed="8"/>
            <rFont val="Helvetica"/>
            <family val="2"/>
          </rPr>
          <t xml:space="preserve">Author:
Added 7-18-16
</t>
        </r>
      </text>
    </comment>
    <comment ref="O1706" authorId="0" shapeId="0" xr:uid="{00000000-0006-0000-0000-000026210000}">
      <text>
        <r>
          <rPr>
            <sz val="11"/>
            <color indexed="8"/>
            <rFont val="Helvetica"/>
            <family val="2"/>
          </rPr>
          <t>Author:
http://sahara-news.org/650-spanish-police-hunt-polisario-leaders-for-genocide.html</t>
        </r>
      </text>
    </comment>
    <comment ref="AF1706" authorId="0" shapeId="0" xr:uid="{00000000-0006-0000-0000-000027210000}">
      <text>
        <r>
          <rPr>
            <sz val="11"/>
            <color indexed="8"/>
            <rFont val="Helvetica"/>
            <family val="2"/>
          </rPr>
          <t>Author:
“crimes of murder, bodily injury, illegal detention, TERRORISM, TORTURE and disappearances”</t>
        </r>
      </text>
    </comment>
    <comment ref="AI1706" authorId="0" shapeId="0" xr:uid="{00000000-0006-0000-0000-000028210000}">
      <text>
        <r>
          <rPr>
            <sz val="11"/>
            <color indexed="8"/>
            <rFont val="Helvetica"/>
            <family val="2"/>
          </rPr>
          <t>Author:
Spain didn’t hold Morocco as a colony in the 19th century, BUT Morocco was a spanish protectorate after WWI and was invaded by Franco</t>
        </r>
      </text>
    </comment>
    <comment ref="AL1706" authorId="0" shapeId="0" xr:uid="{00000000-0006-0000-0000-000029210000}">
      <text>
        <r>
          <rPr>
            <sz val="11"/>
            <color indexed="8"/>
            <rFont val="Helvetica"/>
            <family val="2"/>
          </rPr>
          <t>Author:
http://polisario-thinktwice.org/460-december-14-2007-mens-justice-catches-up-with-the-polisario-and-algeria.html
http://www.asser.nl/media/1421/spain-yihl-15-2012.pdf</t>
        </r>
      </text>
    </comment>
    <comment ref="AN1706" authorId="0" shapeId="0" xr:uid="{00000000-0006-0000-0000-00002A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706" authorId="0" shapeId="0" xr:uid="{00000000-0006-0000-0000-00002B210000}">
      <text>
        <r>
          <rPr>
            <sz val="11"/>
            <color indexed="8"/>
            <rFont val="Helvetica"/>
            <family val="2"/>
          </rPr>
          <t>Author:
“filed before the Spanish National Court by a group of Saharawi citizens”  http://www.fmyv.es/ci/in/HR/12.pdf at p. 21</t>
        </r>
      </text>
    </comment>
    <comment ref="AQ1706" authorId="0" shapeId="0" xr:uid="{00000000-0006-0000-0000-00002C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706" authorId="0" shapeId="0" xr:uid="{00000000-0006-0000-0000-00002D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707" authorId="0" shapeId="0" xr:uid="{00000000-0006-0000-0000-00002E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707" authorId="0" shapeId="0" xr:uid="{00000000-0006-0000-0000-00002F210000}">
      <text>
        <r>
          <rPr>
            <sz val="11"/>
            <color indexed="8"/>
            <rFont val="Helvetica"/>
            <family val="2"/>
          </rPr>
          <t xml:space="preserve">Author:
Added 7-18-16
</t>
        </r>
      </text>
    </comment>
    <comment ref="O1707" authorId="0" shapeId="0" xr:uid="{00000000-0006-0000-0000-000030210000}">
      <text>
        <r>
          <rPr>
            <sz val="11"/>
            <color indexed="8"/>
            <rFont val="Helvetica"/>
            <family val="2"/>
          </rPr>
          <t>Author:
http://sahara-news.org/650-spanish-police-hunt-polisario-leaders-for-genocide.html</t>
        </r>
      </text>
    </comment>
    <comment ref="AF1707" authorId="0" shapeId="0" xr:uid="{00000000-0006-0000-0000-000031210000}">
      <text>
        <r>
          <rPr>
            <sz val="11"/>
            <color indexed="8"/>
            <rFont val="Helvetica"/>
            <family val="2"/>
          </rPr>
          <t>Author:
“crimes of murder, bodily injury, illegal detention, TERRORISM, TORTURE and disappearances”</t>
        </r>
      </text>
    </comment>
    <comment ref="AI1707" authorId="0" shapeId="0" xr:uid="{00000000-0006-0000-0000-000032210000}">
      <text>
        <r>
          <rPr>
            <sz val="11"/>
            <color indexed="8"/>
            <rFont val="Helvetica"/>
            <family val="2"/>
          </rPr>
          <t>Author:
Spain didn’t hold Morocco as a colony in the 19th century, BUT Morocco was a spanish protectorate after WWI and was invaded by Franco</t>
        </r>
      </text>
    </comment>
    <comment ref="AL1707" authorId="0" shapeId="0" xr:uid="{00000000-0006-0000-0000-000033210000}">
      <text>
        <r>
          <rPr>
            <sz val="11"/>
            <color indexed="8"/>
            <rFont val="Helvetica"/>
            <family val="2"/>
          </rPr>
          <t>Author:
http://polisario-thinktwice.org/460-december-14-2007-mens-justice-catches-up-with-the-polisario-and-algeria.html
http://www.asser.nl/media/1421/spain-yihl-15-2012.pdf</t>
        </r>
      </text>
    </comment>
    <comment ref="AN1707" authorId="0" shapeId="0" xr:uid="{00000000-0006-0000-0000-000034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707" authorId="0" shapeId="0" xr:uid="{00000000-0006-0000-0000-000035210000}">
      <text>
        <r>
          <rPr>
            <sz val="11"/>
            <color indexed="8"/>
            <rFont val="Helvetica"/>
            <family val="2"/>
          </rPr>
          <t>Author:
“filed before the Spanish National Court by a group of Saharawi citizens”  http://www.fmyv.es/ci/in/HR/12.pdf at p. 21</t>
        </r>
      </text>
    </comment>
    <comment ref="AQ1707" authorId="0" shapeId="0" xr:uid="{00000000-0006-0000-0000-000036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707" authorId="0" shapeId="0" xr:uid="{00000000-0006-0000-0000-000037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C1708" authorId="1" shapeId="0" xr:uid="{FD08F195-4D88-A74B-934C-1074F509237D}">
      <text>
        <r>
          <rPr>
            <b/>
            <sz val="10"/>
            <color rgb="FF000000"/>
            <rFont val="Tahoma"/>
            <family val="2"/>
          </rPr>
          <t>Mack Eason:</t>
        </r>
        <r>
          <rPr>
            <sz val="10"/>
            <color rgb="FF000000"/>
            <rFont val="Tahoma"/>
            <family val="2"/>
          </rPr>
          <t xml:space="preserve">
</t>
        </r>
        <r>
          <rPr>
            <sz val="10"/>
            <color rgb="FF000000"/>
            <rFont val="Tahoma"/>
            <family val="2"/>
          </rPr>
          <t xml:space="preserve">https://www.publico.es/internacional/ciudadanos-argentinos-presentan-primera-querella.html	</t>
        </r>
      </text>
    </comment>
    <comment ref="AG1708" authorId="0" shapeId="0" xr:uid="{18ADA2FD-BEE8-2F4A-B0AA-49F1528B4756}">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O1709" authorId="1" shapeId="0" xr:uid="{00000000-0006-0000-0000-000074070000}">
      <text>
        <r>
          <rPr>
            <sz val="11"/>
            <color indexed="8"/>
            <rFont val="Helvetica"/>
            <family val="2"/>
          </rPr>
          <t xml:space="preserve">Mack Eason:
https://electronicintifada.net/content/did-israeli-interference-block-justice-spain/15741
</t>
        </r>
      </text>
    </comment>
    <comment ref="AG1709" authorId="0" shapeId="0" xr:uid="{00000000-0006-0000-0000-000075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709" authorId="1" shapeId="0" xr:uid="{00000000-0006-0000-0000-000076070000}">
      <text>
        <r>
          <rPr>
            <sz val="11"/>
            <color indexed="8"/>
            <rFont val="Helvetica"/>
            <family val="2"/>
          </rPr>
          <t>Mack Eason:
http://www.timesofisrael.com/spanish-judge-seeks-to-prosecute-pm-over-2010-flotilla-raid/
https://electronicintifada.net/content/did-israeli-interference-block-justice-spain/15741</t>
        </r>
      </text>
    </comment>
    <comment ref="AC1710" authorId="1" shapeId="0" xr:uid="{4AB30240-09E4-DA4B-A18F-25B530AAB55C}">
      <text>
        <r>
          <rPr>
            <b/>
            <sz val="10"/>
            <color rgb="FF000000"/>
            <rFont val="Tahoma"/>
            <family val="2"/>
          </rPr>
          <t>Mack Eason:</t>
        </r>
        <r>
          <rPr>
            <sz val="10"/>
            <color rgb="FF000000"/>
            <rFont val="Tahoma"/>
            <family val="2"/>
          </rPr>
          <t xml:space="preserve">
</t>
        </r>
        <r>
          <rPr>
            <sz val="10"/>
            <color rgb="FF000000"/>
            <rFont val="Tahoma"/>
            <family val="2"/>
          </rPr>
          <t xml:space="preserve">https://www.publico.es/internacional/ciudadanos-argentinos-presentan-primera-querella.html	</t>
        </r>
      </text>
    </comment>
    <comment ref="AG1710" authorId="0" shapeId="0" xr:uid="{6E1078CA-BDF7-C044-B6AD-0065F0A12995}">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O1711" authorId="1" shapeId="0" xr:uid="{00000000-0006-0000-0000-0000E4230000}">
      <text>
        <r>
          <rPr>
            <sz val="11"/>
            <color indexed="8"/>
            <rFont val="Helvetica"/>
            <family val="2"/>
          </rPr>
          <t>Mack Eason:
https://translate.google.com/translate?hl=en&amp;sl=sv&amp;u=https://www.lexbase.se/nyheter/raed-abdulkareem-doms-for-krigsforbrytelser-i-irak/997%3Fs%3Dc1db2f8fcb361ed6b8319583132b3b05&amp;prev=search</t>
        </r>
      </text>
    </comment>
    <comment ref="T1711" authorId="1" shapeId="0" xr:uid="{00000000-0006-0000-0000-0000E5230000}">
      <text>
        <r>
          <rPr>
            <sz val="11"/>
            <color indexed="8"/>
            <rFont val="Helvetica"/>
            <family val="2"/>
          </rPr>
          <t xml:space="preserve">Mack Eason:
http://www.justiceinfo.net/en/live-feed/sweden-jails-iraqi-for-war-crimes-after-facebook-post.html
</t>
        </r>
      </text>
    </comment>
    <comment ref="AG1711" authorId="0" shapeId="0" xr:uid="{00000000-0006-0000-0000-0000E623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H1711" authorId="0" shapeId="0" xr:uid="{00000000-0006-0000-0000-0000E7230000}">
      <text>
        <r>
          <rPr>
            <sz val="11"/>
            <color indexed="8"/>
            <rFont val="Helvetica"/>
            <family val="2"/>
          </rPr>
          <t>Author:
Barely.
https://en.wikipedia.org/wiki/Swedish_overseas_colonies</t>
        </r>
      </text>
    </comment>
    <comment ref="AL1711" authorId="1" shapeId="0" xr:uid="{00000000-0006-0000-0000-0000E8230000}">
      <text>
        <r>
          <rPr>
            <sz val="11"/>
            <color indexed="8"/>
            <rFont val="Helvetica"/>
            <family val="2"/>
          </rPr>
          <t>Mack Eason:
http://www.thelocal.se/20161206/swedish-court-jails-iraqi-for-war-crimes-after-facebook-post</t>
        </r>
      </text>
    </comment>
    <comment ref="BB1711" authorId="1" shapeId="0" xr:uid="{00000000-0006-0000-0000-0000E9230000}">
      <text>
        <r>
          <rPr>
            <sz val="11"/>
            <color rgb="FF000000"/>
            <rFont val="Helvetica"/>
            <family val="2"/>
          </rPr>
          <t xml:space="preserve">Mack Eason:
</t>
        </r>
        <r>
          <rPr>
            <sz val="11"/>
            <color rgb="FF000000"/>
            <rFont val="Helvetica"/>
            <family val="2"/>
          </rPr>
          <t>http://www.thelocal.se/20161206/swedish-court-jails-iraqi-for-war-crimes-after-facebook-post</t>
        </r>
      </text>
    </comment>
    <comment ref="K1712" authorId="0" shapeId="0" xr:uid="{00000000-0006-0000-0000-0000C3110000}">
      <text>
        <r>
          <rPr>
            <sz val="11"/>
            <color indexed="8"/>
            <rFont val="Helvetica"/>
            <family val="2"/>
          </rPr>
          <t xml:space="preserve">Author:
https://www.highbeam.com/doc/1P1-88602436.html
</t>
        </r>
      </text>
    </comment>
    <comment ref="AB1712" authorId="0" shapeId="0" xr:uid="{00000000-0006-0000-0000-0000C4110000}">
      <text>
        <r>
          <rPr>
            <sz val="11"/>
            <color indexed="8"/>
            <rFont val="Helvetica"/>
            <family val="2"/>
          </rPr>
          <t>Author:
“Crimes against humanity, crimes of torture, acts of barbarism and arbitrary arrests.”
http://ospiti.peacelink.it/anb-bia/nr437/e06.html</t>
        </r>
      </text>
    </comment>
    <comment ref="AE1712" authorId="0" shapeId="0" xr:uid="{00000000-0006-0000-0000-0000C5110000}">
      <text>
        <r>
          <rPr>
            <sz val="11"/>
            <color indexed="8"/>
            <rFont val="Helvetica"/>
            <family val="2"/>
          </rPr>
          <t>Author:
“Crimes against humanity, crimes of torture, acts of barbarism and arbitrary arrests.”
http://ospiti.peacelink.it/anb-bia/nr437/e06.html</t>
        </r>
      </text>
    </comment>
    <comment ref="AF1712" authorId="0" shapeId="0" xr:uid="{00000000-0006-0000-0000-0000C6110000}">
      <text>
        <r>
          <rPr>
            <sz val="11"/>
            <color indexed="8"/>
            <rFont val="Helvetica"/>
            <family val="2"/>
          </rPr>
          <t>Author:
“Crimes against humanity, crimes of torture, acts of barbarism and arbitrary arrests.”
http://ospiti.peacelink.it/anb-bia/nr437/e06.html</t>
        </r>
      </text>
    </comment>
    <comment ref="AG1712" authorId="0" shapeId="0" xr:uid="{00000000-0006-0000-0000-0000C7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1712" authorId="0" shapeId="0" xr:uid="{00000000-0006-0000-0000-0000C8110000}">
      <text>
        <r>
          <rPr>
            <sz val="11"/>
            <color indexed="8"/>
            <rFont val="Helvetica"/>
            <family val="2"/>
          </rPr>
          <t>Author:
Looks like parts of Cameroon were held by all the other colonial powers (Brits, French, Germans)
https://en.wikipedia.org/wiki/History_of_Cameroon#Colonization</t>
        </r>
      </text>
    </comment>
    <comment ref="AN1712" authorId="0" shapeId="0" xr:uid="{00000000-0006-0000-0000-0000C9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1712" authorId="0" shapeId="0" xr:uid="{00000000-0006-0000-0000-0000CA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1712" authorId="0" shapeId="0" xr:uid="{00000000-0006-0000-0000-0000CB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1712" authorId="0" shapeId="0" xr:uid="{00000000-0006-0000-0000-0000CC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1712" authorId="0" shapeId="0" xr:uid="{00000000-0006-0000-0000-0000CD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1712" authorId="0" shapeId="0" xr:uid="{00000000-0006-0000-0000-0000CE110000}">
      <text>
        <r>
          <rPr>
            <sz val="11"/>
            <color indexed="8"/>
            <rFont val="Helvetica"/>
            <family val="2"/>
          </rPr>
          <t>Author:
Commander of the Bamenda military district. http://www.state.gov/j/drl/rls/hrrpt/2001/af/8285.htm
does this count?</t>
        </r>
      </text>
    </comment>
    <comment ref="BH1712" authorId="0" shapeId="0" xr:uid="{00000000-0006-0000-0000-0000CF110000}">
      <text>
        <r>
          <rPr>
            <sz val="11"/>
            <color indexed="8"/>
            <rFont val="Helvetica"/>
            <family val="2"/>
          </rPr>
          <t xml:space="preserve">Author:
https://www.highbeam.com/doc/1P1-88602436.html
</t>
        </r>
      </text>
    </comment>
    <comment ref="O1713" authorId="1" shapeId="0" xr:uid="{00000000-0006-0000-0000-00005B0F0000}">
      <text>
        <r>
          <rPr>
            <sz val="11"/>
            <color indexed="8"/>
            <rFont val="Helvetica"/>
            <family val="2"/>
          </rPr>
          <t>Mack Eason:
http://www.20minutes.fr/france/200893-20071213-avocats-frontieres-depose-plainte-contre-kadhafi-tortures</t>
        </r>
      </text>
    </comment>
    <comment ref="AH1713" authorId="0" shapeId="0" xr:uid="{00000000-0006-0000-0000-00005C0F0000}">
      <text>
        <r>
          <rPr>
            <sz val="11"/>
            <color indexed="8"/>
            <rFont val="Helvetica"/>
            <family val="2"/>
          </rPr>
          <t>Author:
barely.
https://en.wikipedia.org/wiki/Danish_colonial_empire#Overview</t>
        </r>
      </text>
    </comment>
    <comment ref="AI1713" authorId="0" shapeId="0" xr:uid="{00000000-0006-0000-0000-00005D0F0000}">
      <text>
        <r>
          <rPr>
            <sz val="11"/>
            <color indexed="8"/>
            <rFont val="Helvetica"/>
            <family val="2"/>
          </rPr>
          <t>Author:
https://en.wikipedia.org/wiki/History_of_Libya</t>
        </r>
      </text>
    </comment>
    <comment ref="AO1713" authorId="1" shapeId="0" xr:uid="{00000000-0006-0000-0000-00005E0F0000}">
      <text>
        <r>
          <rPr>
            <sz val="11"/>
            <color indexed="8"/>
            <rFont val="Helvetica"/>
            <family val="2"/>
          </rPr>
          <t>Mack Eason:
Avocats sans frontières France</t>
        </r>
      </text>
    </comment>
    <comment ref="AR1713" authorId="1" shapeId="0" xr:uid="{00000000-0006-0000-0000-00005F0F0000}">
      <text>
        <r>
          <rPr>
            <sz val="11"/>
            <color indexed="8"/>
            <rFont val="Helvetica"/>
            <family val="2"/>
          </rPr>
          <t>Mack Eason:
Plaintiff lived in Bulgaria at the time.
https://en.wikipedia.org/wiki/Ashraf_Al_Hajuj</t>
        </r>
      </text>
    </comment>
    <comment ref="AZ1713" authorId="1" shapeId="0" xr:uid="{00000000-0006-0000-0000-0000600F0000}">
      <text>
        <r>
          <rPr>
            <sz val="11"/>
            <color indexed="8"/>
            <rFont val="Helvetica"/>
            <family val="2"/>
          </rPr>
          <t>Mack Eason:
“The suit against Gadhafi, who is on a controversial six-day visit to France,” 
http://www.cbsnews.com/news/doctor-detained-in-libya-suing-gadhafi/</t>
        </r>
      </text>
    </comment>
    <comment ref="O1714" authorId="0" shapeId="0" xr:uid="{00000000-0006-0000-0000-000036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714" authorId="0" shapeId="0" xr:uid="{00000000-0006-0000-0000-000037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714" authorId="0" shapeId="0" xr:uid="{00000000-0006-0000-0000-000038300000}">
      <text>
        <r>
          <rPr>
            <sz val="11"/>
            <color indexed="8"/>
            <rFont val="Helvetica"/>
            <family val="2"/>
          </rPr>
          <t>Author:
https://books.google.com/books?id=X5EgykND42kC&amp;pg=PA401</t>
        </r>
      </text>
    </comment>
    <comment ref="AN1714" authorId="0" shapeId="0" xr:uid="{00000000-0006-0000-0000-000039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714" authorId="0" shapeId="0" xr:uid="{00000000-0006-0000-0000-00003A300000}">
      <text>
        <r>
          <rPr>
            <sz val="11"/>
            <color indexed="8"/>
            <rFont val="Helvetica"/>
            <family val="2"/>
          </rPr>
          <t>Author:
The Simon Wiesenthal Centre</t>
        </r>
      </text>
    </comment>
    <comment ref="AI1715" authorId="0" shapeId="0" xr:uid="{00000000-0006-0000-0000-000011180000}">
      <text>
        <r>
          <rPr>
            <sz val="11"/>
            <color indexed="8"/>
            <rFont val="Helvetica"/>
            <family val="2"/>
          </rPr>
          <t>Author:
Zimbabwe was a British colony.</t>
        </r>
      </text>
    </comment>
    <comment ref="AL1715" authorId="0" shapeId="0" xr:uid="{00000000-0006-0000-0000-000012180000}">
      <text>
        <r>
          <rPr>
            <sz val="11"/>
            <color indexed="8"/>
            <rFont val="Helvetica"/>
            <family val="2"/>
          </rPr>
          <t>Author:
https://www.theguardian.com/uk/2004/jan/15/zimbabwe.world</t>
        </r>
      </text>
    </comment>
    <comment ref="O1716" authorId="0" shapeId="0" xr:uid="{00000000-0006-0000-0000-00000A180000}">
      <text>
        <r>
          <rPr>
            <sz val="11"/>
            <color indexed="8"/>
            <rFont val="Helvetica"/>
            <family val="2"/>
          </rPr>
          <t>Author:
http://www.redress.org/downloads/publications/UJ%20Update%20-%20Apr03%20-%20final.pdf</t>
        </r>
      </text>
    </comment>
    <comment ref="P1716" authorId="1" shapeId="0" xr:uid="{00000000-0006-0000-0000-00000B180000}">
      <text>
        <r>
          <rPr>
            <sz val="11"/>
            <color indexed="8"/>
            <rFont val="Helvetica"/>
            <family val="2"/>
          </rPr>
          <t>Mack Eason:
http://www.redress.org/downloads/publications/UJ%20Update%20-%20Apr03%20-%20final.pdf</t>
        </r>
      </text>
    </comment>
    <comment ref="AH1716" authorId="0" shapeId="0" xr:uid="{00000000-0006-0000-0000-00000C180000}">
      <text>
        <r>
          <rPr>
            <sz val="11"/>
            <color indexed="8"/>
            <rFont val="Helvetica"/>
            <family val="2"/>
          </rPr>
          <t>Author:
barely.
https://en.wikipedia.org/wiki/Danish_colonial_empire#Overview</t>
        </r>
      </text>
    </comment>
    <comment ref="AI1716" authorId="0" shapeId="0" xr:uid="{00000000-0006-0000-0000-00000D180000}">
      <text>
        <r>
          <rPr>
            <sz val="11"/>
            <color indexed="8"/>
            <rFont val="Helvetica"/>
            <family val="2"/>
          </rPr>
          <t>Author:
Zimbabwe was a British colony.</t>
        </r>
      </text>
    </comment>
    <comment ref="AL1716" authorId="0" shapeId="0" xr:uid="{00000000-0006-0000-0000-00000E180000}">
      <text>
        <r>
          <rPr>
            <sz val="11"/>
            <color indexed="8"/>
            <rFont val="Helvetica"/>
            <family val="2"/>
          </rPr>
          <t>Author:
http://www.redress.org/downloads/publications/UJ%20Update%20-%20Apr03%20-%20final.pdf</t>
        </r>
      </text>
    </comment>
    <comment ref="AZ1716" authorId="0" shapeId="0" xr:uid="{00000000-0006-0000-0000-00000F180000}">
      <text>
        <r>
          <rPr>
            <sz val="11"/>
            <color indexed="8"/>
            <rFont val="Helvetica"/>
            <family val="2"/>
          </rPr>
          <t>Author:
“Mugabe attended the Franco-African summit at the Palais des Congres in Paris from February 19th to 21st” 2003.
http://www.redress.org/downloads/publications/UJ%20Update%20-%20Apr03%20-%20final.pdf</t>
        </r>
      </text>
    </comment>
    <comment ref="BF1716" authorId="1" shapeId="0" xr:uid="{00000000-0006-0000-0000-000010180000}">
      <text>
        <r>
          <rPr>
            <sz val="11"/>
            <color indexed="8"/>
            <rFont val="Helvetica"/>
            <family val="2"/>
          </rPr>
          <t>Mack Eason:
http://www.redress.org/downloads/publications/UJ%20Update%20-%20Apr03%20-%20final.pdf</t>
        </r>
      </text>
    </comment>
    <comment ref="AQ1717" authorId="1" shapeId="0" xr:uid="{00000000-0006-0000-0000-00001D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1717" authorId="1" shapeId="0" xr:uid="{00000000-0006-0000-0000-00001E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1717" authorId="1" shapeId="0" xr:uid="{00000000-0006-0000-0000-00001F030000}">
      <text>
        <r>
          <rPr>
            <sz val="11"/>
            <color indexed="8"/>
            <rFont val="Helvetica"/>
            <family val="2"/>
          </rPr>
          <t>Mack Eason:
“head of internal affairs for Syria’s military intelligence since April, according to the EU.”
https://www.law360.com/articles/661227/eu-adds-syrian-military-official-to-sanctions-list</t>
        </r>
      </text>
    </comment>
    <comment ref="AQ1718" authorId="1" shapeId="0" xr:uid="{00000000-0006-0000-0000-000020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1718" authorId="1" shapeId="0" xr:uid="{00000000-0006-0000-0000-000021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1718" authorId="1" shapeId="0" xr:uid="{00000000-0006-0000-0000-000022030000}">
      <text>
        <r>
          <rPr>
            <sz val="11"/>
            <color indexed="8"/>
            <rFont val="Helvetica"/>
            <family val="2"/>
          </rPr>
          <t>Mack Eason:
https://en.wikipedia.org/wiki/Military_Intelligence_Directorate_(Syria)</t>
        </r>
      </text>
    </comment>
    <comment ref="B1719" authorId="0" shapeId="0" xr:uid="{00000000-0006-0000-0000-0000AB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1719" authorId="0" shapeId="0" xr:uid="{00000000-0006-0000-0000-0000AC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1719" authorId="0" shapeId="0" xr:uid="{00000000-0006-0000-0000-0000AD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1719" authorId="0" shapeId="0" xr:uid="{00000000-0006-0000-0000-0000AE130000}">
      <text>
        <r>
          <rPr>
            <sz val="11"/>
            <color indexed="8"/>
            <rFont val="Helvetica"/>
            <family val="2"/>
          </rPr>
          <t xml:space="preserve">Author:
In the Russian sphere of interest since the early 19th century
</t>
        </r>
      </text>
    </comment>
    <comment ref="AH1719" authorId="0" shapeId="0" xr:uid="{00000000-0006-0000-0000-0000AF130000}">
      <text>
        <r>
          <rPr>
            <sz val="11"/>
            <color indexed="8"/>
            <rFont val="Helvetica"/>
            <family val="2"/>
          </rPr>
          <t>Author:
https://en.wikipedia.org/wiki/List_of_former_German_colonies</t>
        </r>
      </text>
    </comment>
    <comment ref="AL1719" authorId="0" shapeId="0" xr:uid="{00000000-0006-0000-0000-0000B0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1719" authorId="0" shapeId="0" xr:uid="{00000000-0006-0000-0000-0000B1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1719" authorId="0" shapeId="0" xr:uid="{00000000-0006-0000-0000-0000B2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1719" authorId="0" shapeId="0" xr:uid="{00000000-0006-0000-0000-0000B3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1719" authorId="0" shapeId="0" xr:uid="{00000000-0006-0000-0000-0000B4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1719" authorId="0" shapeId="0" xr:uid="{00000000-0006-0000-0000-0000B5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1719" authorId="0" shapeId="0" xr:uid="{00000000-0006-0000-0000-0000B6130000}">
      <text>
        <r>
          <rPr>
            <sz val="11"/>
            <color indexed="8"/>
            <rFont val="Helvetica"/>
            <family val="2"/>
          </rPr>
          <t>Author:
First Deputy Interior Minister
https://www.sipri.org/sites/default/files/2016-03/2005-792-CFSP.pdf</t>
        </r>
      </text>
    </comment>
    <comment ref="BH1719" authorId="0" shapeId="0" xr:uid="{00000000-0006-0000-0000-0000B7130000}">
      <text>
        <r>
          <rPr>
            <sz val="11"/>
            <color indexed="8"/>
            <rFont val="Helvetica"/>
            <family val="2"/>
          </rPr>
          <t xml:space="preserve">Author:
https://www.hrw.org/news/2006/04/05/germany-prosecutor-denies-uzbek-victims-justice
</t>
        </r>
      </text>
    </comment>
    <comment ref="BI1719" authorId="0" shapeId="0" xr:uid="{00000000-0006-0000-0000-0000B8130000}">
      <text>
        <r>
          <rPr>
            <sz val="11"/>
            <color indexed="8"/>
            <rFont val="Helvetica"/>
            <family val="2"/>
          </rPr>
          <t>Author:
Sanctions against all these individuals had been put in place by EU.
https://www.sipri.org/sites/default/files/2016-03/2005-792-CFSP.pdf</t>
        </r>
      </text>
    </comment>
    <comment ref="O1720" authorId="0" shapeId="0" xr:uid="{00000000-0006-0000-0000-0000FF030000}">
      <text>
        <r>
          <rPr>
            <sz val="11"/>
            <color indexed="8"/>
            <rFont val="Helvetica"/>
            <family val="2"/>
          </rPr>
          <t xml:space="preserve">Author:
Multiple civil cases filed.  This is the date of the first one.  See 2000 Yerodia Arrest Warrant.
https://translate.google.com/translate?hl=en&amp;sl=fr&amp;u=https://competenceuniverselle.files.wordpress.com/2011/07/vandermeersch-avril-2000.pdf
http://www.radioradicale.it/exagora/congo-leader-kabila-sued-by-belgian
</t>
        </r>
      </text>
    </comment>
    <comment ref="AI1720" authorId="1" shapeId="0" xr:uid="{00000000-0006-0000-0000-000000040000}">
      <text>
        <r>
          <rPr>
            <sz val="11"/>
            <color indexed="8"/>
            <rFont val="Helvetica"/>
            <family val="2"/>
          </rPr>
          <t>Mack Eason:
https://en.wikipedia.org/wiki/Colonization_of_the_Congo</t>
        </r>
      </text>
    </comment>
    <comment ref="AL1720" authorId="1" shapeId="0" xr:uid="{00000000-0006-0000-0000-000001040000}">
      <text>
        <r>
          <rPr>
            <sz val="11"/>
            <color indexed="8"/>
            <rFont val="Helvetica"/>
            <family val="2"/>
          </rPr>
          <t>Mack Eason:
International Human Rights in Context at p. 1169, https://books.google.com/books?id=9NKaXYtw9YUC&amp;pg=PA1169</t>
        </r>
      </text>
    </comment>
    <comment ref="AN1720" authorId="0" shapeId="0" xr:uid="{00000000-0006-0000-0000-00000204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P1720" authorId="0" shapeId="0" xr:uid="{00000000-0006-0000-0000-00000304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S1720" authorId="1" shapeId="0" xr:uid="{00000000-0006-0000-0000-000004040000}">
      <text>
        <r>
          <rPr>
            <sz val="11"/>
            <color indexed="8"/>
            <rFont val="Helvetica"/>
            <family val="2"/>
          </rPr>
          <t>Mack Eason:
then-information minister of the Democratic Republic of Congo</t>
        </r>
      </text>
    </comment>
    <comment ref="AZ1720" authorId="0" shapeId="0" xr:uid="{00000000-0006-0000-0000-000005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A1720" authorId="0" shapeId="0" xr:uid="{00000000-0006-0000-0000-000006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B1720" authorId="0" shapeId="0" xr:uid="{00000000-0006-0000-0000-000007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C1720" authorId="0" shapeId="0" xr:uid="{00000000-0006-0000-0000-000008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1721" authorId="0" shapeId="0" xr:uid="{00000000-0006-0000-0000-0000440C0000}">
      <text>
        <r>
          <rPr>
            <sz val="11"/>
            <color indexed="8"/>
            <rFont val="Helvetica"/>
            <family val="2"/>
          </rPr>
          <t>Author:
This is the case I write about in my introduction!</t>
        </r>
      </text>
    </comment>
    <comment ref="M1721" authorId="0" shapeId="0" xr:uid="{00000000-0006-0000-0000-0000450C0000}">
      <text>
        <r>
          <rPr>
            <sz val="11"/>
            <color indexed="8"/>
            <rFont val="Helvetica"/>
            <family val="2"/>
          </rPr>
          <t xml:space="preserve">Author:
Crimes committed in Great Lakes region during this period
</t>
        </r>
      </text>
    </comment>
    <comment ref="O1721" authorId="0" shapeId="0" xr:uid="{00000000-0006-0000-0000-000046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21" authorId="0" shapeId="0" xr:uid="{00000000-0006-0000-0000-0000470C0000}">
      <text>
        <r>
          <rPr>
            <sz val="11"/>
            <color indexed="8"/>
            <rFont val="Helvetica"/>
            <family val="2"/>
          </rPr>
          <t>Author:
“I ORDER_x000D_THE INDICTMENT OF THE FOLLOWING PERSONS:…”
http://www.friendsofthecongo.org/pdf/spanish_indictment.pdf</t>
        </r>
      </text>
    </comment>
    <comment ref="Q1721" authorId="0" shapeId="0" xr:uid="{00000000-0006-0000-0000-000048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21" authorId="0" shapeId="0" xr:uid="{00000000-0006-0000-0000-000049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21" authorId="0" shapeId="0" xr:uid="{00000000-0006-0000-0000-00004A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21" authorId="0" shapeId="0" xr:uid="{00000000-0006-0000-0000-00004B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21" authorId="0" shapeId="0" xr:uid="{00000000-0006-0000-0000-00004C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21" authorId="0" shapeId="0" xr:uid="{00000000-0006-0000-0000-00004D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21" authorId="0" shapeId="0" xr:uid="{00000000-0006-0000-0000-00004E0C0000}">
      <text>
        <r>
          <rPr>
            <sz val="11"/>
            <color indexed="8"/>
            <rFont val="Helvetica"/>
            <family val="2"/>
          </rPr>
          <t>Author:
Rwanda controlled first by Germany (German East Africa) during colonial period, then by Belgium under League of Nations Mandate system</t>
        </r>
      </text>
    </comment>
    <comment ref="AL1721" authorId="0" shapeId="0" xr:uid="{00000000-0006-0000-0000-00004F0C0000}">
      <text>
        <r>
          <rPr>
            <sz val="11"/>
            <color indexed="8"/>
            <rFont val="Helvetica"/>
            <family val="2"/>
          </rPr>
          <t>Author:
http://www.veritasrwandaforum.org/material/press_release_080208_eng.pdf</t>
        </r>
      </text>
    </comment>
    <comment ref="AO1721" authorId="0" shapeId="0" xr:uid="{00000000-0006-0000-0000-000050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21" authorId="0" shapeId="0" xr:uid="{00000000-0006-0000-0000-000051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21" authorId="0" shapeId="0" xr:uid="{00000000-0006-0000-0000-000052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21" authorId="0" shapeId="0" xr:uid="{00000000-0006-0000-0000-000053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21" authorId="0" shapeId="0" xr:uid="{00000000-0006-0000-0000-0000540C0000}">
      <text>
        <r>
          <rPr>
            <sz val="11"/>
            <color indexed="8"/>
            <rFont val="Helvetica"/>
            <family val="2"/>
          </rPr>
          <t>Author:
Colonel, Brigade 204 of RDF
does this count?</t>
        </r>
      </text>
    </comment>
    <comment ref="AT1721" authorId="0" shapeId="0" xr:uid="{00000000-0006-0000-0000-0000550C0000}">
      <text>
        <r>
          <rPr>
            <sz val="11"/>
            <color indexed="8"/>
            <rFont val="Helvetica"/>
            <family val="2"/>
          </rPr>
          <t>Author:
This is the case I write about in my introduction.  Rwanda was MOST CERTAINLY not supportive of these indictments.</t>
        </r>
      </text>
    </comment>
    <comment ref="BI1721" authorId="0" shapeId="0" xr:uid="{00000000-0006-0000-0000-0000560C0000}">
      <text>
        <r>
          <rPr>
            <sz val="11"/>
            <color indexed="8"/>
            <rFont val="Helvetica"/>
            <family val="2"/>
          </rPr>
          <t>Author:
Conducted alongside ICTR.  See first page of spanish indictment pdf: http://www.friendsofthecongo.org/pdf/spanish_indictment.pdf</t>
        </r>
      </text>
    </comment>
    <comment ref="B1722" authorId="0" shapeId="0" xr:uid="{00000000-0006-0000-0000-0000570C0000}">
      <text>
        <r>
          <rPr>
            <sz val="11"/>
            <color indexed="8"/>
            <rFont val="Helvetica"/>
            <family val="2"/>
          </rPr>
          <t>Author:
This is the case I write about in my introduction!</t>
        </r>
      </text>
    </comment>
    <comment ref="M1722" authorId="0" shapeId="0" xr:uid="{00000000-0006-0000-0000-0000580C0000}">
      <text>
        <r>
          <rPr>
            <sz val="11"/>
            <color indexed="8"/>
            <rFont val="Helvetica"/>
            <family val="2"/>
          </rPr>
          <t xml:space="preserve">Author:
Crimes committed in Great Lakes region during this period
</t>
        </r>
      </text>
    </comment>
    <comment ref="O1722" authorId="0" shapeId="0" xr:uid="{00000000-0006-0000-0000-000059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22" authorId="0" shapeId="0" xr:uid="{00000000-0006-0000-0000-00005A0C0000}">
      <text>
        <r>
          <rPr>
            <sz val="11"/>
            <color indexed="8"/>
            <rFont val="Helvetica"/>
            <family val="2"/>
          </rPr>
          <t>Author:
“I ORDER_x000D_THE INDICTMENT OF THE FOLLOWING PERSONS:…”
http://www.friendsofthecongo.org/pdf/spanish_indictment.pdf</t>
        </r>
      </text>
    </comment>
    <comment ref="Q1722" authorId="0" shapeId="0" xr:uid="{00000000-0006-0000-0000-00005B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22" authorId="0" shapeId="0" xr:uid="{00000000-0006-0000-0000-00005C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22" authorId="0" shapeId="0" xr:uid="{00000000-0006-0000-0000-00005D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22" authorId="0" shapeId="0" xr:uid="{00000000-0006-0000-0000-00005E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22" authorId="0" shapeId="0" xr:uid="{00000000-0006-0000-0000-00005F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22" authorId="0" shapeId="0" xr:uid="{00000000-0006-0000-0000-000060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22" authorId="0" shapeId="0" xr:uid="{00000000-0006-0000-0000-0000610C0000}">
      <text>
        <r>
          <rPr>
            <sz val="11"/>
            <color indexed="8"/>
            <rFont val="Helvetica"/>
            <family val="2"/>
          </rPr>
          <t>Author:
Rwanda controlled first by Germany (German East Africa) during colonial period, then by Belgium under League of Nations Mandate system</t>
        </r>
      </text>
    </comment>
    <comment ref="AL1722" authorId="0" shapeId="0" xr:uid="{00000000-0006-0000-0000-0000620C0000}">
      <text>
        <r>
          <rPr>
            <sz val="11"/>
            <color indexed="8"/>
            <rFont val="Helvetica"/>
            <family val="2"/>
          </rPr>
          <t>Author:
http://www.veritasrwandaforum.org/material/press_release_080208_eng.pdf</t>
        </r>
      </text>
    </comment>
    <comment ref="AO1722" authorId="0" shapeId="0" xr:uid="{00000000-0006-0000-0000-000063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22" authorId="0" shapeId="0" xr:uid="{00000000-0006-0000-0000-000064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22" authorId="0" shapeId="0" xr:uid="{00000000-0006-0000-0000-000065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22" authorId="0" shapeId="0" xr:uid="{00000000-0006-0000-0000-000066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22" authorId="0" shapeId="0" xr:uid="{00000000-0006-0000-0000-0000670C0000}">
      <text>
        <r>
          <rPr>
            <sz val="11"/>
            <color indexed="8"/>
            <rFont val="Helvetica"/>
            <family val="2"/>
          </rPr>
          <t>Author:
Former Second Commanding Officer of the 15th Mobile Batallion. Presently he would be in command of an armed group named "Rasta" in the region of Kivu in the R.D.C.</t>
        </r>
      </text>
    </comment>
    <comment ref="AT1722" authorId="0" shapeId="0" xr:uid="{00000000-0006-0000-0000-0000680C0000}">
      <text>
        <r>
          <rPr>
            <sz val="11"/>
            <color indexed="8"/>
            <rFont val="Helvetica"/>
            <family val="2"/>
          </rPr>
          <t>Author:
This is the case I write about in my introduction.  Rwanda was MOST CERTAINLY not supportive of these indictments.</t>
        </r>
      </text>
    </comment>
    <comment ref="BI1722" authorId="0" shapeId="0" xr:uid="{00000000-0006-0000-0000-0000690C0000}">
      <text>
        <r>
          <rPr>
            <sz val="11"/>
            <color indexed="8"/>
            <rFont val="Helvetica"/>
            <family val="2"/>
          </rPr>
          <t>Author:
Conducted alongside ICTR.  See first page of spanish indictment pdf: http://www.friendsofthecongo.org/pdf/spanish_indictment.pdf</t>
        </r>
      </text>
    </comment>
    <comment ref="B1723" authorId="1" shapeId="0" xr:uid="{00000000-0006-0000-0000-0000020F0000}">
      <text>
        <r>
          <rPr>
            <sz val="11"/>
            <color indexed="8"/>
            <rFont val="Helvetica"/>
            <family val="2"/>
          </rPr>
          <t>Mack Eason:
Some sources describe this as a civil suit, others as a criminal suit.  Unclear.</t>
        </r>
      </text>
    </comment>
    <comment ref="O1723" authorId="1" shapeId="0" xr:uid="{00000000-0006-0000-0000-0000030F0000}">
      <text>
        <r>
          <rPr>
            <sz val="11"/>
            <color indexed="8"/>
            <rFont val="Helvetica"/>
            <family val="2"/>
          </rPr>
          <t>Mack Eason:
http://www.reuters.com/article/us-germany-turkey-complaint-idUSKCN0ZD231</t>
        </r>
      </text>
    </comment>
    <comment ref="AD1723" authorId="1" shapeId="0" xr:uid="{00000000-0006-0000-0000-0000040F0000}">
      <text>
        <r>
          <rPr>
            <sz val="11"/>
            <color indexed="8"/>
            <rFont val="Helvetica"/>
            <family val="2"/>
          </rPr>
          <t>Mack Eason:
https://sputniknews.com/politics/201606281042101173-german-erdogan-war-crimes-trial/</t>
        </r>
      </text>
    </comment>
    <comment ref="AE1723" authorId="1" shapeId="0" xr:uid="{00000000-0006-0000-0000-0000050F0000}">
      <text>
        <r>
          <rPr>
            <sz val="11"/>
            <color indexed="8"/>
            <rFont val="Helvetica"/>
            <family val="2"/>
          </rPr>
          <t>Mack Eason:
https://sputniknews.com/politics/201606281042101173-german-erdogan-war-crimes-trial/</t>
        </r>
      </text>
    </comment>
    <comment ref="AL1723" authorId="1" shapeId="0" xr:uid="{00000000-0006-0000-0000-000006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B1724" authorId="0" shapeId="0" xr:uid="{00000000-0006-0000-0000-00006A0C0000}">
      <text>
        <r>
          <rPr>
            <sz val="11"/>
            <color indexed="8"/>
            <rFont val="Helvetica"/>
            <family val="2"/>
          </rPr>
          <t>Author:
This is the case I write about in my introduction!</t>
        </r>
      </text>
    </comment>
    <comment ref="M1724" authorId="0" shapeId="0" xr:uid="{00000000-0006-0000-0000-00006B0C0000}">
      <text>
        <r>
          <rPr>
            <sz val="11"/>
            <color indexed="8"/>
            <rFont val="Helvetica"/>
            <family val="2"/>
          </rPr>
          <t xml:space="preserve">Author:
Crimes committed in Great Lakes region during this period
</t>
        </r>
      </text>
    </comment>
    <comment ref="O1724" authorId="0" shapeId="0" xr:uid="{00000000-0006-0000-0000-00006C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24" authorId="0" shapeId="0" xr:uid="{00000000-0006-0000-0000-00006D0C0000}">
      <text>
        <r>
          <rPr>
            <sz val="11"/>
            <color indexed="8"/>
            <rFont val="Helvetica"/>
            <family val="2"/>
          </rPr>
          <t>Author:
“I ORDER_x000D_THE INDICTMENT OF THE FOLLOWING PERSONS:…”
http://www.friendsofthecongo.org/pdf/spanish_indictment.pdf</t>
        </r>
      </text>
    </comment>
    <comment ref="Q1724" authorId="0" shapeId="0" xr:uid="{00000000-0006-0000-0000-00006E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24" authorId="0" shapeId="0" xr:uid="{00000000-0006-0000-0000-00006F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24" authorId="0" shapeId="0" xr:uid="{00000000-0006-0000-0000-000070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24" authorId="0" shapeId="0" xr:uid="{00000000-0006-0000-0000-000071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24" authorId="0" shapeId="0" xr:uid="{00000000-0006-0000-0000-000072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24" authorId="0" shapeId="0" xr:uid="{00000000-0006-0000-0000-000073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24" authorId="0" shapeId="0" xr:uid="{00000000-0006-0000-0000-0000740C0000}">
      <text>
        <r>
          <rPr>
            <sz val="11"/>
            <color indexed="8"/>
            <rFont val="Helvetica"/>
            <family val="2"/>
          </rPr>
          <t>Author:
Rwanda controlled first by Germany (German East Africa) during colonial period, then by Belgium under League of Nations Mandate system</t>
        </r>
      </text>
    </comment>
    <comment ref="AL1724" authorId="0" shapeId="0" xr:uid="{00000000-0006-0000-0000-0000750C0000}">
      <text>
        <r>
          <rPr>
            <sz val="11"/>
            <color indexed="8"/>
            <rFont val="Helvetica"/>
            <family val="2"/>
          </rPr>
          <t>Author:
http://www.veritasrwandaforum.org/material/press_release_080208_eng.pdf</t>
        </r>
      </text>
    </comment>
    <comment ref="AO1724" authorId="0" shapeId="0" xr:uid="{00000000-0006-0000-0000-000076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24" authorId="0" shapeId="0" xr:uid="{00000000-0006-0000-0000-000077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24" authorId="0" shapeId="0" xr:uid="{00000000-0006-0000-0000-000078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24" authorId="0" shapeId="0" xr:uid="{00000000-0006-0000-0000-000079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24" authorId="0" shapeId="0" xr:uid="{00000000-0006-0000-0000-00007A0C0000}">
      <text>
        <r>
          <rPr>
            <sz val="11"/>
            <color indexed="8"/>
            <rFont val="Helvetica"/>
            <family val="2"/>
          </rPr>
          <t>Author:
Former Commanding Oficer of the 21st Batallion, operating in the area of Byumba</t>
        </r>
      </text>
    </comment>
    <comment ref="AT1724" authorId="0" shapeId="0" xr:uid="{00000000-0006-0000-0000-00007B0C0000}">
      <text>
        <r>
          <rPr>
            <sz val="11"/>
            <color indexed="8"/>
            <rFont val="Helvetica"/>
            <family val="2"/>
          </rPr>
          <t>Author:
This is the case I write about in my introduction.  Rwanda was MOST CERTAINLY not supportive of these indictments.</t>
        </r>
      </text>
    </comment>
    <comment ref="BI1724" authorId="0" shapeId="0" xr:uid="{00000000-0006-0000-0000-00007C0C0000}">
      <text>
        <r>
          <rPr>
            <sz val="11"/>
            <color indexed="8"/>
            <rFont val="Helvetica"/>
            <family val="2"/>
          </rPr>
          <t>Author:
Conducted alongside ICTR.  See first page of spanish indictment pdf: http://www.friendsofthecongo.org/pdf/spanish_indictment.pdf</t>
        </r>
      </text>
    </comment>
    <comment ref="P1725" authorId="1" shapeId="0" xr:uid="{00000000-0006-0000-0000-00001A310000}">
      <text>
        <r>
          <rPr>
            <sz val="11"/>
            <color indexed="8"/>
            <rFont val="Helvetica"/>
            <family val="2"/>
          </rPr>
          <t>Mack Eason:
https://www.presseportal.de/blaulicht/pm/14981/3657435</t>
        </r>
      </text>
    </comment>
    <comment ref="Q1725" authorId="1" shapeId="0" xr:uid="{00000000-0006-0000-0000-00001B310000}">
      <text>
        <r>
          <rPr>
            <sz val="11"/>
            <color indexed="8"/>
            <rFont val="Helvetica"/>
            <family val="2"/>
          </rPr>
          <t>Mack Eason:
https://www.generalbundesanwalt.de/de/showpress.php?newsid=752</t>
        </r>
      </text>
    </comment>
    <comment ref="R1725" authorId="1" shapeId="0" xr:uid="{00000000-0006-0000-0000-00001C310000}">
      <text>
        <r>
          <rPr>
            <sz val="11"/>
            <color indexed="8"/>
            <rFont val="Helvetica"/>
            <family val="2"/>
          </rPr>
          <t>Mack Eason:
https://www.presseportal.de/blaulicht/pm/14981/3657435</t>
        </r>
      </text>
    </comment>
    <comment ref="AZ1725" authorId="1" shapeId="0" xr:uid="{00000000-0006-0000-0000-00001D310000}">
      <text>
        <r>
          <rPr>
            <sz val="11"/>
            <color indexed="8"/>
            <rFont val="Helvetica"/>
            <family val="2"/>
          </rPr>
          <t>Mack Eason:
https://www.ndr.de/nachrichten/niedersachsen/hannover_weser-leinegebiet/Mutmassliche-Al-Nusra-Terroristenvor-Gericht-,alnusra102.html</t>
        </r>
      </text>
    </comment>
    <comment ref="BA1725" authorId="1" shapeId="0" xr:uid="{00000000-0006-0000-0000-00001E310000}">
      <text>
        <r>
          <rPr>
            <sz val="11"/>
            <color indexed="8"/>
            <rFont val="Helvetica"/>
            <family val="2"/>
          </rPr>
          <t>Mack Eason:
https://www.ndr.de/nachrichten/niedersachsen/hannover_weser-leinegebiet/Mutmassliche-Al-Nusra-Terroristenvor-Gericht-,alnusra102.html</t>
        </r>
      </text>
    </comment>
    <comment ref="BB1725" authorId="1" shapeId="0" xr:uid="{00000000-0006-0000-0000-00001F310000}">
      <text>
        <r>
          <rPr>
            <sz val="11"/>
            <color indexed="8"/>
            <rFont val="Helvetica"/>
            <family val="2"/>
          </rPr>
          <t>Mack Eason:
https://www.ndr.de/nachrichten/niedersachsen/hannover_weser-leinegebiet/Mutmassliche-Al-Nusra-Terroristenvor-Gericht-,alnusra102.html</t>
        </r>
      </text>
    </comment>
    <comment ref="B1726" authorId="1" shapeId="0" xr:uid="{00000000-0006-0000-0000-0000110F0000}">
      <text>
        <r>
          <rPr>
            <sz val="11"/>
            <color indexed="8"/>
            <rFont val="Helvetica"/>
            <family val="2"/>
          </rPr>
          <t>Mack Eason:
Some sources describe this as a civil suit, others as a criminal suit.  Unclear.</t>
        </r>
      </text>
    </comment>
    <comment ref="O1726" authorId="1" shapeId="0" xr:uid="{00000000-0006-0000-0000-0000120F0000}">
      <text>
        <r>
          <rPr>
            <sz val="11"/>
            <color indexed="8"/>
            <rFont val="Helvetica"/>
            <family val="2"/>
          </rPr>
          <t>Mack Eason:
http://www.reuters.com/article/us-germany-turkey-complaint-idUSKCN0ZD231</t>
        </r>
      </text>
    </comment>
    <comment ref="AD1726" authorId="1" shapeId="0" xr:uid="{00000000-0006-0000-0000-0000130F0000}">
      <text>
        <r>
          <rPr>
            <sz val="11"/>
            <color indexed="8"/>
            <rFont val="Helvetica"/>
            <family val="2"/>
          </rPr>
          <t>Mack Eason:
https://sputniknews.com/politics/201606281042101173-german-erdogan-war-crimes-trial/</t>
        </r>
      </text>
    </comment>
    <comment ref="AE1726" authorId="1" shapeId="0" xr:uid="{00000000-0006-0000-0000-0000140F0000}">
      <text>
        <r>
          <rPr>
            <sz val="11"/>
            <color indexed="8"/>
            <rFont val="Helvetica"/>
            <family val="2"/>
          </rPr>
          <t>Mack Eason:
https://sputniknews.com/politics/201606281042101173-german-erdogan-war-crimes-trial/</t>
        </r>
      </text>
    </comment>
    <comment ref="AL1726" authorId="1" shapeId="0" xr:uid="{00000000-0006-0000-0000-000015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B1727" authorId="0" shapeId="0" xr:uid="{00000000-0006-0000-0000-00007D0C0000}">
      <text>
        <r>
          <rPr>
            <sz val="11"/>
            <color indexed="8"/>
            <rFont val="Helvetica"/>
            <family val="2"/>
          </rPr>
          <t>Author:
This is the case I write about in my introduction!</t>
        </r>
      </text>
    </comment>
    <comment ref="M1727" authorId="0" shapeId="0" xr:uid="{00000000-0006-0000-0000-00007E0C0000}">
      <text>
        <r>
          <rPr>
            <sz val="11"/>
            <color indexed="8"/>
            <rFont val="Helvetica"/>
            <family val="2"/>
          </rPr>
          <t xml:space="preserve">Author:
Crimes committed in Great Lakes region during this period
</t>
        </r>
      </text>
    </comment>
    <comment ref="O1727" authorId="0" shapeId="0" xr:uid="{00000000-0006-0000-0000-00007F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27" authorId="0" shapeId="0" xr:uid="{00000000-0006-0000-0000-0000800C0000}">
      <text>
        <r>
          <rPr>
            <sz val="11"/>
            <color indexed="8"/>
            <rFont val="Helvetica"/>
            <family val="2"/>
          </rPr>
          <t>Author:
“I ORDER_x000D_THE INDICTMENT OF THE FOLLOWING PERSONS:…”
http://www.friendsofthecongo.org/pdf/spanish_indictment.pdf</t>
        </r>
      </text>
    </comment>
    <comment ref="Q1727" authorId="0" shapeId="0" xr:uid="{00000000-0006-0000-0000-000081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27" authorId="0" shapeId="0" xr:uid="{00000000-0006-0000-0000-000082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27" authorId="0" shapeId="0" xr:uid="{00000000-0006-0000-0000-000083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27" authorId="0" shapeId="0" xr:uid="{00000000-0006-0000-0000-000084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27" authorId="0" shapeId="0" xr:uid="{00000000-0006-0000-0000-000085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27" authorId="0" shapeId="0" xr:uid="{00000000-0006-0000-0000-000086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27" authorId="0" shapeId="0" xr:uid="{00000000-0006-0000-0000-0000870C0000}">
      <text>
        <r>
          <rPr>
            <sz val="11"/>
            <color indexed="8"/>
            <rFont val="Helvetica"/>
            <family val="2"/>
          </rPr>
          <t>Author:
Rwanda controlled first by Germany (German East Africa) during colonial period, then by Belgium under League of Nations Mandate system</t>
        </r>
      </text>
    </comment>
    <comment ref="AL1727" authorId="0" shapeId="0" xr:uid="{00000000-0006-0000-0000-0000880C0000}">
      <text>
        <r>
          <rPr>
            <sz val="11"/>
            <color indexed="8"/>
            <rFont val="Helvetica"/>
            <family val="2"/>
          </rPr>
          <t>Author:
http://www.veritasrwandaforum.org/material/press_release_080208_eng.pdf</t>
        </r>
      </text>
    </comment>
    <comment ref="AO1727" authorId="0" shapeId="0" xr:uid="{00000000-0006-0000-0000-000089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27" authorId="0" shapeId="0" xr:uid="{00000000-0006-0000-0000-00008A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27" authorId="0" shapeId="0" xr:uid="{00000000-0006-0000-0000-00008B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27" authorId="0" shapeId="0" xr:uid="{00000000-0006-0000-0000-00008C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T1727" authorId="0" shapeId="0" xr:uid="{00000000-0006-0000-0000-00008D0C0000}">
      <text>
        <r>
          <rPr>
            <sz val="11"/>
            <color indexed="8"/>
            <rFont val="Helvetica"/>
            <family val="2"/>
          </rPr>
          <t>Author:
This is the case I write about in my introduction.  Rwanda was MOST CERTAINLY not supportive of these indictments.</t>
        </r>
      </text>
    </comment>
    <comment ref="BI1727" authorId="0" shapeId="0" xr:uid="{00000000-0006-0000-0000-00008E0C0000}">
      <text>
        <r>
          <rPr>
            <sz val="11"/>
            <color indexed="8"/>
            <rFont val="Helvetica"/>
            <family val="2"/>
          </rPr>
          <t>Author:
Conducted alongside ICTR.  See first page of spanish indictment pdf: http://www.friendsofthecongo.org/pdf/spanish_indictment.pdf</t>
        </r>
      </text>
    </comment>
    <comment ref="O1728" authorId="0" shapeId="0" xr:uid="{00000000-0006-0000-0000-00000C240000}">
      <text>
        <r>
          <rPr>
            <sz val="11"/>
            <color indexed="8"/>
            <rFont val="Helvetica"/>
            <family val="2"/>
          </rPr>
          <t xml:space="preserve">Author:
https://web.archive.org/web/20081121165411/http://www.trial-ch.org/en/swiss/cases-in-switzerland/iraq.html
</t>
        </r>
      </text>
    </comment>
    <comment ref="AG1728" authorId="0" shapeId="0" xr:uid="{00000000-0006-0000-0000-00000D240000}">
      <text>
        <r>
          <rPr>
            <sz val="11"/>
            <color indexed="8"/>
            <rFont val="Helvetica"/>
            <family val="2"/>
          </rPr>
          <t xml:space="preserve">Author:
US is Sui generis among former colonies.  Treated it differently.
</t>
        </r>
      </text>
    </comment>
    <comment ref="AH1728" authorId="0" shapeId="0" xr:uid="{00000000-0006-0000-0000-00000E24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728" authorId="0" shapeId="0" xr:uid="{00000000-0006-0000-0000-00000F240000}">
      <text>
        <r>
          <rPr>
            <sz val="11"/>
            <color indexed="8"/>
            <rFont val="Helvetica"/>
            <family val="2"/>
          </rPr>
          <t xml:space="preserve">Author:
https://web.archive.org/web/20040729224704/http://www.iraqwarvictims.org/
</t>
        </r>
      </text>
    </comment>
    <comment ref="AO1728" authorId="0" shapeId="0" xr:uid="{00000000-0006-0000-0000-000010240000}">
      <text>
        <r>
          <rPr>
            <sz val="11"/>
            <color indexed="8"/>
            <rFont val="Helvetica"/>
            <family val="2"/>
          </rPr>
          <t>Author:
the Swiss Association called "Solidarité avec les victimes de la guerre contre l'Irak" filed the complaint</t>
        </r>
      </text>
    </comment>
    <comment ref="BH1728" authorId="0" shapeId="0" xr:uid="{00000000-0006-0000-0000-00001124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B1729" authorId="0" shapeId="0" xr:uid="{00000000-0006-0000-0000-000038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729" authorId="0" shapeId="0" xr:uid="{00000000-0006-0000-0000-000039210000}">
      <text>
        <r>
          <rPr>
            <sz val="11"/>
            <color indexed="8"/>
            <rFont val="Helvetica"/>
            <family val="2"/>
          </rPr>
          <t xml:space="preserve">Author:
Added 7-18-16
</t>
        </r>
      </text>
    </comment>
    <comment ref="O1729" authorId="0" shapeId="0" xr:uid="{00000000-0006-0000-0000-00003A210000}">
      <text>
        <r>
          <rPr>
            <sz val="11"/>
            <color indexed="8"/>
            <rFont val="Helvetica"/>
            <family val="2"/>
          </rPr>
          <t>Author:
http://sahara-news.org/650-spanish-police-hunt-polisario-leaders-for-genocide.html</t>
        </r>
      </text>
    </comment>
    <comment ref="AF1729" authorId="0" shapeId="0" xr:uid="{00000000-0006-0000-0000-00003B210000}">
      <text>
        <r>
          <rPr>
            <sz val="11"/>
            <color indexed="8"/>
            <rFont val="Helvetica"/>
            <family val="2"/>
          </rPr>
          <t>Author:
“crimes of murder, bodily injury, illegal detention, TERRORISM, TORTURE and disappearances”</t>
        </r>
      </text>
    </comment>
    <comment ref="AI1729" authorId="0" shapeId="0" xr:uid="{00000000-0006-0000-0000-00003C210000}">
      <text>
        <r>
          <rPr>
            <sz val="11"/>
            <color indexed="8"/>
            <rFont val="Helvetica"/>
            <family val="2"/>
          </rPr>
          <t>Author:
Spain didn’t hold Morocco as a colony in the 19th century, BUT Morocco was a spanish protectorate after WWI and was invaded by Franco</t>
        </r>
      </text>
    </comment>
    <comment ref="AL1729" authorId="0" shapeId="0" xr:uid="{00000000-0006-0000-0000-00003D210000}">
      <text>
        <r>
          <rPr>
            <sz val="11"/>
            <color indexed="8"/>
            <rFont val="Helvetica"/>
            <family val="2"/>
          </rPr>
          <t>Author:
http://polisario-thinktwice.org/460-december-14-2007-mens-justice-catches-up-with-the-polisario-and-algeria.html
http://www.asser.nl/media/1421/spain-yihl-15-2012.pdf</t>
        </r>
      </text>
    </comment>
    <comment ref="AN1729" authorId="0" shapeId="0" xr:uid="{00000000-0006-0000-0000-00003E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729" authorId="0" shapeId="0" xr:uid="{00000000-0006-0000-0000-00003F210000}">
      <text>
        <r>
          <rPr>
            <sz val="11"/>
            <color indexed="8"/>
            <rFont val="Helvetica"/>
            <family val="2"/>
          </rPr>
          <t>Author:
“filed before the Spanish National Court by a group of Saharawi citizens”  http://www.fmyv.es/ci/in/HR/12.pdf at p. 21</t>
        </r>
      </text>
    </comment>
    <comment ref="AQ1729" authorId="0" shapeId="0" xr:uid="{00000000-0006-0000-0000-000040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729" authorId="0" shapeId="0" xr:uid="{00000000-0006-0000-0000-000041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730" authorId="0" shapeId="0" xr:uid="{00000000-0006-0000-0000-000042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730" authorId="0" shapeId="0" xr:uid="{00000000-0006-0000-0000-000043210000}">
      <text>
        <r>
          <rPr>
            <sz val="11"/>
            <color indexed="8"/>
            <rFont val="Helvetica"/>
            <family val="2"/>
          </rPr>
          <t xml:space="preserve">Author:
Added 7-18-16
</t>
        </r>
      </text>
    </comment>
    <comment ref="O1730" authorId="0" shapeId="0" xr:uid="{00000000-0006-0000-0000-000044210000}">
      <text>
        <r>
          <rPr>
            <sz val="11"/>
            <color indexed="8"/>
            <rFont val="Helvetica"/>
            <family val="2"/>
          </rPr>
          <t>Author:
http://sahara-news.org/650-spanish-police-hunt-polisario-leaders-for-genocide.html</t>
        </r>
      </text>
    </comment>
    <comment ref="AF1730" authorId="0" shapeId="0" xr:uid="{00000000-0006-0000-0000-000045210000}">
      <text>
        <r>
          <rPr>
            <sz val="11"/>
            <color indexed="8"/>
            <rFont val="Helvetica"/>
            <family val="2"/>
          </rPr>
          <t>Author:
“crimes of murder, bodily injury, illegal detention, TERRORISM, TORTURE and disappearances”</t>
        </r>
      </text>
    </comment>
    <comment ref="AI1730" authorId="0" shapeId="0" xr:uid="{00000000-0006-0000-0000-000046210000}">
      <text>
        <r>
          <rPr>
            <sz val="11"/>
            <color indexed="8"/>
            <rFont val="Helvetica"/>
            <family val="2"/>
          </rPr>
          <t>Author:
Spain didn’t hold Morocco as a colony in the 19th century, BUT Morocco was a spanish protectorate after WWI and was invaded by Franco</t>
        </r>
      </text>
    </comment>
    <comment ref="AL1730" authorId="0" shapeId="0" xr:uid="{00000000-0006-0000-0000-000047210000}">
      <text>
        <r>
          <rPr>
            <sz val="11"/>
            <color indexed="8"/>
            <rFont val="Helvetica"/>
            <family val="2"/>
          </rPr>
          <t>Author:
http://polisario-thinktwice.org/460-december-14-2007-mens-justice-catches-up-with-the-polisario-and-algeria.html
http://www.asser.nl/media/1421/spain-yihl-15-2012.pdf</t>
        </r>
      </text>
    </comment>
    <comment ref="AN1730" authorId="0" shapeId="0" xr:uid="{00000000-0006-0000-0000-000048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730" authorId="0" shapeId="0" xr:uid="{00000000-0006-0000-0000-000049210000}">
      <text>
        <r>
          <rPr>
            <sz val="11"/>
            <color indexed="8"/>
            <rFont val="Helvetica"/>
            <family val="2"/>
          </rPr>
          <t>Author:
“filed before the Spanish National Court by a group of Saharawi citizens”  http://www.fmyv.es/ci/in/HR/12.pdf at p. 21</t>
        </r>
      </text>
    </comment>
    <comment ref="AQ1730" authorId="0" shapeId="0" xr:uid="{00000000-0006-0000-0000-00004A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730" authorId="0" shapeId="0" xr:uid="{00000000-0006-0000-0000-00004B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G1731" authorId="0" shapeId="0" xr:uid="{00000000-0006-0000-0000-000060050000}">
      <text>
        <r>
          <rPr>
            <sz val="11"/>
            <color indexed="8"/>
            <rFont val="Helvetica"/>
            <family val="2"/>
          </rPr>
          <t>Author:
Rwanda controlled first by Germany (German East Africa) during colonial period, then by Belgium under League of Nations Mandate system</t>
        </r>
      </text>
    </comment>
    <comment ref="AI1731" authorId="0" shapeId="0" xr:uid="{00000000-0006-0000-0000-000061050000}">
      <text>
        <r>
          <rPr>
            <sz val="11"/>
            <color indexed="8"/>
            <rFont val="Helvetica"/>
            <family val="2"/>
          </rPr>
          <t>Author:
Rwanda controlled first by Germany (German East Africa) during colonial period, then by Belgium under League of Nations Mandate system</t>
        </r>
      </text>
    </comment>
    <comment ref="AL1731" authorId="0" shapeId="0" xr:uid="{00000000-0006-0000-0000-000062050000}">
      <text>
        <r>
          <rPr>
            <sz val="11"/>
            <color indexed="8"/>
            <rFont val="Helvetica"/>
            <family val="2"/>
          </rPr>
          <t>Author:
Reydams, The Belgian State of Affairs, p. 202</t>
        </r>
      </text>
    </comment>
    <comment ref="AG1732" authorId="0" shapeId="0" xr:uid="{00000000-0006-0000-0000-000063050000}">
      <text>
        <r>
          <rPr>
            <sz val="11"/>
            <color indexed="8"/>
            <rFont val="Helvetica"/>
            <family val="2"/>
          </rPr>
          <t>Author:
Rwanda controlled first by Germany (German East Africa) during colonial period, then by Belgium under League of Nations Mandate system</t>
        </r>
      </text>
    </comment>
    <comment ref="AI1732" authorId="0" shapeId="0" xr:uid="{00000000-0006-0000-0000-000064050000}">
      <text>
        <r>
          <rPr>
            <sz val="11"/>
            <color indexed="8"/>
            <rFont val="Helvetica"/>
            <family val="2"/>
          </rPr>
          <t>Author:
Rwanda controlled first by Germany (German East Africa) during colonial period, then by Belgium under League of Nations Mandate system</t>
        </r>
      </text>
    </comment>
    <comment ref="AL1732" authorId="0" shapeId="0" xr:uid="{00000000-0006-0000-0000-000065050000}">
      <text>
        <r>
          <rPr>
            <sz val="11"/>
            <color indexed="8"/>
            <rFont val="Helvetica"/>
            <family val="2"/>
          </rPr>
          <t>Author:
Reydams, The Belgian State of Affairs, p. 202</t>
        </r>
      </text>
    </comment>
    <comment ref="O1733" authorId="0" shapeId="0" xr:uid="{00000000-0006-0000-0000-00004D2A0000}">
      <text>
        <r>
          <rPr>
            <sz val="11"/>
            <color indexed="8"/>
            <rFont val="Helvetica"/>
            <family val="2"/>
          </rPr>
          <t>Author:
http://www.derechos.org/nizkor/arg/espana/gar.html</t>
        </r>
      </text>
    </comment>
    <comment ref="P1733" authorId="0" shapeId="0" xr:uid="{00000000-0006-0000-0000-00004E2A0000}">
      <text>
        <r>
          <rPr>
            <sz val="11"/>
            <color indexed="8"/>
            <rFont val="Helvetica"/>
            <family val="2"/>
          </rPr>
          <t>Author:
http://www.derechos.org/nizkor/arg/espana/gar.html</t>
        </r>
      </text>
    </comment>
    <comment ref="AB1733" authorId="0" shapeId="0" xr:uid="{00000000-0006-0000-0000-00004F2A0000}">
      <text>
        <r>
          <rPr>
            <sz val="11"/>
            <color indexed="8"/>
            <rFont val="Helvetica"/>
            <family val="2"/>
          </rPr>
          <t xml:space="preserve">Author:
See 1999 indictment, section 7. 
http://www.derechos.org/nizkor/arg/espana/gar.html </t>
        </r>
      </text>
    </comment>
    <comment ref="AC1733" authorId="0" shapeId="0" xr:uid="{00000000-0006-0000-0000-000050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33" authorId="0" shapeId="0" xr:uid="{00000000-0006-0000-0000-0000512A0000}">
      <text>
        <r>
          <rPr>
            <sz val="11"/>
            <color indexed="8"/>
            <rFont val="Helvetica"/>
            <family val="2"/>
          </rPr>
          <t xml:space="preserve">Author:
Trial Watch says these Argentinean defendants were charged with CaH.  I looked through the court documents and I disagree.
</t>
        </r>
      </text>
    </comment>
    <comment ref="AF1733" authorId="0" shapeId="0" xr:uid="{00000000-0006-0000-0000-0000522A0000}">
      <text>
        <r>
          <rPr>
            <sz val="11"/>
            <color indexed="8"/>
            <rFont val="Helvetica"/>
            <family val="2"/>
          </rPr>
          <t>Author:
Terrorism</t>
        </r>
      </text>
    </comment>
    <comment ref="AL1733" authorId="0" shapeId="0" xr:uid="{00000000-0006-0000-0000-000053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33" authorId="0" shapeId="0" xr:uid="{00000000-0006-0000-0000-000054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33" authorId="0" shapeId="0" xr:uid="{00000000-0006-0000-0000-000055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33" authorId="0" shapeId="0" xr:uid="{00000000-0006-0000-0000-000056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33" authorId="0" shapeId="0" xr:uid="{00000000-0006-0000-0000-000057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33" authorId="0" shapeId="0" xr:uid="{00000000-0006-0000-0000-0000582A0000}">
      <text>
        <r>
          <rPr>
            <sz val="11"/>
            <color indexed="8"/>
            <rFont val="Helvetica"/>
            <family val="2"/>
          </rPr>
          <t>Author:
multiple countries had opened investigations into these Argentinean defendants.</t>
        </r>
      </text>
    </comment>
    <comment ref="O1734" authorId="0" shapeId="0" xr:uid="{00000000-0006-0000-0000-0000D72C0000}">
      <text>
        <r>
          <rPr>
            <sz val="11"/>
            <color indexed="8"/>
            <rFont val="Helvetica"/>
            <family val="2"/>
          </rPr>
          <t>Author:
http://www.derechos.org/nizkor/arg/espana/gar.html</t>
        </r>
      </text>
    </comment>
    <comment ref="P1734" authorId="0" shapeId="0" xr:uid="{00000000-0006-0000-0000-0000D82C0000}">
      <text>
        <r>
          <rPr>
            <sz val="11"/>
            <color indexed="8"/>
            <rFont val="Helvetica"/>
            <family val="2"/>
          </rPr>
          <t>Author:
http://www.derechos.org/nizkor/arg/espana/gar.html</t>
        </r>
      </text>
    </comment>
    <comment ref="AB1734" authorId="0" shapeId="0" xr:uid="{00000000-0006-0000-0000-0000D92C0000}">
      <text>
        <r>
          <rPr>
            <sz val="11"/>
            <color indexed="8"/>
            <rFont val="Helvetica"/>
            <family val="2"/>
          </rPr>
          <t xml:space="preserve">Author:
See 1999 indictment, section 7. 
http://www.derechos.org/nizkor/arg/espana/gar.html </t>
        </r>
      </text>
    </comment>
    <comment ref="AC1734" authorId="0" shapeId="0" xr:uid="{00000000-0006-0000-0000-0000DA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34" authorId="0" shapeId="0" xr:uid="{00000000-0006-0000-0000-0000DB2C0000}">
      <text>
        <r>
          <rPr>
            <sz val="11"/>
            <color indexed="8"/>
            <rFont val="Helvetica"/>
            <family val="2"/>
          </rPr>
          <t xml:space="preserve">Author:
Trial Watch says these Argentinean defendants were charged with CaH.  I looked through the court documents and I disagree.
</t>
        </r>
      </text>
    </comment>
    <comment ref="AF1734" authorId="0" shapeId="0" xr:uid="{00000000-0006-0000-0000-0000DC2C0000}">
      <text>
        <r>
          <rPr>
            <sz val="11"/>
            <color indexed="8"/>
            <rFont val="Helvetica"/>
            <family val="2"/>
          </rPr>
          <t>Author:
Terrorism</t>
        </r>
      </text>
    </comment>
    <comment ref="AL1734" authorId="0" shapeId="0" xr:uid="{00000000-0006-0000-0000-0000DD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34" authorId="0" shapeId="0" xr:uid="{00000000-0006-0000-0000-0000DE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34" authorId="0" shapeId="0" xr:uid="{00000000-0006-0000-0000-0000DF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34" authorId="0" shapeId="0" xr:uid="{00000000-0006-0000-0000-0000E0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34" authorId="0" shapeId="0" xr:uid="{00000000-0006-0000-0000-0000E1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34" authorId="0" shapeId="0" xr:uid="{00000000-0006-0000-0000-0000E22C0000}">
      <text>
        <r>
          <rPr>
            <sz val="11"/>
            <color indexed="8"/>
            <rFont val="Helvetica"/>
            <family val="2"/>
          </rPr>
          <t>Author:
multiple countries had opened investigations into these Argentinean defendants.</t>
        </r>
      </text>
    </comment>
    <comment ref="O1735" authorId="0" shapeId="0" xr:uid="{00000000-0006-0000-0000-0000592A0000}">
      <text>
        <r>
          <rPr>
            <sz val="11"/>
            <color indexed="8"/>
            <rFont val="Helvetica"/>
            <family val="2"/>
          </rPr>
          <t>Author:
http://www.derechos.org/nizkor/arg/espana/gar.html</t>
        </r>
      </text>
    </comment>
    <comment ref="P1735" authorId="0" shapeId="0" xr:uid="{00000000-0006-0000-0000-00005A2A0000}">
      <text>
        <r>
          <rPr>
            <sz val="11"/>
            <color indexed="8"/>
            <rFont val="Helvetica"/>
            <family val="2"/>
          </rPr>
          <t>Author:
http://www.derechos.org/nizkor/arg/espana/gar.html</t>
        </r>
      </text>
    </comment>
    <comment ref="AB1735" authorId="0" shapeId="0" xr:uid="{00000000-0006-0000-0000-00005B2A0000}">
      <text>
        <r>
          <rPr>
            <sz val="11"/>
            <color indexed="8"/>
            <rFont val="Helvetica"/>
            <family val="2"/>
          </rPr>
          <t xml:space="preserve">Author:
See 1999 indictment, section 7. 
http://www.derechos.org/nizkor/arg/espana/gar.html </t>
        </r>
      </text>
    </comment>
    <comment ref="AC1735" authorId="0" shapeId="0" xr:uid="{00000000-0006-0000-0000-00005C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35" authorId="0" shapeId="0" xr:uid="{00000000-0006-0000-0000-00005D2A0000}">
      <text>
        <r>
          <rPr>
            <sz val="11"/>
            <color indexed="8"/>
            <rFont val="Helvetica"/>
            <family val="2"/>
          </rPr>
          <t xml:space="preserve">Author:
Trial Watch says these Argentinean defendants were charged with CaH.  I looked through the court documents and I disagree.
</t>
        </r>
      </text>
    </comment>
    <comment ref="AF1735" authorId="0" shapeId="0" xr:uid="{00000000-0006-0000-0000-00005E2A0000}">
      <text>
        <r>
          <rPr>
            <sz val="11"/>
            <color indexed="8"/>
            <rFont val="Helvetica"/>
            <family val="2"/>
          </rPr>
          <t>Author:
Terrorism</t>
        </r>
      </text>
    </comment>
    <comment ref="AL1735" authorId="0" shapeId="0" xr:uid="{00000000-0006-0000-0000-00005F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35" authorId="0" shapeId="0" xr:uid="{00000000-0006-0000-0000-000060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35" authorId="0" shapeId="0" xr:uid="{00000000-0006-0000-0000-000061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35" authorId="0" shapeId="0" xr:uid="{00000000-0006-0000-0000-000062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35" authorId="0" shapeId="0" xr:uid="{00000000-0006-0000-0000-000063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35" authorId="0" shapeId="0" xr:uid="{00000000-0006-0000-0000-0000642A0000}">
      <text>
        <r>
          <rPr>
            <sz val="11"/>
            <color indexed="8"/>
            <rFont val="Helvetica"/>
            <family val="2"/>
          </rPr>
          <t>Author:
multiple countries had opened investigations into these Argentinean defendants.</t>
        </r>
      </text>
    </comment>
    <comment ref="K1736" authorId="0" shapeId="0" xr:uid="{00000000-0006-0000-0000-0000990D0000}">
      <text>
        <r>
          <rPr>
            <sz val="11"/>
            <color indexed="8"/>
            <rFont val="Helvetica"/>
            <family val="2"/>
          </rPr>
          <t>Author:
“dismissed on the grounds that he had immunity from prosecution.”
International Federation for Human Rights (FIDH), “Release of Jean-François Ndengue – Paris: Complicity in Crimes against Humanity?” April 7, 2004, http://www.fidh.org/en/africa/congo/The-Disappeared-of-the-Beach-Case/Release-of-Jean-Francois-Ndengue; FIDH, “France/Compétence Universelle: État des Lieux de la Mise en Œuvre du Principe de la Compétence Universelle,” October 2005, http://www.fidh.org/IMG/pdf/gaj_compuniverselle2005f.pdf, pp. 14-15. See also In the Appeal of Norbert Dabira et al., Supreme Court (Criminal Chamber), Case No. W 07-86.412 FS-D, Judgment, April 9, 2008, http://www.fidh.org/IMG/pdf/ArretCCBeach9avril08_exp.pdf (accessed September 9, 2014).</t>
        </r>
      </text>
    </comment>
    <comment ref="M1736" authorId="0" shapeId="0" xr:uid="{00000000-0006-0000-0000-00009A0D0000}">
      <text>
        <r>
          <rPr>
            <sz val="11"/>
            <color indexed="8"/>
            <rFont val="Helvetica"/>
            <family val="2"/>
          </rPr>
          <t>Author:
“The saga began in May 1999 when dozens of exiled Congolese refugees returned home after an agreement guaranteeing their safety was signed under the watch of the United Nations High Commissioner for Refugees (UNHCR).
The refugees had taken refuge in the neighbouring Democratic Republic of Congo (DRC) after civil war broke out a year before.
However when the refugees arrived at Brazzaville’s port, known as “the beach”, dozens of them were arrested by Sassou Nguesso’s authorities on suspicion of being supporters of a militia known as the Ninja, formerly one of the private armies political parties used in the 1990s.
They were taken to dentention centres and were never seen again.
Human rights groups and relatives of the missing claim 353 people had “disappeared”—apparently having been tortured and executed.”
http://mg.co.za/article/2005-07-19-brazzaville-beach-trial-gets-under-way</t>
        </r>
      </text>
    </comment>
    <comment ref="O1736" authorId="0" shapeId="0" xr:uid="{00000000-0006-0000-0000-00009B0D0000}">
      <text>
        <r>
          <rPr>
            <sz val="11"/>
            <color indexed="8"/>
            <rFont val="Helvetica"/>
            <family val="2"/>
          </rPr>
          <t>Author:
https://www.fidh.org/IMG/pdf/Dates_clefs_de_la_procedure_en_France.pdf</t>
        </r>
      </text>
    </comment>
    <comment ref="R1736" authorId="0" shapeId="0" xr:uid="{00000000-0006-0000-0000-00009C0D0000}">
      <text>
        <r>
          <rPr>
            <sz val="11"/>
            <color indexed="8"/>
            <rFont val="Helvetica"/>
            <family val="2"/>
          </rPr>
          <t>Author:
Briefly detained, but released same night.</t>
        </r>
      </text>
    </comment>
    <comment ref="AB1736" authorId="0" shapeId="0" xr:uid="{00000000-0006-0000-0000-00009D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E1736" authorId="0" shapeId="0" xr:uid="{00000000-0006-0000-0000-00009E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F1736" authorId="0" shapeId="0" xr:uid="{00000000-0006-0000-0000-00009F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H1736" authorId="0" shapeId="0" xr:uid="{00000000-0006-0000-0000-0000A00D0000}">
      <text>
        <r>
          <rPr>
            <sz val="11"/>
            <color indexed="8"/>
            <rFont val="Helvetica"/>
            <family val="2"/>
          </rPr>
          <t>Author:
barely.
https://en.wikipedia.org/wiki/Danish_colonial_empire#Overview</t>
        </r>
      </text>
    </comment>
    <comment ref="AI1736" authorId="0" shapeId="0" xr:uid="{00000000-0006-0000-0000-0000A10D0000}">
      <text>
        <r>
          <rPr>
            <sz val="11"/>
            <color indexed="8"/>
            <rFont val="Helvetica"/>
            <family val="2"/>
          </rPr>
          <t>Author:
French exercised control over this area from the late 19th century.
“French administration[edit]
The first name given officially on 1 August 1886 for the new colony was Colony of Gabon and Congo. On 30 April 1891 this was renamed Colony of French Congo, consisting of Gabon and Middle Congo, the name the French gave to Congo-Brazzaville at that time.”
https://en.wikipedia.org/wiki/History_of_the_Republic_of_the_Congo
SEE THIS WIKIPEDIA ARTICLE FOR MAP</t>
        </r>
      </text>
    </comment>
    <comment ref="AN1736" authorId="0" shapeId="0" xr:uid="{00000000-0006-0000-0000-0000A20D0000}">
      <text>
        <r>
          <rPr>
            <sz val="11"/>
            <color indexed="8"/>
            <rFont val="Helvetica"/>
            <family val="2"/>
          </rPr>
          <t xml:space="preserve">Author:
Congolese Observatory for Human Rights
(also some discussion of an association of family members of victims)
</t>
        </r>
      </text>
    </comment>
    <comment ref="AO1736" authorId="0" shapeId="0" xr:uid="{00000000-0006-0000-0000-0000A30D0000}">
      <text>
        <r>
          <rPr>
            <sz val="11"/>
            <color indexed="8"/>
            <rFont val="Helvetica"/>
            <family val="2"/>
          </rPr>
          <t xml:space="preserve">Author:
“On 7 December 2001, The International Federation of Human Rights Leagues (FIDH) and the French League of Human Rights (LDH) voiced support for the Congolese Observatory for Human Rights (OCDH) and the associations of relatives of the victims in a complaint lodged in Paris against Denis Sassou Nguesso, President of the Republic of the Congo; General Pierre Oba, Minister of the Interior, of Public Security and of Territorial Administration, General Norbert Dabira, Inspector-General of the Armed Forces, resident in France; General Blaise Adoua, Commander of the Presidential Guard, known as the Presidential Guard, and any other individuals having Congolese nationality that the investigation might reveal.”
http://webcache.googleusercontent.com/search?q=cache:BuYqB5tvNYEJ:www.trial-ch.org/en/resources/trial-watch/trial-watch/profiles/profile/350/action/show/controller/Profile/tab/legal-procedure.html&amp;num=1&amp;client=safari&amp;hl=en&amp;gl=us&amp;strip=1&amp;vwsrc=0
</t>
        </r>
      </text>
    </comment>
    <comment ref="AP1736" authorId="0" shapeId="0" xr:uid="{00000000-0006-0000-0000-0000A40D0000}">
      <text>
        <r>
          <rPr>
            <sz val="11"/>
            <color indexed="8"/>
            <rFont val="Helvetica"/>
            <family val="2"/>
          </rPr>
          <t xml:space="preserve">Author:
Congolese Observatory for Human Rights
(also some discussion of an association of family members of victims)
</t>
        </r>
      </text>
    </comment>
    <comment ref="AQ1736" authorId="0" shapeId="0" xr:uid="{00000000-0006-0000-0000-0000A50D0000}">
      <text>
        <r>
          <rPr>
            <sz val="11"/>
            <color indexed="8"/>
            <rFont val="Helvetica"/>
            <family val="2"/>
          </rPr>
          <t xml:space="preserve">Author:
Congolese Observatory for Human Rights
(also some discussion of an association of family members of victims)
</t>
        </r>
      </text>
    </comment>
    <comment ref="AR1736" authorId="0" shapeId="0" xr:uid="{00000000-0006-0000-0000-0000A60D0000}">
      <text>
        <r>
          <rPr>
            <sz val="11"/>
            <color indexed="8"/>
            <rFont val="Helvetica"/>
            <family val="2"/>
          </rPr>
          <t xml:space="preserve">Author:
Congolese Observatory for Human Rights
(also some discussion of an association of family members of victims)
</t>
        </r>
      </text>
    </comment>
    <comment ref="AS1736" authorId="0" shapeId="0" xr:uid="{00000000-0006-0000-0000-0000A70D0000}">
      <text>
        <r>
          <rPr>
            <sz val="11"/>
            <color indexed="8"/>
            <rFont val="Helvetica"/>
            <family val="2"/>
          </rPr>
          <t>Author:
former police chief Jean-François Ndengue</t>
        </r>
      </text>
    </comment>
    <comment ref="AT1736" authorId="0" shapeId="0" xr:uid="{00000000-0006-0000-0000-0000A80D0000}">
      <text>
        <r>
          <rPr>
            <sz val="11"/>
            <color indexed="8"/>
            <rFont val="Helvetica"/>
            <family val="2"/>
          </rPr>
          <t>Author:
Congo-Brazzaville officials brought a case to the ICJ asking the ICJ to issue ““an order for the immediate suspension of the proceedings being conducted by the investigating judge of the Meaux Tribunal de grande instance.”
“At the beginning of December 2002, the Congolese Government lodged an official request with the International Court of Justice to declare that the French Republic “shall cause to be annulled the measures of investigation and prosecution taken by the prosecutor of the Meaux Tribunal”
http://webcache.googleusercontent.com/search?q=cache:BuYqB5tvNYEJ:www.trial-ch.org/en/resources/trial-watch/trial-watch/profiles/profile/350/action/show/controller/Profile/tab/legal-procedure.html&amp;num=1&amp;client=safari&amp;hl=en&amp;gl=us&amp;strip=1&amp;vwsrc=0</t>
        </r>
      </text>
    </comment>
    <comment ref="BI1736" authorId="0" shapeId="0" xr:uid="{00000000-0006-0000-0000-0000A90D0000}">
      <text>
        <r>
          <rPr>
            <sz val="11"/>
            <color indexed="8"/>
            <rFont val="Helvetica"/>
            <family val="2"/>
          </rPr>
          <t>Author:
ICJ ended up ruling on this case.
For more information on that ruling, and its relationship to evolving jurisprudence on head of state immunity, see: http://www.bu.edu/law/journals-archive/international/volume26n2/documents/odonnell.pdf</t>
        </r>
      </text>
    </comment>
    <comment ref="BJ1736" authorId="0" shapeId="0" xr:uid="{00000000-0006-0000-0000-0000AA0D0000}">
      <text>
        <r>
          <rPr>
            <sz val="11"/>
            <color indexed="8"/>
            <rFont val="Helvetica"/>
            <family val="2"/>
          </rPr>
          <t>Author:
Tried and acquitted in Congo
source for trial: http://mg.co.za/article/2005-07-19-brazzaville-beach-trial-gets-under-way
FIND SOURCE FOR ACQUITTALS</t>
        </r>
      </text>
    </comment>
    <comment ref="B1737" authorId="1" shapeId="0" xr:uid="{00000000-0006-0000-0000-00003B030000}">
      <text>
        <r>
          <rPr>
            <sz val="11"/>
            <color indexed="8"/>
            <rFont val="Helvetica"/>
            <family val="2"/>
          </rPr>
          <t>Mack Eason:
“Chile has a large Palestinian diaspora,”
https://electronicintifada.net/blogs/charlotte-silver/israels-judges-taken-court-chile
LINKS TO: https://electronicintifada.net/blogs/nora-barrows-friedman/new-palestinian-consciousness-history-diaspora-latin-america</t>
        </r>
      </text>
    </comment>
    <comment ref="O1737" authorId="1" shapeId="0" xr:uid="{00000000-0006-0000-0000-00003C030000}">
      <text>
        <r>
          <rPr>
            <sz val="11"/>
            <color indexed="8"/>
            <rFont val="Helvetica"/>
            <family val="2"/>
          </rPr>
          <t>Mack Eason:
http://jewishbusinessnews.com/2016/11/29/three-israeli-supreme-court-justices-faces-war-crimes-suit-for-authorizing-wall-barrier-in-west-bank/</t>
        </r>
      </text>
    </comment>
    <comment ref="AG1737" authorId="0" shapeId="0" xr:uid="{00000000-0006-0000-0000-00003D03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737" authorId="1" shapeId="0" xr:uid="{00000000-0006-0000-0000-00003E030000}">
      <text>
        <r>
          <rPr>
            <sz val="11"/>
            <color rgb="FF000000"/>
            <rFont val="Helvetica"/>
            <family val="2"/>
          </rPr>
          <t xml:space="preserve">Mack Eason:
</t>
        </r>
        <r>
          <rPr>
            <sz val="11"/>
            <color rgb="FF000000"/>
            <rFont val="Helvetica"/>
            <family val="2"/>
          </rPr>
          <t xml:space="preserve">http://jewishbusinessnews.com/2016/11/29/three-israeli-supreme-court-justices-faces-war-crimes-suit-for-authorizing-wall-barrier-in-west-bank/
</t>
        </r>
        <r>
          <rPr>
            <sz val="11"/>
            <color rgb="FF000000"/>
            <rFont val="Helvetica"/>
            <family val="2"/>
          </rPr>
          <t xml:space="preserve">
</t>
        </r>
        <r>
          <rPr>
            <sz val="11"/>
            <color rgb="FF000000"/>
            <rFont val="Helvetica"/>
            <family val="2"/>
          </rPr>
          <t>http://www.jurist.org/paperchase/2016/11/three-israel-high-court-justices-face-war-crime-suit.php</t>
        </r>
      </text>
    </comment>
    <comment ref="AS1737" authorId="1" shapeId="0" xr:uid="{00000000-0006-0000-0000-00003F030000}">
      <text>
        <r>
          <rPr>
            <sz val="11"/>
            <color indexed="8"/>
            <rFont val="Helvetica"/>
            <family val="2"/>
          </rPr>
          <t>Mack Eason:
justices on the Israeli Supreme Court</t>
        </r>
      </text>
    </comment>
    <comment ref="BG1737" authorId="1" shapeId="0" xr:uid="{00000000-0006-0000-0000-000040030000}">
      <text>
        <r>
          <rPr>
            <sz val="11"/>
            <color indexed="8"/>
            <rFont val="Helvetica"/>
            <family val="2"/>
          </rPr>
          <t xml:space="preserve">Mack Eason:
“based on the Nuremberg precedent”
</t>
        </r>
      </text>
    </comment>
    <comment ref="AG1738" authorId="0" shapeId="0" xr:uid="{00000000-0006-0000-0000-0000C8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738" authorId="1" shapeId="0" xr:uid="{00000000-0006-0000-0000-0000C9070000}">
      <text>
        <r>
          <rPr>
            <sz val="11"/>
            <color indexed="8"/>
            <rFont val="Helvetica"/>
            <family val="2"/>
          </rPr>
          <t>Mack Eason:
http://www.haaretz.com/news/report-olmert-livni-may-face-war-crimes-charges-in-norway-1.274588</t>
        </r>
      </text>
    </comment>
    <comment ref="AN1738" authorId="0" shapeId="0" xr:uid="{00000000-0006-0000-0000-0000CA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738" authorId="0" shapeId="0" xr:uid="{00000000-0006-0000-0000-0000CB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738" authorId="0" shapeId="0" xr:uid="{00000000-0006-0000-0000-0000CC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738" authorId="0" shapeId="0" xr:uid="{00000000-0006-0000-0000-0000CD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BF1738" authorId="0" shapeId="0" xr:uid="{00000000-0006-0000-0000-0000CE070000}">
      <text>
        <r>
          <rPr>
            <sz val="11"/>
            <color indexed="8"/>
            <rFont val="Helvetica"/>
            <family val="2"/>
          </rPr>
          <t>Author:
http://www.achr.eu/newen113.htm</t>
        </r>
      </text>
    </comment>
    <comment ref="O1739" authorId="0" shapeId="0" xr:uid="{00000000-0006-0000-0000-0000E32C0000}">
      <text>
        <r>
          <rPr>
            <sz val="11"/>
            <color indexed="8"/>
            <rFont val="Helvetica"/>
            <family val="2"/>
          </rPr>
          <t>Author:
http://www.derechos.org/nizkor/arg/espana/gar.html</t>
        </r>
      </text>
    </comment>
    <comment ref="P1739" authorId="0" shapeId="0" xr:uid="{00000000-0006-0000-0000-0000E42C0000}">
      <text>
        <r>
          <rPr>
            <sz val="11"/>
            <color indexed="8"/>
            <rFont val="Helvetica"/>
            <family val="2"/>
          </rPr>
          <t>Author:
http://www.derechos.org/nizkor/arg/espana/gar.html</t>
        </r>
      </text>
    </comment>
    <comment ref="AB1739" authorId="0" shapeId="0" xr:uid="{00000000-0006-0000-0000-0000E52C0000}">
      <text>
        <r>
          <rPr>
            <sz val="11"/>
            <color indexed="8"/>
            <rFont val="Helvetica"/>
            <family val="2"/>
          </rPr>
          <t xml:space="preserve">Author:
See 1999 indictment, section 7. 
http://www.derechos.org/nizkor/arg/espana/gar.html </t>
        </r>
      </text>
    </comment>
    <comment ref="AC1739" authorId="0" shapeId="0" xr:uid="{00000000-0006-0000-0000-0000E6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39" authorId="0" shapeId="0" xr:uid="{00000000-0006-0000-0000-0000E72C0000}">
      <text>
        <r>
          <rPr>
            <sz val="11"/>
            <color indexed="8"/>
            <rFont val="Helvetica"/>
            <family val="2"/>
          </rPr>
          <t xml:space="preserve">Author:
Trial Watch says these Argentinean defendants were charged with CaH.  I looked through the court documents and I disagree.
</t>
        </r>
      </text>
    </comment>
    <comment ref="AF1739" authorId="0" shapeId="0" xr:uid="{00000000-0006-0000-0000-0000E82C0000}">
      <text>
        <r>
          <rPr>
            <sz val="11"/>
            <color indexed="8"/>
            <rFont val="Helvetica"/>
            <family val="2"/>
          </rPr>
          <t>Author:
Terrorism</t>
        </r>
      </text>
    </comment>
    <comment ref="AL1739" authorId="0" shapeId="0" xr:uid="{00000000-0006-0000-0000-0000E9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39" authorId="0" shapeId="0" xr:uid="{00000000-0006-0000-0000-0000EA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39" authorId="0" shapeId="0" xr:uid="{00000000-0006-0000-0000-0000EB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39" authorId="0" shapeId="0" xr:uid="{00000000-0006-0000-0000-0000EC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39" authorId="0" shapeId="0" xr:uid="{00000000-0006-0000-0000-0000ED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39" authorId="0" shapeId="0" xr:uid="{00000000-0006-0000-0000-0000EE2C0000}">
      <text>
        <r>
          <rPr>
            <sz val="11"/>
            <color indexed="8"/>
            <rFont val="Helvetica"/>
            <family val="2"/>
          </rPr>
          <t>Author:
multiple countries had opened investigations into these Argentinean defendants.</t>
        </r>
      </text>
    </comment>
    <comment ref="O1740" authorId="0" shapeId="0" xr:uid="{00000000-0006-0000-0000-00003B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740" authorId="0" shapeId="0" xr:uid="{00000000-0006-0000-0000-00003C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740" authorId="0" shapeId="0" xr:uid="{00000000-0006-0000-0000-00003D300000}">
      <text>
        <r>
          <rPr>
            <sz val="11"/>
            <color indexed="8"/>
            <rFont val="Helvetica"/>
            <family val="2"/>
          </rPr>
          <t>Author:
https://books.google.com/books?id=X5EgykND42kC&amp;pg=PA401</t>
        </r>
      </text>
    </comment>
    <comment ref="AN1740" authorId="0" shapeId="0" xr:uid="{00000000-0006-0000-0000-00003E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740" authorId="0" shapeId="0" xr:uid="{00000000-0006-0000-0000-00003F300000}">
      <text>
        <r>
          <rPr>
            <sz val="11"/>
            <color indexed="8"/>
            <rFont val="Helvetica"/>
            <family val="2"/>
          </rPr>
          <t>Author:
The Simon Wiesenthal Centre</t>
        </r>
      </text>
    </comment>
    <comment ref="O1741" authorId="0" shapeId="0" xr:uid="{00000000-0006-0000-0000-0000A22E0000}">
      <text>
        <r>
          <rPr>
            <sz val="11"/>
            <color indexed="8"/>
            <rFont val="Helvetica"/>
            <family val="2"/>
          </rPr>
          <t xml:space="preserve">Author:
http://www.derechos.org/nizkor/arg/espana/gar.html (“Duodécimo”)
</t>
        </r>
      </text>
    </comment>
    <comment ref="P1741" authorId="0" shapeId="0" xr:uid="{00000000-0006-0000-0000-0000A32E0000}">
      <text>
        <r>
          <rPr>
            <sz val="11"/>
            <color indexed="8"/>
            <rFont val="Helvetica"/>
            <family val="2"/>
          </rPr>
          <t>Author:
http://www.derechos.org/nizkor/arg/espana/gar.html</t>
        </r>
      </text>
    </comment>
    <comment ref="AB1741" authorId="0" shapeId="0" xr:uid="{00000000-0006-0000-0000-0000A42E0000}">
      <text>
        <r>
          <rPr>
            <sz val="11"/>
            <color indexed="8"/>
            <rFont val="Helvetica"/>
            <family val="2"/>
          </rPr>
          <t xml:space="preserve">Author:
See 1999 indictment, section 7. 
http://www.derechos.org/nizkor/arg/espana/gar.html </t>
        </r>
      </text>
    </comment>
    <comment ref="AC1741" authorId="0" shapeId="0" xr:uid="{00000000-0006-0000-0000-0000A5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41" authorId="0" shapeId="0" xr:uid="{00000000-0006-0000-0000-0000A62E0000}">
      <text>
        <r>
          <rPr>
            <sz val="11"/>
            <color indexed="8"/>
            <rFont val="Helvetica"/>
            <family val="2"/>
          </rPr>
          <t xml:space="preserve">Author:
Trial Watch says these Argentinean defendants were charged with CaH.  I looked through the court documents and I disagree.
</t>
        </r>
      </text>
    </comment>
    <comment ref="AF1741" authorId="0" shapeId="0" xr:uid="{00000000-0006-0000-0000-0000A72E0000}">
      <text>
        <r>
          <rPr>
            <sz val="11"/>
            <color indexed="8"/>
            <rFont val="Helvetica"/>
            <family val="2"/>
          </rPr>
          <t>Author:
Terrorism</t>
        </r>
      </text>
    </comment>
    <comment ref="AL1741" authorId="0" shapeId="0" xr:uid="{00000000-0006-0000-0000-0000A8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41" authorId="0" shapeId="0" xr:uid="{00000000-0006-0000-0000-0000A9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41" authorId="0" shapeId="0" xr:uid="{00000000-0006-0000-0000-0000AA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41" authorId="0" shapeId="0" xr:uid="{00000000-0006-0000-0000-0000AB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41" authorId="0" shapeId="0" xr:uid="{00000000-0006-0000-0000-0000AC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41" authorId="0" shapeId="0" xr:uid="{00000000-0006-0000-0000-0000AD2E0000}">
      <text>
        <r>
          <rPr>
            <sz val="11"/>
            <color indexed="8"/>
            <rFont val="Helvetica"/>
            <family val="2"/>
          </rPr>
          <t>Author:
multiple countries had opened investigations into these Argentinean defendants.</t>
        </r>
      </text>
    </comment>
    <comment ref="B1742" authorId="1" shapeId="0" xr:uid="{00000000-0006-0000-0000-0000C1300000}">
      <text>
        <r>
          <rPr>
            <sz val="11"/>
            <color indexed="8"/>
            <rFont val="Helvetica"/>
            <family val="2"/>
          </rPr>
          <t>Mack Eason:
Germany seems to have tried to hand off this case to the ICTY: “The International Criminal Court for the Former Yugoslavia had previously declined to take over Jorgic’s case.”</t>
        </r>
      </text>
    </comment>
    <comment ref="Q1742" authorId="1" shapeId="0" xr:uid="{00000000-0006-0000-0000-0000C2300000}">
      <text>
        <r>
          <rPr>
            <sz val="11"/>
            <color indexed="8"/>
            <rFont val="Helvetica"/>
            <family val="2"/>
          </rPr>
          <t xml:space="preserve">Mack Eason:
Approximate date
1997
</t>
        </r>
      </text>
    </comment>
    <comment ref="R1742" authorId="1" shapeId="0" xr:uid="{00000000-0006-0000-0000-0000C3300000}">
      <text>
        <r>
          <rPr>
            <sz val="11"/>
            <color indexed="8"/>
            <rFont val="Helvetica"/>
            <family val="2"/>
          </rPr>
          <t>Mack Eason:
http://www.internationalcrimesdatabase.org/Case/1088</t>
        </r>
      </text>
    </comment>
    <comment ref="S1742" authorId="1" shapeId="0" xr:uid="{00000000-0006-0000-0000-0000C4300000}">
      <text>
        <r>
          <rPr>
            <sz val="11"/>
            <color indexed="8"/>
            <rFont val="Helvetica"/>
            <family val="2"/>
          </rPr>
          <t>Mack Eason:
https://translate.google.com/translate?hl=en&amp;sl=de&amp;u=http://www.spiegel.de/spiegel/print/d-8670655.html&amp;prev=search</t>
        </r>
      </text>
    </comment>
    <comment ref="T1742" authorId="1" shapeId="0" xr:uid="{00000000-0006-0000-0000-0000C5300000}">
      <text>
        <r>
          <rPr>
            <sz val="11"/>
            <color indexed="8"/>
            <rFont val="Helvetica"/>
            <family val="2"/>
          </rPr>
          <t>Mack Eason:
https://trialinternational.org/latest-post/nikola-jorgic/</t>
        </r>
      </text>
    </comment>
    <comment ref="AH1742" authorId="0" shapeId="0" xr:uid="{00000000-0006-0000-0000-0000C6300000}">
      <text>
        <r>
          <rPr>
            <sz val="11"/>
            <color indexed="8"/>
            <rFont val="Helvetica"/>
            <family val="2"/>
          </rPr>
          <t>Author:
https://en.wikipedia.org/wiki/List_of_former_German_colonies</t>
        </r>
      </text>
    </comment>
    <comment ref="AI1742" authorId="0" shapeId="0" xr:uid="{00000000-0006-0000-0000-0000C7300000}">
      <text>
        <r>
          <rPr>
            <sz val="11"/>
            <color indexed="8"/>
            <rFont val="Helvetica"/>
            <family val="2"/>
          </rPr>
          <t>Author:
That said, it’s unclear how to characterize German influence in what would become Yugoslavia.  E(x) German settlement and at start of WWII, Germany attempts to annex Slovenia.</t>
        </r>
      </text>
    </comment>
    <comment ref="BC1742" authorId="1" shapeId="0" xr:uid="{00000000-0006-0000-0000-0000C8300000}">
      <text>
        <r>
          <rPr>
            <sz val="11"/>
            <color indexed="8"/>
            <rFont val="Helvetica"/>
            <family val="2"/>
          </rPr>
          <t xml:space="preserve">Mack Eason:
“Jorgić was permanently residing in Germany from May 1969 until the beginning of 1992.”
http://www.internationalcrimesdatabase.org/Case/1088
</t>
        </r>
      </text>
    </comment>
    <comment ref="BF1742" authorId="1" shapeId="0" xr:uid="{00000000-0006-0000-0000-0000C9300000}">
      <text>
        <r>
          <rPr>
            <sz val="11"/>
            <color indexed="8"/>
            <rFont val="Helvetica"/>
            <family val="2"/>
          </rPr>
          <t xml:space="preserve">Mack Eason:
http://www.internationalcrimesdatabase.org/Case/1088
</t>
        </r>
      </text>
    </comment>
    <comment ref="B1743" authorId="0" shapeId="0" xr:uid="{00000000-0006-0000-0000-000029080000}">
      <text>
        <r>
          <rPr>
            <sz val="11"/>
            <color indexed="8"/>
            <rFont val="Helvetica"/>
            <family val="2"/>
          </rPr>
          <t xml:space="preserve">Author:
!1: A case where investigation against defendant was initiated by a victim living in Denmark recognizing and identifying him to local officials.
!2: NOT a case where authorities where authorities were reluctant to prosecute: "On 19 November 2002 the Danish police formally charged Nizar al-Khazraji fearing he may be leaving Denmark since he had applied for permission to travel to Saudi Arabia." https://www.amnesty.org/download/Documents/116000/eur180022002en.pdf (if they hadn't wanted to prosecute, they could have just let him go.)
</t>
        </r>
      </text>
    </comment>
    <comment ref="P1743" authorId="0" shapeId="0" xr:uid="{00000000-0006-0000-0000-00002A080000}">
      <text>
        <r>
          <rPr>
            <sz val="11"/>
            <color indexed="8"/>
            <rFont val="Helvetica"/>
            <family val="2"/>
          </rPr>
          <t>Author:
Int’l Arrest warrant issued in 2003.
https://www.hrw.org/reports/2006/ij0606/7.htm</t>
        </r>
      </text>
    </comment>
    <comment ref="AG1743" authorId="0" shapeId="0" xr:uid="{00000000-0006-0000-0000-00002B08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H1743" authorId="0" shapeId="0" xr:uid="{00000000-0006-0000-0000-00002C080000}">
      <text>
        <r>
          <rPr>
            <sz val="11"/>
            <color indexed="8"/>
            <rFont val="Helvetica"/>
            <family val="2"/>
          </rPr>
          <t>Author:
barely.
https://en.wikipedia.org/wiki/Danish_colonial_empire#Overview</t>
        </r>
      </text>
    </comment>
    <comment ref="AL1743" authorId="0" shapeId="0" xr:uid="{00000000-0006-0000-0000-00002D080000}">
      <text>
        <r>
          <rPr>
            <sz val="11"/>
            <color indexed="8"/>
            <rFont val="Helvetica"/>
            <family val="2"/>
          </rPr>
          <t>Author:
“The Danish police have been investigating him for over a year after a Kurdish refugee living in Denmark reportedly recognized him in the street and reported him to the authorities.”
https://www.amnesty.org/download/Documents/116000/eur180022002en.pdf</t>
        </r>
      </text>
    </comment>
    <comment ref="AN1743" authorId="0" shapeId="0" xr:uid="{00000000-0006-0000-0000-00002E080000}">
      <text>
        <r>
          <rPr>
            <sz val="11"/>
            <color indexed="8"/>
            <rFont val="Helvetica"/>
            <family val="2"/>
          </rPr>
          <t xml:space="preserve">Author:
</t>
        </r>
      </text>
    </comment>
    <comment ref="AQ1743" authorId="0" shapeId="0" xr:uid="{00000000-0006-0000-0000-00002F080000}">
      <text>
        <r>
          <rPr>
            <sz val="11"/>
            <color indexed="8"/>
            <rFont val="Helvetica"/>
            <family val="2"/>
          </rPr>
          <t xml:space="preserve">Author:
</t>
        </r>
      </text>
    </comment>
    <comment ref="AZ1743" authorId="0" shapeId="0" xr:uid="{00000000-0006-0000-0000-000030080000}">
      <text>
        <r>
          <rPr>
            <sz val="11"/>
            <color indexed="8"/>
            <rFont val="Helvetica"/>
            <family val="2"/>
          </rPr>
          <t>Author:
“living in Denmark as an Asylum seeker” http://www.redress.org/downloads/conferences/country%20studies.pdf
Did not receive asylum, was on a “tolerated stay”  https://translate.google.com/translate?sl=auto&amp;tl=en&amp;u=http%3A//www.dr.dk/Nyheder/Indland/2006/09/11/230348.htm</t>
        </r>
      </text>
    </comment>
    <comment ref="BA1743" authorId="0" shapeId="0" xr:uid="{00000000-0006-0000-0000-000031080000}">
      <text>
        <r>
          <rPr>
            <sz val="11"/>
            <color indexed="8"/>
            <rFont val="Helvetica"/>
            <family val="2"/>
          </rPr>
          <t>Author:
“living in Denmark as an Asylum seeker” http://www.redress.org/downloads/conferences/country%20studies.pdf
Did not receive asylum, was on a “tolerated stay”  https://translate.google.com/translate?sl=auto&amp;tl=en&amp;u=http%3A//www.dr.dk/Nyheder/Indland/2006/09/11/230348.htm</t>
        </r>
      </text>
    </comment>
    <comment ref="BB1743" authorId="0" shapeId="0" xr:uid="{00000000-0006-0000-0000-000032080000}">
      <text>
        <r>
          <rPr>
            <sz val="11"/>
            <color indexed="8"/>
            <rFont val="Helvetica"/>
            <family val="2"/>
          </rPr>
          <t>Author:
“living in Denmark as an Asylum seeker” http://www.redress.org/downloads/conferences/country%20studies.pdf
Did not receive asylum, was on a “tolerated stay”  https://translate.google.com/translate?sl=auto&amp;tl=en&amp;u=http%3A//www.dr.dk/Nyheder/Indland/2006/09/11/230348.htm</t>
        </r>
      </text>
    </comment>
    <comment ref="BC1743" authorId="0" shapeId="0" xr:uid="{00000000-0006-0000-0000-000033080000}">
      <text>
        <r>
          <rPr>
            <sz val="11"/>
            <color indexed="8"/>
            <rFont val="Helvetica"/>
            <family val="2"/>
          </rPr>
          <t>Author:
“living in Denmark as an Asylum seeker” http://www.redress.org/downloads/conferences/country%20studies.pdf
Did not receive asylum, was on a “tolerated stay”  https://translate.google.com/translate?sl=auto&amp;tl=en&amp;u=http%3A//www.dr.dk/Nyheder/Indland/2006/09/11/230348.htm</t>
        </r>
      </text>
    </comment>
    <comment ref="B1744" authorId="0" shapeId="0" xr:uid="{00000000-0006-0000-0000-0000740D0000}">
      <text>
        <r>
          <rPr>
            <sz val="11"/>
            <color indexed="8"/>
            <rFont val="Helvetica"/>
            <family val="2"/>
          </rPr>
          <t>Author:
NOTE: DABIRA is the only one of the FOUR Congolese officials charged in this complaint that has gone to trial.  This may be largely due to the fact that he was the only one RESIDING in France at the time of the complaint.</t>
        </r>
      </text>
    </comment>
    <comment ref="K1744" authorId="0" shapeId="0" xr:uid="{00000000-0006-0000-0000-0000750D0000}">
      <text>
        <r>
          <rPr>
            <sz val="11"/>
            <color indexed="8"/>
            <rFont val="Helvetica"/>
            <family val="2"/>
          </rPr>
          <t>Author:
On June 3, 2016, the French Appeals court rejected Dabira’s appeal seeking to throw out the case, and upheld a December 2015 trial court decision to continue with the case.
https://translate.google.com/translate?hl=en&amp;sl=fr&amp;u=http://icibrazza.com/2016/06/disparus-du-beach-la-cour-dappel-de-paris-rejette-la-requete-de-norbert-dabira/&amp;prev=search
TO KEEP UP WITH THIS CASE, SEE: https://www.google.com/search?q=norbert+dabira&amp;client=safari&amp;rls=en&amp;biw=1440&amp;bih=812&amp;source=lnt&amp;tbs=cdr%3A1%2Ccd_min%3A6%2F1%2F2016%2Ccd_max%3A6%2F14%2F2016&amp;tbm=</t>
        </r>
      </text>
    </comment>
    <comment ref="M1744" authorId="0" shapeId="0" xr:uid="{00000000-0006-0000-0000-0000760D0000}">
      <text>
        <r>
          <rPr>
            <sz val="11"/>
            <color indexed="8"/>
            <rFont val="Helvetica"/>
            <family val="2"/>
          </rPr>
          <t>Author:
“The saga began in May 1999 when dozens of exiled Congolese refugees returned home after an agreement guaranteeing their safety was signed under the watch of the United Nations High Commissioner for Refugees (UNHCR).
The refugees had taken refuge in the neighbouring Democratic Republic of Congo (DRC) after civil war broke out a year before.
However when the refugees arrived at Brazzaville’s port, known as “the beach”, dozens of them were arrested by Sassou Nguesso’s authorities on suspicion of being supporters of a militia known as the Ninja, formerly one of the private armies political parties used in the 1990s.
They were taken to dentention centres and were never seen again.
Human rights groups and relatives of the missing claim 353 people had “disappeared”—apparently having been tortured and executed.”
http://mg.co.za/article/2005-07-19-brazzaville-beach-trial-gets-under-way</t>
        </r>
      </text>
    </comment>
    <comment ref="O1744" authorId="0" shapeId="0" xr:uid="{00000000-0006-0000-0000-0000770D0000}">
      <text>
        <r>
          <rPr>
            <sz val="11"/>
            <color indexed="8"/>
            <rFont val="Helvetica"/>
            <family val="2"/>
          </rPr>
          <t>Author:
https://www.fidh.org/IMG/pdf/Dates_clefs_de_la_procedure_en_France.pdf</t>
        </r>
      </text>
    </comment>
    <comment ref="R1744" authorId="0" shapeId="0" xr:uid="{00000000-0006-0000-0000-0000780D0000}">
      <text>
        <r>
          <rPr>
            <sz val="11"/>
            <color indexed="8"/>
            <rFont val="Helvetica"/>
            <family val="2"/>
          </rPr>
          <t>Author:
http://www.bbc.com/news/world-africa-23808344</t>
        </r>
      </text>
    </comment>
    <comment ref="AB1744" authorId="0" shapeId="0" xr:uid="{00000000-0006-0000-0000-000079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E1744" authorId="0" shapeId="0" xr:uid="{00000000-0006-0000-0000-00007A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F1744" authorId="0" shapeId="0" xr:uid="{00000000-0006-0000-0000-00007B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H1744" authorId="0" shapeId="0" xr:uid="{00000000-0006-0000-0000-00007C0D0000}">
      <text>
        <r>
          <rPr>
            <sz val="11"/>
            <color indexed="8"/>
            <rFont val="Helvetica"/>
            <family val="2"/>
          </rPr>
          <t>Author:
barely.
https://en.wikipedia.org/wiki/Danish_colonial_empire#Overview</t>
        </r>
      </text>
    </comment>
    <comment ref="AI1744" authorId="0" shapeId="0" xr:uid="{00000000-0006-0000-0000-00007D0D0000}">
      <text>
        <r>
          <rPr>
            <sz val="11"/>
            <color indexed="8"/>
            <rFont val="Helvetica"/>
            <family val="2"/>
          </rPr>
          <t>Author:
French exercised control over this area from the late 19th century.
“French administration[edit]
The first name given officially on 1 August 1886 for the new colony was Colony of Gabon and Congo. On 30 April 1891 this was renamed Colony of French Congo, consisting of Gabon and Middle Congo, the name the French gave to Congo-Brazzaville at that time.”
https://en.wikipedia.org/wiki/History_of_the_Republic_of_the_Congo
SEE THIS WIKIPEDIA ARTICLE FOR MAP</t>
        </r>
      </text>
    </comment>
    <comment ref="AN1744" authorId="0" shapeId="0" xr:uid="{00000000-0006-0000-0000-00007E0D0000}">
      <text>
        <r>
          <rPr>
            <sz val="11"/>
            <color indexed="8"/>
            <rFont val="Helvetica"/>
            <family val="2"/>
          </rPr>
          <t xml:space="preserve">Author:
Congolese Observatory for Human Rights
(also some discussion of an association of family members of victims)
</t>
        </r>
      </text>
    </comment>
    <comment ref="AO1744" authorId="0" shapeId="0" xr:uid="{00000000-0006-0000-0000-00007F0D0000}">
      <text>
        <r>
          <rPr>
            <sz val="11"/>
            <color indexed="8"/>
            <rFont val="Helvetica"/>
            <family val="2"/>
          </rPr>
          <t>Author:
“On 7 December 2001, The International Federation of Human Rights Leagues (FIDH) and the French League of Human Rights (LDH) voiced support for the Congolese Observatory for Human Rights (OCDH) and the associations of relatives of the victims in a complaint lodged in Paris against Denis Sassou Nguesso, President of the Republic of the Congo; General Pierre Oba, Minister of the Interior, of Public Security and of Territorial Administration, General Norbert Dabira, Inspector-General of the Armed Forces, resident in France; General Blaise Adoua, Commander of the Presidential Guard, known as the Presidential Guard, and any other individuals having Congolese nationality that the investigation might reveal.”</t>
        </r>
      </text>
    </comment>
    <comment ref="AP1744" authorId="0" shapeId="0" xr:uid="{00000000-0006-0000-0000-0000800D0000}">
      <text>
        <r>
          <rPr>
            <sz val="11"/>
            <color indexed="8"/>
            <rFont val="Helvetica"/>
            <family val="2"/>
          </rPr>
          <t xml:space="preserve">Author:
Congolese Observatory for Human Rights
(also some discussion of an association of family members of victims)
</t>
        </r>
      </text>
    </comment>
    <comment ref="AQ1744" authorId="0" shapeId="0" xr:uid="{00000000-0006-0000-0000-0000810D0000}">
      <text>
        <r>
          <rPr>
            <sz val="11"/>
            <color indexed="8"/>
            <rFont val="Helvetica"/>
            <family val="2"/>
          </rPr>
          <t xml:space="preserve">Author:
Congolese Observatory for Human Rights
(also some discussion of an association of family members of victims)
</t>
        </r>
      </text>
    </comment>
    <comment ref="AR1744" authorId="0" shapeId="0" xr:uid="{00000000-0006-0000-0000-0000820D0000}">
      <text>
        <r>
          <rPr>
            <sz val="11"/>
            <color indexed="8"/>
            <rFont val="Helvetica"/>
            <family val="2"/>
          </rPr>
          <t xml:space="preserve">Author:
Congolese Observatory for Human Rights
(also some discussion of an association of family members of victims)
</t>
        </r>
      </text>
    </comment>
    <comment ref="AS1744" authorId="0" shapeId="0" xr:uid="{00000000-0006-0000-0000-0000830D0000}">
      <text>
        <r>
          <rPr>
            <sz val="11"/>
            <color indexed="8"/>
            <rFont val="Helvetica"/>
            <family val="2"/>
          </rPr>
          <t>Author:
 Inspector-General of the Armed Forces
“former inspector general of the Congolese armed forces” https://www.fidh.org/en/issues/litigation/litigation-against-individuals/the-disappeared-of-the-beach-case/16341-the-brazzaville-beach-case-france-confirms-that-norbert-dabira-is-under</t>
        </r>
      </text>
    </comment>
    <comment ref="AT1744" authorId="0" shapeId="0" xr:uid="{00000000-0006-0000-0000-0000840D0000}">
      <text>
        <r>
          <rPr>
            <sz val="11"/>
            <color indexed="8"/>
            <rFont val="Helvetica"/>
            <family val="2"/>
          </rPr>
          <t>Author:
Congo-Brazzaville officials brought a case to the ICJ asking the ICJ to issue ““an order for the immediate suspension of the proceedings being conducted by the investigating judge of the Meaux Tribunal de grande instance.”
“At the beginning of December 2002, the Congolese Government lodged an official request with the International Court of Justice to declare that the French Republic “shall cause to be annulled the measures of investigation and prosecution taken by the prosecutor of the Meaux Tribunal”
http://webcache.googleusercontent.com/search?q=cache:BuYqB5tvNYEJ:www.trial-ch.org/en/resources/trial-watch/trial-watch/profiles/profile/350/action/show/controller/Profile/tab/legal-procedure.html&amp;num=1&amp;client=safari&amp;hl=en&amp;gl=us&amp;strip=1&amp;vwsrc=0</t>
        </r>
      </text>
    </comment>
    <comment ref="AZ1744" authorId="0" shapeId="0" xr:uid="{00000000-0006-0000-0000-0000850D0000}">
      <text>
        <r>
          <rPr>
            <sz val="11"/>
            <color indexed="8"/>
            <rFont val="Helvetica"/>
            <family val="2"/>
          </rPr>
          <t>Author:
“Kabila came on an official visit to France and Belgium in November 1998”
http://www.law.kuleuven.be/jura/art/37n2/lemaitre.htm#N_116_</t>
        </r>
      </text>
    </comment>
    <comment ref="BA1744" authorId="0" shapeId="0" xr:uid="{00000000-0006-0000-0000-0000860D0000}">
      <text>
        <r>
          <rPr>
            <sz val="11"/>
            <color indexed="8"/>
            <rFont val="Helvetica"/>
            <family val="2"/>
          </rPr>
          <t>Author:
The complaint lodged on 7 Dec 2001 by NGOs including FIDH, etc. “highlighted the fact that General Norbert Dabira was known to be resident in France at the time the complaint was lodged thus constituting sufficient grounds on which to base the jurisdiction of the French authorities.”
http://webcache.googleusercontent.com/search?q=cache:BuYqB5tvNYEJ:www.trial-ch.org/en/resources/trial-watch/trial-watch/profiles/profile/350/action/show/controller/Profile/tab/legal-procedure.html&amp;num=1&amp;client=safari&amp;hl=en&amp;gl=us&amp;strip=1&amp;vwsrc=0
“When the case was filed, the presence of Norbert Dabira, the Congolese Army Inspector General,
permitted the French court to have jurisdiction over the case.” https://www.fidh.org/en/issues/litigation/litigation-against-individuals/the-disappeared-of-the-beach-case/The-Beach-Massacre-before-the
NOTE: DABIRA is the only one of the FOUR Congolese officials charged in this complaint that has gone to trial.  This may be largely due to the fact that he was the only one RESIDING in France at the time of the complaint.</t>
        </r>
      </text>
    </comment>
    <comment ref="BI1744" authorId="0" shapeId="0" xr:uid="{00000000-0006-0000-0000-0000870D0000}">
      <text>
        <r>
          <rPr>
            <sz val="11"/>
            <color indexed="8"/>
            <rFont val="Helvetica"/>
            <family val="2"/>
          </rPr>
          <t>Author:
ICJ ended up ruling on this case: Certain Criminal Proceedings in France (Republic of the Congo v. France), 17 June 2003
For more information on that ruling, and its relationship to evolving jurisprudence on head of state immunity, see: http://www.bu.edu/law/journals-archive/international/volume26n2/documents/odonnell.pdf</t>
        </r>
      </text>
    </comment>
    <comment ref="BJ1744" authorId="0" shapeId="0" xr:uid="{00000000-0006-0000-0000-0000880D0000}">
      <text>
        <r>
          <rPr>
            <sz val="11"/>
            <color indexed="8"/>
            <rFont val="Helvetica"/>
            <family val="2"/>
          </rPr>
          <t>Author:
Tried and acquitted in Congo
source for trial: http://mg.co.za/article/2005-07-19-brazzaville-beach-trial-gets-under-way
FIND SOURCE FOR ACQUITTALS</t>
        </r>
      </text>
    </comment>
    <comment ref="M1745" authorId="1" shapeId="0" xr:uid="{32B122CF-F667-7046-A08B-FBEC11F935B1}">
      <text>
        <r>
          <rPr>
            <sz val="11"/>
            <color indexed="8"/>
            <rFont val="Helvetica"/>
            <family val="2"/>
          </rPr>
          <t>Mack Eason:
http://search.proquest.com/openview/6fcd3e8a5f24d91b2338eb6a7f02954e/1?pq-origsite=gscholar</t>
        </r>
      </text>
    </comment>
    <comment ref="O1745" authorId="1" shapeId="0" xr:uid="{167E8D10-313E-7846-93AF-55DE4FF0B5E2}">
      <text>
        <r>
          <rPr>
            <sz val="11"/>
            <color indexed="8"/>
            <rFont val="Helvetica"/>
            <family val="2"/>
          </rPr>
          <t>Mack Eason:
https://translate.google.com/translate?hl=en&amp;sl=de&amp;u=http://www.spiegel.de/spiegel/print/d-8670655.html&amp;prev=search</t>
        </r>
      </text>
    </comment>
    <comment ref="Q1745" authorId="1" shapeId="0" xr:uid="{118D29F3-E350-4442-B787-C247F84032A3}">
      <text>
        <r>
          <rPr>
            <sz val="11"/>
            <color indexed="8"/>
            <rFont val="Helvetica"/>
            <family val="2"/>
          </rPr>
          <t>Mack Eason:
Approximate date from 
https://trialinternational.org/latest-post/novislav-djajic/</t>
        </r>
      </text>
    </comment>
    <comment ref="Z1745" authorId="0" shapeId="0" xr:uid="{FBF79A3D-3E8B-3243-B861-18BAA8FF7838}">
      <text>
        <r>
          <rPr>
            <sz val="11"/>
            <color indexed="8"/>
            <rFont val="Helvetica"/>
            <family val="2"/>
          </rPr>
          <t>Author:
acquitted of genocide but found guilty of fourteen counts of aiding and abetting murder and one count of attempted murder, all committed during the Balkan war.
Decision: BayObLG, Urt. V-3 St 20/96, 23 May 1997, as appearing in Neue Juristische Wochenschrift (1998), p 392.</t>
        </r>
      </text>
    </comment>
    <comment ref="AF1745" authorId="0" shapeId="0" xr:uid="{BF468785-081B-3149-89B4-D86D60985A67}">
      <text>
        <r>
          <rPr>
            <sz val="11"/>
            <color indexed="8"/>
            <rFont val="Helvetica"/>
            <family val="2"/>
          </rPr>
          <t>Author:
fourteen counts of aiding and abetting murder and one count of attempted murder</t>
        </r>
      </text>
    </comment>
    <comment ref="AH1745" authorId="0" shapeId="0" xr:uid="{93EAA9E1-7314-C045-B538-6604A4B4C55F}">
      <text>
        <r>
          <rPr>
            <sz val="11"/>
            <color indexed="8"/>
            <rFont val="Helvetica"/>
            <family val="2"/>
          </rPr>
          <t>Author:
https://en.wikipedia.org/wiki/List_of_former_German_colonies</t>
        </r>
      </text>
    </comment>
    <comment ref="AI1745" authorId="0" shapeId="0" xr:uid="{BE868F79-94EA-804C-AA30-4C8CB9983CB9}">
      <text>
        <r>
          <rPr>
            <sz val="11"/>
            <color indexed="8"/>
            <rFont val="Helvetica"/>
            <family val="2"/>
          </rPr>
          <t>Author:
That said, it’s unclear how to characterize German influence in what would become Yugoslavia.  E(x) German settlement and at start of WWII, Germany attempts to annex Slovenia.</t>
        </r>
      </text>
    </comment>
    <comment ref="BJ1745" authorId="1" shapeId="0" xr:uid="{20C5A235-0C92-2247-8C3D-4F09B6837D05}">
      <text>
        <r>
          <rPr>
            <sz val="11"/>
            <color indexed="8"/>
            <rFont val="Helvetica"/>
            <family val="2"/>
          </rPr>
          <t>Mack Eason:
“both the ICTY and Bosnia-the territorial state-declined to take over the proceedings, and German courts obtained convictions.” Colangelo, A J. “New Universal Jurisdiction: in Absentia Signaling Over Clearly Defined Crimes, the.” Geo J Int'l L, 2004.</t>
        </r>
      </text>
    </comment>
    <comment ref="B1746" authorId="0" shapeId="0" xr:uid="{00000000-0006-0000-0000-00008F0C0000}">
      <text>
        <r>
          <rPr>
            <sz val="11"/>
            <color indexed="8"/>
            <rFont val="Helvetica"/>
            <family val="2"/>
          </rPr>
          <t>Author:
This is the case I write about in my introduction!</t>
        </r>
      </text>
    </comment>
    <comment ref="M1746" authorId="0" shapeId="0" xr:uid="{00000000-0006-0000-0000-0000900C0000}">
      <text>
        <r>
          <rPr>
            <sz val="11"/>
            <color indexed="8"/>
            <rFont val="Helvetica"/>
            <family val="2"/>
          </rPr>
          <t xml:space="preserve">Author:
Crimes committed in Great Lakes region during this period
</t>
        </r>
      </text>
    </comment>
    <comment ref="O1746" authorId="0" shapeId="0" xr:uid="{00000000-0006-0000-0000-000091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46" authorId="0" shapeId="0" xr:uid="{00000000-0006-0000-0000-0000920C0000}">
      <text>
        <r>
          <rPr>
            <sz val="11"/>
            <color indexed="8"/>
            <rFont val="Helvetica"/>
            <family val="2"/>
          </rPr>
          <t>Author:
“I ORDER_x000D_THE INDICTMENT OF THE FOLLOWING PERSONS:…”
http://www.friendsofthecongo.org/pdf/spanish_indictment.pdf</t>
        </r>
      </text>
    </comment>
    <comment ref="Q1746" authorId="0" shapeId="0" xr:uid="{00000000-0006-0000-0000-000093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46" authorId="0" shapeId="0" xr:uid="{00000000-0006-0000-0000-000094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46" authorId="0" shapeId="0" xr:uid="{00000000-0006-0000-0000-000095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46" authorId="0" shapeId="0" xr:uid="{00000000-0006-0000-0000-000096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46" authorId="0" shapeId="0" xr:uid="{00000000-0006-0000-0000-000097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46" authorId="0" shapeId="0" xr:uid="{00000000-0006-0000-0000-000098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46" authorId="0" shapeId="0" xr:uid="{00000000-0006-0000-0000-0000990C0000}">
      <text>
        <r>
          <rPr>
            <sz val="11"/>
            <color indexed="8"/>
            <rFont val="Helvetica"/>
            <family val="2"/>
          </rPr>
          <t>Author:
Rwanda controlled first by Germany (German East Africa) during colonial period, then by Belgium under League of Nations Mandate system</t>
        </r>
      </text>
    </comment>
    <comment ref="AL1746" authorId="0" shapeId="0" xr:uid="{00000000-0006-0000-0000-00009A0C0000}">
      <text>
        <r>
          <rPr>
            <sz val="11"/>
            <color indexed="8"/>
            <rFont val="Helvetica"/>
            <family val="2"/>
          </rPr>
          <t>Author:
http://www.veritasrwandaforum.org/material/press_release_080208_eng.pdf</t>
        </r>
      </text>
    </comment>
    <comment ref="AO1746" authorId="0" shapeId="0" xr:uid="{00000000-0006-0000-0000-00009B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46" authorId="0" shapeId="0" xr:uid="{00000000-0006-0000-0000-00009C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46" authorId="0" shapeId="0" xr:uid="{00000000-0006-0000-0000-00009D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46" authorId="0" shapeId="0" xr:uid="{00000000-0006-0000-0000-00009E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46" authorId="0" shapeId="0" xr:uid="{00000000-0006-0000-0000-00009F0C0000}">
      <text>
        <r>
          <rPr>
            <sz val="11"/>
            <color indexed="8"/>
            <rFont val="Helvetica"/>
            <family val="2"/>
          </rPr>
          <t>Author:
Former member of the Network Commando</t>
        </r>
      </text>
    </comment>
    <comment ref="AT1746" authorId="0" shapeId="0" xr:uid="{00000000-0006-0000-0000-0000A00C0000}">
      <text>
        <r>
          <rPr>
            <sz val="11"/>
            <color indexed="8"/>
            <rFont val="Helvetica"/>
            <family val="2"/>
          </rPr>
          <t>Author:
This is the case I write about in my introduction.  Rwanda was MOST CERTAINLY not supportive of these indictments.</t>
        </r>
      </text>
    </comment>
    <comment ref="BI1746" authorId="0" shapeId="0" xr:uid="{00000000-0006-0000-0000-0000A10C0000}">
      <text>
        <r>
          <rPr>
            <sz val="11"/>
            <color indexed="8"/>
            <rFont val="Helvetica"/>
            <family val="2"/>
          </rPr>
          <t>Author:
Conducted alongside ICTR.  See first page of spanish indictment pdf: http://www.friendsofthecongo.org/pdf/spanish_indictment.pdf</t>
        </r>
      </text>
    </comment>
    <comment ref="B1747" authorId="0" shapeId="0" xr:uid="{70A2D61F-3538-FB4C-BBA5-06EE4D314D95}">
      <text>
        <r>
          <rPr>
            <sz val="11"/>
            <color indexed="8"/>
            <rFont val="Helvetica"/>
            <family val="2"/>
          </rPr>
          <t>Author:
Aggressive prosecution of someone not residing in state.
instance of forum shopping.  First, he turned himself in to the ICTR to avoid being extradited to Rwanda, then he was arrested in Tanzania (after being released by the ICTR), and both Rwanda and Belgium wanted to try him.  He voluntarily went to Belgium for trial.
POSSIBLY A PASSIVE PERSONALITY CASE, b/c the trial was partly over the killing of Belgian peacekeepers</t>
        </r>
      </text>
    </comment>
    <comment ref="O1747" authorId="0" shapeId="0" xr:uid="{5B08CC24-55BA-204E-BF85-4B7C828E0886}">
      <text>
        <r>
          <rPr>
            <sz val="11"/>
            <color indexed="8"/>
            <rFont val="Helvetica"/>
            <family val="2"/>
          </rPr>
          <t>Author:
“international warrant out for his arrest (issued by a Belgian court) since May 1995” https://www.justicetribune.com/articles/no-more-waiting-bernard-ntuyahaga</t>
        </r>
      </text>
    </comment>
    <comment ref="P1747" authorId="0" shapeId="0" xr:uid="{5643741D-675B-B243-B919-5D244971BC2F}">
      <text>
        <r>
          <rPr>
            <sz val="11"/>
            <color indexed="8"/>
            <rFont val="Helvetica"/>
            <family val="2"/>
          </rPr>
          <t>Author:
“international warrant out for his arrest (issued by a Belgian court) since May 1995” https://www.justicetribune.com/articles/no-more-waiting-bernard-ntuyahaga</t>
        </r>
      </text>
    </comment>
    <comment ref="AG1747" authorId="0" shapeId="0" xr:uid="{22470638-62A6-294D-9E49-04C50AAAE9A7}">
      <text>
        <r>
          <rPr>
            <sz val="11"/>
            <color indexed="8"/>
            <rFont val="Helvetica"/>
            <family val="2"/>
          </rPr>
          <t>Author:
Rwanda controlled first by Germany (German East Africa) during colonial period, then by Belgium under League of Nations Mandate system</t>
        </r>
      </text>
    </comment>
    <comment ref="AI1747" authorId="0" shapeId="0" xr:uid="{6B90A18C-32DF-C04E-8ABA-1A020B321AAD}">
      <text>
        <r>
          <rPr>
            <sz val="11"/>
            <color indexed="8"/>
            <rFont val="Helvetica"/>
            <family val="2"/>
          </rPr>
          <t>Author:
Rwanda controlled first by Germany (German East Africa) during colonial period, then by Belgium under League of Nations Mandate system</t>
        </r>
      </text>
    </comment>
    <comment ref="AL1747" authorId="0" shapeId="0" xr:uid="{A8074F70-4D4B-C24B-BEEA-1D8A46CD6644}">
      <text>
        <r>
          <rPr>
            <sz val="11"/>
            <color indexed="8"/>
            <rFont val="Helvetica"/>
            <family val="2"/>
          </rPr>
          <t xml:space="preserve">Author:
</t>
        </r>
      </text>
    </comment>
    <comment ref="AT1747" authorId="0" shapeId="0" xr:uid="{34C13ED5-B960-014F-A43C-FA352095452B}">
      <text>
        <r>
          <rPr>
            <sz val="11"/>
            <color indexed="8"/>
            <rFont val="Helvetica"/>
            <family val="2"/>
          </rPr>
          <t>Author:
Rwanda and Belgium were both vying to try this guy.</t>
        </r>
      </text>
    </comment>
    <comment ref="BJ1747" authorId="0" shapeId="0" xr:uid="{546D356C-7B3E-CB45-82B8-7B750D5CC357}">
      <text>
        <r>
          <rPr>
            <sz val="11"/>
            <color indexed="8"/>
            <rFont val="Helvetica"/>
            <family val="2"/>
          </rPr>
          <t>Author:
Rwanda sought his extradition from Tanzania</t>
        </r>
      </text>
    </comment>
    <comment ref="AF1748" authorId="0" shapeId="0" xr:uid="{00000000-0006-0000-0000-000069110000}">
      <text>
        <r>
          <rPr>
            <sz val="11"/>
            <color indexed="8"/>
            <rFont val="Helvetica"/>
            <family val="2"/>
          </rPr>
          <t>Author:
“Crimes against humanity (murder, extermination, enslavement, deportation imprisonment, torture, persecution on political, racial, and religious grounds and other inhumane acts)
Genocide, by killing members of the groups of Vietnamese and Cham 
Grave breaches of the Geneva Conventions of 1949 (wilful killing, torture or inhumane treatment, wilfully causing great suffering or serious injury to body or health, wilfully depriving a prisoner of war or civilian the rights of fair and regular trial, unlawful deportation or unlawful confinement of a civilian)” http://www.eccc.gov.kh/en/indicted-person/nuon-chea</t>
        </r>
      </text>
    </comment>
    <comment ref="AI1748" authorId="0" shapeId="0" xr:uid="{00000000-0006-0000-0000-00006A110000}">
      <text>
        <r>
          <rPr>
            <sz val="11"/>
            <color indexed="8"/>
            <rFont val="Helvetica"/>
            <family val="2"/>
          </rPr>
          <t>Author:
“1863 - Cambodia becomes a protectorate of France. French colonial rule lasts for 90 years.”
http://www.bbc.com/news/world-asia-pacific-13006828</t>
        </r>
      </text>
    </comment>
    <comment ref="AL1748" authorId="0" shapeId="0" xr:uid="{00000000-0006-0000-0000-00006B110000}">
      <text>
        <r>
          <rPr>
            <sz val="11"/>
            <color indexed="8"/>
            <rFont val="Helvetica"/>
            <family val="2"/>
          </rPr>
          <t>Author:
https://www.ictj.org/sites/default/files/ICTJ-Cambodia-Diaspora-Justice-2008-English.pdf
SEE ALSO: 
“A Belgium news agency reported on February 22, 2002 that a French group of Khmer Rouge victims has filed a lawsuit in a Belgian court accusing three former leaders of Cambodia's Khmer Rouge of genocide and crimes against humanity. The report said the French Committee for Vic- tims of the Khmer Rouge had filed the lawsuit against former Khmer Rouge head of state Khieu Samphan, former ideological chief Nuon Chea and former foreign minister Ieng Sary.”  http://www.redress.org/downloads/publications/UJ%20Update%20-%20Apr03%20-%20final.pdf</t>
        </r>
      </text>
    </comment>
    <comment ref="AN1748" authorId="0" shapeId="0" xr:uid="{00000000-0006-0000-0000-00006C110000}">
      <text>
        <r>
          <rPr>
            <sz val="11"/>
            <color indexed="8"/>
            <rFont val="Helvetica"/>
            <family val="2"/>
          </rPr>
          <t xml:space="preserve">Author:
All complainants are either victims of or family members of victims of the Khmer Rouge campaign.  See, https://www.ictj.org/sites/default/files/ICTJ-Cambodia-Diaspora-Justice-2008-English.pdf at 10, and http://archives.lesoir.be/la-justice-belge-saisie-du-genocide-khmer-rouge_t-19990205-Z0GC8M.html
</t>
        </r>
      </text>
    </comment>
    <comment ref="AO1748" authorId="0" shapeId="0" xr:uid="{00000000-0006-0000-0000-00006D110000}">
      <text>
        <r>
          <rPr>
            <sz val="11"/>
            <color indexed="8"/>
            <rFont val="Helvetica"/>
            <family val="2"/>
          </rPr>
          <t>Author:
No evidence of outside support, but all the plaintiffs were part of a “Cambodian victims’ group in Belgium”
https://www.ictj.org/sites/default/files/ICTJ-Cambodia-Diaspora-Justice-2008-English.pdf</t>
        </r>
      </text>
    </comment>
    <comment ref="AP1748" authorId="0" shapeId="0" xr:uid="{00000000-0006-0000-0000-00006E110000}">
      <text>
        <r>
          <rPr>
            <sz val="11"/>
            <color indexed="8"/>
            <rFont val="Helvetica"/>
            <family val="2"/>
          </rPr>
          <t>Author:
all complainants are of Cambodian origin, according to: http://archives.lesoir.be/la-justice-belge-saisie-du-genocide-khmer-rouge_t-19990205-Z0GC8M.html</t>
        </r>
      </text>
    </comment>
    <comment ref="AQ1748" authorId="0" shapeId="0" xr:uid="{00000000-0006-0000-0000-00006F110000}">
      <text>
        <r>
          <rPr>
            <sz val="11"/>
            <color indexed="8"/>
            <rFont val="Helvetica"/>
            <family val="2"/>
          </rPr>
          <t xml:space="preserve">Author:
Some complainants lived in Belgium, some in France. See, https://www.ictj.org/sites/default/files/ICTJ-Cambodia-Diaspora-Justice-2008-English.pdf at 10, </t>
        </r>
      </text>
    </comment>
    <comment ref="AR1748" authorId="0" shapeId="0" xr:uid="{00000000-0006-0000-0000-000070110000}">
      <text>
        <r>
          <rPr>
            <sz val="11"/>
            <color indexed="8"/>
            <rFont val="Helvetica"/>
            <family val="2"/>
          </rPr>
          <t xml:space="preserve">Author:
Some complainants lived in Belgium, some in France. See, https://www.ictj.org/sites/default/files/ICTJ-Cambodia-Diaspora-Justice-2008-English.pdf at 10, </t>
        </r>
      </text>
    </comment>
    <comment ref="AS1748" authorId="0" shapeId="0" xr:uid="{00000000-0006-0000-0000-000071110000}">
      <text>
        <r>
          <rPr>
            <sz val="11"/>
            <color indexed="8"/>
            <rFont val="Helvetica"/>
            <family val="2"/>
          </rPr>
          <t>Author:
 second-in-command to Khmer Rouge leader Pol Pot during the Cambodian Genocide of 1975–1979.</t>
        </r>
      </text>
    </comment>
    <comment ref="AV1748" authorId="0" shapeId="0" xr:uid="{00000000-0006-0000-0000-000072110000}">
      <text>
        <r>
          <rPr>
            <sz val="11"/>
            <color indexed="8"/>
            <rFont val="Helvetica"/>
            <family val="2"/>
          </rPr>
          <t xml:space="preserve">Author:
http://www.cbsnews.com/news/khmer-rouge-amnesty-denied/
</t>
        </r>
      </text>
    </comment>
    <comment ref="AX1748" authorId="1" shapeId="0" xr:uid="{00000000-0006-0000-0000-000073110000}">
      <text>
        <r>
          <rPr>
            <sz val="11"/>
            <color indexed="8"/>
            <rFont val="Helvetica"/>
            <family val="2"/>
          </rPr>
          <t>Mack Eason:
(classified as LDC in 1991)
Cambodia an LDC at time these cases began, 
not officially classified as an LDC at time of crimes (1975) but would likely have met the criteria at the time.</t>
        </r>
      </text>
    </comment>
    <comment ref="BJ1748" authorId="0" shapeId="0" xr:uid="{00000000-0006-0000-0000-000074110000}">
      <text>
        <r>
          <rPr>
            <sz val="11"/>
            <color indexed="8"/>
            <rFont val="Helvetica"/>
            <family val="2"/>
          </rPr>
          <t xml:space="preserve">Author:
Was ultimately tried by UN-backed Extraordinary Chambers in the Courts of Cambodia (ECCC)
</t>
        </r>
      </text>
    </comment>
    <comment ref="B1749" authorId="1" shapeId="0" xr:uid="{00000000-0006-0000-0000-000087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1749" authorId="1" shapeId="0" xr:uid="{00000000-0006-0000-0000-000088060000}">
      <text>
        <r>
          <rPr>
            <sz val="11"/>
            <color indexed="8"/>
            <rFont val="Helvetica"/>
            <family val="2"/>
          </rPr>
          <t>Mack Eason:
as of 2014, at least</t>
        </r>
      </text>
    </comment>
    <comment ref="O1749" authorId="1" shapeId="0" xr:uid="{00000000-0006-0000-0000-000089060000}">
      <text>
        <r>
          <rPr>
            <sz val="11"/>
            <color indexed="8"/>
            <rFont val="Helvetica"/>
            <family val="2"/>
          </rPr>
          <t>Mack Eason:
http://www.asser.nl/media/1452/spain-yihl-14-2011.pdf</t>
        </r>
      </text>
    </comment>
    <comment ref="AD1749" authorId="1" shapeId="0" xr:uid="{00000000-0006-0000-0000-00008A060000}">
      <text>
        <r>
          <rPr>
            <sz val="11"/>
            <color indexed="8"/>
            <rFont val="Helvetica"/>
            <family val="2"/>
          </rPr>
          <t>Mack Eason:
http://ihrp.law.utoronto.ca/utfl_file/count/documents/WorkingGroup_Clinic/Spain%20Universal%20Jurisdiction%20Memo.pdf</t>
        </r>
      </text>
    </comment>
    <comment ref="AE1749" authorId="1" shapeId="0" xr:uid="{00000000-0006-0000-0000-00008B060000}">
      <text>
        <r>
          <rPr>
            <sz val="11"/>
            <color indexed="8"/>
            <rFont val="Helvetica"/>
            <family val="2"/>
          </rPr>
          <t>Mack Eason:
http://ihrp.law.utoronto.ca/utfl_file/count/documents/WorkingGroup_Clinic/Spain%20Universal%20Jurisdiction%20Memo.pdf</t>
        </r>
      </text>
    </comment>
    <comment ref="AF1749" authorId="1" shapeId="0" xr:uid="{00000000-0006-0000-0000-00008C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1749" authorId="0" shapeId="0" xr:uid="{00000000-0006-0000-0000-00008D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1749" authorId="1" shapeId="0" xr:uid="{00000000-0006-0000-0000-00008E060000}">
      <text>
        <r>
          <rPr>
            <sz val="11"/>
            <color indexed="8"/>
            <rFont val="Helvetica"/>
            <family val="2"/>
          </rPr>
          <t>Mack Eason:
www.asser.nl/media/1452/spain-yihl-14-2011.pdf at p. 5
http://www.sandiegouniontribune.com/sdut-spanish-court-open-probe-into-killings-in-iraq-2011jan04-story.html</t>
        </r>
      </text>
    </comment>
    <comment ref="B1750" authorId="0" shapeId="0" xr:uid="{00000000-0006-0000-0000-0000A20C0000}">
      <text>
        <r>
          <rPr>
            <sz val="11"/>
            <color indexed="8"/>
            <rFont val="Helvetica"/>
            <family val="2"/>
          </rPr>
          <t>Author:
This is the case I write about in my introduction!</t>
        </r>
      </text>
    </comment>
    <comment ref="M1750" authorId="0" shapeId="0" xr:uid="{00000000-0006-0000-0000-0000A30C0000}">
      <text>
        <r>
          <rPr>
            <sz val="11"/>
            <color indexed="8"/>
            <rFont val="Helvetica"/>
            <family val="2"/>
          </rPr>
          <t xml:space="preserve">Author:
Crimes committed in Great Lakes region during this period
</t>
        </r>
      </text>
    </comment>
    <comment ref="O1750" authorId="0" shapeId="0" xr:uid="{00000000-0006-0000-0000-0000A4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50" authorId="0" shapeId="0" xr:uid="{00000000-0006-0000-0000-0000A50C0000}">
      <text>
        <r>
          <rPr>
            <sz val="11"/>
            <color indexed="8"/>
            <rFont val="Helvetica"/>
            <family val="2"/>
          </rPr>
          <t>Author:
“I ORDER_x000D_THE INDICTMENT OF THE FOLLOWING PERSONS:…”
http://www.friendsofthecongo.org/pdf/spanish_indictment.pdf</t>
        </r>
      </text>
    </comment>
    <comment ref="Q1750" authorId="0" shapeId="0" xr:uid="{00000000-0006-0000-0000-0000A6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50" authorId="0" shapeId="0" xr:uid="{00000000-0006-0000-0000-0000A7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50" authorId="0" shapeId="0" xr:uid="{00000000-0006-0000-0000-0000A8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50" authorId="0" shapeId="0" xr:uid="{00000000-0006-0000-0000-0000A9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50" authorId="0" shapeId="0" xr:uid="{00000000-0006-0000-0000-0000AA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50" authorId="0" shapeId="0" xr:uid="{00000000-0006-0000-0000-0000AB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50" authorId="0" shapeId="0" xr:uid="{00000000-0006-0000-0000-0000AC0C0000}">
      <text>
        <r>
          <rPr>
            <sz val="11"/>
            <color indexed="8"/>
            <rFont val="Helvetica"/>
            <family val="2"/>
          </rPr>
          <t>Author:
Rwanda controlled first by Germany (German East Africa) during colonial period, then by Belgium under League of Nations Mandate system</t>
        </r>
      </text>
    </comment>
    <comment ref="AL1750" authorId="0" shapeId="0" xr:uid="{00000000-0006-0000-0000-0000AD0C0000}">
      <text>
        <r>
          <rPr>
            <sz val="11"/>
            <color indexed="8"/>
            <rFont val="Helvetica"/>
            <family val="2"/>
          </rPr>
          <t>Author:
http://www.veritasrwandaforum.org/material/press_release_080208_eng.pdf</t>
        </r>
      </text>
    </comment>
    <comment ref="AO1750" authorId="0" shapeId="0" xr:uid="{00000000-0006-0000-0000-0000AE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50" authorId="0" shapeId="0" xr:uid="{00000000-0006-0000-0000-0000AF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50" authorId="0" shapeId="0" xr:uid="{00000000-0006-0000-0000-0000B0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50" authorId="0" shapeId="0" xr:uid="{00000000-0006-0000-0000-0000B1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50" authorId="0" shapeId="0" xr:uid="{00000000-0006-0000-0000-0000B20C0000}">
      <text>
        <r>
          <rPr>
            <sz val="11"/>
            <color indexed="8"/>
            <rFont val="Helvetica"/>
            <family val="2"/>
          </rPr>
          <t>Author:
Ambassador of Rwanda in India 
does this count?</t>
        </r>
      </text>
    </comment>
    <comment ref="AT1750" authorId="0" shapeId="0" xr:uid="{00000000-0006-0000-0000-0000B30C0000}">
      <text>
        <r>
          <rPr>
            <sz val="11"/>
            <color indexed="8"/>
            <rFont val="Helvetica"/>
            <family val="2"/>
          </rPr>
          <t>Author:
This is the case I write about in my introduction.  Rwanda was MOST CERTAINLY not supportive of these indictments.</t>
        </r>
      </text>
    </comment>
    <comment ref="BI1750" authorId="0" shapeId="0" xr:uid="{00000000-0006-0000-0000-0000B40C0000}">
      <text>
        <r>
          <rPr>
            <sz val="11"/>
            <color indexed="8"/>
            <rFont val="Helvetica"/>
            <family val="2"/>
          </rPr>
          <t>Author:
Conducted alongside ICTR.  See first page of spanish indictment pdf: http://www.friendsofthecongo.org/pdf/spanish_indictment.pdf</t>
        </r>
      </text>
    </comment>
    <comment ref="B1751" authorId="0" shapeId="0" xr:uid="{00000000-0006-0000-0000-0000B50C0000}">
      <text>
        <r>
          <rPr>
            <sz val="11"/>
            <color indexed="8"/>
            <rFont val="Helvetica"/>
            <family val="2"/>
          </rPr>
          <t>Author:
This is the case I write about in my introduction!</t>
        </r>
      </text>
    </comment>
    <comment ref="M1751" authorId="0" shapeId="0" xr:uid="{00000000-0006-0000-0000-0000B60C0000}">
      <text>
        <r>
          <rPr>
            <sz val="11"/>
            <color indexed="8"/>
            <rFont val="Helvetica"/>
            <family val="2"/>
          </rPr>
          <t xml:space="preserve">Author:
Crimes committed in Great Lakes region during this period
</t>
        </r>
      </text>
    </comment>
    <comment ref="O1751" authorId="0" shapeId="0" xr:uid="{00000000-0006-0000-0000-0000B7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51" authorId="0" shapeId="0" xr:uid="{00000000-0006-0000-0000-0000B80C0000}">
      <text>
        <r>
          <rPr>
            <sz val="11"/>
            <color indexed="8"/>
            <rFont val="Helvetica"/>
            <family val="2"/>
          </rPr>
          <t>Author:
“I ORDER_x000D_THE INDICTMENT OF THE FOLLOWING PERSONS:…”
http://www.friendsofthecongo.org/pdf/spanish_indictment.pdf</t>
        </r>
      </text>
    </comment>
    <comment ref="Q1751" authorId="0" shapeId="0" xr:uid="{00000000-0006-0000-0000-0000B9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51" authorId="0" shapeId="0" xr:uid="{00000000-0006-0000-0000-0000BA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51" authorId="0" shapeId="0" xr:uid="{00000000-0006-0000-0000-0000BB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51" authorId="0" shapeId="0" xr:uid="{00000000-0006-0000-0000-0000BC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51" authorId="0" shapeId="0" xr:uid="{00000000-0006-0000-0000-0000BD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51" authorId="0" shapeId="0" xr:uid="{00000000-0006-0000-0000-0000BE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51" authorId="0" shapeId="0" xr:uid="{00000000-0006-0000-0000-0000BF0C0000}">
      <text>
        <r>
          <rPr>
            <sz val="11"/>
            <color indexed="8"/>
            <rFont val="Helvetica"/>
            <family val="2"/>
          </rPr>
          <t>Author:
Rwanda controlled first by Germany (German East Africa) during colonial period, then by Belgium under League of Nations Mandate system</t>
        </r>
      </text>
    </comment>
    <comment ref="AL1751" authorId="0" shapeId="0" xr:uid="{00000000-0006-0000-0000-0000C00C0000}">
      <text>
        <r>
          <rPr>
            <sz val="11"/>
            <color indexed="8"/>
            <rFont val="Helvetica"/>
            <family val="2"/>
          </rPr>
          <t>Author:
http://www.veritasrwandaforum.org/material/press_release_080208_eng.pdf</t>
        </r>
      </text>
    </comment>
    <comment ref="AO1751" authorId="0" shapeId="0" xr:uid="{00000000-0006-0000-0000-0000C1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51" authorId="0" shapeId="0" xr:uid="{00000000-0006-0000-0000-0000C2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51" authorId="0" shapeId="0" xr:uid="{00000000-0006-0000-0000-0000C3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51" authorId="0" shapeId="0" xr:uid="{00000000-0006-0000-0000-0000C4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51" authorId="0" shapeId="0" xr:uid="{00000000-0006-0000-0000-0000C50C0000}">
      <text>
        <r>
          <rPr>
            <sz val="11"/>
            <color indexed="8"/>
            <rFont val="Helvetica"/>
            <family val="2"/>
          </rPr>
          <t>Author:
A former DM1 member. Presently, External Security Office’s Second in command.</t>
        </r>
      </text>
    </comment>
    <comment ref="AT1751" authorId="0" shapeId="0" xr:uid="{00000000-0006-0000-0000-0000C60C0000}">
      <text>
        <r>
          <rPr>
            <sz val="11"/>
            <color indexed="8"/>
            <rFont val="Helvetica"/>
            <family val="2"/>
          </rPr>
          <t>Author:
This is the case I write about in my introduction.  Rwanda was MOST CERTAINLY not supportive of these indictments.</t>
        </r>
      </text>
    </comment>
    <comment ref="BI1751" authorId="0" shapeId="0" xr:uid="{00000000-0006-0000-0000-0000C70C0000}">
      <text>
        <r>
          <rPr>
            <sz val="11"/>
            <color indexed="8"/>
            <rFont val="Helvetica"/>
            <family val="2"/>
          </rPr>
          <t>Author:
Conducted alongside ICTR.  See first page of spanish indictment pdf: http://www.friendsofthecongo.org/pdf/spanish_indictment.pdf</t>
        </r>
      </text>
    </comment>
    <comment ref="B1752" authorId="0" shapeId="0" xr:uid="{00000000-0006-0000-0000-0000C80C0000}">
      <text>
        <r>
          <rPr>
            <sz val="11"/>
            <color indexed="8"/>
            <rFont val="Helvetica"/>
            <family val="2"/>
          </rPr>
          <t>Author:
This is the case I write about in my introduction!</t>
        </r>
      </text>
    </comment>
    <comment ref="M1752" authorId="0" shapeId="0" xr:uid="{00000000-0006-0000-0000-0000C90C0000}">
      <text>
        <r>
          <rPr>
            <sz val="11"/>
            <color indexed="8"/>
            <rFont val="Helvetica"/>
            <family val="2"/>
          </rPr>
          <t xml:space="preserve">Author:
Crimes committed in Great Lakes region during this period
</t>
        </r>
      </text>
    </comment>
    <comment ref="O1752" authorId="0" shapeId="0" xr:uid="{00000000-0006-0000-0000-0000CA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752" authorId="0" shapeId="0" xr:uid="{00000000-0006-0000-0000-0000CB0C0000}">
      <text>
        <r>
          <rPr>
            <sz val="11"/>
            <color indexed="8"/>
            <rFont val="Helvetica"/>
            <family val="2"/>
          </rPr>
          <t>Author:
“I ORDER_x000D_THE INDICTMENT OF THE FOLLOWING PERSONS:…”
http://www.friendsofthecongo.org/pdf/spanish_indictment.pdf</t>
        </r>
      </text>
    </comment>
    <comment ref="Q1752" authorId="0" shapeId="0" xr:uid="{00000000-0006-0000-0000-0000CC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752" authorId="0" shapeId="0" xr:uid="{00000000-0006-0000-0000-0000CD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752" authorId="0" shapeId="0" xr:uid="{00000000-0006-0000-0000-0000CE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752" authorId="0" shapeId="0" xr:uid="{00000000-0006-0000-0000-0000CF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752" authorId="0" shapeId="0" xr:uid="{00000000-0006-0000-0000-0000D0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752" authorId="0" shapeId="0" xr:uid="{00000000-0006-0000-0000-0000D1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752" authorId="0" shapeId="0" xr:uid="{00000000-0006-0000-0000-0000D20C0000}">
      <text>
        <r>
          <rPr>
            <sz val="11"/>
            <color indexed="8"/>
            <rFont val="Helvetica"/>
            <family val="2"/>
          </rPr>
          <t>Author:
Rwanda controlled first by Germany (German East Africa) during colonial period, then by Belgium under League of Nations Mandate system</t>
        </r>
      </text>
    </comment>
    <comment ref="AL1752" authorId="0" shapeId="0" xr:uid="{00000000-0006-0000-0000-0000D30C0000}">
      <text>
        <r>
          <rPr>
            <sz val="11"/>
            <color indexed="8"/>
            <rFont val="Helvetica"/>
            <family val="2"/>
          </rPr>
          <t>Author:
http://www.veritasrwandaforum.org/material/press_release_080208_eng.pdf</t>
        </r>
      </text>
    </comment>
    <comment ref="AO1752" authorId="0" shapeId="0" xr:uid="{00000000-0006-0000-0000-0000D4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752" authorId="0" shapeId="0" xr:uid="{00000000-0006-0000-0000-0000D5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752" authorId="0" shapeId="0" xr:uid="{00000000-0006-0000-0000-0000D6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752" authorId="0" shapeId="0" xr:uid="{00000000-0006-0000-0000-0000D7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752" authorId="0" shapeId="0" xr:uid="{00000000-0006-0000-0000-0000D80C0000}">
      <text>
        <r>
          <rPr>
            <sz val="11"/>
            <color indexed="8"/>
            <rFont val="Helvetica"/>
            <family val="2"/>
          </rPr>
          <t>Author:
Commanding Officer of G.5- Army unit of RDF
Does this count?</t>
        </r>
      </text>
    </comment>
    <comment ref="AT1752" authorId="0" shapeId="0" xr:uid="{00000000-0006-0000-0000-0000D90C0000}">
      <text>
        <r>
          <rPr>
            <sz val="11"/>
            <color indexed="8"/>
            <rFont val="Helvetica"/>
            <family val="2"/>
          </rPr>
          <t>Author:
This is the case I write about in my introduction.  Rwanda was MOST CERTAINLY not supportive of these indictments.</t>
        </r>
      </text>
    </comment>
    <comment ref="BI1752" authorId="0" shapeId="0" xr:uid="{00000000-0006-0000-0000-0000DA0C0000}">
      <text>
        <r>
          <rPr>
            <sz val="11"/>
            <color indexed="8"/>
            <rFont val="Helvetica"/>
            <family val="2"/>
          </rPr>
          <t>Author:
Conducted alongside ICTR.  See first page of spanish indictment pdf: http://www.friendsofthecongo.org/pdf/spanish_indictment.pdf</t>
        </r>
      </text>
    </comment>
    <comment ref="M1753" authorId="0" shapeId="0" xr:uid="{00000000-0006-0000-0000-0000AB0D0000}">
      <text>
        <r>
          <rPr>
            <sz val="11"/>
            <color indexed="8"/>
            <rFont val="Helvetica"/>
            <family val="2"/>
          </rPr>
          <t>Author:
“The saga began in May 1999 when dozens of exiled Congolese refugees returned home after an agreement guaranteeing their safety was signed under the watch of the United Nations High Commissioner for Refugees (UNHCR).
The refugees had taken refuge in the neighbouring Democratic Republic of Congo (DRC) after civil war broke out a year before.
However when the refugees arrived at Brazzaville’s port, known as “the beach”, dozens of them were arrested by Sassou Nguesso’s authorities on suspicion of being supporters of a militia known as the Ninja, formerly one of the private armies political parties used in the 1990s.
They were taken to dentention centres and were never seen again.
Human rights groups and relatives of the missing claim 353 people had “disappeared”—apparently having been tortured and executed.”
http://mg.co.za/article/2005-07-19-brazzaville-beach-trial-gets-under-way</t>
        </r>
      </text>
    </comment>
    <comment ref="O1753" authorId="0" shapeId="0" xr:uid="{00000000-0006-0000-0000-0000AC0D0000}">
      <text>
        <r>
          <rPr>
            <sz val="11"/>
            <color indexed="8"/>
            <rFont val="Helvetica"/>
            <family val="2"/>
          </rPr>
          <t>Author:
https://www.fidh.org/IMG/pdf/Dates_clefs_de_la_procedure_en_France.pdf</t>
        </r>
      </text>
    </comment>
    <comment ref="AB1753" authorId="0" shapeId="0" xr:uid="{00000000-0006-0000-0000-0000AD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E1753" authorId="0" shapeId="0" xr:uid="{00000000-0006-0000-0000-0000AE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F1753" authorId="0" shapeId="0" xr:uid="{00000000-0006-0000-0000-0000AF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H1753" authorId="0" shapeId="0" xr:uid="{00000000-0006-0000-0000-0000B00D00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https://en.wikipedia.org/wiki/Danish_colonial_empire#Overview</t>
        </r>
      </text>
    </comment>
    <comment ref="AI1753" authorId="0" shapeId="0" xr:uid="{00000000-0006-0000-0000-0000B10D0000}">
      <text>
        <r>
          <rPr>
            <sz val="11"/>
            <color indexed="8"/>
            <rFont val="Helvetica"/>
            <family val="2"/>
          </rPr>
          <t>Author:
French exercised control over this area from the late 19th century.
“French administration[edit]
The first name given officially on 1 August 1886 for the new colony was Colony of Gabon and Congo. On 30 April 1891 this was renamed Colony of French Congo, consisting of Gabon and Middle Congo, the name the French gave to Congo-Brazzaville at that time.”
https://en.wikipedia.org/wiki/History_of_the_Republic_of_the_Congo
SEE THIS WIKIPEDIA ARTICLE FOR MAP</t>
        </r>
      </text>
    </comment>
    <comment ref="AN1753" authorId="0" shapeId="0" xr:uid="{00000000-0006-0000-0000-0000B20D0000}">
      <text>
        <r>
          <rPr>
            <sz val="11"/>
            <color indexed="8"/>
            <rFont val="Helvetica"/>
            <family val="2"/>
          </rPr>
          <t xml:space="preserve">Author:
Congolese Observatory for Human Rights
(also some discussion of an association of family members of victims)
</t>
        </r>
      </text>
    </comment>
    <comment ref="AO1753" authorId="0" shapeId="0" xr:uid="{00000000-0006-0000-0000-0000B30D0000}">
      <text>
        <r>
          <rPr>
            <sz val="11"/>
            <color indexed="8"/>
            <rFont val="Helvetica"/>
            <family val="2"/>
          </rPr>
          <t xml:space="preserve">Author:
“On 7 December 2001, The International Federation of Human Rights Leagues (FIDH) and the French League of Human Rights (LDH) voiced support for the Congolese Observatory for Human Rights (OCDH) and the associations of relatives of the victims in a complaint lodged in Paris against Denis Sassou Nguesso, President of the Republic of the Congo; General Pierre Oba, Minister of the Interior, of Public Security and of Territorial Administration, General Norbert Dabira, Inspector-General of the Armed Forces, resident in France; General Blaise Adoua, Commander of the Presidential Guard, known as the Presidential Guard, and any other individuals having Congolese nationality that the investigation might reveal.”
http://webcache.googleusercontent.com/search?q=cache:BuYqB5tvNYEJ:www.trial-ch.org/en/resources/trial-watch/trial-watch/profiles/profile/350/action/show/controller/Profile/tab/legal-procedure.html&amp;num=1&amp;client=safari&amp;hl=en&amp;gl=us&amp;strip=1&amp;vwsrc=0
</t>
        </r>
      </text>
    </comment>
    <comment ref="AP1753" authorId="0" shapeId="0" xr:uid="{00000000-0006-0000-0000-0000B40D0000}">
      <text>
        <r>
          <rPr>
            <sz val="11"/>
            <color indexed="8"/>
            <rFont val="Helvetica"/>
            <family val="2"/>
          </rPr>
          <t xml:space="preserve">Author:
Congolese Observatory for Human Rights
(also some discussion of an association of family members of victims)
</t>
        </r>
      </text>
    </comment>
    <comment ref="AQ1753" authorId="0" shapeId="0" xr:uid="{00000000-0006-0000-0000-0000B50D0000}">
      <text>
        <r>
          <rPr>
            <sz val="11"/>
            <color indexed="8"/>
            <rFont val="Helvetica"/>
            <family val="2"/>
          </rPr>
          <t xml:space="preserve">Author:
Congolese Observatory for Human Rights
(also some discussion of an association of family members of victims)
</t>
        </r>
      </text>
    </comment>
    <comment ref="AR1753" authorId="0" shapeId="0" xr:uid="{00000000-0006-0000-0000-0000B60D0000}">
      <text>
        <r>
          <rPr>
            <sz val="11"/>
            <color indexed="8"/>
            <rFont val="Helvetica"/>
            <family val="2"/>
          </rPr>
          <t xml:space="preserve">Author:
Congolese Observatory for Human Rights
(also some discussion of an association of family members of victims)
</t>
        </r>
      </text>
    </comment>
    <comment ref="AS1753" authorId="0" shapeId="0" xr:uid="{00000000-0006-0000-0000-0000B70D0000}">
      <text>
        <r>
          <rPr>
            <sz val="11"/>
            <color indexed="8"/>
            <rFont val="Helvetica"/>
            <family val="2"/>
          </rPr>
          <t>Author:
Minister of the Interior, of Public Security and of Territorial Administration</t>
        </r>
      </text>
    </comment>
    <comment ref="AT1753" authorId="0" shapeId="0" xr:uid="{00000000-0006-0000-0000-0000B80D0000}">
      <text>
        <r>
          <rPr>
            <sz val="11"/>
            <color indexed="8"/>
            <rFont val="Helvetica"/>
            <family val="2"/>
          </rPr>
          <t>Author:
Congo-Brazzaville officials brought a case to the ICJ asking the ICJ to issue ““an order for the immediate suspension of the proceedings being conducted by the investigating judge of the Meaux Tribunal de grande instance.”
“At the beginning of December 2002, the Congolese Government lodged an official request with the International Court of Justice to declare that the French Republic “shall cause to be annulled the measures of investigation and prosecution taken by the prosecutor of the Meaux Tribunal”
http://webcache.googleusercontent.com/search?q=cache:BuYqB5tvNYEJ:www.trial-ch.org/en/resources/trial-watch/trial-watch/profiles/profile/350/action/show/controller/Profile/tab/legal-procedure.html&amp;num=1&amp;client=safari&amp;hl=en&amp;gl=us&amp;strip=1&amp;vwsrc=0</t>
        </r>
      </text>
    </comment>
    <comment ref="BI1753" authorId="0" shapeId="0" xr:uid="{00000000-0006-0000-0000-0000B90D0000}">
      <text>
        <r>
          <rPr>
            <sz val="11"/>
            <color indexed="8"/>
            <rFont val="Helvetica"/>
            <family val="2"/>
          </rPr>
          <t>Author:
ICJ ended up ruling on this case.
For more information on that ruling, and its relationship to evolving jurisprudence on head of state immunity, see: http://www.bu.edu/law/journals-archive/international/volume26n2/documents/odonnell.pdf</t>
        </r>
      </text>
    </comment>
    <comment ref="BJ1753" authorId="0" shapeId="0" xr:uid="{00000000-0006-0000-0000-0000BA0D0000}">
      <text>
        <r>
          <rPr>
            <sz val="11"/>
            <color indexed="8"/>
            <rFont val="Helvetica"/>
            <family val="2"/>
          </rPr>
          <t>Author:
Tried and acquitted in Congo
source for trial: http://mg.co.za/article/2005-07-19-brazzaville-beach-trial-gets-under-way
FIND SOURCE FOR ACQUITTALS</t>
        </r>
      </text>
    </comment>
    <comment ref="AT1754" authorId="1" shapeId="0" xr:uid="{B271C194-43FF-5F40-BB85-207D15AE065A}">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1755" authorId="1" shapeId="0" xr:uid="{00000000-0006-0000-0000-00002C060000}">
      <text>
        <r>
          <rPr>
            <sz val="11"/>
            <color indexed="8"/>
            <rFont val="Helvetica"/>
            <family val="2"/>
          </rPr>
          <t xml:space="preserve">Mack Eason:
https://trialinternational.org/latest-post/alfredo-cristiani-burkard/
</t>
        </r>
      </text>
    </comment>
    <comment ref="R1755" authorId="1" shapeId="0" xr:uid="{00000000-0006-0000-0000-00002D060000}">
      <text>
        <r>
          <rPr>
            <sz val="11"/>
            <color indexed="8"/>
            <rFont val="Helvetica"/>
            <family val="2"/>
          </rPr>
          <t>Mack Eason:
https://trialinternational.org/latest-post/guillermo-alfredo-benavides/</t>
        </r>
      </text>
    </comment>
    <comment ref="AF1755" authorId="1" shapeId="0" xr:uid="{00000000-0006-0000-0000-00002E060000}">
      <text>
        <r>
          <rPr>
            <sz val="11"/>
            <color indexed="8"/>
            <rFont val="Helvetica"/>
            <family val="2"/>
          </rPr>
          <t>Mack Eason:
Murder, state terrorism</t>
        </r>
      </text>
    </comment>
    <comment ref="AN1755" authorId="1" shapeId="0" xr:uid="{00000000-0006-0000-0000-00002F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755" authorId="0" shapeId="0" xr:uid="{00000000-0006-0000-0000-000030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P1756" authorId="1" shapeId="0" xr:uid="{00000000-0006-0000-0000-000013310000}">
      <text>
        <r>
          <rPr>
            <sz val="11"/>
            <color indexed="8"/>
            <rFont val="Helvetica"/>
            <family val="2"/>
          </rPr>
          <t>Mack Eason:
http://www.bostonherald.com/news/international/2016/08/former_iraqi_soldier_charged_with_war_crimes_by_germany</t>
        </r>
      </text>
    </comment>
    <comment ref="Q1756" authorId="1" shapeId="0" xr:uid="{00000000-0006-0000-0000-000014310000}">
      <text>
        <r>
          <rPr>
            <sz val="11"/>
            <color indexed="8"/>
            <rFont val="Helvetica"/>
            <family val="2"/>
          </rPr>
          <t>Mack Eason:
http://www.bostonherald.com/news/international/2016/08/former_iraqi_soldier_charged_with_war_crimes_by_germany</t>
        </r>
      </text>
    </comment>
    <comment ref="R1756" authorId="1" shapeId="0" xr:uid="{00000000-0006-0000-0000-000015310000}">
      <text>
        <r>
          <rPr>
            <sz val="11"/>
            <color indexed="8"/>
            <rFont val="Helvetica"/>
            <family val="2"/>
          </rPr>
          <t>Mack Eason:
http://www.bostonherald.com/news/international/2016/08/former_iraqi_soldier_charged_with_war_crimes_by_germany</t>
        </r>
      </text>
    </comment>
    <comment ref="S1756" authorId="1" shapeId="0" xr:uid="{00000000-0006-0000-0000-000016310000}">
      <text>
        <r>
          <rPr>
            <sz val="11"/>
            <color indexed="8"/>
            <rFont val="Helvetica"/>
            <family val="2"/>
          </rPr>
          <t xml:space="preserve">Mack Eason:
http://www.justiceinfo.net/fr/en-continu/un-ancien-soldat-irakien-juge-pour-crime-de-guerre-en-allemagne.html
</t>
        </r>
      </text>
    </comment>
    <comment ref="AZ1756" authorId="1" shapeId="0" xr:uid="{00000000-0006-0000-0000-000017310000}">
      <text>
        <r>
          <rPr>
            <sz val="11"/>
            <color indexed="8"/>
            <rFont val="Helvetica"/>
            <family val="2"/>
          </rPr>
          <t>Mack Eason:
“came to Germany as an asylum-seeker at the end of 2015" 
http://bigstory.ap.org/article/428c2ad8fdc64d41937f277a5bd558ac/former-iraqi-soldier-charged-war-crimes-germany</t>
        </r>
      </text>
    </comment>
    <comment ref="BA1756" authorId="1" shapeId="0" xr:uid="{00000000-0006-0000-0000-000018310000}">
      <text>
        <r>
          <rPr>
            <sz val="11"/>
            <color indexed="8"/>
            <rFont val="Helvetica"/>
            <family val="2"/>
          </rPr>
          <t>Mack Eason:
“came to Germany as an asylum-seeker at the end of 2015" 
http://bigstory.ap.org/article/428c2ad8fdc64d41937f277a5bd558ac/former-iraqi-soldier-charged-war-crimes-germany</t>
        </r>
      </text>
    </comment>
    <comment ref="BB1756" authorId="1" shapeId="0" xr:uid="{00000000-0006-0000-0000-000019310000}">
      <text>
        <r>
          <rPr>
            <sz val="11"/>
            <color indexed="8"/>
            <rFont val="Helvetica"/>
            <family val="2"/>
          </rPr>
          <t>Mack Eason:
“came to Germany as an asylum-seeker at the end of 2015" 
http://bigstory.ap.org/article/428c2ad8fdc64d41937f277a5bd558ac/former-iraqi-soldier-charged-war-crimes-germany</t>
        </r>
      </text>
    </comment>
    <comment ref="O1757" authorId="0" shapeId="0" xr:uid="{00000000-0006-0000-0000-0000AE2E0000}">
      <text>
        <r>
          <rPr>
            <sz val="11"/>
            <color indexed="8"/>
            <rFont val="Helvetica"/>
            <family val="2"/>
          </rPr>
          <t xml:space="preserve">Author:
http://www.derechos.org/nizkor/arg/espana/gar.html (“Duodécimo”)
</t>
        </r>
      </text>
    </comment>
    <comment ref="P1757" authorId="0" shapeId="0" xr:uid="{00000000-0006-0000-0000-0000AF2E0000}">
      <text>
        <r>
          <rPr>
            <sz val="11"/>
            <color indexed="8"/>
            <rFont val="Helvetica"/>
            <family val="2"/>
          </rPr>
          <t>Author:
http://www.derechos.org/nizkor/arg/espana/gar.html</t>
        </r>
      </text>
    </comment>
    <comment ref="R1757" authorId="0" shapeId="0" xr:uid="{00000000-0006-0000-0000-0000B02E0000}">
      <text>
        <r>
          <rPr>
            <sz val="11"/>
            <color indexed="8"/>
            <rFont val="Helvetica"/>
            <family val="2"/>
          </rPr>
          <t>Author:
Arrested by Interpol in Rome Airport</t>
        </r>
      </text>
    </comment>
    <comment ref="AB1757" authorId="0" shapeId="0" xr:uid="{00000000-0006-0000-0000-0000B12E0000}">
      <text>
        <r>
          <rPr>
            <sz val="11"/>
            <color indexed="8"/>
            <rFont val="Helvetica"/>
            <family val="2"/>
          </rPr>
          <t xml:space="preserve">Author:
See 1999 indictment, section 7. 
http://www.derechos.org/nizkor/arg/espana/gar.html </t>
        </r>
      </text>
    </comment>
    <comment ref="AC1757" authorId="0" shapeId="0" xr:uid="{00000000-0006-0000-0000-0000B2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57" authorId="0" shapeId="0" xr:uid="{00000000-0006-0000-0000-0000B32E0000}">
      <text>
        <r>
          <rPr>
            <sz val="11"/>
            <color indexed="8"/>
            <rFont val="Helvetica"/>
            <family val="2"/>
          </rPr>
          <t xml:space="preserve">Author:
Trial Watch says these Argentinean defendants were charged with CaH.  I looked through the court documents and I disagree.
</t>
        </r>
      </text>
    </comment>
    <comment ref="AF1757" authorId="0" shapeId="0" xr:uid="{00000000-0006-0000-0000-0000B42E0000}">
      <text>
        <r>
          <rPr>
            <sz val="11"/>
            <color indexed="8"/>
            <rFont val="Helvetica"/>
            <family val="2"/>
          </rPr>
          <t>Author:
Terrorism</t>
        </r>
      </text>
    </comment>
    <comment ref="AL1757" authorId="0" shapeId="0" xr:uid="{00000000-0006-0000-0000-0000B5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57" authorId="0" shapeId="0" xr:uid="{00000000-0006-0000-0000-0000B6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57" authorId="0" shapeId="0" xr:uid="{00000000-0006-0000-0000-0000B7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57" authorId="0" shapeId="0" xr:uid="{00000000-0006-0000-0000-0000B8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57" authorId="0" shapeId="0" xr:uid="{00000000-0006-0000-0000-0000B9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S1757" authorId="0" shapeId="0" xr:uid="{00000000-0006-0000-0000-0000BA2E0000}">
      <text>
        <r>
          <rPr>
            <sz val="11"/>
            <color indexed="8"/>
            <rFont val="Helvetica"/>
            <family val="2"/>
          </rPr>
          <t>Author:
Arguably was acting in a diplomatic or consular capacity: “had been in Europe to file a complaint at the International Court of Justice against former British Prime Minister Margaret Thatcher.”  B/c was filing a complaint at ICJ, must have been filing on behalf of Argentina.
was lieutenant in Argentinean army at time of crimes</t>
        </r>
      </text>
    </comment>
    <comment ref="BI1757" authorId="0" shapeId="0" xr:uid="{00000000-0006-0000-0000-0000BB2E0000}">
      <text>
        <r>
          <rPr>
            <sz val="11"/>
            <color indexed="8"/>
            <rFont val="Helvetica"/>
            <family val="2"/>
          </rPr>
          <t>Author:
multiple countries had opened investigations into these Argentinean defendants.</t>
        </r>
      </text>
    </comment>
    <comment ref="AG1758" authorId="0" shapeId="0" xr:uid="{00000000-0006-0000-0000-0000CF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758" authorId="1" shapeId="0" xr:uid="{00000000-0006-0000-0000-0000D0070000}">
      <text>
        <r>
          <rPr>
            <sz val="11"/>
            <color indexed="8"/>
            <rFont val="Helvetica"/>
            <family val="2"/>
          </rPr>
          <t>Mack Eason:
http://www.haaretz.com/news/report-olmert-livni-may-face-war-crimes-charges-in-norway-1.274588</t>
        </r>
      </text>
    </comment>
    <comment ref="AN1758" authorId="0" shapeId="0" xr:uid="{00000000-0006-0000-0000-0000D1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758" authorId="0" shapeId="0" xr:uid="{00000000-0006-0000-0000-0000D2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758" authorId="0" shapeId="0" xr:uid="{00000000-0006-0000-0000-0000D3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758" authorId="0" shapeId="0" xr:uid="{00000000-0006-0000-0000-0000D4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BF1758" authorId="0" shapeId="0" xr:uid="{00000000-0006-0000-0000-0000D5070000}">
      <text>
        <r>
          <rPr>
            <sz val="11"/>
            <color indexed="8"/>
            <rFont val="Helvetica"/>
            <family val="2"/>
          </rPr>
          <t>Author:
http://www.achr.eu/newen113.htm</t>
        </r>
      </text>
    </comment>
    <comment ref="H1759" authorId="1" shapeId="0" xr:uid="{00000000-0006-0000-0000-0000830E0000}">
      <text>
        <r>
          <rPr>
            <sz val="11"/>
            <color indexed="8"/>
            <rFont val="Helvetica"/>
            <family val="2"/>
          </rPr>
          <t>Mack Eason:
Case dropped Apr 30, 2009</t>
        </r>
      </text>
    </comment>
    <comment ref="K1759" authorId="0" shapeId="0" xr:uid="{00000000-0006-0000-0000-0000840E0000}">
      <text>
        <r>
          <rPr>
            <sz val="11"/>
            <color indexed="8"/>
            <rFont val="Helvetica"/>
            <family val="2"/>
          </rPr>
          <t>Author:
http://www.dailykos.com/story/2009/4/30/726464/-</t>
        </r>
      </text>
    </comment>
    <comment ref="AC1759" authorId="0" shapeId="0" xr:uid="{00000000-0006-0000-0000-0000850E0000}">
      <text>
        <r>
          <rPr>
            <sz val="11"/>
            <color indexed="8"/>
            <rFont val="Helvetica"/>
            <family val="2"/>
          </rPr>
          <t>Author:
https://web.archive.org/web/20120303014906/http://www.mazlumder.org/ing/haber_detay.asp?haberID=15</t>
        </r>
      </text>
    </comment>
    <comment ref="AE1759" authorId="0" shapeId="0" xr:uid="{00000000-0006-0000-0000-0000860E0000}">
      <text>
        <r>
          <rPr>
            <sz val="11"/>
            <color indexed="8"/>
            <rFont val="Helvetica"/>
            <family val="2"/>
          </rPr>
          <t xml:space="preserve">Author:
https://web.archive.org/web/20120303014906/http://www.mazlumder.org/ing/haber_detay.asp?haberID=15
</t>
        </r>
      </text>
    </comment>
    <comment ref="AG1759" authorId="0" shapeId="0" xr:uid="{00000000-0006-0000-0000-000087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759" authorId="0" shapeId="0" xr:uid="{00000000-0006-0000-0000-0000880E0000}">
      <text>
        <r>
          <rPr>
            <sz val="11"/>
            <color rgb="FF000000"/>
            <rFont val="Helvetica"/>
            <family val="2"/>
          </rPr>
          <t xml:space="preserve">Author:
</t>
        </r>
        <r>
          <rPr>
            <sz val="11"/>
            <color rgb="FF000000"/>
            <rFont val="Helvetica"/>
            <family val="2"/>
          </rPr>
          <t xml:space="preserve">Sort of.  As the Ottoman Empire.
</t>
        </r>
      </text>
    </comment>
    <comment ref="AI1759" authorId="0" shapeId="0" xr:uid="{00000000-0006-0000-0000-0000890E0000}">
      <text>
        <r>
          <rPr>
            <sz val="11"/>
            <color indexed="8"/>
            <rFont val="Helvetica"/>
            <family val="2"/>
          </rPr>
          <t xml:space="preserve">Author:
Sort of.  As the Ottoman Empire.
</t>
        </r>
      </text>
    </comment>
    <comment ref="AO1759" authorId="0" shapeId="0" xr:uid="{00000000-0006-0000-0000-00008A0E0000}">
      <text>
        <r>
          <rPr>
            <sz val="11"/>
            <color indexed="8"/>
            <rFont val="Helvetica"/>
            <family val="2"/>
          </rPr>
          <t xml:space="preserve">Author:
a group called Mazlum-Der, Turkey based
</t>
        </r>
      </text>
    </comment>
    <comment ref="AP1759" authorId="0" shapeId="0" xr:uid="{00000000-0006-0000-0000-00008B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759" authorId="0" shapeId="0" xr:uid="{00000000-0006-0000-0000-00008C0E0000}">
      <text>
        <r>
          <rPr>
            <sz val="11"/>
            <color indexed="8"/>
            <rFont val="Helvetica"/>
            <family val="2"/>
          </rPr>
          <t xml:space="preserve">Author:
a group called Mazlum-Der, Turkey based
</t>
        </r>
      </text>
    </comment>
    <comment ref="AS1759" authorId="0" shapeId="0" xr:uid="{00000000-0006-0000-0000-00008D0E0000}">
      <text>
        <r>
          <rPr>
            <sz val="11"/>
            <color indexed="8"/>
            <rFont val="Helvetica"/>
            <family val="2"/>
          </rPr>
          <t>Author:
Prime Minister</t>
        </r>
      </text>
    </comment>
    <comment ref="BH1759" authorId="0" shapeId="0" xr:uid="{00000000-0006-0000-0000-00008E0E0000}">
      <text>
        <r>
          <rPr>
            <sz val="11"/>
            <color indexed="8"/>
            <rFont val="Helvetica"/>
            <family val="2"/>
          </rPr>
          <t>Author:
http://www.dailykos.com/story/2009/4/30/726464/-</t>
        </r>
      </text>
    </comment>
    <comment ref="B1760" authorId="1" shapeId="0" xr:uid="{00000000-0006-0000-0000-00001B0F0000}">
      <text>
        <r>
          <rPr>
            <sz val="11"/>
            <color indexed="8"/>
            <rFont val="Helvetica"/>
            <family val="2"/>
          </rPr>
          <t>Mack Eason:
Some sources describe this as a civil suit, others as a criminal suit.  Unclear.</t>
        </r>
      </text>
    </comment>
    <comment ref="O1760" authorId="1" shapeId="0" xr:uid="{00000000-0006-0000-0000-00001C0F0000}">
      <text>
        <r>
          <rPr>
            <sz val="11"/>
            <color indexed="8"/>
            <rFont val="Helvetica"/>
            <family val="2"/>
          </rPr>
          <t>Mack Eason:
http://www.reuters.com/article/us-germany-turkey-complaint-idUSKCN0ZD231</t>
        </r>
      </text>
    </comment>
    <comment ref="AD1760" authorId="1" shapeId="0" xr:uid="{00000000-0006-0000-0000-00001D0F0000}">
      <text>
        <r>
          <rPr>
            <sz val="11"/>
            <color indexed="8"/>
            <rFont val="Helvetica"/>
            <family val="2"/>
          </rPr>
          <t>Mack Eason:
https://sputniknews.com/politics/201606281042101173-german-erdogan-war-crimes-trial/</t>
        </r>
      </text>
    </comment>
    <comment ref="AE1760" authorId="1" shapeId="0" xr:uid="{00000000-0006-0000-0000-00001E0F0000}">
      <text>
        <r>
          <rPr>
            <sz val="11"/>
            <color indexed="8"/>
            <rFont val="Helvetica"/>
            <family val="2"/>
          </rPr>
          <t>Mack Eason:
https://sputniknews.com/politics/201606281042101173-german-erdogan-war-crimes-trial/</t>
        </r>
      </text>
    </comment>
    <comment ref="AL1760" authorId="1" shapeId="0" xr:uid="{00000000-0006-0000-0000-00001F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B1761" authorId="0" shapeId="0" xr:uid="{29BED650-4692-6846-ACBD-50778858C92F}">
      <text>
        <r>
          <rPr>
            <sz val="11"/>
            <color indexed="8"/>
            <rFont val="Helvetica"/>
            <family val="2"/>
          </rPr>
          <t xml:space="preserve">Author:
Another case where defendant was living in the prosecuting state.
</t>
        </r>
      </text>
    </comment>
    <comment ref="O1761" authorId="0" shapeId="0" xr:uid="{A1D12BDD-38CB-4447-806F-28522D5F95B2}">
      <text>
        <r>
          <rPr>
            <sz val="11"/>
            <color indexed="8"/>
            <rFont val="Helvetica"/>
            <family val="2"/>
          </rPr>
          <t xml:space="preserve">Author:
https://books.google.com/books?id=kyosSUAxhz8C&amp;pg=PA209
</t>
        </r>
      </text>
    </comment>
    <comment ref="AF1761" authorId="0" shapeId="0" xr:uid="{32D43AF6-845B-054F-A1D1-DA2F2EA7EFD2}">
      <text>
        <r>
          <rPr>
            <sz val="11"/>
            <color indexed="8"/>
            <rFont val="Helvetica"/>
            <family val="2"/>
          </rPr>
          <t>Author:
accused of Genocide, complicity in Genocide, conspiracy to commit Genocide and crimes against humanity.</t>
        </r>
      </text>
    </comment>
    <comment ref="AG1761" authorId="0" shapeId="0" xr:uid="{583892FA-26CF-5F47-8665-F9C2604AA150}">
      <text>
        <r>
          <rPr>
            <sz val="11"/>
            <color indexed="8"/>
            <rFont val="Helvetica"/>
            <family val="2"/>
          </rPr>
          <t>Author:
Rwanda controlled first by Germany (German East Africa) during colonial period, then by Belgium under League of Nations Mandate system</t>
        </r>
      </text>
    </comment>
    <comment ref="AL1761" authorId="0" shapeId="0" xr:uid="{73C29112-2F5E-9E42-AC9A-5256CFC8441F}">
      <text>
        <r>
          <rPr>
            <sz val="11"/>
            <color indexed="8"/>
            <rFont val="Helvetica"/>
            <family val="2"/>
          </rPr>
          <t>Author:
https://books.google.com/books?id=kyosSUAxhz8C&amp;pg=PA209</t>
        </r>
      </text>
    </comment>
    <comment ref="AT1761" authorId="0" shapeId="0" xr:uid="{B7E59AC9-67B2-3542-B2FD-AC921677E537}">
      <text>
        <r>
          <rPr>
            <sz val="11"/>
            <color indexed="8"/>
            <rFont val="Helvetica"/>
            <family val="2"/>
          </rPr>
          <t>Author:
“Rwanda’s Prosecutor General Martin Ngoga welcomed the verdict yesterday but warned that the task ahead shouldn’t be overlooked.
“That was the best prosecution would achieve under the circumstances. We commend the efforts by our counterparts there for a job well done so far. Nevertheless the task ahead in this case and others as well should not be overlooked,” said Ngoga.” http://www.newtimes.co.rw/section/article/2013-02-14/62890/</t>
        </r>
      </text>
    </comment>
    <comment ref="BJ1761" authorId="0" shapeId="0" xr:uid="{5C28FFE9-6D31-EC45-BBDD-E92E8AEC34D0}">
      <text>
        <r>
          <rPr>
            <sz val="11"/>
            <color indexed="8"/>
            <rFont val="Helvetica"/>
            <family val="2"/>
          </rPr>
          <t>Author:
Rwanda sent out an indictment and an international arrest warrant to Norway for Bugingo in January 2008.</t>
        </r>
      </text>
    </comment>
    <comment ref="O1762" authorId="0" shapeId="0" xr:uid="{00000000-0006-0000-0000-000040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762" authorId="0" shapeId="0" xr:uid="{00000000-0006-0000-0000-000041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762" authorId="0" shapeId="0" xr:uid="{00000000-0006-0000-0000-000042300000}">
      <text>
        <r>
          <rPr>
            <sz val="11"/>
            <color indexed="8"/>
            <rFont val="Helvetica"/>
            <family val="2"/>
          </rPr>
          <t>Author:
https://books.google.com/books?id=X5EgykND42kC&amp;pg=PA401</t>
        </r>
      </text>
    </comment>
    <comment ref="AN1762" authorId="0" shapeId="0" xr:uid="{00000000-0006-0000-0000-000043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762" authorId="0" shapeId="0" xr:uid="{00000000-0006-0000-0000-000044300000}">
      <text>
        <r>
          <rPr>
            <sz val="11"/>
            <color indexed="8"/>
            <rFont val="Helvetica"/>
            <family val="2"/>
          </rPr>
          <t>Author:
The Simon Wiesenthal Centre</t>
        </r>
      </text>
    </comment>
    <comment ref="AT1763" authorId="1" shapeId="0" xr:uid="{183761EC-D71F-7741-89D4-C4BF53A20D23}">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1764" authorId="1" shapeId="0" xr:uid="{00000000-0006-0000-0000-0000FE050000}">
      <text>
        <r>
          <rPr>
            <sz val="11"/>
            <color indexed="8"/>
            <rFont val="Helvetica"/>
            <family val="2"/>
          </rPr>
          <t xml:space="preserve">Mack Eason:
https://trialinternational.org/latest-post/alfredo-cristiani-burkard/
</t>
        </r>
      </text>
    </comment>
    <comment ref="P1764" authorId="1" shapeId="0" xr:uid="{00000000-0006-0000-0000-0000FF050000}">
      <text>
        <r>
          <rPr>
            <sz val="11"/>
            <color indexed="8"/>
            <rFont val="Helvetica"/>
            <family val="2"/>
          </rPr>
          <t>Mack Eason:
https://trialinternational.org/latest-post/inocente-orlando-montano-morales/</t>
        </r>
      </text>
    </comment>
    <comment ref="Q1764" authorId="1" shapeId="0" xr:uid="{00000000-0006-0000-0000-000000060000}">
      <text>
        <r>
          <rPr>
            <sz val="11"/>
            <color indexed="8"/>
            <rFont val="Helvetica"/>
            <family val="2"/>
          </rPr>
          <t>Mack Eason:
https://trialinternational.org/latest-post/inocente-orlando-montano-morales/</t>
        </r>
      </text>
    </comment>
    <comment ref="AF1764" authorId="1" shapeId="0" xr:uid="{00000000-0006-0000-0000-000001060000}">
      <text>
        <r>
          <rPr>
            <sz val="11"/>
            <color indexed="8"/>
            <rFont val="Helvetica"/>
            <family val="2"/>
          </rPr>
          <t>Mack Eason:
Murder, state terrorism</t>
        </r>
      </text>
    </comment>
    <comment ref="AN1764" authorId="1" shapeId="0" xr:uid="{00000000-0006-0000-0000-000002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764" authorId="0" shapeId="0" xr:uid="{00000000-0006-0000-0000-000003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O1765" authorId="1" shapeId="0" xr:uid="{00000000-0006-0000-0000-00003C090000}">
      <text>
        <r>
          <rPr>
            <sz val="11"/>
            <color indexed="8"/>
            <rFont val="Helvetica"/>
            <family val="2"/>
          </rPr>
          <t>Mack Eason:
http://www.internationalcrimesdatabase.org/Case/948/R%C3%ADos-Montt/</t>
        </r>
      </text>
    </comment>
    <comment ref="P1765" authorId="1" shapeId="0" xr:uid="{00000000-0006-0000-0000-00003D090000}">
      <text>
        <r>
          <rPr>
            <sz val="11"/>
            <color indexed="8"/>
            <rFont val="Helvetica"/>
            <family val="2"/>
          </rPr>
          <t>Mack Eason:
https://translate.google.com/translate?hl=en&amp;sl=es&amp;u=http://www.elmundo.es/elmundo/2006/07/07/espana/1152285483.html&amp;prev=search</t>
        </r>
      </text>
    </comment>
    <comment ref="Q1765" authorId="1" shapeId="0" xr:uid="{00000000-0006-0000-0000-00003E090000}">
      <text>
        <r>
          <rPr>
            <sz val="11"/>
            <color indexed="8"/>
            <rFont val="Helvetica"/>
            <family val="2"/>
          </rPr>
          <t>Mack Eason:
http://www.internationalcrimesdatabase.org/Case/948/R%C3%ADos-Montt/</t>
        </r>
      </text>
    </comment>
    <comment ref="R1765" authorId="1" shapeId="0" xr:uid="{00000000-0006-0000-0000-00003F090000}">
      <text>
        <r>
          <rPr>
            <sz val="11"/>
            <color indexed="8"/>
            <rFont val="Helvetica"/>
            <family val="2"/>
          </rPr>
          <t>Mack Eason:
https://trialinternational.org/latest-post/oscar-humberto-mejia-victores/</t>
        </r>
      </text>
    </comment>
    <comment ref="AF1765" authorId="1" shapeId="0" xr:uid="{00000000-0006-0000-0000-000040090000}">
      <text>
        <r>
          <rPr>
            <sz val="11"/>
            <color indexed="8"/>
            <rFont val="Helvetica"/>
            <family val="2"/>
          </rPr>
          <t xml:space="preserve">Mack Eason:
Enforced Torture
extrajudicial killing, 
terrorism
</t>
        </r>
      </text>
    </comment>
    <comment ref="AL1765" authorId="1" shapeId="0" xr:uid="{00000000-0006-0000-0000-000041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1765" authorId="1" shapeId="0" xr:uid="{00000000-0006-0000-0000-000042090000}">
      <text>
        <r>
          <rPr>
            <sz val="11"/>
            <color indexed="8"/>
            <rFont val="Helvetica"/>
            <family val="2"/>
          </rPr>
          <t>Mack Eason:
https://freedomhouse.org/blog/defunct-amnesty-decree-haunts-guatemala-genocide-case</t>
        </r>
      </text>
    </comment>
    <comment ref="O1766" authorId="0" shapeId="0" xr:uid="{00000000-0006-0000-0000-0000EB2B0000}">
      <text>
        <r>
          <rPr>
            <sz val="11"/>
            <color indexed="8"/>
            <rFont val="Helvetica"/>
            <family val="2"/>
          </rPr>
          <t xml:space="preserve">Author:
http://www.derechos.org/nizkor/arg/espana/gar.html (“Duodécimo”)
</t>
        </r>
      </text>
    </comment>
    <comment ref="AB1766" authorId="0" shapeId="0" xr:uid="{00000000-0006-0000-0000-0000EC2B0000}">
      <text>
        <r>
          <rPr>
            <sz val="11"/>
            <color indexed="8"/>
            <rFont val="Helvetica"/>
            <family val="2"/>
          </rPr>
          <t xml:space="preserve">Author:
See 1999 indictment, section 7. 
http://www.derechos.org/nizkor/arg/espana/gar.html </t>
        </r>
      </text>
    </comment>
    <comment ref="AC1766" authorId="0" shapeId="0" xr:uid="{00000000-0006-0000-0000-0000ED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66" authorId="0" shapeId="0" xr:uid="{00000000-0006-0000-0000-0000EE2B0000}">
      <text>
        <r>
          <rPr>
            <sz val="11"/>
            <color indexed="8"/>
            <rFont val="Helvetica"/>
            <family val="2"/>
          </rPr>
          <t xml:space="preserve">Author:
Trial Watch says these Argentinean defendants were charged with CaH.  I looked through the court documents and I disagree.
</t>
        </r>
      </text>
    </comment>
    <comment ref="AF1766" authorId="0" shapeId="0" xr:uid="{00000000-0006-0000-0000-0000EF2B0000}">
      <text>
        <r>
          <rPr>
            <sz val="11"/>
            <color indexed="8"/>
            <rFont val="Helvetica"/>
            <family val="2"/>
          </rPr>
          <t>Author:
Terrorism</t>
        </r>
      </text>
    </comment>
    <comment ref="AL1766" authorId="0" shapeId="0" xr:uid="{00000000-0006-0000-0000-0000F0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66" authorId="0" shapeId="0" xr:uid="{00000000-0006-0000-0000-0000F1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66" authorId="0" shapeId="0" xr:uid="{00000000-0006-0000-0000-0000F2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66" authorId="0" shapeId="0" xr:uid="{00000000-0006-0000-0000-0000F3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66" authorId="0" shapeId="0" xr:uid="{00000000-0006-0000-0000-0000F4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66" authorId="0" shapeId="0" xr:uid="{00000000-0006-0000-0000-0000F52B0000}">
      <text>
        <r>
          <rPr>
            <sz val="11"/>
            <color indexed="8"/>
            <rFont val="Helvetica"/>
            <family val="2"/>
          </rPr>
          <t>Author:
multiple countries had opened investigations into these Argentinean defendants.</t>
        </r>
      </text>
    </comment>
    <comment ref="K1767" authorId="0" shapeId="0" xr:uid="{00000000-0006-0000-0000-0000D0110000}">
      <text>
        <r>
          <rPr>
            <sz val="11"/>
            <color indexed="8"/>
            <rFont val="Helvetica"/>
            <family val="2"/>
          </rPr>
          <t xml:space="preserve">Author:
https://www.highbeam.com/doc/1P1-88602436.html
</t>
        </r>
      </text>
    </comment>
    <comment ref="AB1767" authorId="0" shapeId="0" xr:uid="{00000000-0006-0000-0000-0000D1110000}">
      <text>
        <r>
          <rPr>
            <sz val="11"/>
            <color indexed="8"/>
            <rFont val="Helvetica"/>
            <family val="2"/>
          </rPr>
          <t>Author:
“Crimes against humanity, crimes of torture, acts of barbarism and arbitrary arrests.”
http://ospiti.peacelink.it/anb-bia/nr437/e06.html</t>
        </r>
      </text>
    </comment>
    <comment ref="AE1767" authorId="0" shapeId="0" xr:uid="{00000000-0006-0000-0000-0000D2110000}">
      <text>
        <r>
          <rPr>
            <sz val="11"/>
            <color indexed="8"/>
            <rFont val="Helvetica"/>
            <family val="2"/>
          </rPr>
          <t>Author:
“Crimes against humanity, crimes of torture, acts of barbarism and arbitrary arrests.”
http://ospiti.peacelink.it/anb-bia/nr437/e06.html</t>
        </r>
      </text>
    </comment>
    <comment ref="AF1767" authorId="0" shapeId="0" xr:uid="{00000000-0006-0000-0000-0000D3110000}">
      <text>
        <r>
          <rPr>
            <sz val="11"/>
            <color indexed="8"/>
            <rFont val="Helvetica"/>
            <family val="2"/>
          </rPr>
          <t>Author:
“Crimes against humanity, crimes of torture, acts of barbarism and arbitrary arrests.”
http://ospiti.peacelink.it/anb-bia/nr437/e06.html</t>
        </r>
      </text>
    </comment>
    <comment ref="AG1767" authorId="0" shapeId="0" xr:uid="{00000000-0006-0000-0000-0000D4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1767" authorId="0" shapeId="0" xr:uid="{00000000-0006-0000-0000-0000D5110000}">
      <text>
        <r>
          <rPr>
            <sz val="11"/>
            <color indexed="8"/>
            <rFont val="Helvetica"/>
            <family val="2"/>
          </rPr>
          <t>Author:
Looks like parts of Cameroon were held by all the other colonial powers (Brits, French, Germans)
https://en.wikipedia.org/wiki/History_of_Cameroon#Colonization</t>
        </r>
      </text>
    </comment>
    <comment ref="AN1767" authorId="0" shapeId="0" xr:uid="{00000000-0006-0000-0000-0000D6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1767" authorId="0" shapeId="0" xr:uid="{00000000-0006-0000-0000-0000D7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1767" authorId="0" shapeId="0" xr:uid="{00000000-0006-0000-0000-0000D8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1767" authorId="0" shapeId="0" xr:uid="{00000000-0006-0000-0000-0000D9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1767" authorId="0" shapeId="0" xr:uid="{00000000-0006-0000-0000-0000DA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1767" authorId="0" shapeId="0" xr:uid="{00000000-0006-0000-0000-0000DB110000}">
      <text>
        <r>
          <rPr>
            <sz val="11"/>
            <color indexed="8"/>
            <rFont val="Helvetica"/>
            <family val="2"/>
          </rPr>
          <t>Author:
removed from his position as Governor of Littoral province as of May 2001.  Not a government official at the time.
http://www.cameroon-info.net/stories/0,6669,@,affaire-des-9-disparus-de-bepanda-le-gouverneur-du-littoral-limoge.html</t>
        </r>
      </text>
    </comment>
    <comment ref="BH1767" authorId="0" shapeId="0" xr:uid="{00000000-0006-0000-0000-0000DC110000}">
      <text>
        <r>
          <rPr>
            <sz val="11"/>
            <color indexed="8"/>
            <rFont val="Helvetica"/>
            <family val="2"/>
          </rPr>
          <t xml:space="preserve">Author:
https://www.highbeam.com/doc/1P1-88602436.html
</t>
        </r>
      </text>
    </comment>
    <comment ref="B1768" authorId="0" shapeId="0" xr:uid="{EB1D75F9-F213-774C-BFB2-51F1D4624530}">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768" authorId="0" shapeId="0" xr:uid="{00000000-0006-0000-0000-0000B3180000}">
      <text>
        <r>
          <rPr>
            <sz val="11"/>
            <color indexed="8"/>
            <rFont val="Helvetica"/>
            <family val="2"/>
          </rPr>
          <t>Author:
http://www.fmyv.es/ci/in/HR/12.pdf
Also see http://www.elmundo.es/elmundo/2006/09/14/solidaridad/1158254679.html</t>
        </r>
      </text>
    </comment>
    <comment ref="P1768" authorId="0" shapeId="0" xr:uid="{00000000-0006-0000-0000-0000B4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Q1768" authorId="0" shapeId="0" xr:uid="{00000000-0006-0000-0000-0000B5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768" authorId="0" shapeId="0" xr:uid="{00000000-0006-0000-0000-0000B6180000}">
      <text>
        <r>
          <rPr>
            <sz val="11"/>
            <color indexed="8"/>
            <rFont val="Helvetica"/>
            <family val="2"/>
          </rPr>
          <t>Author:
“genocide, illegal detention, torture and crimes against humanity” 
http://www.fmyv.es/ci/in/HR/12.pdf at 21</t>
        </r>
      </text>
    </comment>
    <comment ref="AC1768" authorId="0" shapeId="0" xr:uid="{00000000-0006-0000-0000-0000B7180000}">
      <text>
        <r>
          <rPr>
            <sz val="11"/>
            <color indexed="8"/>
            <rFont val="Helvetica"/>
            <family val="2"/>
          </rPr>
          <t>Author:
“genocide, illegal detention, torture and crimes against humanity” 
http://www.fmyv.es/ci/in/HR/12.pdf at 21</t>
        </r>
      </text>
    </comment>
    <comment ref="AE1768" authorId="0" shapeId="0" xr:uid="{00000000-0006-0000-0000-0000B8180000}">
      <text>
        <r>
          <rPr>
            <sz val="11"/>
            <color indexed="8"/>
            <rFont val="Helvetica"/>
            <family val="2"/>
          </rPr>
          <t>Author:
“genocide, illegal detention, torture and crimes against humanity” 
http://www.fmyv.es/ci/in/HR/12.pdf at 21</t>
        </r>
      </text>
    </comment>
    <comment ref="AF1768" authorId="0" shapeId="0" xr:uid="{00000000-0006-0000-0000-0000B9180000}">
      <text>
        <r>
          <rPr>
            <sz val="11"/>
            <color indexed="8"/>
            <rFont val="Helvetica"/>
            <family val="2"/>
          </rPr>
          <t>Author:
“genocide, illegal detention, torture and crimes against humanity” 
http://www.fmyv.es/ci/in/HR/12.pdf at 21</t>
        </r>
      </text>
    </comment>
    <comment ref="AI1768" authorId="0" shapeId="0" xr:uid="{00000000-0006-0000-0000-0000BA180000}">
      <text>
        <r>
          <rPr>
            <sz val="11"/>
            <color indexed="8"/>
            <rFont val="Helvetica"/>
            <family val="2"/>
          </rPr>
          <t>Author:
Spain didn’t hold Morocco as a colony in the 19th century, BUT Morocco was a spanish protectorate after WWI and was invaded by Franco</t>
        </r>
      </text>
    </comment>
    <comment ref="AL1768" authorId="0" shapeId="0" xr:uid="{00000000-0006-0000-0000-0000BB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768" authorId="0" shapeId="0" xr:uid="{00000000-0006-0000-0000-0000BC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768" authorId="0" shapeId="0" xr:uid="{00000000-0006-0000-0000-0000BD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768" authorId="0" shapeId="0" xr:uid="{00000000-0006-0000-0000-0000BE180000}">
      <text>
        <r>
          <rPr>
            <sz val="11"/>
            <color indexed="8"/>
            <rFont val="Helvetica"/>
            <family val="2"/>
          </rPr>
          <t>Author:
“filed before the Spanish National Court by a group of Saharawi citizens”  http://www.fmyv.es/ci/in/HR/12.pdf at p. 21</t>
        </r>
      </text>
    </comment>
    <comment ref="AQ1768" authorId="0" shapeId="0" xr:uid="{00000000-0006-0000-0000-0000BF180000}">
      <text>
        <r>
          <rPr>
            <sz val="11"/>
            <color indexed="8"/>
            <rFont val="Helvetica"/>
            <family val="2"/>
          </rPr>
          <t>Author:
“filed before the Spanish National Court by a group of Saharawi citizens”  http://www.fmyv.es/ci/in/HR/12.pdf at p. 21</t>
        </r>
      </text>
    </comment>
    <comment ref="AR1768" authorId="0" shapeId="0" xr:uid="{00000000-0006-0000-0000-0000C018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768" authorId="0" shapeId="0" xr:uid="{00000000-0006-0000-0000-0000C1180000}">
      <text>
        <r>
          <rPr>
            <sz val="11"/>
            <color indexed="8"/>
            <rFont val="Helvetica"/>
            <family val="2"/>
          </rPr>
          <t>Author:
Governor of Smara between 1976 and 1978</t>
        </r>
      </text>
    </comment>
    <comment ref="O1769" authorId="1" shapeId="0" xr:uid="{00000000-0006-0000-0000-0000AF300000}">
      <text>
        <r>
          <rPr>
            <sz val="11"/>
            <color indexed="8"/>
            <rFont val="Helvetica"/>
            <family val="2"/>
          </rPr>
          <t>Mack Eason:
https://trialinternational.org/latest-post/torture-in-gambia-ex-minister-ousman-sonko-must-face-his-responsibilities/</t>
        </r>
      </text>
    </comment>
    <comment ref="P1769" authorId="1" shapeId="0" xr:uid="{00000000-0006-0000-0000-0000B0300000}">
      <text>
        <r>
          <rPr>
            <sz val="11"/>
            <color indexed="8"/>
            <rFont val="Helvetica"/>
            <family val="2"/>
          </rPr>
          <t>Mack Eason:
https://trialinternational.org/latest-post/ousman-sonko-2/</t>
        </r>
      </text>
    </comment>
    <comment ref="R1769" authorId="1" shapeId="0" xr:uid="{00000000-0006-0000-0000-0000B1300000}">
      <text>
        <r>
          <rPr>
            <sz val="11"/>
            <color indexed="8"/>
            <rFont val="Helvetica"/>
            <family val="2"/>
          </rPr>
          <t>Mack Eason:
https://trialinternational.org/latest-post/torture-in-gambia-ex-minister-ousman-sonko-must-face-his-responsibilities/</t>
        </r>
      </text>
    </comment>
    <comment ref="AL1769" authorId="1" shapeId="0" xr:uid="{00000000-0006-0000-0000-0000B2300000}">
      <text>
        <r>
          <rPr>
            <sz val="11"/>
            <color indexed="8"/>
            <rFont val="Helvetica"/>
            <family val="2"/>
          </rPr>
          <t>Mack Eason:
http://www.nation.co.ke/news/africa/Swiss-arrest-ex-Gambian-ministeR/1066-3790256-emmmki/</t>
        </r>
      </text>
    </comment>
    <comment ref="AU1769" authorId="1" shapeId="0" xr:uid="{00000000-0006-0000-0000-0000B3300000}">
      <text>
        <r>
          <rPr>
            <sz val="11"/>
            <color indexed="8"/>
            <rFont val="Helvetica"/>
            <family val="2"/>
          </rPr>
          <t>Mack Eason:
https://jollofnews.com/2017/03/10/gambia-seeks-extradition-of-ex-interior-minister-ousman-sonko/</t>
        </r>
      </text>
    </comment>
    <comment ref="BB1769" authorId="1" shapeId="0" xr:uid="{00000000-0006-0000-0000-0000B4300000}">
      <text>
        <r>
          <rPr>
            <sz val="11"/>
            <color indexed="8"/>
            <rFont val="Helvetica"/>
            <family val="2"/>
          </rPr>
          <t>Mack Eason:
“ had been living in a home for asylum seekers near Berne for over two months.”
http://www.euronews.com/2017/01/26/swiss-take-former-gambian-minister-sonko-into-custody-media
Asylum application was filed but rejected. https://trialinternational.org/latest-post/torture-in-gambia-ex-minister-ousman-sonko-must-face-his-responsibilities/</t>
        </r>
      </text>
    </comment>
    <comment ref="BJ1769" authorId="1" shapeId="0" xr:uid="{00000000-0006-0000-0000-0000B5300000}">
      <text>
        <r>
          <rPr>
            <sz val="11"/>
            <color indexed="8"/>
            <rFont val="Helvetica"/>
            <family val="2"/>
          </rPr>
          <t xml:space="preserve">Mack Eason:
Gambian authorities support prosecution in Sweden, decline to file extradition </t>
        </r>
      </text>
    </comment>
    <comment ref="P1770" authorId="0" shapeId="0" xr:uid="{00000000-0006-0000-0000-0000A1100000}">
      <text>
        <r>
          <rPr>
            <sz val="11"/>
            <color indexed="8"/>
            <rFont val="Helvetica"/>
            <family val="2"/>
          </rPr>
          <t>Author:
https://trialinternational.org/latest-post/karlis-ozols/</t>
        </r>
      </text>
    </comment>
    <comment ref="AD1770" authorId="0" shapeId="0" xr:uid="{00000000-0006-0000-0000-0000A2100000}">
      <text>
        <r>
          <rPr>
            <sz val="11"/>
            <color indexed="8"/>
            <rFont val="Helvetica"/>
            <family val="2"/>
          </rPr>
          <t xml:space="preserve">Author:
https://trialinternational.org/latest-post/karlis-ozols/
</t>
        </r>
      </text>
    </comment>
    <comment ref="AE1770" authorId="0" shapeId="0" xr:uid="{00000000-0006-0000-0000-0000A3100000}">
      <text>
        <r>
          <rPr>
            <sz val="11"/>
            <color indexed="8"/>
            <rFont val="Helvetica"/>
            <family val="2"/>
          </rPr>
          <t>Author:
https://trialinternational.org/latest-post/karlis-ozols/</t>
        </r>
      </text>
    </comment>
    <comment ref="AF1770" authorId="0" shapeId="0" xr:uid="{00000000-0006-0000-0000-0000A4100000}">
      <text>
        <r>
          <rPr>
            <sz val="11"/>
            <color indexed="8"/>
            <rFont val="Helvetica"/>
            <family val="2"/>
          </rPr>
          <t>Author:
“mass murder”
https://trialinternational.org/latest-post/karlis-ozols/</t>
        </r>
      </text>
    </comment>
    <comment ref="AZ1770" authorId="0" shapeId="0" xr:uid="{00000000-0006-0000-0000-0000A5100000}">
      <text>
        <r>
          <rPr>
            <sz val="11"/>
            <color indexed="8"/>
            <rFont val="Helvetica"/>
            <family val="2"/>
          </rPr>
          <t>Author:
“a list of seventy named persons who were residents of Australia and who were alleged to have committed war crimes.”
https://books.google.com/books?id=7o7KTp1341gC&amp;pg=PA126</t>
        </r>
      </text>
    </comment>
    <comment ref="BA1770" authorId="0" shapeId="0" xr:uid="{00000000-0006-0000-0000-0000A6100000}">
      <text>
        <r>
          <rPr>
            <sz val="11"/>
            <color indexed="8"/>
            <rFont val="Helvetica"/>
            <family val="2"/>
          </rPr>
          <t>Author:
“a list of seventy named persons who were residents of Australia and who were alleged to have committed war crimes.”
https://books.google.com/books?id=7o7KTp1341gC&amp;pg=PA126</t>
        </r>
      </text>
    </comment>
    <comment ref="BC1770" authorId="0" shapeId="0" xr:uid="{00000000-0006-0000-0000-0000A7100000}">
      <text>
        <r>
          <rPr>
            <sz val="11"/>
            <color indexed="8"/>
            <rFont val="Helvetica"/>
            <family val="2"/>
          </rPr>
          <t>Author:
“a list of seventy named persons who were residents of Australia and who were alleged to have committed war crimes.”
https://books.google.com/books?id=7o7KTp1341gC&amp;pg=PA126</t>
        </r>
      </text>
    </comment>
    <comment ref="B1771" authorId="0" shapeId="0" xr:uid="{00000000-0006-0000-0000-0000B9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1771" authorId="0" shapeId="0" xr:uid="{00000000-0006-0000-0000-0000BA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1771" authorId="0" shapeId="0" xr:uid="{00000000-0006-0000-0000-0000BB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1771" authorId="0" shapeId="0" xr:uid="{00000000-0006-0000-0000-0000BC130000}">
      <text>
        <r>
          <rPr>
            <sz val="11"/>
            <color indexed="8"/>
            <rFont val="Helvetica"/>
            <family val="2"/>
          </rPr>
          <t xml:space="preserve">Author:
In the Russian sphere of interest since the early 19th century
</t>
        </r>
      </text>
    </comment>
    <comment ref="AH1771" authorId="0" shapeId="0" xr:uid="{00000000-0006-0000-0000-0000BD130000}">
      <text>
        <r>
          <rPr>
            <sz val="11"/>
            <color indexed="8"/>
            <rFont val="Helvetica"/>
            <family val="2"/>
          </rPr>
          <t>Author:
https://en.wikipedia.org/wiki/List_of_former_German_colonies</t>
        </r>
      </text>
    </comment>
    <comment ref="AL1771" authorId="0" shapeId="0" xr:uid="{00000000-0006-0000-0000-0000BE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1771" authorId="0" shapeId="0" xr:uid="{00000000-0006-0000-0000-0000BF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1771" authorId="0" shapeId="0" xr:uid="{00000000-0006-0000-0000-0000C0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1771" authorId="0" shapeId="0" xr:uid="{00000000-0006-0000-0000-0000C1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1771" authorId="0" shapeId="0" xr:uid="{00000000-0006-0000-0000-0000C2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1771" authorId="0" shapeId="0" xr:uid="{00000000-0006-0000-0000-0000C3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1771" authorId="0" shapeId="0" xr:uid="{00000000-0006-0000-0000-0000C4130000}">
      <text>
        <r>
          <rPr>
            <sz val="11"/>
            <color indexed="8"/>
            <rFont val="Helvetica"/>
            <family val="2"/>
          </rPr>
          <t>Author:
Colonel
https://www.sipri.org/sites/default/files/2016-03/2005-792-CFSP.pdf</t>
        </r>
      </text>
    </comment>
    <comment ref="BH1771" authorId="0" shapeId="0" xr:uid="{00000000-0006-0000-0000-0000C5130000}">
      <text>
        <r>
          <rPr>
            <sz val="11"/>
            <color indexed="8"/>
            <rFont val="Helvetica"/>
            <family val="2"/>
          </rPr>
          <t xml:space="preserve">Author:
https://www.hrw.org/news/2006/04/05/germany-prosecutor-denies-uzbek-victims-justice
</t>
        </r>
      </text>
    </comment>
    <comment ref="BI1771" authorId="0" shapeId="0" xr:uid="{00000000-0006-0000-0000-0000C6130000}">
      <text>
        <r>
          <rPr>
            <sz val="11"/>
            <color indexed="8"/>
            <rFont val="Helvetica"/>
            <family val="2"/>
          </rPr>
          <t>Author:
Sanctions against all these individuals had been put in place by EU.
https://www.sipri.org/sites/default/files/2016-03/2005-792-CFSP.pdf</t>
        </r>
      </text>
    </comment>
    <comment ref="O1772" authorId="0" shapeId="0" xr:uid="{00000000-0006-0000-0000-0000EF2C0000}">
      <text>
        <r>
          <rPr>
            <sz val="11"/>
            <color indexed="8"/>
            <rFont val="Helvetica"/>
            <family val="2"/>
          </rPr>
          <t>Author:
http://www.derechos.org/nizkor/arg/espana/gar.html</t>
        </r>
      </text>
    </comment>
    <comment ref="P1772" authorId="0" shapeId="0" xr:uid="{00000000-0006-0000-0000-0000F02C0000}">
      <text>
        <r>
          <rPr>
            <sz val="11"/>
            <color indexed="8"/>
            <rFont val="Helvetica"/>
            <family val="2"/>
          </rPr>
          <t>Author:
http://www.derechos.org/nizkor/arg/espana/gar.html</t>
        </r>
      </text>
    </comment>
    <comment ref="AB1772" authorId="0" shapeId="0" xr:uid="{00000000-0006-0000-0000-0000F12C0000}">
      <text>
        <r>
          <rPr>
            <sz val="11"/>
            <color indexed="8"/>
            <rFont val="Helvetica"/>
            <family val="2"/>
          </rPr>
          <t xml:space="preserve">Author:
See 1999 indictment, section 7. 
http://www.derechos.org/nizkor/arg/espana/gar.html </t>
        </r>
      </text>
    </comment>
    <comment ref="AC1772" authorId="0" shapeId="0" xr:uid="{00000000-0006-0000-0000-0000F2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72" authorId="0" shapeId="0" xr:uid="{00000000-0006-0000-0000-0000F32C0000}">
      <text>
        <r>
          <rPr>
            <sz val="11"/>
            <color indexed="8"/>
            <rFont val="Helvetica"/>
            <family val="2"/>
          </rPr>
          <t xml:space="preserve">Author:
Trial Watch says these Argentinean defendants were charged with CaH.  I looked through the court documents and I disagree.
</t>
        </r>
      </text>
    </comment>
    <comment ref="AF1772" authorId="0" shapeId="0" xr:uid="{00000000-0006-0000-0000-0000F42C0000}">
      <text>
        <r>
          <rPr>
            <sz val="11"/>
            <color indexed="8"/>
            <rFont val="Helvetica"/>
            <family val="2"/>
          </rPr>
          <t>Author:
Terrorism</t>
        </r>
      </text>
    </comment>
    <comment ref="AL1772" authorId="0" shapeId="0" xr:uid="{00000000-0006-0000-0000-0000F5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72" authorId="0" shapeId="0" xr:uid="{00000000-0006-0000-0000-0000F6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72" authorId="0" shapeId="0" xr:uid="{00000000-0006-0000-0000-0000F7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72" authorId="0" shapeId="0" xr:uid="{00000000-0006-0000-0000-0000F8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72" authorId="0" shapeId="0" xr:uid="{00000000-0006-0000-0000-0000F9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72" authorId="0" shapeId="0" xr:uid="{00000000-0006-0000-0000-0000FA2C0000}">
      <text>
        <r>
          <rPr>
            <sz val="11"/>
            <color indexed="8"/>
            <rFont val="Helvetica"/>
            <family val="2"/>
          </rPr>
          <t>Author:
multiple countries had opened investigations into these Argentinean defendants.</t>
        </r>
      </text>
    </comment>
    <comment ref="O1773" authorId="0" shapeId="0" xr:uid="{00000000-0006-0000-0000-000045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773" authorId="0" shapeId="0" xr:uid="{00000000-0006-0000-0000-000046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773" authorId="0" shapeId="0" xr:uid="{00000000-0006-0000-0000-000047300000}">
      <text>
        <r>
          <rPr>
            <sz val="11"/>
            <color indexed="8"/>
            <rFont val="Helvetica"/>
            <family val="2"/>
          </rPr>
          <t>Author:
https://books.google.com/books?id=X5EgykND42kC&amp;pg=PA401</t>
        </r>
      </text>
    </comment>
    <comment ref="AN1773" authorId="0" shapeId="0" xr:uid="{00000000-0006-0000-0000-000048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773" authorId="0" shapeId="0" xr:uid="{00000000-0006-0000-0000-000049300000}">
      <text>
        <r>
          <rPr>
            <sz val="11"/>
            <color indexed="8"/>
            <rFont val="Helvetica"/>
            <family val="2"/>
          </rPr>
          <t>Author:
The Simon Wiesenthal Centre</t>
        </r>
      </text>
    </comment>
    <comment ref="A1774" authorId="0" shapeId="0" xr:uid="{00000000-0006-0000-0000-00001411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774" authorId="1" shapeId="0" xr:uid="{00000000-0006-0000-0000-000015110000}">
      <text>
        <r>
          <rPr>
            <sz val="11"/>
            <color indexed="8"/>
            <rFont val="Helvetica"/>
            <family val="2"/>
          </rPr>
          <t xml:space="preserve">Mack Eason:
https://trialinternational.org/latest-post/donald-h-rumsfeld/
</t>
        </r>
      </text>
    </comment>
    <comment ref="O1774" authorId="0" shapeId="0" xr:uid="{00000000-0006-0000-0000-000016110000}">
      <text>
        <r>
          <rPr>
            <sz val="11"/>
            <color indexed="8"/>
            <rFont val="Helvetica"/>
            <family val="2"/>
          </rPr>
          <t xml:space="preserve">Author:
Gallagher, "Universal Jurisdiction in Practice" jicj.oxfordjournals.org/content/7/5/1087.full.pdf
</t>
        </r>
      </text>
    </comment>
    <comment ref="Q1774" authorId="0" shapeId="0" xr:uid="{00000000-0006-0000-0000-000017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774" authorId="0" shapeId="0" xr:uid="{00000000-0006-0000-0000-000018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774" authorId="0" shapeId="0" xr:uid="{00000000-0006-0000-0000-000019110000}">
      <text>
        <r>
          <rPr>
            <sz val="11"/>
            <color indexed="8"/>
            <rFont val="Helvetica"/>
            <family val="2"/>
          </rPr>
          <t xml:space="preserve">Author:
US is Sui generis among former colonies.  Treated it differently.
</t>
        </r>
      </text>
    </comment>
    <comment ref="AH1774" authorId="0" shapeId="0" xr:uid="{00000000-0006-0000-0000-00001A110000}">
      <text>
        <r>
          <rPr>
            <sz val="11"/>
            <color indexed="8"/>
            <rFont val="Helvetica"/>
            <family val="2"/>
          </rPr>
          <t>Author:
https://en.wikipedia.org/wiki/List_of_former_German_colonies</t>
        </r>
      </text>
    </comment>
    <comment ref="AL1774" authorId="0" shapeId="0" xr:uid="{00000000-0006-0000-0000-00001B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774" authorId="0" shapeId="0" xr:uid="{00000000-0006-0000-0000-00001C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1774" authorId="0" shapeId="0" xr:uid="{00000000-0006-0000-0000-00001D110000}">
      <text>
        <r>
          <rPr>
            <sz val="11"/>
            <color indexed="8"/>
            <rFont val="Helvetica"/>
            <family val="2"/>
          </rPr>
          <t>Author:
Colonel</t>
        </r>
      </text>
    </comment>
    <comment ref="AV1774" authorId="0" shapeId="0" xr:uid="{00000000-0006-0000-0000-00001E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B1775" authorId="0" shapeId="0" xr:uid="{00000000-0006-0000-0000-00000A310000}">
      <text>
        <r>
          <rPr>
            <sz val="11"/>
            <color indexed="8"/>
            <rFont val="Helvetica"/>
            <family val="2"/>
          </rPr>
          <t>Author:
Refugee case</t>
        </r>
      </text>
    </comment>
    <comment ref="P1775" authorId="1" shapeId="0" xr:uid="{00000000-0006-0000-0000-00000B310000}">
      <text>
        <r>
          <rPr>
            <sz val="11"/>
            <color indexed="8"/>
            <rFont val="Helvetica"/>
            <family val="2"/>
          </rPr>
          <t>Mack Eason:
https://www.generalbundesanwalt.de/prnt/showpress.php?newsid=587</t>
        </r>
      </text>
    </comment>
    <comment ref="Q1775" authorId="1" shapeId="0" xr:uid="{00000000-0006-0000-0000-00000C310000}">
      <text>
        <r>
          <rPr>
            <sz val="11"/>
            <color rgb="FF000000"/>
            <rFont val="Helvetica"/>
            <family val="2"/>
          </rPr>
          <t xml:space="preserve">Mack Eason:
</t>
        </r>
        <r>
          <rPr>
            <sz val="11"/>
            <color rgb="FF000000"/>
            <rFont val="Helvetica"/>
            <family val="2"/>
          </rPr>
          <t>http://bigstory.ap.org/article/8532f73a95c348b88979188f17b17f18/germany-man-charged-over-2013-kidnapping-syria</t>
        </r>
      </text>
    </comment>
    <comment ref="R1775" authorId="1" shapeId="0" xr:uid="{00000000-0006-0000-0000-00000D310000}">
      <text>
        <r>
          <rPr>
            <sz val="11"/>
            <color indexed="8"/>
            <rFont val="Helvetica"/>
            <family val="2"/>
          </rPr>
          <t>Mack Eason:
http://www.telegraph.co.uk/news/worldnews/europe/germany/12115037/Suspected-Syrian-jihadist-arrested-in-Germany-for-war-crime.html</t>
        </r>
      </text>
    </comment>
    <comment ref="S1775" authorId="1" shapeId="0" xr:uid="{00000000-0006-0000-0000-00000E310000}">
      <text>
        <r>
          <rPr>
            <sz val="11"/>
            <color indexed="8"/>
            <rFont val="Helvetica"/>
            <family val="2"/>
          </rPr>
          <t>Mack Eason:
http://www.citynews.ca/2016/10/20/syrian-man-tried-in-germany-over-abduction-of-canadian-un-observer/</t>
        </r>
      </text>
    </comment>
    <comment ref="AD1775" authorId="0" shapeId="0" xr:uid="{00000000-0006-0000-0000-00000F310000}">
      <text>
        <r>
          <rPr>
            <sz val="11"/>
            <color indexed="8"/>
            <rFont val="Helvetica"/>
            <family val="2"/>
          </rPr>
          <t>Author:
Kidnapping a UN observer</t>
        </r>
      </text>
    </comment>
    <comment ref="AF1775" authorId="0" shapeId="0" xr:uid="{00000000-0006-0000-0000-000010310000}">
      <text>
        <r>
          <rPr>
            <sz val="11"/>
            <color indexed="8"/>
            <rFont val="Helvetica"/>
            <family val="2"/>
          </rPr>
          <t>Author:
kidnapping</t>
        </r>
      </text>
    </comment>
    <comment ref="AZ1775" authorId="1" shapeId="0" xr:uid="{00000000-0006-0000-0000-000011310000}">
      <text>
        <r>
          <rPr>
            <sz val="11"/>
            <color indexed="8"/>
            <rFont val="Helvetica"/>
            <family val="2"/>
          </rPr>
          <t>Mack Eason:
“living in a Stuttgart apartment at the time of his arrest.”
http://www.telegraph.co.uk/news/worldnews/europe/germany/12115037/Suspected-Syrian-jihadist-arrested-in-Germany-for-war-crime.html</t>
        </r>
      </text>
    </comment>
    <comment ref="BA1775" authorId="1" shapeId="0" xr:uid="{00000000-0006-0000-0000-000012310000}">
      <text>
        <r>
          <rPr>
            <sz val="11"/>
            <color indexed="8"/>
            <rFont val="Helvetica"/>
            <family val="2"/>
          </rPr>
          <t>Mack Eason:
“living in a Stuttgart apartment at the time of his arrest.”
http://www.telegraph.co.uk/news/worldnews/europe/germany/12115037/Suspected-Syrian-jihadist-arrested-in-Germany-for-war-crime.html</t>
        </r>
      </text>
    </comment>
    <comment ref="B1776" authorId="0" shapeId="0" xr:uid="{00000000-0006-0000-0000-0000FF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776" authorId="0" shapeId="0" xr:uid="{00000000-0006-0000-0000-000000030000}">
      <text>
        <r>
          <rPr>
            <sz val="11"/>
            <color indexed="8"/>
            <rFont val="Helvetica"/>
            <family val="2"/>
          </rPr>
          <t>Author:
Defendants Named HERE:
http://cadenaser.com/ser/2014/10/31/tribunales/1414787886_712567.html</t>
        </r>
      </text>
    </comment>
    <comment ref="O1776" authorId="1" shapeId="0" xr:uid="{00000000-0006-0000-0000-000001030000}">
      <text>
        <r>
          <rPr>
            <sz val="11"/>
            <color indexed="8"/>
            <rFont val="Helvetica"/>
            <family val="2"/>
          </rPr>
          <t xml:space="preserve">Mack Eason:
https://translate.google.com/translate?hl=en&amp;sl=es&amp;u=http://memoriahistorica.org.es/tag/maria-servini-de-cubria/&amp;prev=search
</t>
        </r>
      </text>
    </comment>
    <comment ref="P1776" authorId="0" shapeId="0" xr:uid="{00000000-0006-0000-0000-000002030000}">
      <text>
        <r>
          <rPr>
            <sz val="11"/>
            <color indexed="8"/>
            <rFont val="Helvetica"/>
            <family val="2"/>
          </rPr>
          <t>Author:
http://cadenaser.com/ser/2014/10/31/tribunales/1414787886_712567.html</t>
        </r>
      </text>
    </comment>
    <comment ref="AB1776" authorId="0" shapeId="0" xr:uid="{00000000-0006-0000-0000-000003030000}">
      <text>
        <r>
          <rPr>
            <sz val="11"/>
            <color indexed="8"/>
            <rFont val="Helvetica"/>
            <family val="2"/>
          </rPr>
          <t>Author:
http://politica.elpais.com/politica/2014/10/31/actualidad/1414789472_600996.html</t>
        </r>
      </text>
    </comment>
    <comment ref="AE1776" authorId="0" shapeId="0" xr:uid="{00000000-0006-0000-0000-000004030000}">
      <text>
        <r>
          <rPr>
            <sz val="11"/>
            <color indexed="8"/>
            <rFont val="Helvetica"/>
            <family val="2"/>
          </rPr>
          <t xml:space="preserve">Author:
http://cadenaser.com/ser/2014/10/31/tribunales/1414787886_712567.html
</t>
        </r>
      </text>
    </comment>
    <comment ref="AF1776" authorId="0" shapeId="0" xr:uid="{00000000-0006-0000-0000-000005030000}">
      <text>
        <r>
          <rPr>
            <sz val="11"/>
            <color indexed="8"/>
            <rFont val="Helvetica"/>
            <family val="2"/>
          </rPr>
          <t>Author:
List of crimes here: http://politica.elpais.com/politica/2014/10/31/actualidad/1414789472_600996.html</t>
        </r>
      </text>
    </comment>
    <comment ref="AL1776" authorId="0" shapeId="0" xr:uid="{00000000-0006-0000-0000-00000603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776" authorId="0" shapeId="0" xr:uid="{00000000-0006-0000-0000-00000703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776" authorId="0" shapeId="0" xr:uid="{00000000-0006-0000-0000-00000803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776" authorId="0" shapeId="0" xr:uid="{00000000-0006-0000-0000-00000903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776" authorId="0" shapeId="0" xr:uid="{00000000-0006-0000-0000-00000A03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B1777" authorId="1" shapeId="0" xr:uid="{00000000-0006-0000-0000-000000080000}">
      <text>
        <r>
          <rPr>
            <sz val="11"/>
            <color indexed="8"/>
            <rFont val="Helvetica"/>
            <family val="2"/>
          </rPr>
          <t>Mack Eason:
Case filed during coup attempt against Patasse gov’t.  Example of Lawfare?</t>
        </r>
      </text>
    </comment>
    <comment ref="AB1777" authorId="0" shapeId="0" xr:uid="{00000000-0006-0000-0000-000001080000}">
      <text>
        <r>
          <rPr>
            <sz val="11"/>
            <color indexed="8"/>
            <rFont val="Helvetica"/>
            <family val="2"/>
          </rPr>
          <t>Author:
http://www.sangonet.com/Anzeretenetik2Infop/AppelrepriseTrPlainteTI.html</t>
        </r>
      </text>
    </comment>
    <comment ref="AC1777" authorId="0" shapeId="0" xr:uid="{00000000-0006-0000-0000-000002080000}">
      <text>
        <r>
          <rPr>
            <sz val="11"/>
            <color indexed="8"/>
            <rFont val="Helvetica"/>
            <family val="2"/>
          </rPr>
          <t>Author:
http://www.sangonet.com/Anzeretenetik2Infop/AppelrepriseTrPlainteTI.html</t>
        </r>
      </text>
    </comment>
    <comment ref="AD1777" authorId="0" shapeId="0" xr:uid="{00000000-0006-0000-0000-000003080000}">
      <text>
        <r>
          <rPr>
            <sz val="11"/>
            <color indexed="8"/>
            <rFont val="Helvetica"/>
            <family val="2"/>
          </rPr>
          <t>Author:
http://www.sangonet.com/Anzeretenetik2Infop/AppelrepriseTrPlainteTI.html</t>
        </r>
      </text>
    </comment>
    <comment ref="AE1777" authorId="0" shapeId="0" xr:uid="{00000000-0006-0000-0000-000004080000}">
      <text>
        <r>
          <rPr>
            <sz val="11"/>
            <color indexed="8"/>
            <rFont val="Helvetica"/>
            <family val="2"/>
          </rPr>
          <t>Author:
http://www.sangonet.com/Anzeretenetik2Infop/AppelrepriseTrPlainteTI.html</t>
        </r>
      </text>
    </comment>
    <comment ref="AF1777" authorId="0" shapeId="0" xr:uid="{00000000-0006-0000-0000-000005080000}">
      <text>
        <r>
          <rPr>
            <sz val="11"/>
            <color indexed="8"/>
            <rFont val="Helvetica"/>
            <family val="2"/>
          </rPr>
          <t>Author:
http://www.sangonet.com/Anzeretenetik2Infop/AppelrepriseTrPlainteTI.html</t>
        </r>
      </text>
    </comment>
    <comment ref="AN1777" authorId="0" shapeId="0" xr:uid="{00000000-0006-0000-0000-000006080000}">
      <text>
        <r>
          <rPr>
            <sz val="11"/>
            <color indexed="8"/>
            <rFont val="Helvetica"/>
            <family val="2"/>
          </rPr>
          <t xml:space="preserve">Author:
“A dozen Central Africans filed a complaint Thursday before the public prosecutor in Brussels against President Ange-Felix Patasse” (translated from french)
http://www.sangonet.com/Anzeretenetik2Infop/AppelrepriseTrPlainteTI.html
</t>
        </r>
      </text>
    </comment>
    <comment ref="AO1777" authorId="1" shapeId="0" xr:uid="{00000000-0006-0000-0000-000007080000}">
      <text>
        <r>
          <rPr>
            <sz val="11"/>
            <color indexed="8"/>
            <rFont val="Helvetica"/>
            <family val="2"/>
          </rPr>
          <t xml:space="preserve">Mack Eason:
 l'Association Oubangui-Chari
http://www.sangonet.com/Anzeretenetik2Infop/AppelrepriseTrPlainteTI.html
</t>
        </r>
      </text>
    </comment>
    <comment ref="AP1777" authorId="0" shapeId="0" xr:uid="{00000000-0006-0000-0000-000008080000}">
      <text>
        <r>
          <rPr>
            <sz val="11"/>
            <color indexed="8"/>
            <rFont val="Helvetica"/>
            <family val="2"/>
          </rPr>
          <t xml:space="preserve">Author:
“A dozen Central Africans filed a complaint Thursday before the public prosecutor in Brussels against President Ange-Felix Patasse” (translated from french)
http://www.sangonet.com/Anzeretenetik2Infop/AppelrepriseTrPlainteTI.html
</t>
        </r>
      </text>
    </comment>
    <comment ref="AQ1777" authorId="1" shapeId="0" xr:uid="{00000000-0006-0000-0000-000009080000}">
      <text>
        <r>
          <rPr>
            <sz val="11"/>
            <color indexed="8"/>
            <rFont val="Helvetica"/>
            <family val="2"/>
          </rPr>
          <t>Mack Eason:
“Some of the plaintiffs are currently living in the Central, others living in France, Mr. Kongbré said.”
http://www.sangonet.com/Anzeretenetik2Infop/AppelrepriseTrPlainteTI.html</t>
        </r>
      </text>
    </comment>
    <comment ref="AR1777" authorId="1" shapeId="0" xr:uid="{00000000-0006-0000-0000-00000A080000}">
      <text>
        <r>
          <rPr>
            <sz val="11"/>
            <color indexed="8"/>
            <rFont val="Helvetica"/>
            <family val="2"/>
          </rPr>
          <t>Mack Eason:
“Some of the plaintiffs are currently living in the Central, others living in France, Mr. Kongbré said.”
http://www.sangonet.com/Anzeretenetik2Infop/AppelrepriseTrPlainteTI.html</t>
        </r>
      </text>
    </comment>
    <comment ref="AS1777" authorId="0" shapeId="0" xr:uid="{00000000-0006-0000-0000-00000B080000}">
      <text>
        <r>
          <rPr>
            <sz val="11"/>
            <color indexed="8"/>
            <rFont val="Helvetica"/>
            <family val="2"/>
          </rPr>
          <t xml:space="preserve">Author:
president of CAR until 2003
</t>
        </r>
      </text>
    </comment>
    <comment ref="K1778" authorId="0" shapeId="0" xr:uid="{00000000-0006-0000-0000-0000DD110000}">
      <text>
        <r>
          <rPr>
            <sz val="11"/>
            <color indexed="8"/>
            <rFont val="Helvetica"/>
            <family val="2"/>
          </rPr>
          <t xml:space="preserve">Author:
https://www.highbeam.com/doc/1P1-88602436.html
</t>
        </r>
      </text>
    </comment>
    <comment ref="AB1778" authorId="0" shapeId="0" xr:uid="{00000000-0006-0000-0000-0000DE110000}">
      <text>
        <r>
          <rPr>
            <sz val="11"/>
            <color indexed="8"/>
            <rFont val="Helvetica"/>
            <family val="2"/>
          </rPr>
          <t>Author:
“Crimes against humanity, crimes of torture, acts of barbarism and arbitrary arrests.”
http://ospiti.peacelink.it/anb-bia/nr437/e06.html</t>
        </r>
      </text>
    </comment>
    <comment ref="AE1778" authorId="0" shapeId="0" xr:uid="{00000000-0006-0000-0000-0000DF110000}">
      <text>
        <r>
          <rPr>
            <sz val="11"/>
            <color indexed="8"/>
            <rFont val="Helvetica"/>
            <family val="2"/>
          </rPr>
          <t>Author:
“Crimes against humanity, crimes of torture, acts of barbarism and arbitrary arrests.”
http://ospiti.peacelink.it/anb-bia/nr437/e06.html</t>
        </r>
      </text>
    </comment>
    <comment ref="AF1778" authorId="0" shapeId="0" xr:uid="{00000000-0006-0000-0000-0000E0110000}">
      <text>
        <r>
          <rPr>
            <sz val="11"/>
            <color indexed="8"/>
            <rFont val="Helvetica"/>
            <family val="2"/>
          </rPr>
          <t>Author:
“Crimes against humanity, crimes of torture, acts of barbarism and arbitrary arrests.”
http://ospiti.peacelink.it/anb-bia/nr437/e06.html</t>
        </r>
      </text>
    </comment>
    <comment ref="AG1778" authorId="0" shapeId="0" xr:uid="{00000000-0006-0000-0000-0000E1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1778" authorId="0" shapeId="0" xr:uid="{00000000-0006-0000-0000-0000E2110000}">
      <text>
        <r>
          <rPr>
            <sz val="11"/>
            <color indexed="8"/>
            <rFont val="Helvetica"/>
            <family val="2"/>
          </rPr>
          <t>Author:
Looks like parts of Cameroon were held by all the other colonial powers (Brits, French, Germans)
https://en.wikipedia.org/wiki/History_of_Cameroon#Colonization</t>
        </r>
      </text>
    </comment>
    <comment ref="AN1778" authorId="0" shapeId="0" xr:uid="{00000000-0006-0000-0000-0000E3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1778" authorId="0" shapeId="0" xr:uid="{00000000-0006-0000-0000-0000E4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P1778" authorId="0" shapeId="0" xr:uid="{00000000-0006-0000-0000-0000E5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1778" authorId="0" shapeId="0" xr:uid="{00000000-0006-0000-0000-0000E6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1778" authorId="0" shapeId="0" xr:uid="{00000000-0006-0000-0000-0000E7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1778" authorId="0" shapeId="0" xr:uid="{00000000-0006-0000-0000-0000E8110000}">
      <text>
        <r>
          <rPr>
            <sz val="11"/>
            <color indexed="8"/>
            <rFont val="Helvetica"/>
            <family val="2"/>
          </rPr>
          <t>Author:
is STILL president of Cameroon</t>
        </r>
      </text>
    </comment>
    <comment ref="BH1778" authorId="0" shapeId="0" xr:uid="{00000000-0006-0000-0000-0000E9110000}">
      <text>
        <r>
          <rPr>
            <sz val="11"/>
            <color indexed="8"/>
            <rFont val="Helvetica"/>
            <family val="2"/>
          </rPr>
          <t xml:space="preserve">Author:
https://www.highbeam.com/doc/1P1-88602436.html
</t>
        </r>
      </text>
    </comment>
    <comment ref="AG1779" authorId="0" shapeId="0" xr:uid="{00000000-0006-0000-0000-000071120000}">
      <text>
        <r>
          <rPr>
            <sz val="11"/>
            <color indexed="8"/>
            <rFont val="Helvetica"/>
            <family val="2"/>
          </rPr>
          <t>Author:
Rwanda controlled first by Germany (German East Africa) during colonial period, then by Belgium under League of Nations Mandate system</t>
        </r>
      </text>
    </comment>
    <comment ref="AH1779" authorId="0" shapeId="0" xr:uid="{00000000-0006-0000-0000-000072120000}">
      <text>
        <r>
          <rPr>
            <sz val="11"/>
            <color indexed="8"/>
            <rFont val="Helvetica"/>
            <family val="2"/>
          </rPr>
          <t>Author:
barely.
https://en.wikipedia.org/wiki/Danish_colonial_empire#Overview</t>
        </r>
      </text>
    </comment>
    <comment ref="AO1779" authorId="0" shapeId="0" xr:uid="{00000000-0006-0000-0000-000073120000}">
      <text>
        <r>
          <rPr>
            <sz val="11"/>
            <color indexed="8"/>
            <rFont val="Helvetica"/>
            <family val="2"/>
          </rPr>
          <t>Author:
CPCR 
https://www.collectifpartiescivilesrwanda.fr/en/tableau-des-plaintes-du-cpcr/</t>
        </r>
      </text>
    </comment>
    <comment ref="B1780" authorId="0" shapeId="0" xr:uid="{00000000-0006-0000-0000-0000F4090000}">
      <text>
        <r>
          <rPr>
            <sz val="11"/>
            <color indexed="8"/>
            <rFont val="Helvetica"/>
            <family val="2"/>
          </rPr>
          <t>Author:
Follow Up!
Another case in Senegal.</t>
        </r>
      </text>
    </comment>
    <comment ref="O1780" authorId="0" shapeId="0" xr:uid="{00000000-0006-0000-0000-0000F5090000}">
      <text>
        <r>
          <rPr>
            <sz val="11"/>
            <color indexed="8"/>
            <rFont val="Helvetica"/>
            <family val="2"/>
          </rPr>
          <t>Author:
https://trialinternational.org/latest-post/paul-mwilambwe/</t>
        </r>
      </text>
    </comment>
    <comment ref="AF1780" authorId="0" shapeId="0" xr:uid="{00000000-0006-0000-0000-0000F6090000}">
      <text>
        <r>
          <rPr>
            <sz val="11"/>
            <color indexed="8"/>
            <rFont val="Helvetica"/>
            <family val="2"/>
          </rPr>
          <t>Author:
“enforced disappearance and murder of human rights defender.”
http://civitas-maxima.org/CM_ANNUAL%20REPORT%202015.pdf at 19</t>
        </r>
      </text>
    </comment>
    <comment ref="AL1780" authorId="0" shapeId="0" xr:uid="{00000000-0006-0000-0000-0000F7090000}">
      <text>
        <r>
          <rPr>
            <sz val="11"/>
            <color indexed="8"/>
            <rFont val="Helvetica"/>
            <family val="2"/>
          </rPr>
          <t>Author:
https://www.fidh.org/en/region/Africa/democratic-republic-of-congo/16771-drc-senegal-paul-mwilambwe-indicted-in-chebeya-bazana-case-on-grounds-of</t>
        </r>
      </text>
    </comment>
    <comment ref="AN1780" authorId="0" shapeId="0" xr:uid="{00000000-0006-0000-0000-0000F8090000}">
      <text>
        <r>
          <rPr>
            <sz val="11"/>
            <color indexed="8"/>
            <rFont val="Helvetica"/>
            <family val="2"/>
          </rPr>
          <t>Author:
https://www.fidh.org/en/region/Africa/democratic-republic-of-congo/16771-drc-senegal-paul-mwilambwe-indicted-in-chebeya-bazana-case-on-grounds-of</t>
        </r>
      </text>
    </comment>
    <comment ref="BB1780" authorId="0" shapeId="0" xr:uid="{00000000-0006-0000-0000-0000F9090000}">
      <text>
        <r>
          <rPr>
            <sz val="11"/>
            <color indexed="8"/>
            <rFont val="Helvetica"/>
            <family val="2"/>
          </rPr>
          <t>Author:
http://streamafrica.com/news/chebeyas-execution-senegal-court-hear-congolese-case/</t>
        </r>
      </text>
    </comment>
    <comment ref="BJ1780" authorId="0" shapeId="0" xr:uid="{00000000-0006-0000-0000-0000FA090000}">
      <text>
        <r>
          <rPr>
            <sz val="11"/>
            <color indexed="8"/>
            <rFont val="Helvetica"/>
            <family val="2"/>
          </rPr>
          <t>Author:
Mwilambwe and others had already been tried and convicted in absentia in Congo.</t>
        </r>
      </text>
    </comment>
    <comment ref="O1781" authorId="0" shapeId="0" xr:uid="{00000000-0006-0000-0000-0000BC2E0000}">
      <text>
        <r>
          <rPr>
            <sz val="11"/>
            <color indexed="8"/>
            <rFont val="Helvetica"/>
            <family val="2"/>
          </rPr>
          <t xml:space="preserve">Author:
http://www.derechos.org/nizkor/arg/espana/gar.html (“Duodécimo”)
</t>
        </r>
      </text>
    </comment>
    <comment ref="P1781" authorId="0" shapeId="0" xr:uid="{00000000-0006-0000-0000-0000BD2E0000}">
      <text>
        <r>
          <rPr>
            <sz val="11"/>
            <color indexed="8"/>
            <rFont val="Helvetica"/>
            <family val="2"/>
          </rPr>
          <t>Author:
International arrest warrant issued by Garzon
http://www.derechos.org/nizkor/arg/espana/autoago03.html</t>
        </r>
      </text>
    </comment>
    <comment ref="AB1781" authorId="0" shapeId="0" xr:uid="{00000000-0006-0000-0000-0000BE2E0000}">
      <text>
        <r>
          <rPr>
            <sz val="11"/>
            <color indexed="8"/>
            <rFont val="Helvetica"/>
            <family val="2"/>
          </rPr>
          <t xml:space="preserve">Author:
See 1999 indictment, section 7. 
http://www.derechos.org/nizkor/arg/espana/gar.html </t>
        </r>
      </text>
    </comment>
    <comment ref="AC1781" authorId="0" shapeId="0" xr:uid="{00000000-0006-0000-0000-0000BF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81" authorId="0" shapeId="0" xr:uid="{00000000-0006-0000-0000-0000C02E0000}">
      <text>
        <r>
          <rPr>
            <sz val="11"/>
            <color indexed="8"/>
            <rFont val="Helvetica"/>
            <family val="2"/>
          </rPr>
          <t xml:space="preserve">Author:
Trial Watch says these Argentinean defendants were charged with CaH.  I looked through the court documents and I disagree.
</t>
        </r>
      </text>
    </comment>
    <comment ref="AF1781" authorId="0" shapeId="0" xr:uid="{00000000-0006-0000-0000-0000C12E0000}">
      <text>
        <r>
          <rPr>
            <sz val="11"/>
            <color indexed="8"/>
            <rFont val="Helvetica"/>
            <family val="2"/>
          </rPr>
          <t>Author:
Terrorism</t>
        </r>
      </text>
    </comment>
    <comment ref="AL1781" authorId="0" shapeId="0" xr:uid="{00000000-0006-0000-0000-0000C2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81" authorId="0" shapeId="0" xr:uid="{00000000-0006-0000-0000-0000C3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81" authorId="0" shapeId="0" xr:uid="{00000000-0006-0000-0000-0000C4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81" authorId="0" shapeId="0" xr:uid="{00000000-0006-0000-0000-0000C5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81" authorId="0" shapeId="0" xr:uid="{00000000-0006-0000-0000-0000C6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81" authorId="0" shapeId="0" xr:uid="{00000000-0006-0000-0000-0000C72E0000}">
      <text>
        <r>
          <rPr>
            <sz val="11"/>
            <color indexed="8"/>
            <rFont val="Helvetica"/>
            <family val="2"/>
          </rPr>
          <t>Author:
multiple countries had opened investigations into these Argentinean defendants.</t>
        </r>
      </text>
    </comment>
    <comment ref="O1782" authorId="1" shapeId="0" xr:uid="{00000000-0006-0000-0000-00000F090000}">
      <text>
        <r>
          <rPr>
            <sz val="11"/>
            <color indexed="8"/>
            <rFont val="Helvetica"/>
            <family val="2"/>
          </rPr>
          <t>Mack Eason:
http://www.internationalcrimesdatabase.org/Case/948/R%C3%ADos-Montt/</t>
        </r>
      </text>
    </comment>
    <comment ref="P1782" authorId="1" shapeId="0" xr:uid="{00000000-0006-0000-0000-000010090000}">
      <text>
        <r>
          <rPr>
            <sz val="11"/>
            <color indexed="8"/>
            <rFont val="Helvetica"/>
            <family val="2"/>
          </rPr>
          <t>Mack Eason:
https://translate.google.com/translate?hl=en&amp;sl=es&amp;u=http://www.elmundo.es/elmundo/2006/07/07/espana/1152285483.html&amp;prev=search</t>
        </r>
      </text>
    </comment>
    <comment ref="Q1782" authorId="1" shapeId="0" xr:uid="{00000000-0006-0000-0000-000011090000}">
      <text>
        <r>
          <rPr>
            <sz val="11"/>
            <color indexed="8"/>
            <rFont val="Helvetica"/>
            <family val="2"/>
          </rPr>
          <t>Mack Eason:
http://www.internationalcrimesdatabase.org/Case/948/R%C3%ADos-Montt/</t>
        </r>
      </text>
    </comment>
    <comment ref="R1782" authorId="1" shapeId="0" xr:uid="{00000000-0006-0000-0000-000012090000}">
      <text>
        <r>
          <rPr>
            <sz val="11"/>
            <color indexed="8"/>
            <rFont val="Helvetica"/>
            <family val="2"/>
          </rPr>
          <t>Mack Eason:
https://trialinternational.org/latest-post/pedro-garcia-arredondo/</t>
        </r>
      </text>
    </comment>
    <comment ref="AF1782" authorId="1" shapeId="0" xr:uid="{00000000-0006-0000-0000-000013090000}">
      <text>
        <r>
          <rPr>
            <sz val="11"/>
            <color indexed="8"/>
            <rFont val="Helvetica"/>
            <family val="2"/>
          </rPr>
          <t xml:space="preserve">Mack Eason:
Enforced Torture
extrajudicial killing, 
terrorism
</t>
        </r>
      </text>
    </comment>
    <comment ref="AL1782" authorId="1" shapeId="0" xr:uid="{00000000-0006-0000-0000-000014090000}">
      <text>
        <r>
          <rPr>
            <sz val="11"/>
            <color indexed="8"/>
            <rFont val="Helvetica"/>
            <family val="2"/>
          </rPr>
          <t>Mack Eason:
https://trialinternational.org/latest-post/pedro-garcia-arredondo/
https://www.ijmonitor.org/efrain-rios-montt-and-mauricio-rodriguez-sanchez-background/
https://translate.google.com/translate?hl=en&amp;sl=es&amp;u=http://www.abc.es/hemeroteca/historico-17-02-2008/abc/Nacional/fallece-german-chupina-coronel-guatemalteco-procesado-en-espa%25C3%25B1a_1641653202388.html&amp;prev=search</t>
        </r>
      </text>
    </comment>
    <comment ref="AV1782" authorId="1" shapeId="0" xr:uid="{00000000-0006-0000-0000-000015090000}">
      <text>
        <r>
          <rPr>
            <sz val="11"/>
            <color indexed="8"/>
            <rFont val="Helvetica"/>
            <family val="2"/>
          </rPr>
          <t>Mack Eason:
https://freedomhouse.org/blog/defunct-amnesty-decree-haunts-guatemala-genocide-case</t>
        </r>
      </text>
    </comment>
    <comment ref="AG1783" authorId="0" shapeId="0" xr:uid="{00000000-0006-0000-0000-0000D6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783" authorId="1" shapeId="0" xr:uid="{00000000-0006-0000-0000-0000D7070000}">
      <text>
        <r>
          <rPr>
            <sz val="11"/>
            <color indexed="8"/>
            <rFont val="Helvetica"/>
            <family val="2"/>
          </rPr>
          <t>Mack Eason:
http://www.haaretz.com/news/report-olmert-livni-may-face-war-crimes-charges-in-norway-1.274588</t>
        </r>
      </text>
    </comment>
    <comment ref="AN1783" authorId="0" shapeId="0" xr:uid="{00000000-0006-0000-0000-0000D8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P1783" authorId="0" shapeId="0" xr:uid="{00000000-0006-0000-0000-0000D9070000}">
      <text>
        <r>
          <rPr>
            <sz val="11"/>
            <color indexed="8"/>
            <rFont val="Helvetica"/>
            <family val="2"/>
          </rPr>
          <t>Author:
“"It involves three people of Palestinian origin living in Norway and 20 families who lost loved ones or property during the attack," one of the lawyers, Kjell Brygfjeld, 
told AFP.”
http://www.haaretz.com/news/report-olmert-livni-may-face-war-crimes-charges-in-norway-1.274588</t>
        </r>
      </text>
    </comment>
    <comment ref="AQ1783" authorId="0" shapeId="0" xr:uid="{00000000-0006-0000-0000-0000DA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AR1783" authorId="0" shapeId="0" xr:uid="{00000000-0006-0000-0000-0000DB070000}">
      <text>
        <r>
          <rPr>
            <sz val="11"/>
            <color indexed="8"/>
            <rFont val="Helvetica"/>
            <family val="2"/>
          </rPr>
          <t>Author:
“We are also representing several individuals, living in Norway, who may be regarded as victims within the meaning of the Penal Code, in that they have lost close family and assets in connection with the contraventions covered by this complaint. These victims accede to the proceedings and will claim damage in the event of prosecution.”
http://www.achr.eu/newen113.htm</t>
        </r>
      </text>
    </comment>
    <comment ref="BF1783" authorId="0" shapeId="0" xr:uid="{00000000-0006-0000-0000-0000DC070000}">
      <text>
        <r>
          <rPr>
            <sz val="11"/>
            <color indexed="8"/>
            <rFont val="Helvetica"/>
            <family val="2"/>
          </rPr>
          <t>Author:
http://www.achr.eu/newen113.htm</t>
        </r>
      </text>
    </comment>
    <comment ref="O1784" authorId="0" shapeId="0" xr:uid="{00000000-0006-0000-0000-0000282F0000}">
      <text>
        <r>
          <rPr>
            <sz val="11"/>
            <color indexed="8"/>
            <rFont val="Helvetica"/>
            <family val="2"/>
          </rPr>
          <t xml:space="preserve">Author:
http://www.derechos.org/nizkor/arg/espana/gar.html (“Duodécimo”)
</t>
        </r>
      </text>
    </comment>
    <comment ref="AB1784" authorId="0" shapeId="0" xr:uid="{00000000-0006-0000-0000-0000292F0000}">
      <text>
        <r>
          <rPr>
            <sz val="11"/>
            <color indexed="8"/>
            <rFont val="Helvetica"/>
            <family val="2"/>
          </rPr>
          <t xml:space="preserve">Author:
See 1999 indictment, section 7. 
http://www.derechos.org/nizkor/arg/espana/gar.html </t>
        </r>
      </text>
    </comment>
    <comment ref="AC1784" authorId="0" shapeId="0" xr:uid="{00000000-0006-0000-0000-00002A2F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84" authorId="0" shapeId="0" xr:uid="{00000000-0006-0000-0000-00002B2F0000}">
      <text>
        <r>
          <rPr>
            <sz val="11"/>
            <color indexed="8"/>
            <rFont val="Helvetica"/>
            <family val="2"/>
          </rPr>
          <t xml:space="preserve">Author:
Trial Watch says these Argentinean defendants were charged with CaH.  I looked through the court documents and I disagree.
</t>
        </r>
      </text>
    </comment>
    <comment ref="AF1784" authorId="0" shapeId="0" xr:uid="{00000000-0006-0000-0000-00002C2F0000}">
      <text>
        <r>
          <rPr>
            <sz val="11"/>
            <color indexed="8"/>
            <rFont val="Helvetica"/>
            <family val="2"/>
          </rPr>
          <t>Author:
Terrorism</t>
        </r>
      </text>
    </comment>
    <comment ref="AL1784" authorId="0" shapeId="0" xr:uid="{00000000-0006-0000-0000-00002D2F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84" authorId="0" shapeId="0" xr:uid="{00000000-0006-0000-0000-00002E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84" authorId="0" shapeId="0" xr:uid="{00000000-0006-0000-0000-00002F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84" authorId="0" shapeId="0" xr:uid="{00000000-0006-0000-0000-0000302F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84" authorId="0" shapeId="0" xr:uid="{00000000-0006-0000-0000-000031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84" authorId="0" shapeId="0" xr:uid="{00000000-0006-0000-0000-0000322F0000}">
      <text>
        <r>
          <rPr>
            <sz val="11"/>
            <color indexed="8"/>
            <rFont val="Helvetica"/>
            <family val="2"/>
          </rPr>
          <t>Author:
multiple countries had opened investigations into these Argentinean defendants.</t>
        </r>
      </text>
    </comment>
    <comment ref="H1785" authorId="1" shapeId="0" xr:uid="{00000000-0006-0000-0000-00008F0E0000}">
      <text>
        <r>
          <rPr>
            <sz val="11"/>
            <color indexed="8"/>
            <rFont val="Helvetica"/>
            <family val="2"/>
          </rPr>
          <t>Mack Eason:
Case dropped Apr 30, 2009</t>
        </r>
      </text>
    </comment>
    <comment ref="K1785" authorId="0" shapeId="0" xr:uid="{00000000-0006-0000-0000-0000900E0000}">
      <text>
        <r>
          <rPr>
            <sz val="11"/>
            <color indexed="8"/>
            <rFont val="Helvetica"/>
            <family val="2"/>
          </rPr>
          <t>Author:
http://www.dailykos.com/story/2009/4/30/726464/-</t>
        </r>
      </text>
    </comment>
    <comment ref="AC1785" authorId="0" shapeId="0" xr:uid="{00000000-0006-0000-0000-0000910E0000}">
      <text>
        <r>
          <rPr>
            <sz val="11"/>
            <color indexed="8"/>
            <rFont val="Helvetica"/>
            <family val="2"/>
          </rPr>
          <t>Author:
https://web.archive.org/web/20120303014906/http://www.mazlumder.org/ing/haber_detay.asp?haberID=15</t>
        </r>
      </text>
    </comment>
    <comment ref="AE1785" authorId="0" shapeId="0" xr:uid="{00000000-0006-0000-0000-0000920E0000}">
      <text>
        <r>
          <rPr>
            <sz val="11"/>
            <color indexed="8"/>
            <rFont val="Helvetica"/>
            <family val="2"/>
          </rPr>
          <t xml:space="preserve">Author:
https://web.archive.org/web/20120303014906/http://www.mazlumder.org/ing/haber_detay.asp?haberID=15
</t>
        </r>
      </text>
    </comment>
    <comment ref="AG1785" authorId="0" shapeId="0" xr:uid="{00000000-0006-0000-0000-000093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785" authorId="0" shapeId="0" xr:uid="{00000000-0006-0000-0000-0000940E0000}">
      <text>
        <r>
          <rPr>
            <sz val="11"/>
            <color indexed="8"/>
            <rFont val="Helvetica"/>
            <family val="2"/>
          </rPr>
          <t xml:space="preserve">Author:
Sort of.  As the Ottoman Empire.
</t>
        </r>
      </text>
    </comment>
    <comment ref="AI1785" authorId="0" shapeId="0" xr:uid="{00000000-0006-0000-0000-0000950E0000}">
      <text>
        <r>
          <rPr>
            <sz val="11"/>
            <color indexed="8"/>
            <rFont val="Helvetica"/>
            <family val="2"/>
          </rPr>
          <t xml:space="preserve">Author:
Sort of.  As the Ottoman Empire.
</t>
        </r>
      </text>
    </comment>
    <comment ref="AO1785" authorId="0" shapeId="0" xr:uid="{00000000-0006-0000-0000-0000960E0000}">
      <text>
        <r>
          <rPr>
            <sz val="11"/>
            <color indexed="8"/>
            <rFont val="Helvetica"/>
            <family val="2"/>
          </rPr>
          <t xml:space="preserve">Author:
a group called Mazlum-Der, Turkey based
</t>
        </r>
      </text>
    </comment>
    <comment ref="AP1785" authorId="0" shapeId="0" xr:uid="{00000000-0006-0000-0000-000097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785" authorId="0" shapeId="0" xr:uid="{00000000-0006-0000-0000-0000980E0000}">
      <text>
        <r>
          <rPr>
            <sz val="11"/>
            <color indexed="8"/>
            <rFont val="Helvetica"/>
            <family val="2"/>
          </rPr>
          <t xml:space="preserve">Author:
a group called Mazlum-Der, Turkey based
</t>
        </r>
      </text>
    </comment>
    <comment ref="AS1785" authorId="0" shapeId="0" xr:uid="{00000000-0006-0000-0000-0000990E0000}">
      <text>
        <r>
          <rPr>
            <sz val="11"/>
            <color indexed="8"/>
            <rFont val="Helvetica"/>
            <family val="2"/>
          </rPr>
          <t>Author:
President</t>
        </r>
      </text>
    </comment>
    <comment ref="BH1785" authorId="0" shapeId="0" xr:uid="{00000000-0006-0000-0000-00009A0E0000}">
      <text>
        <r>
          <rPr>
            <sz val="11"/>
            <color indexed="8"/>
            <rFont val="Helvetica"/>
            <family val="2"/>
          </rPr>
          <t>Author:
http://www.dailykos.com/story/2009/4/30/726464/-</t>
        </r>
      </text>
    </comment>
    <comment ref="H1786" authorId="1" shapeId="0" xr:uid="{00000000-0006-0000-0000-00009B0E0000}">
      <text>
        <r>
          <rPr>
            <sz val="11"/>
            <color indexed="8"/>
            <rFont val="Helvetica"/>
            <family val="2"/>
          </rPr>
          <t>Mack Eason:
Case dropped Apr 30, 2009</t>
        </r>
      </text>
    </comment>
    <comment ref="K1786" authorId="0" shapeId="0" xr:uid="{00000000-0006-0000-0000-00009C0E0000}">
      <text>
        <r>
          <rPr>
            <sz val="11"/>
            <color indexed="8"/>
            <rFont val="Helvetica"/>
            <family val="2"/>
          </rPr>
          <t>Author:
http://www.dailykos.com/story/2009/4/30/726464/-</t>
        </r>
      </text>
    </comment>
    <comment ref="AC1786" authorId="0" shapeId="0" xr:uid="{00000000-0006-0000-0000-00009D0E0000}">
      <text>
        <r>
          <rPr>
            <sz val="11"/>
            <color indexed="8"/>
            <rFont val="Helvetica"/>
            <family val="2"/>
          </rPr>
          <t>Author:
https://web.archive.org/web/20120303014906/http://www.mazlumder.org/ing/haber_detay.asp?haberID=15</t>
        </r>
      </text>
    </comment>
    <comment ref="AE1786" authorId="0" shapeId="0" xr:uid="{00000000-0006-0000-0000-00009E0E0000}">
      <text>
        <r>
          <rPr>
            <sz val="11"/>
            <color indexed="8"/>
            <rFont val="Helvetica"/>
            <family val="2"/>
          </rPr>
          <t xml:space="preserve">Author:
https://web.archive.org/web/20120303014906/http://www.mazlumder.org/ing/haber_detay.asp?haberID=15
</t>
        </r>
      </text>
    </comment>
    <comment ref="AG1786" authorId="0" shapeId="0" xr:uid="{00000000-0006-0000-0000-00009F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786" authorId="0" shapeId="0" xr:uid="{00000000-0006-0000-0000-0000A00E0000}">
      <text>
        <r>
          <rPr>
            <sz val="11"/>
            <color indexed="8"/>
            <rFont val="Helvetica"/>
            <family val="2"/>
          </rPr>
          <t xml:space="preserve">Author:
Sort of.  As the Ottoman Empire.
</t>
        </r>
      </text>
    </comment>
    <comment ref="AI1786" authorId="0" shapeId="0" xr:uid="{00000000-0006-0000-0000-0000A10E0000}">
      <text>
        <r>
          <rPr>
            <sz val="11"/>
            <color indexed="8"/>
            <rFont val="Helvetica"/>
            <family val="2"/>
          </rPr>
          <t xml:space="preserve">Author:
Sort of.  As the Ottoman Empire.
</t>
        </r>
      </text>
    </comment>
    <comment ref="AO1786" authorId="0" shapeId="0" xr:uid="{00000000-0006-0000-0000-0000A20E0000}">
      <text>
        <r>
          <rPr>
            <sz val="11"/>
            <color indexed="8"/>
            <rFont val="Helvetica"/>
            <family val="2"/>
          </rPr>
          <t xml:space="preserve">Author:
a group called Mazlum-Der, Turkey based
</t>
        </r>
      </text>
    </comment>
    <comment ref="AP1786" authorId="0" shapeId="0" xr:uid="{00000000-0006-0000-0000-0000A3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786" authorId="0" shapeId="0" xr:uid="{00000000-0006-0000-0000-0000A40E0000}">
      <text>
        <r>
          <rPr>
            <sz val="11"/>
            <color indexed="8"/>
            <rFont val="Helvetica"/>
            <family val="2"/>
          </rPr>
          <t xml:space="preserve">Author:
a group called Mazlum-Der, Turkey based
</t>
        </r>
      </text>
    </comment>
    <comment ref="AS1786" authorId="0" shapeId="0" xr:uid="{00000000-0006-0000-0000-0000A50E0000}">
      <text>
        <r>
          <rPr>
            <sz val="11"/>
            <color indexed="8"/>
            <rFont val="Helvetica"/>
            <family val="2"/>
          </rPr>
          <t>Author:
“Israel Military personnel’s chief” (from complaint</t>
        </r>
      </text>
    </comment>
    <comment ref="BH1786" authorId="0" shapeId="0" xr:uid="{00000000-0006-0000-0000-0000A60E0000}">
      <text>
        <r>
          <rPr>
            <sz val="11"/>
            <color indexed="8"/>
            <rFont val="Helvetica"/>
            <family val="2"/>
          </rPr>
          <t>Author:
http://www.dailykos.com/story/2009/4/30/726464/-</t>
        </r>
      </text>
    </comment>
    <comment ref="O1787" authorId="0" shapeId="0" xr:uid="{00000000-0006-0000-0000-0000652A0000}">
      <text>
        <r>
          <rPr>
            <sz val="11"/>
            <color indexed="8"/>
            <rFont val="Helvetica"/>
            <family val="2"/>
          </rPr>
          <t>Author:
http://www.derechos.org/nizkor/arg/espana/gar.html</t>
        </r>
      </text>
    </comment>
    <comment ref="P1787" authorId="0" shapeId="0" xr:uid="{00000000-0006-0000-0000-0000662A0000}">
      <text>
        <r>
          <rPr>
            <sz val="11"/>
            <color indexed="8"/>
            <rFont val="Helvetica"/>
            <family val="2"/>
          </rPr>
          <t>Author:
http://www.derechos.org/nizkor/arg/espana/gar.html</t>
        </r>
      </text>
    </comment>
    <comment ref="AB1787" authorId="0" shapeId="0" xr:uid="{00000000-0006-0000-0000-0000672A0000}">
      <text>
        <r>
          <rPr>
            <sz val="11"/>
            <color indexed="8"/>
            <rFont val="Helvetica"/>
            <family val="2"/>
          </rPr>
          <t xml:space="preserve">Author:
See 1999 indictment, section 7. 
http://www.derechos.org/nizkor/arg/espana/gar.html </t>
        </r>
      </text>
    </comment>
    <comment ref="AC1787" authorId="0" shapeId="0" xr:uid="{00000000-0006-0000-0000-000068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87" authorId="0" shapeId="0" xr:uid="{00000000-0006-0000-0000-0000692A0000}">
      <text>
        <r>
          <rPr>
            <sz val="11"/>
            <color indexed="8"/>
            <rFont val="Helvetica"/>
            <family val="2"/>
          </rPr>
          <t xml:space="preserve">Author:
Trial Watch says these Argentinean defendants were charged with CaH.  I looked through the court documents and I disagree.
</t>
        </r>
      </text>
    </comment>
    <comment ref="AF1787" authorId="0" shapeId="0" xr:uid="{00000000-0006-0000-0000-00006A2A0000}">
      <text>
        <r>
          <rPr>
            <sz val="11"/>
            <color indexed="8"/>
            <rFont val="Helvetica"/>
            <family val="2"/>
          </rPr>
          <t>Author:
Terrorism</t>
        </r>
      </text>
    </comment>
    <comment ref="AL1787" authorId="0" shapeId="0" xr:uid="{00000000-0006-0000-0000-00006B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87" authorId="0" shapeId="0" xr:uid="{00000000-0006-0000-0000-00006C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87" authorId="0" shapeId="0" xr:uid="{00000000-0006-0000-0000-00006D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87" authorId="0" shapeId="0" xr:uid="{00000000-0006-0000-0000-00006E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87" authorId="0" shapeId="0" xr:uid="{00000000-0006-0000-0000-00006F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87" authorId="0" shapeId="0" xr:uid="{00000000-0006-0000-0000-0000702A0000}">
      <text>
        <r>
          <rPr>
            <sz val="11"/>
            <color indexed="8"/>
            <rFont val="Helvetica"/>
            <family val="2"/>
          </rPr>
          <t>Author:
multiple countries had opened investigations into these Argentinean defendants.</t>
        </r>
      </text>
    </comment>
    <comment ref="O1788" authorId="0" shapeId="0" xr:uid="{00000000-0006-0000-0000-0000C82E0000}">
      <text>
        <r>
          <rPr>
            <sz val="11"/>
            <color indexed="8"/>
            <rFont val="Helvetica"/>
            <family val="2"/>
          </rPr>
          <t xml:space="preserve">Author:
http://www.derechos.org/nizkor/arg/espana/gar.html (“Duodécimo”)
</t>
        </r>
      </text>
    </comment>
    <comment ref="P1788" authorId="0" shapeId="0" xr:uid="{00000000-0006-0000-0000-0000C92E0000}">
      <text>
        <r>
          <rPr>
            <sz val="11"/>
            <color indexed="8"/>
            <rFont val="Helvetica"/>
            <family val="2"/>
          </rPr>
          <t>Author:
http://www.derechos.org/nizkor/arg/espana/gar.html</t>
        </r>
      </text>
    </comment>
    <comment ref="AB1788" authorId="0" shapeId="0" xr:uid="{00000000-0006-0000-0000-0000CA2E0000}">
      <text>
        <r>
          <rPr>
            <sz val="11"/>
            <color indexed="8"/>
            <rFont val="Helvetica"/>
            <family val="2"/>
          </rPr>
          <t xml:space="preserve">Author:
See 1999 indictment, section 7. 
http://www.derechos.org/nizkor/arg/espana/gar.html </t>
        </r>
      </text>
    </comment>
    <comment ref="AC1788" authorId="0" shapeId="0" xr:uid="{00000000-0006-0000-0000-0000CB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88" authorId="0" shapeId="0" xr:uid="{00000000-0006-0000-0000-0000CC2E0000}">
      <text>
        <r>
          <rPr>
            <sz val="11"/>
            <color indexed="8"/>
            <rFont val="Helvetica"/>
            <family val="2"/>
          </rPr>
          <t xml:space="preserve">Author:
Trial Watch says these Argentinean defendants were charged with CaH.  I looked through the court documents and I disagree.
</t>
        </r>
      </text>
    </comment>
    <comment ref="AF1788" authorId="0" shapeId="0" xr:uid="{00000000-0006-0000-0000-0000CD2E0000}">
      <text>
        <r>
          <rPr>
            <sz val="11"/>
            <color indexed="8"/>
            <rFont val="Helvetica"/>
            <family val="2"/>
          </rPr>
          <t>Author:
Terrorism</t>
        </r>
      </text>
    </comment>
    <comment ref="AL1788" authorId="0" shapeId="0" xr:uid="{00000000-0006-0000-0000-0000CE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88" authorId="0" shapeId="0" xr:uid="{00000000-0006-0000-0000-0000CF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88" authorId="0" shapeId="0" xr:uid="{00000000-0006-0000-0000-0000D0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88" authorId="0" shapeId="0" xr:uid="{00000000-0006-0000-0000-0000D1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88" authorId="0" shapeId="0" xr:uid="{00000000-0006-0000-0000-0000D2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88" authorId="0" shapeId="0" xr:uid="{00000000-0006-0000-0000-0000D32E0000}">
      <text>
        <r>
          <rPr>
            <sz val="11"/>
            <color indexed="8"/>
            <rFont val="Helvetica"/>
            <family val="2"/>
          </rPr>
          <t>Author:
multiple countries had opened investigations into these Argentinean defendants.</t>
        </r>
      </text>
    </comment>
    <comment ref="O1789" authorId="0" shapeId="0" xr:uid="{00000000-0006-0000-0000-0000712A0000}">
      <text>
        <r>
          <rPr>
            <sz val="11"/>
            <color indexed="8"/>
            <rFont val="Helvetica"/>
            <family val="2"/>
          </rPr>
          <t>Author:
http://www.derechos.org/nizkor/arg/espana/gar.html</t>
        </r>
      </text>
    </comment>
    <comment ref="P1789" authorId="0" shapeId="0" xr:uid="{00000000-0006-0000-0000-0000722A0000}">
      <text>
        <r>
          <rPr>
            <sz val="11"/>
            <color indexed="8"/>
            <rFont val="Helvetica"/>
            <family val="2"/>
          </rPr>
          <t>Author:
http://www.derechos.org/nizkor/arg/espana/gar.html</t>
        </r>
      </text>
    </comment>
    <comment ref="AB1789" authorId="0" shapeId="0" xr:uid="{00000000-0006-0000-0000-0000732A0000}">
      <text>
        <r>
          <rPr>
            <sz val="11"/>
            <color indexed="8"/>
            <rFont val="Helvetica"/>
            <family val="2"/>
          </rPr>
          <t xml:space="preserve">Author:
See 1999 indictment, section 7. 
http://www.derechos.org/nizkor/arg/espana/gar.html </t>
        </r>
      </text>
    </comment>
    <comment ref="AC1789" authorId="0" shapeId="0" xr:uid="{00000000-0006-0000-0000-000074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89" authorId="0" shapeId="0" xr:uid="{00000000-0006-0000-0000-0000752A0000}">
      <text>
        <r>
          <rPr>
            <sz val="11"/>
            <color indexed="8"/>
            <rFont val="Helvetica"/>
            <family val="2"/>
          </rPr>
          <t xml:space="preserve">Author:
Trial Watch says these Argentinean defendants were charged with CaH.  I looked through the court documents and I disagree.
</t>
        </r>
      </text>
    </comment>
    <comment ref="AF1789" authorId="0" shapeId="0" xr:uid="{00000000-0006-0000-0000-0000762A0000}">
      <text>
        <r>
          <rPr>
            <sz val="11"/>
            <color indexed="8"/>
            <rFont val="Helvetica"/>
            <family val="2"/>
          </rPr>
          <t>Author:
Terrorism</t>
        </r>
      </text>
    </comment>
    <comment ref="AL1789" authorId="0" shapeId="0" xr:uid="{00000000-0006-0000-0000-000077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89" authorId="0" shapeId="0" xr:uid="{00000000-0006-0000-0000-000078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89" authorId="0" shapeId="0" xr:uid="{00000000-0006-0000-0000-000079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89" authorId="0" shapeId="0" xr:uid="{00000000-0006-0000-0000-00007A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89" authorId="0" shapeId="0" xr:uid="{00000000-0006-0000-0000-00007B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89" authorId="0" shapeId="0" xr:uid="{00000000-0006-0000-0000-00007C2A0000}">
      <text>
        <r>
          <rPr>
            <sz val="11"/>
            <color indexed="8"/>
            <rFont val="Helvetica"/>
            <family val="2"/>
          </rPr>
          <t>Author:
multiple countries had opened investigations into these Argentinean defendants.</t>
        </r>
      </text>
    </comment>
    <comment ref="O1790" authorId="0" shapeId="0" xr:uid="{00000000-0006-0000-0000-00007D2A0000}">
      <text>
        <r>
          <rPr>
            <sz val="11"/>
            <color indexed="8"/>
            <rFont val="Helvetica"/>
            <family val="2"/>
          </rPr>
          <t>Author:
http://www.derechos.org/nizkor/arg/espana/gar.html</t>
        </r>
      </text>
    </comment>
    <comment ref="P1790" authorId="0" shapeId="0" xr:uid="{00000000-0006-0000-0000-00007E2A0000}">
      <text>
        <r>
          <rPr>
            <sz val="11"/>
            <color indexed="8"/>
            <rFont val="Helvetica"/>
            <family val="2"/>
          </rPr>
          <t>Author:
http://www.derechos.org/nizkor/arg/espana/gar.html</t>
        </r>
      </text>
    </comment>
    <comment ref="AB1790" authorId="0" shapeId="0" xr:uid="{00000000-0006-0000-0000-00007F2A0000}">
      <text>
        <r>
          <rPr>
            <sz val="11"/>
            <color indexed="8"/>
            <rFont val="Helvetica"/>
            <family val="2"/>
          </rPr>
          <t xml:space="preserve">Author:
See 1999 indictment, section 7. 
http://www.derechos.org/nizkor/arg/espana/gar.html </t>
        </r>
      </text>
    </comment>
    <comment ref="AC1790" authorId="0" shapeId="0" xr:uid="{00000000-0006-0000-0000-000080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90" authorId="0" shapeId="0" xr:uid="{00000000-0006-0000-0000-0000812A0000}">
      <text>
        <r>
          <rPr>
            <sz val="11"/>
            <color indexed="8"/>
            <rFont val="Helvetica"/>
            <family val="2"/>
          </rPr>
          <t xml:space="preserve">Author:
Trial Watch says these Argentinean defendants were charged with CaH.  I looked through the court documents and I disagree.
</t>
        </r>
      </text>
    </comment>
    <comment ref="AF1790" authorId="0" shapeId="0" xr:uid="{00000000-0006-0000-0000-0000822A0000}">
      <text>
        <r>
          <rPr>
            <sz val="11"/>
            <color indexed="8"/>
            <rFont val="Helvetica"/>
            <family val="2"/>
          </rPr>
          <t>Author:
Terrorism</t>
        </r>
      </text>
    </comment>
    <comment ref="AL1790" authorId="0" shapeId="0" xr:uid="{00000000-0006-0000-0000-000083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90" authorId="0" shapeId="0" xr:uid="{00000000-0006-0000-0000-000084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90" authorId="0" shapeId="0" xr:uid="{00000000-0006-0000-0000-000085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90" authorId="0" shapeId="0" xr:uid="{00000000-0006-0000-0000-000086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90" authorId="0" shapeId="0" xr:uid="{00000000-0006-0000-0000-000087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90" authorId="0" shapeId="0" xr:uid="{00000000-0006-0000-0000-0000882A0000}">
      <text>
        <r>
          <rPr>
            <sz val="11"/>
            <color indexed="8"/>
            <rFont val="Helvetica"/>
            <family val="2"/>
          </rPr>
          <t>Author:
multiple countries had opened investigations into these Argentinean defendants.</t>
        </r>
      </text>
    </comment>
    <comment ref="O1791" authorId="0" shapeId="0" xr:uid="{00000000-0006-0000-0000-0000892A0000}">
      <text>
        <r>
          <rPr>
            <sz val="11"/>
            <color indexed="8"/>
            <rFont val="Helvetica"/>
            <family val="2"/>
          </rPr>
          <t>Author:
http://www.derechos.org/nizkor/arg/espana/gar.html</t>
        </r>
      </text>
    </comment>
    <comment ref="P1791" authorId="0" shapeId="0" xr:uid="{00000000-0006-0000-0000-00008A2A0000}">
      <text>
        <r>
          <rPr>
            <sz val="11"/>
            <color indexed="8"/>
            <rFont val="Helvetica"/>
            <family val="2"/>
          </rPr>
          <t>Author:
http://www.derechos.org/nizkor/arg/espana/gar.html</t>
        </r>
      </text>
    </comment>
    <comment ref="AB1791" authorId="0" shapeId="0" xr:uid="{00000000-0006-0000-0000-00008B2A0000}">
      <text>
        <r>
          <rPr>
            <sz val="11"/>
            <color indexed="8"/>
            <rFont val="Helvetica"/>
            <family val="2"/>
          </rPr>
          <t xml:space="preserve">Author:
See 1999 indictment, section 7. 
http://www.derechos.org/nizkor/arg/espana/gar.html </t>
        </r>
      </text>
    </comment>
    <comment ref="AC1791" authorId="0" shapeId="0" xr:uid="{00000000-0006-0000-0000-00008C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791" authorId="0" shapeId="0" xr:uid="{00000000-0006-0000-0000-00008D2A0000}">
      <text>
        <r>
          <rPr>
            <sz val="11"/>
            <color indexed="8"/>
            <rFont val="Helvetica"/>
            <family val="2"/>
          </rPr>
          <t xml:space="preserve">Author:
Trial Watch says these Argentinean defendants were charged with CaH.  I looked through the court documents and I disagree.
</t>
        </r>
      </text>
    </comment>
    <comment ref="AF1791" authorId="0" shapeId="0" xr:uid="{00000000-0006-0000-0000-00008E2A0000}">
      <text>
        <r>
          <rPr>
            <sz val="11"/>
            <color indexed="8"/>
            <rFont val="Helvetica"/>
            <family val="2"/>
          </rPr>
          <t>Author:
Terrorism</t>
        </r>
      </text>
    </comment>
    <comment ref="AL1791" authorId="0" shapeId="0" xr:uid="{00000000-0006-0000-0000-00008F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791" authorId="0" shapeId="0" xr:uid="{00000000-0006-0000-0000-000090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791" authorId="0" shapeId="0" xr:uid="{00000000-0006-0000-0000-000091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791" authorId="0" shapeId="0" xr:uid="{00000000-0006-0000-0000-000092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791" authorId="0" shapeId="0" xr:uid="{00000000-0006-0000-0000-000093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791" authorId="0" shapeId="0" xr:uid="{00000000-0006-0000-0000-0000942A0000}">
      <text>
        <r>
          <rPr>
            <sz val="11"/>
            <color indexed="8"/>
            <rFont val="Helvetica"/>
            <family val="2"/>
          </rPr>
          <t>Author:
multiple countries had opened investigations into these Argentinean defendants.</t>
        </r>
      </text>
    </comment>
    <comment ref="B1792" authorId="1" shapeId="0" xr:uid="{00000000-0006-0000-0000-000081050000}">
      <text>
        <r>
          <rPr>
            <sz val="11"/>
            <color indexed="8"/>
            <rFont val="Helvetica"/>
            <family val="2"/>
          </rPr>
          <t xml:space="preserve">Mack Eason:
Potentially just a passive personality case.  The case was opened b/c a Spanish National was killed in Iraq
</t>
        </r>
      </text>
    </comment>
    <comment ref="M1792" authorId="1" shapeId="0" xr:uid="{00000000-0006-0000-0000-000082050000}">
      <text>
        <r>
          <rPr>
            <sz val="11"/>
            <color indexed="8"/>
            <rFont val="Helvetica"/>
            <family val="2"/>
          </rPr>
          <t xml:space="preserve">Mack Eason:
http://www.rebelion.org/noticia.php?id=26796
</t>
        </r>
      </text>
    </comment>
    <comment ref="O1792" authorId="1" shapeId="0" xr:uid="{00000000-0006-0000-0000-000083050000}">
      <text>
        <r>
          <rPr>
            <sz val="11"/>
            <color indexed="8"/>
            <rFont val="Helvetica"/>
            <family val="2"/>
          </rPr>
          <t>Mack Eason:
https://trialinternational.org/latest-post/philip-wolford/</t>
        </r>
      </text>
    </comment>
    <comment ref="P1792" authorId="1" shapeId="0" xr:uid="{00000000-0006-0000-0000-000084050000}">
      <text>
        <r>
          <rPr>
            <sz val="11"/>
            <color indexed="8"/>
            <rFont val="Helvetica"/>
            <family val="2"/>
          </rPr>
          <t>Mack Eason:
https://trialinternational.org/latest-post/philip-wolford/</t>
        </r>
      </text>
    </comment>
    <comment ref="Q1792" authorId="1" shapeId="0" xr:uid="{00000000-0006-0000-0000-000085050000}">
      <text>
        <r>
          <rPr>
            <sz val="11"/>
            <color indexed="8"/>
            <rFont val="Helvetica"/>
            <family val="2"/>
          </rPr>
          <t xml:space="preserve">Mack Eason:
This is their INITIAL indictment date.  They were indicted again on  4 October 2011 </t>
        </r>
      </text>
    </comment>
    <comment ref="AF1792" authorId="1" shapeId="0" xr:uid="{00000000-0006-0000-0000-000086050000}">
      <text>
        <r>
          <rPr>
            <sz val="11"/>
            <color indexed="8"/>
            <rFont val="Helvetica"/>
            <family val="2"/>
          </rPr>
          <t xml:space="preserve">Mack Eason:
homicide
</t>
        </r>
      </text>
    </comment>
    <comment ref="AG1792" authorId="0" shapeId="0" xr:uid="{00000000-0006-0000-0000-000087050000}">
      <text>
        <r>
          <rPr>
            <sz val="11"/>
            <color indexed="8"/>
            <rFont val="Helvetica"/>
            <family val="2"/>
          </rPr>
          <t xml:space="preserve">Author:
US is Sui generis among former colonies.  Treated it differently.
</t>
        </r>
      </text>
    </comment>
    <comment ref="AL1792" authorId="1" shapeId="0" xr:uid="{00000000-0006-0000-0000-000088050000}">
      <text>
        <r>
          <rPr>
            <sz val="11"/>
            <color indexed="8"/>
            <rFont val="Helvetica"/>
            <family val="2"/>
          </rPr>
          <t xml:space="preserve">Mack Eason:
https://trialinternational.org/latest-post/philip-decamp/
</t>
        </r>
      </text>
    </comment>
    <comment ref="AO1792" authorId="1" shapeId="0" xr:uid="{00000000-0006-0000-0000-000089050000}">
      <text>
        <r>
          <rPr>
            <sz val="11"/>
            <color indexed="8"/>
            <rFont val="Helvetica"/>
            <family val="2"/>
          </rPr>
          <t xml:space="preserve">Mack Eason:
La Asociación libre de Abogados
La asociación de Camarógrafos de TV
http://www.asser.nl/upload/documents/DomCLIC/Docs/NLP/Spain/Couso_Auto_revoca_procesamiento_14-7-2009.pdf
</t>
        </r>
      </text>
    </comment>
    <comment ref="BJ1792" authorId="1" shapeId="0" xr:uid="{00000000-0006-0000-0000-00008A050000}">
      <text>
        <r>
          <rPr>
            <sz val="11"/>
            <color indexed="8"/>
            <rFont val="Helvetica"/>
            <family val="2"/>
          </rPr>
          <t>Mack Eason:
“A U.S. military investigation in August 2003 cleared DeCamp and the other two soldiers, Sergeant Shawn Gibson and Captain Philip Wolford, of wrongdoing, saying they acted properly because they believed they were firing on enemy troops.”
https://www.google.com/search?client=safari&amp;rls=en&amp;q=2003,+audiencia+nacional,+couso,+gibson,+wolford,+decamp&amp;ie=UTF-8&amp;oe=UTF-8</t>
        </r>
      </text>
    </comment>
    <comment ref="B1793" authorId="1" shapeId="0" xr:uid="{00000000-0006-0000-0000-000095050000}">
      <text>
        <r>
          <rPr>
            <sz val="11"/>
            <color indexed="8"/>
            <rFont val="Helvetica"/>
            <family val="2"/>
          </rPr>
          <t xml:space="preserve">Mack Eason:
Potentially just a passive personality case.  The case was opened b/c a Spanish National was killed in Iraq
</t>
        </r>
      </text>
    </comment>
    <comment ref="M1793" authorId="1" shapeId="0" xr:uid="{00000000-0006-0000-0000-000096050000}">
      <text>
        <r>
          <rPr>
            <sz val="11"/>
            <color indexed="8"/>
            <rFont val="Helvetica"/>
            <family val="2"/>
          </rPr>
          <t xml:space="preserve">Mack Eason:
http://www.rebelion.org/noticia.php?id=26796
</t>
        </r>
      </text>
    </comment>
    <comment ref="O1793" authorId="1" shapeId="0" xr:uid="{00000000-0006-0000-0000-000097050000}">
      <text>
        <r>
          <rPr>
            <sz val="11"/>
            <color indexed="8"/>
            <rFont val="Helvetica"/>
            <family val="2"/>
          </rPr>
          <t>Mack Eason:
https://trialinternational.org/latest-post/philip-wolford/</t>
        </r>
      </text>
    </comment>
    <comment ref="P1793" authorId="1" shapeId="0" xr:uid="{00000000-0006-0000-0000-000098050000}">
      <text>
        <r>
          <rPr>
            <sz val="11"/>
            <color indexed="8"/>
            <rFont val="Helvetica"/>
            <family val="2"/>
          </rPr>
          <t>Mack Eason:
https://trialinternational.org/latest-post/philip-wolford/</t>
        </r>
      </text>
    </comment>
    <comment ref="Q1793" authorId="1" shapeId="0" xr:uid="{00000000-0006-0000-0000-000099050000}">
      <text>
        <r>
          <rPr>
            <sz val="11"/>
            <color indexed="8"/>
            <rFont val="Helvetica"/>
            <family val="2"/>
          </rPr>
          <t xml:space="preserve">Mack Eason:
This is their INITIAL indictment date.  They were indicted again on  4 October 2011 </t>
        </r>
      </text>
    </comment>
    <comment ref="AF1793" authorId="1" shapeId="0" xr:uid="{00000000-0006-0000-0000-00009A050000}">
      <text>
        <r>
          <rPr>
            <sz val="11"/>
            <color indexed="8"/>
            <rFont val="Helvetica"/>
            <family val="2"/>
          </rPr>
          <t xml:space="preserve">Mack Eason:
homicide
</t>
        </r>
      </text>
    </comment>
    <comment ref="AG1793" authorId="0" shapeId="0" xr:uid="{00000000-0006-0000-0000-00009B050000}">
      <text>
        <r>
          <rPr>
            <sz val="11"/>
            <color indexed="8"/>
            <rFont val="Helvetica"/>
            <family val="2"/>
          </rPr>
          <t xml:space="preserve">Author:
US is Sui generis among former colonies.  Treated it differently.
</t>
        </r>
      </text>
    </comment>
    <comment ref="AL1793" authorId="1" shapeId="0" xr:uid="{00000000-0006-0000-0000-00009C050000}">
      <text>
        <r>
          <rPr>
            <sz val="11"/>
            <color indexed="8"/>
            <rFont val="Helvetica"/>
            <family val="2"/>
          </rPr>
          <t xml:space="preserve">Mack Eason:
https://trialinternational.org/latest-post/philip-decamp/
</t>
        </r>
      </text>
    </comment>
    <comment ref="AO1793" authorId="1" shapeId="0" xr:uid="{00000000-0006-0000-0000-00009D050000}">
      <text>
        <r>
          <rPr>
            <sz val="11"/>
            <color indexed="8"/>
            <rFont val="Helvetica"/>
            <family val="2"/>
          </rPr>
          <t xml:space="preserve">Mack Eason:
La Asociación libre de Abogados
La asociación de Camarógrafos de TV
http://www.asser.nl/upload/documents/DomCLIC/Docs/NLP/Spain/Couso_Auto_revoca_procesamiento_14-7-2009.pdf
</t>
        </r>
      </text>
    </comment>
    <comment ref="BJ1793" authorId="1" shapeId="0" xr:uid="{00000000-0006-0000-0000-00009E050000}">
      <text>
        <r>
          <rPr>
            <sz val="11"/>
            <color indexed="8"/>
            <rFont val="Helvetica"/>
            <family val="2"/>
          </rPr>
          <t>Mack Eason:
“A U.S. military investigation in August 2003 cleared DeCamp and the other two soldiers, Sergeant Shawn Gibson and Captain Philip Wolford, of wrongdoing, saying they acted properly because they believed they were firing on enemy troops.”
https://www.google.com/search?client=safari&amp;rls=en&amp;q=2003,+audiencia+nacional,+couso,+gibson,+wolford,+decamp&amp;ie=UTF-8&amp;oe=UTF-8</t>
        </r>
      </text>
    </comment>
    <comment ref="AE1794" authorId="0" shapeId="0" xr:uid="{00000000-0006-0000-0000-0000CE1A0000}">
      <text>
        <r>
          <rPr>
            <sz val="11"/>
            <color indexed="8"/>
            <rFont val="Helvetica"/>
            <family val="2"/>
          </rPr>
          <t>Author:
Inferred because the case was filed with the “pôle crimes contre l'humanité au Tribunal de Grande Instance de Paris”</t>
        </r>
      </text>
    </comment>
    <comment ref="AG1794" authorId="0" shapeId="0" xr:uid="{00000000-0006-0000-0000-0000CF1A0000}">
      <text>
        <r>
          <rPr>
            <sz val="11"/>
            <color indexed="8"/>
            <rFont val="Helvetica"/>
            <family val="2"/>
          </rPr>
          <t>Author:
Rwanda controlled first by Germany (German East Africa) during colonial period, then by Belgium under League of Nations Mandate system</t>
        </r>
      </text>
    </comment>
    <comment ref="AH1794" authorId="0" shapeId="0" xr:uid="{00000000-0006-0000-0000-0000D01A0000}">
      <text>
        <r>
          <rPr>
            <sz val="11"/>
            <color indexed="8"/>
            <rFont val="Helvetica"/>
            <family val="2"/>
          </rPr>
          <t>Author:
barely.
https://en.wikipedia.org/wiki/Danish_colonial_empire#Overview</t>
        </r>
      </text>
    </comment>
    <comment ref="AO1794" authorId="0" shapeId="0" xr:uid="{00000000-0006-0000-0000-0000D11A0000}">
      <text>
        <r>
          <rPr>
            <sz val="11"/>
            <color indexed="8"/>
            <rFont val="Helvetica"/>
            <family val="2"/>
          </rPr>
          <t>Author:
CPCR filed complaint
https://www.collectifpartiescivilesrwanda.fr/en/tableau-des-plaintes-du-cpcr/</t>
        </r>
      </text>
    </comment>
    <comment ref="AZ1794" authorId="0" shapeId="0" xr:uid="{00000000-0006-0000-0000-0000D21A0000}">
      <text>
        <r>
          <rPr>
            <sz val="11"/>
            <color indexed="8"/>
            <rFont val="Helvetica"/>
            <family val="2"/>
          </rPr>
          <t>Author:
He lives in a town near the city of Rennes, France</t>
        </r>
      </text>
    </comment>
    <comment ref="BA1794" authorId="0" shapeId="0" xr:uid="{00000000-0006-0000-0000-0000D31A0000}">
      <text>
        <r>
          <rPr>
            <sz val="11"/>
            <color indexed="8"/>
            <rFont val="Helvetica"/>
            <family val="2"/>
          </rPr>
          <t>Author:
He lives in a town near the city of Rennes, France</t>
        </r>
      </text>
    </comment>
    <comment ref="K1795" authorId="0" shapeId="0" xr:uid="{00000000-0006-0000-0000-000059120000}">
      <text>
        <r>
          <rPr>
            <sz val="11"/>
            <color indexed="8"/>
            <rFont val="Helvetica"/>
            <family val="2"/>
          </rPr>
          <t>Author:
http://tempsreel.nouvelobs.com/justice/20140410.OBS3514/rwanda-un-genocidaire-presume-interpelle-en-france.html</t>
        </r>
      </text>
    </comment>
    <comment ref="P1795" authorId="1" shapeId="0" xr:uid="{00000000-0006-0000-0000-00005A120000}">
      <text>
        <r>
          <rPr>
            <sz val="11"/>
            <color indexed="8"/>
            <rFont val="Helvetica"/>
            <family val="2"/>
          </rPr>
          <t xml:space="preserve">Mack Eason:
</t>
        </r>
      </text>
    </comment>
    <comment ref="R1795" authorId="0" shapeId="0" xr:uid="{00000000-0006-0000-0000-00005B120000}">
      <text>
        <r>
          <rPr>
            <sz val="11"/>
            <color indexed="8"/>
            <rFont val="Helvetica"/>
            <family val="2"/>
          </rPr>
          <t>Author:
http://www.lemonde.fr/societe/article/2014/04/10/la-justice-francaise-refuse-d-extrader-vers-le-rwanda-un-genocidaire-presume_4399441_3224.html</t>
        </r>
      </text>
    </comment>
    <comment ref="AC1795" authorId="0" shapeId="0" xr:uid="{00000000-0006-0000-0000-00005C120000}">
      <text>
        <r>
          <rPr>
            <sz val="11"/>
            <color indexed="8"/>
            <rFont val="Helvetica"/>
            <family val="2"/>
          </rPr>
          <t>Author:
http://www.lemonde.fr/societe/article/2014/04/10/la-justice-francaise-refuse-d-extrader-vers-le-rwanda-un-genocidaire-presume_4399441_3224.html</t>
        </r>
      </text>
    </comment>
    <comment ref="AG1795" authorId="0" shapeId="0" xr:uid="{00000000-0006-0000-0000-00005D120000}">
      <text>
        <r>
          <rPr>
            <sz val="11"/>
            <color indexed="8"/>
            <rFont val="Helvetica"/>
            <family val="2"/>
          </rPr>
          <t>Author:
Rwanda controlled first by Germany (German East Africa) during colonial period, then by Belgium under League of Nations Mandate system</t>
        </r>
      </text>
    </comment>
    <comment ref="AH1795" authorId="0" shapeId="0" xr:uid="{00000000-0006-0000-0000-00005E120000}">
      <text>
        <r>
          <rPr>
            <sz val="11"/>
            <color indexed="8"/>
            <rFont val="Helvetica"/>
            <family val="2"/>
          </rPr>
          <t>Author:
barely.
https://en.wikipedia.org/wiki/Danish_colonial_empire#Overview</t>
        </r>
      </text>
    </comment>
    <comment ref="AO1795" authorId="0" shapeId="0" xr:uid="{00000000-0006-0000-0000-00005F120000}">
      <text>
        <r>
          <rPr>
            <sz val="11"/>
            <color indexed="8"/>
            <rFont val="Helvetica"/>
            <family val="2"/>
          </rPr>
          <t xml:space="preserve">Author:
case filed by CPCR
</t>
        </r>
      </text>
    </comment>
    <comment ref="AT1795" authorId="0" shapeId="0" xr:uid="{00000000-0006-0000-0000-000060120000}">
      <text>
        <r>
          <rPr>
            <sz val="11"/>
            <color indexed="8"/>
            <rFont val="Helvetica"/>
            <family val="2"/>
          </rPr>
          <t>Author:
“He was arrested in Nice in July 2013, following an international arrest warrant issued by Rwanda.” 
http://www.newtimes.co.rw/section/article/2014-04-11/74519/</t>
        </r>
      </text>
    </comment>
    <comment ref="AZ1795" authorId="0" shapeId="0" xr:uid="{00000000-0006-0000-0000-000061120000}">
      <text>
        <r>
          <rPr>
            <sz val="11"/>
            <color indexed="8"/>
            <rFont val="Helvetica"/>
            <family val="2"/>
          </rPr>
          <t>Author:
“a paramedic in Nice , where he lives”
http://www.lemonde.fr/societe/article/2014/04/10/la-justice-francaise-refuse-d-extrader-vers-le-rwanda-un-genocidaire-presume_4399441_3224.html</t>
        </r>
      </text>
    </comment>
    <comment ref="BA1795" authorId="0" shapeId="0" xr:uid="{00000000-0006-0000-0000-000062120000}">
      <text>
        <r>
          <rPr>
            <sz val="11"/>
            <color indexed="8"/>
            <rFont val="Helvetica"/>
            <family val="2"/>
          </rPr>
          <t>Author:
“a paramedic in Nice , where he lives”
http://www.lemonde.fr/societe/article/2014/04/10/la-justice-francaise-refuse-d-extrader-vers-le-rwanda-un-genocidaire-presume_4399441_3224.html</t>
        </r>
      </text>
    </comment>
    <comment ref="BB1795" authorId="0" shapeId="0" xr:uid="{00000000-0006-0000-0000-000063120000}">
      <text>
        <r>
          <rPr>
            <sz val="11"/>
            <color indexed="8"/>
            <rFont val="Helvetica"/>
            <family val="2"/>
          </rPr>
          <t>Author:
“Son statut de réfugié politique lui a été retiré en septembre 2008.”
http://www.lemonde.fr/societe/article/2014/04/10/la-justice-francaise-refuse-d-extrader-vers-le-rwanda-un-genocidaire-presume_4399441_3224.html</t>
        </r>
      </text>
    </comment>
    <comment ref="BJ1795" authorId="0" shapeId="0" xr:uid="{00000000-0006-0000-0000-000064120000}">
      <text>
        <r>
          <rPr>
            <sz val="11"/>
            <color indexed="8"/>
            <rFont val="Helvetica"/>
            <family val="2"/>
          </rPr>
          <t>Author:
“He was arrested in Nice in July 2013, following an international arrest warrant issued by Rwanda.” 
http://www.newtimes.co.rw/section/article/2014-04-11/74519/</t>
        </r>
      </text>
    </comment>
    <comment ref="O1796" authorId="1" shapeId="0" xr:uid="{00000000-0006-0000-0000-0000CA010000}">
      <text>
        <r>
          <rPr>
            <sz val="11"/>
            <color indexed="8"/>
            <rFont val="Helvetica"/>
            <family val="2"/>
          </rPr>
          <t>Mack Eason:
http://www.redress.org/downloads/publications/LegalRemediesFinal.pdf at p. 61</t>
        </r>
      </text>
    </comment>
    <comment ref="AL1796" authorId="1" shapeId="0" xr:uid="{00000000-0006-0000-0000-0000CB010000}">
      <text>
        <r>
          <rPr>
            <sz val="11"/>
            <color indexed="8"/>
            <rFont val="Helvetica"/>
            <family val="2"/>
          </rPr>
          <t xml:space="preserve">Mack Eason:
http://www.redress.org/downloads/publications/LegalRemediesFinal.pdf
(citing: Réquisitoire du 19 novembre 1998 du parquet du tribunal d'arrondissement de Luxembourg dans l'affaire de la plainte contre_x000D_Augusto Pinochet, no18077/98/CD, reprinted in Annales du Droit Luxembourgeois 393 (1999).)
</t>
        </r>
      </text>
    </comment>
    <comment ref="AS1796" authorId="0" shapeId="0" xr:uid="{00000000-0006-0000-0000-0000CC010000}">
      <text>
        <r>
          <rPr>
            <sz val="11"/>
            <color indexed="8"/>
            <rFont val="Helvetica"/>
            <family val="2"/>
          </rPr>
          <t>Author:
1998 - still Commander in chief of Chilean army</t>
        </r>
      </text>
    </comment>
    <comment ref="BI1796" authorId="0" shapeId="0" xr:uid="{00000000-0006-0000-0000-0000CD010000}">
      <text>
        <r>
          <rPr>
            <sz val="11"/>
            <color indexed="8"/>
            <rFont val="Helvetica"/>
            <family val="2"/>
          </rPr>
          <t>Author:
mixed evidence.  There were a number of different investigations into Pinochet in a series of countries at the time, but no significant support from other countries.  Mostly just NGO support and advocacy</t>
        </r>
      </text>
    </comment>
    <comment ref="O1797" authorId="1" shapeId="0" xr:uid="{00000000-0006-0000-0000-0000CE010000}">
      <text>
        <r>
          <rPr>
            <sz val="11"/>
            <color indexed="8"/>
            <rFont val="Helvetica"/>
            <family val="2"/>
          </rPr>
          <t>Mack Eason:
http://documents.law.yale.edu/sites/default/files/Reydams%20-%20Netherlands%20Univ.%20Jurisdiction%20-%202004.pdf</t>
        </r>
      </text>
    </comment>
    <comment ref="AL1797" authorId="1" shapeId="0" xr:uid="{00000000-0006-0000-0000-0000CF010000}">
      <text>
        <r>
          <rPr>
            <sz val="11"/>
            <color indexed="8"/>
            <rFont val="Helvetica"/>
            <family val="2"/>
          </rPr>
          <t>Mack Eason:
Universal Jurisdiction – Reydams, Chapter on the Netherlands pp. 173-179</t>
        </r>
      </text>
    </comment>
    <comment ref="AS1797" authorId="0" shapeId="0" xr:uid="{00000000-0006-0000-0000-0000D0010000}">
      <text>
        <r>
          <rPr>
            <sz val="11"/>
            <color indexed="8"/>
            <rFont val="Helvetica"/>
            <family val="2"/>
          </rPr>
          <t>Author:
1998 - still Commander in chief of Chilean army</t>
        </r>
      </text>
    </comment>
    <comment ref="BI1797" authorId="0" shapeId="0" xr:uid="{00000000-0006-0000-0000-0000D1010000}">
      <text>
        <r>
          <rPr>
            <sz val="11"/>
            <color indexed="8"/>
            <rFont val="Helvetica"/>
            <family val="2"/>
          </rPr>
          <t>Author:
mixed evidence.  There were a number of different investigations into Pinochet in a series of countries at the time, but no significant support from other countries.  Mostly just NGO support and advocacy</t>
        </r>
      </text>
    </comment>
    <comment ref="AS1798" authorId="0" shapeId="0" xr:uid="{00000000-0006-0000-0000-0000500F0000}">
      <text>
        <r>
          <rPr>
            <sz val="11"/>
            <color indexed="8"/>
            <rFont val="Helvetica"/>
            <family val="2"/>
          </rPr>
          <t xml:space="preserve">Author:
Former chilean head of state
</t>
        </r>
      </text>
    </comment>
    <comment ref="AS1799" authorId="0" shapeId="0" xr:uid="{00000000-0006-0000-0000-0000510F0000}">
      <text>
        <r>
          <rPr>
            <sz val="11"/>
            <color indexed="8"/>
            <rFont val="Helvetica"/>
            <family val="2"/>
          </rPr>
          <t xml:space="preserve">Author:
Former chilean head of state
</t>
        </r>
      </text>
    </comment>
    <comment ref="O1800" authorId="1" shapeId="0" xr:uid="{00000000-0006-0000-0000-000037080000}">
      <text>
        <r>
          <rPr>
            <sz val="11"/>
            <color indexed="8"/>
            <rFont val="Helvetica"/>
            <family val="2"/>
          </rPr>
          <t>Mack Eason:
Damien Vandermeersch, “Prosecuting International Crimes in Belgium”</t>
        </r>
      </text>
    </comment>
    <comment ref="P1800" authorId="1" shapeId="0" xr:uid="{00000000-0006-0000-0000-000038080000}">
      <text>
        <r>
          <rPr>
            <sz val="11"/>
            <color indexed="8"/>
            <rFont val="Helvetica"/>
            <family val="2"/>
          </rPr>
          <t>Mack Eason:
Reydams - http://www.oxfordscholarship.com/view/10.1093/acprof:oso/9780199274260.001.0001/acprof-9780199274260-chapter-8#acprof-9780199274260-note-503</t>
        </r>
      </text>
    </comment>
    <comment ref="AL1800" authorId="0" shapeId="0" xr:uid="{00000000-0006-0000-0000-000039080000}">
      <text>
        <r>
          <rPr>
            <sz val="11"/>
            <color indexed="8"/>
            <rFont val="Helvetica"/>
            <family val="2"/>
          </rPr>
          <t>Author:
Reydams (http://www.oxfordscholarship.com/view/10.1093/acprof:oso/9780199274260.001.0001/acprof-9780199274260-chapter-8)
“the Tribunal de Première Instance (High Court) rules that it has the jurisdiction to consider a lawsuit, filed by a number of Chilean exiles living in Belgium, against former Chilean leader General Augusto Pinochet Ugarte”
http://www.sussex.ac.uk/Units/spru/hsp/documents/Dragffy%20Chronolgoy%20HSDC.pdf</t>
        </r>
      </text>
    </comment>
    <comment ref="AN1800" authorId="0" shapeId="0" xr:uid="{00000000-0006-0000-0000-00003A080000}">
      <text>
        <r>
          <rPr>
            <sz val="11"/>
            <color indexed="8"/>
            <rFont val="Helvetica"/>
            <family val="2"/>
          </rPr>
          <t>Author:
“the Tribunal de Première Instance (High Court) rules that it has the jurisdiction to consider a lawsuit, filed by a number of Chilean exiles living in Belgium, against former Chilean leader General Augusto Pinochet Ugarte”
http://www.sussex.ac.uk/Units/spru/hsp/documents/Dragffy%20Chronolgoy%20HSDC.pdf</t>
        </r>
      </text>
    </comment>
    <comment ref="AS1801" authorId="0" shapeId="0" xr:uid="{00000000-0006-0000-0000-0000520F0000}">
      <text>
        <r>
          <rPr>
            <sz val="11"/>
            <color indexed="8"/>
            <rFont val="Helvetica"/>
            <family val="2"/>
          </rPr>
          <t xml:space="preserve">Author:
Former chilean head of state
</t>
        </r>
      </text>
    </comment>
    <comment ref="K1802" authorId="0" shapeId="0" xr:uid="{00000000-0006-0000-0000-000030050000}">
      <text>
        <r>
          <rPr>
            <sz val="11"/>
            <color indexed="8"/>
            <rFont val="Helvetica"/>
            <family val="2"/>
          </rPr>
          <t>Author:
Case dropped by prosecutor, 3 December 1998.  Prosecutor’s decision upheld by Danish Ministry of Justice 29 Jan. 1999, upholding view that there was no Danish jurisdiction over the matter.
http://docstore.ohchr.org/SelfServices/FilesHandler.ashx?enc=6QkG1d%2FPPRiCAqhKb7yhsu03Ru0XS8yZ38i8got2VglMz8pfz%2B7OZ0x2qrKafmM19fh2R1ezlqJaCiRweRMFSXJM6N%2Bkrp5VP1E3RgHYQytG3pRTfGKdMAMFlMrVwlET</t>
        </r>
      </text>
    </comment>
    <comment ref="AH1802" authorId="0" shapeId="0" xr:uid="{00000000-0006-0000-0000-000031050000}">
      <text>
        <r>
          <rPr>
            <sz val="11"/>
            <color indexed="8"/>
            <rFont val="Helvetica"/>
            <family val="2"/>
          </rPr>
          <t>Author:
barely.
https://en.wikipedia.org/wiki/Danish_colonial_empire#Overview</t>
        </r>
      </text>
    </comment>
    <comment ref="AL1802" authorId="0" shapeId="0" xr:uid="{00000000-0006-0000-0000-000032050000}">
      <text>
        <r>
          <rPr>
            <sz val="11"/>
            <color indexed="8"/>
            <rFont val="Helvetica"/>
            <family val="2"/>
          </rPr>
          <t>Author:
http://docstore.ohchr.org/SelfServices/FilesHandler.ashx?enc=6QkG1d%2FPPRiCAqhKb7yhsu03Ru0XS8yZ38i8got2VglMz8pfz%2B7OZ0x2qrKafmM19fh2R1ezlqJaCiRweRMFSXJM6N%2Bkrp5VP1E3RgHYQytG3pRTfGKdMAMFlMrVwlET</t>
        </r>
      </text>
    </comment>
    <comment ref="AN1802" authorId="0" shapeId="0" xr:uid="{00000000-0006-0000-0000-000033050000}">
      <text>
        <r>
          <rPr>
            <sz val="11"/>
            <color indexed="8"/>
            <rFont val="Helvetica"/>
            <family val="2"/>
          </rPr>
          <t>Author:
“On 7 November 1998, 15 resident persons originating from Chile laid an information against Chile’s former President, Augusto Pinochet,”
http://docstore.ohchr.org/SelfServices/FilesHandler.ashx?enc=6QkG1d%2FPPRiCAqhKb7yhsu03Ru0XS8yZ38i8got2VglMz8pfz%2B7OZ0x2qrKafmM19fh2R1ezlqJaCiRweRMFSXJM6N%2Bkrp5VP1E3RgHYQytG3pRTfGKdMAMFlMrVwlET</t>
        </r>
      </text>
    </comment>
    <comment ref="AQ1802" authorId="0" shapeId="0" xr:uid="{00000000-0006-0000-0000-000034050000}">
      <text>
        <r>
          <rPr>
            <sz val="11"/>
            <color indexed="8"/>
            <rFont val="Helvetica"/>
            <family val="2"/>
          </rPr>
          <t>Author:
“On 7 November 1998, 15 resident persons originating from Chile laid an information against Chile’s former President, Augusto Pinochet,”
http://docstore.ohchr.org/SelfServices/FilesHandler.ashx?enc=6QkG1d%2FPPRiCAqhKb7yhsu03Ru0XS8yZ38i8got2VglMz8pfz%2B7OZ0x2qrKafmM19fh2R1ezlqJaCiRweRMFSXJM6N%2Bkrp5VP1E3RgHYQytG3pRTfGKdMAMFlMrVwlET</t>
        </r>
      </text>
    </comment>
    <comment ref="AR1802" authorId="0" shapeId="0" xr:uid="{00000000-0006-0000-0000-000035050000}">
      <text>
        <r>
          <rPr>
            <sz val="11"/>
            <color indexed="8"/>
            <rFont val="Helvetica"/>
            <family val="2"/>
          </rPr>
          <t>Author:
“On 7 November 1998, 15 resident persons originating from Chile laid an information against Chile’s former President, Augusto Pinochet,”
http://docstore.ohchr.org/SelfServices/FilesHandler.ashx?enc=6QkG1d%2FPPRiCAqhKb7yhsu03Ru0XS8yZ38i8got2VglMz8pfz%2B7OZ0x2qrKafmM19fh2R1ezlqJaCiRweRMFSXJM6N%2Bkrp5VP1E3RgHYQytG3pRTfGKdMAMFlMrVwlET</t>
        </r>
      </text>
    </comment>
    <comment ref="BH1802" authorId="0" shapeId="0" xr:uid="{00000000-0006-0000-0000-000036050000}">
      <text>
        <r>
          <rPr>
            <sz val="11"/>
            <color indexed="8"/>
            <rFont val="Helvetica"/>
            <family val="2"/>
          </rPr>
          <t>Author:
Lee Urzua et al v. Pinochet, Opinion of the Director of Public Prosecution, December 3, 1998, Case No. 555/98, reported in Yearbook of International Humanitarian Law,  vol. 3 (2003), p. 469.</t>
        </r>
      </text>
    </comment>
    <comment ref="BI1802" authorId="0" shapeId="0" xr:uid="{00000000-0006-0000-0000-000037050000}">
      <text>
        <r>
          <rPr>
            <sz val="11"/>
            <color indexed="8"/>
            <rFont val="Helvetica"/>
            <family val="2"/>
          </rPr>
          <t>Author:
mixed evidence.  There were a number of different investigations into Pinochet in a series of countries at the time, but no significant support from other countries.  Mostly just NGO support and advocacy</t>
        </r>
      </text>
    </comment>
    <comment ref="B1803" authorId="0" shapeId="0" xr:uid="{00000000-0006-0000-0000-000027040000}">
      <text>
        <r>
          <rPr>
            <sz val="11"/>
            <color indexed="8"/>
            <rFont val="Helvetica"/>
            <family val="2"/>
          </rPr>
          <t>Author:
Refugee connection:
“More than half of the estimated 52,000 Chileans who fled abroad to escape Gen Pinochet's iron rule took refuge in Sweden.”
http://www.irishtimes.com/news/allende-s-daughter-arrives-as-lords-decision-awaited-1.210216</t>
        </r>
      </text>
    </comment>
    <comment ref="O1803" authorId="0" shapeId="0" xr:uid="{00000000-0006-0000-0000-000028040000}">
      <text>
        <r>
          <rPr>
            <sz val="11"/>
            <color indexed="8"/>
            <rFont val="Helvetica"/>
            <family val="2"/>
          </rPr>
          <t>Author:
“Chileans report Pinochet to Swedish police” Agence France Presse -- English, October 26, 1998</t>
        </r>
      </text>
    </comment>
    <comment ref="AH1803" authorId="0" shapeId="0" xr:uid="{00000000-0006-0000-0000-0000290400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AL1803" authorId="0" shapeId="0" xr:uid="{00000000-0006-0000-0000-00002A040000}">
      <text>
        <r>
          <rPr>
            <sz val="11"/>
            <color indexed="8"/>
            <rFont val="Helvetica"/>
            <family val="2"/>
          </rPr>
          <t>Author:
“Demands for Pinochet trial spread through Europe” Agence France Presse -- English, November 03, 1998 (available in LexisNexis Academic)</t>
        </r>
      </text>
    </comment>
    <comment ref="AN1803" authorId="0" shapeId="0" xr:uid="{00000000-0006-0000-0000-00002B040000}">
      <text>
        <r>
          <rPr>
            <sz val="11"/>
            <color indexed="8"/>
            <rFont val="Helvetica"/>
            <family val="2"/>
          </rPr>
          <t>Author:
“Chileans report Pinochet to Swedish police” Agence France Presse -- English, October 26, 1998</t>
        </r>
      </text>
    </comment>
    <comment ref="AO1803" authorId="0" shapeId="0" xr:uid="{00000000-0006-0000-0000-00002C040000}">
      <text>
        <r>
          <rPr>
            <sz val="11"/>
            <color indexed="8"/>
            <rFont val="Helvetica"/>
            <family val="2"/>
          </rPr>
          <t>Author:
“The three relatives, who are members of the Association of Relatives of Disappeared Political Prisoners (ARDPP), want to start a movement throughout Sweden and Europe to pressure Britain to extradite Pinochet to Spain.”
“Chileans report Pinochet to Swedish police” Agence France Presse -- English, October 26, 1998</t>
        </r>
      </text>
    </comment>
    <comment ref="AP1803" authorId="0" shapeId="0" xr:uid="{00000000-0006-0000-0000-00002D040000}">
      <text>
        <r>
          <rPr>
            <sz val="11"/>
            <color indexed="8"/>
            <rFont val="Helvetica"/>
            <family val="2"/>
          </rPr>
          <t>Author:
“Chileans report Pinochet to Swedish police” Agence France Presse -- English, October 26, 1998</t>
        </r>
      </text>
    </comment>
    <comment ref="AQ1803" authorId="0" shapeId="0" xr:uid="{00000000-0006-0000-0000-00002E040000}">
      <text>
        <r>
          <rPr>
            <sz val="11"/>
            <color indexed="8"/>
            <rFont val="Helvetica"/>
            <family val="2"/>
          </rPr>
          <t>Author:
“Chileans report Pinochet to Swedish police” Agence France Presse -- English, October 26, 1998</t>
        </r>
      </text>
    </comment>
    <comment ref="AR1803" authorId="0" shapeId="0" xr:uid="{00000000-0006-0000-0000-00002F040000}">
      <text>
        <r>
          <rPr>
            <sz val="11"/>
            <color indexed="8"/>
            <rFont val="Helvetica"/>
            <family val="2"/>
          </rPr>
          <t>Author:
“Chileans report Pinochet to Swedish police” Agence France Presse -- English, October 26, 1998</t>
        </r>
      </text>
    </comment>
    <comment ref="AS1803" authorId="0" shapeId="0" xr:uid="{00000000-0006-0000-0000-000030040000}">
      <text>
        <r>
          <rPr>
            <sz val="11"/>
            <color indexed="8"/>
            <rFont val="Helvetica"/>
            <family val="2"/>
          </rPr>
          <t xml:space="preserve">Author:
Former chilean head of state
</t>
        </r>
      </text>
    </comment>
    <comment ref="O1804" authorId="0" shapeId="0" xr:uid="{00000000-0006-0000-0000-0000F62B0000}">
      <text>
        <r>
          <rPr>
            <sz val="11"/>
            <color indexed="8"/>
            <rFont val="Helvetica"/>
            <family val="2"/>
          </rPr>
          <t xml:space="preserve">Author:
http://www.derechos.org/nizkor/arg/espana/gar.html (“Duodécimo”)
</t>
        </r>
      </text>
    </comment>
    <comment ref="AB1804" authorId="0" shapeId="0" xr:uid="{00000000-0006-0000-0000-0000F72B0000}">
      <text>
        <r>
          <rPr>
            <sz val="11"/>
            <color indexed="8"/>
            <rFont val="Helvetica"/>
            <family val="2"/>
          </rPr>
          <t xml:space="preserve">Author:
See 1999 indictment, section 7. 
http://www.derechos.org/nizkor/arg/espana/gar.html </t>
        </r>
      </text>
    </comment>
    <comment ref="AC1804" authorId="0" shapeId="0" xr:uid="{00000000-0006-0000-0000-0000F8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04" authorId="0" shapeId="0" xr:uid="{00000000-0006-0000-0000-0000F92B0000}">
      <text>
        <r>
          <rPr>
            <sz val="11"/>
            <color indexed="8"/>
            <rFont val="Helvetica"/>
            <family val="2"/>
          </rPr>
          <t xml:space="preserve">Author:
Trial Watch says these Argentinean defendants were charged with CaH.  I looked through the court documents and I disagree.
</t>
        </r>
      </text>
    </comment>
    <comment ref="AF1804" authorId="0" shapeId="0" xr:uid="{00000000-0006-0000-0000-0000FA2B0000}">
      <text>
        <r>
          <rPr>
            <sz val="11"/>
            <color indexed="8"/>
            <rFont val="Helvetica"/>
            <family val="2"/>
          </rPr>
          <t>Author:
Terrorism</t>
        </r>
      </text>
    </comment>
    <comment ref="AL1804" authorId="0" shapeId="0" xr:uid="{00000000-0006-0000-0000-0000FB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04" authorId="0" shapeId="0" xr:uid="{00000000-0006-0000-0000-0000FC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04" authorId="0" shapeId="0" xr:uid="{00000000-0006-0000-0000-0000FD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04" authorId="0" shapeId="0" xr:uid="{00000000-0006-0000-0000-0000FE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04" authorId="0" shapeId="0" xr:uid="{00000000-0006-0000-0000-0000FF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04" authorId="0" shapeId="0" xr:uid="{00000000-0006-0000-0000-0000002C0000}">
      <text>
        <r>
          <rPr>
            <sz val="11"/>
            <color indexed="8"/>
            <rFont val="Helvetica"/>
            <family val="2"/>
          </rPr>
          <t>Author:
multiple countries had opened investigations into these Argentinean defendants.</t>
        </r>
      </text>
    </comment>
    <comment ref="O1805" authorId="0" shapeId="0" xr:uid="{00000000-0006-0000-0000-00004A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05" authorId="0" shapeId="0" xr:uid="{00000000-0006-0000-0000-00004B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05" authorId="0" shapeId="0" xr:uid="{00000000-0006-0000-0000-00004C300000}">
      <text>
        <r>
          <rPr>
            <sz val="11"/>
            <color indexed="8"/>
            <rFont val="Helvetica"/>
            <family val="2"/>
          </rPr>
          <t>Author:
https://books.google.com/books?id=X5EgykND42kC&amp;pg=PA401</t>
        </r>
      </text>
    </comment>
    <comment ref="AN1805" authorId="0" shapeId="0" xr:uid="{00000000-0006-0000-0000-00004D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05" authorId="0" shapeId="0" xr:uid="{00000000-0006-0000-0000-00004E300000}">
      <text>
        <r>
          <rPr>
            <sz val="11"/>
            <color indexed="8"/>
            <rFont val="Helvetica"/>
            <family val="2"/>
          </rPr>
          <t>Author:
The Simon Wiesenthal Centre</t>
        </r>
      </text>
    </comment>
    <comment ref="B1806" authorId="0" shapeId="0" xr:uid="{B5380F0F-9270-614C-AEC9-FDCF61396D03}">
      <text>
        <r>
          <rPr>
            <sz val="11"/>
            <color indexed="8"/>
            <rFont val="Helvetica"/>
            <family val="2"/>
          </rPr>
          <t>Author:
First and only person to be tried under the 1988 amendment to 1945 War Crimes act
A prime example of the COST of these kinds of trial.  And the difficulty</t>
        </r>
      </text>
    </comment>
    <comment ref="Z1806" authorId="0" shapeId="0" xr:uid="{9F183C7D-3CE7-344F-8C68-6D96DD7BB272}">
      <text>
        <r>
          <rPr>
            <sz val="11"/>
            <color indexed="8"/>
            <rFont val="Helvetica"/>
            <family val="2"/>
          </rPr>
          <t xml:space="preserve">Author:
Acquitted of all charges
https://books.google.com/books?id=5h_8dxXEIPsC&amp;pg=PA227&amp;lpg=PA227&amp;dq=Polyukhovich+nazi+australia&amp;source=bl&amp;ots=h6Awt4wggJ&amp;sig=mZavOGSMkPJfSJF4J13t76K0gIQ&amp;hl=en&amp;sa=X&amp;ved=0ahUKEwj_kr2ytKjNAhUm94MKHZJaAwsQ6AEIRDAG#v=onepage&amp;q=Polyukhovich%20nazi%20australia&amp;f=false at p. 227
dismissed for lack of evidence.
https://www.amnesty.org/download/Documents/40000/ior530152010en.pdf at p. 30, fn 63
</t>
        </r>
      </text>
    </comment>
    <comment ref="AZ1806" authorId="0" shapeId="0" xr:uid="{DF213A9B-A0E4-FE45-A09A-5E4E0D65C409}">
      <text>
        <r>
          <rPr>
            <sz val="11"/>
            <color indexed="8"/>
            <rFont val="Helvetica"/>
            <family val="2"/>
          </rPr>
          <t>Author:
“a list of seventy named persons who were residents of Australia and who were alleged to have committed war crimes.”
https://books.google.com/books?id=7o7KTp1341gC&amp;pg=PA126</t>
        </r>
      </text>
    </comment>
    <comment ref="BA1806" authorId="0" shapeId="0" xr:uid="{53D2D94D-1EFE-634D-AE71-9A25F57A94A7}">
      <text>
        <r>
          <rPr>
            <sz val="11"/>
            <color indexed="8"/>
            <rFont val="Helvetica"/>
            <family val="2"/>
          </rPr>
          <t>Author:
“a list of seventy named persons who were residents of Australia and who were alleged to have committed war crimes.”
https://books.google.com/books?id=7o7KTp1341gC&amp;pg=PA126</t>
        </r>
      </text>
    </comment>
    <comment ref="BC1806" authorId="0" shapeId="0" xr:uid="{E1BAFE6A-9002-EC4D-A825-72639DBFFE4E}">
      <text>
        <r>
          <rPr>
            <sz val="11"/>
            <color indexed="8"/>
            <rFont val="Helvetica"/>
            <family val="2"/>
          </rPr>
          <t>Author:
“a list of seventy named persons who were residents of Australia and who were alleged to have committed war crimes.”
https://books.google.com/books?id=7o7KTp1341gC&amp;pg=PA126</t>
        </r>
      </text>
    </comment>
    <comment ref="BJ1806" authorId="0" shapeId="0" xr:uid="{CFB289C3-72BA-CD4C-AB28-666E721961CF}">
      <text>
        <r>
          <rPr>
            <sz val="11"/>
            <color indexed="8"/>
            <rFont val="Helvetica"/>
            <family val="2"/>
          </rPr>
          <t xml:space="preserve">Author:
Ukraine sent an extradition request to Australia in 1987
</t>
        </r>
      </text>
    </comment>
    <comment ref="K1807" authorId="0" shapeId="0" xr:uid="{00000000-0006-0000-0000-0000EA110000}">
      <text>
        <r>
          <rPr>
            <sz val="11"/>
            <color indexed="8"/>
            <rFont val="Helvetica"/>
            <family val="2"/>
          </rPr>
          <t xml:space="preserve">Author:
https://www.highbeam.com/doc/1P1-88602436.html
</t>
        </r>
      </text>
    </comment>
    <comment ref="AB1807" authorId="0" shapeId="0" xr:uid="{00000000-0006-0000-0000-0000EB110000}">
      <text>
        <r>
          <rPr>
            <sz val="11"/>
            <color indexed="8"/>
            <rFont val="Helvetica"/>
            <family val="2"/>
          </rPr>
          <t>Author:
“Crimes against humanity, crimes of torture, acts of barbarism and arbitrary arrests.”
http://ospiti.peacelink.it/anb-bia/nr437/e06.html</t>
        </r>
      </text>
    </comment>
    <comment ref="AE1807" authorId="0" shapeId="0" xr:uid="{00000000-0006-0000-0000-0000EC110000}">
      <text>
        <r>
          <rPr>
            <sz val="11"/>
            <color indexed="8"/>
            <rFont val="Helvetica"/>
            <family val="2"/>
          </rPr>
          <t>Author:
“Crimes against humanity, crimes of torture, acts of barbarism and arbitrary arrests.”
http://ospiti.peacelink.it/anb-bia/nr437/e06.html</t>
        </r>
      </text>
    </comment>
    <comment ref="AF1807" authorId="0" shapeId="0" xr:uid="{00000000-0006-0000-0000-0000ED110000}">
      <text>
        <r>
          <rPr>
            <sz val="11"/>
            <color indexed="8"/>
            <rFont val="Helvetica"/>
            <family val="2"/>
          </rPr>
          <t>Author:
“Crimes against humanity, crimes of torture, acts of barbarism and arbitrary arrests.”
http://ospiti.peacelink.it/anb-bia/nr437/e06.html</t>
        </r>
      </text>
    </comment>
    <comment ref="AG1807" authorId="0" shapeId="0" xr:uid="{00000000-0006-0000-0000-0000EE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1807" authorId="0" shapeId="0" xr:uid="{00000000-0006-0000-0000-0000EF110000}">
      <text>
        <r>
          <rPr>
            <sz val="11"/>
            <color indexed="8"/>
            <rFont val="Helvetica"/>
            <family val="2"/>
          </rPr>
          <t>Author:
Looks like parts of Cameroon were held by all the other colonial powers (Brits, French, Germans)
https://en.wikipedia.org/wiki/History_of_Cameroon#Colonization</t>
        </r>
      </text>
    </comment>
    <comment ref="AN1807" authorId="0" shapeId="0" xr:uid="{00000000-0006-0000-0000-0000F0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1807" authorId="0" shapeId="0" xr:uid="{00000000-0006-0000-0000-0000F1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1807" authorId="0" shapeId="0" xr:uid="{00000000-0006-0000-0000-0000F2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1807" authorId="0" shapeId="0" xr:uid="{00000000-0006-0000-0000-0000F3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1807" authorId="0" shapeId="0" xr:uid="{00000000-0006-0000-0000-0000F4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1807" authorId="0" shapeId="0" xr:uid="{00000000-0006-0000-0000-0000F5110000}">
      <text>
        <r>
          <rPr>
            <sz val="11"/>
            <color indexed="8"/>
            <rFont val="Helvetica"/>
            <family val="2"/>
          </rPr>
          <t>Author:
looks like he was still head of a section of “anti-gang” police.
http://www.cairn-int.info/article-E_AFCO_239_0035--the-phenomenon-of-the-zaraguina-in-north.htm</t>
        </r>
      </text>
    </comment>
    <comment ref="BH1807" authorId="0" shapeId="0" xr:uid="{00000000-0006-0000-0000-0000F6110000}">
      <text>
        <r>
          <rPr>
            <sz val="11"/>
            <color indexed="8"/>
            <rFont val="Helvetica"/>
            <family val="2"/>
          </rPr>
          <t xml:space="preserve">Author:
https://www.highbeam.com/doc/1P1-88602436.html
</t>
        </r>
      </text>
    </comment>
    <comment ref="O1808" authorId="0" shapeId="0" xr:uid="{00000000-0006-0000-0000-000012240000}">
      <text>
        <r>
          <rPr>
            <sz val="11"/>
            <color indexed="8"/>
            <rFont val="Helvetica"/>
            <family val="2"/>
          </rPr>
          <t xml:space="preserve">Author:
https://web.archive.org/web/20081121165411/http://www.trial-ch.org/en/swiss/cases-in-switzerland/iraq.html
</t>
        </r>
      </text>
    </comment>
    <comment ref="AG1808" authorId="0" shapeId="0" xr:uid="{00000000-0006-0000-0000-000013240000}">
      <text>
        <r>
          <rPr>
            <sz val="11"/>
            <color indexed="8"/>
            <rFont val="Helvetica"/>
            <family val="2"/>
          </rPr>
          <t xml:space="preserve">Author:
US is Sui generis among former colonies.  Treated it differently.
</t>
        </r>
      </text>
    </comment>
    <comment ref="AH1808" authorId="0" shapeId="0" xr:uid="{00000000-0006-0000-0000-00001424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808" authorId="0" shapeId="0" xr:uid="{00000000-0006-0000-0000-000015240000}">
      <text>
        <r>
          <rPr>
            <sz val="11"/>
            <color indexed="8"/>
            <rFont val="Helvetica"/>
            <family val="2"/>
          </rPr>
          <t xml:space="preserve">Author:
https://web.archive.org/web/20040729224704/http://www.iraqwarvictims.org/
</t>
        </r>
      </text>
    </comment>
    <comment ref="AO1808" authorId="0" shapeId="0" xr:uid="{00000000-0006-0000-0000-000016240000}">
      <text>
        <r>
          <rPr>
            <sz val="11"/>
            <color indexed="8"/>
            <rFont val="Helvetica"/>
            <family val="2"/>
          </rPr>
          <t>Author:
the Swiss Association called "Solidarité avec les victimes de la guerre contre l'Irak" filed the complaint</t>
        </r>
      </text>
    </comment>
    <comment ref="BH1808" authorId="0" shapeId="0" xr:uid="{00000000-0006-0000-0000-00001724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B1809" authorId="0" shapeId="0" xr:uid="{00000000-0006-0000-0000-0000A2010000}">
      <text>
        <r>
          <rPr>
            <sz val="11"/>
            <color indexed="8"/>
            <rFont val="Helvetica"/>
            <family val="2"/>
          </rPr>
          <t>Author:
Case started when Qeybdiid was recognized by Somali refugee living in Sweden.</t>
        </r>
      </text>
    </comment>
    <comment ref="AH1809" authorId="0" shapeId="0" xr:uid="{00000000-0006-0000-0000-0000A3010000}">
      <text>
        <r>
          <rPr>
            <sz val="11"/>
            <color indexed="8"/>
            <rFont val="Helvetica"/>
            <family val="2"/>
          </rPr>
          <t>Author:
Barely.
https://en.wikipedia.org/wiki/Swedish_overseas_colonies</t>
        </r>
      </text>
    </comment>
    <comment ref="AL1809" authorId="0" shapeId="0" xr:uid="{00000000-0006-0000-0000-0000A4010000}">
      <text>
        <r>
          <rPr>
            <sz val="11"/>
            <color indexed="8"/>
            <rFont val="Helvetica"/>
            <family val="2"/>
          </rPr>
          <t>Author:
AI: Sweden End Impunity Through Universal Jurisdiction, http://www.iccnow.org/documents/eur420012009en.pdf p.86</t>
        </r>
      </text>
    </comment>
    <comment ref="AS1809" authorId="0" shapeId="0" xr:uid="{00000000-0006-0000-0000-0000A5010000}">
      <text>
        <r>
          <rPr>
            <sz val="11"/>
            <color indexed="8"/>
            <rFont val="Helvetica"/>
            <family val="2"/>
          </rPr>
          <t>Author:
Police chief in Mogadishu</t>
        </r>
      </text>
    </comment>
    <comment ref="AZ1809" authorId="0" shapeId="0" xr:uid="{00000000-0006-0000-0000-0000A6010000}">
      <text>
        <r>
          <rPr>
            <sz val="11"/>
            <color indexed="8"/>
            <rFont val="Helvetica"/>
            <family val="2"/>
          </rPr>
          <t>Author:
“Abdi Qeybdiid, a Somali police chief in Mogadishu, was in Sweden to attend an international conference in Lund”
AI: Sweden End Impunity Through Universal Jurisdiction, http://www.iccnow.org/documents/eur420012009en.pdf p.86</t>
        </r>
      </text>
    </comment>
    <comment ref="K1810" authorId="0" shapeId="0" xr:uid="{00000000-0006-0000-0000-0000C1040000}">
      <text>
        <r>
          <rPr>
            <sz val="11"/>
            <color indexed="8"/>
            <rFont val="Helvetica"/>
            <family val="2"/>
          </rPr>
          <t xml:space="preserve">Author:
http://www.vidalatinasd.com/news/2014/jun/24/china-hails-spanish-courts-decision-to-drop-tibet/
</t>
        </r>
      </text>
    </comment>
    <comment ref="P1810" authorId="0" shapeId="0" xr:uid="{00000000-0006-0000-0000-0000C2040000}">
      <text>
        <r>
          <rPr>
            <sz val="11"/>
            <color indexed="8"/>
            <rFont val="Helvetica"/>
            <family val="2"/>
          </rPr>
          <t>Author:
Arrest warrant issued
http://america.aljazeera.com/articles/2013/11/20/spain-accuses-chineseofficialsofgenoicide.html</t>
        </r>
      </text>
    </comment>
    <comment ref="AN1810" authorId="0" shapeId="0" xr:uid="{00000000-0006-0000-0000-0000C3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1810" authorId="0" shapeId="0" xr:uid="{00000000-0006-0000-0000-0000C4040000}">
      <text>
        <r>
          <rPr>
            <sz val="11"/>
            <color indexed="8"/>
            <rFont val="Helvetica"/>
            <family val="2"/>
          </rPr>
          <t>Author:
Tibetan Support Committee (Comité de Apoyo al Tibet): http://standupfortibet.org/freedom2/find-a-group/comite-de-apoyo-al-tibet-cat-spain/</t>
        </r>
      </text>
    </comment>
    <comment ref="AQ1810" authorId="0" shapeId="0" xr:uid="{00000000-0006-0000-0000-0000C5040000}">
      <text>
        <r>
          <rPr>
            <sz val="11"/>
            <color indexed="8"/>
            <rFont val="Helvetica"/>
            <family val="2"/>
          </rPr>
          <t>Author:
 Thubten Wangchen Sherpa Sherpa “has lived in Spain for about 20 years and has Spanish citizenship.”</t>
        </r>
      </text>
    </comment>
    <comment ref="AR1810" authorId="0" shapeId="0" xr:uid="{00000000-0006-0000-0000-0000C6040000}">
      <text>
        <r>
          <rPr>
            <sz val="11"/>
            <color indexed="8"/>
            <rFont val="Helvetica"/>
            <family val="2"/>
          </rPr>
          <t>Author:
 Thubten Wangchen Sherpa Sherpa “has lived in Spain for about 20 years and has Spanish citizenship.”</t>
        </r>
      </text>
    </comment>
    <comment ref="BJ1810" authorId="0" shapeId="0" xr:uid="{00000000-0006-0000-0000-0000C7040000}">
      <text>
        <r>
          <rPr>
            <sz val="11"/>
            <color indexed="8"/>
            <rFont val="Helvetica"/>
            <family val="2"/>
          </rPr>
          <t xml:space="preserve">Author:
http://digitalcommons.law.seattleu.edu/cgi/viewcontent.cgi?article=2300&amp;context=sulr
at p. 189
</t>
        </r>
      </text>
    </comment>
    <comment ref="K1811" authorId="0" shapeId="0" xr:uid="{00000000-0006-0000-0000-0000F6040000}">
      <text>
        <r>
          <rPr>
            <sz val="11"/>
            <color indexed="8"/>
            <rFont val="Helvetica"/>
            <family val="2"/>
          </rPr>
          <t xml:space="preserve">Author:
http://www.vidalatinasd.com/news/2014/jun/24/china-hails-spanish-courts-decision-to-drop-tibet/
</t>
        </r>
      </text>
    </comment>
    <comment ref="O1811" authorId="0" shapeId="0" xr:uid="{00000000-0006-0000-0000-0000F7040000}">
      <text>
        <r>
          <rPr>
            <sz val="11"/>
            <color indexed="8"/>
            <rFont val="Helvetica"/>
            <family val="2"/>
          </rPr>
          <t xml:space="preserve">Author:
http://www.derechos.org/nizkor/espana/doc/chn.html
</t>
        </r>
      </text>
    </comment>
    <comment ref="P1811" authorId="0" shapeId="0" xr:uid="{00000000-0006-0000-0000-0000F8040000}">
      <text>
        <r>
          <rPr>
            <sz val="11"/>
            <color indexed="8"/>
            <rFont val="Helvetica"/>
            <family val="2"/>
          </rPr>
          <t xml:space="preserve">Author:
http://www.derechos.org/nizkor/espana/doc/chn.html
</t>
        </r>
      </text>
    </comment>
    <comment ref="AE1811" authorId="0" shapeId="0" xr:uid="{00000000-0006-0000-0000-0000F9040000}">
      <text>
        <r>
          <rPr>
            <sz val="11"/>
            <color indexed="8"/>
            <rFont val="Helvetica"/>
            <family val="2"/>
          </rPr>
          <t xml:space="preserve">Author:
“In Madrid, Judge Santiago Pedraz Gómez opens an investigation into allegations of crimes against humanity against Chinese Defence Minister Lian Guanglie, Chinese Minister of State Security Geng Huichang, and five other Chinese officials in relation to the use of force in early 2008 against Tibetan civilians”
http://www.sussex.ac.uk/Units/spru/hsp/documents/Dragffy%20Chronolgoy%20HSDC.pdf
</t>
        </r>
      </text>
    </comment>
    <comment ref="AN1811" authorId="0" shapeId="0" xr:uid="{00000000-0006-0000-0000-0000FA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1811" authorId="0" shapeId="0" xr:uid="{00000000-0006-0000-0000-0000FB040000}">
      <text>
        <r>
          <rPr>
            <sz val="11"/>
            <color indexed="8"/>
            <rFont val="Helvetica"/>
            <family val="2"/>
          </rPr>
          <t>Author:
Tibetan Support Committee (Comité de Apoyo al Tibet): http://standupfortibet.org/freedom2/find-a-group/comite-de-apoyo-al-tibet-cat-spain/</t>
        </r>
      </text>
    </comment>
    <comment ref="AQ1811" authorId="0" shapeId="0" xr:uid="{00000000-0006-0000-0000-0000FC040000}">
      <text>
        <r>
          <rPr>
            <sz val="11"/>
            <color indexed="8"/>
            <rFont val="Helvetica"/>
            <family val="2"/>
          </rPr>
          <t>Author:
 Thubten Wangchen Sherpa Sherpa “has lived in Spain for about 20 years and has Spanish citizenship.”</t>
        </r>
      </text>
    </comment>
    <comment ref="AR1811" authorId="0" shapeId="0" xr:uid="{00000000-0006-0000-0000-0000FD040000}">
      <text>
        <r>
          <rPr>
            <sz val="11"/>
            <color indexed="8"/>
            <rFont val="Helvetica"/>
            <family val="2"/>
          </rPr>
          <t>Author:
 Thubten Wangchen Sherpa Sherpa “has lived in Spain for about 20 years and has Spanish citizenship.”</t>
        </r>
      </text>
    </comment>
    <comment ref="BJ1811" authorId="0" shapeId="0" xr:uid="{00000000-0006-0000-0000-0000FE040000}">
      <text>
        <r>
          <rPr>
            <sz val="11"/>
            <color indexed="8"/>
            <rFont val="Helvetica"/>
            <family val="2"/>
          </rPr>
          <t xml:space="preserve">Author:
http://digitalcommons.law.seattleu.edu/cgi/viewcontent.cgi?article=2300&amp;context=sulr
at p. 189
</t>
        </r>
      </text>
    </comment>
    <comment ref="O1812" authorId="0" shapeId="0" xr:uid="{00000000-0006-0000-0000-0000952A0000}">
      <text>
        <r>
          <rPr>
            <sz val="11"/>
            <color indexed="8"/>
            <rFont val="Helvetica"/>
            <family val="2"/>
          </rPr>
          <t>Author:
http://www.derechos.org/nizkor/arg/espana/gar.html</t>
        </r>
      </text>
    </comment>
    <comment ref="P1812" authorId="0" shapeId="0" xr:uid="{00000000-0006-0000-0000-0000962A0000}">
      <text>
        <r>
          <rPr>
            <sz val="11"/>
            <color indexed="8"/>
            <rFont val="Helvetica"/>
            <family val="2"/>
          </rPr>
          <t>Author:
http://www.derechos.org/nizkor/arg/espana/gar.html</t>
        </r>
      </text>
    </comment>
    <comment ref="AB1812" authorId="0" shapeId="0" xr:uid="{00000000-0006-0000-0000-0000972A0000}">
      <text>
        <r>
          <rPr>
            <sz val="11"/>
            <color indexed="8"/>
            <rFont val="Helvetica"/>
            <family val="2"/>
          </rPr>
          <t xml:space="preserve">Author:
See 1999 indictment, section 7. 
http://www.derechos.org/nizkor/arg/espana/gar.html </t>
        </r>
      </text>
    </comment>
    <comment ref="AC1812" authorId="0" shapeId="0" xr:uid="{00000000-0006-0000-0000-000098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12" authorId="0" shapeId="0" xr:uid="{00000000-0006-0000-0000-0000992A0000}">
      <text>
        <r>
          <rPr>
            <sz val="11"/>
            <color indexed="8"/>
            <rFont val="Helvetica"/>
            <family val="2"/>
          </rPr>
          <t xml:space="preserve">Author:
Trial Watch says these Argentinean defendants were charged with CaH.  I looked through the court documents and I disagree.
</t>
        </r>
      </text>
    </comment>
    <comment ref="AF1812" authorId="0" shapeId="0" xr:uid="{00000000-0006-0000-0000-00009A2A0000}">
      <text>
        <r>
          <rPr>
            <sz val="11"/>
            <color indexed="8"/>
            <rFont val="Helvetica"/>
            <family val="2"/>
          </rPr>
          <t>Author:
Terrorism</t>
        </r>
      </text>
    </comment>
    <comment ref="AL1812" authorId="0" shapeId="0" xr:uid="{00000000-0006-0000-0000-00009B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12" authorId="0" shapeId="0" xr:uid="{00000000-0006-0000-0000-00009C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12" authorId="0" shapeId="0" xr:uid="{00000000-0006-0000-0000-00009D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12" authorId="0" shapeId="0" xr:uid="{00000000-0006-0000-0000-00009E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12" authorId="0" shapeId="0" xr:uid="{00000000-0006-0000-0000-00009F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12" authorId="0" shapeId="0" xr:uid="{00000000-0006-0000-0000-0000A02A0000}">
      <text>
        <r>
          <rPr>
            <sz val="11"/>
            <color indexed="8"/>
            <rFont val="Helvetica"/>
            <family val="2"/>
          </rPr>
          <t>Author:
multiple countries had opened investigations into these Argentinean defendants.</t>
        </r>
      </text>
    </comment>
    <comment ref="M1813" authorId="0" shapeId="0" xr:uid="{00000000-0006-0000-0000-0000EB1B0000}">
      <text>
        <r>
          <rPr>
            <sz val="11"/>
            <color indexed="8"/>
            <rFont val="Helvetica"/>
            <family val="2"/>
          </rPr>
          <t>Author:
http://www.jta.org/1994/09/19/archive/canada-drops-charges-against-ailing-man-accused-of-nazi-crimes</t>
        </r>
      </text>
    </comment>
    <comment ref="Q1813" authorId="0" shapeId="0" xr:uid="{00000000-0006-0000-0000-0000EC1B0000}">
      <text>
        <r>
          <rPr>
            <sz val="11"/>
            <color indexed="8"/>
            <rFont val="Helvetica"/>
            <family val="2"/>
          </rPr>
          <t>Author:
approx date: 
https://books.google.com/books?id=r8sRmBIejnoC&amp;pg=PA74&amp;lpg=PA74&amp;dq=R+v+Grujičić,+1994&amp;source=bl&amp;ots=idDT0-n_IF&amp;sig=IoR1W8AhTj0FeH0X7sdSshwRr9g&amp;hl=en&amp;sa=X&amp;ved=0ahUKEwidu7Lv2MjNAhUK9WMKHeyyArsQ6AEIHDAA#v=onepage&amp;q=R%20v%20Grujičić%2C%201994&amp;f=false</t>
        </r>
      </text>
    </comment>
    <comment ref="S1813" authorId="0" shapeId="0" xr:uid="{00000000-0006-0000-0000-0000ED1B0000}">
      <text>
        <r>
          <rPr>
            <sz val="11"/>
            <color indexed="8"/>
            <rFont val="Helvetica"/>
            <family val="2"/>
          </rPr>
          <t>Author:
https://books.google.com/books?id=r8sRmBIejnoC&amp;pg=PA74&amp;lpg=PA74&amp;dq=R+v+Grujičić,+1994&amp;source=bl&amp;ots=idDT0-n_IF&amp;sig=IoR1W8AhTj0FeH0X7sdSshwRr9g&amp;hl=en&amp;sa=X&amp;ved=0ahUKEwidu7Lv2MjNAhUK9WMKHeyyArsQ6AEIHDAA#v=onepage&amp;q=R%20v%20Grujičić%2C%201994&amp;f=false</t>
        </r>
      </text>
    </comment>
    <comment ref="AL1813" authorId="0" shapeId="0" xr:uid="{00000000-0006-0000-0000-0000EE1B0000}">
      <text>
        <r>
          <rPr>
            <sz val="11"/>
            <color indexed="8"/>
            <rFont val="Helvetica"/>
            <family val="2"/>
          </rPr>
          <t>Author:
https://news.google.com/newspapers?nid=1812&amp;dat=19930224&amp;id=_-BOAAAAIBAJ&amp;sjid=EUwDAAAAIBAJ&amp;pg=4406,903658&amp;hl=en</t>
        </r>
      </text>
    </comment>
    <comment ref="AN1813" authorId="0" shapeId="0" xr:uid="{00000000-0006-0000-0000-0000EF1B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1813" authorId="0" shapeId="0" xr:uid="{00000000-0006-0000-0000-0000F01B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1813" authorId="0" shapeId="0" xr:uid="{00000000-0006-0000-0000-0000F11B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R1813" authorId="0" shapeId="0" xr:uid="{00000000-0006-0000-0000-0000F21B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1813" authorId="0" shapeId="0" xr:uid="{00000000-0006-0000-0000-0000F31B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I1814" authorId="2" shapeId="0" xr:uid="{E24A247A-0F17-4A4B-B7BC-5D431CC8B96F}">
      <text>
        <r>
          <rPr>
            <b/>
            <sz val="10"/>
            <color rgb="FF000000"/>
            <rFont val="Tahoma"/>
            <family val="2"/>
          </rPr>
          <t>Maximo Langer:</t>
        </r>
        <r>
          <rPr>
            <sz val="10"/>
            <color rgb="FF000000"/>
            <rFont val="Tahoma"/>
            <family val="2"/>
          </rPr>
          <t xml:space="preserve">
</t>
        </r>
        <r>
          <rPr>
            <sz val="10"/>
            <color rgb="FF000000"/>
            <rFont val="Tahoma"/>
            <family val="2"/>
          </rPr>
          <t>Cut off is because of upheld appeal.</t>
        </r>
      </text>
    </comment>
    <comment ref="Q1814" authorId="0" shapeId="0" xr:uid="{00000000-0006-0000-0000-00006D0D0000}">
      <text>
        <r>
          <rPr>
            <sz val="11"/>
            <color indexed="8"/>
            <rFont val="Helvetica"/>
            <family val="2"/>
          </rPr>
          <t>Author:
Indicted by RWANDA in 2010, complaint filed in FRANCE in 2011 (this is why the complaint is after the indictment)
Date Approximate.  This source (https://trialinternational.org/latest-post/tito-barahira/) only says October 2010</t>
        </r>
      </text>
    </comment>
    <comment ref="R1814" authorId="0" shapeId="0" xr:uid="{00000000-0006-0000-0000-00006E0D0000}">
      <text>
        <r>
          <rPr>
            <sz val="11"/>
            <color rgb="FF000000"/>
            <rFont val="Helvetica"/>
            <family val="2"/>
          </rPr>
          <t xml:space="preserve">Author:
</t>
        </r>
        <r>
          <rPr>
            <sz val="11"/>
            <color rgb="FF000000"/>
            <rFont val="Helvetica"/>
            <family val="2"/>
          </rPr>
          <t>Initial arrest was pursuant to a RWANDAN arrest warrant (the result of a 2010 RWANDAN indictment)</t>
        </r>
      </text>
    </comment>
    <comment ref="AC1814" authorId="0" shapeId="0" xr:uid="{00000000-0006-0000-0000-00006F0D0000}">
      <text>
        <r>
          <rPr>
            <sz val="11"/>
            <color indexed="8"/>
            <rFont val="Helvetica"/>
            <family val="2"/>
          </rPr>
          <t>Author:
Committing genocide, complicity in genocide, direct and public incitement to commit genocide</t>
        </r>
      </text>
    </comment>
    <comment ref="AG1814" authorId="0" shapeId="0" xr:uid="{00000000-0006-0000-0000-0000700D0000}">
      <text>
        <r>
          <rPr>
            <sz val="11"/>
            <color indexed="8"/>
            <rFont val="Helvetica"/>
            <family val="2"/>
          </rPr>
          <t>Author:
Rwanda controlled first by Germany (German East Africa) during colonial period, then by Belgium under League of Nations Mandate system</t>
        </r>
      </text>
    </comment>
    <comment ref="AH1814" authorId="0" shapeId="0" xr:uid="{00000000-0006-0000-0000-0000710D0000}">
      <text>
        <r>
          <rPr>
            <sz val="11"/>
            <color indexed="8"/>
            <rFont val="Helvetica"/>
            <family val="2"/>
          </rPr>
          <t>Author:
barely.
https://en.wikipedia.org/wiki/Danish_colonial_empire#Overview</t>
        </r>
      </text>
    </comment>
    <comment ref="AO1814" authorId="0" shapeId="0" xr:uid="{00000000-0006-0000-0000-0000720D0000}">
      <text>
        <r>
          <rPr>
            <sz val="11"/>
            <color indexed="8"/>
            <rFont val="Helvetica"/>
            <family val="2"/>
          </rPr>
          <t>Author:
CPCR filed complaint
https://www.collectifpartiescivilesrwanda.fr/en/tableau-des-plaintes-du-cpcr/</t>
        </r>
      </text>
    </comment>
    <comment ref="BJ1814" authorId="0" shapeId="0" xr:uid="{00000000-0006-0000-0000-0000730D0000}">
      <text>
        <r>
          <rPr>
            <sz val="11"/>
            <color indexed="8"/>
            <rFont val="Helvetica"/>
            <family val="2"/>
          </rPr>
          <t>Author:
Both Ngezi and Barahira were tried in absentia and sentenced to life in prison by Gacaca courts in Rwanda.</t>
        </r>
      </text>
    </comment>
    <comment ref="B1815" authorId="0" shapeId="0" xr:uid="{00000000-0006-0000-0000-0000B9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815" authorId="0" shapeId="0" xr:uid="{00000000-0006-0000-0000-0000BA020000}">
      <text>
        <r>
          <rPr>
            <sz val="11"/>
            <color indexed="8"/>
            <rFont val="Helvetica"/>
            <family val="2"/>
          </rPr>
          <t>Author:
Named in this interview:
http://forjib.org/entrevista-a-la-doctora-maria-servini-de-cubria</t>
        </r>
      </text>
    </comment>
    <comment ref="O1815" authorId="1" shapeId="0" xr:uid="{00000000-0006-0000-0000-0000BB020000}">
      <text>
        <r>
          <rPr>
            <sz val="11"/>
            <color indexed="8"/>
            <rFont val="Helvetica"/>
            <family val="2"/>
          </rPr>
          <t xml:space="preserve">Mack Eason:
https://translate.google.com/translate?hl=en&amp;sl=es&amp;u=http://memoriahistorica.org.es/tag/maria-servini-de-cubria/&amp;prev=search
</t>
        </r>
      </text>
    </comment>
    <comment ref="P1815" authorId="0" shapeId="0" xr:uid="{00000000-0006-0000-0000-0000BC020000}">
      <text>
        <r>
          <rPr>
            <sz val="11"/>
            <color indexed="8"/>
            <rFont val="Helvetica"/>
            <family val="2"/>
          </rPr>
          <t>Author:
http://cadenaser.com/ser/2014/10/31/tribunales/1414787886_712567.html</t>
        </r>
      </text>
    </comment>
    <comment ref="AE1815" authorId="0" shapeId="0" xr:uid="{00000000-0006-0000-0000-0000BD020000}">
      <text>
        <r>
          <rPr>
            <sz val="11"/>
            <color indexed="8"/>
            <rFont val="Helvetica"/>
            <family val="2"/>
          </rPr>
          <t xml:space="preserve">Author:
http://cadenaser.com/ser/2014/10/31/tribunales/1414787886_712567.html
</t>
        </r>
      </text>
    </comment>
    <comment ref="AF1815" authorId="0" shapeId="0" xr:uid="{00000000-0006-0000-0000-0000BE020000}">
      <text>
        <r>
          <rPr>
            <sz val="11"/>
            <color indexed="8"/>
            <rFont val="Helvetica"/>
            <family val="2"/>
          </rPr>
          <t>Author:
List of crimes here: http://politica.elpais.com/politica/2014/10/31/actualidad/1414789472_600996.html</t>
        </r>
      </text>
    </comment>
    <comment ref="AL1815" authorId="0" shapeId="0" xr:uid="{00000000-0006-0000-0000-0000BF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815" authorId="0" shapeId="0" xr:uid="{00000000-0006-0000-0000-0000C0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815" authorId="0" shapeId="0" xr:uid="{00000000-0006-0000-0000-0000C1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815" authorId="0" shapeId="0" xr:uid="{00000000-0006-0000-0000-0000C2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815" authorId="0" shapeId="0" xr:uid="{00000000-0006-0000-0000-0000C3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1816" authorId="1" shapeId="0" xr:uid="{00000000-0006-0000-0000-00000A060000}">
      <text>
        <r>
          <rPr>
            <sz val="11"/>
            <color indexed="8"/>
            <rFont val="Helvetica"/>
            <family val="2"/>
          </rPr>
          <t xml:space="preserve">Mack Eason:
https://trialinternational.org/latest-post/alfredo-cristiani-burkard/
</t>
        </r>
      </text>
    </comment>
    <comment ref="P1816" authorId="1" shapeId="0" xr:uid="{00000000-0006-0000-0000-00000B060000}">
      <text>
        <r>
          <rPr>
            <sz val="11"/>
            <color indexed="8"/>
            <rFont val="Helvetica"/>
            <family val="2"/>
          </rPr>
          <t>Mack Eason:
https://trialinternational.org/latest-post/inocente-orlando-montano-morales/</t>
        </r>
      </text>
    </comment>
    <comment ref="Q1816" authorId="1" shapeId="0" xr:uid="{00000000-0006-0000-0000-00000C060000}">
      <text>
        <r>
          <rPr>
            <sz val="11"/>
            <color indexed="8"/>
            <rFont val="Helvetica"/>
            <family val="2"/>
          </rPr>
          <t>Mack Eason:
https://trialinternational.org/latest-post/inocente-orlando-montano-morales/</t>
        </r>
      </text>
    </comment>
    <comment ref="AF1816" authorId="1" shapeId="0" xr:uid="{00000000-0006-0000-0000-00000D060000}">
      <text>
        <r>
          <rPr>
            <sz val="11"/>
            <color indexed="8"/>
            <rFont val="Helvetica"/>
            <family val="2"/>
          </rPr>
          <t>Mack Eason:
Murder, state terrorism</t>
        </r>
      </text>
    </comment>
    <comment ref="AN1816" authorId="1" shapeId="0" xr:uid="{00000000-0006-0000-0000-00000E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816" authorId="0" shapeId="0" xr:uid="{00000000-0006-0000-0000-00000F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AQ1817" authorId="1" shapeId="0" xr:uid="{00000000-0006-0000-0000-00001A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1817" authorId="1" shapeId="0" xr:uid="{00000000-0006-0000-0000-00001B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1817" authorId="1" shapeId="0" xr:uid="{00000000-0006-0000-0000-00001C030000}">
      <text>
        <r>
          <rPr>
            <sz val="11"/>
            <color indexed="8"/>
            <rFont val="Helvetica"/>
            <family val="2"/>
          </rPr>
          <t>Mack Eason:
No.  fired in 2015.
http://www.dailymail.co.uk/wires/afp/article-3004180/Syrias-Assad-fires-two-spy-chiefs-security-source.html</t>
        </r>
      </text>
    </comment>
    <comment ref="AF1818" authorId="0" shapeId="0" xr:uid="{00000000-0006-0000-0000-00008E080000}">
      <text>
        <r>
          <rPr>
            <sz val="11"/>
            <color indexed="8"/>
            <rFont val="Helvetica"/>
            <family val="2"/>
          </rPr>
          <t>Author:
“claimed Rafsanjani was party to unjustified incarceration and physical and moral torture”
http://amarillo.com/stories/2000/03/07/usn_LA0628.001.shtml#.V4kqFbxGreM
“responsible for kidnappings and torture during his term in office.”
http://news.bbc.co.uk/2/hi/middle_east/666854.stm</t>
        </r>
      </text>
    </comment>
    <comment ref="AG1818" authorId="0" shapeId="0" xr:uid="{00000000-0006-0000-0000-00008F080000}">
      <text>
        <r>
          <rPr>
            <sz val="11"/>
            <color indexed="8"/>
            <rFont val="Helvetica"/>
            <family val="2"/>
          </rPr>
          <t>Author:
through the Shah</t>
        </r>
      </text>
    </comment>
    <comment ref="AL1818" authorId="0" shapeId="0" xr:uid="{00000000-0006-0000-0000-000090080000}">
      <text>
        <r>
          <rPr>
            <sz val="11"/>
            <color indexed="8"/>
            <rFont val="Helvetica"/>
            <family val="2"/>
          </rPr>
          <t>Author:
http://www.rferl.org/content/article/1093439.html</t>
        </r>
      </text>
    </comment>
    <comment ref="AN1818" authorId="0" shapeId="0" xr:uid="{00000000-0006-0000-0000-000091080000}">
      <text>
        <r>
          <rPr>
            <sz val="11"/>
            <color indexed="8"/>
            <rFont val="Helvetica"/>
            <family val="2"/>
          </rPr>
          <t>Author:
“ the charges were brought by a male Belgian citzen of Iranian origin whose identity is being kept secret by the court for security reasons. 
The man says he experienced torture and psychological violence in Iranian prisons between 1983 and 1989. “
http://www.rferl.org/content/article/1093439.html</t>
        </r>
      </text>
    </comment>
    <comment ref="AP1818" authorId="0" shapeId="0" xr:uid="{00000000-0006-0000-0000-000092080000}">
      <text>
        <r>
          <rPr>
            <sz val="11"/>
            <color indexed="8"/>
            <rFont val="Helvetica"/>
            <family val="2"/>
          </rPr>
          <t xml:space="preserve">Author:
“ the charges were brought by a male Belgian citzen of Iranian origin whose identity is being kept secret by the court for security reasons. 
The man says he experienced torture and psychological violence in Iranian prisons between 1983 and 1989. “ http://www.rferl.org/content/article/1093439.html
</t>
        </r>
      </text>
    </comment>
    <comment ref="AR1818" authorId="0" shapeId="0" xr:uid="{00000000-0006-0000-0000-000093080000}">
      <text>
        <r>
          <rPr>
            <sz val="11"/>
            <color indexed="8"/>
            <rFont val="Helvetica"/>
            <family val="2"/>
          </rPr>
          <t xml:space="preserve">Author:
“ the charges were brought by a male Belgian citzen of Iranian origin whose identity is being kept secret by the court for security reasons. 
The man says he experienced torture and psychological violence in Iranian prisons between 1983 and 1989. “ http://www.rferl.org/content/article/1093439.html
</t>
        </r>
      </text>
    </comment>
    <comment ref="B1819" authorId="1" shapeId="0" xr:uid="{00000000-0006-0000-0000-000091090000}">
      <text>
        <r>
          <rPr>
            <sz val="11"/>
            <color indexed="8"/>
            <rFont val="Helvetica"/>
            <family val="2"/>
          </rPr>
          <t>Mack Eason:
Complaint lists “possible crimes against humanity”.  Is this enough to keep it in?</t>
        </r>
      </text>
    </comment>
    <comment ref="AF1819" authorId="1" shapeId="0" xr:uid="{00000000-0006-0000-0000-000092090000}">
      <text>
        <r>
          <rPr>
            <sz val="11"/>
            <color indexed="8"/>
            <rFont val="Helvetica"/>
            <family val="2"/>
          </rPr>
          <t>Mack Eason:
“arbitrary arrest, confiscating maritime or railway transportation vehicles, intentionally causing damage to property, preventing communication”
https://electronicintifada.net/blogs/ali-abunimah/mavi-marmara-lawyers-file-case-against-israel-seizure-gaza-bound-estelle</t>
        </r>
      </text>
    </comment>
    <comment ref="AG1819" authorId="0" shapeId="0" xr:uid="{00000000-0006-0000-0000-00009309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819" authorId="0" shapeId="0" xr:uid="{00000000-0006-0000-0000-000094090000}">
      <text>
        <r>
          <rPr>
            <sz val="11"/>
            <color indexed="8"/>
            <rFont val="Helvetica"/>
            <family val="2"/>
          </rPr>
          <t xml:space="preserve">Author:
Sort of.  As the Ottoman Empire.
</t>
        </r>
      </text>
    </comment>
    <comment ref="AO1819" authorId="1" shapeId="0" xr:uid="{00000000-0006-0000-0000-000095090000}">
      <text>
        <r>
          <rPr>
            <sz val="11"/>
            <color indexed="8"/>
            <rFont val="Helvetica"/>
            <family val="2"/>
          </rPr>
          <t>Mack Eason:
IHH</t>
        </r>
      </text>
    </comment>
    <comment ref="B1820" authorId="0" shapeId="0" xr:uid="{863DEC42-C56A-0E42-AF28-B25433C69268}">
      <text>
        <r>
          <rPr>
            <sz val="11"/>
            <color rgb="FF000000"/>
            <rFont val="Helvetica"/>
            <family val="2"/>
          </rPr>
          <t xml:space="preserve">Author:
</t>
        </r>
        <r>
          <rPr>
            <sz val="11"/>
            <color rgb="FF000000"/>
            <rFont val="Helvetica"/>
            <family val="2"/>
          </rPr>
          <t>Dutch courts get jurisdiction because she receive dutch citizenship.  STILL UJ b/c the grant of citizenship happened AFTER</t>
        </r>
      </text>
    </comment>
    <comment ref="P1820" authorId="0" shapeId="0" xr:uid="{4D9FE6A2-6DD8-0248-9BF1-7B69C10E84EE}">
      <text>
        <r>
          <rPr>
            <sz val="11"/>
            <color rgb="FF000000"/>
            <rFont val="Helvetica"/>
            <family val="2"/>
          </rPr>
          <t xml:space="preserve">Author:
</t>
        </r>
        <r>
          <rPr>
            <sz val="11"/>
            <color rgb="FF000000"/>
            <rFont val="Helvetica"/>
            <family val="2"/>
          </rPr>
          <t>http://www.internationalcrimesdatabase.org/Case/971</t>
        </r>
      </text>
    </comment>
    <comment ref="AA1820" authorId="0" shapeId="0" xr:uid="{33F9F917-5122-5348-8DB0-FD4F93EC3260}">
      <text>
        <r>
          <rPr>
            <sz val="11"/>
            <color indexed="8"/>
            <rFont val="Helvetica"/>
            <family val="2"/>
          </rPr>
          <t>Author:
convicted of incitement to genocide.
acquitted of complicity in and conspiracy to commit genocide
http://www.internationalcrimesdatabase.org/Case/971</t>
        </r>
      </text>
    </comment>
    <comment ref="AD1820" authorId="0" shapeId="0" xr:uid="{BFE786CA-835B-1340-A5D8-AAFBEABC6A01}">
      <text>
        <r>
          <rPr>
            <sz val="11"/>
            <color indexed="8"/>
            <rFont val="Helvetica"/>
            <family val="2"/>
          </rPr>
          <t>Author:
Inciting Genocide</t>
        </r>
      </text>
    </comment>
    <comment ref="AH1820" authorId="0" shapeId="0" xr:uid="{FA891669-234A-C44A-85CD-9FC2D30F29B8}">
      <text>
        <r>
          <rPr>
            <sz val="11"/>
            <color indexed="8"/>
            <rFont val="Helvetica"/>
            <family val="2"/>
          </rPr>
          <t>Author:
Rwanda controlled first by Germany (German East Africa) during colonial period, then by Belgium under League of Nations Mandate system</t>
        </r>
      </text>
    </comment>
    <comment ref="AM1820" authorId="0" shapeId="0" xr:uid="{56350747-7D9E-E64C-A2A0-280E1716C190}">
      <text>
        <r>
          <rPr>
            <sz val="11"/>
            <color indexed="8"/>
            <rFont val="Helvetica"/>
            <family val="2"/>
          </rPr>
          <t>Author:
http://www.internationalcrimesdatabase.org/Case/971</t>
        </r>
      </text>
    </comment>
    <comment ref="AP1820" authorId="0" shapeId="0" xr:uid="{A413C619-AD38-804A-B319-0ECBC17EEAC0}">
      <text>
        <r>
          <rPr>
            <sz val="11"/>
            <color indexed="8"/>
            <rFont val="Helvetica"/>
            <family val="2"/>
          </rPr>
          <t>Author:
“In May 2007, Rwandan authorities together with human rights organisation African Rights alerted Dutch authorities that Yvonne’s husband, Augustin Basebya, was on the Rwandan police’s wanted list, due to involvement in the extremist Hutu party Coalition pour la Défense de la République (CDR).”
http://www.internationalcrimesdatabase.org/Case/971</t>
        </r>
      </text>
    </comment>
    <comment ref="BA1820" authorId="0" shapeId="0" xr:uid="{5FB574BA-FE89-A649-858F-ECD31CC6C578}">
      <text>
        <r>
          <rPr>
            <sz val="11"/>
            <color indexed="8"/>
            <rFont val="Helvetica"/>
            <family val="2"/>
          </rPr>
          <t>Author:
“Basebya emigrated to the Netherlands in 1998 and gained citizenship in 2004, before her crimes were known.”
https://www.theguardian.com/world/2013/mar/01/rwandan-born-dutch-woman-inciting-genocide</t>
        </r>
      </text>
    </comment>
    <comment ref="BB1820" authorId="0" shapeId="0" xr:uid="{D16CE8FF-9D54-C141-A929-AE43C917D487}">
      <text>
        <r>
          <rPr>
            <sz val="11"/>
            <color indexed="8"/>
            <rFont val="Helvetica"/>
            <family val="2"/>
          </rPr>
          <t>Author:
“Basebya emigrated to the Netherlands in 1998 and gained citizenship in 2004, before her crimes were known.”
https://www.theguardian.com/world/2013/mar/01/rwandan-born-dutch-woman-inciting-genocide</t>
        </r>
      </text>
    </comment>
    <comment ref="BC1820" authorId="0" shapeId="0" xr:uid="{BFB0E662-7938-884D-BA37-6E7B40067578}">
      <text>
        <r>
          <rPr>
            <sz val="11"/>
            <color rgb="FF000000"/>
            <rFont val="Helvetica"/>
            <family val="2"/>
          </rPr>
          <t xml:space="preserve">Author:
</t>
        </r>
        <r>
          <rPr>
            <sz val="11"/>
            <color rgb="FF000000"/>
            <rFont val="Helvetica"/>
            <family val="2"/>
          </rPr>
          <t xml:space="preserve">“She had come to the Netherlands as a family member of a recognized refugee and she herself obtained Dutch citizenship in 2004.”
</t>
        </r>
        <r>
          <rPr>
            <sz val="11"/>
            <color rgb="FF000000"/>
            <rFont val="Helvetica"/>
            <family val="2"/>
          </rPr>
          <t>https://www.hrw.org/report/2014/09/16/long-arm-justice/lessons-specialized-war-crimes-units-france-germany-and</t>
        </r>
      </text>
    </comment>
    <comment ref="BD1820" authorId="0" shapeId="0" xr:uid="{74F1B16F-5CE5-FD42-8F36-869AA7B75DEF}">
      <text>
        <r>
          <rPr>
            <sz val="11"/>
            <color rgb="FF000000"/>
            <rFont val="Helvetica"/>
            <family val="2"/>
          </rPr>
          <t xml:space="preserve">Author:
</t>
        </r>
        <r>
          <rPr>
            <sz val="11"/>
            <color rgb="FF000000"/>
            <rFont val="Helvetica"/>
            <family val="2"/>
          </rPr>
          <t xml:space="preserve">“Basebya emigrated to the Netherlands in 1998 and gained citizenship in 2004, before her crimes were known.”
</t>
        </r>
        <r>
          <rPr>
            <sz val="11"/>
            <color rgb="FF000000"/>
            <rFont val="Helvetica"/>
            <family val="2"/>
          </rPr>
          <t>https://www.theguardian.com/world/2013/mar/01/rwandan-born-dutch-woman-inciting-genocide</t>
        </r>
      </text>
    </comment>
    <comment ref="AT1821" authorId="1" shapeId="0" xr:uid="{400DCDE2-A49D-F44B-BDEB-41858779782B}">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1822" authorId="0" shapeId="0" xr:uid="{00000000-0006-0000-0000-0000D42E0000}">
      <text>
        <r>
          <rPr>
            <sz val="11"/>
            <color indexed="8"/>
            <rFont val="Helvetica"/>
            <family val="2"/>
          </rPr>
          <t xml:space="preserve">Author:
http://www.derechos.org/nizkor/arg/espana/gar.html (“Duodécimo”)
</t>
        </r>
      </text>
    </comment>
    <comment ref="P1822" authorId="0" shapeId="0" xr:uid="{00000000-0006-0000-0000-0000D52E0000}">
      <text>
        <r>
          <rPr>
            <sz val="11"/>
            <color indexed="8"/>
            <rFont val="Helvetica"/>
            <family val="2"/>
          </rPr>
          <t>Author:
http://www.derechos.org/nizkor/arg/espana/gar.html</t>
        </r>
      </text>
    </comment>
    <comment ref="AB1822" authorId="0" shapeId="0" xr:uid="{00000000-0006-0000-0000-0000D62E0000}">
      <text>
        <r>
          <rPr>
            <sz val="11"/>
            <color indexed="8"/>
            <rFont val="Helvetica"/>
            <family val="2"/>
          </rPr>
          <t xml:space="preserve">Author:
See 1999 indictment, section 7. 
http://www.derechos.org/nizkor/arg/espana/gar.html </t>
        </r>
      </text>
    </comment>
    <comment ref="AC1822" authorId="0" shapeId="0" xr:uid="{00000000-0006-0000-0000-0000D7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22" authorId="0" shapeId="0" xr:uid="{00000000-0006-0000-0000-0000D82E0000}">
      <text>
        <r>
          <rPr>
            <sz val="11"/>
            <color indexed="8"/>
            <rFont val="Helvetica"/>
            <family val="2"/>
          </rPr>
          <t xml:space="preserve">Author:
Trial Watch says these Argentinean defendants were charged with CaH.  I looked through the court documents and I disagree.
</t>
        </r>
      </text>
    </comment>
    <comment ref="AF1822" authorId="0" shapeId="0" xr:uid="{00000000-0006-0000-0000-0000D92E0000}">
      <text>
        <r>
          <rPr>
            <sz val="11"/>
            <color indexed="8"/>
            <rFont val="Helvetica"/>
            <family val="2"/>
          </rPr>
          <t>Author:
Terrorism</t>
        </r>
      </text>
    </comment>
    <comment ref="AL1822" authorId="0" shapeId="0" xr:uid="{00000000-0006-0000-0000-0000DA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22" authorId="0" shapeId="0" xr:uid="{00000000-0006-0000-0000-0000DB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22" authorId="0" shapeId="0" xr:uid="{00000000-0006-0000-0000-0000DC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22" authorId="0" shapeId="0" xr:uid="{00000000-0006-0000-0000-0000DD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22" authorId="0" shapeId="0" xr:uid="{00000000-0006-0000-0000-0000DE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22" authorId="0" shapeId="0" xr:uid="{00000000-0006-0000-0000-0000DF2E0000}">
      <text>
        <r>
          <rPr>
            <sz val="11"/>
            <color indexed="8"/>
            <rFont val="Helvetica"/>
            <family val="2"/>
          </rPr>
          <t>Author:
multiple countries had opened investigations into these Argentinean defendants.</t>
        </r>
      </text>
    </comment>
    <comment ref="T1823" authorId="0" shapeId="0" xr:uid="{00000000-0006-0000-0000-0000EE010000}">
      <text>
        <r>
          <rPr>
            <sz val="11"/>
            <color indexed="8"/>
            <rFont val="Helvetica"/>
            <family val="2"/>
          </rPr>
          <t>Author:
https://www.hrw.org/news/1999/08/17/austria-blasted-release-iraqi</t>
        </r>
      </text>
    </comment>
    <comment ref="V1823" authorId="0" shapeId="0" xr:uid="{00000000-0006-0000-0000-0000EF010000}">
      <text>
        <r>
          <rPr>
            <sz val="11"/>
            <color indexed="8"/>
            <rFont val="Helvetica"/>
            <family val="2"/>
          </rPr>
          <t>Author:
“Austrian lawyers filed a complaint on behalf of ECCHR”
http://www.ecchr.eu/en/our_work/international-crimes-and-accountability/chechnya.html</t>
        </r>
      </text>
    </comment>
    <comment ref="AL1823" authorId="0" shapeId="0" xr:uid="{00000000-0006-0000-0000-0000F0010000}">
      <text>
        <r>
          <rPr>
            <sz val="11"/>
            <color indexed="8"/>
            <rFont val="Helvetica"/>
            <family val="2"/>
          </rPr>
          <t>Author:
https://www.ciaonet.org/catalog/15783</t>
        </r>
      </text>
    </comment>
    <comment ref="AN1823" authorId="0" shapeId="0" xr:uid="{00000000-0006-0000-0000-0000F1010000}">
      <text>
        <r>
          <rPr>
            <sz val="11"/>
            <color indexed="8"/>
            <rFont val="Helvetica"/>
            <family val="2"/>
          </rPr>
          <t>Author:
"criminal complaint filed in Austria by Umar Israilov, the former rebel-turned-Kadyrov-bodyguard “
https://www.ciaonet.org/catalog/15783</t>
        </r>
      </text>
    </comment>
    <comment ref="AO1823" authorId="0" shapeId="0" xr:uid="{00000000-0006-0000-0000-0000F2010000}">
      <text>
        <r>
          <rPr>
            <sz val="11"/>
            <color indexed="8"/>
            <rFont val="Helvetica"/>
            <family val="2"/>
          </rPr>
          <t xml:space="preserve">Author:
ECCHR	</t>
        </r>
      </text>
    </comment>
    <comment ref="AP1823" authorId="0" shapeId="0" xr:uid="{00000000-0006-0000-0000-0000F3010000}">
      <text>
        <r>
          <rPr>
            <sz val="11"/>
            <color indexed="8"/>
            <rFont val="Helvetica"/>
            <family val="2"/>
          </rPr>
          <t>Author:
"criminal complaint filed in Austria by Umar Israilov, the former rebel-turned-Kadyrov-bodyguard “
https://www.ciaonet.org/catalog/15783</t>
        </r>
      </text>
    </comment>
    <comment ref="AQ1823" authorId="0" shapeId="0" xr:uid="{00000000-0006-0000-0000-0000F4010000}">
      <text>
        <r>
          <rPr>
            <sz val="11"/>
            <color indexed="8"/>
            <rFont val="Helvetica"/>
            <family val="2"/>
          </rPr>
          <t>Author:
“ Israilov, considered as persecuted political refugee in Austria since summer 2007,”
https://www.ecchr.eu/en/our_work/international-crimes-and-accountability/chechnya.html</t>
        </r>
      </text>
    </comment>
    <comment ref="AR1823" authorId="0" shapeId="0" xr:uid="{00000000-0006-0000-0000-0000F5010000}">
      <text>
        <r>
          <rPr>
            <sz val="11"/>
            <color indexed="8"/>
            <rFont val="Helvetica"/>
            <family val="2"/>
          </rPr>
          <t>Author:
“ Israilov, considered as persecuted political refugee in Austria since summer 2007,”
https://www.ecchr.eu/en/our_work/international-crimes-and-accountability/chechnya.html</t>
        </r>
      </text>
    </comment>
    <comment ref="AS1823" authorId="0" shapeId="0" xr:uid="{00000000-0006-0000-0000-0000F6010000}">
      <text>
        <r>
          <rPr>
            <sz val="11"/>
            <color indexed="8"/>
            <rFont val="Helvetica"/>
            <family val="2"/>
          </rPr>
          <t>Author:
Definitely president, but “acting president of Chechnya”</t>
        </r>
      </text>
    </comment>
    <comment ref="AZ1823" authorId="0" shapeId="0" xr:uid="{00000000-0006-0000-0000-0000F7010000}">
      <text>
        <r>
          <rPr>
            <sz val="11"/>
            <color indexed="8"/>
            <rFont val="Helvetica"/>
            <family val="2"/>
          </rPr>
          <t>Author:
Kadyrov was at in austria for the Euro 2008 tournament</t>
        </r>
      </text>
    </comment>
    <comment ref="BH1823" authorId="0" shapeId="0" xr:uid="{00000000-0006-0000-0000-0000F8010000}">
      <text>
        <r>
          <rPr>
            <sz val="11"/>
            <color indexed="8"/>
            <rFont val="Helvetica"/>
            <family val="2"/>
          </rPr>
          <t>Author:
https://www.ciaonet.org/catalog/15783</t>
        </r>
      </text>
    </comment>
    <comment ref="O1824" authorId="1" shapeId="0" xr:uid="{00000000-0006-0000-0000-00002B240000}">
      <text>
        <r>
          <rPr>
            <sz val="11"/>
            <color indexed="8"/>
            <rFont val="Helvetica"/>
            <family val="2"/>
          </rPr>
          <t>Mack Eason:
https://www.gfbv.de/de/news/gesellschaft-fuer-bedrohte-voelker-stellt-strafanzeige-gegen-ramzan-kadyrow-2738/</t>
        </r>
      </text>
    </comment>
    <comment ref="AH1824" authorId="0" shapeId="0" xr:uid="{00000000-0006-0000-0000-00002C240000}">
      <text>
        <r>
          <rPr>
            <sz val="11"/>
            <color indexed="8"/>
            <rFont val="Helvetica"/>
            <family val="2"/>
          </rPr>
          <t>Author:
https://en.wikipedia.org/wiki/List_of_former_German_colonies</t>
        </r>
      </text>
    </comment>
    <comment ref="AS1824" authorId="1" shapeId="0" xr:uid="{00000000-0006-0000-0000-00002D240000}">
      <text>
        <r>
          <rPr>
            <sz val="11"/>
            <color indexed="8"/>
            <rFont val="Helvetica"/>
            <family val="2"/>
          </rPr>
          <t xml:space="preserve">Mack Eason:
then the vice-president of Chechnya, a political sub-unit within Russian Federation
</t>
        </r>
      </text>
    </comment>
    <comment ref="M1825" authorId="0" shapeId="0" xr:uid="{00000000-0006-0000-0000-00002D120000}">
      <text>
        <r>
          <rPr>
            <sz val="11"/>
            <color indexed="8"/>
            <rFont val="Helvetica"/>
            <family val="2"/>
          </rPr>
          <t>Author:
http://vcrisis.com/index.php?content=letters/200311210100</t>
        </r>
      </text>
    </comment>
    <comment ref="O1825" authorId="0" shapeId="0" xr:uid="{00000000-0006-0000-0000-00002E120000}">
      <text>
        <r>
          <rPr>
            <sz val="11"/>
            <color indexed="8"/>
            <rFont val="Helvetica"/>
            <family val="2"/>
          </rPr>
          <t>Author:
http://vcrisis.com/index.php?content=letters/200311210100</t>
        </r>
      </text>
    </comment>
    <comment ref="AE1825" authorId="0" shapeId="0" xr:uid="{00000000-0006-0000-0000-00002F120000}">
      <text>
        <r>
          <rPr>
            <sz val="11"/>
            <color indexed="8"/>
            <rFont val="Helvetica"/>
            <family val="2"/>
          </rPr>
          <t xml:space="preserve">Author:
“The complaint brought against Chávez, et al., alleges such severe charges as crimes against humanity and terrorism.”
http://venezuelanalysis.com/analysis/225?page=11
</t>
        </r>
      </text>
    </comment>
    <comment ref="AF1825" authorId="0" shapeId="0" xr:uid="{00000000-0006-0000-0000-000030120000}">
      <text>
        <r>
          <rPr>
            <sz val="11"/>
            <color indexed="8"/>
            <rFont val="Helvetica"/>
            <family val="2"/>
          </rPr>
          <t xml:space="preserve">Author:
“The complaint brought against Chávez, et al., alleges such severe charges as crimes against humanity and terrorism.”
http://venezuelanalysis.com/analysis/225?page=11
</t>
        </r>
      </text>
    </comment>
    <comment ref="AL1825" authorId="0" shapeId="0" xr:uid="{00000000-0006-0000-0000-000031120000}">
      <text>
        <r>
          <rPr>
            <sz val="11"/>
            <color indexed="8"/>
            <rFont val="Helvetica"/>
            <family val="2"/>
          </rPr>
          <t>Author:
“The complaint, brought last January 2003 by Venezuelan lawyers Williams Cárdenas Rubio and Luis García Perulles on behalf of approximately fifty individuals [i] who allegedly suffered injuries during the April 2002 coup d’etat against President Chávez, charges Chávez and 24 other governmental officials with crimes against humanity and acts of terrorism.”
http://venezuelanalysis.com/analysis/225?page=11#_ednref1</t>
        </r>
      </text>
    </comment>
    <comment ref="AS1825" authorId="0" shapeId="0" xr:uid="{00000000-0006-0000-0000-000032120000}">
      <text>
        <r>
          <rPr>
            <sz val="11"/>
            <color indexed="8"/>
            <rFont val="Helvetica"/>
            <family val="2"/>
          </rPr>
          <t xml:space="preserve">Author:
Defense Minister </t>
        </r>
      </text>
    </comment>
    <comment ref="B1826" authorId="1" shapeId="0" xr:uid="{00000000-0006-0000-0000-0000CB0E0000}">
      <text>
        <r>
          <rPr>
            <sz val="11"/>
            <color indexed="8"/>
            <rFont val="Helvetica"/>
            <family val="2"/>
          </rPr>
          <t>Mack Eason:
Some sources describe this as a civil suit, others as a criminal suit.  Unclear.</t>
        </r>
      </text>
    </comment>
    <comment ref="O1826" authorId="1" shapeId="0" xr:uid="{00000000-0006-0000-0000-0000CC0E0000}">
      <text>
        <r>
          <rPr>
            <sz val="11"/>
            <color indexed="8"/>
            <rFont val="Helvetica"/>
            <family val="2"/>
          </rPr>
          <t>Mack Eason:
http://www.reuters.com/article/us-germany-turkey-complaint-idUSKCN0ZD231</t>
        </r>
      </text>
    </comment>
    <comment ref="AD1826" authorId="1" shapeId="0" xr:uid="{00000000-0006-0000-0000-0000CD0E0000}">
      <text>
        <r>
          <rPr>
            <sz val="11"/>
            <color indexed="8"/>
            <rFont val="Helvetica"/>
            <family val="2"/>
          </rPr>
          <t>Mack Eason:
https://sputniknews.com/politics/201606281042101173-german-erdogan-war-crimes-trial/</t>
        </r>
      </text>
    </comment>
    <comment ref="AE1826" authorId="1" shapeId="0" xr:uid="{00000000-0006-0000-0000-0000CE0E0000}">
      <text>
        <r>
          <rPr>
            <sz val="11"/>
            <color indexed="8"/>
            <rFont val="Helvetica"/>
            <family val="2"/>
          </rPr>
          <t>Mack Eason:
https://sputniknews.com/politics/201606281042101173-german-erdogan-war-crimes-trial/</t>
        </r>
      </text>
    </comment>
    <comment ref="AL1826" authorId="1" shapeId="0" xr:uid="{00000000-0006-0000-0000-0000CF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V1827" authorId="0" shapeId="0" xr:uid="{00000000-0006-0000-0000-0000E0090000}">
      <text>
        <r>
          <rPr>
            <sz val="11"/>
            <color indexed="8"/>
            <rFont val="Helvetica"/>
            <family val="2"/>
          </rPr>
          <t xml:space="preserve">Author:
Complaint filed by Swedish law firm with Swedish authorities
</t>
        </r>
      </text>
    </comment>
    <comment ref="AL1827" authorId="1" shapeId="0" xr:uid="{00000000-0006-0000-0000-0000E1090000}">
      <text>
        <r>
          <rPr>
            <sz val="11"/>
            <color indexed="8"/>
            <rFont val="Helvetica"/>
            <family val="2"/>
          </rPr>
          <t>Mack Eason:
https://sverigesradio.se/sida/artikel.aspx?programid=2200&amp;artikel=6735976</t>
        </r>
      </text>
    </comment>
    <comment ref="AS1827" authorId="1" shapeId="0" xr:uid="{00000000-0006-0000-0000-0000E2090000}">
      <text>
        <r>
          <rPr>
            <sz val="11"/>
            <color indexed="8"/>
            <rFont val="Helvetica"/>
            <family val="2"/>
          </rPr>
          <t>Mack Eason:
current president
https://sverigesradio.se/sida/artikel.aspx?programid=2200&amp;artikel=6735976</t>
        </r>
      </text>
    </comment>
    <comment ref="B1828" authorId="1" shapeId="0" xr:uid="{96DC31D3-B32F-2041-BE5B-099971EAD64B}">
      <text>
        <r>
          <rPr>
            <sz val="11"/>
            <color indexed="8"/>
            <rFont val="Helvetica"/>
            <family val="2"/>
          </rPr>
          <t>Mack Eason:
“Refik Saric came to Denmark in 1994 as a Croat refugee. Other refugees at a Red Cross refugee center recognized him as a guard at the Dretelj camp in Bosnia-Herzegovina”
http://www.internationalcrimesdatabase.org/Case/743/Saric/</t>
        </r>
      </text>
    </comment>
    <comment ref="AH1828" authorId="0" shapeId="0" xr:uid="{CCF984F7-08F2-6F4E-9528-63DBDCEBBC2F}">
      <text>
        <r>
          <rPr>
            <sz val="11"/>
            <color indexed="8"/>
            <rFont val="Helvetica"/>
            <family val="2"/>
          </rPr>
          <t>Author:
barely.
https://en.wikipedia.org/wiki/Danish_colonial_empire#Overview</t>
        </r>
      </text>
    </comment>
    <comment ref="AL1828" authorId="1" shapeId="0" xr:uid="{E00D7025-14FF-8849-A072-174B4E7BAC25}">
      <text>
        <r>
          <rPr>
            <sz val="11"/>
            <color indexed="8"/>
            <rFont val="Helvetica"/>
            <family val="2"/>
          </rPr>
          <t>Mack Eason:
http://www.internationalcrimesdatabase.org/Case/743/Saric/</t>
        </r>
      </text>
    </comment>
    <comment ref="AN1828" authorId="0" shapeId="0" xr:uid="{2C47CEDF-4D41-1B41-925D-61C6565A8AA5}">
      <text>
        <r>
          <rPr>
            <sz val="11"/>
            <color indexed="8"/>
            <rFont val="Helvetica"/>
            <family val="2"/>
          </rPr>
          <t>Author:
Sarin was RECOGNIZED by co-nationals in a Danish refugee camp.  Can’t find any evidence that they pushed for his prosecution.</t>
        </r>
      </text>
    </comment>
    <comment ref="BB1828" authorId="1" shapeId="0" xr:uid="{C67B9DAA-3229-9D44-8276-F58BAD75B6D7}">
      <text>
        <r>
          <rPr>
            <sz val="11"/>
            <color indexed="8"/>
            <rFont val="Helvetica"/>
            <family val="2"/>
          </rPr>
          <t>Mack Eason:
https://trialinternational.org/latest-post/refik-saric/</t>
        </r>
      </text>
    </comment>
    <comment ref="BF1828" authorId="1" shapeId="0" xr:uid="{C7D58910-18DE-544B-9848-04B6330F6A0B}">
      <text>
        <r>
          <rPr>
            <sz val="11"/>
            <color indexed="8"/>
            <rFont val="Helvetica"/>
            <family val="2"/>
          </rPr>
          <t>Mack Eason:
http://www.asser.nl/upload/documents/20120509T043933-Saric%20Judgement%2025-11-1994.pdf</t>
        </r>
      </text>
    </comment>
    <comment ref="BI1828" authorId="0" shapeId="0" xr:uid="{74BFC59C-CCA9-E845-AEBE-11524F763100}">
      <text>
        <r>
          <rPr>
            <sz val="11"/>
            <color indexed="8"/>
            <rFont val="Helvetica"/>
            <family val="2"/>
          </rPr>
          <t>Author:
appears to have been supported by ICTY</t>
        </r>
      </text>
    </comment>
    <comment ref="K1829" authorId="0" shapeId="0" xr:uid="{00000000-0006-0000-0000-0000C8040000}">
      <text>
        <r>
          <rPr>
            <sz val="11"/>
            <color indexed="8"/>
            <rFont val="Helvetica"/>
            <family val="2"/>
          </rPr>
          <t xml:space="preserve">Author:
http://www.vidalatinasd.com/news/2014/jun/24/china-hails-spanish-courts-decision-to-drop-tibet/
</t>
        </r>
      </text>
    </comment>
    <comment ref="AN1829" authorId="0" shapeId="0" xr:uid="{00000000-0006-0000-0000-0000C9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1829" authorId="0" shapeId="0" xr:uid="{00000000-0006-0000-0000-0000CA040000}">
      <text>
        <r>
          <rPr>
            <sz val="11"/>
            <color indexed="8"/>
            <rFont val="Helvetica"/>
            <family val="2"/>
          </rPr>
          <t>Author:
Tibetan Support Committee (Comité de Apoyo al Tibet): http://standupfortibet.org/freedom2/find-a-group/comite-de-apoyo-al-tibet-cat-spain/</t>
        </r>
      </text>
    </comment>
    <comment ref="AQ1829" authorId="0" shapeId="0" xr:uid="{00000000-0006-0000-0000-0000CB040000}">
      <text>
        <r>
          <rPr>
            <sz val="11"/>
            <color indexed="8"/>
            <rFont val="Helvetica"/>
            <family val="2"/>
          </rPr>
          <t>Author:
 Thubten Wangchen Sherpa Sherpa “has lived in Spain for about 20 years and has Spanish citizenship.”</t>
        </r>
      </text>
    </comment>
    <comment ref="AR1829" authorId="0" shapeId="0" xr:uid="{00000000-0006-0000-0000-0000CC040000}">
      <text>
        <r>
          <rPr>
            <sz val="11"/>
            <color indexed="8"/>
            <rFont val="Helvetica"/>
            <family val="2"/>
          </rPr>
          <t>Author:
 Thubten Wangchen Sherpa Sherpa “has lived in Spain for about 20 years and has Spanish citizenship.”</t>
        </r>
      </text>
    </comment>
    <comment ref="BJ1829" authorId="0" shapeId="0" xr:uid="{00000000-0006-0000-0000-0000CD040000}">
      <text>
        <r>
          <rPr>
            <sz val="11"/>
            <color indexed="8"/>
            <rFont val="Helvetica"/>
            <family val="2"/>
          </rPr>
          <t xml:space="preserve">Author:
http://digitalcommons.law.seattleu.edu/cgi/viewcontent.cgi?article=2300&amp;context=sulr
at p. 189
</t>
        </r>
      </text>
    </comment>
    <comment ref="O1830" authorId="1" shapeId="0" xr:uid="{00000000-0006-0000-0000-000016060000}">
      <text>
        <r>
          <rPr>
            <sz val="11"/>
            <color indexed="8"/>
            <rFont val="Helvetica"/>
            <family val="2"/>
          </rPr>
          <t xml:space="preserve">Mack Eason:
https://trialinternational.org/latest-post/alfredo-cristiani-burkard/
</t>
        </r>
      </text>
    </comment>
    <comment ref="P1830" authorId="1" shapeId="0" xr:uid="{00000000-0006-0000-0000-000017060000}">
      <text>
        <r>
          <rPr>
            <sz val="11"/>
            <color indexed="8"/>
            <rFont val="Helvetica"/>
            <family val="2"/>
          </rPr>
          <t>Mack Eason:
https://trialinternational.org/latest-post/inocente-orlando-montano-morales/</t>
        </r>
      </text>
    </comment>
    <comment ref="Q1830" authorId="1" shapeId="0" xr:uid="{00000000-0006-0000-0000-000018060000}">
      <text>
        <r>
          <rPr>
            <sz val="11"/>
            <color indexed="8"/>
            <rFont val="Helvetica"/>
            <family val="2"/>
          </rPr>
          <t>Mack Eason:
https://trialinternational.org/latest-post/inocente-orlando-montano-morales/</t>
        </r>
      </text>
    </comment>
    <comment ref="AF1830" authorId="0" shapeId="0" xr:uid="{00000000-0006-0000-0000-000019060000}">
      <text>
        <r>
          <rPr>
            <sz val="11"/>
            <color indexed="8"/>
            <rFont val="Helvetica"/>
            <family val="2"/>
          </rPr>
          <t>Author:
“crimes against humanity, murders in the context of crimes against humanity, concealment of a crime and state terrorism. “</t>
        </r>
      </text>
    </comment>
    <comment ref="AN1830" authorId="1" shapeId="0" xr:uid="{00000000-0006-0000-0000-00001A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830" authorId="0" shapeId="0" xr:uid="{00000000-0006-0000-0000-00001B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O1831" authorId="1" shapeId="0" xr:uid="{00000000-0006-0000-0000-000036060000}">
      <text>
        <r>
          <rPr>
            <sz val="11"/>
            <color indexed="8"/>
            <rFont val="Helvetica"/>
            <family val="2"/>
          </rPr>
          <t xml:space="preserve">Mack Eason:
https://trialinternational.org/latest-post/alfredo-cristiani-burkard/
</t>
        </r>
      </text>
    </comment>
    <comment ref="AF1831" authorId="1" shapeId="0" xr:uid="{00000000-0006-0000-0000-000037060000}">
      <text>
        <r>
          <rPr>
            <sz val="11"/>
            <color indexed="8"/>
            <rFont val="Helvetica"/>
            <family val="2"/>
          </rPr>
          <t>Mack Eason:
Murder, state terrorism</t>
        </r>
      </text>
    </comment>
    <comment ref="AN1831" authorId="1" shapeId="0" xr:uid="{00000000-0006-0000-0000-000038060000}">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831" authorId="0" shapeId="0" xr:uid="{00000000-0006-0000-0000-000039060000}">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O1832" authorId="0" shapeId="0" xr:uid="{00000000-0006-0000-0000-0000F7080000}">
      <text>
        <r>
          <rPr>
            <sz val="11"/>
            <color indexed="8"/>
            <rFont val="Helvetica"/>
            <family val="2"/>
          </rPr>
          <t>Author:
Inferred from the complaint dates from the other individuals listed in this article:
https://www.fidh.org/fr/themes/actions-judiciaires/actions-judiciaires-contre-des-individus/affaires-rwandaises/La-repression-des-presumes</t>
        </r>
      </text>
    </comment>
    <comment ref="AG1832" authorId="0" shapeId="0" xr:uid="{00000000-0006-0000-0000-0000F8080000}">
      <text>
        <r>
          <rPr>
            <sz val="11"/>
            <color indexed="8"/>
            <rFont val="Helvetica"/>
            <family val="2"/>
          </rPr>
          <t>Author:
Rwanda controlled first by Germany (German East Africa) during colonial period, then by Belgium under League of Nations Mandate system</t>
        </r>
      </text>
    </comment>
    <comment ref="AH1832" authorId="0" shapeId="0" xr:uid="{00000000-0006-0000-0000-0000F9080000}">
      <text>
        <r>
          <rPr>
            <sz val="11"/>
            <color indexed="8"/>
            <rFont val="Helvetica"/>
            <family val="2"/>
          </rPr>
          <t>Author:
barely.
https://en.wikipedia.org/wiki/Danish_colonial_empire#Overview</t>
        </r>
      </text>
    </comment>
    <comment ref="AL1832" authorId="0" shapeId="0" xr:uid="{00000000-0006-0000-0000-0000FA080000}">
      <text>
        <r>
          <rPr>
            <sz val="11"/>
            <color indexed="8"/>
            <rFont val="Helvetica"/>
            <family val="2"/>
          </rPr>
          <t>Author:
https://www.fidh.org/fr/themes/actions-judiciaires/actions-judiciaires-contre-des-individus/affaires-rwandaises/La-repression-des-presumes</t>
        </r>
      </text>
    </comment>
    <comment ref="Z1833" authorId="0" shapeId="0" xr:uid="{1BAAB1C6-8887-3642-AADA-FBD7A25343EA}">
      <text>
        <r>
          <rPr>
            <sz val="11"/>
            <color indexed="8"/>
            <rFont val="Helvetica"/>
            <family val="2"/>
          </rPr>
          <t>Author:
Found guilty of war crimes and leading a terrorist organization
https://www.google.com/url?sa=t&amp;rct=j&amp;q=&amp;esrc=s&amp;source=web&amp;cd=9&amp;ved=0ahUKEwin_5L8zrzNAhVP3GMKHdpUDZ0QFghcMAg&amp;url=http%3A%2F%2Flifos.migrationsverket.se%2Fdokument%3FdocumentAttachmentId%3D43225&amp;usg=AFQjCNE_qhCJjgMMvrHoyI3cNhhffZTnDg&amp;sig2=2fGQYadd0nEgE2QNawJLJg&amp;bvm=bv.125221236,d.cGc</t>
        </r>
      </text>
    </comment>
    <comment ref="AD1833" authorId="0" shapeId="0" xr:uid="{4D4F720B-A1B9-5641-BAD2-DFC1832D53CF}">
      <text>
        <r>
          <rPr>
            <sz val="11"/>
            <color indexed="8"/>
            <rFont val="Helvetica"/>
            <family val="2"/>
          </rPr>
          <t>Author:
charged with “39 counts of war crimes”
https://www.ecchr.eu/en/documents/publications/ecchr-publications/studies-and-reports.html?file=tl_files/Dokumente/Publikationen/FDLR%20Report%20Executive%20Summary_EN.PDF</t>
        </r>
      </text>
    </comment>
    <comment ref="AE1833" authorId="0" shapeId="0" xr:uid="{96E59A58-52BB-BC45-A333-195F016DC720}">
      <text>
        <r>
          <rPr>
            <sz val="11"/>
            <color indexed="8"/>
            <rFont val="Helvetica"/>
            <family val="2"/>
          </rPr>
          <t>Author:
“26 counts of crimes against humanity”
https://www.ecchr.eu/en/documents/publications/ecchr-publications/studies-and-reports.html?file=tl_files/Dokumente/Publikationen/FDLR%20Report%20Executive%20Summary_EN.PDF</t>
        </r>
      </text>
    </comment>
    <comment ref="AF1833" authorId="0" shapeId="0" xr:uid="{329B0081-724C-3C4C-9B90-A8C6FBC3BCD5}">
      <text>
        <r>
          <rPr>
            <sz val="11"/>
            <color indexed="8"/>
            <rFont val="Helvetica"/>
            <family val="2"/>
          </rPr>
          <t>Author:
“On 8 December 2010, the German Federal Prosecutor charged Murwanashyaka and Straton Musoni with belonging to a foreign terrorist group, with 26 counts of crimes against humanity and 39 counts of war crimes, allegedly committed by the FDLR on Congolese territory between January 2008 and November 2009On 8 December 2010, the German Federal Prosecutor charged Murwanashyaka and Straton Musoni with belonging to a foreign terrorist group, with 26 counts of crimes against humanity and 39 counts of war crimes, allegedly committed by the FDLR on Congolese territory between January 2008 and November 2009.” http://www.trial-ch.org/en/resources/trial-watch/trial-watch/profiles/profile/1025/action/show/controller/Profile/tab/legal-procedure.html</t>
        </r>
      </text>
    </comment>
    <comment ref="AG1833" authorId="0" shapeId="0" xr:uid="{1141FF50-D8C5-E54D-8BE6-DF311025E17E}">
      <text>
        <r>
          <rPr>
            <sz val="11"/>
            <color indexed="8"/>
            <rFont val="Helvetica"/>
            <family val="2"/>
          </rPr>
          <t>Author:
Rwanda controlled first by Germany (German East Africa) during colonial period, then by Belgium under League of Nations Mandate system</t>
        </r>
      </text>
    </comment>
    <comment ref="AH1833" authorId="0" shapeId="0" xr:uid="{FC2C77AE-217C-E449-ACA0-733B0B37B943}">
      <text>
        <r>
          <rPr>
            <sz val="11"/>
            <color indexed="8"/>
            <rFont val="Helvetica"/>
            <family val="2"/>
          </rPr>
          <t>Author:
https://en.wikipedia.org/wiki/List_of_former_German_colonies</t>
        </r>
      </text>
    </comment>
    <comment ref="AI1833" authorId="0" shapeId="0" xr:uid="{36ED3484-89C1-8F4C-ABCD-7AC05A069CDF}">
      <text>
        <r>
          <rPr>
            <sz val="11"/>
            <color indexed="8"/>
            <rFont val="Helvetica"/>
            <family val="2"/>
          </rPr>
          <t>Author:
Through the Anglo-German 
treaty of 1880, Germany assumed political control over Rwanda and would latter cede same to Belgium after World War I.
Rwanda controlled first by Germany (German East Africa) during colonial period, then by Belgium under League of Nations Mandate system</t>
        </r>
      </text>
    </comment>
    <comment ref="AL1833" authorId="0" shapeId="0" xr:uid="{7BE04E4C-CD52-5F4F-9E4F-01AA2FCD8799}">
      <text>
        <r>
          <rPr>
            <sz val="11"/>
            <color indexed="8"/>
            <rFont val="Helvetica"/>
            <family val="2"/>
          </rPr>
          <t xml:space="preserve">Author:
http://www.trial-ch.org/en/resources/trial-watch/trial-watch/profiles/profile/1025/action/show/controller/Profile/tab/legal-procedure.html
</t>
        </r>
      </text>
    </comment>
    <comment ref="AO1833" authorId="0" shapeId="0" xr:uid="{674A93DE-6B01-5A4A-B245-D2A21314D764}">
      <text>
        <r>
          <rPr>
            <sz val="11"/>
            <color indexed="8"/>
            <rFont val="Helvetica"/>
            <family val="2"/>
          </rPr>
          <t>Author:
Check this</t>
        </r>
      </text>
    </comment>
    <comment ref="AS1833" authorId="0" shapeId="0" xr:uid="{6092E96B-C2D3-FC45-9B0B-B9CB631BD44B}">
      <text>
        <r>
          <rPr>
            <sz val="11"/>
            <color indexed="8"/>
            <rFont val="Helvetica"/>
            <family val="2"/>
          </rPr>
          <t>Author:
“In 2001 Murwanashyaka was elected president of the FDLR”
https://www.ecchr.eu/en/documents/publications/ecchr-publications/studies-and-reports.html?file=tl_files/Dokumente/Publikationen/FDLR%20Report%20Executive%20Summary_EN.PDF
Does this count? And was he still head of FDLR when complaint filed?</t>
        </r>
      </text>
    </comment>
    <comment ref="AT1833" authorId="0" shapeId="0" xr:uid="{7FFE51D1-643D-7447-8B97-F8E5D9F62DE2}">
      <text>
        <r>
          <rPr>
            <sz val="11"/>
            <color indexed="8"/>
            <rFont val="Helvetica"/>
            <family val="2"/>
          </rPr>
          <t>Author:
Germany refused to extradite Murwanashyaka to Rwanda</t>
        </r>
      </text>
    </comment>
    <comment ref="AU1833" authorId="1" shapeId="0" xr:uid="{1A864E12-A258-6149-8873-F2D9F9679768}">
      <text>
        <r>
          <rPr>
            <sz val="11"/>
            <color indexed="8"/>
            <rFont val="Helvetica"/>
            <family val="2"/>
          </rPr>
          <t>Mack Eason:
https://www.hrw.org/news/2011/05/02/germany-qa-trial-two-rwandan-rebel-leaders</t>
        </r>
      </text>
    </comment>
    <comment ref="BA1833" authorId="0" shapeId="0" xr:uid="{3194CF11-BC4D-B140-B28F-7F23745F237C}">
      <text>
        <r>
          <rPr>
            <sz val="11"/>
            <color indexed="8"/>
            <rFont val="Helvetica"/>
            <family val="2"/>
          </rPr>
          <t>Author:
“Both men [Stratton and Musoni] are Rwandan citizens but have lived in Germany for many years, including during the Rwandan genocide in 1994. In 2001 Murwanashyaka was elected president of the FDLR, making him head of the organization’s steering committee. He subsequently made several trips to the DRC but continued to live in Germany and directed FDLR political affairs by e- mail, phone and text.”
https://www.ecchr.eu/en/documents/publications/ecchr-publications/studies-and-reports.html?file=tl_files/Dokumente/Publikationen/FDLR%20Report%20Executive%20Summary_EN.PDF
“Ignace Murwanashyaka has been living in exile in Germany since 1989”
https://trialinternational.org/latest-post/ignace-murwanashyaka/</t>
        </r>
      </text>
    </comment>
    <comment ref="BB1833" authorId="0" shapeId="0" xr:uid="{4188338A-5857-484D-B4F4-04BBE06C1020}">
      <text>
        <r>
          <rPr>
            <sz val="11"/>
            <color indexed="8"/>
            <rFont val="Helvetica"/>
            <family val="2"/>
          </rPr>
          <t>Author:
“In 2008, Germany refused to extradite Murwanashyaka to Rwanda because of the lack of fair trial guarantees. The same year, Germany withdrew Murwanashyaka’s refugee status.”
https://trialinternational.org/latest-post/ignace-murwanashyaka/</t>
        </r>
      </text>
    </comment>
    <comment ref="BC1833" authorId="0" shapeId="0" xr:uid="{6BF8732B-8D27-1245-83A1-810AE798A190}">
      <text>
        <r>
          <rPr>
            <sz val="11"/>
            <color indexed="8"/>
            <rFont val="Helvetica"/>
            <family val="2"/>
          </rPr>
          <t>Author:
“Both men [Stratton and Musoni] are Rwandan citizens but have lived in Germany for many years, including during the Rwandan genocide in 1994. In 2001 Murwanashyaka was elected president of the FDLR, making him head of the organization’s steering committee. He subsequently made several trips to the DRC but continued to live in Germany and directed FDLR political affairs by e- mail, phone and text.”
https://www.ecchr.eu/en/documents/publications/ecchr-publications/studies-and-reports.html?file=tl_files/Dokumente/Publikationen/FDLR%20Report%20Executive%20Summary_EN.PDF
“Ignace Murwanashyaka has been living in exile in Germany since 1989”
https://trialinternational.org/latest-post/ignace-murwanashyaka/</t>
        </r>
      </text>
    </comment>
    <comment ref="BI1833" authorId="0" shapeId="0" xr:uid="{03E2E103-FA3A-D440-BF22-1815E4671A04}">
      <text>
        <r>
          <rPr>
            <sz val="11"/>
            <color indexed="8"/>
            <rFont val="Helvetica"/>
            <family val="2"/>
          </rPr>
          <t xml:space="preserve">Author:
Murwanashyaka and Musoni had been under travel and financial sanctions by the UN since 2005.  
“supported by the UN, the European Union and the United States”
</t>
        </r>
      </text>
    </comment>
    <comment ref="BJ1833" authorId="0" shapeId="0" xr:uid="{CA55A2FB-0446-8E4E-97FB-BC8FEA974651}">
      <text>
        <r>
          <rPr>
            <sz val="11"/>
            <color indexed="8"/>
            <rFont val="Helvetica"/>
            <family val="2"/>
          </rPr>
          <t>Author:
Germany refused to extradite Murwanashyaka to Rwanda</t>
        </r>
      </text>
    </comment>
    <comment ref="B1834" authorId="0" shapeId="0" xr:uid="{00000000-0006-0000-0000-00000B03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834" authorId="0" shapeId="0" xr:uid="{00000000-0006-0000-0000-00000C030000}">
      <text>
        <r>
          <rPr>
            <sz val="11"/>
            <color rgb="FF000000"/>
            <rFont val="Helvetica"/>
            <family val="2"/>
          </rPr>
          <t xml:space="preserve">Author:
</t>
        </r>
        <r>
          <rPr>
            <sz val="11"/>
            <color rgb="FF000000"/>
            <rFont val="Helvetica"/>
            <family val="2"/>
          </rPr>
          <t xml:space="preserve">Defendants Named HERE:
</t>
        </r>
        <r>
          <rPr>
            <sz val="11"/>
            <color rgb="FF000000"/>
            <rFont val="Helvetica"/>
            <family val="2"/>
          </rPr>
          <t>http://cadenaser.com/ser/2014/10/31/tribunales/1414787886_712567.html</t>
        </r>
      </text>
    </comment>
    <comment ref="O1834" authorId="1" shapeId="0" xr:uid="{00000000-0006-0000-0000-00000D030000}">
      <text>
        <r>
          <rPr>
            <sz val="11"/>
            <color indexed="8"/>
            <rFont val="Helvetica"/>
            <family val="2"/>
          </rPr>
          <t xml:space="preserve">Mack Eason:
https://translate.google.com/translate?hl=en&amp;sl=es&amp;u=http://memoriahistorica.org.es/tag/maria-servini-de-cubria/&amp;prev=search
</t>
        </r>
      </text>
    </comment>
    <comment ref="P1834" authorId="0" shapeId="0" xr:uid="{00000000-0006-0000-0000-00000E030000}">
      <text>
        <r>
          <rPr>
            <sz val="11"/>
            <color indexed="8"/>
            <rFont val="Helvetica"/>
            <family val="2"/>
          </rPr>
          <t>Author:
http://cadenaser.com/ser/2014/10/31/tribunales/1414787886_712567.html</t>
        </r>
      </text>
    </comment>
    <comment ref="AB1834" authorId="0" shapeId="0" xr:uid="{00000000-0006-0000-0000-00000F030000}">
      <text>
        <r>
          <rPr>
            <sz val="11"/>
            <color indexed="8"/>
            <rFont val="Helvetica"/>
            <family val="2"/>
          </rPr>
          <t>Author:
http://politica.elpais.com/politica/2014/10/31/actualidad/1414789472_600996.html</t>
        </r>
      </text>
    </comment>
    <comment ref="AE1834" authorId="0" shapeId="0" xr:uid="{00000000-0006-0000-0000-000010030000}">
      <text>
        <r>
          <rPr>
            <sz val="11"/>
            <color indexed="8"/>
            <rFont val="Helvetica"/>
            <family val="2"/>
          </rPr>
          <t xml:space="preserve">Author:
http://cadenaser.com/ser/2014/10/31/tribunales/1414787886_712567.html
</t>
        </r>
      </text>
    </comment>
    <comment ref="AF1834" authorId="0" shapeId="0" xr:uid="{00000000-0006-0000-0000-000011030000}">
      <text>
        <r>
          <rPr>
            <sz val="11"/>
            <color indexed="8"/>
            <rFont val="Helvetica"/>
            <family val="2"/>
          </rPr>
          <t>Author:
List of crimes here: http://politica.elpais.com/politica/2014/10/31/actualidad/1414789472_600996.html</t>
        </r>
      </text>
    </comment>
    <comment ref="AL1834" authorId="0" shapeId="0" xr:uid="{00000000-0006-0000-0000-00001203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834" authorId="0" shapeId="0" xr:uid="{00000000-0006-0000-0000-00001303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834" authorId="0" shapeId="0" xr:uid="{00000000-0006-0000-0000-00001403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834" authorId="0" shapeId="0" xr:uid="{00000000-0006-0000-0000-00001503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834" authorId="0" shapeId="0" xr:uid="{00000000-0006-0000-0000-00001603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O1835" authorId="1" shapeId="0" xr:uid="{00000000-0006-0000-0000-000009130000}">
      <text>
        <r>
          <rPr>
            <sz val="11"/>
            <color indexed="8"/>
            <rFont val="Helvetica"/>
            <family val="2"/>
          </rPr>
          <t>Mack Eason:
https://www.hrw.org/news/2015/12/18/why-germany-can-and-should-open-investigation-us-torture</t>
        </r>
      </text>
    </comment>
    <comment ref="AB1835" authorId="1" shapeId="0" xr:uid="{00000000-0006-0000-0000-00000A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1835" authorId="1" shapeId="0" xr:uid="{00000000-0006-0000-0000-00000B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1835" authorId="1" shapeId="0" xr:uid="{00000000-0006-0000-0000-00000C130000}">
      <text>
        <r>
          <rPr>
            <sz val="11"/>
            <color indexed="8"/>
            <rFont val="Helvetica"/>
            <family val="2"/>
          </rPr>
          <t>Mack Eason:
https://www.ecchr.eu/en/our_work/international-crimes-and-accountability/u-s-accountability/germany.html</t>
        </r>
      </text>
    </comment>
    <comment ref="AP1835" authorId="1" shapeId="0" xr:uid="{00000000-0006-0000-0000-00000D130000}">
      <text>
        <r>
          <rPr>
            <sz val="11"/>
            <color indexed="8"/>
            <rFont val="Helvetica"/>
            <family val="2"/>
          </rPr>
          <t xml:space="preserve">Mack Eason:
CCR is American
</t>
        </r>
      </text>
    </comment>
    <comment ref="O1836" authorId="0" shapeId="0" xr:uid="{00000000-0006-0000-0000-000015150000}">
      <text>
        <r>
          <rPr>
            <sz val="11"/>
            <color indexed="8"/>
            <rFont val="Helvetica"/>
            <family val="2"/>
          </rPr>
          <t>Author:
Gallagher, "Universal Jurisdiction in Practice" jicj.oxfordjournals.org/content/7/5/1087.full.pdf at 1101</t>
        </r>
      </text>
    </comment>
    <comment ref="P1836" authorId="0" shapeId="0" xr:uid="{00000000-0006-0000-0000-000016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1836" authorId="0" shapeId="0" xr:uid="{00000000-0006-0000-0000-000017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1836" authorId="0" shapeId="0" xr:uid="{00000000-0006-0000-0000-00001815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836" authorId="0" shapeId="0" xr:uid="{00000000-0006-0000-0000-000019150000}">
      <text>
        <r>
          <rPr>
            <sz val="11"/>
            <color indexed="8"/>
            <rFont val="Helvetica"/>
            <family val="2"/>
          </rPr>
          <t xml:space="preserve">Author:
US is Sui generis among former colonies.  Treated it differently.
</t>
        </r>
      </text>
    </comment>
    <comment ref="AH1836" authorId="0" shapeId="0" xr:uid="{00000000-0006-0000-0000-00001A150000}">
      <text>
        <r>
          <rPr>
            <sz val="11"/>
            <color indexed="8"/>
            <rFont val="Helvetica"/>
            <family val="2"/>
          </rPr>
          <t>Author:
https://en.wikipedia.org/wiki/List_of_former_German_colonies</t>
        </r>
      </text>
    </comment>
    <comment ref="AL1836" authorId="0" shapeId="0" xr:uid="{00000000-0006-0000-0000-00001B15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1836" authorId="0" shapeId="0" xr:uid="{00000000-0006-0000-0000-00001C150000}">
      <text>
        <r>
          <rPr>
            <sz val="11"/>
            <color indexed="8"/>
            <rFont val="Helvetica"/>
            <family val="2"/>
          </rPr>
          <t>Author:
ECCHR founder acted as lead counsel and  CCR was a party to the suit</t>
        </r>
      </text>
    </comment>
    <comment ref="AS1836" authorId="0" shapeId="0" xr:uid="{00000000-0006-0000-0000-00001D150000}">
      <text>
        <r>
          <rPr>
            <sz val="11"/>
            <color indexed="8"/>
            <rFont val="Helvetica"/>
            <family val="2"/>
          </rPr>
          <t xml:space="preserve">Author:
Lieutenant General </t>
        </r>
      </text>
    </comment>
    <comment ref="BA1836" authorId="0" shapeId="0" xr:uid="{00000000-0006-0000-0000-00001E150000}">
      <text>
        <r>
          <rPr>
            <sz val="11"/>
            <color indexed="8"/>
            <rFont val="Helvetica"/>
            <family val="2"/>
          </rPr>
          <t>Author:
stationed in Heidelberg at the time. Gallagher, "Universal Jurisdiction in Practice" jicj.oxfordjournals.org/content/7/5/1087.full.pdf</t>
        </r>
      </text>
    </comment>
    <comment ref="BH1836" authorId="0" shapeId="0" xr:uid="{00000000-0006-0000-0000-00001F150000}">
      <text>
        <r>
          <rPr>
            <sz val="11"/>
            <color indexed="8"/>
            <rFont val="Helvetica"/>
            <family val="2"/>
          </rPr>
          <t>Author:
Gallagher, "Universal Jurisdiction in Practice" jicj.oxfordjournals.org/content/7/5/1087.full.pdf
at 1104</t>
        </r>
      </text>
    </comment>
    <comment ref="A1837" authorId="0" shapeId="0" xr:uid="{00000000-0006-0000-0000-00001F11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837" authorId="1" shapeId="0" xr:uid="{00000000-0006-0000-0000-000020110000}">
      <text>
        <r>
          <rPr>
            <sz val="11"/>
            <color indexed="8"/>
            <rFont val="Helvetica"/>
            <family val="2"/>
          </rPr>
          <t xml:space="preserve">Mack Eason:
https://trialinternational.org/latest-post/donald-h-rumsfeld/
</t>
        </r>
      </text>
    </comment>
    <comment ref="O1837" authorId="0" shapeId="0" xr:uid="{00000000-0006-0000-0000-000021110000}">
      <text>
        <r>
          <rPr>
            <sz val="11"/>
            <color indexed="8"/>
            <rFont val="Helvetica"/>
            <family val="2"/>
          </rPr>
          <t xml:space="preserve">Author:
Gallagher, "Universal Jurisdiction in Practice" jicj.oxfordjournals.org/content/7/5/1087.full.pdf
</t>
        </r>
      </text>
    </comment>
    <comment ref="Q1837" authorId="0" shapeId="0" xr:uid="{00000000-0006-0000-0000-000022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837" authorId="0" shapeId="0" xr:uid="{00000000-0006-0000-0000-000023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837" authorId="0" shapeId="0" xr:uid="{00000000-0006-0000-0000-000024110000}">
      <text>
        <r>
          <rPr>
            <sz val="11"/>
            <color indexed="8"/>
            <rFont val="Helvetica"/>
            <family val="2"/>
          </rPr>
          <t xml:space="preserve">Author:
US is Sui generis among former colonies.  Treated it differently.
</t>
        </r>
      </text>
    </comment>
    <comment ref="AH1837" authorId="0" shapeId="0" xr:uid="{00000000-0006-0000-0000-000025110000}">
      <text>
        <r>
          <rPr>
            <sz val="11"/>
            <color indexed="8"/>
            <rFont val="Helvetica"/>
            <family val="2"/>
          </rPr>
          <t>Author:
https://en.wikipedia.org/wiki/List_of_former_German_colonies</t>
        </r>
      </text>
    </comment>
    <comment ref="AL1837" authorId="0" shapeId="0" xr:uid="{00000000-0006-0000-0000-000026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837" authorId="0" shapeId="0" xr:uid="{00000000-0006-0000-0000-000027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V1837" authorId="0" shapeId="0" xr:uid="{00000000-0006-0000-0000-000028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1838" authorId="0" shapeId="0" xr:uid="{00000000-0006-0000-0000-000018240000}">
      <text>
        <r>
          <rPr>
            <sz val="11"/>
            <color indexed="8"/>
            <rFont val="Helvetica"/>
            <family val="2"/>
          </rPr>
          <t xml:space="preserve">Author:
https://web.archive.org/web/20081121165411/http://www.trial-ch.org/en/swiss/cases-in-switzerland/iraq.html
</t>
        </r>
      </text>
    </comment>
    <comment ref="AG1838" authorId="0" shapeId="0" xr:uid="{00000000-0006-0000-0000-000019240000}">
      <text>
        <r>
          <rPr>
            <sz val="11"/>
            <color indexed="8"/>
            <rFont val="Helvetica"/>
            <family val="2"/>
          </rPr>
          <t xml:space="preserve">Author:
US is Sui generis among former colonies.  Treated it differently.
</t>
        </r>
      </text>
    </comment>
    <comment ref="AH1838" authorId="0" shapeId="0" xr:uid="{00000000-0006-0000-0000-00001A24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838" authorId="0" shapeId="0" xr:uid="{00000000-0006-0000-0000-00001B240000}">
      <text>
        <r>
          <rPr>
            <sz val="11"/>
            <color indexed="8"/>
            <rFont val="Helvetica"/>
            <family val="2"/>
          </rPr>
          <t xml:space="preserve">Author:
https://web.archive.org/web/20040729224704/http://www.iraqwarvictims.org/
</t>
        </r>
      </text>
    </comment>
    <comment ref="AO1838" authorId="0" shapeId="0" xr:uid="{00000000-0006-0000-0000-00001C240000}">
      <text>
        <r>
          <rPr>
            <sz val="11"/>
            <color indexed="8"/>
            <rFont val="Helvetica"/>
            <family val="2"/>
          </rPr>
          <t>Author:
the Swiss Association called "Solidarité avec les victimes de la guerre contre l'Irak" filed the complaint</t>
        </r>
      </text>
    </comment>
    <comment ref="BH1838" authorId="0" shapeId="0" xr:uid="{00000000-0006-0000-0000-00001D24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O1839" authorId="1" shapeId="0" xr:uid="{00000000-0006-0000-0000-0000AE300000}">
      <text>
        <r>
          <rPr>
            <sz val="11"/>
            <color rgb="FF000000"/>
            <rFont val="Helvetica"/>
            <family val="2"/>
          </rPr>
          <t xml:space="preserve">Mack Eason:
</t>
        </r>
        <r>
          <rPr>
            <sz val="11"/>
            <color rgb="FF000000"/>
            <rFont val="Helvetica"/>
            <family val="2"/>
          </rPr>
          <t>https://trialinternational.org/latest-post/in-switzerland-proceedings-for-war-crimes-against-rifaat-al-assad/</t>
        </r>
      </text>
    </comment>
    <comment ref="AZ1839" authorId="1" shapeId="0" xr:uid="{1E5DC4D2-3C09-8141-A5E1-E4419F809485}">
      <text>
        <r>
          <rPr>
            <b/>
            <sz val="10"/>
            <color rgb="FF000000"/>
            <rFont val="Tahoma"/>
            <family val="2"/>
          </rPr>
          <t>Mack Eason:</t>
        </r>
        <r>
          <rPr>
            <sz val="10"/>
            <color rgb="FF000000"/>
            <rFont val="Tahoma"/>
            <family val="2"/>
          </rPr>
          <t xml:space="preserve">
</t>
        </r>
        <r>
          <rPr>
            <sz val="10"/>
            <color rgb="FF000000"/>
            <rFont val="Tahoma"/>
            <family val="2"/>
          </rPr>
          <t>"</t>
        </r>
        <r>
          <rPr>
            <sz val="10"/>
            <color rgb="FF000000"/>
            <rFont val="Calibri"/>
            <family val="2"/>
          </rPr>
          <t xml:space="preserve">In November 2013, the non-governmental organisation TRIAL International was informed of Al-Assad’s presence in Switzerland. It filed a criminal complaint for the crimes committed in Hama before the Office of the Attorney General of Switzerland (OAG), on the grounds of universal jurisdiction" </t>
        </r>
        <r>
          <rPr>
            <sz val="10"/>
            <color rgb="FF000000"/>
            <rFont val="Calibri"/>
            <family val="2"/>
          </rPr>
          <t xml:space="preserve">https://trialinternational.org/latest-post/rifaat-al-assad/
</t>
        </r>
      </text>
    </comment>
    <comment ref="O1840" authorId="0" shapeId="0" xr:uid="{00000000-0006-0000-0000-0000A12A0000}">
      <text>
        <r>
          <rPr>
            <sz val="11"/>
            <color indexed="8"/>
            <rFont val="Helvetica"/>
            <family val="2"/>
          </rPr>
          <t>Author:
http://www.derechos.org/nizkor/arg/espana/gar.html</t>
        </r>
      </text>
    </comment>
    <comment ref="P1840" authorId="0" shapeId="0" xr:uid="{00000000-0006-0000-0000-0000A22A0000}">
      <text>
        <r>
          <rPr>
            <sz val="11"/>
            <color indexed="8"/>
            <rFont val="Helvetica"/>
            <family val="2"/>
          </rPr>
          <t>Author:
http://www.derechos.org/nizkor/arg/espana/gar.html</t>
        </r>
      </text>
    </comment>
    <comment ref="AB1840" authorId="0" shapeId="0" xr:uid="{00000000-0006-0000-0000-0000A32A0000}">
      <text>
        <r>
          <rPr>
            <sz val="11"/>
            <color indexed="8"/>
            <rFont val="Helvetica"/>
            <family val="2"/>
          </rPr>
          <t xml:space="preserve">Author:
See 1999 indictment, section 7. 
http://www.derechos.org/nizkor/arg/espana/gar.html </t>
        </r>
      </text>
    </comment>
    <comment ref="AC1840" authorId="0" shapeId="0" xr:uid="{00000000-0006-0000-0000-0000A4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40" authorId="0" shapeId="0" xr:uid="{00000000-0006-0000-0000-0000A52A0000}">
      <text>
        <r>
          <rPr>
            <sz val="11"/>
            <color indexed="8"/>
            <rFont val="Helvetica"/>
            <family val="2"/>
          </rPr>
          <t xml:space="preserve">Author:
Trial Watch says these Argentinean defendants were charged with CaH.  I looked through the court documents and I disagree.
</t>
        </r>
      </text>
    </comment>
    <comment ref="AF1840" authorId="0" shapeId="0" xr:uid="{00000000-0006-0000-0000-0000A62A0000}">
      <text>
        <r>
          <rPr>
            <sz val="11"/>
            <color indexed="8"/>
            <rFont val="Helvetica"/>
            <family val="2"/>
          </rPr>
          <t>Author:
Terrorism</t>
        </r>
      </text>
    </comment>
    <comment ref="AL1840" authorId="0" shapeId="0" xr:uid="{00000000-0006-0000-0000-0000A7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40" authorId="0" shapeId="0" xr:uid="{00000000-0006-0000-0000-0000A8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40" authorId="0" shapeId="0" xr:uid="{00000000-0006-0000-0000-0000A9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40" authorId="0" shapeId="0" xr:uid="{00000000-0006-0000-0000-0000AA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40" authorId="0" shapeId="0" xr:uid="{00000000-0006-0000-0000-0000AB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40" authorId="0" shapeId="0" xr:uid="{00000000-0006-0000-0000-0000AC2A0000}">
      <text>
        <r>
          <rPr>
            <sz val="11"/>
            <color indexed="8"/>
            <rFont val="Helvetica"/>
            <family val="2"/>
          </rPr>
          <t>Author:
multiple countries had opened investigations into these Argentinean defendants.</t>
        </r>
      </text>
    </comment>
    <comment ref="B1841" authorId="0" shapeId="0" xr:uid="{00000000-0006-0000-0000-00000D2C0000}">
      <text>
        <r>
          <rPr>
            <sz val="11"/>
            <color indexed="8"/>
            <rFont val="Helvetica"/>
            <family val="2"/>
          </rPr>
          <t>Author:
missing name. Can’t find Risso anywhere.  But LUIS RICARDO RIZO AVELLANEDA is mentioned here http://www.derechos.org/nizkor/arg/espana/autoago03.html</t>
        </r>
      </text>
    </comment>
    <comment ref="O1841" authorId="0" shapeId="0" xr:uid="{00000000-0006-0000-0000-00000E2C0000}">
      <text>
        <r>
          <rPr>
            <sz val="11"/>
            <color indexed="8"/>
            <rFont val="Helvetica"/>
            <family val="2"/>
          </rPr>
          <t>Author:
http://www.derechos.org/nizkor/arg/espana/gar.html</t>
        </r>
      </text>
    </comment>
    <comment ref="P1841" authorId="0" shapeId="0" xr:uid="{00000000-0006-0000-0000-00000F2C0000}">
      <text>
        <r>
          <rPr>
            <sz val="11"/>
            <color indexed="8"/>
            <rFont val="Helvetica"/>
            <family val="2"/>
          </rPr>
          <t>Author:
http://www.derechos.org/nizkor/arg/espana/gar.html</t>
        </r>
      </text>
    </comment>
    <comment ref="AB1841" authorId="0" shapeId="0" xr:uid="{00000000-0006-0000-0000-0000102C0000}">
      <text>
        <r>
          <rPr>
            <sz val="11"/>
            <color indexed="8"/>
            <rFont val="Helvetica"/>
            <family val="2"/>
          </rPr>
          <t xml:space="preserve">Author:
See 1999 indictment, section 7. 
http://www.derechos.org/nizkor/arg/espana/gar.html </t>
        </r>
      </text>
    </comment>
    <comment ref="AC1841" authorId="0" shapeId="0" xr:uid="{00000000-0006-0000-0000-000011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41" authorId="0" shapeId="0" xr:uid="{00000000-0006-0000-0000-0000122C0000}">
      <text>
        <r>
          <rPr>
            <sz val="11"/>
            <color indexed="8"/>
            <rFont val="Helvetica"/>
            <family val="2"/>
          </rPr>
          <t xml:space="preserve">Author:
Trial Watch says these Argentinean defendants were charged with CaH.  I looked through the court documents and I disagree.
</t>
        </r>
      </text>
    </comment>
    <comment ref="AF1841" authorId="0" shapeId="0" xr:uid="{00000000-0006-0000-0000-0000132C0000}">
      <text>
        <r>
          <rPr>
            <sz val="11"/>
            <color indexed="8"/>
            <rFont val="Helvetica"/>
            <family val="2"/>
          </rPr>
          <t>Author:
Terrorism</t>
        </r>
      </text>
    </comment>
    <comment ref="AL1841" authorId="0" shapeId="0" xr:uid="{00000000-0006-0000-0000-0000142C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41" authorId="0" shapeId="0" xr:uid="{00000000-0006-0000-0000-000015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41" authorId="0" shapeId="0" xr:uid="{00000000-0006-0000-0000-000016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41" authorId="0" shapeId="0" xr:uid="{00000000-0006-0000-0000-0000172C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41" authorId="0" shapeId="0" xr:uid="{00000000-0006-0000-0000-0000182C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41" authorId="0" shapeId="0" xr:uid="{00000000-0006-0000-0000-0000192C0000}">
      <text>
        <r>
          <rPr>
            <sz val="11"/>
            <color indexed="8"/>
            <rFont val="Helvetica"/>
            <family val="2"/>
          </rPr>
          <t>Author:
multiple countries had opened investigations into these Argentinean defendants.</t>
        </r>
      </text>
    </comment>
    <comment ref="O1842" authorId="0" shapeId="0" xr:uid="{00000000-0006-0000-0000-00008E2D0000}">
      <text>
        <r>
          <rPr>
            <sz val="11"/>
            <color indexed="8"/>
            <rFont val="Helvetica"/>
            <family val="2"/>
          </rPr>
          <t>Author:
http://www.derechos.org/nizkor/arg/espana/gar.html</t>
        </r>
      </text>
    </comment>
    <comment ref="AB1842" authorId="0" shapeId="0" xr:uid="{00000000-0006-0000-0000-00008F2D0000}">
      <text>
        <r>
          <rPr>
            <sz val="11"/>
            <color indexed="8"/>
            <rFont val="Helvetica"/>
            <family val="2"/>
          </rPr>
          <t xml:space="preserve">Author:
See 1999 indictment, section 7. 
http://www.derechos.org/nizkor/arg/espana/gar.html </t>
        </r>
      </text>
    </comment>
    <comment ref="AC1842" authorId="0" shapeId="0" xr:uid="{00000000-0006-0000-0000-000090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42" authorId="0" shapeId="0" xr:uid="{00000000-0006-0000-0000-0000912D0000}">
      <text>
        <r>
          <rPr>
            <sz val="11"/>
            <color indexed="8"/>
            <rFont val="Helvetica"/>
            <family val="2"/>
          </rPr>
          <t xml:space="preserve">Author:
Trial Watch says these Argentinean defendants were charged with CaH.  I looked through the court documents and I disagree.
</t>
        </r>
      </text>
    </comment>
    <comment ref="AF1842" authorId="0" shapeId="0" xr:uid="{00000000-0006-0000-0000-0000922D0000}">
      <text>
        <r>
          <rPr>
            <sz val="11"/>
            <color indexed="8"/>
            <rFont val="Helvetica"/>
            <family val="2"/>
          </rPr>
          <t>Author:
Terrorism</t>
        </r>
      </text>
    </comment>
    <comment ref="AL1842" authorId="0" shapeId="0" xr:uid="{00000000-0006-0000-0000-000093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42" authorId="0" shapeId="0" xr:uid="{00000000-0006-0000-0000-000094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42" authorId="0" shapeId="0" xr:uid="{00000000-0006-0000-0000-000095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42" authorId="0" shapeId="0" xr:uid="{00000000-0006-0000-0000-000096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42" authorId="0" shapeId="0" xr:uid="{00000000-0006-0000-0000-000097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42" authorId="0" shapeId="0" xr:uid="{00000000-0006-0000-0000-0000982D0000}">
      <text>
        <r>
          <rPr>
            <sz val="11"/>
            <color indexed="8"/>
            <rFont val="Helvetica"/>
            <family val="2"/>
          </rPr>
          <t>Author:
multiple countries had opened investigations into these Argentinean defendants.</t>
        </r>
      </text>
    </comment>
    <comment ref="K1843" authorId="1" shapeId="0" xr:uid="{00000000-0006-0000-0000-0000A91B0000}">
      <text>
        <r>
          <rPr>
            <sz val="11"/>
            <color indexed="8"/>
            <rFont val="Helvetica"/>
            <family val="2"/>
          </rPr>
          <t>Mack Eason:
Cour D’Appel de Bruxelles, 26 June 2002
https://books.google.com/books?id=lw62fC-SbrIC&amp;pg=PA329&amp;lpg=PA329</t>
        </r>
      </text>
    </comment>
    <comment ref="O1843" authorId="1" shapeId="0" xr:uid="{00000000-0006-0000-0000-0000AA1B0000}">
      <text>
        <r>
          <rPr>
            <sz val="11"/>
            <color indexed="8"/>
            <rFont val="Helvetica"/>
            <family val="2"/>
          </rPr>
          <t>Mack Eason:
Accepted by the Court on Aug 1, 2001.
https://www.washingtonpost.com/archive/politics/2001/08/04/police-acquitted-of-massacre-in-ivory-coast/df4b9fd1-cde8-4e87-b286-7735b9fe38dc/</t>
        </r>
      </text>
    </comment>
    <comment ref="AE1843" authorId="1" shapeId="0" xr:uid="{00000000-0006-0000-0000-0000AB1B0000}">
      <text>
        <r>
          <rPr>
            <sz val="11"/>
            <color indexed="8"/>
            <rFont val="Helvetica"/>
            <family val="2"/>
          </rPr>
          <t>Mack Eason:
http://www.state.gov/j/drl/rls/hrrpt/2001/af/8355.htm</t>
        </r>
      </text>
    </comment>
    <comment ref="AG1843" authorId="1" shapeId="0" xr:uid="{00000000-0006-0000-0000-0000AC1B0000}">
      <text>
        <r>
          <rPr>
            <sz val="11"/>
            <color indexed="8"/>
            <rFont val="Helvetica"/>
            <family val="2"/>
          </rPr>
          <t>Mack Eason:
“Côte d'Ivoire officially became a French colony on March 10, 1893.”
https://en.wikipedia.org/wiki/History_of_Ivory_Coast#French_colonial_era</t>
        </r>
      </text>
    </comment>
    <comment ref="AL1843" authorId="1" shapeId="0" xr:uid="{00000000-0006-0000-0000-0000AD1B0000}">
      <text>
        <r>
          <rPr>
            <sz val="11"/>
            <color indexed="8"/>
            <rFont val="Helvetica"/>
            <family val="2"/>
          </rPr>
          <t xml:space="preserve">Mack Eason:
https://www.ndi.org/files/1240_ci_visits7022001.pdf
http://www.countrywatch.com/Content/pdfs/reviews/B36LQ863.01c.pdf
On the history of “Prevention Genocides” as an NGO, see: https://translate.google.com/translate?hl=en&amp;sl=fr&amp;u=http://www.verbatims.org/web/%3Fq%3Da-propos-de-verbatims&amp;prev=search
</t>
        </r>
      </text>
    </comment>
    <comment ref="AN1843" authorId="0" shapeId="0" xr:uid="{00000000-0006-0000-0000-0000AE1B0000}">
      <text>
        <r>
          <rPr>
            <sz val="11"/>
            <color indexed="8"/>
            <rFont val="Helvetica"/>
            <family val="2"/>
          </rPr>
          <t>Author:
“The case was brought by 150 people claiming to be victims of the violence in Côte d'Ivoire in October and December 2000, including a survivor of the Yopougon massacre.”  https://www.hrw.org/reports/2001/ivorycoast/cotdiv0801-07.htm
 https://www.hrw.org/reports/2001/ivorycoast/cotdiv0801-07.htm</t>
        </r>
      </text>
    </comment>
    <comment ref="B1844" authorId="0" shapeId="0" xr:uid="{00000000-0006-0000-0000-0000C4020000}">
      <text>
        <r>
          <rPr>
            <sz val="11"/>
            <color indexed="8"/>
            <rFont val="Helvetica"/>
            <family val="2"/>
          </rPr>
          <t>Author:
Because this case was filed in the name of relatives of the alleged victims, and all those named relative plaintiffs live in Argentina, is this a passive personality case?`</t>
        </r>
      </text>
    </comment>
    <comment ref="C1844" authorId="0" shapeId="0" xr:uid="{00000000-0006-0000-0000-0000C5020000}">
      <text>
        <r>
          <rPr>
            <sz val="11"/>
            <color indexed="8"/>
            <rFont val="Helvetica"/>
            <family val="2"/>
          </rPr>
          <t>Author:
Defendants Named HERE:
http://cadenaser.com/ser/2014/10/31/tribunales/1414787886_712567.html</t>
        </r>
      </text>
    </comment>
    <comment ref="O1844" authorId="1" shapeId="0" xr:uid="{00000000-0006-0000-0000-0000C6020000}">
      <text>
        <r>
          <rPr>
            <sz val="11"/>
            <color indexed="8"/>
            <rFont val="Helvetica"/>
            <family val="2"/>
          </rPr>
          <t xml:space="preserve">Mack Eason:
https://translate.google.com/translate?hl=en&amp;sl=es&amp;u=http://memoriahistorica.org.es/tag/maria-servini-de-cubria/&amp;prev=search
</t>
        </r>
      </text>
    </comment>
    <comment ref="P1844" authorId="0" shapeId="0" xr:uid="{00000000-0006-0000-0000-0000C7020000}">
      <text>
        <r>
          <rPr>
            <sz val="11"/>
            <color indexed="8"/>
            <rFont val="Helvetica"/>
            <family val="2"/>
          </rPr>
          <t>Author:
http://cadenaser.com/ser/2014/10/31/tribunales/1414787886_712567.html</t>
        </r>
      </text>
    </comment>
    <comment ref="AE1844" authorId="0" shapeId="0" xr:uid="{00000000-0006-0000-0000-0000C8020000}">
      <text>
        <r>
          <rPr>
            <sz val="11"/>
            <color indexed="8"/>
            <rFont val="Helvetica"/>
            <family val="2"/>
          </rPr>
          <t xml:space="preserve">Author:
http://cadenaser.com/ser/2014/10/31/tribunales/1414787886_712567.html
</t>
        </r>
      </text>
    </comment>
    <comment ref="AF1844" authorId="0" shapeId="0" xr:uid="{00000000-0006-0000-0000-0000C9020000}">
      <text>
        <r>
          <rPr>
            <sz val="11"/>
            <color indexed="8"/>
            <rFont val="Helvetica"/>
            <family val="2"/>
          </rPr>
          <t>Author:
List of crimes here: http://politica.elpais.com/politica/2014/10/31/actualidad/1414789472_600996.html</t>
        </r>
      </text>
    </comment>
    <comment ref="AL1844" authorId="0" shapeId="0" xr:uid="{00000000-0006-0000-0000-0000CA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N1844" authorId="0" shapeId="0" xr:uid="{00000000-0006-0000-0000-0000CB020000}">
      <text>
        <r>
          <rPr>
            <sz val="11"/>
            <color indexed="8"/>
            <rFont val="Helvetica"/>
            <family val="2"/>
          </rPr>
          <t>Author:
“In 2010, Darío Rivas and Inés García Holgado filed a criminal complaint in Buenos Aires and were backed by several human rights organizations, such as the Centre for Legal and Social Studies (CELS), Grandmothers of Plaza de Mayo and the Association for Former Detained-Disappeared (AEDD) among others.”  http://www.buenosairesherald.com/article/140972/judge-seeks-arrests-for-francoera-crimes</t>
        </r>
      </text>
    </comment>
    <comment ref="AO1844" authorId="0" shapeId="0" xr:uid="{00000000-0006-0000-0000-0000CC020000}">
      <text>
        <r>
          <rPr>
            <sz val="11"/>
            <color indexed="8"/>
            <rFont val="Helvetica"/>
            <family val="2"/>
          </rPr>
          <t xml:space="preserve">Author:
“The lawsuit is backed by nearly a dozen organisations, including Spain's Association for the Recovery of the Historical Memory - which helps relatives search common graves for victims of the civil war and dictatorship - the Argentine Federation of Galician Associations, the Mothers of the Plaza de Mayo human rights group and the Central de Trabajadores de Argentina trade union federation.”http://web.archive.org/web/20100612132222/http://ipsnews.net/news.asp?idnews=51047
</t>
        </r>
      </text>
    </comment>
    <comment ref="AP1844" authorId="0" shapeId="0" xr:uid="{00000000-0006-0000-0000-0000CD020000}">
      <text>
        <r>
          <rPr>
            <sz val="11"/>
            <color indexed="8"/>
            <rFont val="Helvetica"/>
            <family val="2"/>
          </rPr>
          <t>Author:
“The three cases being presented in Argentina on Wednesday are the civil war shooting deaths of Spanish citizens Severino Rivas, Elias Garcia Holgado and Luis Garcia Holgado, and Argentine Vicente Garcia Holgado. The plaintiffs, both Argentines, are Dario Rivas, son of the first victim, and Ines Garcia Holgado, the niece and grand-niece of the others.”
http://www.huffingtonpost.com/huff-wires/20100414/lt-argentina-spain-human-rights/</t>
        </r>
      </text>
    </comment>
    <comment ref="BI1844" authorId="0" shapeId="0" xr:uid="{00000000-0006-0000-0000-0000CE020000}">
      <text>
        <r>
          <rPr>
            <sz val="11"/>
            <color indexed="8"/>
            <rFont val="Helvetica"/>
            <family val="2"/>
          </rPr>
          <t>Author:
Evidence UN wants to see these defendants tried in SPAIN, no direct evidence of UN support for UJ trials in Argentina.  “The United Nations has asked Spain to revoke the amnesty law but the Spanish authorities have so far refused.” 
http://www.bbc.com/news/world-latin-america-29868270</t>
        </r>
      </text>
    </comment>
    <comment ref="P1845" authorId="0" shapeId="0" xr:uid="{00000000-0006-0000-0000-00006B000000}">
      <text>
        <r>
          <rPr>
            <sz val="11"/>
            <color indexed="8"/>
            <rFont val="Helvetica"/>
            <family val="2"/>
          </rPr>
          <t>Author:
Int’l Arrest warrant issued by Audience National 
http://www.derechos.org/nizkor/chile/juicio/amplia.html</t>
        </r>
      </text>
    </comment>
    <comment ref="Q1845" authorId="0" shapeId="0" xr:uid="{00000000-0006-0000-0000-00006C000000}">
      <text>
        <r>
          <rPr>
            <sz val="11"/>
            <color indexed="8"/>
            <rFont val="Helvetica"/>
            <family val="2"/>
          </rPr>
          <t>Author:
Int’l Arrest warrant issued by Audience National 
http://www.derechos.org/nizkor/chile/juicio/amplia.html</t>
        </r>
      </text>
    </comment>
    <comment ref="AF1845" authorId="0" shapeId="0" xr:uid="{00000000-0006-0000-0000-00006D000000}">
      <text>
        <r>
          <rPr>
            <sz val="11"/>
            <color indexed="8"/>
            <rFont val="Helvetica"/>
            <family val="2"/>
          </rPr>
          <t>Author:
terrorism</t>
        </r>
      </text>
    </comment>
    <comment ref="AI1845" authorId="0" shapeId="0" xr:uid="{00000000-0006-0000-0000-00006E000000}">
      <text>
        <r>
          <rPr>
            <sz val="11"/>
            <color indexed="8"/>
            <rFont val="Helvetica"/>
            <family val="2"/>
          </rPr>
          <t>Author:
https://en.wikipedia.org/wiki/History_of_Chile</t>
        </r>
      </text>
    </comment>
    <comment ref="AL1845" authorId="0" shapeId="0" xr:uid="{00000000-0006-0000-0000-00006F000000}">
      <text>
        <r>
          <rPr>
            <sz val="11"/>
            <color indexed="8"/>
            <rFont val="Helvetica"/>
            <family val="2"/>
          </rPr>
          <t>Author:
Lawsuit filed 28 March 1996 was filed by the Progressive Association of Spanish Prosecutors.</t>
        </r>
      </text>
    </comment>
    <comment ref="AN1845" authorId="0" shapeId="0" xr:uid="{00000000-0006-0000-0000-000070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O1845" authorId="0" shapeId="0" xr:uid="{00000000-0006-0000-0000-00007100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R1845" authorId="0" shapeId="0" xr:uid="{00000000-0006-0000-0000-000072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1845" authorId="0" shapeId="0" xr:uid="{00000000-0006-0000-0000-000073000000}">
      <text>
        <r>
          <rPr>
            <sz val="11"/>
            <color indexed="8"/>
            <rFont val="Helvetica"/>
            <family val="2"/>
          </rPr>
          <t>Author:
in the Senate, from 1998 to 2006
https://en.wikipedia.org/wiki/Rodolfo_Stange</t>
        </r>
      </text>
    </comment>
    <comment ref="O1846" authorId="0" shapeId="0" xr:uid="{00000000-0006-0000-0000-0000FB2C0000}">
      <text>
        <r>
          <rPr>
            <sz val="11"/>
            <color indexed="8"/>
            <rFont val="Helvetica"/>
            <family val="2"/>
          </rPr>
          <t>Author:
http://www.derechos.org/nizkor/arg/espana/gar.html</t>
        </r>
      </text>
    </comment>
    <comment ref="P1846" authorId="0" shapeId="0" xr:uid="{00000000-0006-0000-0000-0000FC2C0000}">
      <text>
        <r>
          <rPr>
            <sz val="11"/>
            <color indexed="8"/>
            <rFont val="Helvetica"/>
            <family val="2"/>
          </rPr>
          <t>Author:
http://www.derechos.org/nizkor/arg/espana/gar.html</t>
        </r>
      </text>
    </comment>
    <comment ref="AB1846" authorId="0" shapeId="0" xr:uid="{00000000-0006-0000-0000-0000FD2C0000}">
      <text>
        <r>
          <rPr>
            <sz val="11"/>
            <color indexed="8"/>
            <rFont val="Helvetica"/>
            <family val="2"/>
          </rPr>
          <t xml:space="preserve">Author:
See 1999 indictment, section 7. 
http://www.derechos.org/nizkor/arg/espana/gar.html </t>
        </r>
      </text>
    </comment>
    <comment ref="AC1846" authorId="0" shapeId="0" xr:uid="{00000000-0006-0000-0000-0000FE2C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46" authorId="0" shapeId="0" xr:uid="{00000000-0006-0000-0000-0000FF2C0000}">
      <text>
        <r>
          <rPr>
            <sz val="11"/>
            <color indexed="8"/>
            <rFont val="Helvetica"/>
            <family val="2"/>
          </rPr>
          <t xml:space="preserve">Author:
Trial Watch says these Argentinean defendants were charged with CaH.  I looked through the court documents and I disagree.
</t>
        </r>
      </text>
    </comment>
    <comment ref="AF1846" authorId="0" shapeId="0" xr:uid="{00000000-0006-0000-0000-0000002D0000}">
      <text>
        <r>
          <rPr>
            <sz val="11"/>
            <color indexed="8"/>
            <rFont val="Helvetica"/>
            <family val="2"/>
          </rPr>
          <t>Author:
Terrorism</t>
        </r>
      </text>
    </comment>
    <comment ref="AL1846" authorId="0" shapeId="0" xr:uid="{00000000-0006-0000-0000-000001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46" authorId="0" shapeId="0" xr:uid="{00000000-0006-0000-0000-000002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46" authorId="0" shapeId="0" xr:uid="{00000000-0006-0000-0000-000003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46" authorId="0" shapeId="0" xr:uid="{00000000-0006-0000-0000-000004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46" authorId="0" shapeId="0" xr:uid="{00000000-0006-0000-0000-000005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46" authorId="0" shapeId="0" xr:uid="{00000000-0006-0000-0000-0000062D0000}">
      <text>
        <r>
          <rPr>
            <sz val="11"/>
            <color indexed="8"/>
            <rFont val="Helvetica"/>
            <family val="2"/>
          </rPr>
          <t>Author:
multiple countries had opened investigations into these Argentinean defendants.</t>
        </r>
      </text>
    </comment>
    <comment ref="O1847" authorId="0" shapeId="0" xr:uid="{00000000-0006-0000-0000-0000E02E0000}">
      <text>
        <r>
          <rPr>
            <sz val="11"/>
            <color indexed="8"/>
            <rFont val="Helvetica"/>
            <family val="2"/>
          </rPr>
          <t xml:space="preserve">Author:
http://www.derechos.org/nizkor/arg/espana/gar.html (“Duodécimo”)
</t>
        </r>
      </text>
    </comment>
    <comment ref="P1847" authorId="0" shapeId="0" xr:uid="{00000000-0006-0000-0000-0000E12E0000}">
      <text>
        <r>
          <rPr>
            <sz val="11"/>
            <color indexed="8"/>
            <rFont val="Helvetica"/>
            <family val="2"/>
          </rPr>
          <t>Author:
http://www.derechos.org/nizkor/arg/espana/gar.html</t>
        </r>
      </text>
    </comment>
    <comment ref="AB1847" authorId="0" shapeId="0" xr:uid="{00000000-0006-0000-0000-0000E22E0000}">
      <text>
        <r>
          <rPr>
            <sz val="11"/>
            <color indexed="8"/>
            <rFont val="Helvetica"/>
            <family val="2"/>
          </rPr>
          <t xml:space="preserve">Author:
See 1999 indictment, section 7. 
http://www.derechos.org/nizkor/arg/espana/gar.html </t>
        </r>
      </text>
    </comment>
    <comment ref="AC1847" authorId="0" shapeId="0" xr:uid="{00000000-0006-0000-0000-0000E3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47" authorId="0" shapeId="0" xr:uid="{00000000-0006-0000-0000-0000E42E0000}">
      <text>
        <r>
          <rPr>
            <sz val="11"/>
            <color indexed="8"/>
            <rFont val="Helvetica"/>
            <family val="2"/>
          </rPr>
          <t xml:space="preserve">Author:
Trial Watch says these Argentinean defendants were charged with CaH.  I looked through the court documents and I disagree.
</t>
        </r>
      </text>
    </comment>
    <comment ref="AF1847" authorId="0" shapeId="0" xr:uid="{00000000-0006-0000-0000-0000E52E0000}">
      <text>
        <r>
          <rPr>
            <sz val="11"/>
            <color indexed="8"/>
            <rFont val="Helvetica"/>
            <family val="2"/>
          </rPr>
          <t>Author:
Terrorism</t>
        </r>
      </text>
    </comment>
    <comment ref="AL1847" authorId="0" shapeId="0" xr:uid="{00000000-0006-0000-0000-0000E6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47" authorId="0" shapeId="0" xr:uid="{00000000-0006-0000-0000-0000E7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47" authorId="0" shapeId="0" xr:uid="{00000000-0006-0000-0000-0000E8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47" authorId="0" shapeId="0" xr:uid="{00000000-0006-0000-0000-0000E9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47" authorId="0" shapeId="0" xr:uid="{00000000-0006-0000-0000-0000EA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47" authorId="0" shapeId="0" xr:uid="{00000000-0006-0000-0000-0000EB2E0000}">
      <text>
        <r>
          <rPr>
            <sz val="11"/>
            <color indexed="8"/>
            <rFont val="Helvetica"/>
            <family val="2"/>
          </rPr>
          <t>Author:
multiple countries had opened investigations into these Argentinean defendants.</t>
        </r>
      </text>
    </comment>
    <comment ref="O1848" authorId="0" shapeId="0" xr:uid="{00000000-0006-0000-0000-0000AD2A0000}">
      <text>
        <r>
          <rPr>
            <sz val="11"/>
            <color indexed="8"/>
            <rFont val="Helvetica"/>
            <family val="2"/>
          </rPr>
          <t>Author:
http://www.derechos.org/nizkor/arg/espana/gar.html</t>
        </r>
      </text>
    </comment>
    <comment ref="P1848" authorId="0" shapeId="0" xr:uid="{00000000-0006-0000-0000-0000AE2A0000}">
      <text>
        <r>
          <rPr>
            <sz val="11"/>
            <color indexed="8"/>
            <rFont val="Helvetica"/>
            <family val="2"/>
          </rPr>
          <t>Author:
http://www.derechos.org/nizkor/arg/espana/gar.html</t>
        </r>
      </text>
    </comment>
    <comment ref="AB1848" authorId="0" shapeId="0" xr:uid="{00000000-0006-0000-0000-0000AF2A0000}">
      <text>
        <r>
          <rPr>
            <sz val="11"/>
            <color indexed="8"/>
            <rFont val="Helvetica"/>
            <family val="2"/>
          </rPr>
          <t xml:space="preserve">Author:
See 1999 indictment, section 7. 
http://www.derechos.org/nizkor/arg/espana/gar.html </t>
        </r>
      </text>
    </comment>
    <comment ref="AC1848" authorId="0" shapeId="0" xr:uid="{00000000-0006-0000-0000-0000B0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48" authorId="0" shapeId="0" xr:uid="{00000000-0006-0000-0000-0000B12A0000}">
      <text>
        <r>
          <rPr>
            <sz val="11"/>
            <color indexed="8"/>
            <rFont val="Helvetica"/>
            <family val="2"/>
          </rPr>
          <t xml:space="preserve">Author:
Trial Watch says these Argentinean defendants were charged with CaH.  I looked through the court documents and I disagree.
</t>
        </r>
      </text>
    </comment>
    <comment ref="AF1848" authorId="0" shapeId="0" xr:uid="{00000000-0006-0000-0000-0000B22A0000}">
      <text>
        <r>
          <rPr>
            <sz val="11"/>
            <color indexed="8"/>
            <rFont val="Helvetica"/>
            <family val="2"/>
          </rPr>
          <t>Author:
Terrorism</t>
        </r>
      </text>
    </comment>
    <comment ref="AL1848" authorId="0" shapeId="0" xr:uid="{00000000-0006-0000-0000-0000B3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48" authorId="0" shapeId="0" xr:uid="{00000000-0006-0000-0000-0000B4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48" authorId="0" shapeId="0" xr:uid="{00000000-0006-0000-0000-0000B5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48" authorId="0" shapeId="0" xr:uid="{00000000-0006-0000-0000-0000B6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48" authorId="0" shapeId="0" xr:uid="{00000000-0006-0000-0000-0000B7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48" authorId="0" shapeId="0" xr:uid="{00000000-0006-0000-0000-0000B82A0000}">
      <text>
        <r>
          <rPr>
            <sz val="11"/>
            <color indexed="8"/>
            <rFont val="Helvetica"/>
            <family val="2"/>
          </rPr>
          <t>Author:
multiple countries had opened investigations into these Argentinean defendants.</t>
        </r>
      </text>
    </comment>
    <comment ref="O1849" authorId="0" shapeId="0" xr:uid="{00000000-0006-0000-0000-00004F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49" authorId="0" shapeId="0" xr:uid="{00000000-0006-0000-0000-000050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49" authorId="0" shapeId="0" xr:uid="{00000000-0006-0000-0000-000051300000}">
      <text>
        <r>
          <rPr>
            <sz val="11"/>
            <color indexed="8"/>
            <rFont val="Helvetica"/>
            <family val="2"/>
          </rPr>
          <t>Author:
https://books.google.com/books?id=X5EgykND42kC&amp;pg=PA401</t>
        </r>
      </text>
    </comment>
    <comment ref="AN1849" authorId="0" shapeId="0" xr:uid="{00000000-0006-0000-0000-000052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49" authorId="0" shapeId="0" xr:uid="{00000000-0006-0000-0000-000053300000}">
      <text>
        <r>
          <rPr>
            <sz val="11"/>
            <color indexed="8"/>
            <rFont val="Helvetica"/>
            <family val="2"/>
          </rPr>
          <t>Author:
The Simon Wiesenthal Centre</t>
        </r>
      </text>
    </comment>
    <comment ref="K1850" authorId="1" shapeId="0" xr:uid="{00000000-0006-0000-0000-000063090000}">
      <text>
        <r>
          <rPr>
            <sz val="11"/>
            <color indexed="8"/>
            <rFont val="Helvetica"/>
            <family val="2"/>
          </rPr>
          <t>Mack Eason:
Prosecutor believed that rumsfeld was “covered by a customary rule of immunity granted to heads of state and of governments, including ministers of foreign affairs for acts committed in the exercise of their functions, even after they have given up their official positions.”
https://trialinternational.org/latest-post/donald-h-rumsfeld/</t>
        </r>
      </text>
    </comment>
    <comment ref="AG1850" authorId="0" shapeId="0" xr:uid="{00000000-0006-0000-0000-000064090000}">
      <text>
        <r>
          <rPr>
            <sz val="11"/>
            <color indexed="8"/>
            <rFont val="Helvetica"/>
            <family val="2"/>
          </rPr>
          <t xml:space="preserve">Author:
US is Sui generis among former colonies.  Treated it differently.
</t>
        </r>
      </text>
    </comment>
    <comment ref="AH1850" authorId="0" shapeId="0" xr:uid="{00000000-0006-0000-0000-000065090000}">
      <text>
        <r>
          <rPr>
            <sz val="11"/>
            <color indexed="8"/>
            <rFont val="Helvetica"/>
            <family val="2"/>
          </rPr>
          <t>Author:
barely.
https://en.wikipedia.org/wiki/Danish_colonial_empire#Overview</t>
        </r>
      </text>
    </comment>
    <comment ref="AL1850" authorId="1" shapeId="0" xr:uid="{00000000-0006-0000-0000-000066090000}">
      <text>
        <r>
          <rPr>
            <sz val="11"/>
            <color indexed="8"/>
            <rFont val="Helvetica"/>
            <family val="2"/>
          </rPr>
          <t>Mack Eason:
http://www.europe-solidaire.org/spip.php?article7975</t>
        </r>
      </text>
    </comment>
    <comment ref="AP1850" authorId="1" shapeId="0" xr:uid="{00000000-0006-0000-0000-000067090000}">
      <text>
        <r>
          <rPr>
            <sz val="11"/>
            <color indexed="8"/>
            <rFont val="Helvetica"/>
            <family val="2"/>
          </rPr>
          <t>Mack Eason:
CCR is located in America</t>
        </r>
      </text>
    </comment>
    <comment ref="AZ1850" authorId="1" shapeId="0" xr:uid="{00000000-0006-0000-0000-000068090000}">
      <text>
        <r>
          <rPr>
            <sz val="11"/>
            <color indexed="8"/>
            <rFont val="Helvetica"/>
            <family val="2"/>
          </rPr>
          <t>Mack Eason:
“ Rumsfeld was in France on a private visit at the time”
https://www.ecchr.eu/en/our_work/international-crimes-and-accountability/u-s-accountability/rumsfeld.html</t>
        </r>
      </text>
    </comment>
    <comment ref="BF1850" authorId="1" shapeId="0" xr:uid="{00000000-0006-0000-0000-000069090000}">
      <text>
        <r>
          <rPr>
            <sz val="11"/>
            <color indexed="8"/>
            <rFont val="Helvetica"/>
            <family val="2"/>
          </rPr>
          <t>Mack Eason:
http://www.europe-solidaire.org/spip.php?article7975</t>
        </r>
      </text>
    </comment>
    <comment ref="O1851" authorId="0" shapeId="0" xr:uid="{00000000-0006-0000-0000-00001E240000}">
      <text>
        <r>
          <rPr>
            <sz val="11"/>
            <color indexed="8"/>
            <rFont val="Helvetica"/>
            <family val="2"/>
          </rPr>
          <t xml:space="preserve">Author:
https://web.archive.org/web/20081121165411/http://www.trial-ch.org/en/swiss/cases-in-switzerland/iraq.html
</t>
        </r>
      </text>
    </comment>
    <comment ref="AG1851" authorId="0" shapeId="0" xr:uid="{00000000-0006-0000-0000-00001F240000}">
      <text>
        <r>
          <rPr>
            <sz val="11"/>
            <color indexed="8"/>
            <rFont val="Helvetica"/>
            <family val="2"/>
          </rPr>
          <t xml:space="preserve">Author:
US is Sui generis among former colonies.  Treated it differently.
</t>
        </r>
      </text>
    </comment>
    <comment ref="AH1851" authorId="0" shapeId="0" xr:uid="{00000000-0006-0000-0000-00002024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851" authorId="0" shapeId="0" xr:uid="{00000000-0006-0000-0000-000021240000}">
      <text>
        <r>
          <rPr>
            <sz val="11"/>
            <color indexed="8"/>
            <rFont val="Helvetica"/>
            <family val="2"/>
          </rPr>
          <t xml:space="preserve">Author:
https://web.archive.org/web/20040729224704/http://www.iraqwarvictims.org/
</t>
        </r>
      </text>
    </comment>
    <comment ref="AO1851" authorId="0" shapeId="0" xr:uid="{00000000-0006-0000-0000-000022240000}">
      <text>
        <r>
          <rPr>
            <sz val="11"/>
            <color indexed="8"/>
            <rFont val="Helvetica"/>
            <family val="2"/>
          </rPr>
          <t>Author:
the Swiss Association called "Solidarité avec les victimes de la guerre contre l'Irak" filed the complaint</t>
        </r>
      </text>
    </comment>
    <comment ref="BH1851" authorId="0" shapeId="0" xr:uid="{00000000-0006-0000-0000-00002324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B1852" authorId="0" shapeId="0" xr:uid="{00000000-0006-0000-0000-0000DB0C0000}">
      <text>
        <r>
          <rPr>
            <sz val="11"/>
            <color indexed="8"/>
            <rFont val="Helvetica"/>
            <family val="2"/>
          </rPr>
          <t>Author:
This is the case I write about in my introduction!</t>
        </r>
      </text>
    </comment>
    <comment ref="M1852" authorId="0" shapeId="0" xr:uid="{00000000-0006-0000-0000-0000DC0C0000}">
      <text>
        <r>
          <rPr>
            <sz val="11"/>
            <color indexed="8"/>
            <rFont val="Helvetica"/>
            <family val="2"/>
          </rPr>
          <t xml:space="preserve">Author:
Crimes committed in Great Lakes region during this period
</t>
        </r>
      </text>
    </comment>
    <comment ref="O1852" authorId="0" shapeId="0" xr:uid="{00000000-0006-0000-0000-0000DD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852" authorId="0" shapeId="0" xr:uid="{00000000-0006-0000-0000-0000DE0C0000}">
      <text>
        <r>
          <rPr>
            <sz val="11"/>
            <color indexed="8"/>
            <rFont val="Helvetica"/>
            <family val="2"/>
          </rPr>
          <t>Author:
“I ORDER_x000D_THE INDICTMENT OF THE FOLLOWING PERSONS:…”
http://www.friendsofthecongo.org/pdf/spanish_indictment.pdf</t>
        </r>
      </text>
    </comment>
    <comment ref="Q1852" authorId="0" shapeId="0" xr:uid="{00000000-0006-0000-0000-0000DF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852" authorId="0" shapeId="0" xr:uid="{00000000-0006-0000-0000-0000E0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852" authorId="0" shapeId="0" xr:uid="{00000000-0006-0000-0000-0000E1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852" authorId="0" shapeId="0" xr:uid="{00000000-0006-0000-0000-0000E2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852" authorId="0" shapeId="0" xr:uid="{00000000-0006-0000-0000-0000E3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852" authorId="0" shapeId="0" xr:uid="{00000000-0006-0000-0000-0000E4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852" authorId="0" shapeId="0" xr:uid="{00000000-0006-0000-0000-0000E50C0000}">
      <text>
        <r>
          <rPr>
            <sz val="11"/>
            <color indexed="8"/>
            <rFont val="Helvetica"/>
            <family val="2"/>
          </rPr>
          <t>Author:
Rwanda controlled first by Germany (German East Africa) during colonial period, then by Belgium under League of Nations Mandate system</t>
        </r>
      </text>
    </comment>
    <comment ref="AL1852" authorId="0" shapeId="0" xr:uid="{00000000-0006-0000-0000-0000E60C0000}">
      <text>
        <r>
          <rPr>
            <sz val="11"/>
            <color indexed="8"/>
            <rFont val="Helvetica"/>
            <family val="2"/>
          </rPr>
          <t>Author:
http://www.veritasrwandaforum.org/material/press_release_080208_eng.pdf</t>
        </r>
      </text>
    </comment>
    <comment ref="AO1852" authorId="0" shapeId="0" xr:uid="{00000000-0006-0000-0000-0000E7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852" authorId="0" shapeId="0" xr:uid="{00000000-0006-0000-0000-0000E8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852" authorId="0" shapeId="0" xr:uid="{00000000-0006-0000-0000-0000E9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852" authorId="0" shapeId="0" xr:uid="{00000000-0006-0000-0000-0000EA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852" authorId="0" shapeId="0" xr:uid="{00000000-0006-0000-0000-0000EB0C0000}">
      <text>
        <r>
          <rPr>
            <sz val="11"/>
            <color indexed="8"/>
            <rFont val="Helvetica"/>
            <family val="2"/>
          </rPr>
          <t>Author:
Former Intelligence Officer and a member of the Network Commando.</t>
        </r>
      </text>
    </comment>
    <comment ref="AT1852" authorId="0" shapeId="0" xr:uid="{00000000-0006-0000-0000-0000EC0C0000}">
      <text>
        <r>
          <rPr>
            <sz val="11"/>
            <color indexed="8"/>
            <rFont val="Helvetica"/>
            <family val="2"/>
          </rPr>
          <t>Author:
This is the case I write about in my introduction.  Rwanda was MOST CERTAINLY not supportive of these indictments.</t>
        </r>
      </text>
    </comment>
    <comment ref="BI1852" authorId="0" shapeId="0" xr:uid="{00000000-0006-0000-0000-0000ED0C0000}">
      <text>
        <r>
          <rPr>
            <sz val="11"/>
            <color indexed="8"/>
            <rFont val="Helvetica"/>
            <family val="2"/>
          </rPr>
          <t>Author:
Conducted alongside ICTR.  See first page of spanish indictment pdf: http://www.friendsofthecongo.org/pdf/spanish_indictment.pdf</t>
        </r>
      </text>
    </comment>
    <comment ref="O1853" authorId="0" shapeId="0" xr:uid="{00000000-0006-0000-0000-000054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53" authorId="0" shapeId="0" xr:uid="{00000000-0006-0000-0000-000055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53" authorId="0" shapeId="0" xr:uid="{00000000-0006-0000-0000-000056300000}">
      <text>
        <r>
          <rPr>
            <sz val="11"/>
            <color indexed="8"/>
            <rFont val="Helvetica"/>
            <family val="2"/>
          </rPr>
          <t>Author:
https://books.google.com/books?id=X5EgykND42kC&amp;pg=PA401</t>
        </r>
      </text>
    </comment>
    <comment ref="AN1853" authorId="0" shapeId="0" xr:uid="{00000000-0006-0000-0000-000057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53" authorId="0" shapeId="0" xr:uid="{00000000-0006-0000-0000-000058300000}">
      <text>
        <r>
          <rPr>
            <sz val="11"/>
            <color indexed="8"/>
            <rFont val="Helvetica"/>
            <family val="2"/>
          </rPr>
          <t>Author:
The Simon Wiesenthal Centre</t>
        </r>
      </text>
    </comment>
    <comment ref="O1854" authorId="0" shapeId="0" xr:uid="{00000000-0006-0000-0000-00008F060000}">
      <text>
        <r>
          <rPr>
            <sz val="11"/>
            <color indexed="8"/>
            <rFont val="Helvetica"/>
            <family val="2"/>
          </rPr>
          <t>Author:
year is correct, month and day approximated.</t>
        </r>
      </text>
    </comment>
    <comment ref="AL1854" authorId="0" shapeId="0" xr:uid="{00000000-0006-0000-0000-000090060000}">
      <text>
        <r>
          <rPr>
            <sz val="11"/>
            <color indexed="8"/>
            <rFont val="Helvetica"/>
            <family val="2"/>
          </rPr>
          <t xml:space="preserve">Author:
https://trialinternational.org/latest-post/sadeq-alamyar/	</t>
        </r>
      </text>
    </comment>
    <comment ref="AN1854" authorId="0" shapeId="0" xr:uid="{00000000-0006-0000-0000-000091060000}">
      <text>
        <r>
          <rPr>
            <sz val="11"/>
            <color indexed="8"/>
            <rFont val="Helvetica"/>
            <family val="2"/>
          </rPr>
          <t>Author:
“The case was initiated following a criminal complaint filed in 2008 by relatives of victims.”
https://trialinternational.org/latest-post/sadeq-alamyar/</t>
        </r>
      </text>
    </comment>
    <comment ref="AP1854" authorId="0" shapeId="0" xr:uid="{00000000-0006-0000-0000-000092060000}">
      <text>
        <r>
          <rPr>
            <sz val="11"/>
            <color indexed="8"/>
            <rFont val="Helvetica"/>
            <family val="2"/>
          </rPr>
          <t>Author:
“The case was initiated following a criminal complaint filed in 2008 by relatives of victims.”
https://trialinternational.org/latest-post/sadeq-alamyar/</t>
        </r>
      </text>
    </comment>
    <comment ref="AQ1854" authorId="0" shapeId="0" xr:uid="{00000000-0006-0000-0000-000093060000}">
      <text>
        <r>
          <rPr>
            <sz val="11"/>
            <color indexed="8"/>
            <rFont val="Helvetica"/>
            <family val="2"/>
          </rPr>
          <t>Author:
“The case was initiated following a criminal complaint filed in 2008 by relatives of victims.”
https://trialinternational.org/latest-post/sadeq-alamyar/</t>
        </r>
      </text>
    </comment>
    <comment ref="AR1854" authorId="0" shapeId="0" xr:uid="{00000000-0006-0000-0000-000094060000}">
      <text>
        <r>
          <rPr>
            <sz val="11"/>
            <color indexed="8"/>
            <rFont val="Helvetica"/>
            <family val="2"/>
          </rPr>
          <t>Author:
“The case was initiated following a criminal complaint filed in 2008 by relatives of victims.”
https://trialinternational.org/latest-post/sadeq-alamyar/</t>
        </r>
      </text>
    </comment>
    <comment ref="BA1854" authorId="0" shapeId="0" xr:uid="{00000000-0006-0000-0000-000095060000}">
      <text>
        <r>
          <rPr>
            <sz val="11"/>
            <color indexed="8"/>
            <rFont val="Helvetica"/>
            <family val="2"/>
          </rPr>
          <t xml:space="preserve">Author:
“ Afghan army commander-turned-Dutch national,”
https://www.justicetribune.com/articles/war-crimes-victims-lead-dutch-police-alleged-afghan-war-criminal	</t>
        </r>
      </text>
    </comment>
    <comment ref="BC1854" authorId="0" shapeId="0" xr:uid="{00000000-0006-0000-0000-000096060000}">
      <text>
        <r>
          <rPr>
            <sz val="11"/>
            <color indexed="8"/>
            <rFont val="Helvetica"/>
            <family val="2"/>
          </rPr>
          <t xml:space="preserve">Author:
“ Afghan army commander-turned-Dutch national,”
https://www.justicetribune.com/articles/war-crimes-victims-lead-dutch-police-alleged-afghan-war-criminal	</t>
        </r>
      </text>
    </comment>
    <comment ref="B1855" authorId="1" shapeId="0" xr:uid="{00000000-0006-0000-0000-00005F060000}">
      <text>
        <r>
          <rPr>
            <sz val="11"/>
            <color indexed="8"/>
            <rFont val="Helvetica"/>
            <family val="2"/>
          </rPr>
          <t>Mack Eason:
! - important because "This is the first universal justice case taken on by the National Court since Parliament narrowed the scope of the law in October 2009."  judge Andreu has gotten around the 2009 amendments as follows: although the 2009 amendment requires a "link to Spain," "Spanish judges can still act if the crime violates an international treaty signed by Spain. Andreu said that in this case the Geneva Convention applies, as it addresses the protection of civilians in wartime."
http://www.sandiegouniontribune.com/sdut-spanish-court-open-probe-into-killings-in-iraq-2011jan04-story.html</t>
        </r>
      </text>
    </comment>
    <comment ref="H1855" authorId="1" shapeId="0" xr:uid="{00000000-0006-0000-0000-000060060000}">
      <text>
        <r>
          <rPr>
            <sz val="11"/>
            <color indexed="8"/>
            <rFont val="Helvetica"/>
            <family val="2"/>
          </rPr>
          <t>Mack Eason:
as of 2014, at least</t>
        </r>
      </text>
    </comment>
    <comment ref="O1855" authorId="1" shapeId="0" xr:uid="{00000000-0006-0000-0000-000061060000}">
      <text>
        <r>
          <rPr>
            <sz val="11"/>
            <color indexed="8"/>
            <rFont val="Helvetica"/>
            <family val="2"/>
          </rPr>
          <t>Mack Eason:
http://www.asser.nl/media/1452/spain-yihl-14-2011.pdf</t>
        </r>
      </text>
    </comment>
    <comment ref="AD1855" authorId="1" shapeId="0" xr:uid="{00000000-0006-0000-0000-000062060000}">
      <text>
        <r>
          <rPr>
            <sz val="11"/>
            <color indexed="8"/>
            <rFont val="Helvetica"/>
            <family val="2"/>
          </rPr>
          <t>Mack Eason:
http://ihrp.law.utoronto.ca/utfl_file/count/documents/WorkingGroup_Clinic/Spain%20Universal%20Jurisdiction%20Memo.pdf</t>
        </r>
      </text>
    </comment>
    <comment ref="AE1855" authorId="1" shapeId="0" xr:uid="{00000000-0006-0000-0000-000063060000}">
      <text>
        <r>
          <rPr>
            <sz val="11"/>
            <color indexed="8"/>
            <rFont val="Helvetica"/>
            <family val="2"/>
          </rPr>
          <t>Mack Eason:
http://ihrp.law.utoronto.ca/utfl_file/count/documents/WorkingGroup_Clinic/Spain%20Universal%20Jurisdiction%20Memo.pdf</t>
        </r>
      </text>
    </comment>
    <comment ref="AF1855" authorId="1" shapeId="0" xr:uid="{00000000-0006-0000-0000-000064060000}">
      <text>
        <r>
          <rPr>
            <sz val="11"/>
            <color indexed="8"/>
            <rFont val="Helvetica"/>
            <family val="2"/>
          </rPr>
          <t>Mack Eason:
 "complaint included allegations of crimes against humanity (Article 607 bis of the Spanish Criminal Code), offences against protected persons and property during armed conflict (Articles 608 – 614 bis) in conjunction with murder (Articles 139, 1 and 3), serious injury (Article 174), illegal detention (Article 163), torture (Article 174), and damage (Article 263), which all relate to violations of the Fourth Geneva Convention concerning the protection of civilians during war"
http://ihrp.law.utoronto.ca/utfl_file/count/documents/WorkingGroup_Clinic/Spain%20Universal%20Jurisdiction%20Memo.pdf</t>
        </r>
      </text>
    </comment>
    <comment ref="AG1855" authorId="0" shapeId="0" xr:uid="{00000000-0006-0000-0000-000065060000}">
      <text>
        <r>
          <rPr>
            <sz val="11"/>
            <color indexed="8"/>
            <rFont val="Helvetica"/>
            <family val="2"/>
          </rPr>
          <t>Author:
Part of Ottoman empire, then a British protectorate after WWI.
https://en.wikipedia.org/wiki/Iraq#Ottoman_Iraq
https://www.globalpolicy.org/iraq-conflict-the-historical-background-/british-colonialism-and-repression-in-iraq.html</t>
        </r>
      </text>
    </comment>
    <comment ref="AL1855" authorId="1" shapeId="0" xr:uid="{00000000-0006-0000-0000-000066060000}">
      <text>
        <r>
          <rPr>
            <sz val="11"/>
            <color indexed="8"/>
            <rFont val="Helvetica"/>
            <family val="2"/>
          </rPr>
          <t>Mack Eason:
www.asser.nl/media/1452/spain-yihl-14-2011.pdf at p. 5
http://www.sandiegouniontribune.com/sdut-spanish-court-open-probe-into-killings-in-iraq-2011jan04-story.html</t>
        </r>
      </text>
    </comment>
    <comment ref="B1856" authorId="0" shapeId="0" xr:uid="{BB891606-4633-AC4E-B235-2174359F797E}">
      <text>
        <r>
          <rPr>
            <sz val="11"/>
            <color rgb="FF000000"/>
            <rFont val="Helvetica"/>
            <family val="2"/>
          </rPr>
          <t xml:space="preserve">Author:
</t>
        </r>
        <r>
          <rPr>
            <sz val="11"/>
            <color rgb="FF000000"/>
            <rFont val="Helvetica"/>
            <family val="2"/>
          </rPr>
          <t>Initiated by public prosecutor</t>
        </r>
      </text>
    </comment>
    <comment ref="O1856" authorId="0" shapeId="0" xr:uid="{3690B7CB-48E3-924E-9E27-F826E97FFF87}">
      <text>
        <r>
          <rPr>
            <sz val="11"/>
            <color indexed="8"/>
            <rFont val="Helvetica"/>
            <family val="2"/>
          </rPr>
          <t>Author:
http://www.internationalcrimesdatabase.org/Case/770/Mpambara/</t>
        </r>
      </text>
    </comment>
    <comment ref="Q1856" authorId="1" shapeId="0" xr:uid="{4049915A-9198-3645-BF26-BCE772FF4FEA}">
      <text>
        <r>
          <rPr>
            <sz val="11"/>
            <color indexed="8"/>
            <rFont val="Helvetica"/>
            <family val="2"/>
          </rPr>
          <t>Mack Eason:
approximate date derived from the following: formal proceedings were likely started in 2007 when the prosecutor sought to ask whether he could initiate charges of genocide alongside torture and CAH.  See: http://www.internationalcrimesdatabase.org/Case/1218/Mpambara/</t>
        </r>
      </text>
    </comment>
    <comment ref="R1856" authorId="0" shapeId="0" xr:uid="{A902E5AB-0371-124F-BFD9-E303320ECE2C}">
      <text>
        <r>
          <rPr>
            <sz val="11"/>
            <color indexed="8"/>
            <rFont val="Helvetica"/>
            <family val="2"/>
          </rPr>
          <t>Author:
https://trialinternational.org/latest-post/joseph-mpambara/</t>
        </r>
      </text>
    </comment>
    <comment ref="S1856" authorId="0" shapeId="0" xr:uid="{243A7E30-C327-4344-A491-5C30B6B2CA7C}">
      <text>
        <r>
          <rPr>
            <sz val="11"/>
            <color indexed="8"/>
            <rFont val="Helvetica"/>
            <family val="2"/>
          </rPr>
          <t xml:space="preserve">Author:
https://trialinternational.org/latest-post/joseph-mpambara/	</t>
        </r>
      </text>
    </comment>
    <comment ref="T1856" authorId="0" shapeId="0" xr:uid="{0AA53848-7AA2-CF4C-8E0A-D26F0648D392}">
      <text>
        <r>
          <rPr>
            <sz val="11"/>
            <color indexed="8"/>
            <rFont val="Helvetica"/>
            <family val="2"/>
          </rPr>
          <t>Author:
https://trialinternational.org/latest-post/joseph-mpambara/</t>
        </r>
      </text>
    </comment>
    <comment ref="U1856" authorId="0" shapeId="0" xr:uid="{B69ED31F-BAC9-AC42-8920-C200A9DFE935}">
      <text>
        <r>
          <rPr>
            <sz val="11"/>
            <color indexed="8"/>
            <rFont val="Helvetica"/>
            <family val="2"/>
          </rPr>
          <t>Author:
https://trialinternational.org/latest-post/joseph-mpambara/</t>
        </r>
      </text>
    </comment>
    <comment ref="Z1856" authorId="0" shapeId="0" xr:uid="{0F57E9CD-8E8C-7B46-B1DE-A4882BA869E4}">
      <text>
        <r>
          <rPr>
            <sz val="11"/>
            <color rgb="FF000000"/>
            <rFont val="Helvetica"/>
            <family val="2"/>
          </rPr>
          <t xml:space="preserve">Author:
</t>
        </r>
        <r>
          <rPr>
            <sz val="11"/>
            <color rgb="FF000000"/>
            <rFont val="Helvetica"/>
            <family val="2"/>
          </rPr>
          <t>https://trialinternational.org/latest-post/joseph-mpambara/</t>
        </r>
      </text>
    </comment>
    <comment ref="AF1856" authorId="0" shapeId="0" xr:uid="{27DCC22D-BD5D-A844-80E7-14FF4FD43A60}">
      <text>
        <r>
          <rPr>
            <sz val="11"/>
            <color indexed="8"/>
            <rFont val="Helvetica"/>
            <family val="2"/>
          </rPr>
          <t>Author:
“charged with having murder, rape, kidnapping, hostage taking and torture against several Tutsi individuals including young children who were hacked with machetes after being forced out of an ambulance with their mother.”</t>
        </r>
      </text>
    </comment>
    <comment ref="AG1856" authorId="0" shapeId="0" xr:uid="{C109B122-1451-5543-84E5-A26FFE2A45B5}">
      <text>
        <r>
          <rPr>
            <sz val="11"/>
            <color indexed="8"/>
            <rFont val="Helvetica"/>
            <family val="2"/>
          </rPr>
          <t>Author:
Rwanda controlled first by Germany (German East Africa) during colonial period, then by Belgium under League of Nations Mandate system</t>
        </r>
      </text>
    </comment>
    <comment ref="AL1856" authorId="0" shapeId="0" xr:uid="{B9D05AE5-3FEA-0C45-9FB8-9EBB8EE350F0}">
      <text>
        <r>
          <rPr>
            <sz val="11"/>
            <color indexed="8"/>
            <rFont val="Helvetica"/>
            <family val="2"/>
          </rPr>
          <t xml:space="preserve">Author:
http://www.internationalcrimesdatabase.org/Case/770/Mpambara/	</t>
        </r>
      </text>
    </comment>
    <comment ref="AZ1856" authorId="0" shapeId="0" xr:uid="{F328FC4C-0870-C348-8C6B-A13DDC94C0CD}">
      <text>
        <r>
          <rPr>
            <sz val="11"/>
            <color indexed="8"/>
            <rFont val="Helvetica"/>
            <family val="2"/>
          </rPr>
          <t>Author:
“Mpambara applied for asylum in the Netherlands in 1998 and was living in Hilversum at the time of his arrest in August 2006.”
https://trialinternational.org/latest-post/joseph-mpambara/</t>
        </r>
      </text>
    </comment>
    <comment ref="BA1856" authorId="0" shapeId="0" xr:uid="{ED77BF60-6350-9840-A83E-697CFB27C07D}">
      <text>
        <r>
          <rPr>
            <sz val="11"/>
            <color indexed="8"/>
            <rFont val="Helvetica"/>
            <family val="2"/>
          </rPr>
          <t>Author:
“Mpambara applied for asylum in the Netherlands in 1998 and was living in Hilversum at the time of his arrest in August 2006.”
https://trialinternational.org/latest-post/joseph-mpambara/</t>
        </r>
      </text>
    </comment>
    <comment ref="BB1856" authorId="0" shapeId="0" xr:uid="{EF16FCC5-D4D8-0F4B-BAD2-06629D18837D}">
      <text>
        <r>
          <rPr>
            <sz val="11"/>
            <color indexed="8"/>
            <rFont val="Helvetica"/>
            <family val="2"/>
          </rPr>
          <t>Author:
“Mpambara applied for asylum in the Netherlands in 1998 and was living in Hilversum at the time of his arrest in August 2006.”
https://trialinternational.org/latest-post/joseph-mpambara/</t>
        </r>
      </text>
    </comment>
    <comment ref="R1857" authorId="1" shapeId="0" xr:uid="{00000000-0006-0000-0000-0000C01B0000}">
      <text>
        <r>
          <rPr>
            <sz val="11"/>
            <color indexed="8"/>
            <rFont val="Helvetica"/>
            <family val="2"/>
          </rPr>
          <t>Mack Eason:
http://www.justice-report.com/en/articles/extradition-of-sakib-dautovic</t>
        </r>
      </text>
    </comment>
    <comment ref="AL1857" authorId="1" shapeId="0" xr:uid="{00000000-0006-0000-0000-0000C11B0000}">
      <text>
        <r>
          <rPr>
            <sz val="11"/>
            <color indexed="8"/>
            <rFont val="Helvetica"/>
            <family val="2"/>
          </rPr>
          <t>Mack Eason:
http://www.justice-report.com/en/articles/extradition-of-sakib-dautovic</t>
        </r>
      </text>
    </comment>
    <comment ref="O1858" authorId="0" shapeId="0" xr:uid="{00000000-0006-0000-0000-000009040000}">
      <text>
        <r>
          <rPr>
            <sz val="11"/>
            <color indexed="8"/>
            <rFont val="Helvetica"/>
            <family val="2"/>
          </rPr>
          <t xml:space="preserve">Author:
Multiple civil cases filed.  This is the date of the first one.  See 2000 Yerodia Arrest Warrant.
https://translate.google.com/translate?hl=en&amp;sl=fr&amp;u=https://competenceuniverselle.files.wordpress.com/2011/07/vandermeersch-avril-2000.pdf
http://www.radioradicale.it/exagora/congo-leader-kabila-sued-by-belgian
</t>
        </r>
      </text>
    </comment>
    <comment ref="AI1858" authorId="1" shapeId="0" xr:uid="{00000000-0006-0000-0000-00000A040000}">
      <text>
        <r>
          <rPr>
            <sz val="11"/>
            <color indexed="8"/>
            <rFont val="Helvetica"/>
            <family val="2"/>
          </rPr>
          <t>Mack Eason:
https://en.wikipedia.org/wiki/Colonization_of_the_Congo</t>
        </r>
      </text>
    </comment>
    <comment ref="AL1858" authorId="1" shapeId="0" xr:uid="{00000000-0006-0000-0000-00000B040000}">
      <text>
        <r>
          <rPr>
            <sz val="11"/>
            <color indexed="8"/>
            <rFont val="Helvetica"/>
            <family val="2"/>
          </rPr>
          <t>Mack Eason:
International Human Rights in Context at p. 1169, https://books.google.com/books?id=9NKaXYtw9YUC&amp;pg=PA1169</t>
        </r>
      </text>
    </comment>
    <comment ref="AN1858" authorId="0" shapeId="0" xr:uid="{00000000-0006-0000-0000-00000C04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P1858" authorId="0" shapeId="0" xr:uid="{00000000-0006-0000-0000-00000D040000}">
      <text>
        <r>
          <rPr>
            <sz val="11"/>
            <color indexed="8"/>
            <rFont val="Helvetica"/>
            <family val="2"/>
          </rPr>
          <t>Author:
at least one.
This complaint filed on behalf of "a Belgian and a Congolese from
the Tutsi ethnic group", "based his case on a 1993 law" (https://translate.google.com/translate?sl=auto&amp;tl=en&amp;u=http%3A//www.law.kuleuven.be/jura/art/40n1/genocidewet_rechtspraak.html)</t>
        </r>
      </text>
    </comment>
    <comment ref="AS1858" authorId="1" shapeId="0" xr:uid="{00000000-0006-0000-0000-00000E040000}">
      <text>
        <r>
          <rPr>
            <sz val="11"/>
            <color indexed="8"/>
            <rFont val="Helvetica"/>
            <family val="2"/>
          </rPr>
          <t>Mack Eason:
then media adviser to the Democratic Republic of Congo;</t>
        </r>
      </text>
    </comment>
    <comment ref="AZ1858" authorId="0" shapeId="0" xr:uid="{00000000-0006-0000-0000-00000F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A1858" authorId="0" shapeId="0" xr:uid="{00000000-0006-0000-0000-000010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B1858" authorId="0" shapeId="0" xr:uid="{00000000-0006-0000-0000-000011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C1858" authorId="0" shapeId="0" xr:uid="{00000000-0006-0000-0000-000012040000}">
      <text>
        <r>
          <rPr>
            <sz val="11"/>
            <color indexed="8"/>
            <rFont val="Helvetica"/>
            <family val="2"/>
          </rPr>
          <t>Author:
“
the four accused Kabila Mumengi Sakombi, Yerodia and the appointed Kakudji not have Belgian nationality and have not been found in Belgium;”
https://translate.google.com/translate?sl=auto&amp;tl=en&amp;u=http%3A//www.law.kuleuven.be/jura/art/40n1/genocidewet_rechtspraak.html</t>
        </r>
      </text>
    </comment>
    <comment ref="B1859" authorId="1" shapeId="0" xr:uid="{00000000-0006-0000-0000-0000E90E0000}">
      <text>
        <r>
          <rPr>
            <sz val="11"/>
            <color indexed="8"/>
            <rFont val="Helvetica"/>
            <family val="2"/>
          </rPr>
          <t>Mack Eason:
Some sources describe this as a civil suit, others as a criminal suit.  Unclear.</t>
        </r>
      </text>
    </comment>
    <comment ref="O1859" authorId="1" shapeId="0" xr:uid="{00000000-0006-0000-0000-0000EA0E0000}">
      <text>
        <r>
          <rPr>
            <sz val="11"/>
            <color indexed="8"/>
            <rFont val="Helvetica"/>
            <family val="2"/>
          </rPr>
          <t>Mack Eason:
http://www.reuters.com/article/us-germany-turkey-complaint-idUSKCN0ZD231</t>
        </r>
      </text>
    </comment>
    <comment ref="AD1859" authorId="1" shapeId="0" xr:uid="{00000000-0006-0000-0000-0000EB0E0000}">
      <text>
        <r>
          <rPr>
            <sz val="11"/>
            <color indexed="8"/>
            <rFont val="Helvetica"/>
            <family val="2"/>
          </rPr>
          <t>Mack Eason:
https://sputniknews.com/politics/201606281042101173-german-erdogan-war-crimes-trial/</t>
        </r>
      </text>
    </comment>
    <comment ref="AE1859" authorId="1" shapeId="0" xr:uid="{00000000-0006-0000-0000-0000EC0E0000}">
      <text>
        <r>
          <rPr>
            <sz val="11"/>
            <color indexed="8"/>
            <rFont val="Helvetica"/>
            <family val="2"/>
          </rPr>
          <t>Mack Eason:
https://sputniknews.com/politics/201606281042101173-german-erdogan-war-crimes-trial/</t>
        </r>
      </text>
    </comment>
    <comment ref="AL1859" authorId="1" shapeId="0" xr:uid="{00000000-0006-0000-0000-0000ED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1860" authorId="0" shapeId="0" xr:uid="{00000000-0006-0000-0000-0000B92A0000}">
      <text>
        <r>
          <rPr>
            <sz val="11"/>
            <color indexed="8"/>
            <rFont val="Helvetica"/>
            <family val="2"/>
          </rPr>
          <t>Author:
http://www.derechos.org/nizkor/arg/espana/gar.html</t>
        </r>
      </text>
    </comment>
    <comment ref="P1860" authorId="0" shapeId="0" xr:uid="{00000000-0006-0000-0000-0000BA2A0000}">
      <text>
        <r>
          <rPr>
            <sz val="11"/>
            <color indexed="8"/>
            <rFont val="Helvetica"/>
            <family val="2"/>
          </rPr>
          <t>Author:
http://www.derechos.org/nizkor/arg/espana/gar.html</t>
        </r>
      </text>
    </comment>
    <comment ref="AB1860" authorId="0" shapeId="0" xr:uid="{00000000-0006-0000-0000-0000BB2A0000}">
      <text>
        <r>
          <rPr>
            <sz val="11"/>
            <color indexed="8"/>
            <rFont val="Helvetica"/>
            <family val="2"/>
          </rPr>
          <t xml:space="preserve">Author:
See 1999 indictment, section 7. 
http://www.derechos.org/nizkor/arg/espana/gar.html </t>
        </r>
      </text>
    </comment>
    <comment ref="AC1860" authorId="0" shapeId="0" xr:uid="{00000000-0006-0000-0000-0000BC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60" authorId="0" shapeId="0" xr:uid="{00000000-0006-0000-0000-0000BD2A0000}">
      <text>
        <r>
          <rPr>
            <sz val="11"/>
            <color indexed="8"/>
            <rFont val="Helvetica"/>
            <family val="2"/>
          </rPr>
          <t xml:space="preserve">Author:
Trial Watch says these Argentinean defendants were charged with CaH.  I looked through the court documents and I disagree.
</t>
        </r>
      </text>
    </comment>
    <comment ref="AF1860" authorId="0" shapeId="0" xr:uid="{00000000-0006-0000-0000-0000BE2A0000}">
      <text>
        <r>
          <rPr>
            <sz val="11"/>
            <color indexed="8"/>
            <rFont val="Helvetica"/>
            <family val="2"/>
          </rPr>
          <t>Author:
Terrorism</t>
        </r>
      </text>
    </comment>
    <comment ref="AL1860" authorId="0" shapeId="0" xr:uid="{00000000-0006-0000-0000-0000BF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60" authorId="0" shapeId="0" xr:uid="{00000000-0006-0000-0000-0000C0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60" authorId="0" shapeId="0" xr:uid="{00000000-0006-0000-0000-0000C1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60" authorId="0" shapeId="0" xr:uid="{00000000-0006-0000-0000-0000C2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60" authorId="0" shapeId="0" xr:uid="{00000000-0006-0000-0000-0000C3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60" authorId="0" shapeId="0" xr:uid="{00000000-0006-0000-0000-0000C42A0000}">
      <text>
        <r>
          <rPr>
            <sz val="11"/>
            <color indexed="8"/>
            <rFont val="Helvetica"/>
            <family val="2"/>
          </rPr>
          <t>Author:
multiple countries had opened investigations into these Argentinean defendants.</t>
        </r>
      </text>
    </comment>
    <comment ref="O1861" authorId="0" shapeId="0" xr:uid="{00000000-0006-0000-0000-0000C52A0000}">
      <text>
        <r>
          <rPr>
            <sz val="11"/>
            <color indexed="8"/>
            <rFont val="Helvetica"/>
            <family val="2"/>
          </rPr>
          <t>Author:
http://www.derechos.org/nizkor/arg/espana/gar.html</t>
        </r>
      </text>
    </comment>
    <comment ref="P1861" authorId="0" shapeId="0" xr:uid="{00000000-0006-0000-0000-0000C62A0000}">
      <text>
        <r>
          <rPr>
            <sz val="11"/>
            <color indexed="8"/>
            <rFont val="Helvetica"/>
            <family val="2"/>
          </rPr>
          <t>Author:
http://www.derechos.org/nizkor/arg/espana/gar.html</t>
        </r>
      </text>
    </comment>
    <comment ref="AB1861" authorId="0" shapeId="0" xr:uid="{00000000-0006-0000-0000-0000C72A0000}">
      <text>
        <r>
          <rPr>
            <sz val="11"/>
            <color indexed="8"/>
            <rFont val="Helvetica"/>
            <family val="2"/>
          </rPr>
          <t xml:space="preserve">Author:
See 1999 indictment, section 7. 
http://www.derechos.org/nizkor/arg/espana/gar.html </t>
        </r>
      </text>
    </comment>
    <comment ref="AC1861" authorId="0" shapeId="0" xr:uid="{00000000-0006-0000-0000-0000C8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61" authorId="0" shapeId="0" xr:uid="{00000000-0006-0000-0000-0000C92A0000}">
      <text>
        <r>
          <rPr>
            <sz val="11"/>
            <color indexed="8"/>
            <rFont val="Helvetica"/>
            <family val="2"/>
          </rPr>
          <t xml:space="preserve">Author:
Trial Watch says these Argentinean defendants were charged with CaH.  I looked through the court documents and I disagree.
</t>
        </r>
      </text>
    </comment>
    <comment ref="AF1861" authorId="0" shapeId="0" xr:uid="{00000000-0006-0000-0000-0000CA2A0000}">
      <text>
        <r>
          <rPr>
            <sz val="11"/>
            <color indexed="8"/>
            <rFont val="Helvetica"/>
            <family val="2"/>
          </rPr>
          <t>Author:
Terrorism</t>
        </r>
      </text>
    </comment>
    <comment ref="AL1861" authorId="0" shapeId="0" xr:uid="{00000000-0006-0000-0000-0000CB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61" authorId="0" shapeId="0" xr:uid="{00000000-0006-0000-0000-0000CC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61" authorId="0" shapeId="0" xr:uid="{00000000-0006-0000-0000-0000CD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61" authorId="0" shapeId="0" xr:uid="{00000000-0006-0000-0000-0000CE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61" authorId="0" shapeId="0" xr:uid="{00000000-0006-0000-0000-0000CF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61" authorId="0" shapeId="0" xr:uid="{00000000-0006-0000-0000-0000D02A0000}">
      <text>
        <r>
          <rPr>
            <sz val="11"/>
            <color indexed="8"/>
            <rFont val="Helvetica"/>
            <family val="2"/>
          </rPr>
          <t>Author:
multiple countries had opened investigations into these Argentinean defendants.</t>
        </r>
      </text>
    </comment>
    <comment ref="B1862" authorId="0" shapeId="0" xr:uid="{2EC55989-C48D-CC4E-BFE1-7C1567EDC686}">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862" authorId="0" shapeId="0" xr:uid="{00000000-0006-0000-0000-0000C3180000}">
      <text>
        <r>
          <rPr>
            <sz val="11"/>
            <color indexed="8"/>
            <rFont val="Helvetica"/>
            <family val="2"/>
          </rPr>
          <t>Author:
http://www.fmyv.es/ci/in/HR/12.pdf
Also see http://www.elmundo.es/elmundo/2006/09/14/solidaridad/1158254679.html</t>
        </r>
      </text>
    </comment>
    <comment ref="P1862" authorId="0" shapeId="0" xr:uid="{00000000-0006-0000-0000-0000C4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Q1862" authorId="0" shapeId="0" xr:uid="{00000000-0006-0000-0000-0000C518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862" authorId="0" shapeId="0" xr:uid="{00000000-0006-0000-0000-0000C6180000}">
      <text>
        <r>
          <rPr>
            <sz val="11"/>
            <color indexed="8"/>
            <rFont val="Helvetica"/>
            <family val="2"/>
          </rPr>
          <t>Author:
“genocide, illegal detention, torture and crimes against humanity” 
http://www.fmyv.es/ci/in/HR/12.pdf at 21</t>
        </r>
      </text>
    </comment>
    <comment ref="AC1862" authorId="0" shapeId="0" xr:uid="{00000000-0006-0000-0000-0000C7180000}">
      <text>
        <r>
          <rPr>
            <sz val="11"/>
            <color indexed="8"/>
            <rFont val="Helvetica"/>
            <family val="2"/>
          </rPr>
          <t>Author:
“genocide, illegal detention, torture and crimes against humanity” 
http://www.fmyv.es/ci/in/HR/12.pdf at 21</t>
        </r>
      </text>
    </comment>
    <comment ref="AE1862" authorId="0" shapeId="0" xr:uid="{00000000-0006-0000-0000-0000C8180000}">
      <text>
        <r>
          <rPr>
            <sz val="11"/>
            <color indexed="8"/>
            <rFont val="Helvetica"/>
            <family val="2"/>
          </rPr>
          <t>Author:
“genocide, illegal detention, torture and crimes against humanity” 
http://www.fmyv.es/ci/in/HR/12.pdf at 21</t>
        </r>
      </text>
    </comment>
    <comment ref="AF1862" authorId="0" shapeId="0" xr:uid="{00000000-0006-0000-0000-0000C9180000}">
      <text>
        <r>
          <rPr>
            <sz val="11"/>
            <color indexed="8"/>
            <rFont val="Helvetica"/>
            <family val="2"/>
          </rPr>
          <t>Author:
“genocide, illegal detention, torture and crimes against humanity” 
http://www.fmyv.es/ci/in/HR/12.pdf at 21</t>
        </r>
      </text>
    </comment>
    <comment ref="AI1862" authorId="0" shapeId="0" xr:uid="{00000000-0006-0000-0000-0000CA180000}">
      <text>
        <r>
          <rPr>
            <sz val="11"/>
            <color indexed="8"/>
            <rFont val="Helvetica"/>
            <family val="2"/>
          </rPr>
          <t>Author:
Spain didn’t hold Morocco as a colony in the 19th century, BUT Morocco was a spanish protectorate after WWI and was invaded by Franco</t>
        </r>
      </text>
    </comment>
    <comment ref="AL1862" authorId="0" shapeId="0" xr:uid="{00000000-0006-0000-0000-0000CB18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862" authorId="0" shapeId="0" xr:uid="{00000000-0006-0000-0000-0000CC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862" authorId="0" shapeId="0" xr:uid="{00000000-0006-0000-0000-0000CD18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862" authorId="0" shapeId="0" xr:uid="{00000000-0006-0000-0000-0000CE180000}">
      <text>
        <r>
          <rPr>
            <sz val="11"/>
            <color indexed="8"/>
            <rFont val="Helvetica"/>
            <family val="2"/>
          </rPr>
          <t>Author:
“filed before the Spanish National Court by a group of Saharawi citizens”  http://www.fmyv.es/ci/in/HR/12.pdf at p. 21</t>
        </r>
      </text>
    </comment>
    <comment ref="AQ1862" authorId="0" shapeId="0" xr:uid="{00000000-0006-0000-0000-0000CF180000}">
      <text>
        <r>
          <rPr>
            <sz val="11"/>
            <color indexed="8"/>
            <rFont val="Helvetica"/>
            <family val="2"/>
          </rPr>
          <t>Author:
“filed before the Spanish National Court by a group of Saharawi citizens”  http://www.fmyv.es/ci/in/HR/12.pdf at p. 21</t>
        </r>
      </text>
    </comment>
    <comment ref="AR1862" authorId="0" shapeId="0" xr:uid="{00000000-0006-0000-0000-0000D018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862" authorId="0" shapeId="0" xr:uid="{00000000-0006-0000-0000-0000D1180000}">
      <text>
        <r>
          <rPr>
            <sz val="11"/>
            <color indexed="8"/>
            <rFont val="Helvetica"/>
            <family val="2"/>
          </rPr>
          <t xml:space="preserve">Author:
Police Inspector in Laayoune </t>
        </r>
      </text>
    </comment>
    <comment ref="B1863" authorId="0" shapeId="0" xr:uid="{37BEE02B-42FD-DF49-A000-707483E9646C}">
      <text>
        <r>
          <rPr>
            <sz val="11"/>
            <color indexed="8"/>
            <rFont val="Helvetica"/>
            <family val="2"/>
          </rPr>
          <t>Author:
initial investigation started after FELLOW REFUGEE in Belgium recognized him</t>
        </r>
      </text>
    </comment>
    <comment ref="Q1863" authorId="1" shapeId="0" xr:uid="{5FB7399E-9CCF-E443-94E7-46CB00BAC8DA}">
      <text>
        <r>
          <rPr>
            <sz val="11"/>
            <color indexed="8"/>
            <rFont val="Helvetica"/>
            <family val="2"/>
          </rPr>
          <t xml:space="preserve">Mack Eason:
Approximated date.
Had to be between 2003 and 2005 because the charges were based on the 2003 modification of Belgian statute, and the trial started in mid-2005. 
</t>
        </r>
      </text>
    </comment>
    <comment ref="AA1863" authorId="0" shapeId="0" xr:uid="{71B4765B-6855-C341-A6E1-7FEAE8C115C2}">
      <text>
        <r>
          <rPr>
            <sz val="11"/>
            <color indexed="8"/>
            <rFont val="Helvetica"/>
            <family val="2"/>
          </rPr>
          <t>Author:
Nzabonimana and Ndashyikirwa, (Ct. Appeals Brussels)(Belgium) Jun. 29, 2005; Civil Condemnation July 7, 2005; for more information, see Year Book of International Humanitarian Law (2005)</t>
        </r>
      </text>
    </comment>
    <comment ref="AD1863" authorId="0" shapeId="0" xr:uid="{35B7CBF8-ED7D-A64A-A170-E17348B04BAB}">
      <text>
        <r>
          <rPr>
            <sz val="11"/>
            <color indexed="8"/>
            <rFont val="Helvetica"/>
            <family val="2"/>
          </rPr>
          <t>Author:
http://www.asser.nl/upload/documents/DomCLIC/Docs/NLP/Belgium/Nzabonimana_and_Ndashyikirawa_Verdict_29-06-2005.pdf</t>
        </r>
      </text>
    </comment>
    <comment ref="AG1863" authorId="0" shapeId="0" xr:uid="{E4285107-9A66-AD4C-90D8-4747E5BD57FE}">
      <text>
        <r>
          <rPr>
            <sz val="11"/>
            <color indexed="8"/>
            <rFont val="Helvetica"/>
            <family val="2"/>
          </rPr>
          <t>Author:
Rwanda controlled first by Germany (German East Africa) during colonial period, then by Belgium under League of Nations Mandate system</t>
        </r>
      </text>
    </comment>
    <comment ref="AI1863" authorId="0" shapeId="0" xr:uid="{F0D161AD-14B5-F843-923F-9409A0D13811}">
      <text>
        <r>
          <rPr>
            <sz val="11"/>
            <color indexed="8"/>
            <rFont val="Helvetica"/>
            <family val="2"/>
          </rPr>
          <t>Author:
Rwanda controlled first by Germany (German East Africa) during colonial period, then by Belgium under League of Nations Mandate system</t>
        </r>
      </text>
    </comment>
    <comment ref="AL1863" authorId="0" shapeId="0" xr:uid="{3204566A-24D4-F246-9199-506C61A0B664}">
      <text>
        <r>
          <rPr>
            <sz val="11"/>
            <color indexed="8"/>
            <rFont val="Helvetica"/>
            <family val="2"/>
          </rPr>
          <t>Author:
http://www.redress.org/downloads/publications/Rwanda%20Survivors%2031%20Oct%2008.pdf</t>
        </r>
      </text>
    </comment>
    <comment ref="AN1863" authorId="0" shapeId="0" xr:uid="{B2EEFB86-A45E-3443-B947-7DAE2C505844}">
      <text>
        <r>
          <rPr>
            <sz val="11"/>
            <color indexed="8"/>
            <rFont val="Helvetica"/>
            <family val="2"/>
          </rPr>
          <t xml:space="preserve">Author:
see http://www.redress.org/downloads/publications/Rwanda%20Survivors%2031%20Oct%2008.pdf at p. 74
</t>
        </r>
      </text>
    </comment>
    <comment ref="AP1863" authorId="0" shapeId="0" xr:uid="{8587FEB9-3F4B-2147-A75B-FC4A3F318141}">
      <text>
        <r>
          <rPr>
            <sz val="11"/>
            <color indexed="8"/>
            <rFont val="Helvetica"/>
            <family val="2"/>
          </rPr>
          <t xml:space="preserve">Author:
see http://www.redress.org/downloads/publications/Rwanda%20Survivors%2031%20Oct%2008.pdf at p. 74
</t>
        </r>
      </text>
    </comment>
    <comment ref="AQ1863" authorId="0" shapeId="0" xr:uid="{1B43E076-D1A6-554C-87F3-244FB4EC2049}">
      <text>
        <r>
          <rPr>
            <sz val="11"/>
            <color indexed="8"/>
            <rFont val="Helvetica"/>
            <family val="2"/>
          </rPr>
          <t xml:space="preserve">Author:
see http://www.redress.org/downloads/publications/Rwanda%20Survivors%2031%20Oct%2008.pdf at p. 74
</t>
        </r>
      </text>
    </comment>
    <comment ref="AR1863" authorId="0" shapeId="0" xr:uid="{2A678B20-C5F3-C448-8AC1-FD15A5A9AF2C}">
      <text>
        <r>
          <rPr>
            <sz val="11"/>
            <color indexed="8"/>
            <rFont val="Helvetica"/>
            <family val="2"/>
          </rPr>
          <t xml:space="preserve">Author:
see http://www.redress.org/downloads/publications/Rwanda%20Survivors%2031%20Oct%2008.pdf at p. 74
</t>
        </r>
      </text>
    </comment>
    <comment ref="BB1863" authorId="0" shapeId="0" xr:uid="{1C0CF7AA-D816-A343-BB28-3DC91F39B9C2}">
      <text>
        <r>
          <rPr>
            <sz val="11"/>
            <color indexed="8"/>
            <rFont val="Helvetica"/>
            <family val="2"/>
          </rPr>
          <t>Author:
“He was arrested on 4 December 2002 in Antwerp, where he had been living after acquiring refugee status under the assumed name of Samuel Manzi.” https://trialinternational.org/latest-post/samuel-ndashyikirwa/</t>
        </r>
      </text>
    </comment>
    <comment ref="BC1863" authorId="0" shapeId="0" xr:uid="{948EC219-9085-A94D-ACCD-23DEE75F4776}">
      <text>
        <r>
          <rPr>
            <sz val="11"/>
            <color indexed="8"/>
            <rFont val="Helvetica"/>
            <family val="2"/>
          </rPr>
          <t>Author:
He’d acquired refugee status under a false identity
see, https://books.google.com/books?id=D-ETDAAAQBAJ&amp;pg=PA859&amp;lpg=PA859&amp;dq=Samuel+Ndashyikirwa+appeal&amp;source=bl&amp;ots=eMTOacaO9K&amp;sig=yfZB3ayrBFH8Ja5q0-Y21UiQFpY&amp;hl=en&amp;sa=X&amp;ved=0ahUKEwj2zaDUwqjNAhXK54MKHTjdCiQQ6AEILzAE#v=onepage&amp;q=Samuel%20Ndashyikirwa%20appeal&amp;f=false at 860</t>
        </r>
      </text>
    </comment>
    <comment ref="BE1863" authorId="0" shapeId="0" xr:uid="{EF007208-AACE-7446-B6BD-68E3F554CAE8}">
      <text>
        <r>
          <rPr>
            <sz val="11"/>
            <color indexed="8"/>
            <rFont val="Helvetica"/>
            <family val="2"/>
          </rPr>
          <t xml:space="preserve">Author:
Ventura, M J, and A J Bleeker. “Universal Jurisdiction, African Perceptions of the International Criminal Court and the New AU Protocol on Amendments to the Protocol on the Statute of the African Court of Justice and Human Rights.” …  Criminal Court and Africa: One Decade  …, 2016. 
at p. 8, fn 26
</t>
        </r>
      </text>
    </comment>
    <comment ref="O1864" authorId="0" shapeId="0" xr:uid="{00000000-0006-0000-0000-0000D12A0000}">
      <text>
        <r>
          <rPr>
            <sz val="11"/>
            <color indexed="8"/>
            <rFont val="Helvetica"/>
            <family val="2"/>
          </rPr>
          <t>Author:
http://www.derechos.org/nizkor/arg/espana/gar.html</t>
        </r>
      </text>
    </comment>
    <comment ref="P1864" authorId="0" shapeId="0" xr:uid="{00000000-0006-0000-0000-0000D22A0000}">
      <text>
        <r>
          <rPr>
            <sz val="11"/>
            <color indexed="8"/>
            <rFont val="Helvetica"/>
            <family val="2"/>
          </rPr>
          <t>Author:
http://www.derechos.org/nizkor/arg/espana/gar.html</t>
        </r>
      </text>
    </comment>
    <comment ref="AB1864" authorId="0" shapeId="0" xr:uid="{00000000-0006-0000-0000-0000D32A0000}">
      <text>
        <r>
          <rPr>
            <sz val="11"/>
            <color indexed="8"/>
            <rFont val="Helvetica"/>
            <family val="2"/>
          </rPr>
          <t xml:space="preserve">Author:
See 1999 indictment, section 7. 
http://www.derechos.org/nizkor/arg/espana/gar.html </t>
        </r>
      </text>
    </comment>
    <comment ref="AC1864" authorId="0" shapeId="0" xr:uid="{00000000-0006-0000-0000-0000D4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64" authorId="0" shapeId="0" xr:uid="{00000000-0006-0000-0000-0000D52A0000}">
      <text>
        <r>
          <rPr>
            <sz val="11"/>
            <color indexed="8"/>
            <rFont val="Helvetica"/>
            <family val="2"/>
          </rPr>
          <t xml:space="preserve">Author:
Trial Watch says these Argentinean defendants were charged with CaH.  I looked through the court documents and I disagree.
</t>
        </r>
      </text>
    </comment>
    <comment ref="AF1864" authorId="0" shapeId="0" xr:uid="{00000000-0006-0000-0000-0000D62A0000}">
      <text>
        <r>
          <rPr>
            <sz val="11"/>
            <color indexed="8"/>
            <rFont val="Helvetica"/>
            <family val="2"/>
          </rPr>
          <t>Author:
Terrorism</t>
        </r>
      </text>
    </comment>
    <comment ref="AL1864" authorId="0" shapeId="0" xr:uid="{00000000-0006-0000-0000-0000D7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64" authorId="0" shapeId="0" xr:uid="{00000000-0006-0000-0000-0000D8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64" authorId="0" shapeId="0" xr:uid="{00000000-0006-0000-0000-0000D9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64" authorId="0" shapeId="0" xr:uid="{00000000-0006-0000-0000-0000DA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64" authorId="0" shapeId="0" xr:uid="{00000000-0006-0000-0000-0000DB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64" authorId="0" shapeId="0" xr:uid="{00000000-0006-0000-0000-0000DC2A0000}">
      <text>
        <r>
          <rPr>
            <sz val="11"/>
            <color indexed="8"/>
            <rFont val="Helvetica"/>
            <family val="2"/>
          </rPr>
          <t>Author:
multiple countries had opened investigations into these Argentinean defendants.</t>
        </r>
      </text>
    </comment>
    <comment ref="O1865" authorId="0" shapeId="0" xr:uid="{00000000-0006-0000-0000-0000992D0000}">
      <text>
        <r>
          <rPr>
            <sz val="11"/>
            <color indexed="8"/>
            <rFont val="Helvetica"/>
            <family val="2"/>
          </rPr>
          <t>Author:
http://www.derechos.org/nizkor/arg/espana/gar.html</t>
        </r>
      </text>
    </comment>
    <comment ref="AB1865" authorId="0" shapeId="0" xr:uid="{00000000-0006-0000-0000-00009A2D0000}">
      <text>
        <r>
          <rPr>
            <sz val="11"/>
            <color indexed="8"/>
            <rFont val="Helvetica"/>
            <family val="2"/>
          </rPr>
          <t xml:space="preserve">Author:
See 1999 indictment, section 7. 
http://www.derechos.org/nizkor/arg/espana/gar.html </t>
        </r>
      </text>
    </comment>
    <comment ref="AC1865" authorId="0" shapeId="0" xr:uid="{00000000-0006-0000-0000-00009B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65" authorId="0" shapeId="0" xr:uid="{00000000-0006-0000-0000-00009C2D0000}">
      <text>
        <r>
          <rPr>
            <sz val="11"/>
            <color indexed="8"/>
            <rFont val="Helvetica"/>
            <family val="2"/>
          </rPr>
          <t xml:space="preserve">Author:
Trial Watch says these Argentinean defendants were charged with CaH.  I looked through the court documents and I disagree.
</t>
        </r>
      </text>
    </comment>
    <comment ref="AF1865" authorId="0" shapeId="0" xr:uid="{00000000-0006-0000-0000-00009D2D0000}">
      <text>
        <r>
          <rPr>
            <sz val="11"/>
            <color indexed="8"/>
            <rFont val="Helvetica"/>
            <family val="2"/>
          </rPr>
          <t>Author:
Terrorism</t>
        </r>
      </text>
    </comment>
    <comment ref="AL1865" authorId="0" shapeId="0" xr:uid="{00000000-0006-0000-0000-00009E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65" authorId="0" shapeId="0" xr:uid="{00000000-0006-0000-0000-00009F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65" authorId="0" shapeId="0" xr:uid="{00000000-0006-0000-0000-0000A0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65" authorId="0" shapeId="0" xr:uid="{00000000-0006-0000-0000-0000A1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65" authorId="0" shapeId="0" xr:uid="{00000000-0006-0000-0000-0000A2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65" authorId="0" shapeId="0" xr:uid="{00000000-0006-0000-0000-0000A32D0000}">
      <text>
        <r>
          <rPr>
            <sz val="11"/>
            <color indexed="8"/>
            <rFont val="Helvetica"/>
            <family val="2"/>
          </rPr>
          <t>Author:
multiple countries had opened investigations into these Argentinean defendants.</t>
        </r>
      </text>
    </comment>
    <comment ref="O1866" authorId="0" shapeId="0" xr:uid="{00000000-0006-0000-0000-0000072D0000}">
      <text>
        <r>
          <rPr>
            <sz val="11"/>
            <color indexed="8"/>
            <rFont val="Helvetica"/>
            <family val="2"/>
          </rPr>
          <t>Author:
http://www.derechos.org/nizkor/arg/espana/gar.html
“DECIMOTERCERO”</t>
        </r>
      </text>
    </comment>
    <comment ref="P1866" authorId="0" shapeId="0" xr:uid="{00000000-0006-0000-0000-0000082D0000}">
      <text>
        <r>
          <rPr>
            <sz val="11"/>
            <color indexed="8"/>
            <rFont val="Helvetica"/>
            <family val="2"/>
          </rPr>
          <t>Author:
http://www.derechos.org/nizkor/arg/espana/gar.html</t>
        </r>
      </text>
    </comment>
    <comment ref="AB1866" authorId="0" shapeId="0" xr:uid="{00000000-0006-0000-0000-0000092D0000}">
      <text>
        <r>
          <rPr>
            <sz val="11"/>
            <color indexed="8"/>
            <rFont val="Helvetica"/>
            <family val="2"/>
          </rPr>
          <t xml:space="preserve">Author:
See 1999 indictment, section 7. 
http://www.derechos.org/nizkor/arg/espana/gar.html </t>
        </r>
      </text>
    </comment>
    <comment ref="AC1866" authorId="0" shapeId="0" xr:uid="{00000000-0006-0000-0000-00000A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66" authorId="0" shapeId="0" xr:uid="{00000000-0006-0000-0000-00000B2D0000}">
      <text>
        <r>
          <rPr>
            <sz val="11"/>
            <color indexed="8"/>
            <rFont val="Helvetica"/>
            <family val="2"/>
          </rPr>
          <t xml:space="preserve">Author:
Trial Watch says these Argentinean defendants were charged with CaH.  I looked through the court documents and I disagree.
</t>
        </r>
      </text>
    </comment>
    <comment ref="AF1866" authorId="0" shapeId="0" xr:uid="{00000000-0006-0000-0000-00000C2D0000}">
      <text>
        <r>
          <rPr>
            <sz val="11"/>
            <color indexed="8"/>
            <rFont val="Helvetica"/>
            <family val="2"/>
          </rPr>
          <t>Author:
Terrorism</t>
        </r>
      </text>
    </comment>
    <comment ref="AL1866" authorId="0" shapeId="0" xr:uid="{00000000-0006-0000-0000-00000D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66" authorId="0" shapeId="0" xr:uid="{00000000-0006-0000-0000-00000E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66" authorId="0" shapeId="0" xr:uid="{00000000-0006-0000-0000-00000F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66" authorId="0" shapeId="0" xr:uid="{00000000-0006-0000-0000-000010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66" authorId="0" shapeId="0" xr:uid="{00000000-0006-0000-0000-000011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66" authorId="0" shapeId="0" xr:uid="{00000000-0006-0000-0000-0000122D0000}">
      <text>
        <r>
          <rPr>
            <sz val="11"/>
            <color indexed="8"/>
            <rFont val="Helvetica"/>
            <family val="2"/>
          </rPr>
          <t>Author:
multiple countries had opened investigations into these Argentinean defendants.</t>
        </r>
      </text>
    </comment>
    <comment ref="M1867" authorId="0" shapeId="0" xr:uid="{00000000-0006-0000-0000-0000BB0D0000}">
      <text>
        <r>
          <rPr>
            <sz val="11"/>
            <color indexed="8"/>
            <rFont val="Helvetica"/>
            <family val="2"/>
          </rPr>
          <t>Author:
“The saga began in May 1999 when dozens of exiled Congolese refugees returned home after an agreement guaranteeing their safety was signed under the watch of the United Nations High Commissioner for Refugees (UNHCR).
The refugees had taken refuge in the neighbouring Democratic Republic of Congo (DRC) after civil war broke out a year before.
However when the refugees arrived at Brazzaville’s port, known as “the beach”, dozens of them were arrested by Sassou Nguesso’s authorities on suspicion of being supporters of a militia known as the Ninja, formerly one of the private armies political parties used in the 1990s.
They were taken to dentention centres and were never seen again.
Human rights groups and relatives of the missing claim 353 people had “disappeared”—apparently having been tortured and executed.”
http://mg.co.za/article/2005-07-19-brazzaville-beach-trial-gets-under-way</t>
        </r>
      </text>
    </comment>
    <comment ref="O1867" authorId="0" shapeId="0" xr:uid="{00000000-0006-0000-0000-0000BC0D0000}">
      <text>
        <r>
          <rPr>
            <sz val="11"/>
            <color indexed="8"/>
            <rFont val="Helvetica"/>
            <family val="2"/>
          </rPr>
          <t>Author:
https://www.fidh.org/IMG/pdf/Dates_clefs_de_la_procedure_en_France.pdf</t>
        </r>
      </text>
    </comment>
    <comment ref="AB1867" authorId="0" shapeId="0" xr:uid="{00000000-0006-0000-0000-0000BD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E1867" authorId="0" shapeId="0" xr:uid="{00000000-0006-0000-0000-0000BE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F1867" authorId="0" shapeId="0" xr:uid="{00000000-0006-0000-0000-0000BF0D0000}">
      <text>
        <r>
          <rPr>
            <sz val="11"/>
            <color indexed="8"/>
            <rFont val="Helvetica"/>
            <family val="2"/>
          </rPr>
          <t>Author:
“torture, enforced disappearances constituting crimes of torture (Article 689-1 and 689-2 of the Code of Criminal Procedure and Convention against Torture) and constituting crimes against humanity (Article 212-1 of the Criminal Code)” (translated) from: https://www.fidh.org/IMG/pdf/Dates_clefs_de_la_procedure_en_France.pdf</t>
        </r>
      </text>
    </comment>
    <comment ref="AH1867" authorId="0" shapeId="0" xr:uid="{00000000-0006-0000-0000-0000C00D0000}">
      <text>
        <r>
          <rPr>
            <sz val="11"/>
            <color indexed="8"/>
            <rFont val="Helvetica"/>
            <family val="2"/>
          </rPr>
          <t>Author:
barely.
https://en.wikipedia.org/wiki/Danish_colonial_empire#Overview</t>
        </r>
      </text>
    </comment>
    <comment ref="AI1867" authorId="0" shapeId="0" xr:uid="{00000000-0006-0000-0000-0000C10D0000}">
      <text>
        <r>
          <rPr>
            <sz val="11"/>
            <color indexed="8"/>
            <rFont val="Helvetica"/>
            <family val="2"/>
          </rPr>
          <t>Author:
French exercised control over this area from the late 19th century.
“French administration[edit]
The first name given officially on 1 August 1886 for the new colony was Colony of Gabon and Congo. On 30 April 1891 this was renamed Colony of French Congo, consisting of Gabon and Middle Congo, the name the French gave to Congo-Brazzaville at that time.”
https://en.wikipedia.org/wiki/History_of_the_Republic_of_the_Congo
SEE THIS WIKIPEDIA ARTICLE FOR MAP</t>
        </r>
      </text>
    </comment>
    <comment ref="AN1867" authorId="0" shapeId="0" xr:uid="{00000000-0006-0000-0000-0000C20D0000}">
      <text>
        <r>
          <rPr>
            <sz val="11"/>
            <color indexed="8"/>
            <rFont val="Helvetica"/>
            <family val="2"/>
          </rPr>
          <t xml:space="preserve">Author:
Congolese Observatory for Human Rights
(also some discussion of an association of family members of victims)
</t>
        </r>
      </text>
    </comment>
    <comment ref="AO1867" authorId="0" shapeId="0" xr:uid="{00000000-0006-0000-0000-0000C30D0000}">
      <text>
        <r>
          <rPr>
            <sz val="11"/>
            <color indexed="8"/>
            <rFont val="Helvetica"/>
            <family val="2"/>
          </rPr>
          <t xml:space="preserve">Author:
“On 7 December 2001, The International Federation of Human Rights Leagues (FIDH) and the French League of Human Rights (LDH) voiced support for the Congolese Observatory for Human Rights (OCDH) and the associations of relatives of the victims in a complaint lodged in Paris against Denis Sassou Nguesso, President of the Republic of the Congo; General Pierre Oba, Minister of the Interior, of Public Security and of Territorial Administration, General Norbert Dabira, Inspector-General of the Armed Forces, resident in France; General Blaise Adoua, Commander of the Presidential Guard, known as the Presidential Guard, and any other individuals having Congolese nationality that the investigation might reveal.”
http://webcache.googleusercontent.com/search?q=cache:BuYqB5tvNYEJ:www.trial-ch.org/en/resources/trial-watch/trial-watch/profiles/profile/350/action/show/controller/Profile/tab/legal-procedure.html&amp;num=1&amp;client=safari&amp;hl=en&amp;gl=us&amp;strip=1&amp;vwsrc=0
</t>
        </r>
      </text>
    </comment>
    <comment ref="AP1867" authorId="0" shapeId="0" xr:uid="{00000000-0006-0000-0000-0000C40D0000}">
      <text>
        <r>
          <rPr>
            <sz val="11"/>
            <color indexed="8"/>
            <rFont val="Helvetica"/>
            <family val="2"/>
          </rPr>
          <t xml:space="preserve">Author:
Congolese Observatory for Human Rights
(also some discussion of an association of family members of victims)
</t>
        </r>
      </text>
    </comment>
    <comment ref="AQ1867" authorId="0" shapeId="0" xr:uid="{00000000-0006-0000-0000-0000C50D0000}">
      <text>
        <r>
          <rPr>
            <sz val="11"/>
            <color indexed="8"/>
            <rFont val="Helvetica"/>
            <family val="2"/>
          </rPr>
          <t xml:space="preserve">Author:
Congolese Observatory for Human Rights
(also some discussion of an association of family members of victims)
</t>
        </r>
      </text>
    </comment>
    <comment ref="AR1867" authorId="0" shapeId="0" xr:uid="{00000000-0006-0000-0000-0000C60D0000}">
      <text>
        <r>
          <rPr>
            <sz val="11"/>
            <color indexed="8"/>
            <rFont val="Helvetica"/>
            <family val="2"/>
          </rPr>
          <t xml:space="preserve">Author:
Congolese Observatory for Human Rights
(also some discussion of an association of family members of victims)
</t>
        </r>
      </text>
    </comment>
    <comment ref="AS1867" authorId="0" shapeId="0" xr:uid="{00000000-0006-0000-0000-0000C70D0000}">
      <text>
        <r>
          <rPr>
            <sz val="11"/>
            <color indexed="8"/>
            <rFont val="Helvetica"/>
            <family val="2"/>
          </rPr>
          <t xml:space="preserve">Author:
President of the Republic of the Congo
</t>
        </r>
      </text>
    </comment>
    <comment ref="AT1867" authorId="0" shapeId="0" xr:uid="{00000000-0006-0000-0000-0000C80D0000}">
      <text>
        <r>
          <rPr>
            <sz val="11"/>
            <color indexed="8"/>
            <rFont val="Helvetica"/>
            <family val="2"/>
          </rPr>
          <t>Author:
Congo-Brazzaville officials brought a case to the ICJ asking the ICJ to issue ““an order for the immediate suspension of the proceedings being conducted by the investigating judge of the Meaux Tribunal de grande instance.”
“At the beginning of December 2002, the Congolese Government lodged an official request with the International Court of Justice to declare that the French Republic “shall cause to be annulled the measures of investigation and prosecution taken by the prosecutor of the Meaux Tribunal”
http://webcache.googleusercontent.com/search?q=cache:BuYqB5tvNYEJ:www.trial-ch.org/en/resources/trial-watch/trial-watch/profiles/profile/350/action/show/controller/Profile/tab/legal-procedure.html&amp;num=1&amp;client=safari&amp;hl=en&amp;gl=us&amp;strip=1&amp;vwsrc=0</t>
        </r>
      </text>
    </comment>
    <comment ref="BI1867" authorId="0" shapeId="0" xr:uid="{00000000-0006-0000-0000-0000C90D0000}">
      <text>
        <r>
          <rPr>
            <sz val="11"/>
            <color indexed="8"/>
            <rFont val="Helvetica"/>
            <family val="2"/>
          </rPr>
          <t>Author:
ICJ ended up ruling on this case.
For more information on that ruling, and its relationship to evolving jurisprudence on head of state immunity, see: http://www.bu.edu/law/journals-archive/international/volume26n2/documents/odonnell.pdf</t>
        </r>
      </text>
    </comment>
    <comment ref="BJ1867" authorId="0" shapeId="0" xr:uid="{00000000-0006-0000-0000-0000CA0D0000}">
      <text>
        <r>
          <rPr>
            <sz val="11"/>
            <color indexed="8"/>
            <rFont val="Helvetica"/>
            <family val="2"/>
          </rPr>
          <t>Author:
Tried and acquitted in Congo
source for trial: http://mg.co.za/article/2005-07-19-brazzaville-beach-trial-gets-under-way
FIND SOURCE FOR ACQUITTALS</t>
        </r>
      </text>
    </comment>
    <comment ref="O1868" authorId="0" shapeId="0" xr:uid="{00000000-0006-0000-0000-0000DD2A0000}">
      <text>
        <r>
          <rPr>
            <sz val="11"/>
            <color indexed="8"/>
            <rFont val="Helvetica"/>
            <family val="2"/>
          </rPr>
          <t>Author:
http://www.derechos.org/nizkor/arg/espana/gar.html</t>
        </r>
      </text>
    </comment>
    <comment ref="P1868" authorId="0" shapeId="0" xr:uid="{00000000-0006-0000-0000-0000DE2A0000}">
      <text>
        <r>
          <rPr>
            <sz val="11"/>
            <color indexed="8"/>
            <rFont val="Helvetica"/>
            <family val="2"/>
          </rPr>
          <t>Author:
http://www.derechos.org/nizkor/arg/espana/gar.html</t>
        </r>
      </text>
    </comment>
    <comment ref="AB1868" authorId="0" shapeId="0" xr:uid="{00000000-0006-0000-0000-0000DF2A0000}">
      <text>
        <r>
          <rPr>
            <sz val="11"/>
            <color indexed="8"/>
            <rFont val="Helvetica"/>
            <family val="2"/>
          </rPr>
          <t xml:space="preserve">Author:
See 1999 indictment, section 7. 
http://www.derechos.org/nizkor/arg/espana/gar.html </t>
        </r>
      </text>
    </comment>
    <comment ref="AC1868" authorId="0" shapeId="0" xr:uid="{00000000-0006-0000-0000-0000E0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68" authorId="0" shapeId="0" xr:uid="{00000000-0006-0000-0000-0000E12A0000}">
      <text>
        <r>
          <rPr>
            <sz val="11"/>
            <color indexed="8"/>
            <rFont val="Helvetica"/>
            <family val="2"/>
          </rPr>
          <t xml:space="preserve">Author:
Trial Watch says these Argentinean defendants were charged with CaH.  I looked through the court documents and I disagree.
</t>
        </r>
      </text>
    </comment>
    <comment ref="AF1868" authorId="0" shapeId="0" xr:uid="{00000000-0006-0000-0000-0000E22A0000}">
      <text>
        <r>
          <rPr>
            <sz val="11"/>
            <color indexed="8"/>
            <rFont val="Helvetica"/>
            <family val="2"/>
          </rPr>
          <t>Author:
Terrorism</t>
        </r>
      </text>
    </comment>
    <comment ref="AL1868" authorId="0" shapeId="0" xr:uid="{00000000-0006-0000-0000-0000E3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68" authorId="0" shapeId="0" xr:uid="{00000000-0006-0000-0000-0000E4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68" authorId="0" shapeId="0" xr:uid="{00000000-0006-0000-0000-0000E5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68" authorId="0" shapeId="0" xr:uid="{00000000-0006-0000-0000-0000E6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68" authorId="0" shapeId="0" xr:uid="{00000000-0006-0000-0000-0000E7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68" authorId="0" shapeId="0" xr:uid="{00000000-0006-0000-0000-0000E82A0000}">
      <text>
        <r>
          <rPr>
            <sz val="11"/>
            <color indexed="8"/>
            <rFont val="Helvetica"/>
            <family val="2"/>
          </rPr>
          <t>Author:
multiple countries had opened investigations into these Argentinean defendants.</t>
        </r>
      </text>
    </comment>
    <comment ref="B1869" authorId="0" shapeId="0" xr:uid="{00000000-0006-0000-0000-0000A4300000}">
      <text>
        <r>
          <rPr>
            <sz val="11"/>
            <color indexed="8"/>
            <rFont val="Helvetica"/>
            <family val="2"/>
          </rPr>
          <t>Author:
Disagree with Langer’s coding here.  Initial trial outcome should’ve been coded 2, not 1.  Was convicted on only 2 out of 4 counts.  See: http://www.asser.nl/upload/documents/DomCLIC/Docs/NLP/UK/Sawoniuk_Appeal_10-2-2000.pdf, at ¶2</t>
        </r>
      </text>
    </comment>
    <comment ref="O1869" authorId="0" shapeId="0" xr:uid="{00000000-0006-0000-0000-0000A5300000}">
      <text>
        <r>
          <rPr>
            <sz val="11"/>
            <color indexed="8"/>
            <rFont val="Helvetica"/>
            <family val="2"/>
          </rPr>
          <t>Author:
“Sawoniuk lived freely until his name was found on a KGB list of war criminals in 1993.”  http://www.internationalcrimesdatabase.org/Case/744</t>
        </r>
      </text>
    </comment>
    <comment ref="Q1869" authorId="0" shapeId="0" xr:uid="{00000000-0006-0000-0000-0000A6300000}">
      <text>
        <r>
          <rPr>
            <sz val="11"/>
            <color indexed="8"/>
            <rFont val="Helvetica"/>
            <family val="2"/>
          </rPr>
          <t>Author:
https://trialinternational.org/latest-post/anthony-sawoniuk/</t>
        </r>
      </text>
    </comment>
    <comment ref="R1869" authorId="0" shapeId="0" xr:uid="{00000000-0006-0000-0000-0000A7300000}">
      <text>
        <r>
          <rPr>
            <sz val="11"/>
            <color indexed="8"/>
            <rFont val="Helvetica"/>
            <family val="2"/>
          </rPr>
          <t>Author:
https://trialinternational.org/latest-post/anthony-sawoniuk/</t>
        </r>
      </text>
    </comment>
    <comment ref="U1869" authorId="0" shapeId="0" xr:uid="{00000000-0006-0000-0000-0000A8300000}">
      <text>
        <r>
          <rPr>
            <sz val="11"/>
            <color indexed="8"/>
            <rFont val="Helvetica"/>
            <family val="2"/>
          </rPr>
          <t>Author:
http://www.internationalcrimesdatabase.org/Case/744</t>
        </r>
      </text>
    </comment>
    <comment ref="Z1869" authorId="0" shapeId="0" xr:uid="{00000000-0006-0000-0000-0000A9300000}">
      <text>
        <r>
          <rPr>
            <sz val="11"/>
            <color indexed="8"/>
            <rFont val="Helvetica"/>
            <family val="2"/>
          </rPr>
          <t>Author:
http://www.asser.nl/upload/documents/DomCLIC/Docs/NLP/UK/Sawoniuk_Appeal_10-2-2000.pdf</t>
        </r>
      </text>
    </comment>
    <comment ref="AG1869" authorId="0" shapeId="0" xr:uid="{00000000-0006-0000-0000-0000AA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69" authorId="0" shapeId="0" xr:uid="{00000000-0006-0000-0000-0000AB300000}">
      <text>
        <r>
          <rPr>
            <sz val="11"/>
            <color indexed="8"/>
            <rFont val="Helvetica"/>
            <family val="2"/>
          </rPr>
          <t>Author:
https://books.google.com/books?id=X5EgykND42kC&amp;pg=PA401</t>
        </r>
      </text>
    </comment>
    <comment ref="AN1869" authorId="0" shapeId="0" xr:uid="{00000000-0006-0000-0000-0000AC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69" authorId="0" shapeId="0" xr:uid="{00000000-0006-0000-0000-0000AD300000}">
      <text>
        <r>
          <rPr>
            <sz val="11"/>
            <color indexed="8"/>
            <rFont val="Helvetica"/>
            <family val="2"/>
          </rPr>
          <t>Author:
The Simon Wiesenthal Centre</t>
        </r>
      </text>
    </comment>
    <comment ref="O1870" authorId="0" shapeId="0" xr:uid="{00000000-0006-0000-0000-0000E92A0000}">
      <text>
        <r>
          <rPr>
            <sz val="11"/>
            <color indexed="8"/>
            <rFont val="Helvetica"/>
            <family val="2"/>
          </rPr>
          <t>Author:
http://www.derechos.org/nizkor/arg/espana/gar.html</t>
        </r>
      </text>
    </comment>
    <comment ref="P1870" authorId="0" shapeId="0" xr:uid="{00000000-0006-0000-0000-0000EA2A0000}">
      <text>
        <r>
          <rPr>
            <sz val="11"/>
            <color indexed="8"/>
            <rFont val="Helvetica"/>
            <family val="2"/>
          </rPr>
          <t>Author:
http://www.derechos.org/nizkor/arg/espana/gar.html</t>
        </r>
      </text>
    </comment>
    <comment ref="AB1870" authorId="0" shapeId="0" xr:uid="{00000000-0006-0000-0000-0000EB2A0000}">
      <text>
        <r>
          <rPr>
            <sz val="11"/>
            <color indexed="8"/>
            <rFont val="Helvetica"/>
            <family val="2"/>
          </rPr>
          <t xml:space="preserve">Author:
See 1999 indictment, section 7. 
http://www.derechos.org/nizkor/arg/espana/gar.html </t>
        </r>
      </text>
    </comment>
    <comment ref="AC1870" authorId="0" shapeId="0" xr:uid="{00000000-0006-0000-0000-0000EC2A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70" authorId="0" shapeId="0" xr:uid="{00000000-0006-0000-0000-0000ED2A0000}">
      <text>
        <r>
          <rPr>
            <sz val="11"/>
            <color indexed="8"/>
            <rFont val="Helvetica"/>
            <family val="2"/>
          </rPr>
          <t xml:space="preserve">Author:
Trial Watch says these Argentinean defendants were charged with CaH.  I looked through the court documents and I disagree.
</t>
        </r>
      </text>
    </comment>
    <comment ref="AF1870" authorId="0" shapeId="0" xr:uid="{00000000-0006-0000-0000-0000EE2A0000}">
      <text>
        <r>
          <rPr>
            <sz val="11"/>
            <color indexed="8"/>
            <rFont val="Helvetica"/>
            <family val="2"/>
          </rPr>
          <t>Author:
Terrorism</t>
        </r>
      </text>
    </comment>
    <comment ref="AL1870" authorId="0" shapeId="0" xr:uid="{00000000-0006-0000-0000-0000EF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70" authorId="0" shapeId="0" xr:uid="{00000000-0006-0000-0000-0000F0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70" authorId="0" shapeId="0" xr:uid="{00000000-0006-0000-0000-0000F1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70" authorId="0" shapeId="0" xr:uid="{00000000-0006-0000-0000-0000F2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70" authorId="0" shapeId="0" xr:uid="{00000000-0006-0000-0000-0000F3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70" authorId="0" shapeId="0" xr:uid="{00000000-0006-0000-0000-0000F42A0000}">
      <text>
        <r>
          <rPr>
            <sz val="11"/>
            <color indexed="8"/>
            <rFont val="Helvetica"/>
            <family val="2"/>
          </rPr>
          <t>Author:
multiple countries had opened investigations into these Argentinean defendants.</t>
        </r>
      </text>
    </comment>
    <comment ref="O1871" authorId="0" shapeId="0" xr:uid="{00000000-0006-0000-0000-0000132D0000}">
      <text>
        <r>
          <rPr>
            <sz val="11"/>
            <color indexed="8"/>
            <rFont val="Helvetica"/>
            <family val="2"/>
          </rPr>
          <t>Author:
http://www.derechos.org/nizkor/arg/espana/gar.html</t>
        </r>
      </text>
    </comment>
    <comment ref="P1871" authorId="0" shapeId="0" xr:uid="{00000000-0006-0000-0000-0000142D0000}">
      <text>
        <r>
          <rPr>
            <sz val="11"/>
            <color indexed="8"/>
            <rFont val="Helvetica"/>
            <family val="2"/>
          </rPr>
          <t>Author:
http://www.derechos.org/nizkor/arg/espana/gar.html</t>
        </r>
      </text>
    </comment>
    <comment ref="AB1871" authorId="0" shapeId="0" xr:uid="{00000000-0006-0000-0000-0000152D0000}">
      <text>
        <r>
          <rPr>
            <sz val="11"/>
            <color indexed="8"/>
            <rFont val="Helvetica"/>
            <family val="2"/>
          </rPr>
          <t xml:space="preserve">Author:
See 1999 indictment, section 7. 
http://www.derechos.org/nizkor/arg/espana/gar.html </t>
        </r>
      </text>
    </comment>
    <comment ref="AC1871" authorId="0" shapeId="0" xr:uid="{00000000-0006-0000-0000-000016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71" authorId="0" shapeId="0" xr:uid="{00000000-0006-0000-0000-0000172D0000}">
      <text>
        <r>
          <rPr>
            <sz val="11"/>
            <color indexed="8"/>
            <rFont val="Helvetica"/>
            <family val="2"/>
          </rPr>
          <t xml:space="preserve">Author:
Trial Watch says these Argentinean defendants were charged with CaH.  I looked through the court documents and I disagree.
</t>
        </r>
      </text>
    </comment>
    <comment ref="AF1871" authorId="0" shapeId="0" xr:uid="{00000000-0006-0000-0000-0000182D0000}">
      <text>
        <r>
          <rPr>
            <sz val="11"/>
            <color indexed="8"/>
            <rFont val="Helvetica"/>
            <family val="2"/>
          </rPr>
          <t>Author:
Terrorism</t>
        </r>
      </text>
    </comment>
    <comment ref="AL1871" authorId="0" shapeId="0" xr:uid="{00000000-0006-0000-0000-000019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71" authorId="0" shapeId="0" xr:uid="{00000000-0006-0000-0000-00001A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71" authorId="0" shapeId="0" xr:uid="{00000000-0006-0000-0000-00001B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71" authorId="0" shapeId="0" xr:uid="{00000000-0006-0000-0000-00001C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71" authorId="0" shapeId="0" xr:uid="{00000000-0006-0000-0000-00001D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71" authorId="0" shapeId="0" xr:uid="{00000000-0006-0000-0000-00001E2D0000}">
      <text>
        <r>
          <rPr>
            <sz val="11"/>
            <color indexed="8"/>
            <rFont val="Helvetica"/>
            <family val="2"/>
          </rPr>
          <t>Author:
multiple countries had opened investigations into these Argentinean defendants.</t>
        </r>
      </text>
    </comment>
    <comment ref="O1872" authorId="0" shapeId="0" xr:uid="{00000000-0006-0000-0000-000059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72" authorId="0" shapeId="0" xr:uid="{00000000-0006-0000-0000-00005A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72" authorId="0" shapeId="0" xr:uid="{00000000-0006-0000-0000-00005B300000}">
      <text>
        <r>
          <rPr>
            <sz val="11"/>
            <color indexed="8"/>
            <rFont val="Helvetica"/>
            <family val="2"/>
          </rPr>
          <t>Author:
https://books.google.com/books?id=X5EgykND42kC&amp;pg=PA401</t>
        </r>
      </text>
    </comment>
    <comment ref="AN1872" authorId="0" shapeId="0" xr:uid="{00000000-0006-0000-0000-00005C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72" authorId="0" shapeId="0" xr:uid="{00000000-0006-0000-0000-00005D300000}">
      <text>
        <r>
          <rPr>
            <sz val="11"/>
            <color indexed="8"/>
            <rFont val="Helvetica"/>
            <family val="2"/>
          </rPr>
          <t>Author:
The Simon Wiesenthal Centre</t>
        </r>
      </text>
    </comment>
    <comment ref="L1873" authorId="0" shapeId="0" xr:uid="{00000000-0006-0000-0000-000096280000}">
      <text>
        <r>
          <rPr>
            <sz val="11"/>
            <color indexed="8"/>
            <rFont val="Helvetica"/>
            <family val="2"/>
          </rPr>
          <t xml:space="preserve">Author:
</t>
        </r>
      </text>
    </comment>
    <comment ref="M1873" authorId="0" shapeId="0" xr:uid="{00000000-0006-0000-0000-000097280000}">
      <text>
        <r>
          <rPr>
            <sz val="11"/>
            <color indexed="8"/>
            <rFont val="Helvetica"/>
            <family val="2"/>
          </rPr>
          <t>Author:
took part in “death flights” at Argentinean School of Naval Mechanics (ESMA)</t>
        </r>
      </text>
    </comment>
    <comment ref="P1873" authorId="0" shapeId="0" xr:uid="{00000000-0006-0000-0000-000098280000}">
      <text>
        <r>
          <rPr>
            <sz val="11"/>
            <color indexed="8"/>
            <rFont val="Helvetica"/>
            <family val="2"/>
          </rPr>
          <t xml:space="preserve">Author:
For Spanish court document to this effect, see http://www.derechos.org/nizkor/arg/espana/gar.html
“On 10 October 1997, Judge Garzón orders the interrogation – and subsequently the arrest – of former Argentinean navy captain Adolfo Scilingo following his arrival in Madrid four days previously.” 
http://www.sussex.ac.uk/Units/spru/hsp/documents/Dragffy%20Chronolgoy%20HSDC.pdf 
citing: Naomi Roth-Arriaza, The Pinochet Effect (2005), p 33.
</t>
        </r>
      </text>
    </comment>
    <comment ref="Q1873" authorId="1" shapeId="0" xr:uid="{00000000-0006-0000-0000-000099280000}">
      <text>
        <r>
          <rPr>
            <sz val="11"/>
            <color indexed="8"/>
            <rFont val="Helvetica"/>
            <family val="2"/>
          </rPr>
          <t>Mack Eason:
 This is the date that the Yearbook reports that the Criminal Chamber III "issued the Order on the Start of Trial Proceeding"
https://books.google.com/books?id=RnpUxiYTT_IC&amp;pg=PA630&amp;lpg=PA630&amp;dq=adolfo+scilingo+%22indicted%22&amp;source=bl&amp;ots=3CHPFoXqyZ&amp;sig=gjziqVyOtOOM0fqpbsPNwvQ06uw&amp;hl=en&amp;sa=X&amp;ved=0ahUKEwjZlPXZ8czSAhVU92MKHbqtCQ4Q6AEIPTAG#v=onepage&amp;q=adolfo%20scilingo%20%22indicted%22&amp;f=false</t>
        </r>
      </text>
    </comment>
    <comment ref="R1873" authorId="0" shapeId="0" xr:uid="{00000000-0006-0000-0000-00009A280000}">
      <text>
        <r>
          <rPr>
            <sz val="11"/>
            <color rgb="FF000000"/>
            <rFont val="Helvetica"/>
            <family val="2"/>
          </rPr>
          <t xml:space="preserve">Author:
</t>
        </r>
        <r>
          <rPr>
            <sz val="11"/>
            <color rgb="FF000000"/>
            <rFont val="Helvetica"/>
            <family val="2"/>
          </rPr>
          <t xml:space="preserve">“On 10 October 1997, Judge Garzón orders the interrogation – and subsequently the arrest – of former Argentinean navy captain Adolfo Scilingo following his arrival in Madrid four days previously.” 
</t>
        </r>
        <r>
          <rPr>
            <sz val="11"/>
            <color rgb="FF000000"/>
            <rFont val="Helvetica"/>
            <family val="2"/>
          </rPr>
          <t xml:space="preserve">http://www.sussex.ac.uk/Units/spru/hsp/documents/Dragffy%20Chronolgoy%20HSDC.pdf 
</t>
        </r>
        <r>
          <rPr>
            <sz val="11"/>
            <color rgb="FF000000"/>
            <rFont val="Helvetica"/>
            <family val="2"/>
          </rPr>
          <t>citing: Naomi Roth-Arriaza, The Pinochet Effect (2005), p 33.</t>
        </r>
      </text>
    </comment>
    <comment ref="AB1873" authorId="0" shapeId="0" xr:uid="{00000000-0006-0000-0000-00009B280000}">
      <text>
        <r>
          <rPr>
            <sz val="11"/>
            <color indexed="8"/>
            <rFont val="Helvetica"/>
            <family val="2"/>
          </rPr>
          <t xml:space="preserve">Author:
See 1999 indictment, section 7. 
http://www.derechos.org/nizkor/arg/espana/gar.html </t>
        </r>
      </text>
    </comment>
    <comment ref="AE1873" authorId="0" shapeId="0" xr:uid="{00000000-0006-0000-0000-00009C280000}">
      <text>
        <r>
          <rPr>
            <sz val="11"/>
            <color indexed="8"/>
            <rFont val="Helvetica"/>
            <family val="2"/>
          </rPr>
          <t xml:space="preserve">Author:
Trial Watch says these Argentinean defendants were charged with CaH.  I looked through the court documents and I disagree.
</t>
        </r>
      </text>
    </comment>
    <comment ref="AL1873" authorId="0" shapeId="0" xr:uid="{00000000-0006-0000-0000-00009D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73" authorId="0" shapeId="0" xr:uid="{00000000-0006-0000-0000-00009E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73" authorId="0" shapeId="0" xr:uid="{00000000-0006-0000-0000-00009F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73" authorId="0" shapeId="0" xr:uid="{00000000-0006-0000-0000-0000A0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73" authorId="0" shapeId="0" xr:uid="{00000000-0006-0000-0000-0000A1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Z1873" authorId="1" shapeId="0" xr:uid="{00000000-0006-0000-0000-0000A2280000}">
      <text>
        <r>
          <rPr>
            <sz val="11"/>
            <color indexed="8"/>
            <rFont val="Helvetica"/>
            <family val="2"/>
          </rPr>
          <t>Mack Eason:
Scilingo voluntarily travelled to Spain to answer questions re: larger investigation</t>
        </r>
      </text>
    </comment>
    <comment ref="BI1873" authorId="0" shapeId="0" xr:uid="{00000000-0006-0000-0000-0000A3280000}">
      <text>
        <r>
          <rPr>
            <sz val="11"/>
            <color indexed="8"/>
            <rFont val="Helvetica"/>
            <family val="2"/>
          </rPr>
          <t>Author:
multiple countries had opened investigations into these Argentinean defendants.</t>
        </r>
      </text>
    </comment>
    <comment ref="B1874" authorId="1" shapeId="0" xr:uid="{31807A2C-61AA-7345-8F88-545765D5F079}">
      <text>
        <r>
          <rPr>
            <sz val="11"/>
            <color indexed="8"/>
            <rFont val="Helvetica"/>
            <family val="2"/>
          </rPr>
          <t>Mack Eason:
another case of fellow countrymen recognizing a defendant: “On filing an asylum application in 1998, he was recognised by fellow countrymen who alerted the authorities to his criminal past.”
https://trialinternational.org/latest-post/sebastien-nzapali/
https://www.hrw.org/reports/2006/ij0606/10.htm</t>
        </r>
      </text>
    </comment>
    <comment ref="Q1874" authorId="1" shapeId="0" xr:uid="{7BE3C3B8-5890-4446-87DC-7CEBF4CC4691}">
      <text>
        <r>
          <rPr>
            <sz val="11"/>
            <color indexed="8"/>
            <rFont val="Helvetica"/>
            <family val="2"/>
          </rPr>
          <t>Mack Eason:
Approximate date 2004 is derived from the fact that the Netherlands sent a team to gather evidence for Nzapali’s trial in Feb 2004, and trial started in March 2004, so the indictment would have had to happen in early 2004.</t>
        </r>
      </text>
    </comment>
    <comment ref="AF1874" authorId="0" shapeId="0" xr:uid="{E1CCF96A-771C-0C40-9327-141309E32434}">
      <text>
        <r>
          <rPr>
            <sz val="11"/>
            <color indexed="8"/>
            <rFont val="Helvetica"/>
            <family val="2"/>
          </rPr>
          <t>Author:
“widen the charges against Sebastien Nzapali to include rape and serious physical abuse.”
http://www.trial-ch.org/en/resources/trial-watch/trial-watch/profiles/profile/47/action/show/controller/Profile/tab/slotlight.html</t>
        </r>
      </text>
    </comment>
    <comment ref="AM1874" authorId="1" shapeId="0" xr:uid="{FE37CCE9-4BEB-194E-83D1-3037E6E28E73}">
      <text>
        <r>
          <rPr>
            <sz val="11"/>
            <color indexed="8"/>
            <rFont val="Helvetica"/>
            <family val="2"/>
          </rPr>
          <t>Mack Eason:
Fellow Congolese Nationals living in Netherlands reported Nzapali to the Dutch police, the dutch police then formed a “multidisciplinary police task force” to try the case.  https://trialinternational.org/latest-post/sebastien-nzapali/</t>
        </r>
      </text>
    </comment>
    <comment ref="AN1874" authorId="0" shapeId="0" xr:uid="{1D240B24-6DC4-BB45-AF4D-30D1D803DD89}">
      <text>
        <r>
          <rPr>
            <sz val="11"/>
            <color indexed="8"/>
            <rFont val="Helvetica"/>
            <family val="2"/>
          </rPr>
          <t>Author:
"In the Nzapali case, victims who lived in the Netherlands dencounced Sebastien Nzapali to the Dutch police." Human Rights Watch, "Universal Jurisdiction in Europe, The State of the Art" June 2006, https://books.google.com/books?id=e_9wcpUyqwUC&amp;pg=PA77&amp;lpg=PA77&amp;dq=Sebastien+Nzapali+appeal&amp;source=bl&amp;ots=Bl0v3smncY&amp;sig=yF0Q2ijnBpk1YCIH2B7PqtWvLG8&amp;hl=en&amp;sa=X&amp;ved=0ahUKEwiGrv2c08PMAhVR5mMKHbuUAgUQ6AEIJjAC#v=onepage&amp;q=Sebastien%20Nzapali%20appeal&amp;f=false
“Investigations against Sebastien Nzapali began when some of his former victims denounced him to the Dutch police.”
http://www.internationalcrimesdatabase.org/Case/1128</t>
        </r>
      </text>
    </comment>
    <comment ref="AT1874" authorId="0" shapeId="0" xr:uid="{63499A36-DAD2-D24F-BB71-B73AEDD058CD}">
      <text>
        <r>
          <rPr>
            <sz val="11"/>
            <color indexed="8"/>
            <rFont val="Helvetica"/>
            <family val="2"/>
          </rPr>
          <t xml:space="preserve">Author:
"In the case of Nzapali, Dutch officials spent several months pursuing an investigation in the Democratic Republic of the Congo, in collaboration with Congolese authorities and NGOs." Human Rights Watch, "Universal Jurisdiction in Europe, The State of the Art" June 2006, https://books.google.com/books?id=e_9wcpUyqwUC, at p. 75
</t>
        </r>
      </text>
    </comment>
    <comment ref="AU1874" authorId="1" shapeId="0" xr:uid="{5A6DB500-B0DE-AD4B-B113-129BEBD7CFD1}">
      <text>
        <r>
          <rPr>
            <sz val="11"/>
            <color indexed="8"/>
            <rFont val="Helvetica"/>
            <family val="2"/>
          </rPr>
          <t>Mack Eason:
https://www.hrw.org/reports/2006/ij0606/10.htm</t>
        </r>
      </text>
    </comment>
    <comment ref="BB1874" authorId="1" shapeId="0" xr:uid="{61C840F7-A7E3-394A-BAC7-42AB20940335}">
      <text>
        <r>
          <rPr>
            <sz val="11"/>
            <color indexed="8"/>
            <rFont val="Helvetica"/>
            <family val="2"/>
          </rPr>
          <t>Mack Eason:
https://trialinternational.org/latest-post/sebastien-nzapali/</t>
        </r>
      </text>
    </comment>
    <comment ref="BF1874" authorId="1" shapeId="0" xr:uid="{0DA1C67F-3C90-9F4E-B887-824BCD030CE6}">
      <text>
        <r>
          <rPr>
            <sz val="11"/>
            <color indexed="8"/>
            <rFont val="Helvetica"/>
            <family val="2"/>
          </rPr>
          <t>Mack Eason:
Dutch Supreme court opinion</t>
        </r>
      </text>
    </comment>
    <comment ref="BJ1874" authorId="1" shapeId="0" xr:uid="{9D2A3208-6C76-6B4F-A09C-299A8998DFA8}">
      <text>
        <r>
          <rPr>
            <sz val="11"/>
            <color indexed="8"/>
            <rFont val="Helvetica"/>
            <family val="2"/>
          </rPr>
          <t>Mack Eason:
https://trialinternational.org/latest-post/sebastien-nzapali/</t>
        </r>
      </text>
    </comment>
    <comment ref="O1875" authorId="0" shapeId="0" xr:uid="{00000000-0006-0000-0000-0000332F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Q1875" authorId="0" shapeId="0" xr:uid="{00000000-0006-0000-0000-0000342F0000}">
      <text>
        <r>
          <rPr>
            <sz val="11"/>
            <color indexed="8"/>
            <rFont val="Helvetica"/>
            <family val="2"/>
          </rPr>
          <t>Author:
http://www.nytimes.com/1996/04/16/world/world-news-briefs-england-to-try-russian-for-war-crimes.html</t>
        </r>
      </text>
    </comment>
    <comment ref="R1875" authorId="0" shapeId="0" xr:uid="{00000000-0006-0000-0000-0000352F0000}">
      <text>
        <r>
          <rPr>
            <sz val="11"/>
            <color indexed="8"/>
            <rFont val="Helvetica"/>
            <family val="2"/>
          </rPr>
          <t>Author:
http://www.tandfonline.com/doi/pdf/10.1080/17504902.1999.11087085</t>
        </r>
      </text>
    </comment>
    <comment ref="AG1875" authorId="0" shapeId="0" xr:uid="{00000000-0006-0000-0000-0000362F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75" authorId="0" shapeId="0" xr:uid="{00000000-0006-0000-0000-0000372F0000}">
      <text>
        <r>
          <rPr>
            <sz val="11"/>
            <color indexed="8"/>
            <rFont val="Helvetica"/>
            <family val="2"/>
          </rPr>
          <t>Author:
https://books.google.com/books?id=X5EgykND42kC&amp;pg=PA401</t>
        </r>
      </text>
    </comment>
    <comment ref="AN1875" authorId="0" shapeId="0" xr:uid="{00000000-0006-0000-0000-0000382F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75" authorId="0" shapeId="0" xr:uid="{00000000-0006-0000-0000-0000392F0000}">
      <text>
        <r>
          <rPr>
            <sz val="11"/>
            <color indexed="8"/>
            <rFont val="Helvetica"/>
            <family val="2"/>
          </rPr>
          <t>Author:
The Simon Wiesenthal Centre</t>
        </r>
      </text>
    </comment>
    <comment ref="BH1875" authorId="0" shapeId="0" xr:uid="{00000000-0006-0000-0000-00003A2F0000}">
      <text>
        <r>
          <rPr>
            <sz val="11"/>
            <color indexed="8"/>
            <rFont val="Helvetica"/>
            <family val="2"/>
          </rPr>
          <t>Author:
http://news.bbc.co.uk/2/hi/uk_news/309814.stm</t>
        </r>
      </text>
    </comment>
    <comment ref="O1876" authorId="0" shapeId="0" xr:uid="{00000000-0006-0000-0000-00005E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76" authorId="0" shapeId="0" xr:uid="{00000000-0006-0000-0000-00005F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76" authorId="0" shapeId="0" xr:uid="{00000000-0006-0000-0000-000060300000}">
      <text>
        <r>
          <rPr>
            <sz val="11"/>
            <color indexed="8"/>
            <rFont val="Helvetica"/>
            <family val="2"/>
          </rPr>
          <t>Author:
https://books.google.com/books?id=X5EgykND42kC&amp;pg=PA401</t>
        </r>
      </text>
    </comment>
    <comment ref="AN1876" authorId="0" shapeId="0" xr:uid="{00000000-0006-0000-0000-000061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76" authorId="0" shapeId="0" xr:uid="{00000000-0006-0000-0000-000062300000}">
      <text>
        <r>
          <rPr>
            <sz val="11"/>
            <color indexed="8"/>
            <rFont val="Helvetica"/>
            <family val="2"/>
          </rPr>
          <t>Author:
The Simon Wiesenthal Centre</t>
        </r>
      </text>
    </comment>
    <comment ref="K1877" authorId="0" shapeId="0" xr:uid="{00000000-0006-0000-0000-000060230000}">
      <text>
        <r>
          <rPr>
            <sz val="11"/>
            <color indexed="8"/>
            <rFont val="Helvetica"/>
            <family val="2"/>
          </rPr>
          <t>Author:
See letter from prosecutor, available HERE:
https://competenceuniverselle.files.wordpress.com/2011/07/einstellungsbescheidchina1.pdf</t>
        </r>
      </text>
    </comment>
    <comment ref="O1877" authorId="0" shapeId="0" xr:uid="{00000000-0006-0000-0000-000061230000}">
      <text>
        <r>
          <rPr>
            <sz val="11"/>
            <color indexed="8"/>
            <rFont val="Helvetica"/>
            <family val="2"/>
          </rPr>
          <t>Author:
http://en.minghui.org/html/articles/2003/11/29/42699.html</t>
        </r>
      </text>
    </comment>
    <comment ref="AB1877" authorId="0" shapeId="0" xr:uid="{00000000-0006-0000-0000-000062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877" authorId="0" shapeId="0" xr:uid="{00000000-0006-0000-0000-000063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877" authorId="0" shapeId="0" xr:uid="{00000000-0006-0000-0000-000064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877" authorId="0" shapeId="0" xr:uid="{00000000-0006-0000-0000-000065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877" authorId="0" shapeId="0" xr:uid="{00000000-0006-0000-0000-000066230000}">
      <text>
        <r>
          <rPr>
            <sz val="11"/>
            <color indexed="8"/>
            <rFont val="Helvetica"/>
            <family val="2"/>
          </rPr>
          <t>Author:
https://en.wikipedia.org/wiki/List_of_former_German_colonies</t>
        </r>
      </text>
    </comment>
    <comment ref="AL1877" authorId="0" shapeId="0" xr:uid="{00000000-0006-0000-0000-000067230000}">
      <text>
        <r>
          <rPr>
            <sz val="11"/>
            <color indexed="8"/>
            <rFont val="Helvetica"/>
            <family val="2"/>
          </rPr>
          <t>Author:
http://en.minghui.org/html/articles/2003/11/29/42699.html</t>
        </r>
      </text>
    </comment>
    <comment ref="AN1877" authorId="0" shapeId="0" xr:uid="{00000000-0006-0000-0000-000068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877" authorId="0" shapeId="0" xr:uid="{00000000-0006-0000-0000-000069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877" authorId="0" shapeId="0" xr:uid="{00000000-0006-0000-0000-00006A230000}">
      <text>
        <r>
          <rPr>
            <sz val="11"/>
            <color indexed="8"/>
            <rFont val="Helvetica"/>
            <family val="2"/>
          </rPr>
          <t>Author:
This source discusses plaintiff victims living in Germany: http://en.minghui.org/html/articles/2003/11/29/42699.html</t>
        </r>
      </text>
    </comment>
    <comment ref="AS1877" authorId="1" shapeId="0" xr:uid="{00000000-0006-0000-0000-00006B230000}">
      <text>
        <r>
          <rPr>
            <sz val="11"/>
            <color indexed="8"/>
            <rFont val="Helvetica"/>
            <family val="2"/>
          </rPr>
          <t>Mack Eason:
a prison guard in the Dispatch Office in Beijing Tuanhe Forced Labor Camp;</t>
        </r>
      </text>
    </comment>
    <comment ref="AZ1877" authorId="1" shapeId="0" xr:uid="{00000000-0006-0000-0000-00006C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877" authorId="1" shapeId="0" xr:uid="{00000000-0006-0000-0000-00006D230000}">
      <text>
        <r>
          <rPr>
            <sz val="11"/>
            <color indexed="8"/>
            <rFont val="Helvetica"/>
            <family val="2"/>
          </rPr>
          <t xml:space="preserve">Mack Eason:
Suit filed under VStGB, created to bring the German criminal law into accordance with the Rome Statute of the International Criminal Court
</t>
        </r>
      </text>
    </comment>
    <comment ref="BH1877" authorId="0" shapeId="0" xr:uid="{00000000-0006-0000-0000-00006E230000}">
      <text>
        <r>
          <rPr>
            <sz val="11"/>
            <color indexed="8"/>
            <rFont val="Helvetica"/>
            <family val="2"/>
          </rPr>
          <t>Author:
See letter from prosecutor, available HERE:
https://competenceuniverselle.files.wordpress.com/2011/07/einstellungsbescheidchina1.pdf</t>
        </r>
      </text>
    </comment>
    <comment ref="AQ1878" authorId="1" shapeId="0" xr:uid="{00000000-0006-0000-0000-000023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R1878" authorId="1" shapeId="0" xr:uid="{00000000-0006-0000-0000-000024030000}">
      <text>
        <r>
          <rPr>
            <sz val="11"/>
            <color indexed="8"/>
            <rFont val="Helvetica"/>
            <family val="2"/>
          </rPr>
          <t>Mack Eason:
All victim plaintiffs are living in Germany at time of filing complaint.  Immigration/
Asylum status unclear.
https://www.ecchr.eu/en/international-crimes-and-accountability/syria/torture-under-assad/articles/international-crimes-and-accountability-syria-torture-under-assad.html?file=tl_files/Dokumente/Universelle%20Justiz/Syria_Torture_Complaint_ECCHR_Portraits_claimants.pdf</t>
        </r>
      </text>
    </comment>
    <comment ref="AS1878" authorId="1" shapeId="0" xr:uid="{00000000-0006-0000-0000-000025030000}">
      <text>
        <r>
          <rPr>
            <sz val="11"/>
            <color indexed="8"/>
            <rFont val="Helvetica"/>
            <family val="2"/>
          </rPr>
          <t xml:space="preserve">Mack Eason:
http://eur-lex.europa.eu/legal-content/EN/TXT/?uri=CELEX%3A32013D0185R(02)
</t>
        </r>
      </text>
    </comment>
    <comment ref="K1879" authorId="0" shapeId="0" xr:uid="{00000000-0006-0000-0000-000078310000}">
      <text>
        <r>
          <rPr>
            <sz val="11"/>
            <color indexed="8"/>
            <rFont val="Helvetica"/>
            <family val="2"/>
          </rPr>
          <t>Author:
“On 26 June 2002, the Brussels Appeals Court, following a demand by the Chief Prosecutor declared the complaints to be non admissible, judging that proceedings could only be held in Belgium if the perpetrators were living within its national territory.”
https://trialinternational.org/latest-post/amos-yaron/</t>
        </r>
      </text>
    </comment>
    <comment ref="O1879" authorId="0" shapeId="0" xr:uid="{00000000-0006-0000-0000-000079310000}">
      <text>
        <r>
          <rPr>
            <sz val="11"/>
            <color indexed="8"/>
            <rFont val="Helvetica"/>
            <family val="2"/>
          </rPr>
          <t>Author:
Ad hoc Judge Bula Bula separate opinion, Arrest Warrant case.</t>
        </r>
      </text>
    </comment>
    <comment ref="AG1879" authorId="0" shapeId="0" xr:uid="{00000000-0006-0000-0000-00007A310000}">
      <text>
        <r>
          <rPr>
            <sz val="11"/>
            <color rgb="FF000000"/>
            <rFont val="Helvetica"/>
            <family val="2"/>
          </rPr>
          <t xml:space="preserve">Author:
</t>
        </r>
        <r>
          <rPr>
            <sz val="11"/>
            <color rgb="FF000000"/>
            <rFont val="Helvetica"/>
            <family val="2"/>
          </rPr>
          <t xml:space="preserve">Sort of.  
</t>
        </r>
        <r>
          <rPr>
            <sz val="11"/>
            <color rgb="FF000000"/>
            <rFont val="Helvetica"/>
            <family val="2"/>
          </rPr>
          <t xml:space="preserve">Modern day israel was part of a protectorate of Britain called Palestine from 1917 until 1948.
</t>
        </r>
        <r>
          <rPr>
            <sz val="11"/>
            <color rgb="FF000000"/>
            <rFont val="Helvetica"/>
            <family val="2"/>
          </rPr>
          <t xml:space="preserve">Modern day israel was part of Syria under the Ottoman empire from 1516 to 1917
</t>
        </r>
      </text>
    </comment>
    <comment ref="AL1879" authorId="0" shapeId="0" xr:uid="{00000000-0006-0000-0000-00007B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t>
        </r>
      </text>
    </comment>
    <comment ref="AN1879" authorId="0" shapeId="0" xr:uid="{00000000-0006-0000-0000-00007C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
See:  https://books.google.com/books?id=jI_NCwAAQBAJ&amp;pg=PT347</t>
        </r>
      </text>
    </comment>
    <comment ref="AO1879" authorId="0" shapeId="0" xr:uid="{00000000-0006-0000-0000-00007D310000}">
      <text>
        <r>
          <rPr>
            <sz val="11"/>
            <color indexed="8"/>
            <rFont val="Helvetica"/>
            <family val="2"/>
          </rPr>
          <t>Author:
“Both the International Secretariat and the Belgian section of Amnesty International as well as the Fe ́de ́ration Internationale des Droits de l’Homme (FIDH), among others, provided support to the attorneys and the case.”
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t>
        </r>
      </text>
    </comment>
    <comment ref="AP1879" authorId="0" shapeId="0" xr:uid="{00000000-0006-0000-0000-00007E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
See:  https://books.google.com/books?id=jI_NCwAAQBAJ&amp;pg=PT347</t>
        </r>
      </text>
    </comment>
    <comment ref="AQ1879" authorId="0" shapeId="0" xr:uid="{00000000-0006-0000-0000-00007F310000}">
      <text>
        <r>
          <rPr>
            <sz val="11"/>
            <color indexed="8"/>
            <rFont val="Helvetica"/>
            <family val="2"/>
          </rPr>
          <t>Author:
One of the victim-complainants lived in Belgium at the time of the complaints.
“In June 2001, 23 complainants, only one resident in Belgium, filed under the 1993/99 Belgian law an application against Ariel Sharon, Prime Minister of Israel, and Amos Yaron, Director-General of the Israeli Defence Ministry.”
http://repository.uchastings.edu/cgi/viewcontent.cgi?article=1681&amp;context=faculty_scholarship</t>
        </r>
      </text>
    </comment>
    <comment ref="AR1879" authorId="0" shapeId="0" xr:uid="{00000000-0006-0000-0000-000080310000}">
      <text>
        <r>
          <rPr>
            <sz val="11"/>
            <color indexed="8"/>
            <rFont val="Helvetica"/>
            <family val="2"/>
          </rPr>
          <t>Author:
all of the complainants listed in the complaint resided in Beirut: 
http://ejournal.tripod.com/aad009.html</t>
        </r>
      </text>
    </comment>
    <comment ref="BH1879" authorId="0" shapeId="0" xr:uid="{00000000-0006-0000-0000-000081310000}">
      <text>
        <r>
          <rPr>
            <sz val="11"/>
            <color indexed="8"/>
            <rFont val="Helvetica"/>
            <family val="2"/>
          </rPr>
          <t>Author:
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t>
        </r>
      </text>
    </comment>
    <comment ref="BJ1879" authorId="0" shapeId="0" xr:uid="{00000000-0006-0000-0000-000082310000}">
      <text>
        <r>
          <rPr>
            <sz val="11"/>
            <color indexed="8"/>
            <rFont val="Helvetica"/>
            <family val="2"/>
          </rPr>
          <t>Author:
“As Israel pointed out, the Israelis had investigated, Sharon had lost his job, and there had been at least an implicit decision that criminal prosecution was not warranted”
http://repository.uchastings.edu/cgi/viewcontent.cgi?article=1681&amp;context=faculty_scholarship</t>
        </r>
      </text>
    </comment>
    <comment ref="O1880" authorId="0" shapeId="0" xr:uid="{00000000-0006-0000-0000-00009F070000}">
      <text>
        <r>
          <rPr>
            <sz val="11"/>
            <color indexed="8"/>
            <rFont val="Helvetica"/>
            <family val="2"/>
          </rPr>
          <t>Author:
http://www.haaretz.com/news/swedish-political-youth-group-files-complaint-against-sharon-1.42520</t>
        </r>
      </text>
    </comment>
    <comment ref="AG1880" authorId="0" shapeId="0" xr:uid="{00000000-0006-0000-0000-0000A0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880" authorId="0" shapeId="0" xr:uid="{00000000-0006-0000-0000-0000A1070000}">
      <text>
        <r>
          <rPr>
            <sz val="11"/>
            <color indexed="8"/>
            <rFont val="Helvetica"/>
            <family val="2"/>
          </rPr>
          <t>Author:
Barely.
https://en.wikipedia.org/wiki/Swedish_overseas_colonies</t>
        </r>
      </text>
    </comment>
    <comment ref="AL1880" authorId="0" shapeId="0" xr:uid="{00000000-0006-0000-0000-0000A2070000}">
      <text>
        <r>
          <rPr>
            <sz val="11"/>
            <color indexed="8"/>
            <rFont val="Helvetica"/>
            <family val="2"/>
          </rPr>
          <t>Author:
http://www.haaretz.com/news/swedish-political-youth-group-files-complaint-against-sharon-1.42520</t>
        </r>
      </text>
    </comment>
    <comment ref="BF1880" authorId="0" shapeId="0" xr:uid="{00000000-0006-0000-0000-0000A3070000}">
      <text>
        <r>
          <rPr>
            <sz val="11"/>
            <color indexed="8"/>
            <rFont val="Helvetica"/>
            <family val="2"/>
          </rPr>
          <t xml:space="preserve">Author:
https://www.amnesty.org/en/documents/EUR42/001/2009/en/ at p. 84
</t>
        </r>
      </text>
    </comment>
    <comment ref="B1881" authorId="0" shapeId="0" xr:uid="{00000000-0006-0000-0000-000072040000}">
      <text>
        <r>
          <rPr>
            <sz val="11"/>
            <color indexed="8"/>
            <rFont val="Helvetica"/>
            <family val="2"/>
          </rPr>
          <t>Author:
Important b/c NEW cases, further showing that nordic countries have been more involved than Langer suggests.</t>
        </r>
      </text>
    </comment>
    <comment ref="K1881" authorId="0" shapeId="0" xr:uid="{00000000-0006-0000-0000-000073040000}">
      <text>
        <r>
          <rPr>
            <sz val="11"/>
            <color indexed="8"/>
            <rFont val="Helvetica"/>
            <family val="2"/>
          </rPr>
          <t xml:space="preserve">Author:
http://pchrgaza.org/files/Reports/English/pdf_spec/PCHR-UJ-BOOK.pdf at § 8.3.4
</t>
        </r>
      </text>
    </comment>
    <comment ref="O1881" authorId="0" shapeId="0" xr:uid="{00000000-0006-0000-0000-000074040000}">
      <text>
        <r>
          <rPr>
            <sz val="11"/>
            <color indexed="8"/>
            <rFont val="Helvetica"/>
            <family val="2"/>
          </rPr>
          <t xml:space="preserve">Author:
http://pchrgaza.org/files/Reports/English/pdf_spec/PCHR-UJ-BOOK.pdf
</t>
        </r>
      </text>
    </comment>
    <comment ref="AB1881" authorId="0" shapeId="0" xr:uid="{00000000-0006-0000-0000-000075040000}">
      <text>
        <r>
          <rPr>
            <sz val="11"/>
            <color indexed="8"/>
            <rFont val="Helvetica"/>
            <family val="2"/>
          </rPr>
          <t>Author:
http://pchrgaza.org/files/Reports/English/pdf_spec/PCHR-UJ-BOOK.pdf § 8.3.3</t>
        </r>
      </text>
    </comment>
    <comment ref="AG1881" authorId="0" shapeId="0" xr:uid="{00000000-0006-0000-0000-00007604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881" authorId="0" shapeId="0" xr:uid="{00000000-0006-0000-0000-000077040000}">
      <text>
        <r>
          <rPr>
            <sz val="11"/>
            <color indexed="8"/>
            <rFont val="Helvetica"/>
            <family val="2"/>
          </rPr>
          <t>Author:
Barely.
https://en.wikipedia.org/wiki/Swedish_overseas_colonies</t>
        </r>
      </text>
    </comment>
    <comment ref="AL1881" authorId="0" shapeId="0" xr:uid="{00000000-0006-0000-0000-000078040000}">
      <text>
        <r>
          <rPr>
            <sz val="11"/>
            <color indexed="8"/>
            <rFont val="Helvetica"/>
            <family val="2"/>
          </rPr>
          <t>Author:
http://pchrgaza.org/files/Reports/English/pdf_spec/PCHR-UJ-BOOK.pdf</t>
        </r>
      </text>
    </comment>
    <comment ref="AN1881" authorId="0" shapeId="0" xr:uid="{00000000-0006-0000-0000-000079040000}">
      <text>
        <r>
          <rPr>
            <sz val="11"/>
            <color indexed="8"/>
            <rFont val="Helvetica"/>
            <family val="2"/>
          </rPr>
          <t>Author:
Lawyers filing suit are apparently working “on behalf of Palestinian victims”
“Swiss attorney, Marcel Bosonnet, and Director of the Palestinian Centre for Human Rights, Raji Sourani, submitted two complaints to the Swiss Military Attorney General in Berne on behalf of Palestinian victims.”
https://electronicintifada.net/content/palestinian-victims-submit-legal-complaints-against-israeli-authorities-switzerland/1318</t>
        </r>
      </text>
    </comment>
    <comment ref="AO1881" authorId="0" shapeId="0" xr:uid="{00000000-0006-0000-0000-00007A040000}">
      <text>
        <r>
          <rPr>
            <sz val="11"/>
            <color indexed="8"/>
            <rFont val="Helvetica"/>
            <family val="2"/>
          </rPr>
          <t>Author:
Palestinian Center for Human Rights</t>
        </r>
      </text>
    </comment>
    <comment ref="AS1881" authorId="0" shapeId="0" xr:uid="{00000000-0006-0000-0000-00007B040000}">
      <text>
        <r>
          <rPr>
            <sz val="11"/>
            <color indexed="8"/>
            <rFont val="Helvetica"/>
            <family val="2"/>
          </rPr>
          <t>Author:
minister of defense</t>
        </r>
      </text>
    </comment>
    <comment ref="BF1881" authorId="0" shapeId="0" xr:uid="{00000000-0006-0000-0000-00007C040000}">
      <text>
        <r>
          <rPr>
            <sz val="11"/>
            <color indexed="8"/>
            <rFont val="Helvetica"/>
            <family val="2"/>
          </rPr>
          <t>Author:
http://pchrgaza.org/files/Reports/English/pdf_spec/PCHR-UJ-BOOK.pdf</t>
        </r>
      </text>
    </comment>
    <comment ref="B1882" authorId="1" shapeId="0" xr:uid="{00000000-0006-0000-0000-000078090000}">
      <text>
        <r>
          <rPr>
            <sz val="11"/>
            <color indexed="8"/>
            <rFont val="Helvetica"/>
            <family val="2"/>
          </rPr>
          <t>Mack Eason:
Complaint lists “possible crimes against humanity”.  Is this enough to keep it in?</t>
        </r>
      </text>
    </comment>
    <comment ref="AF1882" authorId="1" shapeId="0" xr:uid="{00000000-0006-0000-0000-000079090000}">
      <text>
        <r>
          <rPr>
            <sz val="11"/>
            <color indexed="8"/>
            <rFont val="Helvetica"/>
            <family val="2"/>
          </rPr>
          <t>Mack Eason:
“arbitrary arrest, confiscating maritime or railway transportation vehicles, intentionally causing damage to property, preventing communication”
https://electronicintifada.net/blogs/ali-abunimah/mavi-marmara-lawyers-file-case-against-israel-seizure-gaza-bound-estelle</t>
        </r>
      </text>
    </comment>
    <comment ref="AG1882" authorId="0" shapeId="0" xr:uid="{00000000-0006-0000-0000-00007A09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882" authorId="0" shapeId="0" xr:uid="{00000000-0006-0000-0000-00007B090000}">
      <text>
        <r>
          <rPr>
            <sz val="11"/>
            <color indexed="8"/>
            <rFont val="Helvetica"/>
            <family val="2"/>
          </rPr>
          <t xml:space="preserve">Author:
Sort of.  As the Ottoman Empire.
</t>
        </r>
      </text>
    </comment>
    <comment ref="AO1882" authorId="1" shapeId="0" xr:uid="{00000000-0006-0000-0000-00007C090000}">
      <text>
        <r>
          <rPr>
            <sz val="11"/>
            <color indexed="8"/>
            <rFont val="Helvetica"/>
            <family val="2"/>
          </rPr>
          <t>Mack Eason:
IHH</t>
        </r>
      </text>
    </comment>
    <comment ref="H1883" authorId="1" shapeId="0" xr:uid="{00000000-0006-0000-0000-0000A70E0000}">
      <text>
        <r>
          <rPr>
            <sz val="11"/>
            <color indexed="8"/>
            <rFont val="Helvetica"/>
            <family val="2"/>
          </rPr>
          <t>Mack Eason:
Case dropped Apr 30, 2009</t>
        </r>
      </text>
    </comment>
    <comment ref="K1883" authorId="0" shapeId="0" xr:uid="{00000000-0006-0000-0000-0000A80E0000}">
      <text>
        <r>
          <rPr>
            <sz val="11"/>
            <color indexed="8"/>
            <rFont val="Helvetica"/>
            <family val="2"/>
          </rPr>
          <t>Author:
http://www.dailykos.com/story/2009/4/30/726464/-</t>
        </r>
      </text>
    </comment>
    <comment ref="AC1883" authorId="0" shapeId="0" xr:uid="{00000000-0006-0000-0000-0000A90E0000}">
      <text>
        <r>
          <rPr>
            <sz val="11"/>
            <color indexed="8"/>
            <rFont val="Helvetica"/>
            <family val="2"/>
          </rPr>
          <t>Author:
https://web.archive.org/web/20120303014906/http://www.mazlumder.org/ing/haber_detay.asp?haberID=15</t>
        </r>
      </text>
    </comment>
    <comment ref="AE1883" authorId="0" shapeId="0" xr:uid="{00000000-0006-0000-0000-0000AA0E0000}">
      <text>
        <r>
          <rPr>
            <sz val="11"/>
            <color indexed="8"/>
            <rFont val="Helvetica"/>
            <family val="2"/>
          </rPr>
          <t xml:space="preserve">Author:
https://web.archive.org/web/20120303014906/http://www.mazlumder.org/ing/haber_detay.asp?haberID=15
</t>
        </r>
      </text>
    </comment>
    <comment ref="AG1883" authorId="0" shapeId="0" xr:uid="{00000000-0006-0000-0000-0000AB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883" authorId="0" shapeId="0" xr:uid="{00000000-0006-0000-0000-0000AC0E0000}">
      <text>
        <r>
          <rPr>
            <sz val="11"/>
            <color indexed="8"/>
            <rFont val="Helvetica"/>
            <family val="2"/>
          </rPr>
          <t xml:space="preserve">Author:
Sort of.  As the Ottoman Empire.
</t>
        </r>
      </text>
    </comment>
    <comment ref="AI1883" authorId="0" shapeId="0" xr:uid="{00000000-0006-0000-0000-0000AD0E0000}">
      <text>
        <r>
          <rPr>
            <sz val="11"/>
            <color indexed="8"/>
            <rFont val="Helvetica"/>
            <family val="2"/>
          </rPr>
          <t xml:space="preserve">Author:
Sort of.  As the Ottoman Empire.
</t>
        </r>
      </text>
    </comment>
    <comment ref="AO1883" authorId="0" shapeId="0" xr:uid="{00000000-0006-0000-0000-0000AE0E0000}">
      <text>
        <r>
          <rPr>
            <sz val="11"/>
            <color indexed="8"/>
            <rFont val="Helvetica"/>
            <family val="2"/>
          </rPr>
          <t xml:space="preserve">Author:
a group called Mazlum-Der, Turkey based
</t>
        </r>
      </text>
    </comment>
    <comment ref="AP1883" authorId="0" shapeId="0" xr:uid="{00000000-0006-0000-0000-0000AF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883" authorId="0" shapeId="0" xr:uid="{00000000-0006-0000-0000-0000B00E0000}">
      <text>
        <r>
          <rPr>
            <sz val="11"/>
            <color indexed="8"/>
            <rFont val="Helvetica"/>
            <family val="2"/>
          </rPr>
          <t xml:space="preserve">Author:
a group called Mazlum-Der, Turkey based
</t>
        </r>
      </text>
    </comment>
    <comment ref="AS1883" authorId="0" shapeId="0" xr:uid="{00000000-0006-0000-0000-0000B10E0000}">
      <text>
        <r>
          <rPr>
            <sz val="11"/>
            <color indexed="8"/>
            <rFont val="Helvetica"/>
            <family val="2"/>
          </rPr>
          <t>Author:
 a retired general in the Israel Defense Forces</t>
        </r>
      </text>
    </comment>
    <comment ref="BH1883" authorId="0" shapeId="0" xr:uid="{00000000-0006-0000-0000-0000B20E0000}">
      <text>
        <r>
          <rPr>
            <sz val="11"/>
            <color indexed="8"/>
            <rFont val="Helvetica"/>
            <family val="2"/>
          </rPr>
          <t>Author:
http://www.dailykos.com/story/2009/4/30/726464/-</t>
        </r>
      </text>
    </comment>
    <comment ref="O1884" authorId="0" shapeId="0" xr:uid="{00000000-0006-0000-0000-000063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84" authorId="0" shapeId="0" xr:uid="{00000000-0006-0000-0000-000064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84" authorId="0" shapeId="0" xr:uid="{00000000-0006-0000-0000-000065300000}">
      <text>
        <r>
          <rPr>
            <sz val="11"/>
            <color indexed="8"/>
            <rFont val="Helvetica"/>
            <family val="2"/>
          </rPr>
          <t>Author:
https://books.google.com/books?id=X5EgykND42kC&amp;pg=PA401</t>
        </r>
      </text>
    </comment>
    <comment ref="AN1884" authorId="0" shapeId="0" xr:uid="{00000000-0006-0000-0000-000066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84" authorId="0" shapeId="0" xr:uid="{00000000-0006-0000-0000-000067300000}">
      <text>
        <r>
          <rPr>
            <sz val="11"/>
            <color indexed="8"/>
            <rFont val="Helvetica"/>
            <family val="2"/>
          </rPr>
          <t>Author:
The Simon Wiesenthal Centre</t>
        </r>
      </text>
    </comment>
    <comment ref="O1885" authorId="0" shapeId="0" xr:uid="{00000000-0006-0000-0000-000068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85" authorId="0" shapeId="0" xr:uid="{00000000-0006-0000-0000-000069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85" authorId="0" shapeId="0" xr:uid="{00000000-0006-0000-0000-00006A300000}">
      <text>
        <r>
          <rPr>
            <sz val="11"/>
            <color indexed="8"/>
            <rFont val="Helvetica"/>
            <family val="2"/>
          </rPr>
          <t>Author:
https://books.google.com/books?id=X5EgykND42kC&amp;pg=PA401</t>
        </r>
      </text>
    </comment>
    <comment ref="AN1885" authorId="0" shapeId="0" xr:uid="{00000000-0006-0000-0000-00006B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85" authorId="0" shapeId="0" xr:uid="{00000000-0006-0000-0000-00006C300000}">
      <text>
        <r>
          <rPr>
            <sz val="11"/>
            <color indexed="8"/>
            <rFont val="Helvetica"/>
            <family val="2"/>
          </rPr>
          <t>Author:
The Simon Wiesenthal Centre</t>
        </r>
      </text>
    </comment>
    <comment ref="B1886" authorId="0" shapeId="0" xr:uid="{00000000-0006-0000-0000-00004C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886" authorId="0" shapeId="0" xr:uid="{00000000-0006-0000-0000-00004D210000}">
      <text>
        <r>
          <rPr>
            <sz val="11"/>
            <color indexed="8"/>
            <rFont val="Helvetica"/>
            <family val="2"/>
          </rPr>
          <t xml:space="preserve">Author:
Added 7-18-16
</t>
        </r>
      </text>
    </comment>
    <comment ref="O1886" authorId="0" shapeId="0" xr:uid="{00000000-0006-0000-0000-00004E210000}">
      <text>
        <r>
          <rPr>
            <sz val="11"/>
            <color indexed="8"/>
            <rFont val="Helvetica"/>
            <family val="2"/>
          </rPr>
          <t>Author:
http://sahara-news.org/650-spanish-police-hunt-polisario-leaders-for-genocide.html</t>
        </r>
      </text>
    </comment>
    <comment ref="AF1886" authorId="0" shapeId="0" xr:uid="{00000000-0006-0000-0000-00004F210000}">
      <text>
        <r>
          <rPr>
            <sz val="11"/>
            <color indexed="8"/>
            <rFont val="Helvetica"/>
            <family val="2"/>
          </rPr>
          <t>Author:
“crimes of murder, bodily injury, illegal detention, TERRORISM, TORTURE and disappearances”</t>
        </r>
      </text>
    </comment>
    <comment ref="AI1886" authorId="0" shapeId="0" xr:uid="{00000000-0006-0000-0000-000050210000}">
      <text>
        <r>
          <rPr>
            <sz val="11"/>
            <color indexed="8"/>
            <rFont val="Helvetica"/>
            <family val="2"/>
          </rPr>
          <t>Author:
Spain didn’t hold Morocco as a colony in the 19th century, BUT Morocco was a spanish protectorate after WWI and was invaded by Franco</t>
        </r>
      </text>
    </comment>
    <comment ref="AL1886" authorId="0" shapeId="0" xr:uid="{00000000-0006-0000-0000-000051210000}">
      <text>
        <r>
          <rPr>
            <sz val="11"/>
            <color indexed="8"/>
            <rFont val="Helvetica"/>
            <family val="2"/>
          </rPr>
          <t>Author:
http://polisario-thinktwice.org/460-december-14-2007-mens-justice-catches-up-with-the-polisario-and-algeria.html
http://www.asser.nl/media/1421/spain-yihl-15-2012.pdf</t>
        </r>
      </text>
    </comment>
    <comment ref="AN1886" authorId="0" shapeId="0" xr:uid="{00000000-0006-0000-0000-000052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886" authorId="0" shapeId="0" xr:uid="{00000000-0006-0000-0000-000053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886" authorId="0" shapeId="0" xr:uid="{00000000-0006-0000-0000-000054210000}">
      <text>
        <r>
          <rPr>
            <sz val="11"/>
            <color indexed="8"/>
            <rFont val="Helvetica"/>
            <family val="2"/>
          </rPr>
          <t>Author:
“filed before the Spanish National Court by a group of Saharawi citizens”  http://www.fmyv.es/ci/in/HR/12.pdf at p. 21</t>
        </r>
      </text>
    </comment>
    <comment ref="AQ1886" authorId="0" shapeId="0" xr:uid="{00000000-0006-0000-0000-000055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886" authorId="0" shapeId="0" xr:uid="{00000000-0006-0000-0000-000056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B1887" authorId="0" shapeId="0" xr:uid="{00000000-0006-0000-0000-000057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887" authorId="0" shapeId="0" xr:uid="{00000000-0006-0000-0000-000058210000}">
      <text>
        <r>
          <rPr>
            <sz val="11"/>
            <color indexed="8"/>
            <rFont val="Helvetica"/>
            <family val="2"/>
          </rPr>
          <t xml:space="preserve">Author:
Added 7-18-16
</t>
        </r>
      </text>
    </comment>
    <comment ref="O1887" authorId="0" shapeId="0" xr:uid="{00000000-0006-0000-0000-000059210000}">
      <text>
        <r>
          <rPr>
            <sz val="11"/>
            <color indexed="8"/>
            <rFont val="Helvetica"/>
            <family val="2"/>
          </rPr>
          <t>Author:
http://sahara-news.org/650-spanish-police-hunt-polisario-leaders-for-genocide.html</t>
        </r>
      </text>
    </comment>
    <comment ref="AF1887" authorId="0" shapeId="0" xr:uid="{00000000-0006-0000-0000-00005A210000}">
      <text>
        <r>
          <rPr>
            <sz val="11"/>
            <color indexed="8"/>
            <rFont val="Helvetica"/>
            <family val="2"/>
          </rPr>
          <t>Author:
“crimes of murder, bodily injury, illegal detention, TERRORISM, TORTURE and disappearances”</t>
        </r>
      </text>
    </comment>
    <comment ref="AI1887" authorId="0" shapeId="0" xr:uid="{00000000-0006-0000-0000-00005B210000}">
      <text>
        <r>
          <rPr>
            <sz val="11"/>
            <color indexed="8"/>
            <rFont val="Helvetica"/>
            <family val="2"/>
          </rPr>
          <t>Author:
Spain didn’t hold Morocco as a colony in the 19th century, BUT Morocco was a spanish protectorate after WWI and was invaded by Franco</t>
        </r>
      </text>
    </comment>
    <comment ref="AL1887" authorId="0" shapeId="0" xr:uid="{00000000-0006-0000-0000-00005C210000}">
      <text>
        <r>
          <rPr>
            <sz val="11"/>
            <color indexed="8"/>
            <rFont val="Helvetica"/>
            <family val="2"/>
          </rPr>
          <t>Author:
http://polisario-thinktwice.org/460-december-14-2007-mens-justice-catches-up-with-the-polisario-and-algeria.html
http://www.asser.nl/media/1421/spain-yihl-15-2012.pdf</t>
        </r>
      </text>
    </comment>
    <comment ref="AN1887" authorId="0" shapeId="0" xr:uid="{00000000-0006-0000-0000-00005D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887" authorId="0" shapeId="0" xr:uid="{00000000-0006-0000-0000-00005E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887" authorId="0" shapeId="0" xr:uid="{00000000-0006-0000-0000-00005F210000}">
      <text>
        <r>
          <rPr>
            <sz val="11"/>
            <color indexed="8"/>
            <rFont val="Helvetica"/>
            <family val="2"/>
          </rPr>
          <t>Author:
“filed before the Spanish National Court by a group of Saharawi citizens”  http://www.fmyv.es/ci/in/HR/12.pdf at p. 21</t>
        </r>
      </text>
    </comment>
    <comment ref="AQ1887" authorId="0" shapeId="0" xr:uid="{00000000-0006-0000-0000-000060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887" authorId="0" shapeId="0" xr:uid="{00000000-0006-0000-0000-000061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T1888" authorId="1" shapeId="0" xr:uid="{19FAEB35-DAA2-714C-A392-22E3530B21EE}">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1889" authorId="0" shapeId="0" xr:uid="{00000000-0006-0000-0000-000048060000}">
      <text>
        <r>
          <rPr>
            <sz val="11"/>
            <color indexed="8"/>
            <rFont val="Helvetica"/>
            <family val="2"/>
          </rPr>
          <t>Author:
https://www.collectifpartiescivilesrwanda.fr/en/tableau-des-plaintes-du-cpcr/</t>
        </r>
      </text>
    </comment>
    <comment ref="P1889" authorId="0" shapeId="0" xr:uid="{00000000-0006-0000-0000-000049060000}">
      <text>
        <r>
          <rPr>
            <sz val="11"/>
            <color indexed="8"/>
            <rFont val="Helvetica"/>
            <family val="2"/>
          </rPr>
          <t>Author:
Rwanda issues international arrest warrant</t>
        </r>
      </text>
    </comment>
    <comment ref="AG1889" authorId="0" shapeId="0" xr:uid="{00000000-0006-0000-0000-00004A060000}">
      <text>
        <r>
          <rPr>
            <sz val="11"/>
            <color indexed="8"/>
            <rFont val="Helvetica"/>
            <family val="2"/>
          </rPr>
          <t>Author:
Rwanda controlled first by Germany (German East Africa) during colonial period, then by Belgium under League of Nations Mandate system</t>
        </r>
      </text>
    </comment>
    <comment ref="AH1889" authorId="0" shapeId="0" xr:uid="{00000000-0006-0000-0000-00004B060000}">
      <text>
        <r>
          <rPr>
            <sz val="11"/>
            <color indexed="8"/>
            <rFont val="Helvetica"/>
            <family val="2"/>
          </rPr>
          <t>Author:
barely.
https://en.wikipedia.org/wiki/Danish_colonial_empire#Overview</t>
        </r>
      </text>
    </comment>
    <comment ref="AO1889" authorId="0" shapeId="0" xr:uid="{00000000-0006-0000-0000-00004C060000}">
      <text>
        <r>
          <rPr>
            <sz val="11"/>
            <color indexed="8"/>
            <rFont val="Helvetica"/>
            <family val="2"/>
          </rPr>
          <t>Author:
CPCR (FIDH-Survie-Other individual complainants)
https://www.collectifpartiescivilesrwanda.fr/en/tableau-des-plaintes-du-cpcr/</t>
        </r>
      </text>
    </comment>
    <comment ref="BB1889" authorId="0" shapeId="0" xr:uid="{00000000-0006-0000-0000-00004D060000}">
      <text>
        <r>
          <rPr>
            <sz val="11"/>
            <color indexed="8"/>
            <rFont val="Helvetica"/>
            <family val="2"/>
          </rPr>
          <t>Author:
“In January 2008 the French National Court for Asylum dismissed the asylum application of Munyemana. The French Office for the Protection of Refugees and Stateless persons (OFPRA) stated that the application was not sincere and aimed at hiding truth. Furthermore, there were reasonable grounds for considering that the applicant had committed genocide and crimes against humanity. Therefore, pursuant to art. 1(F)(a) of the 1951 Geneva Convention on the Status of Refugee, he was not suitable for such a status.” 
https://trialinternational.org/latest-post/sosthene-munyemana/</t>
        </r>
      </text>
    </comment>
    <comment ref="BJ1889" authorId="0" shapeId="0" xr:uid="{00000000-0006-0000-0000-00004E060000}">
      <text>
        <r>
          <rPr>
            <sz val="11"/>
            <color indexed="8"/>
            <rFont val="Helvetica"/>
            <family val="2"/>
          </rPr>
          <t>Author:
Tried in absentia in Rwandan courts</t>
        </r>
      </text>
    </comment>
    <comment ref="O1890" authorId="0" shapeId="0" xr:uid="{00000000-0006-0000-0000-0000A42D0000}">
      <text>
        <r>
          <rPr>
            <sz val="11"/>
            <color indexed="8"/>
            <rFont val="Helvetica"/>
            <family val="2"/>
          </rPr>
          <t>Author:
http://www.derechos.org/nizkor/arg/espana/gar.html</t>
        </r>
      </text>
    </comment>
    <comment ref="AB1890" authorId="0" shapeId="0" xr:uid="{00000000-0006-0000-0000-0000A52D0000}">
      <text>
        <r>
          <rPr>
            <sz val="11"/>
            <color indexed="8"/>
            <rFont val="Helvetica"/>
            <family val="2"/>
          </rPr>
          <t xml:space="preserve">Author:
See 1999 indictment, section 7. 
http://www.derechos.org/nizkor/arg/espana/gar.html </t>
        </r>
      </text>
    </comment>
    <comment ref="AC1890" authorId="0" shapeId="0" xr:uid="{00000000-0006-0000-0000-0000A6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90" authorId="0" shapeId="0" xr:uid="{00000000-0006-0000-0000-0000A72D0000}">
      <text>
        <r>
          <rPr>
            <sz val="11"/>
            <color indexed="8"/>
            <rFont val="Helvetica"/>
            <family val="2"/>
          </rPr>
          <t xml:space="preserve">Author:
Trial Watch says these Argentinean defendants were charged with CaH.  I looked through the court documents and I disagree.
</t>
        </r>
      </text>
    </comment>
    <comment ref="AF1890" authorId="0" shapeId="0" xr:uid="{00000000-0006-0000-0000-0000A82D0000}">
      <text>
        <r>
          <rPr>
            <sz val="11"/>
            <color indexed="8"/>
            <rFont val="Helvetica"/>
            <family val="2"/>
          </rPr>
          <t>Author:
Terrorism</t>
        </r>
      </text>
    </comment>
    <comment ref="AL1890" authorId="0" shapeId="0" xr:uid="{00000000-0006-0000-0000-0000A9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90" authorId="0" shapeId="0" xr:uid="{00000000-0006-0000-0000-0000AA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90" authorId="0" shapeId="0" xr:uid="{00000000-0006-0000-0000-0000AB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90" authorId="0" shapeId="0" xr:uid="{00000000-0006-0000-0000-0000AC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90" authorId="0" shapeId="0" xr:uid="{00000000-0006-0000-0000-0000AD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90" authorId="0" shapeId="0" xr:uid="{00000000-0006-0000-0000-0000AE2D0000}">
      <text>
        <r>
          <rPr>
            <sz val="11"/>
            <color indexed="8"/>
            <rFont val="Helvetica"/>
            <family val="2"/>
          </rPr>
          <t>Author:
multiple countries had opened investigations into these Argentinean defendants.</t>
        </r>
      </text>
    </comment>
    <comment ref="O1891" authorId="0" shapeId="0" xr:uid="{00000000-0006-0000-0000-0000F52A0000}">
      <text>
        <r>
          <rPr>
            <sz val="11"/>
            <color indexed="8"/>
            <rFont val="Helvetica"/>
            <family val="2"/>
          </rPr>
          <t>Author:
http://www.derechos.org/nizkor/arg/espana/gar.html</t>
        </r>
      </text>
    </comment>
    <comment ref="P1891" authorId="0" shapeId="0" xr:uid="{00000000-0006-0000-0000-0000F62A0000}">
      <text>
        <r>
          <rPr>
            <sz val="11"/>
            <color indexed="8"/>
            <rFont val="Helvetica"/>
            <family val="2"/>
          </rPr>
          <t>Author:
http://www.derechos.org/nizkor/arg/espana/gar.html</t>
        </r>
      </text>
    </comment>
    <comment ref="AB1891" authorId="0" shapeId="0" xr:uid="{00000000-0006-0000-0000-0000F72A0000}">
      <text>
        <r>
          <rPr>
            <sz val="11"/>
            <color rgb="FF000000"/>
            <rFont val="Helvetica"/>
            <family val="2"/>
          </rPr>
          <t xml:space="preserve">Author:
</t>
        </r>
        <r>
          <rPr>
            <sz val="11"/>
            <color rgb="FF000000"/>
            <rFont val="Helvetica"/>
            <family val="2"/>
          </rPr>
          <t xml:space="preserve">See 1999 indictment, section 7. 
</t>
        </r>
        <r>
          <rPr>
            <sz val="11"/>
            <color rgb="FF000000"/>
            <rFont val="Helvetica"/>
            <family val="2"/>
          </rPr>
          <t xml:space="preserve">http://www.derechos.org/nizkor/arg/espana/gar.html </t>
        </r>
      </text>
    </comment>
    <comment ref="AC1891" authorId="0" shapeId="0" xr:uid="{00000000-0006-0000-0000-0000F82A0000}">
      <text>
        <r>
          <rPr>
            <sz val="11"/>
            <color rgb="FF000000"/>
            <rFont val="Helvetica"/>
            <family val="2"/>
          </rPr>
          <t xml:space="preserve">Author:
</t>
        </r>
        <r>
          <rPr>
            <sz val="11"/>
            <color rgb="FF000000"/>
            <rFont val="Helvetica"/>
            <family val="2"/>
          </rPr>
          <t>“Estos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891" authorId="0" shapeId="0" xr:uid="{00000000-0006-0000-0000-0000F92A0000}">
      <text>
        <r>
          <rPr>
            <sz val="11"/>
            <color rgb="FF000000"/>
            <rFont val="Helvetica"/>
            <family val="2"/>
          </rPr>
          <t xml:space="preserve">Author:
</t>
        </r>
        <r>
          <rPr>
            <sz val="11"/>
            <color rgb="FF000000"/>
            <rFont val="Helvetica"/>
            <family val="2"/>
          </rPr>
          <t xml:space="preserve">Trial Watch says these Argentinean defendants were charged with CaH.  I looked through the court documents and I disagree.
</t>
        </r>
        <r>
          <rPr>
            <sz val="11"/>
            <color rgb="FF000000"/>
            <rFont val="Helvetica"/>
            <family val="2"/>
          </rPr>
          <t xml:space="preserve">
</t>
        </r>
      </text>
    </comment>
    <comment ref="AF1891" authorId="0" shapeId="0" xr:uid="{00000000-0006-0000-0000-0000FA2A0000}">
      <text>
        <r>
          <rPr>
            <sz val="11"/>
            <color indexed="8"/>
            <rFont val="Helvetica"/>
            <family val="2"/>
          </rPr>
          <t>Author:
Terrorism</t>
        </r>
      </text>
    </comment>
    <comment ref="AL1891" authorId="0" shapeId="0" xr:uid="{00000000-0006-0000-0000-0000FB2A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891" authorId="0" shapeId="0" xr:uid="{00000000-0006-0000-0000-0000FC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891" authorId="0" shapeId="0" xr:uid="{00000000-0006-0000-0000-0000FD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891" authorId="0" shapeId="0" xr:uid="{00000000-0006-0000-0000-0000FE2A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891" authorId="0" shapeId="0" xr:uid="{00000000-0006-0000-0000-0000FF2A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891" authorId="0" shapeId="0" xr:uid="{00000000-0006-0000-0000-0000002B0000}">
      <text>
        <r>
          <rPr>
            <sz val="11"/>
            <color indexed="8"/>
            <rFont val="Helvetica"/>
            <family val="2"/>
          </rPr>
          <t>Author:
multiple countries had opened investigations into these Argentinean defendants.</t>
        </r>
      </text>
    </comment>
    <comment ref="B1892" authorId="0" shapeId="0" xr:uid="{00000000-0006-0000-0000-0000DE230000}">
      <text>
        <r>
          <rPr>
            <sz val="11"/>
            <color indexed="8"/>
            <rFont val="Helvetica"/>
            <family val="2"/>
          </rPr>
          <t>Author:
First time Sweden tries defendant attached to Syrian civil war</t>
        </r>
      </text>
    </comment>
    <comment ref="AH1892" authorId="0" shapeId="0" xr:uid="{00000000-0006-0000-0000-0000DF230000}">
      <text>
        <r>
          <rPr>
            <sz val="11"/>
            <color indexed="8"/>
            <rFont val="Helvetica"/>
            <family val="2"/>
          </rPr>
          <t>Author:
Barely.
https://en.wikipedia.org/wiki/Swedish_overseas_colonies</t>
        </r>
      </text>
    </comment>
    <comment ref="AZ1892" authorId="1" shapeId="0" xr:uid="{00000000-0006-0000-0000-0000E0230000}">
      <text>
        <r>
          <rPr>
            <sz val="11"/>
            <color indexed="8"/>
            <rFont val="Helvetica"/>
            <family val="2"/>
          </rPr>
          <t>Mack Eason:
“Droubi travelled to Sweden as a refugee in 2013. He received permanent residency asylum status in Sweden in September 2013.”
https://trialinternational.org/latest-post/mouhannad-droubi/</t>
        </r>
      </text>
    </comment>
    <comment ref="BA1892" authorId="1" shapeId="0" xr:uid="{00000000-0006-0000-0000-0000E1230000}">
      <text>
        <r>
          <rPr>
            <sz val="11"/>
            <color indexed="8"/>
            <rFont val="Helvetica"/>
            <family val="2"/>
          </rPr>
          <t>Mack Eason:
“Droubi travelled to Sweden as a refugee in 2013. He received permanent residency asylum status in Sweden in September 2013.”
https://trialinternational.org/latest-post/mouhannad-droubi/</t>
        </r>
      </text>
    </comment>
    <comment ref="BB1892" authorId="1" shapeId="0" xr:uid="{00000000-0006-0000-0000-0000E2230000}">
      <text>
        <r>
          <rPr>
            <sz val="11"/>
            <color indexed="8"/>
            <rFont val="Helvetica"/>
            <family val="2"/>
          </rPr>
          <t>Mack Eason:
“Droubi travelled to Sweden as a refugee in 2013. He received permanent residency asylum status in Sweden in September 2013.”
https://trialinternational.org/latest-post/mouhannad-droubi/</t>
        </r>
      </text>
    </comment>
    <comment ref="BC1892" authorId="1" shapeId="0" xr:uid="{00000000-0006-0000-0000-0000E3230000}">
      <text>
        <r>
          <rPr>
            <sz val="11"/>
            <color indexed="8"/>
            <rFont val="Helvetica"/>
            <family val="2"/>
          </rPr>
          <t>Mack Eason:
“Droubi travelled to Sweden as a refugee in 2013. He received permanent residency asylum status in Sweden in September 2013.”
https://trialinternational.org/latest-post/mouhannad-droubi/</t>
        </r>
      </text>
    </comment>
    <comment ref="O1893" authorId="0" shapeId="0" xr:uid="{00000000-0006-0000-0000-00006D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893" authorId="0" shapeId="0" xr:uid="{00000000-0006-0000-0000-00006E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893" authorId="0" shapeId="0" xr:uid="{00000000-0006-0000-0000-00006F300000}">
      <text>
        <r>
          <rPr>
            <sz val="11"/>
            <color indexed="8"/>
            <rFont val="Helvetica"/>
            <family val="2"/>
          </rPr>
          <t>Author:
https://books.google.com/books?id=X5EgykND42kC&amp;pg=PA401</t>
        </r>
      </text>
    </comment>
    <comment ref="AN1893" authorId="0" shapeId="0" xr:uid="{00000000-0006-0000-0000-000070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893" authorId="0" shapeId="0" xr:uid="{00000000-0006-0000-0000-000071300000}">
      <text>
        <r>
          <rPr>
            <sz val="11"/>
            <color indexed="8"/>
            <rFont val="Helvetica"/>
            <family val="2"/>
          </rPr>
          <t>Author:
The Simon Wiesenthal Centre</t>
        </r>
      </text>
    </comment>
    <comment ref="O1894" authorId="1" shapeId="0" xr:uid="{00000000-0006-0000-0000-0000FF120000}">
      <text>
        <r>
          <rPr>
            <sz val="11"/>
            <color indexed="8"/>
            <rFont val="Helvetica"/>
            <family val="2"/>
          </rPr>
          <t>Mack Eason:
https://www.hrw.org/news/2015/12/18/why-germany-can-and-should-open-investigation-us-torture</t>
        </r>
      </text>
    </comment>
    <comment ref="AB1894" authorId="1" shapeId="0" xr:uid="{00000000-0006-0000-0000-000000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1894" authorId="1" shapeId="0" xr:uid="{00000000-0006-0000-0000-000001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1894" authorId="1" shapeId="0" xr:uid="{00000000-0006-0000-0000-000002130000}">
      <text>
        <r>
          <rPr>
            <sz val="11"/>
            <color indexed="8"/>
            <rFont val="Helvetica"/>
            <family val="2"/>
          </rPr>
          <t>Mack Eason:
https://www.ecchr.eu/en/our_work/international-crimes-and-accountability/u-s-accountability/germany.html</t>
        </r>
      </text>
    </comment>
    <comment ref="AP1894" authorId="1" shapeId="0" xr:uid="{00000000-0006-0000-0000-000003130000}">
      <text>
        <r>
          <rPr>
            <sz val="11"/>
            <color indexed="8"/>
            <rFont val="Helvetica"/>
            <family val="2"/>
          </rPr>
          <t xml:space="preserve">Mack Eason:
CCR is American
</t>
        </r>
      </text>
    </comment>
    <comment ref="O1895" authorId="0" shapeId="0" xr:uid="{00000000-0006-0000-0000-000001150000}">
      <text>
        <r>
          <rPr>
            <sz val="11"/>
            <color indexed="8"/>
            <rFont val="Helvetica"/>
            <family val="2"/>
          </rPr>
          <t>Author:
Gallagher, "Universal Jurisdiction in Practice" jicj.oxfordjournals.org/content/7/5/1087.full.pdf at 1101</t>
        </r>
      </text>
    </comment>
    <comment ref="P1895" authorId="0" shapeId="0" xr:uid="{00000000-0006-0000-0000-000002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1895" authorId="0" shapeId="0" xr:uid="{00000000-0006-0000-0000-000003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1895" authorId="0" shapeId="0" xr:uid="{00000000-0006-0000-0000-00000415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895" authorId="0" shapeId="0" xr:uid="{00000000-0006-0000-0000-000005150000}">
      <text>
        <r>
          <rPr>
            <sz val="11"/>
            <color indexed="8"/>
            <rFont val="Helvetica"/>
            <family val="2"/>
          </rPr>
          <t xml:space="preserve">Author:
US is Sui generis among former colonies.  Treated it differently.
</t>
        </r>
      </text>
    </comment>
    <comment ref="AH1895" authorId="0" shapeId="0" xr:uid="{00000000-0006-0000-0000-000006150000}">
      <text>
        <r>
          <rPr>
            <sz val="11"/>
            <color indexed="8"/>
            <rFont val="Helvetica"/>
            <family val="2"/>
          </rPr>
          <t>Author:
https://en.wikipedia.org/wiki/List_of_former_German_colonies</t>
        </r>
      </text>
    </comment>
    <comment ref="AL1895" authorId="0" shapeId="0" xr:uid="{00000000-0006-0000-0000-00000715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1895" authorId="0" shapeId="0" xr:uid="{00000000-0006-0000-0000-000008150000}">
      <text>
        <r>
          <rPr>
            <sz val="11"/>
            <color indexed="8"/>
            <rFont val="Helvetica"/>
            <family val="2"/>
          </rPr>
          <t>Author:
ECCHR founder acted as lead counsel and  CCR was a party to the suit</t>
        </r>
      </text>
    </comment>
    <comment ref="AS1895" authorId="0" shapeId="0" xr:uid="{00000000-0006-0000-0000-000009150000}">
      <text>
        <r>
          <rPr>
            <sz val="11"/>
            <color indexed="8"/>
            <rFont val="Helvetica"/>
            <family val="2"/>
          </rPr>
          <t>Author:
Lieutenant Colonel</t>
        </r>
      </text>
    </comment>
    <comment ref="BH1895" authorId="0" shapeId="0" xr:uid="{00000000-0006-0000-0000-00000A150000}">
      <text>
        <r>
          <rPr>
            <sz val="11"/>
            <color indexed="8"/>
            <rFont val="Helvetica"/>
            <family val="2"/>
          </rPr>
          <t>Author:
Gallagher, "Universal Jurisdiction in Practice" jicj.oxfordjournals.org/content/7/5/1087.full.pdf
at 1104</t>
        </r>
      </text>
    </comment>
    <comment ref="P1896" authorId="0" shapeId="0" xr:uid="{00000000-0006-0000-0000-0000DF1B0000}">
      <text>
        <r>
          <rPr>
            <sz val="11"/>
            <color indexed="8"/>
            <rFont val="Helvetica"/>
            <family val="2"/>
          </rPr>
          <t xml:space="preserve">Author:
http://www.jta.org/1990/01/31/archive/ontario-man-is-third-canadian-to-be-indicted-for-war-crimes
</t>
        </r>
      </text>
    </comment>
    <comment ref="Q1896" authorId="0" shapeId="0" xr:uid="{00000000-0006-0000-0000-0000E01B0000}">
      <text>
        <r>
          <rPr>
            <sz val="11"/>
            <color indexed="8"/>
            <rFont val="Helvetica"/>
            <family val="2"/>
          </rPr>
          <t>Author:
Approx date
https://books.google.com/books?id=r8sRmBIejnoC&amp;pg=PA74&amp;lpg=PA74&amp;dq=R+v+Grujičić,+1994&amp;source=bl&amp;ots=idDT0-n_IF&amp;sig=IoR1W8AhTj0FeH0X7sdSshwRr9g&amp;hl=en&amp;sa=X&amp;ved=0ahUKEwidu7Lv2MjNAhUK9WMKHeyyArsQ6AEIHDAA#v=onepage&amp;q=R%20v%20Grujičić%2C%201994&amp;f=false</t>
        </r>
      </text>
    </comment>
    <comment ref="R1896" authorId="0" shapeId="0" xr:uid="{00000000-0006-0000-0000-0000E11B0000}">
      <text>
        <r>
          <rPr>
            <sz val="11"/>
            <color indexed="8"/>
            <rFont val="Helvetica"/>
            <family val="2"/>
          </rPr>
          <t xml:space="preserve">Author:
https://news.google.com/newspapers?nid=1812&amp;dat=19900207&amp;id=oZpaAAAAIBAJ&amp;sjid=qksDAAAAIBAJ&amp;pg=3650,1022274&amp;hl=en
</t>
        </r>
      </text>
    </comment>
    <comment ref="S1896" authorId="0" shapeId="0" xr:uid="{00000000-0006-0000-0000-0000E21B0000}">
      <text>
        <r>
          <rPr>
            <sz val="11"/>
            <color indexed="8"/>
            <rFont val="Helvetica"/>
            <family val="2"/>
          </rPr>
          <t>Author:
https://books.google.com/books?id=r8sRmBIejnoC&amp;pg=PA74&amp;lpg=PA74&amp;dq=R+v+Grujičić,+1994&amp;source=bl&amp;ots=idDT0-n_IF&amp;sig=IoR1W8AhTj0FeH0X7sdSshwRr9g&amp;hl=en&amp;sa=X&amp;ved=0ahUKEwidu7Lv2MjNAhUK9WMKHeyyArsQ6AEIHDAA#v=onepage&amp;q=R%20v%20Grujičić%2C%201994&amp;f=false</t>
        </r>
      </text>
    </comment>
    <comment ref="AD1896" authorId="0" shapeId="0" xr:uid="{00000000-0006-0000-0000-0000E31B0000}">
      <text>
        <r>
          <rPr>
            <sz val="11"/>
            <color indexed="8"/>
            <rFont val="Helvetica"/>
            <family val="2"/>
          </rPr>
          <t>Author:
4 counts of war crimes and 4 counts of crimes against humanity.
https://news.google.com/newspapers?nid=1812&amp;dat=19900207&amp;id=oZpaAAAAIBAJ&amp;sjid=qksDAAAAIBAJ&amp;pg=3650,1022274&amp;hl=en</t>
        </r>
      </text>
    </comment>
    <comment ref="AE1896" authorId="0" shapeId="0" xr:uid="{00000000-0006-0000-0000-0000E41B0000}">
      <text>
        <r>
          <rPr>
            <sz val="11"/>
            <color indexed="8"/>
            <rFont val="Helvetica"/>
            <family val="2"/>
          </rPr>
          <t>Author:
4 counts of war crimes and 4 counts of crimes against humanity.
https://news.google.com/newspapers?nid=1812&amp;dat=19900207&amp;id=oZpaAAAAIBAJ&amp;sjid=qksDAAAAIBAJ&amp;pg=3650,1022274&amp;hl=en</t>
        </r>
      </text>
    </comment>
    <comment ref="AL1896" authorId="0" shapeId="0" xr:uid="{00000000-0006-0000-0000-0000E51B0000}">
      <text>
        <r>
          <rPr>
            <sz val="11"/>
            <color indexed="8"/>
            <rFont val="Helvetica"/>
            <family val="2"/>
          </rPr>
          <t>Author:
https://news.google.com/newspapers?nid=1812&amp;dat=19930224&amp;id=_-BOAAAAIBAJ&amp;sjid=EUwDAAAAIBAJ&amp;pg=4406,903658&amp;hl=en</t>
        </r>
      </text>
    </comment>
    <comment ref="AN1896" authorId="0" shapeId="0" xr:uid="{00000000-0006-0000-0000-0000E61B0000}">
      <text>
        <r>
          <rPr>
            <sz val="11"/>
            <color indexed="8"/>
            <rFont val="Helvetica"/>
            <family val="2"/>
          </rPr>
          <t>Author:
Yes.  Both before the Dechennes commission and afterward.
Before: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
After: http://www.jta.org/1987/09/01/archive/bnai-brith-canada-urges-action-on-alleged-nazis</t>
        </r>
      </text>
    </comment>
    <comment ref="AO1896" authorId="0" shapeId="0" xr:uid="{00000000-0006-0000-0000-0000E71B0000}">
      <text>
        <r>
          <rPr>
            <sz val="11"/>
            <color indexed="8"/>
            <rFont val="Helvetica"/>
            <family val="2"/>
          </rPr>
          <t>Author:
Co-national and international NGOs supplied names and information to the Dechennes commission.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Q1896" authorId="0" shapeId="0" xr:uid="{00000000-0006-0000-0000-0000E81B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AR1896" authorId="0" shapeId="0" xr:uid="{00000000-0006-0000-0000-0000E91B0000}">
      <text>
        <r>
          <rPr>
            <sz val="11"/>
            <color indexed="8"/>
            <rFont val="Helvetica"/>
            <family val="2"/>
          </rPr>
          <t>Author:
Canadian jewish groups contained former German victims and families of victims.
see: “the commission reviewed the status and wartime background of more than eight hundred invidivuals identified as potential war criminals by such diverse sources as Yad Vashem, Israel's Holocaust memorial and documentation center; Simon Wiesenthal, an outspoken Jewish activist who had devoted his life to searching for Nazi murderers; the Simon Wiesenthal Center in Los Angeles; the Canadian Jewish Congress; Sol Littman, a Canadian citizen working with various groups on Holocaust-related issues; B'nai B'rith of Canada; the Canadian Holocaust Remembrance Association; the Israeli Police; and even the Soviet government.”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BI1896" authorId="0" shapeId="0" xr:uid="{00000000-0006-0000-0000-0000EA1B0000}">
      <text>
        <r>
          <rPr>
            <sz val="11"/>
            <color indexed="8"/>
            <rFont val="Helvetica"/>
            <family val="2"/>
          </rPr>
          <t>Author:
Canadian Gov’t got help in its initial investigations from the Israeli police and the Soviet gov’t
https://books.google.com/books?id=TmMUBAAAQBAJ&amp;pg=PA174&amp;lpg=PA174&amp;dq=Deschênes+Commission+B’nai+Brith+canada&amp;source=bl&amp;ots=HPAsN-kC2z&amp;sig=_BdrkOdpxDj3tGBG26wOvx_c6Iw&amp;hl=en&amp;sa=X&amp;ved=0ahUKEwj7s9Wf_sjNAhUL7WMKHW_SDR0Q6AEIPjAG#v=onepage&amp;q=Deschênes%20Commission%20B’nai%20Brith%20canada&amp;f=false</t>
        </r>
      </text>
    </comment>
    <comment ref="O1897" authorId="0" shapeId="0" xr:uid="{00000000-0006-0000-0000-00000B150000}">
      <text>
        <r>
          <rPr>
            <sz val="11"/>
            <color indexed="8"/>
            <rFont val="Helvetica"/>
            <family val="2"/>
          </rPr>
          <t>Author:
Gallagher, "Universal Jurisdiction in Practice" jicj.oxfordjournals.org/content/7/5/1087.full.pdf at 1101</t>
        </r>
      </text>
    </comment>
    <comment ref="P1897" authorId="0" shapeId="0" xr:uid="{00000000-0006-0000-0000-00000C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1897" authorId="0" shapeId="0" xr:uid="{00000000-0006-0000-0000-00000D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1897" authorId="0" shapeId="0" xr:uid="{00000000-0006-0000-0000-00000E15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897" authorId="0" shapeId="0" xr:uid="{00000000-0006-0000-0000-00000F150000}">
      <text>
        <r>
          <rPr>
            <sz val="11"/>
            <color indexed="8"/>
            <rFont val="Helvetica"/>
            <family val="2"/>
          </rPr>
          <t xml:space="preserve">Author:
US is Sui generis among former colonies.  Treated it differently.
</t>
        </r>
      </text>
    </comment>
    <comment ref="AH1897" authorId="0" shapeId="0" xr:uid="{00000000-0006-0000-0000-000010150000}">
      <text>
        <r>
          <rPr>
            <sz val="11"/>
            <color indexed="8"/>
            <rFont val="Helvetica"/>
            <family val="2"/>
          </rPr>
          <t>Author:
https://en.wikipedia.org/wiki/List_of_former_German_colonies</t>
        </r>
      </text>
    </comment>
    <comment ref="AL1897" authorId="0" shapeId="0" xr:uid="{00000000-0006-0000-0000-00001115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1897" authorId="0" shapeId="0" xr:uid="{00000000-0006-0000-0000-000012150000}">
      <text>
        <r>
          <rPr>
            <sz val="11"/>
            <color indexed="8"/>
            <rFont val="Helvetica"/>
            <family val="2"/>
          </rPr>
          <t>Author:
ECCHR founder acted as lead counsel and  CCR was a party to the suit</t>
        </r>
      </text>
    </comment>
    <comment ref="AS1897" authorId="0" shapeId="0" xr:uid="{00000000-0006-0000-0000-000013150000}">
      <text>
        <r>
          <rPr>
            <sz val="11"/>
            <color indexed="8"/>
            <rFont val="Helvetica"/>
            <family val="2"/>
          </rPr>
          <t>Author:
Undersecretary of Defense for Intelligence</t>
        </r>
      </text>
    </comment>
    <comment ref="BH1897" authorId="0" shapeId="0" xr:uid="{00000000-0006-0000-0000-000014150000}">
      <text>
        <r>
          <rPr>
            <sz val="11"/>
            <color indexed="8"/>
            <rFont val="Helvetica"/>
            <family val="2"/>
          </rPr>
          <t>Author:
Gallagher, "Universal Jurisdiction in Practice" jicj.oxfordjournals.org/content/7/5/1087.full.pdf
at 1104</t>
        </r>
      </text>
    </comment>
    <comment ref="A1898" authorId="0" shapeId="0" xr:uid="{00000000-0006-0000-0000-00002911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898" authorId="1" shapeId="0" xr:uid="{00000000-0006-0000-0000-00002A110000}">
      <text>
        <r>
          <rPr>
            <sz val="11"/>
            <color indexed="8"/>
            <rFont val="Helvetica"/>
            <family val="2"/>
          </rPr>
          <t xml:space="preserve">Mack Eason:
https://trialinternational.org/latest-post/donald-h-rumsfeld/
</t>
        </r>
      </text>
    </comment>
    <comment ref="O1898" authorId="0" shapeId="0" xr:uid="{00000000-0006-0000-0000-00002B110000}">
      <text>
        <r>
          <rPr>
            <sz val="11"/>
            <color indexed="8"/>
            <rFont val="Helvetica"/>
            <family val="2"/>
          </rPr>
          <t xml:space="preserve">Author:
Gallagher, "Universal Jurisdiction in Practice" jicj.oxfordjournals.org/content/7/5/1087.full.pdf
</t>
        </r>
      </text>
    </comment>
    <comment ref="Q1898" authorId="0" shapeId="0" xr:uid="{00000000-0006-0000-0000-00002C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898" authorId="0" shapeId="0" xr:uid="{00000000-0006-0000-0000-00002D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898" authorId="0" shapeId="0" xr:uid="{00000000-0006-0000-0000-00002E110000}">
      <text>
        <r>
          <rPr>
            <sz val="11"/>
            <color indexed="8"/>
            <rFont val="Helvetica"/>
            <family val="2"/>
          </rPr>
          <t xml:space="preserve">Author:
US is Sui generis among former colonies.  Treated it differently.
</t>
        </r>
      </text>
    </comment>
    <comment ref="AH1898" authorId="0" shapeId="0" xr:uid="{00000000-0006-0000-0000-00002F110000}">
      <text>
        <r>
          <rPr>
            <sz val="11"/>
            <color indexed="8"/>
            <rFont val="Helvetica"/>
            <family val="2"/>
          </rPr>
          <t>Author:
https://en.wikipedia.org/wiki/List_of_former_German_colonies</t>
        </r>
      </text>
    </comment>
    <comment ref="AL1898" authorId="0" shapeId="0" xr:uid="{00000000-0006-0000-0000-000030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898" authorId="0" shapeId="0" xr:uid="{00000000-0006-0000-0000-000031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1898" authorId="0" shapeId="0" xr:uid="{00000000-0006-0000-0000-000032110000}">
      <text>
        <r>
          <rPr>
            <sz val="11"/>
            <color indexed="8"/>
            <rFont val="Helvetica"/>
            <family val="2"/>
          </rPr>
          <t>Author:
Undersecretary of Defense for Intelligence</t>
        </r>
      </text>
    </comment>
    <comment ref="AV1898" authorId="0" shapeId="0" xr:uid="{00000000-0006-0000-0000-000033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B1899" authorId="0" shapeId="0" xr:uid="{E9C476D8-A42A-AE4A-98C6-B13014A33CD9}">
      <text>
        <r>
          <rPr>
            <sz val="11"/>
            <color indexed="8"/>
            <rFont val="Helvetica"/>
            <family val="2"/>
          </rPr>
          <t>Author:
a good case for my refugee argument.  See: “Refugee War Criminals Pose Dilemma to Scandinavia”
http://www.balkaninsight.com/en/article/refugee-war-criminals-pose-dilemma-to-scandinavia</t>
        </r>
      </text>
    </comment>
    <comment ref="O1899" authorId="0" shapeId="0" xr:uid="{62FB6266-6BB2-5444-B530-93B55BDD8FDC}">
      <text>
        <r>
          <rPr>
            <sz val="11"/>
            <color indexed="8"/>
            <rFont val="Helvetica"/>
            <family val="2"/>
          </rPr>
          <t>Author:
“Beginning in 2005, and in conjunction with the State Investigation and Protection Agency in Bosnia and Herzegovina, the Norwegian police had already initiated investigations of individuals who were suspected of war crimes and resident in Norway.”
Kevin Heller and Gerry Simpson, The Hidden Histories of War Crimes Trials at p. 272</t>
        </r>
      </text>
    </comment>
    <comment ref="Q1899" authorId="0" shapeId="0" xr:uid="{F97A16FB-6BA2-3545-9801-06F627A03895}">
      <text>
        <r>
          <rPr>
            <sz val="11"/>
            <color indexed="8"/>
            <rFont val="Helvetica"/>
            <family val="2"/>
          </rPr>
          <t>Author:
http://www.internationalcrimesdatabase.org/Case/36/Repak/</t>
        </r>
      </text>
    </comment>
    <comment ref="R1899" authorId="0" shapeId="0" xr:uid="{62F7E78F-C773-5449-85FA-FC63522F229C}">
      <text>
        <r>
          <rPr>
            <sz val="11"/>
            <color indexed="8"/>
            <rFont val="Helvetica"/>
            <family val="2"/>
          </rPr>
          <t>Author:
http://www.internationalcrimesdatabase.org/Case/36/Repak/</t>
        </r>
      </text>
    </comment>
    <comment ref="S1899" authorId="0" shapeId="0" xr:uid="{38171FE4-4043-2644-AE97-8A6D102C01D7}">
      <text>
        <r>
          <rPr>
            <sz val="11"/>
            <color indexed="8"/>
            <rFont val="Helvetica"/>
            <family val="2"/>
          </rPr>
          <t>Author:
Kevin Heller and Gerry Simpson, The Hidden Histories of War Crimes Trials at p. 273</t>
        </r>
      </text>
    </comment>
    <comment ref="T1899" authorId="0" shapeId="0" xr:uid="{AEF21035-7061-8444-959E-89D5BB904BE1}">
      <text>
        <r>
          <rPr>
            <sz val="11"/>
            <color indexed="8"/>
            <rFont val="Helvetica"/>
            <family val="2"/>
          </rPr>
          <t>Author:
http://www.internationalcrimesdatabase.org/Case/36/Repak/</t>
        </r>
      </text>
    </comment>
    <comment ref="U1899" authorId="0" shapeId="0" xr:uid="{98D57870-14E3-A946-A642-6BE5627CC506}">
      <text>
        <r>
          <rPr>
            <sz val="11"/>
            <color indexed="8"/>
            <rFont val="Helvetica"/>
            <family val="2"/>
          </rPr>
          <t>Author:
http://www.internationalcrimesdatabase.org/Case/36/Repak/</t>
        </r>
      </text>
    </comment>
    <comment ref="AF1899" authorId="0" shapeId="0" xr:uid="{4DD7557A-A46A-4E4E-A1D6-2D4F9FC9F988}">
      <text>
        <r>
          <rPr>
            <sz val="11"/>
            <color indexed="8"/>
            <rFont val="Helvetica"/>
            <family val="2"/>
          </rPr>
          <t>Author:
“charged with twenty-one offences under the new provisions of the 2005 Penal Code—offences that, importantly, were cross-referenced with the related offences under the 1902 Penal Code: (i) eighteen counts of unlawful deprivation of lib- erty under the 1902 Penal Code constituting both war crimes and crimes against humanity under the 2005 Penal Code; (ii) two counts of grievous bodily harm (GBH) under the 1902 Code equivalent to war crimes as per the 2005 Penal Code; and (iii) one count of rape under the 1902 Code equivalent to a war crime under the 2005 Penal Code.”
Kevin Heller and Gerry Simpson, The Hidden Histories of War Crimes Trials at p. 272</t>
        </r>
      </text>
    </comment>
    <comment ref="BB1899" authorId="0" shapeId="0" xr:uid="{395C9145-EDAC-3C4F-867D-A4D3DCC738D4}">
      <text>
        <r>
          <rPr>
            <sz val="11"/>
            <color indexed="8"/>
            <rFont val="Helvetica"/>
            <family val="2"/>
          </rPr>
          <t>Author:
“Repak fled the armed conflict and arrived in Norway in 1993, where he sought asylum.”  Kevin Heller and Gerry Simpson, The Hidden Histories of War Crimes Trials at p. 272</t>
        </r>
      </text>
    </comment>
    <comment ref="BF1899" authorId="0" shapeId="0" xr:uid="{F2796873-2B9A-D741-A5C2-BAFEAB369900}">
      <text>
        <r>
          <rPr>
            <sz val="11"/>
            <color indexed="8"/>
            <rFont val="Helvetica"/>
            <family val="2"/>
          </rPr>
          <t>Author:
Kevin Heller and Gerry Simpson, The Hidden Histories of War Crimes Trials at p. 273</t>
        </r>
      </text>
    </comment>
    <comment ref="BI1899" authorId="0" shapeId="0" xr:uid="{3A43D3EB-1B8A-4C47-B27B-16D30FA57EA9}">
      <text>
        <r>
          <rPr>
            <sz val="11"/>
            <color indexed="8"/>
            <rFont val="Helvetica"/>
            <family val="2"/>
          </rPr>
          <t>Author:
“Makitan's arrest came as the result of a long investigation, which included an investigation of 70 people, cooperation with "many countries" and the International Criminal Tribunal for the former Yugoslavia, ICTY.” https://listserv.buffalo.edu/cgi-bin/wa?A2=justwatch-l;5f1805b8.1010
“trial conducted "carried out with the help of the United Nations International War Crimes Tribunal in the Hague.””
http://www.thelocal.se/20101013/29590</t>
        </r>
      </text>
    </comment>
    <comment ref="O1900" authorId="0" shapeId="0" xr:uid="{00000000-0006-0000-0000-0000EC2E0000}">
      <text>
        <r>
          <rPr>
            <sz val="11"/>
            <color indexed="8"/>
            <rFont val="Helvetica"/>
            <family val="2"/>
          </rPr>
          <t xml:space="preserve">Author:
http://www.derechos.org/nizkor/arg/espana/gar.html (“Duodécimo”)
</t>
        </r>
      </text>
    </comment>
    <comment ref="P1900" authorId="0" shapeId="0" xr:uid="{00000000-0006-0000-0000-0000ED2E0000}">
      <text>
        <r>
          <rPr>
            <sz val="11"/>
            <color indexed="8"/>
            <rFont val="Helvetica"/>
            <family val="2"/>
          </rPr>
          <t>Author:
http://www.derechos.org/nizkor/arg/espana/gar.html</t>
        </r>
      </text>
    </comment>
    <comment ref="AB1900" authorId="0" shapeId="0" xr:uid="{00000000-0006-0000-0000-0000EE2E0000}">
      <text>
        <r>
          <rPr>
            <sz val="11"/>
            <color indexed="8"/>
            <rFont val="Helvetica"/>
            <family val="2"/>
          </rPr>
          <t xml:space="preserve">Author:
See 1999 indictment, section 7. 
http://www.derechos.org/nizkor/arg/espana/gar.html </t>
        </r>
      </text>
    </comment>
    <comment ref="AC1900" authorId="0" shapeId="0" xr:uid="{00000000-0006-0000-0000-0000EF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00" authorId="0" shapeId="0" xr:uid="{00000000-0006-0000-0000-0000F02E0000}">
      <text>
        <r>
          <rPr>
            <sz val="11"/>
            <color indexed="8"/>
            <rFont val="Helvetica"/>
            <family val="2"/>
          </rPr>
          <t xml:space="preserve">Author:
Trial Watch says these Argentinean defendants were charged with CaH.  I looked through the court documents and I disagree.
</t>
        </r>
      </text>
    </comment>
    <comment ref="AF1900" authorId="0" shapeId="0" xr:uid="{00000000-0006-0000-0000-0000F12E0000}">
      <text>
        <r>
          <rPr>
            <sz val="11"/>
            <color indexed="8"/>
            <rFont val="Helvetica"/>
            <family val="2"/>
          </rPr>
          <t>Author:
Terrorism</t>
        </r>
      </text>
    </comment>
    <comment ref="AL1900" authorId="0" shapeId="0" xr:uid="{00000000-0006-0000-0000-0000F2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00" authorId="0" shapeId="0" xr:uid="{00000000-0006-0000-0000-0000F3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00" authorId="0" shapeId="0" xr:uid="{00000000-0006-0000-0000-0000F4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00" authorId="0" shapeId="0" xr:uid="{00000000-0006-0000-0000-0000F52E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00" authorId="0" shapeId="0" xr:uid="{00000000-0006-0000-0000-0000F6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00" authorId="0" shapeId="0" xr:uid="{00000000-0006-0000-0000-0000F72E0000}">
      <text>
        <r>
          <rPr>
            <sz val="11"/>
            <color indexed="8"/>
            <rFont val="Helvetica"/>
            <family val="2"/>
          </rPr>
          <t>Author:
multiple countries had opened investigations into these Argentinean defendants.</t>
        </r>
      </text>
    </comment>
    <comment ref="O1901" authorId="0" shapeId="0" xr:uid="{00000000-0006-0000-0000-00005F070000}">
      <text>
        <r>
          <rPr>
            <sz val="11"/>
            <color indexed="8"/>
            <rFont val="Helvetica"/>
            <family val="2"/>
          </rPr>
          <t>Author:
http://icc.amnesty.se/media/UJM%20No%20Safe%20Haven%20Sweden%20report.pdf at p. 86</t>
        </r>
      </text>
    </comment>
    <comment ref="AH1901" authorId="0" shapeId="0" xr:uid="{00000000-0006-0000-0000-000060070000}">
      <text>
        <r>
          <rPr>
            <sz val="11"/>
            <color indexed="8"/>
            <rFont val="Helvetica"/>
            <family val="2"/>
          </rPr>
          <t>Author:
Barely.
https://en.wikipedia.org/wiki/Swedish_overseas_colonies</t>
        </r>
      </text>
    </comment>
    <comment ref="AL1901" authorId="0" shapeId="0" xr:uid="{00000000-0006-0000-0000-000061070000}">
      <text>
        <r>
          <rPr>
            <sz val="11"/>
            <color indexed="8"/>
            <rFont val="Helvetica"/>
            <family val="2"/>
          </rPr>
          <t xml:space="preserve">Author:
http://icc.amnesty.se/media/UJM%20No%20Safe%20Haven%20Sweden%20report.pdf at p. 86
</t>
        </r>
      </text>
    </comment>
    <comment ref="AO1901" authorId="0" shapeId="0" xr:uid="{00000000-0006-0000-0000-000062070000}">
      <text>
        <r>
          <rPr>
            <sz val="11"/>
            <color indexed="8"/>
            <rFont val="Helvetica"/>
            <family val="2"/>
          </rPr>
          <t>Author:
Swedish Helsinki Committee for Human Rights
shc.mediaonweb.org</t>
        </r>
      </text>
    </comment>
    <comment ref="AS1901" authorId="0" shapeId="0" xr:uid="{00000000-0006-0000-0000-000063070000}">
      <text>
        <r>
          <rPr>
            <sz val="11"/>
            <color indexed="8"/>
            <rFont val="Helvetica"/>
            <family val="2"/>
          </rPr>
          <t>Author:
participating in an “international defence exercise” between Sweden and Russia.  That’s why prosecutor dropped the case.</t>
        </r>
      </text>
    </comment>
    <comment ref="V1902" authorId="0" shapeId="0" xr:uid="{00000000-0006-0000-0000-0000E9090000}">
      <text>
        <r>
          <rPr>
            <sz val="11"/>
            <color indexed="8"/>
            <rFont val="Helvetica"/>
            <family val="2"/>
          </rPr>
          <t xml:space="preserve">Author:
Complaint filed by Swedish law firm with Swedish authorities
</t>
        </r>
      </text>
    </comment>
    <comment ref="AL1902" authorId="1" shapeId="0" xr:uid="{00000000-0006-0000-0000-0000EA090000}">
      <text>
        <r>
          <rPr>
            <sz val="11"/>
            <color indexed="8"/>
            <rFont val="Helvetica"/>
            <family val="2"/>
          </rPr>
          <t>Mack Eason:
https://sverigesradio.se/sida/artikel.aspx?programid=2200&amp;artikel=6735976</t>
        </r>
      </text>
    </comment>
    <comment ref="AS1902" authorId="1" shapeId="0" xr:uid="{00000000-0006-0000-0000-0000EB090000}">
      <text>
        <r>
          <rPr>
            <sz val="11"/>
            <color indexed="8"/>
            <rFont val="Helvetica"/>
            <family val="2"/>
          </rPr>
          <t>Mack Eason:
current interior minister</t>
        </r>
      </text>
    </comment>
    <comment ref="B1903" authorId="0" shapeId="0" xr:uid="{0293B789-695D-5B4C-A65E-F81196D4DB65}">
      <text>
        <r>
          <rPr>
            <sz val="11"/>
            <color indexed="8"/>
            <rFont val="Helvetica"/>
            <family val="2"/>
          </rPr>
          <t>Author:
Maybe not a UJ case b/c Berinkindi had obtained Swedish citizenship.
An “aut dedere” case.  COuldn’t extradite b/c he’d become a Swedish citizen, so Sweden decided to try him.</t>
        </r>
      </text>
    </comment>
    <comment ref="AG1903" authorId="0" shapeId="0" xr:uid="{59950A90-0977-9143-A0A7-DFFF5EB64897}">
      <text>
        <r>
          <rPr>
            <sz val="11"/>
            <color indexed="8"/>
            <rFont val="Helvetica"/>
            <family val="2"/>
          </rPr>
          <t>Author:
Rwanda controlled first by Germany (German East Africa) during colonial period, then by Belgium under League of Nations Mandate system</t>
        </r>
      </text>
    </comment>
    <comment ref="AH1903" authorId="0" shapeId="0" xr:uid="{A2D76C14-5619-1B41-B8AF-49A456069295}">
      <text>
        <r>
          <rPr>
            <sz val="11"/>
            <color indexed="8"/>
            <rFont val="Helvetica"/>
            <family val="2"/>
          </rPr>
          <t>Author:
Barely.
https://en.wikipedia.org/wiki/Swedish_overseas_colonies</t>
        </r>
      </text>
    </comment>
    <comment ref="AL1903" authorId="0" shapeId="0" xr:uid="{D05040FB-4FA0-4240-8252-7D69000B43B6}">
      <text>
        <r>
          <rPr>
            <sz val="11"/>
            <color indexed="8"/>
            <rFont val="Helvetica"/>
            <family val="2"/>
          </rPr>
          <t>Author:
http://www.thelocal.se/20130620/48614</t>
        </r>
      </text>
    </comment>
    <comment ref="AT1903" authorId="0" shapeId="0" xr:uid="{B91A6E85-6880-B44F-B1B4-FAD113337E76}">
      <text>
        <r>
          <rPr>
            <sz val="11"/>
            <color indexed="8"/>
            <rFont val="Helvetica"/>
            <family val="2"/>
          </rPr>
          <t>Author:
Rwanda facilitated witness testimony and procedure by allowing Swedish investigators to use the high court of Kigali.
“In another first in Swedish legal history, part of the trial was carried out in Rwanda, where witnesses testified in the high court of Kigali, the Rwandan capital.”
http://www.thelocal.se/20130620/48614</t>
        </r>
      </text>
    </comment>
    <comment ref="AU1903" authorId="1" shapeId="0" xr:uid="{B49E390B-79D4-FC43-A57F-BFC7840AB111}">
      <text>
        <r>
          <rPr>
            <sz val="11"/>
            <color indexed="8"/>
            <rFont val="Helvetica"/>
            <family val="2"/>
          </rPr>
          <t>Mack Eason:
http://www.bbc.com/news/world-africa-22992242</t>
        </r>
      </text>
    </comment>
    <comment ref="BB1903" authorId="0" shapeId="0" xr:uid="{200AE46F-3FDE-964F-94BF-2401380DD6F8}">
      <text>
        <r>
          <rPr>
            <sz val="11"/>
            <color indexed="8"/>
            <rFont val="Helvetica"/>
            <family val="2"/>
          </rPr>
          <t>Author:
“After the genocide, Mbanenande fled to Sweden where he claimed refuge and he was later granted Swedish citizenship.”
https://trialinternational.org/latest-post/stanislas-mbanenande/</t>
        </r>
      </text>
    </comment>
    <comment ref="BC1903" authorId="0" shapeId="0" xr:uid="{E4959D69-1022-F944-BDE8-8C63EDFCBFB7}">
      <text>
        <r>
          <rPr>
            <sz val="11"/>
            <color indexed="8"/>
            <rFont val="Helvetica"/>
            <family val="2"/>
          </rPr>
          <t>Author:
“Mbanenande fled to Sweden where he claimed refuge and he was later granted Swedish citizenship.”
http://www.trial-ch.org/en/resources/trial-watch/trial-watch/profiles/profile/3623/action/show/controller/Profile.html</t>
        </r>
      </text>
    </comment>
    <comment ref="P1904" authorId="1" shapeId="0" xr:uid="{00000000-0006-0000-0000-000025310000}">
      <text>
        <r>
          <rPr>
            <sz val="11"/>
            <color indexed="8"/>
            <rFont val="Helvetica"/>
            <family val="2"/>
          </rPr>
          <t>Mack Eason:
https://www.presseportal.de/blaulicht/pm/14981/3657435</t>
        </r>
      </text>
    </comment>
    <comment ref="Q1904" authorId="1" shapeId="0" xr:uid="{00000000-0006-0000-0000-000026310000}">
      <text>
        <r>
          <rPr>
            <sz val="11"/>
            <color indexed="8"/>
            <rFont val="Helvetica"/>
            <family val="2"/>
          </rPr>
          <t>Mack Eason:
https://www.generalbundesanwalt.de/de/showpress.php?newsid=752</t>
        </r>
      </text>
    </comment>
    <comment ref="R1904" authorId="1" shapeId="0" xr:uid="{00000000-0006-0000-0000-000027310000}">
      <text>
        <r>
          <rPr>
            <sz val="11"/>
            <color indexed="8"/>
            <rFont val="Helvetica"/>
            <family val="2"/>
          </rPr>
          <t>Mack Eason:
https://www.presseportal.de/blaulicht/pm/14981/3657435</t>
        </r>
      </text>
    </comment>
    <comment ref="AZ1904" authorId="1" shapeId="0" xr:uid="{00000000-0006-0000-0000-000028310000}">
      <text>
        <r>
          <rPr>
            <sz val="11"/>
            <color indexed="8"/>
            <rFont val="Helvetica"/>
            <family val="2"/>
          </rPr>
          <t>Mack Eason:
https://www.ndr.de/nachrichten/niedersachsen/hannover_weser-leinegebiet/Mutmassliche-Al-Nusra-Terroristenvor-Gericht-,alnusra102.html</t>
        </r>
      </text>
    </comment>
    <comment ref="BA1904" authorId="1" shapeId="0" xr:uid="{00000000-0006-0000-0000-000029310000}">
      <text>
        <r>
          <rPr>
            <sz val="11"/>
            <color indexed="8"/>
            <rFont val="Helvetica"/>
            <family val="2"/>
          </rPr>
          <t>Mack Eason:
https://www.ndr.de/nachrichten/niedersachsen/hannover_weser-leinegebiet/Mutmassliche-Al-Nusra-Terroristenvor-Gericht-,alnusra102.html</t>
        </r>
      </text>
    </comment>
    <comment ref="BB1904" authorId="1" shapeId="0" xr:uid="{00000000-0006-0000-0000-00002A310000}">
      <text>
        <r>
          <rPr>
            <sz val="11"/>
            <color indexed="8"/>
            <rFont val="Helvetica"/>
            <family val="2"/>
          </rPr>
          <t>Mack Eason:
https://www.ndr.de/nachrichten/niedersachsen/hannover_weser-leinegebiet/Mutmassliche-Al-Nusra-Terroristenvor-Gericht-,alnusra102.html</t>
        </r>
      </text>
    </comment>
    <comment ref="O1905" authorId="1" shapeId="0" xr:uid="{00000000-0006-0000-0000-0000540D0000}">
      <text>
        <r>
          <rPr>
            <sz val="11"/>
            <color indexed="8"/>
            <rFont val="Helvetica"/>
            <family val="2"/>
          </rPr>
          <t>Mack Eason:
http://www.clearwisdom.net/html/articles/2005/3/18/zip.html</t>
        </r>
      </text>
    </comment>
    <comment ref="AL1905" authorId="1" shapeId="0" xr:uid="{00000000-0006-0000-0000-0000550D0000}">
      <text>
        <r>
          <rPr>
            <sz val="11"/>
            <color indexed="8"/>
            <rFont val="Helvetica"/>
            <family val="2"/>
          </rPr>
          <t xml:space="preserve">Mack Eason:
http://www.asianews.it/news-en/Falun-Gong,-Amnesty-International-and-French-MPs-denounce-China's-repression-of-human-rights-309.html	</t>
        </r>
      </text>
    </comment>
    <comment ref="AS1905" authorId="1" shapeId="0" xr:uid="{00000000-0006-0000-0000-0000560D0000}">
      <text>
        <r>
          <rPr>
            <sz val="11"/>
            <color indexed="8"/>
            <rFont val="Helvetica"/>
            <family val="2"/>
          </rPr>
          <t>Mack Eason:
Minister of Culture of the People'e Republic of China</t>
        </r>
      </text>
    </comment>
    <comment ref="O1906" authorId="0" shapeId="0" xr:uid="{00000000-0006-0000-0000-000017290000}">
      <text>
        <r>
          <rPr>
            <sz val="11"/>
            <color indexed="8"/>
            <rFont val="Helvetica"/>
            <family val="2"/>
          </rPr>
          <t>Author:
http://www.derechos.org/nizkor/arg/espana/gar.html</t>
        </r>
      </text>
    </comment>
    <comment ref="P1906" authorId="0" shapeId="0" xr:uid="{00000000-0006-0000-0000-000018290000}">
      <text>
        <r>
          <rPr>
            <sz val="11"/>
            <color indexed="8"/>
            <rFont val="Helvetica"/>
            <family val="2"/>
          </rPr>
          <t>Author:
http://www.derechos.org/nizkor/arg/espana/gar.html</t>
        </r>
      </text>
    </comment>
    <comment ref="AB1906" authorId="0" shapeId="0" xr:uid="{00000000-0006-0000-0000-000019290000}">
      <text>
        <r>
          <rPr>
            <sz val="11"/>
            <color indexed="8"/>
            <rFont val="Helvetica"/>
            <family val="2"/>
          </rPr>
          <t xml:space="preserve">Author:
See 1999 indictment, section 7. 
http://www.derechos.org/nizkor/arg/espana/gar.html </t>
        </r>
      </text>
    </comment>
    <comment ref="AC1906" authorId="0" shapeId="0" xr:uid="{00000000-0006-0000-0000-00001A29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06" authorId="0" shapeId="0" xr:uid="{00000000-0006-0000-0000-00001B290000}">
      <text>
        <r>
          <rPr>
            <sz val="11"/>
            <color indexed="8"/>
            <rFont val="Helvetica"/>
            <family val="2"/>
          </rPr>
          <t xml:space="preserve">Author:
Trial Watch says these Argentinean defendants were charged with CaH.  I looked through the court documents and I disagree.
</t>
        </r>
      </text>
    </comment>
    <comment ref="AF1906" authorId="0" shapeId="0" xr:uid="{00000000-0006-0000-0000-00001C290000}">
      <text>
        <r>
          <rPr>
            <sz val="11"/>
            <color indexed="8"/>
            <rFont val="Helvetica"/>
            <family val="2"/>
          </rPr>
          <t>Author:
Terrorism</t>
        </r>
      </text>
    </comment>
    <comment ref="AL1906" authorId="0" shapeId="0" xr:uid="{00000000-0006-0000-0000-00001D29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06" authorId="0" shapeId="0" xr:uid="{00000000-0006-0000-0000-00001E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06" authorId="0" shapeId="0" xr:uid="{00000000-0006-0000-0000-00001F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06" authorId="0" shapeId="0" xr:uid="{00000000-0006-0000-0000-00002029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06" authorId="0" shapeId="0" xr:uid="{00000000-0006-0000-0000-00002129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06" authorId="0" shapeId="0" xr:uid="{00000000-0006-0000-0000-000022290000}">
      <text>
        <r>
          <rPr>
            <sz val="11"/>
            <color indexed="8"/>
            <rFont val="Helvetica"/>
            <family val="2"/>
          </rPr>
          <t>Author:
multiple countries had opened investigations into these Argentinean defendants.</t>
        </r>
      </text>
    </comment>
    <comment ref="O1907" authorId="0" shapeId="0" xr:uid="{00000000-0006-0000-0000-000072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07" authorId="0" shapeId="0" xr:uid="{00000000-0006-0000-0000-000073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07" authorId="0" shapeId="0" xr:uid="{00000000-0006-0000-0000-000074300000}">
      <text>
        <r>
          <rPr>
            <sz val="11"/>
            <color indexed="8"/>
            <rFont val="Helvetica"/>
            <family val="2"/>
          </rPr>
          <t>Author:
https://books.google.com/books?id=X5EgykND42kC&amp;pg=PA401</t>
        </r>
      </text>
    </comment>
    <comment ref="AN1907" authorId="0" shapeId="0" xr:uid="{00000000-0006-0000-0000-000075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07" authorId="0" shapeId="0" xr:uid="{00000000-0006-0000-0000-000076300000}">
      <text>
        <r>
          <rPr>
            <sz val="11"/>
            <color indexed="8"/>
            <rFont val="Helvetica"/>
            <family val="2"/>
          </rPr>
          <t>Author:
The Simon Wiesenthal Centre</t>
        </r>
      </text>
    </comment>
    <comment ref="B1908" authorId="0" shapeId="0" xr:uid="{00000000-0006-0000-0000-000014200000}">
      <text>
        <r>
          <rPr>
            <sz val="11"/>
            <color indexed="8"/>
            <rFont val="Helvetica"/>
            <family val="2"/>
          </rPr>
          <t>Author:
He’s still living in Denmark and the ECHR has held that extradition is ok.  So, Denmark could re-open this suit OR Rwanda could ask Denmark to extradite.</t>
        </r>
      </text>
    </comment>
    <comment ref="AG1908" authorId="0" shapeId="0" xr:uid="{00000000-0006-0000-0000-000015200000}">
      <text>
        <r>
          <rPr>
            <sz val="11"/>
            <color indexed="8"/>
            <rFont val="Helvetica"/>
            <family val="2"/>
          </rPr>
          <t>Author:
Rwanda controlled first by Germany (German East Africa) during colonial period, then by Belgium under League of Nations Mandate system</t>
        </r>
      </text>
    </comment>
    <comment ref="AH1908" authorId="0" shapeId="0" xr:uid="{00000000-0006-0000-0000-000016200000}">
      <text>
        <r>
          <rPr>
            <sz val="11"/>
            <color indexed="8"/>
            <rFont val="Helvetica"/>
            <family val="2"/>
          </rPr>
          <t>Author:
barely.
https://en.wikipedia.org/wiki/Danish_colonial_empire#Overview</t>
        </r>
      </text>
    </comment>
    <comment ref="AP1908" authorId="0" shapeId="0" xr:uid="{00000000-0006-0000-0000-000017200000}">
      <text>
        <r>
          <rPr>
            <sz val="11"/>
            <color indexed="8"/>
            <rFont val="Helvetica"/>
            <family val="2"/>
          </rPr>
          <t>Author:
Danish prosecutor’s initial investigation seems to have been sparked by a request by Rwanda to investigate and try him.
https://analyticaljournalism2013.wordpress.com/2013/10/05/frank-kagabo/</t>
        </r>
      </text>
    </comment>
    <comment ref="AT1908" authorId="0" shapeId="0" xr:uid="{00000000-0006-0000-0000-000018200000}">
      <text>
        <r>
          <rPr>
            <sz val="11"/>
            <color indexed="8"/>
            <rFont val="Helvetica"/>
            <family val="2"/>
          </rPr>
          <t xml:space="preserve">Author:
Rwanda issued an informal extradition request to Denmark in 2007, wanted to try him in Rwanda.  Rwanda later issued a formal extradition request to Sweden in 2009
</t>
        </r>
      </text>
    </comment>
    <comment ref="AU1908" authorId="1" shapeId="0" xr:uid="{00000000-0006-0000-0000-000019200000}">
      <text>
        <r>
          <rPr>
            <sz val="11"/>
            <color indexed="8"/>
            <rFont val="Helvetica"/>
            <family val="2"/>
          </rPr>
          <t>Mack Eason:
http://www.internationalcrimesdatabase.org/Case/904/Case-of-Ahorugeze-v-Sweden/</t>
        </r>
      </text>
    </comment>
    <comment ref="AZ1908" authorId="0" shapeId="0" xr:uid="{00000000-0006-0000-0000-00001A200000}">
      <text>
        <r>
          <rPr>
            <sz val="11"/>
            <color indexed="8"/>
            <rFont val="Helvetica"/>
            <family val="2"/>
          </rPr>
          <t>Author:
he’d received refugee status</t>
        </r>
      </text>
    </comment>
    <comment ref="BA1908" authorId="0" shapeId="0" xr:uid="{00000000-0006-0000-0000-00001B200000}">
      <text>
        <r>
          <rPr>
            <sz val="11"/>
            <color indexed="8"/>
            <rFont val="Helvetica"/>
            <family val="2"/>
          </rPr>
          <t>Author:
he’d received refugee status</t>
        </r>
      </text>
    </comment>
    <comment ref="BB1908" authorId="0" shapeId="0" xr:uid="{00000000-0006-0000-0000-00001C200000}">
      <text>
        <r>
          <rPr>
            <sz val="11"/>
            <color indexed="8"/>
            <rFont val="Helvetica"/>
            <family val="2"/>
          </rPr>
          <t>Author:
he’d received refugee status
http://www.asser.nl/upload/documents/20130116T105021-ECtHR%20CASE%20OF%20AHORUGEZE%20v.%20SWEDEN%2027-10-2011.pdf</t>
        </r>
      </text>
    </comment>
    <comment ref="BC1908" authorId="0" shapeId="0" xr:uid="{00000000-0006-0000-0000-00001D200000}">
      <text>
        <r>
          <rPr>
            <sz val="11"/>
            <color indexed="8"/>
            <rFont val="Helvetica"/>
            <family val="2"/>
          </rPr>
          <t>Author:
he’d received refugee status</t>
        </r>
      </text>
    </comment>
    <comment ref="BJ1908" authorId="0" shapeId="0" xr:uid="{00000000-0006-0000-0000-00001E200000}">
      <text>
        <r>
          <rPr>
            <sz val="11"/>
            <color indexed="8"/>
            <rFont val="Helvetica"/>
            <family val="2"/>
          </rPr>
          <t>Author:
Rwanda issued an extradition request on 18 july 2009</t>
        </r>
      </text>
    </comment>
    <comment ref="O1909" authorId="0" shapeId="0" xr:uid="{00000000-0006-0000-0000-000077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09" authorId="0" shapeId="0" xr:uid="{00000000-0006-0000-0000-000078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09" authorId="0" shapeId="0" xr:uid="{00000000-0006-0000-0000-000079300000}">
      <text>
        <r>
          <rPr>
            <sz val="11"/>
            <color indexed="8"/>
            <rFont val="Helvetica"/>
            <family val="2"/>
          </rPr>
          <t>Author:
https://books.google.com/books?id=X5EgykND42kC&amp;pg=PA401</t>
        </r>
      </text>
    </comment>
    <comment ref="AN1909" authorId="0" shapeId="0" xr:uid="{00000000-0006-0000-0000-00007A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09" authorId="0" shapeId="0" xr:uid="{00000000-0006-0000-0000-00007B300000}">
      <text>
        <r>
          <rPr>
            <sz val="11"/>
            <color indexed="8"/>
            <rFont val="Helvetica"/>
            <family val="2"/>
          </rPr>
          <t>Author:
The Simon Wiesenthal Centre</t>
        </r>
      </text>
    </comment>
    <comment ref="O1910" authorId="0" shapeId="0" xr:uid="{00000000-0006-0000-0000-00007C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10" authorId="0" shapeId="0" xr:uid="{00000000-0006-0000-0000-00007D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10" authorId="0" shapeId="0" xr:uid="{00000000-0006-0000-0000-00007E300000}">
      <text>
        <r>
          <rPr>
            <sz val="11"/>
            <color indexed="8"/>
            <rFont val="Helvetica"/>
            <family val="2"/>
          </rPr>
          <t>Author:
https://books.google.com/books?id=X5EgykND42kC&amp;pg=PA401</t>
        </r>
      </text>
    </comment>
    <comment ref="AN1910" authorId="0" shapeId="0" xr:uid="{00000000-0006-0000-0000-00007F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10" authorId="0" shapeId="0" xr:uid="{00000000-0006-0000-0000-000080300000}">
      <text>
        <r>
          <rPr>
            <sz val="11"/>
            <color indexed="8"/>
            <rFont val="Helvetica"/>
            <family val="2"/>
          </rPr>
          <t>Author:
The Simon Wiesenthal Centre</t>
        </r>
      </text>
    </comment>
    <comment ref="Q1911" authorId="1" shapeId="0" xr:uid="{00000000-0006-0000-0000-00005E180000}">
      <text>
        <r>
          <rPr>
            <sz val="11"/>
            <color indexed="8"/>
            <rFont val="Helvetica"/>
            <family val="2"/>
          </rPr>
          <t>Mack Eason:
http://www.justiceinfo.net/en/live-feed/34522-rwanda-genocide-suspect-to-face-trial-in-sweden.html</t>
        </r>
      </text>
    </comment>
    <comment ref="R1911" authorId="1" shapeId="0" xr:uid="{00000000-0006-0000-0000-00005F180000}">
      <text>
        <r>
          <rPr>
            <sz val="11"/>
            <color indexed="8"/>
            <rFont val="Helvetica"/>
            <family val="2"/>
          </rPr>
          <t>Mack Eason:
https://trialinternational.org/latest-post/tabaro-theodore/</t>
        </r>
      </text>
    </comment>
    <comment ref="S1911" authorId="1" shapeId="0" xr:uid="{00000000-0006-0000-0000-000060180000}">
      <text>
        <r>
          <rPr>
            <sz val="11"/>
            <color rgb="FF000000"/>
            <rFont val="Helvetica"/>
            <family val="2"/>
          </rPr>
          <t xml:space="preserve">Mack Eason:
</t>
        </r>
        <r>
          <rPr>
            <sz val="11"/>
            <color rgb="FF000000"/>
            <rFont val="Helvetica"/>
            <family val="2"/>
          </rPr>
          <t>http://ktpress.rw/2017/09/swedish-court-opens-trial-of-3rd-rwandan-genocide-suspect/</t>
        </r>
      </text>
    </comment>
    <comment ref="AH1911" authorId="0" shapeId="0" xr:uid="{00000000-0006-0000-0000-000061180000}">
      <text>
        <r>
          <rPr>
            <sz val="11"/>
            <color indexed="8"/>
            <rFont val="Helvetica"/>
            <family val="2"/>
          </rPr>
          <t>Author:
Barely.
https://en.wikipedia.org/wiki/Swedish_overseas_colonies</t>
        </r>
      </text>
    </comment>
    <comment ref="AZ1911" authorId="1" shapeId="0" xr:uid="{00000000-0006-0000-0000-000062180000}">
      <text>
        <r>
          <rPr>
            <sz val="11"/>
            <color indexed="8"/>
            <rFont val="Helvetica"/>
            <family val="2"/>
          </rPr>
          <t>Mack Eason:
“Rukeratabaro fled to Sweden in 1998 and became a Swedish citizen in 2006"
http://ktpress.rw/2017/09/swedish-court-opens-trial-of-3rd-rwandan-genocide-suspect/</t>
        </r>
      </text>
    </comment>
    <comment ref="BA1911" authorId="1" shapeId="0" xr:uid="{00000000-0006-0000-0000-000063180000}">
      <text>
        <r>
          <rPr>
            <sz val="11"/>
            <color indexed="8"/>
            <rFont val="Helvetica"/>
            <family val="2"/>
          </rPr>
          <t>Mack Eason:
“Rukeratabaro fled to Sweden in 1998 and became a Swedish citizen in 2006"
http://ktpress.rw/2017/09/swedish-court-opens-trial-of-3rd-rwandan-genocide-suspect/</t>
        </r>
      </text>
    </comment>
    <comment ref="BB1911" authorId="1" shapeId="0" xr:uid="{00000000-0006-0000-0000-000064180000}">
      <text>
        <r>
          <rPr>
            <sz val="11"/>
            <color rgb="FF000000"/>
            <rFont val="Helvetica"/>
            <family val="2"/>
          </rPr>
          <t xml:space="preserve">Mack Eason:
</t>
        </r>
        <r>
          <rPr>
            <sz val="11"/>
            <color rgb="FF000000"/>
            <rFont val="Helvetica"/>
            <family val="2"/>
          </rPr>
          <t xml:space="preserve">“Rukeratabaro fled to Sweden in 1998 and became a Swedish citizen in 2006"
</t>
        </r>
        <r>
          <rPr>
            <sz val="11"/>
            <color rgb="FF000000"/>
            <rFont val="Helvetica"/>
            <family val="2"/>
          </rPr>
          <t xml:space="preserve">
</t>
        </r>
        <r>
          <rPr>
            <sz val="11"/>
            <color rgb="FF000000"/>
            <rFont val="Helvetica"/>
            <family val="2"/>
          </rPr>
          <t>http://ktpress.rw/2017/09/swedish-court-opens-trial-of-3rd-rwandan-genocide-suspect/</t>
        </r>
      </text>
    </comment>
    <comment ref="BC1911" authorId="1" shapeId="0" xr:uid="{00000000-0006-0000-0000-000065180000}">
      <text>
        <r>
          <rPr>
            <sz val="11"/>
            <color indexed="8"/>
            <rFont val="Helvetica"/>
            <family val="2"/>
          </rPr>
          <t>Mack Eason:
“Rukeratabaro fled to Sweden in 1998 and became a Swedish citizen in 2006"
http://ktpress.rw/2017/09/swedish-court-opens-trial-of-3rd-rwandan-genocide-suspect/</t>
        </r>
      </text>
    </comment>
    <comment ref="B1912" authorId="0" shapeId="0" xr:uid="{00000000-0006-0000-0000-0000C7130000}">
      <text>
        <r>
          <rPr>
            <sz val="11"/>
            <color indexed="8"/>
            <rFont val="Helvetica"/>
            <family val="2"/>
          </rPr>
          <t>Author:
A case where the prosecuting state was MORE THAN HAPPY to get rid of the case.  Prosecutor here seems like he couldn’t get rid of it fast enough.
“On March 31, 2006, Federal Prosecutor Kay Nehm issued his decision not to go forward with an investigation against Almatov, arguing that the likelihood of a successful investigation and prosecution was “non-existent,” given that Uzbekistan was unlikely to cooperate and an investigation in Uzbekistan would be necessary. The prosecutor apparently gave little weight to the fact that hundreds of victims and potential witnesses now live outside Uzbekistan, including in Germany, Romania, Holland, and Sweden.
What is more, the prosecutor appears not to have considered that he could interview international witnesses such as the former U.K. ambassador to Uzbekistan, Craig Murray, or the former United Nations Special Rapporteur on Torture, Theo van Boven, who had declared their willingness to serve as witnesses in the case. As special rapporteur, van Boven issued a report in 2003 documenting the systematic nature of torture in Uzbekistan.”
https://www.hrw.org/news/2006/04/05/germany-prosecutor-denies-uzbek-victims-justice</t>
        </r>
      </text>
    </comment>
    <comment ref="AB1912" authorId="0" shapeId="0" xr:uid="{00000000-0006-0000-0000-0000C8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E1912" authorId="0" shapeId="0" xr:uid="{00000000-0006-0000-0000-0000C9130000}">
      <text>
        <r>
          <rPr>
            <sz val="11"/>
            <color indexed="8"/>
            <rFont val="Helvetica"/>
            <family val="2"/>
          </rPr>
          <t>Author:
 "three counts: individual crimes of torture, torture as a crime against humanity and the Andijan massacre as a crime against humanity." https://www.hrw.org/news/2005/12/14/germany-uzbek-security-chief-accused-crimes-against-humanity</t>
        </r>
      </text>
    </comment>
    <comment ref="AG1912" authorId="0" shapeId="0" xr:uid="{00000000-0006-0000-0000-0000CA130000}">
      <text>
        <r>
          <rPr>
            <sz val="11"/>
            <color indexed="8"/>
            <rFont val="Helvetica"/>
            <family val="2"/>
          </rPr>
          <t xml:space="preserve">Author:
In the Russian sphere of interest since the early 19th century
</t>
        </r>
      </text>
    </comment>
    <comment ref="AH1912" authorId="0" shapeId="0" xr:uid="{00000000-0006-0000-0000-0000CB130000}">
      <text>
        <r>
          <rPr>
            <sz val="11"/>
            <color indexed="8"/>
            <rFont val="Helvetica"/>
            <family val="2"/>
          </rPr>
          <t>Author:
https://en.wikipedia.org/wiki/List_of_former_German_colonies</t>
        </r>
      </text>
    </comment>
    <comment ref="AL1912" authorId="0" shapeId="0" xr:uid="{00000000-0006-0000-0000-0000CC130000}">
      <text>
        <r>
          <rPr>
            <sz val="11"/>
            <color indexed="8"/>
            <rFont val="Helvetica"/>
            <family val="2"/>
          </rPr>
          <t>Author:
http://webcache.googleusercontent.com/search?q=cache:XwiTGZDUdKsJ:www.ecchr.eu/en/our_work/business-and-human-rights/uzbekistan.html%3Ffile%3Dtl_files/Dokumente/Universelle%2520Justiz/Usbekistan%252C%2520Almatow%252C%2520Strafanzeige%252C%25202005-12.pdf+&amp;cd=1&amp;hl=en&amp;ct=clnk&amp;gl=us&amp;client=safari</t>
        </r>
      </text>
    </comment>
    <comment ref="AN1912" authorId="0" shapeId="0" xr:uid="{00000000-0006-0000-0000-0000CD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O1912" authorId="0" shapeId="0" xr:uid="{00000000-0006-0000-0000-0000CE130000}">
      <text>
        <r>
          <rPr>
            <sz val="11"/>
            <color indexed="8"/>
            <rFont val="Helvetica"/>
            <family val="2"/>
          </rPr>
          <t>Author:
“Whilst he was in hospital, Human Rights NGOs and eight Uzbek citizens filed complaints against Almatov with the German general prosecutor and eleven alleged co-responsible persons”
https://www.google.com/url?hl=en&amp;q=https://trialinternational.org/latest-post/zakirjon-almatovich-almatov/&amp;source=gmail&amp;ust=1466872206701000&amp;usg=AFQjCNH-ojJ513_FoConVVP6q29tu2-SRQ</t>
        </r>
      </text>
    </comment>
    <comment ref="AP1912" authorId="0" shapeId="0" xr:uid="{00000000-0006-0000-0000-0000CF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Q1912" authorId="0" shapeId="0" xr:uid="{00000000-0006-0000-0000-0000D0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R1912" authorId="0" shapeId="0" xr:uid="{00000000-0006-0000-0000-0000D1130000}">
      <text>
        <r>
          <rPr>
            <sz val="11"/>
            <color indexed="8"/>
            <rFont val="Helvetica"/>
            <family val="2"/>
          </rPr>
          <t xml:space="preserve">Author:
"Victims of abuse in Uzbekistan asked the German federal prosecutor to open a criminal investigation and pursue Almatov on three counts: individual crimes of torture, torture as a crime against humanity and the Andijan massacre as a crime against humanity." https://www.hrw.org/news/2005/12/14/germany-uzbek-security-chief-accused-crimes-against-humanity
</t>
        </r>
      </text>
    </comment>
    <comment ref="AS1912" authorId="0" shapeId="0" xr:uid="{00000000-0006-0000-0000-0000D2130000}">
      <text>
        <r>
          <rPr>
            <sz val="11"/>
            <color indexed="8"/>
            <rFont val="Helvetica"/>
            <family val="2"/>
          </rPr>
          <t>Author:
Colonel
https://www.sipri.org/sites/default/files/2016-03/2005-792-CFSP.pdf</t>
        </r>
      </text>
    </comment>
    <comment ref="BH1912" authorId="0" shapeId="0" xr:uid="{00000000-0006-0000-0000-0000D3130000}">
      <text>
        <r>
          <rPr>
            <sz val="11"/>
            <color indexed="8"/>
            <rFont val="Helvetica"/>
            <family val="2"/>
          </rPr>
          <t xml:space="preserve">Author:
https://www.hrw.org/news/2006/04/05/germany-prosecutor-denies-uzbek-victims-justice
</t>
        </r>
      </text>
    </comment>
    <comment ref="BI1912" authorId="0" shapeId="0" xr:uid="{00000000-0006-0000-0000-0000D4130000}">
      <text>
        <r>
          <rPr>
            <sz val="11"/>
            <color indexed="8"/>
            <rFont val="Helvetica"/>
            <family val="2"/>
          </rPr>
          <t>Author:
Sanctions against all these individuals had been put in place by EU.
https://www.sipri.org/sites/default/files/2016-03/2005-792-CFSP.pdf</t>
        </r>
      </text>
    </comment>
    <comment ref="B1913" authorId="0" shapeId="0" xr:uid="{00000000-0006-0000-0000-000062210000}">
      <text>
        <r>
          <rPr>
            <sz val="11"/>
            <color indexed="8"/>
            <rFont val="Helvetica"/>
            <family val="2"/>
          </rPr>
          <t>Author:
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t>
        </r>
      </text>
    </comment>
    <comment ref="G1913" authorId="0" shapeId="0" xr:uid="{00000000-0006-0000-0000-000063210000}">
      <text>
        <r>
          <rPr>
            <sz val="11"/>
            <color indexed="8"/>
            <rFont val="Helvetica"/>
            <family val="2"/>
          </rPr>
          <t xml:space="preserve">Author:
Added 7-18-16
</t>
        </r>
      </text>
    </comment>
    <comment ref="O1913" authorId="0" shapeId="0" xr:uid="{00000000-0006-0000-0000-000064210000}">
      <text>
        <r>
          <rPr>
            <sz val="11"/>
            <color indexed="8"/>
            <rFont val="Helvetica"/>
            <family val="2"/>
          </rPr>
          <t>Author:
http://sahara-news.org/650-spanish-police-hunt-polisario-leaders-for-genocide.html</t>
        </r>
      </text>
    </comment>
    <comment ref="AF1913" authorId="0" shapeId="0" xr:uid="{00000000-0006-0000-0000-000065210000}">
      <text>
        <r>
          <rPr>
            <sz val="11"/>
            <color indexed="8"/>
            <rFont val="Helvetica"/>
            <family val="2"/>
          </rPr>
          <t>Author:
“crimes of murder, bodily injury, illegal detention, TERRORISM, TORTURE and disappearances”</t>
        </r>
      </text>
    </comment>
    <comment ref="AI1913" authorId="0" shapeId="0" xr:uid="{00000000-0006-0000-0000-000066210000}">
      <text>
        <r>
          <rPr>
            <sz val="11"/>
            <color indexed="8"/>
            <rFont val="Helvetica"/>
            <family val="2"/>
          </rPr>
          <t>Author:
Spain didn’t hold Morocco as a colony in the 19th century, BUT Morocco was a spanish protectorate after WWI and was invaded by Franco</t>
        </r>
      </text>
    </comment>
    <comment ref="AL1913" authorId="0" shapeId="0" xr:uid="{00000000-0006-0000-0000-000067210000}">
      <text>
        <r>
          <rPr>
            <sz val="11"/>
            <color indexed="8"/>
            <rFont val="Helvetica"/>
            <family val="2"/>
          </rPr>
          <t>Author:
http://polisario-thinktwice.org/460-december-14-2007-mens-justice-catches-up-with-the-polisario-and-algeria.html
http://www.asser.nl/media/1421/spain-yihl-15-2012.pdf</t>
        </r>
      </text>
    </comment>
    <comment ref="AN1913" authorId="0" shapeId="0" xr:uid="{00000000-0006-0000-0000-00006821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913" authorId="0" shapeId="0" xr:uid="{00000000-0006-0000-0000-000069210000}">
      <text>
        <r>
          <rPr>
            <sz val="11"/>
            <color indexed="8"/>
            <rFont val="Helvetica"/>
            <family val="2"/>
          </rPr>
          <t>Author:
“filed before the Spanish National Court by a group of Saharawi citizens”  http://www.fmyv.es/ci/in/HR/12.pdf at p. 21</t>
        </r>
      </text>
    </comment>
    <comment ref="AQ1913" authorId="0" shapeId="0" xr:uid="{00000000-0006-0000-0000-00006A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AR1913" authorId="0" shapeId="0" xr:uid="{00000000-0006-0000-0000-00006B210000}">
      <text>
        <r>
          <rPr>
            <sz val="11"/>
            <color indexed="8"/>
            <rFont val="Helvetica"/>
            <family val="2"/>
          </rPr>
          <t>Author: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t>
        </r>
      </text>
    </comment>
    <comment ref="O1914" authorId="0" shapeId="0" xr:uid="{00000000-0006-0000-0000-000081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14" authorId="0" shapeId="0" xr:uid="{00000000-0006-0000-0000-000082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14" authorId="0" shapeId="0" xr:uid="{00000000-0006-0000-0000-000083300000}">
      <text>
        <r>
          <rPr>
            <sz val="11"/>
            <color indexed="8"/>
            <rFont val="Helvetica"/>
            <family val="2"/>
          </rPr>
          <t>Author:
https://books.google.com/books?id=X5EgykND42kC&amp;pg=PA401</t>
        </r>
      </text>
    </comment>
    <comment ref="AN1914" authorId="0" shapeId="0" xr:uid="{00000000-0006-0000-0000-000084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14" authorId="0" shapeId="0" xr:uid="{00000000-0006-0000-0000-000085300000}">
      <text>
        <r>
          <rPr>
            <sz val="11"/>
            <color indexed="8"/>
            <rFont val="Helvetica"/>
            <family val="2"/>
          </rPr>
          <t>Author:
The Simon Wiesenthal Centre</t>
        </r>
      </text>
    </comment>
    <comment ref="O1915" authorId="0" shapeId="0" xr:uid="{00000000-0006-0000-0000-0000B4100000}">
      <text>
        <r>
          <rPr>
            <sz val="11"/>
            <color indexed="8"/>
            <rFont val="Helvetica"/>
            <family val="2"/>
          </rPr>
          <t>Author:
http://www.rwamucyo.com/index.php?id=5&amp;tx_ttnews%5Btt_news%5D=522&amp;cHash=9630d4aa30</t>
        </r>
      </text>
    </comment>
    <comment ref="P1915" authorId="0" shapeId="0" xr:uid="{00000000-0006-0000-0000-0000B5100000}">
      <text>
        <r>
          <rPr>
            <sz val="11"/>
            <color indexed="8"/>
            <rFont val="Helvetica"/>
            <family val="2"/>
          </rPr>
          <t>Author:
warrant issued by Belgium</t>
        </r>
      </text>
    </comment>
    <comment ref="AG1915" authorId="0" shapeId="0" xr:uid="{00000000-0006-0000-0000-0000B6100000}">
      <text>
        <r>
          <rPr>
            <sz val="11"/>
            <color indexed="8"/>
            <rFont val="Helvetica"/>
            <family val="2"/>
          </rPr>
          <t>Author:
Rwanda controlled first by Germany (German East Africa) during colonial period, then by Belgium under League of Nations Mandate system</t>
        </r>
      </text>
    </comment>
    <comment ref="AI1915" authorId="0" shapeId="0" xr:uid="{00000000-0006-0000-0000-0000B7100000}">
      <text>
        <r>
          <rPr>
            <sz val="11"/>
            <color indexed="8"/>
            <rFont val="Helvetica"/>
            <family val="2"/>
          </rPr>
          <t>Author:
Rwanda controlled first by Germany (German East Africa) during colonial period, then by Belgium under League of Nations Mandate system</t>
        </r>
      </text>
    </comment>
    <comment ref="AT1915" authorId="0" shapeId="0" xr:uid="{00000000-0006-0000-0000-0000B8100000}">
      <text>
        <r>
          <rPr>
            <sz val="11"/>
            <color indexed="8"/>
            <rFont val="Helvetica"/>
            <family val="2"/>
          </rPr>
          <t xml:space="preserve">Author:
“This is despite efforts by the Rwanda police to bring him to Rwanda to serve a 30 year prison sentence handed to him in absentia by a Gacaca court in 2008.”
BUT: Mr John Bosco Siboyintore, the Head of Genocide Fugitive Tracking Unit, said in an interview.
He, however, hinted that if Mr Kwitonda is eventually deported to Belgium, the decision would be welcome. “Belgium issued an international arrest warrant for Kwitonda and have been hunting him, therefore, if he is sent there, we will welcome the decision and follow up to make sure that justice is served, although our wish is to have him in the territory where he committed the crimes,” Mr Siboyintore added.
http://www.monitor.co.ug/News/National/Uganda-to-deport-Rwanda-genocide-suspect-to-Belgium/688334-1447954-boge8gz/index.html	</t>
        </r>
      </text>
    </comment>
    <comment ref="AZ1915" authorId="0" shapeId="0" xr:uid="{00000000-0006-0000-0000-0000B9100000}">
      <text>
        <r>
          <rPr>
            <sz val="11"/>
            <color indexed="8"/>
            <rFont val="Helvetica"/>
            <family val="2"/>
          </rPr>
          <t>Author:
“Kwitonda has supposedly left Rwanda after the 1994 massacres. After having lived for three years in a refugee camp in the Democratic Republic of Congo, he went to Belgium, in Brussels, where he lived as a refugee from 1997 to 2000. After this period, he sought and obtained the Belgian nationality.”
https://trialinternational.org/latest-post/thadee-kwitonda/</t>
        </r>
      </text>
    </comment>
    <comment ref="BA1915" authorId="0" shapeId="0" xr:uid="{00000000-0006-0000-0000-0000BA100000}">
      <text>
        <r>
          <rPr>
            <sz val="11"/>
            <color indexed="8"/>
            <rFont val="Helvetica"/>
            <family val="2"/>
          </rPr>
          <t>Author:
“Kwitonda has supposedly left Rwanda after the 1994 massacres. After having lived for three years in a refugee camp in the Democratic Republic of Congo, he went to Belgium, in Brussels, where he lived as a refugee from 1997 to 2000. After this period, he sought and obtained the Belgian nationality.”
https://trialinternational.org/latest-post/thadee-kwitonda/</t>
        </r>
      </text>
    </comment>
    <comment ref="BB1915" authorId="0" shapeId="0" xr:uid="{00000000-0006-0000-0000-0000BB100000}">
      <text>
        <r>
          <rPr>
            <sz val="11"/>
            <color indexed="8"/>
            <rFont val="Helvetica"/>
            <family val="2"/>
          </rPr>
          <t>Author:
“Kwitonda has supposedly left Rwanda after the 1994 massacres. After having lived for three years in a refugee camp in the Democratic Republic of Congo, he went to Belgium, in Brussels, where he lived as a refugee from 1997 to 2000. After this period, he sought and obtained the Belgian nationality.”
https://trialinternational.org/latest-post/thadee-kwitonda/</t>
        </r>
      </text>
    </comment>
    <comment ref="BC1915" authorId="0" shapeId="0" xr:uid="{00000000-0006-0000-0000-0000BC100000}">
      <text>
        <r>
          <rPr>
            <sz val="11"/>
            <color indexed="8"/>
            <rFont val="Helvetica"/>
            <family val="2"/>
          </rPr>
          <t>Author:
“Kwitonda has supposedly left Rwanda after the 1994 massacres. After having lived for three years in a refugee camp in the Democratic Republic of Congo, he went to Belgium, in Brussels, where he lived as a refugee from 1997 to 2000. After this period, he sought and obtained the Belgian nationality.”
https://trialinternational.org/latest-post/thadee-kwitonda/</t>
        </r>
      </text>
    </comment>
    <comment ref="BJ1915" authorId="0" shapeId="0" xr:uid="{00000000-0006-0000-0000-0000BD100000}">
      <text>
        <r>
          <rPr>
            <sz val="11"/>
            <color indexed="8"/>
            <rFont val="Helvetica"/>
            <family val="2"/>
          </rPr>
          <t>Author:
“This is despite efforts by the Rwanda police to bring him to Rwanda to serve a 30 year prison sentence handed to him in absentia by a Gacaca court in 2008.”
http://www.monitor.co.ug/News/National/Uganda-to-deport-Rwanda-genocide-suspect-to-Belgium/688334-1447954-boge8gz/index.html</t>
        </r>
      </text>
    </comment>
    <comment ref="AG1916" authorId="0" shapeId="0" xr:uid="{4B533A98-574F-3644-AD90-86F0D4F0E002}">
      <text>
        <r>
          <rPr>
            <sz val="11"/>
            <color indexed="8"/>
            <rFont val="Helvetica"/>
            <family val="2"/>
          </rPr>
          <t>Author:
Rwanda controlled first by Germany (German East Africa) during colonial period, then by Belgium under League of Nations Mandate system</t>
        </r>
      </text>
    </comment>
    <comment ref="AH1916" authorId="0" shapeId="0" xr:uid="{B6703108-DDCF-6D42-9DEE-EDDC8BCBC4CF}">
      <text>
        <r>
          <rPr>
            <sz val="11"/>
            <color indexed="8"/>
            <rFont val="Helvetica"/>
            <family val="2"/>
          </rPr>
          <t>Author:
barely.
https://en.wikipedia.org/wiki/Danish_colonial_empire#Overview</t>
        </r>
      </text>
    </comment>
    <comment ref="O1917" authorId="0" shapeId="0" xr:uid="{00000000-0006-0000-0000-000020150000}">
      <text>
        <r>
          <rPr>
            <sz val="11"/>
            <color indexed="8"/>
            <rFont val="Helvetica"/>
            <family val="2"/>
          </rPr>
          <t>Author:
Gallagher, "Universal Jurisdiction in Practice" jicj.oxfordjournals.org/content/7/5/1087.full.pdf at 1101</t>
        </r>
      </text>
    </comment>
    <comment ref="P1917" authorId="0" shapeId="0" xr:uid="{00000000-0006-0000-0000-000021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1917" authorId="0" shapeId="0" xr:uid="{00000000-0006-0000-0000-000022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1917" authorId="0" shapeId="0" xr:uid="{00000000-0006-0000-0000-00002315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917" authorId="0" shapeId="0" xr:uid="{00000000-0006-0000-0000-000024150000}">
      <text>
        <r>
          <rPr>
            <sz val="11"/>
            <color indexed="8"/>
            <rFont val="Helvetica"/>
            <family val="2"/>
          </rPr>
          <t xml:space="preserve">Author:
US is Sui generis among former colonies.  Treated it differently.
</t>
        </r>
      </text>
    </comment>
    <comment ref="AH1917" authorId="0" shapeId="0" xr:uid="{00000000-0006-0000-0000-000025150000}">
      <text>
        <r>
          <rPr>
            <sz val="11"/>
            <color indexed="8"/>
            <rFont val="Helvetica"/>
            <family val="2"/>
          </rPr>
          <t>Author:
https://en.wikipedia.org/wiki/List_of_former_German_colonies</t>
        </r>
      </text>
    </comment>
    <comment ref="AL1917" authorId="0" shapeId="0" xr:uid="{00000000-0006-0000-0000-00002615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1917" authorId="0" shapeId="0" xr:uid="{00000000-0006-0000-0000-000027150000}">
      <text>
        <r>
          <rPr>
            <sz val="11"/>
            <color indexed="8"/>
            <rFont val="Helvetica"/>
            <family val="2"/>
          </rPr>
          <t>Author:
ECCHR founder acted as lead counsel and  CCR was a party to the suit</t>
        </r>
      </text>
    </comment>
    <comment ref="AS1917" authorId="0" shapeId="0" xr:uid="{00000000-0006-0000-0000-000028150000}">
      <text>
        <r>
          <rPr>
            <sz val="11"/>
            <color indexed="8"/>
            <rFont val="Helvetica"/>
            <family val="2"/>
          </rPr>
          <t>Author:
Colonel</t>
        </r>
      </text>
    </comment>
    <comment ref="BA1917" authorId="0" shapeId="0" xr:uid="{00000000-0006-0000-0000-000029150000}">
      <text>
        <r>
          <rPr>
            <sz val="11"/>
            <color indexed="8"/>
            <rFont val="Helvetica"/>
            <family val="2"/>
          </rPr>
          <t>Author:
stationed in Wiesbaden at the time. Gallagher, "Universal Jurisdiction in Practice" jicj.oxfordjournals.org/content/7/5/1087.full.pdf</t>
        </r>
      </text>
    </comment>
    <comment ref="BH1917" authorId="0" shapeId="0" xr:uid="{00000000-0006-0000-0000-00002A150000}">
      <text>
        <r>
          <rPr>
            <sz val="11"/>
            <color indexed="8"/>
            <rFont val="Helvetica"/>
            <family val="2"/>
          </rPr>
          <t>Author:
Gallagher, "Universal Jurisdiction in Practice" jicj.oxfordjournals.org/content/7/5/1087.full.pdf
at 1104</t>
        </r>
      </text>
    </comment>
    <comment ref="Z1918" authorId="0" shapeId="0" xr:uid="{73E53C3B-4107-FF42-B8AF-0D90F534852C}">
      <text>
        <r>
          <rPr>
            <sz val="11"/>
            <color rgb="FF000000"/>
            <rFont val="Helvetica"/>
            <family val="2"/>
          </rPr>
          <t xml:space="preserve">Author:
</t>
        </r>
        <r>
          <rPr>
            <sz val="11"/>
            <color rgb="FF000000"/>
            <rFont val="Helvetica"/>
            <family val="2"/>
          </rPr>
          <t xml:space="preserve">Found guilty of leading a terrorist organization, but acquitted of war crimes and crimes against humanity
</t>
        </r>
        <r>
          <rPr>
            <sz val="11"/>
            <color rgb="FF000000"/>
            <rFont val="Helvetica"/>
            <family val="2"/>
          </rPr>
          <t>https://www.google.com/url?sa=t&amp;rct=j&amp;q=&amp;esrc=s&amp;source=web&amp;cd=9&amp;ved=0ahUKEwin_5L8zrzNAhVP3GMKHdpUDZ0QFghcMAg&amp;url=http%3A%2F%2Flifos.migrationsverket.se%2Fdokument%3FdocumentAttachmentId%3D43225&amp;usg=AFQjCNE_qhCJjgMMvrHoyI3cNhhffZTnDg&amp;sig2=2fGQYadd0nEgE2QNawJLJg&amp;bvm=bv.125221236,d.cGc</t>
        </r>
      </text>
    </comment>
    <comment ref="AF1918" authorId="0" shapeId="0" xr:uid="{C36D222D-4B07-434D-AAEE-54B371DDA13D}">
      <text>
        <r>
          <rPr>
            <sz val="11"/>
            <color indexed="8"/>
            <rFont val="Helvetica"/>
            <family val="2"/>
          </rPr>
          <t>Author:
“On 8 December 2010, the German Federal Prosecutor charged Murwanashyaka and Straton Musoni with belonging to a foreign terrorist group, with 26 counts of crimes against humanity and 39 counts of war crimes, allegedly committed by the FDLR on Congolese territory between January 2008 and November 2009On 8 December 2010, the German Federal Prosecutor charged Murwanashyaka and Straton Musoni with belonging to a foreign terrorist group, with 26 counts of crimes against humanity and 39 counts of war crimes, allegedly committed by the FDLR on Congolese territory between January 2008 and November 2009.” http://www.trial-ch.org/en/resources/trial-watch/trial-watch/profiles/profile/1025/action/show/controller/Profile/tab/legal-procedure.html</t>
        </r>
      </text>
    </comment>
    <comment ref="AG1918" authorId="0" shapeId="0" xr:uid="{4A849649-19FE-D249-BD99-FE2F26539330}">
      <text>
        <r>
          <rPr>
            <sz val="11"/>
            <color indexed="8"/>
            <rFont val="Helvetica"/>
            <family val="2"/>
          </rPr>
          <t>Author:
Rwanda controlled first by Germany (German East Africa) during colonial period, then by Belgium under League of Nations Mandate system</t>
        </r>
      </text>
    </comment>
    <comment ref="AH1918" authorId="0" shapeId="0" xr:uid="{4D61FCB3-25A7-E047-9192-2A00745E2DD0}">
      <text>
        <r>
          <rPr>
            <sz val="11"/>
            <color indexed="8"/>
            <rFont val="Helvetica"/>
            <family val="2"/>
          </rPr>
          <t>Author:
https://en.wikipedia.org/wiki/List_of_former_German_colonies</t>
        </r>
      </text>
    </comment>
    <comment ref="AI1918" authorId="0" shapeId="0" xr:uid="{ECDDD616-5939-4944-AAAA-0A84E53A238C}">
      <text>
        <r>
          <rPr>
            <sz val="11"/>
            <color indexed="8"/>
            <rFont val="Helvetica"/>
            <family val="2"/>
          </rPr>
          <t>Author:
Through the Anglo-German 
treaty of 1880, Germany assumed political control over Rwanda and would latter cede same to Belgium after World War I.
Rwanda controlled first by Germany (German East Africa) during colonial period, then by Belgium under League of Nations Mandate system</t>
        </r>
      </text>
    </comment>
    <comment ref="AL1918" authorId="0" shapeId="0" xr:uid="{BC56A54C-0A49-D643-BF3D-A654915EC1EE}">
      <text>
        <r>
          <rPr>
            <sz val="11"/>
            <color indexed="8"/>
            <rFont val="Helvetica"/>
            <family val="2"/>
          </rPr>
          <t xml:space="preserve">Author:
http://www.trial-ch.org/en/resources/trial-watch/trial-watch/profiles/profile/1025/action/show/controller/Profile/tab/legal-procedure.html
</t>
        </r>
      </text>
    </comment>
    <comment ref="AO1918" authorId="0" shapeId="0" xr:uid="{FE165A42-B634-8D4E-BB07-180C41BF7E13}">
      <text>
        <r>
          <rPr>
            <sz val="11"/>
            <color indexed="8"/>
            <rFont val="Helvetica"/>
            <family val="2"/>
          </rPr>
          <t>Author:
Check this</t>
        </r>
      </text>
    </comment>
    <comment ref="AS1918" authorId="0" shapeId="0" xr:uid="{35605415-5220-A24E-8E7B-5FCDB5B8C072}">
      <text>
        <r>
          <rPr>
            <sz val="11"/>
            <color indexed="8"/>
            <rFont val="Helvetica"/>
            <family val="2"/>
          </rPr>
          <t>Author:
“From June 2004, Musoni was the first Vice President of the FDLR and deputy to Murwanashyaka.”
https://www.ecchr.eu/en/documents/publications/ecchr-publications/studies-and-reports.html?file=tl_files/Dokumente/Publikationen/FDLR%20Report%20Executive%20Summary_EN.PDF</t>
        </r>
      </text>
    </comment>
    <comment ref="AT1918" authorId="0" shapeId="0" xr:uid="{BFC2C8C8-CE8A-B44F-9440-03A95D7BFA89}">
      <text>
        <r>
          <rPr>
            <sz val="11"/>
            <color indexed="8"/>
            <rFont val="Helvetica"/>
            <family val="2"/>
          </rPr>
          <t>Author:
In 2008, Germany refused to extradite Murwanashyaka to Rwanda because of the lack of fair trial guarantees.</t>
        </r>
      </text>
    </comment>
    <comment ref="AU1918" authorId="1" shapeId="0" xr:uid="{AB49F86C-6B20-D249-BBEA-C427644C52CB}">
      <text>
        <r>
          <rPr>
            <sz val="11"/>
            <color indexed="8"/>
            <rFont val="Helvetica"/>
            <family val="2"/>
          </rPr>
          <t>Mack Eason:
https://www.hrw.org/news/2011/05/02/germany-qa-trial-two-rwandan-rebel-leaders</t>
        </r>
      </text>
    </comment>
    <comment ref="BA1918" authorId="0" shapeId="0" xr:uid="{A1E66488-E022-654D-8199-05FD43BE17EA}">
      <text>
        <r>
          <rPr>
            <sz val="11"/>
            <color indexed="8"/>
            <rFont val="Helvetica"/>
            <family val="2"/>
          </rPr>
          <t>Author:
“Both men [Stratton and Musoni] are Rwandan citizens but have lived in Germany for many years, including during the Rwandan genocide in 1994. In 2001 Murwanashyaka was elected president of the FDLR, making him head of the organization’s steering committee. He subsequently made several trips to the DRC but continued to live in Germany and directed FDLR political affairs by e- mail, phone and text.”
https://www.ecchr.eu/en/documents/publications/ecchr-publications/studies-and-reports.html?file=tl_files/Dokumente/Publikationen/FDLR%20Report%20Executive%20Summary_EN.PDF</t>
        </r>
      </text>
    </comment>
    <comment ref="BC1918" authorId="0" shapeId="0" xr:uid="{F900173A-422D-3F46-BD01-71332F8F9125}">
      <text>
        <r>
          <rPr>
            <sz val="11"/>
            <color indexed="8"/>
            <rFont val="Helvetica"/>
            <family val="2"/>
          </rPr>
          <t>Author:
“Both men [Stratton and Musoni] are Rwandan citizens but have lived in Germany for many years, including during the Rwandan genocide in 1994. In 2001 Murwanashyaka was elected president of the FDLR, making him head of the organization’s steering committee. He subsequently made several trips to the DRC but continued to live in Germany and directed FDLR political affairs by e- mail, phone and text.”
https://www.ecchr.eu/en/documents/publications/ecchr-publications/studies-and-reports.html?file=tl_files/Dokumente/Publikationen/FDLR%20Report%20Executive%20Summary_EN.PDF</t>
        </r>
      </text>
    </comment>
    <comment ref="BI1918" authorId="0" shapeId="0" xr:uid="{57B01667-957B-AE49-861B-47EC163D45B4}">
      <text>
        <r>
          <rPr>
            <sz val="11"/>
            <color indexed="8"/>
            <rFont val="Helvetica"/>
            <family val="2"/>
          </rPr>
          <t xml:space="preserve">Author:
Murwanashyaka and Musoni had been under travel and financial sanctions by the UN since 2005.  
“supported by the UN, the European Union and the United States”
</t>
        </r>
      </text>
    </comment>
    <comment ref="O1919" authorId="1" shapeId="0" xr:uid="{00000000-0006-0000-0000-0000CC050000}">
      <text>
        <r>
          <rPr>
            <sz val="11"/>
            <color indexed="8"/>
            <rFont val="Helvetica"/>
            <family val="2"/>
          </rPr>
          <t>Mack Eason:
http://www.derechos.org/nizkor/espana/doc/klm.html</t>
        </r>
      </text>
    </comment>
    <comment ref="P1919" authorId="1" shapeId="0" xr:uid="{00000000-0006-0000-0000-0000CD050000}">
      <text>
        <r>
          <rPr>
            <sz val="11"/>
            <color indexed="8"/>
            <rFont val="Helvetica"/>
            <family val="2"/>
          </rPr>
          <t>Mack Eason:
http://newsok.com/article/3373713</t>
        </r>
      </text>
    </comment>
    <comment ref="Q1919" authorId="1" shapeId="0" xr:uid="{00000000-0006-0000-0000-0000CE050000}">
      <text>
        <r>
          <rPr>
            <sz val="11"/>
            <color indexed="8"/>
            <rFont val="Helvetica"/>
            <family val="2"/>
          </rPr>
          <t>Mack Eason:
http://www.cnn.com/2009/WORLD/europe/09/17/spain.nazi.warrant/</t>
        </r>
      </text>
    </comment>
    <comment ref="AL1919" authorId="1" shapeId="0" xr:uid="{00000000-0006-0000-0000-0000CF050000}">
      <text>
        <r>
          <rPr>
            <sz val="11"/>
            <color indexed="8"/>
            <rFont val="Helvetica"/>
            <family val="2"/>
          </rPr>
          <t>Mack Eason:
“The initial plaintiffs in this lawsuit are: David Moyano, survivor of Mauthausen, born in Spain, former French combatant and a Belgian national; Silvia Dinhof-Cueto, an Austrian national, daughter of Victor Cueto, a survivor of Mauthausen from Asturias, Spain, now deceased. Silvia Dinhof-Cueto is a member of the Commemorative Association of Spanish Republicans in Austria. Jesús de Cos Borbolla, a Spanish national, whose father, Donato de Cos Gutiérrez was taken prisoner at Dunkirk pocket and killed at Gusen, Mauthausen; Concha Ramirez Naranjo, a Spanish national whose husband, Gabriel Torralba, was imprisoned in Auschwitz Concentration Camp and later transferred to Flossenbürg Concentration Camp, where he was eventually liberated by US troops. Also participating in the lawsuit is Aurore Gutiérrez, a French national, whose grandfather Augustín Puente Lavin and two uncles, Marcos Puente Izaguirre and Francisco Elías Puente Izaguirre, were killed at Sachsenhausen.”
http://www.derechos.org/nizkor/espana/doc/klm.html</t>
        </r>
      </text>
    </comment>
    <comment ref="AO1919" authorId="1" shapeId="0" xr:uid="{00000000-0006-0000-0000-0000D0050000}">
      <text>
        <r>
          <rPr>
            <sz val="11"/>
            <color indexed="8"/>
            <rFont val="Helvetica"/>
            <family val="2"/>
          </rPr>
          <t>Mack Eason:
Eqipo Nizkor</t>
        </r>
      </text>
    </comment>
    <comment ref="O1920" authorId="0" shapeId="0" xr:uid="{00000000-0006-0000-0000-000023120000}">
      <text>
        <r>
          <rPr>
            <sz val="11"/>
            <color indexed="8"/>
            <rFont val="Helvetica"/>
            <family val="2"/>
          </rPr>
          <t>Author:
Not actually an arrest.  Just a detention by FBI agents in the airport.</t>
        </r>
      </text>
    </comment>
    <comment ref="R1920" authorId="0" shapeId="0" xr:uid="{00000000-0006-0000-0000-000024120000}">
      <text>
        <r>
          <rPr>
            <sz val="11"/>
            <color indexed="8"/>
            <rFont val="Helvetica"/>
            <family val="2"/>
          </rPr>
          <t>Author:
Not actually an arrest.  Just a detention by FBI agents in the airport.</t>
        </r>
      </text>
    </comment>
    <comment ref="AL1920" authorId="0" shapeId="0" xr:uid="{00000000-0006-0000-0000-000025120000}">
      <text>
        <r>
          <rPr>
            <sz val="11"/>
            <color indexed="8"/>
            <rFont val="Helvetica"/>
            <family val="2"/>
          </rPr>
          <t>Author:
https://books.google.com/books?id=-z1QrKggJakC&amp;pg=PA94</t>
        </r>
      </text>
    </comment>
    <comment ref="AS1920" authorId="0" shapeId="0" xr:uid="{00000000-0006-0000-0000-000026120000}">
      <text>
        <r>
          <rPr>
            <sz val="11"/>
            <color indexed="8"/>
            <rFont val="Helvetica"/>
            <family val="2"/>
          </rPr>
          <t>Author:
He’d been relieved of duty and convicted in Peruvian court.</t>
        </r>
      </text>
    </comment>
    <comment ref="BJ1920" authorId="0" shapeId="0" xr:uid="{00000000-0006-0000-0000-000027120000}">
      <text>
        <r>
          <rPr>
            <sz val="11"/>
            <color indexed="8"/>
            <rFont val="Helvetica"/>
            <family val="2"/>
          </rPr>
          <t>Author:
He’d been prosecuted in Peru</t>
        </r>
      </text>
    </comment>
    <comment ref="O1921" authorId="1" shapeId="0" xr:uid="{B9C34757-9649-AA45-B484-B01470DC558E}">
      <text>
        <r>
          <rPr>
            <sz val="11"/>
            <color indexed="8"/>
            <rFont val="Helvetica"/>
            <family val="2"/>
          </rPr>
          <t xml:space="preserve">Mack Eason:
https://trialinternational.org/latest-post/alfredo-cristiani-burkard/
</t>
        </r>
      </text>
    </comment>
    <comment ref="P1921" authorId="1" shapeId="0" xr:uid="{75517706-A1AA-0A4C-8BBE-079B49CB68D1}">
      <text>
        <r>
          <rPr>
            <sz val="11"/>
            <color indexed="8"/>
            <rFont val="Helvetica"/>
            <family val="2"/>
          </rPr>
          <t>Mack Eason:
https://trialinternational.org/latest-post/inocente-orlando-montano-morales/</t>
        </r>
      </text>
    </comment>
    <comment ref="R1921" authorId="1" shapeId="0" xr:uid="{F5963800-E2E5-2A4F-B615-43CF13FF6867}">
      <text>
        <r>
          <rPr>
            <sz val="11"/>
            <color indexed="8"/>
            <rFont val="Helvetica"/>
            <family val="2"/>
          </rPr>
          <t>Mack Eason:
https://trialinternational.org/latest-post/guillermo-alfredo-benavides/</t>
        </r>
      </text>
    </comment>
    <comment ref="AF1921" authorId="1" shapeId="0" xr:uid="{C4DF9BF3-77A8-F84F-96E9-1F47E100003F}">
      <text>
        <r>
          <rPr>
            <sz val="11"/>
            <color indexed="8"/>
            <rFont val="Helvetica"/>
            <family val="2"/>
          </rPr>
          <t>Mack Eason:
Murder, state terrorism</t>
        </r>
      </text>
    </comment>
    <comment ref="AN1921" authorId="1" shapeId="0" xr:uid="{76A4A642-E9B6-B947-A72D-D5DFA0E57B2E}">
      <text>
        <r>
          <rPr>
            <sz val="11"/>
            <color indexed="8"/>
            <rFont val="Helvetica"/>
            <family val="2"/>
          </rPr>
          <t xml:space="preserve">Mack Eason:
“CJA and APDHE have jointly filed a complaint as popular prosecutors in their organizational capacities.”  http://www.cja.org/downloads/Jesuits_Summary_of_Complaint_in_English.pdf
</t>
        </r>
      </text>
    </comment>
    <comment ref="AO1921" authorId="0" shapeId="0" xr:uid="{3236958E-F24D-F44D-98D4-6A894CDE976A}">
      <text>
        <r>
          <rPr>
            <sz val="11"/>
            <color indexed="8"/>
            <rFont val="Helvetica"/>
            <family val="2"/>
          </rPr>
          <t>Author:
Yes: Center for Justice and Accountability (CJA) (based in San Fransisco)
"Spanish Association for Human Rights (APDHE) and the Center for Justice and Accountability (CJA) filed a suit with the Spanish National Court against Rene Emilio Ponce, 13 other Salvadorian military officers and Alfredo Cristiani, the former Salvadorian president.” http://www.trial-ch.org/en/resources/trial-watch/trial-watch/profiles/profile/817/action/show/controller/Profile.html</t>
        </r>
      </text>
    </comment>
    <comment ref="O1922" authorId="1" shapeId="0" xr:uid="{00000000-0006-0000-0000-000089000000}">
      <text>
        <r>
          <rPr>
            <sz val="11"/>
            <color indexed="8"/>
            <rFont val="Helvetica"/>
            <family val="2"/>
          </rPr>
          <t>Mack Eason:
https://trialinternational.org/latest-post/tommy-franks/</t>
        </r>
      </text>
    </comment>
    <comment ref="AD1922" authorId="0" shapeId="0" xr:uid="{00000000-0006-0000-0000-00008A000000}">
      <text>
        <r>
          <rPr>
            <sz val="11"/>
            <color indexed="8"/>
            <rFont val="Helvetica"/>
            <family val="2"/>
          </rPr>
          <t xml:space="preserve">Author:
http://amsterdamlawforum.org/article/download/229/413 at 58
</t>
        </r>
      </text>
    </comment>
    <comment ref="AE1922" authorId="0" shapeId="0" xr:uid="{00000000-0006-0000-0000-00008B000000}">
      <text>
        <r>
          <rPr>
            <sz val="11"/>
            <color indexed="8"/>
            <rFont val="Helvetica"/>
            <family val="2"/>
          </rPr>
          <t xml:space="preserve">Author:
http://amsterdamlawforum.org/article/download/229/413 at 57
</t>
        </r>
      </text>
    </comment>
    <comment ref="AG1922" authorId="0" shapeId="0" xr:uid="{00000000-0006-0000-0000-00008C000000}">
      <text>
        <r>
          <rPr>
            <sz val="11"/>
            <color indexed="8"/>
            <rFont val="Helvetica"/>
            <family val="2"/>
          </rPr>
          <t xml:space="preserve">Author:
US is Sui generis among former colonies.  Treated it differently.
</t>
        </r>
      </text>
    </comment>
    <comment ref="AL1922" authorId="1" shapeId="0" xr:uid="{00000000-0006-0000-0000-00008D000000}">
      <text>
        <r>
          <rPr>
            <sz val="11"/>
            <color indexed="8"/>
            <rFont val="Helvetica"/>
            <family val="2"/>
          </rPr>
          <t>Mack Eason:
https://trialinternational.org/latest-post/tommy-franks/</t>
        </r>
      </text>
    </comment>
    <comment ref="AS1922" authorId="0" shapeId="0" xr:uid="{00000000-0006-0000-0000-00008E000000}">
      <text>
        <r>
          <rPr>
            <sz val="11"/>
            <color indexed="8"/>
            <rFont val="Helvetica"/>
            <family val="2"/>
          </rPr>
          <t>Author:
Commander in Chief of the US-British Coalition Forces in Iraq</t>
        </r>
      </text>
    </comment>
    <comment ref="AV1922" authorId="0" shapeId="0" xr:uid="{00000000-0006-0000-0000-00008F000000}">
      <text>
        <r>
          <rPr>
            <sz val="11"/>
            <color rgb="FF000000"/>
            <rFont val="Helvetica"/>
            <family val="2"/>
          </rPr>
          <t xml:space="preserve">Author:
</t>
        </r>
        <r>
          <rPr>
            <sz val="11"/>
            <color rgb="FF000000"/>
            <rFont val="Helvetica"/>
            <family val="2"/>
          </rPr>
          <t xml:space="preserve">“the passage of the Military Commissions Act in October 2006, which inter alia purports to provide immunity to officials for certain violations of international and US law,”
</t>
        </r>
        <r>
          <rPr>
            <sz val="11"/>
            <color rgb="FF000000"/>
            <rFont val="Helvetica"/>
            <family val="2"/>
          </rPr>
          <t>Gallagher, "Universal Jurisdiction in Practice" jicj.oxfordjournals.org/content/7/5/1087.full.pdf</t>
        </r>
      </text>
    </comment>
    <comment ref="BH1922" authorId="1" shapeId="0" xr:uid="{00000000-0006-0000-0000-000090000000}">
      <text>
        <r>
          <rPr>
            <sz val="11"/>
            <color indexed="8"/>
            <rFont val="Helvetica"/>
            <family val="2"/>
          </rPr>
          <t>Mack Eason:
https://trialinternational.org/latest-post/tommy-franks/</t>
        </r>
      </text>
    </comment>
    <comment ref="O1923" authorId="0" shapeId="0" xr:uid="{00000000-0006-0000-0000-0000EA230000}">
      <text>
        <r>
          <rPr>
            <sz val="11"/>
            <color indexed="8"/>
            <rFont val="Helvetica"/>
            <family val="2"/>
          </rPr>
          <t xml:space="preserve">Author:
https://web.archive.org/web/20081121165411/http://www.trial-ch.org/en/swiss/cases-in-switzerland/iraq.html
</t>
        </r>
      </text>
    </comment>
    <comment ref="AH1923" authorId="0" shapeId="0" xr:uid="{00000000-0006-0000-0000-0000EB2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923" authorId="0" shapeId="0" xr:uid="{00000000-0006-0000-0000-0000EC230000}">
      <text>
        <r>
          <rPr>
            <sz val="11"/>
            <color indexed="8"/>
            <rFont val="Helvetica"/>
            <family val="2"/>
          </rPr>
          <t xml:space="preserve">Author:
https://web.archive.org/web/20040729224704/http://www.iraqwarvictims.org/
</t>
        </r>
      </text>
    </comment>
    <comment ref="AO1923" authorId="0" shapeId="0" xr:uid="{00000000-0006-0000-0000-0000ED230000}">
      <text>
        <r>
          <rPr>
            <sz val="11"/>
            <color indexed="8"/>
            <rFont val="Helvetica"/>
            <family val="2"/>
          </rPr>
          <t>Author:
the Swiss Association called "Solidarité avec les victimes de la guerre contre l'Irak" filed the complaint</t>
        </r>
      </text>
    </comment>
    <comment ref="BH1923" authorId="0" shapeId="0" xr:uid="{00000000-0006-0000-0000-0000EE230000}">
      <text>
        <r>
          <rPr>
            <sz val="11"/>
            <color indexed="8"/>
            <rFont val="Helvetica"/>
            <family val="2"/>
          </rPr>
          <t>Author:
“By decision of 8 May 2003 (in French), the Federal Prosecutor decided not to follow suit, considering:
- that the notion of crimes against humanity is unknown to Swiss Law, and that subsidiary crimes such as manslaughter do not Fall under the universal jurisdiction principle;
- that the sanctions enacted against Iraq do not evidence the intention to destroy a group of person, as required by the definition of genocide;
- that he is not competent to judge whether war crimes have been committed;
- that inbumbent heads of state such as G.W. Bush and other high state officials enjoy absolute immunity.”
https://web.archive.org/web/20081121165411/http://www.trial-ch.org/en/swiss/cases-in-switzerland/iraq.html</t>
        </r>
      </text>
    </comment>
    <comment ref="O1924" authorId="0" shapeId="0" xr:uid="{00000000-0006-0000-0000-0000922B0000}">
      <text>
        <r>
          <rPr>
            <sz val="11"/>
            <color indexed="8"/>
            <rFont val="Helvetica"/>
            <family val="2"/>
          </rPr>
          <t>Author:
http://www.derechos.org/nizkor/arg/espana/gar.html (“Duodécimo”)</t>
        </r>
      </text>
    </comment>
    <comment ref="P1924" authorId="0" shapeId="0" xr:uid="{00000000-0006-0000-0000-0000932B0000}">
      <text>
        <r>
          <rPr>
            <sz val="11"/>
            <color indexed="8"/>
            <rFont val="Helvetica"/>
            <family val="2"/>
          </rPr>
          <t>Author:
http://www.derechos.org/nizkor/arg/espana/gar.html</t>
        </r>
      </text>
    </comment>
    <comment ref="AB1924" authorId="0" shapeId="0" xr:uid="{00000000-0006-0000-0000-0000942B0000}">
      <text>
        <r>
          <rPr>
            <sz val="11"/>
            <color indexed="8"/>
            <rFont val="Helvetica"/>
            <family val="2"/>
          </rPr>
          <t xml:space="preserve">Author:
See 1999 indictment, section 7. 
http://www.derechos.org/nizkor/arg/espana/gar.html </t>
        </r>
      </text>
    </comment>
    <comment ref="AC1924" authorId="0" shapeId="0" xr:uid="{00000000-0006-0000-0000-000095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24" authorId="0" shapeId="0" xr:uid="{00000000-0006-0000-0000-0000962B0000}">
      <text>
        <r>
          <rPr>
            <sz val="11"/>
            <color indexed="8"/>
            <rFont val="Helvetica"/>
            <family val="2"/>
          </rPr>
          <t xml:space="preserve">Author:
Trial Watch says these Argentinean defendants were charged with CaH.  I looked through the court documents and I disagree.
</t>
        </r>
      </text>
    </comment>
    <comment ref="AF1924" authorId="0" shapeId="0" xr:uid="{00000000-0006-0000-0000-0000972B0000}">
      <text>
        <r>
          <rPr>
            <sz val="11"/>
            <color indexed="8"/>
            <rFont val="Helvetica"/>
            <family val="2"/>
          </rPr>
          <t>Author:
Terrorism</t>
        </r>
      </text>
    </comment>
    <comment ref="AL1924" authorId="0" shapeId="0" xr:uid="{00000000-0006-0000-0000-000098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24" authorId="0" shapeId="0" xr:uid="{00000000-0006-0000-0000-000099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24" authorId="0" shapeId="0" xr:uid="{00000000-0006-0000-0000-00009A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24" authorId="0" shapeId="0" xr:uid="{00000000-0006-0000-0000-00009B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24" authorId="0" shapeId="0" xr:uid="{00000000-0006-0000-0000-00009C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24" authorId="0" shapeId="0" xr:uid="{00000000-0006-0000-0000-00009D2B0000}">
      <text>
        <r>
          <rPr>
            <sz val="11"/>
            <color indexed="8"/>
            <rFont val="Helvetica"/>
            <family val="2"/>
          </rPr>
          <t>Author:
multiple countries had opened investigations into these Argentinean defendants.</t>
        </r>
      </text>
    </comment>
    <comment ref="O1925" authorId="0" shapeId="0" xr:uid="{00000000-0006-0000-0000-000086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25" authorId="0" shapeId="0" xr:uid="{00000000-0006-0000-0000-000087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25" authorId="0" shapeId="0" xr:uid="{00000000-0006-0000-0000-000088300000}">
      <text>
        <r>
          <rPr>
            <sz val="11"/>
            <color indexed="8"/>
            <rFont val="Helvetica"/>
            <family val="2"/>
          </rPr>
          <t>Author:
https://books.google.com/books?id=X5EgykND42kC&amp;pg=PA401</t>
        </r>
      </text>
    </comment>
    <comment ref="AN1925" authorId="0" shapeId="0" xr:uid="{00000000-0006-0000-0000-000089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25" authorId="0" shapeId="0" xr:uid="{00000000-0006-0000-0000-00008A300000}">
      <text>
        <r>
          <rPr>
            <sz val="11"/>
            <color indexed="8"/>
            <rFont val="Helvetica"/>
            <family val="2"/>
          </rPr>
          <t>Author:
The Simon Wiesenthal Centre</t>
        </r>
      </text>
    </comment>
    <comment ref="O1926" authorId="0" shapeId="0" xr:uid="{00000000-0006-0000-0000-0000F82E0000}">
      <text>
        <r>
          <rPr>
            <sz val="11"/>
            <color indexed="8"/>
            <rFont val="Helvetica"/>
            <family val="2"/>
          </rPr>
          <t xml:space="preserve">Author:
http://www.derechos.org/nizkor/arg/espana/gar.html (“Duodécimo”)
</t>
        </r>
      </text>
    </comment>
    <comment ref="P1926" authorId="0" shapeId="0" xr:uid="{00000000-0006-0000-0000-0000F92E0000}">
      <text>
        <r>
          <rPr>
            <sz val="11"/>
            <color indexed="8"/>
            <rFont val="Helvetica"/>
            <family val="2"/>
          </rPr>
          <t>Author:
http://www.derechos.org/nizkor/arg/espana/gar.html</t>
        </r>
      </text>
    </comment>
    <comment ref="AB1926" authorId="0" shapeId="0" xr:uid="{00000000-0006-0000-0000-0000FA2E0000}">
      <text>
        <r>
          <rPr>
            <sz val="11"/>
            <color indexed="8"/>
            <rFont val="Helvetica"/>
            <family val="2"/>
          </rPr>
          <t xml:space="preserve">Author:
See 1999 indictment, section 7. 
http://www.derechos.org/nizkor/arg/espana/gar.html </t>
        </r>
      </text>
    </comment>
    <comment ref="AC1926" authorId="0" shapeId="0" xr:uid="{00000000-0006-0000-0000-0000FB2E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26" authorId="0" shapeId="0" xr:uid="{00000000-0006-0000-0000-0000FC2E0000}">
      <text>
        <r>
          <rPr>
            <sz val="11"/>
            <color indexed="8"/>
            <rFont val="Helvetica"/>
            <family val="2"/>
          </rPr>
          <t xml:space="preserve">Author:
Trial Watch says these Argentinean defendants were charged with CaH.  I looked through the court documents and I disagree.
</t>
        </r>
      </text>
    </comment>
    <comment ref="AF1926" authorId="0" shapeId="0" xr:uid="{00000000-0006-0000-0000-0000FD2E0000}">
      <text>
        <r>
          <rPr>
            <sz val="11"/>
            <color indexed="8"/>
            <rFont val="Helvetica"/>
            <family val="2"/>
          </rPr>
          <t>Author:
Terrorism</t>
        </r>
      </text>
    </comment>
    <comment ref="AL1926" authorId="0" shapeId="0" xr:uid="{00000000-0006-0000-0000-0000FE2E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26" authorId="0" shapeId="0" xr:uid="{00000000-0006-0000-0000-0000FF2E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26" authorId="0" shapeId="0" xr:uid="{00000000-0006-0000-0000-000000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26" authorId="0" shapeId="0" xr:uid="{00000000-0006-0000-0000-0000012F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26" authorId="0" shapeId="0" xr:uid="{00000000-0006-0000-0000-000002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26" authorId="0" shapeId="0" xr:uid="{00000000-0006-0000-0000-0000032F0000}">
      <text>
        <r>
          <rPr>
            <sz val="11"/>
            <color indexed="8"/>
            <rFont val="Helvetica"/>
            <family val="2"/>
          </rPr>
          <t>Author:
multiple countries had opened investigations into these Argentinean defendants.</t>
        </r>
      </text>
    </comment>
    <comment ref="K1927" authorId="0" shapeId="0" xr:uid="{00000000-0006-0000-0000-00006F230000}">
      <text>
        <r>
          <rPr>
            <sz val="11"/>
            <color indexed="8"/>
            <rFont val="Helvetica"/>
            <family val="2"/>
          </rPr>
          <t>Author:
See letter from prosecutor, available HERE:
https://competenceuniverselle.files.wordpress.com/2011/07/einstellungsbescheidchina1.pdf</t>
        </r>
      </text>
    </comment>
    <comment ref="O1927" authorId="0" shapeId="0" xr:uid="{00000000-0006-0000-0000-000070230000}">
      <text>
        <r>
          <rPr>
            <sz val="11"/>
            <color indexed="8"/>
            <rFont val="Helvetica"/>
            <family val="2"/>
          </rPr>
          <t>Author:
http://en.minghui.org/html/articles/2003/11/29/42699.html</t>
        </r>
      </text>
    </comment>
    <comment ref="AB1927" authorId="0" shapeId="0" xr:uid="{00000000-0006-0000-0000-000071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927" authorId="0" shapeId="0" xr:uid="{00000000-0006-0000-0000-000072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927" authorId="0" shapeId="0" xr:uid="{00000000-0006-0000-0000-000073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927" authorId="0" shapeId="0" xr:uid="{00000000-0006-0000-0000-000074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927" authorId="0" shapeId="0" xr:uid="{00000000-0006-0000-0000-000075230000}">
      <text>
        <r>
          <rPr>
            <sz val="11"/>
            <color indexed="8"/>
            <rFont val="Helvetica"/>
            <family val="2"/>
          </rPr>
          <t>Author:
https://en.wikipedia.org/wiki/List_of_former_German_colonies</t>
        </r>
      </text>
    </comment>
    <comment ref="AL1927" authorId="0" shapeId="0" xr:uid="{00000000-0006-0000-0000-000076230000}">
      <text>
        <r>
          <rPr>
            <sz val="11"/>
            <color indexed="8"/>
            <rFont val="Helvetica"/>
            <family val="2"/>
          </rPr>
          <t>Author:
http://en.minghui.org/html/articles/2003/11/29/42699.html</t>
        </r>
      </text>
    </comment>
    <comment ref="AN1927" authorId="0" shapeId="0" xr:uid="{00000000-0006-0000-0000-000077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927" authorId="0" shapeId="0" xr:uid="{00000000-0006-0000-0000-000078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927" authorId="0" shapeId="0" xr:uid="{00000000-0006-0000-0000-000079230000}">
      <text>
        <r>
          <rPr>
            <sz val="11"/>
            <color indexed="8"/>
            <rFont val="Helvetica"/>
            <family val="2"/>
          </rPr>
          <t>Author:
This source discusses plaintiff victims living in Germany: http://en.minghui.org/html/articles/2003/11/29/42699.html</t>
        </r>
      </text>
    </comment>
    <comment ref="AZ1927" authorId="1" shapeId="0" xr:uid="{00000000-0006-0000-0000-00007A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927" authorId="1" shapeId="0" xr:uid="{00000000-0006-0000-0000-00007B230000}">
      <text>
        <r>
          <rPr>
            <sz val="11"/>
            <color indexed="8"/>
            <rFont val="Helvetica"/>
            <family val="2"/>
          </rPr>
          <t xml:space="preserve">Mack Eason:
Suit filed under VStGB, created to bring the German criminal law into accordance with the Rome Statute of the International Criminal Court
</t>
        </r>
      </text>
    </comment>
    <comment ref="BH1927" authorId="0" shapeId="0" xr:uid="{00000000-0006-0000-0000-00007C230000}">
      <text>
        <r>
          <rPr>
            <sz val="11"/>
            <color indexed="8"/>
            <rFont val="Helvetica"/>
            <family val="2"/>
          </rPr>
          <t>Author:
See letter from prosecutor, available HERE:
https://competenceuniverselle.files.wordpress.com/2011/07/einstellungsbescheidchina1.pdf</t>
        </r>
      </text>
    </comment>
    <comment ref="B1928" authorId="1" shapeId="0" xr:uid="{00000000-0006-0000-0000-0000340F0000}">
      <text>
        <r>
          <rPr>
            <sz val="11"/>
            <color indexed="8"/>
            <rFont val="Helvetica"/>
            <family val="2"/>
          </rPr>
          <t>Mack Eason:
Some sources describe this as a civil suit, others as a criminal suit.  Unclear.</t>
        </r>
      </text>
    </comment>
    <comment ref="O1928" authorId="1" shapeId="0" xr:uid="{00000000-0006-0000-0000-0000350F0000}">
      <text>
        <r>
          <rPr>
            <sz val="11"/>
            <color indexed="8"/>
            <rFont val="Helvetica"/>
            <family val="2"/>
          </rPr>
          <t>Mack Eason:
http://www.reuters.com/article/us-germany-turkey-complaint-idUSKCN0ZD231</t>
        </r>
      </text>
    </comment>
    <comment ref="AD1928" authorId="1" shapeId="0" xr:uid="{00000000-0006-0000-0000-0000360F0000}">
      <text>
        <r>
          <rPr>
            <sz val="11"/>
            <color indexed="8"/>
            <rFont val="Helvetica"/>
            <family val="2"/>
          </rPr>
          <t>Mack Eason:
https://sputniknews.com/politics/201606281042101173-german-erdogan-war-crimes-trial/</t>
        </r>
      </text>
    </comment>
    <comment ref="AE1928" authorId="1" shapeId="0" xr:uid="{00000000-0006-0000-0000-0000370F0000}">
      <text>
        <r>
          <rPr>
            <sz val="11"/>
            <color indexed="8"/>
            <rFont val="Helvetica"/>
            <family val="2"/>
          </rPr>
          <t>Mack Eason:
https://sputniknews.com/politics/201606281042101173-german-erdogan-war-crimes-trial/</t>
        </r>
      </text>
    </comment>
    <comment ref="AL1928" authorId="1" shapeId="0" xr:uid="{00000000-0006-0000-0000-0000380F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1929" authorId="0" shapeId="0" xr:uid="{00000000-0006-0000-0000-00008B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29" authorId="0" shapeId="0" xr:uid="{00000000-0006-0000-0000-00008C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29" authorId="0" shapeId="0" xr:uid="{00000000-0006-0000-0000-00008D300000}">
      <text>
        <r>
          <rPr>
            <sz val="11"/>
            <color indexed="8"/>
            <rFont val="Helvetica"/>
            <family val="2"/>
          </rPr>
          <t>Author:
https://books.google.com/books?id=X5EgykND42kC&amp;pg=PA401</t>
        </r>
      </text>
    </comment>
    <comment ref="AN1929" authorId="0" shapeId="0" xr:uid="{00000000-0006-0000-0000-00008E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29" authorId="0" shapeId="0" xr:uid="{00000000-0006-0000-0000-00008F300000}">
      <text>
        <r>
          <rPr>
            <sz val="11"/>
            <color indexed="8"/>
            <rFont val="Helvetica"/>
            <family val="2"/>
          </rPr>
          <t>Author:
The Simon Wiesenthal Centre</t>
        </r>
      </text>
    </comment>
    <comment ref="O1930" authorId="1" shapeId="0" xr:uid="{00000000-0006-0000-0000-0000B8010000}">
      <text>
        <r>
          <rPr>
            <sz val="11"/>
            <color indexed="8"/>
            <rFont val="Helvetica"/>
            <family val="2"/>
          </rPr>
          <t>Mack Eason:
http://www.aljazeera.com/news/2017/01/israel-livni-skips-belgium-trip-threat-arrest-170123161050811.html</t>
        </r>
      </text>
    </comment>
    <comment ref="P1930" authorId="1" shapeId="0" xr:uid="{00000000-0006-0000-0000-0000B9010000}">
      <text>
        <r>
          <rPr>
            <sz val="11"/>
            <color indexed="8"/>
            <rFont val="Helvetica"/>
            <family val="2"/>
          </rPr>
          <t>Mack Eason:
http://www.jurist.org/paperchase/2017/01/belgium-court-orders-arrest-of-former-israel-top-official-for-war-crimes.php</t>
        </r>
      </text>
    </comment>
    <comment ref="AL1930" authorId="1" shapeId="0" xr:uid="{00000000-0006-0000-0000-0000BA010000}">
      <text>
        <r>
          <rPr>
            <sz val="11"/>
            <color indexed="8"/>
            <rFont val="Helvetica"/>
            <family val="2"/>
          </rPr>
          <t>Mack Eason:
https://electronicintifada.net/blogs/ali-abunimah/did-war-crimes-summons-force-tzipi-livni-cancel-brussels-trip</t>
        </r>
      </text>
    </comment>
    <comment ref="AM1930" authorId="1" shapeId="0" xr:uid="{00000000-0006-0000-0000-0000BB010000}">
      <text>
        <r>
          <rPr>
            <sz val="11"/>
            <color indexed="8"/>
            <rFont val="Helvetica"/>
            <family val="2"/>
          </rPr>
          <t>Mack Eason:
Looks like the victims joined a few weeks after initial complaint was filed.</t>
        </r>
      </text>
    </comment>
    <comment ref="O1931" authorId="1" shapeId="0" xr:uid="{00000000-0006-0000-0000-000024240000}">
      <text>
        <r>
          <rPr>
            <sz val="11"/>
            <color indexed="8"/>
            <rFont val="Helvetica"/>
            <family val="2"/>
          </rPr>
          <t>Mack Eason:
http://www.timesofisrael.com/switzerland-considers-war-crimes-complaint-against-tzipi-livni/</t>
        </r>
      </text>
    </comment>
    <comment ref="B1932" authorId="0" shapeId="0" xr:uid="{00000000-0006-0000-0000-0000AB010000}">
      <text>
        <r>
          <rPr>
            <sz val="11"/>
            <color indexed="8"/>
            <rFont val="Helvetica"/>
            <family val="2"/>
          </rPr>
          <t>Author:
At this point, Britain’s UJ law only allowed cases to be prosecuted with the consent of the Attorney General, but private persons were able t apply for an arrest warrant WITHOUT that consent barrier.</t>
        </r>
      </text>
    </comment>
    <comment ref="O1932" authorId="0" shapeId="0" xr:uid="{00000000-0006-0000-0000-0000AC010000}">
      <text>
        <r>
          <rPr>
            <sz val="11"/>
            <color indexed="8"/>
            <rFont val="Helvetica"/>
            <family val="2"/>
          </rPr>
          <t>Author:
https://www.theguardian.com/world/2009/dec/14/tzipi-livni-israel-gaza-arrest</t>
        </r>
      </text>
    </comment>
    <comment ref="P1932" authorId="0" shapeId="0" xr:uid="{00000000-0006-0000-0000-0000AD010000}">
      <text>
        <r>
          <rPr>
            <sz val="11"/>
            <color indexed="8"/>
            <rFont val="Helvetica"/>
            <family val="2"/>
          </rPr>
          <t>Author:
https://www.theguardian.com/world/2009/dec/14/tzipi-livni-israel-gaza-arrest</t>
        </r>
      </text>
    </comment>
    <comment ref="AG1932" authorId="0" shapeId="0" xr:uid="{00000000-0006-0000-0000-0000AE01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1932" authorId="0" shapeId="0" xr:uid="{00000000-0006-0000-0000-0000AF010000}">
      <text>
        <r>
          <rPr>
            <sz val="11"/>
            <color indexed="8"/>
            <rFont val="Helvetica"/>
            <family val="2"/>
          </rPr>
          <t>Author:
Sort of.  
Palestine was a protectorate of Britain 1917 until 1948.</t>
        </r>
      </text>
    </comment>
    <comment ref="AL1932" authorId="0" shapeId="0" xr:uid="{00000000-0006-0000-0000-0000B0010000}">
      <text>
        <r>
          <rPr>
            <sz val="11"/>
            <color indexed="8"/>
            <rFont val="Helvetica"/>
            <family val="2"/>
          </rPr>
          <t>Author:
http://www.ynetnews.com/articles/0,7340,L-4132091,00.html
http://uk.reuters.com/article/uk-israel-britain-livni-idUKTRE7952G620111006</t>
        </r>
      </text>
    </comment>
    <comment ref="AS1932" authorId="0" shapeId="0" xr:uid="{00000000-0006-0000-0000-0000B1010000}">
      <text>
        <r>
          <rPr>
            <sz val="11"/>
            <color indexed="8"/>
            <rFont val="Helvetica"/>
            <family val="2"/>
          </rPr>
          <t>Author:
Foreign minister</t>
        </r>
      </text>
    </comment>
    <comment ref="B1933" authorId="0" shapeId="0" xr:uid="{00000000-0006-0000-0000-0000B2010000}">
      <text>
        <r>
          <rPr>
            <sz val="11"/>
            <color indexed="8"/>
            <rFont val="Helvetica"/>
            <family val="2"/>
          </rPr>
          <t>Author:
At this point, Britain’s UJ law only allowed cases to be prosecuted with the consent of the Attorney General, but private persons were able t apply for an arrest warrant WITHOUT that consent barrier.</t>
        </r>
      </text>
    </comment>
    <comment ref="O1933" authorId="0" shapeId="0" xr:uid="{00000000-0006-0000-0000-0000B3010000}">
      <text>
        <r>
          <rPr>
            <sz val="11"/>
            <color indexed="8"/>
            <rFont val="Helvetica"/>
            <family val="2"/>
          </rPr>
          <t>Author:
https://www.theguardian.com/world/2009/dec/14/tzipi-livni-israel-gaza-arrest</t>
        </r>
      </text>
    </comment>
    <comment ref="AG1933" authorId="0" shapeId="0" xr:uid="{00000000-0006-0000-0000-0000B401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1933" authorId="0" shapeId="0" xr:uid="{00000000-0006-0000-0000-0000B5010000}">
      <text>
        <r>
          <rPr>
            <sz val="11"/>
            <color indexed="8"/>
            <rFont val="Helvetica"/>
            <family val="2"/>
          </rPr>
          <t>Author:
Sort of.  
Palestine was a protectorate of Britain 1917 until 1948.</t>
        </r>
      </text>
    </comment>
    <comment ref="AL1933" authorId="0" shapeId="0" xr:uid="{00000000-0006-0000-0000-0000B6010000}">
      <text>
        <r>
          <rPr>
            <sz val="11"/>
            <color indexed="8"/>
            <rFont val="Helvetica"/>
            <family val="2"/>
          </rPr>
          <t>Author:
http://www.ynetnews.com/articles/0,7340,L-4132091,00.html
http://uk.reuters.com/article/uk-israel-britain-livni-idUKTRE7952G620111006</t>
        </r>
      </text>
    </comment>
    <comment ref="AS1933" authorId="0" shapeId="0" xr:uid="{00000000-0006-0000-0000-0000B7010000}">
      <text>
        <r>
          <rPr>
            <sz val="11"/>
            <color indexed="8"/>
            <rFont val="Helvetica"/>
            <family val="2"/>
          </rPr>
          <t>Author:
Foreign minister</t>
        </r>
      </text>
    </comment>
    <comment ref="B1934" authorId="0" shapeId="0" xr:uid="{00000000-0006-0000-0000-0000EE0C0000}">
      <text>
        <r>
          <rPr>
            <sz val="11"/>
            <color indexed="8"/>
            <rFont val="Helvetica"/>
            <family val="2"/>
          </rPr>
          <t>Author:
This is the case I write about in my introduction!</t>
        </r>
      </text>
    </comment>
    <comment ref="M1934" authorId="0" shapeId="0" xr:uid="{00000000-0006-0000-0000-0000EF0C0000}">
      <text>
        <r>
          <rPr>
            <sz val="11"/>
            <color indexed="8"/>
            <rFont val="Helvetica"/>
            <family val="2"/>
          </rPr>
          <t xml:space="preserve">Author:
Crimes committed in Great Lakes region during this period
</t>
        </r>
      </text>
    </comment>
    <comment ref="O1934" authorId="0" shapeId="0" xr:uid="{00000000-0006-0000-0000-0000F0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P1934" authorId="0" shapeId="0" xr:uid="{00000000-0006-0000-0000-0000F10C0000}">
      <text>
        <r>
          <rPr>
            <sz val="11"/>
            <color rgb="FF000000"/>
            <rFont val="Helvetica"/>
            <family val="2"/>
          </rPr>
          <t xml:space="preserve">Author:
</t>
        </r>
        <r>
          <rPr>
            <sz val="11"/>
            <color rgb="FF000000"/>
            <rFont val="Helvetica"/>
            <family val="2"/>
          </rPr>
          <t xml:space="preserve">“I ORDER
</t>
        </r>
        <r>
          <rPr>
            <sz val="11"/>
            <color rgb="FF000000"/>
            <rFont val="Helvetica"/>
            <family val="2"/>
          </rPr>
          <t xml:space="preserve">THE INDICTMENT OF THE FOLLOWING PERSONS:…”
</t>
        </r>
        <r>
          <rPr>
            <sz val="11"/>
            <color rgb="FF000000"/>
            <rFont val="Helvetica"/>
            <family val="2"/>
          </rPr>
          <t>http://www.friendsofthecongo.org/pdf/spanish_indictment.pdf</t>
        </r>
      </text>
    </comment>
    <comment ref="Q1934" authorId="0" shapeId="0" xr:uid="{00000000-0006-0000-0000-0000F20C0000}">
      <text>
        <r>
          <rPr>
            <sz val="11"/>
            <color indexed="8"/>
            <rFont val="Helvetica"/>
            <family val="2"/>
          </rPr>
          <t>Author:
“The investigative proceedings ordered by Judge Mr. Fernando Andreu 1 have confirmed and even broadened, with great detail, the scope of the criminal acts disclosed by the International Forum for Truth and Justice in Africa of the Great Lakes region 2 in its lawsuit filed on February 22, 2005. Marking the end of the first investigative phase of the case, the Spanish judge has passed a resolution on 06/02/2008 which issues international arrest warrants against 40 people who belonged or continue to belong to the highest ranking political-military helm of the Rwandan Patriotic Army/Rwandan Patriotic Front (RPA/RPF) which has held power in Rwanda since 1994. The arrest warrants charge them with the crimes of genocide, crimes against humanity, war crimes and terrorism, among others.”
http://www.veritasrwandaforum.org/material/press_release_080208_eng.pdf</t>
        </r>
      </text>
    </comment>
    <comment ref="AB1934" authorId="0" shapeId="0" xr:uid="{00000000-0006-0000-0000-0000F3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C1934" authorId="0" shapeId="0" xr:uid="{00000000-0006-0000-0000-0000F4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D1934" authorId="0" shapeId="0" xr:uid="{00000000-0006-0000-0000-0000F5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E1934" authorId="0" shapeId="0" xr:uid="{00000000-0006-0000-0000-0000F6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F1934" authorId="0" shapeId="0" xr:uid="{00000000-0006-0000-0000-0000F70C0000}">
      <text>
        <r>
          <rPr>
            <sz val="11"/>
            <color indexed="8"/>
            <rFont val="Helvetica"/>
            <family val="2"/>
          </rPr>
          <t>Author:
“The arrest warrants charge them with the crimes of genocide, crimes against humanity, war crimes and terrorism, among others.”
http://www.veritasrwandaforum.org/material/press_release_080208_eng.pdf</t>
        </r>
      </text>
    </comment>
    <comment ref="AG1934" authorId="0" shapeId="0" xr:uid="{00000000-0006-0000-0000-0000F80C0000}">
      <text>
        <r>
          <rPr>
            <sz val="11"/>
            <color indexed="8"/>
            <rFont val="Helvetica"/>
            <family val="2"/>
          </rPr>
          <t>Author:
Rwanda controlled first by Germany (German East Africa) during colonial period, then by Belgium under League of Nations Mandate system</t>
        </r>
      </text>
    </comment>
    <comment ref="AL1934" authorId="0" shapeId="0" xr:uid="{00000000-0006-0000-0000-0000F90C0000}">
      <text>
        <r>
          <rPr>
            <sz val="11"/>
            <color indexed="8"/>
            <rFont val="Helvetica"/>
            <family val="2"/>
          </rPr>
          <t>Author:
http://www.veritasrwandaforum.org/material/press_release_080208_eng.pdf</t>
        </r>
      </text>
    </comment>
    <comment ref="AO1934" authorId="0" shapeId="0" xr:uid="{00000000-0006-0000-0000-0000FA0C0000}">
      <text>
        <r>
          <rPr>
            <sz val="11"/>
            <color indexed="8"/>
            <rFont val="Helvetica"/>
            <family val="2"/>
          </rPr>
          <t>Author: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 http://www.veritasrwandaforum.org/material/press_release_080208_eng.pdf</t>
        </r>
      </text>
    </comment>
    <comment ref="AP1934" authorId="0" shapeId="0" xr:uid="{00000000-0006-0000-0000-0000FB0C0000}">
      <text>
        <r>
          <rPr>
            <sz val="11"/>
            <color indexed="8"/>
            <rFont val="Helvetica"/>
            <family val="2"/>
          </rPr>
          <t>Author:
At least some of them were, as the plaintiffs included: “Relatives of Rwandan victims including Emmanuel Gapyisi (politician), a.m.o.; 7 Rwandan survivors of the crimes (in exile)” http://www.veritasrwandaforum.org/material/press_release_080208_eng.pdf</t>
        </r>
      </text>
    </comment>
    <comment ref="AQ1934" authorId="0" shapeId="0" xr:uid="{00000000-0006-0000-0000-0000FC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R1934" authorId="0" shapeId="0" xr:uid="{00000000-0006-0000-0000-0000FD0C0000}">
      <text>
        <r>
          <rPr>
            <sz val="11"/>
            <color indexed="8"/>
            <rFont val="Helvetica"/>
            <family val="2"/>
          </rPr>
          <t>Author:
At least some of them were: “Relatives of Spanish victims Joaquim Vallmajó (priest), Servando Mayor, Julio Rodríguez, Miguel A. Isla and Fernando de la Fuente (Marian clergy), Flors Sirera, Luis Valtueña and Manuel Madrazo (volunteers at Médicos del Mundo) and Isidro Uzcudun (priest)” http://www.veritasrwandaforum.org/material/press_release_080208_eng.pdf</t>
        </r>
      </text>
    </comment>
    <comment ref="AS1934" authorId="0" shapeId="0" xr:uid="{00000000-0006-0000-0000-0000FE0C0000}">
      <text>
        <r>
          <rPr>
            <sz val="11"/>
            <color indexed="8"/>
            <rFont val="Helvetica"/>
            <family val="2"/>
          </rPr>
          <t>Author:
Former Intelligence Officer (1.0) attached to the High Command Unit</t>
        </r>
      </text>
    </comment>
    <comment ref="AT1934" authorId="0" shapeId="0" xr:uid="{00000000-0006-0000-0000-0000FF0C0000}">
      <text>
        <r>
          <rPr>
            <sz val="11"/>
            <color indexed="8"/>
            <rFont val="Helvetica"/>
            <family val="2"/>
          </rPr>
          <t>Author:
This is the case I write about in my introduction.  Rwanda was MOST CERTAINLY not supportive of these indictments.</t>
        </r>
      </text>
    </comment>
    <comment ref="BI1934" authorId="0" shapeId="0" xr:uid="{00000000-0006-0000-0000-0000000D0000}">
      <text>
        <r>
          <rPr>
            <sz val="11"/>
            <color indexed="8"/>
            <rFont val="Helvetica"/>
            <family val="2"/>
          </rPr>
          <t>Author:
Conducted alongside ICTR.  See first page of spanish indictment pdf: http://www.friendsofthecongo.org/pdf/spanish_indictment.pdf</t>
        </r>
      </text>
    </comment>
    <comment ref="O1935" authorId="0" shapeId="0" xr:uid="{00000000-0006-0000-0000-0000C2060000}">
      <text>
        <r>
          <rPr>
            <sz val="11"/>
            <color indexed="8"/>
            <rFont val="Helvetica"/>
            <family val="2"/>
          </rPr>
          <t>Author:
Ad hoc Judge Bula Bula separate opinion, Arrest Warrant case.
See also, https://trialinternational.org/latest-post/fidel-castro/</t>
        </r>
      </text>
    </comment>
    <comment ref="AE1935" authorId="0" shapeId="0" xr:uid="{00000000-0006-0000-0000-0000C3060000}">
      <text>
        <r>
          <rPr>
            <sz val="11"/>
            <color indexed="8"/>
            <rFont val="Helvetica"/>
            <family val="2"/>
          </rPr>
          <t>Author:
“crimes against humanity including murder, attempted murder, unlawful detention and torture.”
http://www.internationalcrimesdatabase.org/Case/980</t>
        </r>
      </text>
    </comment>
    <comment ref="AL1935" authorId="0" shapeId="0" xr:uid="{00000000-0006-0000-0000-0000C4060000}">
      <text>
        <r>
          <rPr>
            <sz val="11"/>
            <color indexed="8"/>
            <rFont val="Helvetica"/>
            <family val="2"/>
          </rPr>
          <t xml:space="preserve">Author:
https://trialinternational.org/latest-post/fidel-castro/
</t>
        </r>
      </text>
    </comment>
    <comment ref="AN1935" authorId="0" shapeId="0" xr:uid="{00000000-0006-0000-0000-0000C5060000}">
      <text>
        <r>
          <rPr>
            <sz val="11"/>
            <color indexed="8"/>
            <rFont val="Helvetica"/>
            <family val="2"/>
          </rPr>
          <t>Author:
http://www.asser.nl/upload/documents/20120405T112146-Castro%20-%20Plainte%20avec%20constitution%20de%20partie%20civile%20-%204-10-2001.pdf</t>
        </r>
      </text>
    </comment>
    <comment ref="AO1935" authorId="0" shapeId="0" xr:uid="{00000000-0006-0000-0000-0000C6060000}">
      <text>
        <r>
          <rPr>
            <sz val="11"/>
            <color indexed="8"/>
            <rFont val="Helvetica"/>
            <family val="2"/>
          </rPr>
          <t>Author:
“BROTHERS TO THE RESCUE (ci-après le « BTTR »), organisation humanitaire de droit américain, ayant son siège à 5790 SW 84 Street, Miami, Floride 33143, U.S.A., représenté par José J. BASULTO.”
http://www.asser.nl/upload/documents/20120405T112146-Castro%20-%20Plainte%20avec%20constitution%20de%20partie%20civile%20-%204-10-2001.pdf</t>
        </r>
      </text>
    </comment>
    <comment ref="AP1935" authorId="0" shapeId="0" xr:uid="{00000000-0006-0000-0000-0000C7060000}">
      <text>
        <r>
          <rPr>
            <sz val="11"/>
            <color indexed="8"/>
            <rFont val="Helvetica"/>
            <family val="2"/>
          </rPr>
          <t>Author:
Eva Librada Barbas-Arango, Maria Victoria GARCIA, Sergio PERODIN (3 of the 7 co-plaintiffs) are of Cuban nationality.
http://www.asser.nl/upload/documents/20120405T112146-Castro%20-%20Plainte%20avec%20constitution%20de%20partie%20civile%20-%204-10-2001.pdf</t>
        </r>
      </text>
    </comment>
    <comment ref="AS1935" authorId="0" shapeId="0" xr:uid="{00000000-0006-0000-0000-0000C8060000}">
      <text>
        <r>
          <rPr>
            <sz val="11"/>
            <color indexed="8"/>
            <rFont val="Helvetica"/>
            <family val="2"/>
          </rPr>
          <t>Author:
former chief of the general staff of the armed forces and current minister of Sugarcane industry
http://www.internationalcrimesdatabase.org/Case/980</t>
        </r>
      </text>
    </comment>
    <comment ref="B1936" authorId="0" shapeId="0" xr:uid="{D9B35C06-547D-4345-9509-D24E266435F2}">
      <text>
        <r>
          <rPr>
            <sz val="11"/>
            <color rgb="FF000000"/>
            <rFont val="Helvetica"/>
            <family val="2"/>
          </rPr>
          <t xml:space="preserve">Author:
</t>
        </r>
        <r>
          <rPr>
            <sz val="11"/>
            <color rgb="FF000000"/>
            <rFont val="Helvetica"/>
            <family val="2"/>
          </rPr>
          <t xml:space="preserve">Great case to use for the “legacy of empire” argument because the only way judge Ruz is was able to keep this case open was to assert that the crimes took place DURING SPANISH OCCUPATION of Morocco under the Franco regime.  Interesting dynamic in this case: the judge and the prosecution are able to survive the restrictions on universal jurisdiction precisely by harkening back to a moment of imperial conquest.
</t>
        </r>
        <r>
          <rPr>
            <sz val="11"/>
            <color rgb="FF000000"/>
            <rFont val="Helvetica"/>
            <family val="2"/>
          </rPr>
          <t xml:space="preserve">
</t>
        </r>
        <r>
          <rPr>
            <sz val="11"/>
            <color rgb="FF000000"/>
            <rFont val="Helvetica"/>
            <family val="2"/>
          </rPr>
          <t xml:space="preserve">PROBLEM:
</t>
        </r>
        <r>
          <rPr>
            <sz val="11"/>
            <color rgb="FF000000"/>
            <rFont val="Calibri"/>
            <family val="2"/>
          </rPr>
          <t xml:space="preserve">Reason to think these cases are either territorial or passive personality: 
</t>
        </r>
        <r>
          <rPr>
            <sz val="11"/>
            <color rgb="FF000000"/>
            <rFont val="Calibri"/>
            <family val="2"/>
          </rPr>
          <t xml:space="preserve">
</t>
        </r>
        <r>
          <rPr>
            <sz val="11"/>
            <color rgb="FF000000"/>
            <rFont val="Calibri"/>
            <family val="2"/>
          </rPr>
          <t xml:space="preserve">This might have been the case even from the very beginning:
</t>
        </r>
        <r>
          <rPr>
            <sz val="11"/>
            <color rgb="FF000000"/>
            <rFont val="Calibri"/>
            <family val="2"/>
          </rPr>
          <t xml:space="preserve">
</t>
        </r>
        <r>
          <rPr>
            <u/>
            <sz val="11"/>
            <color rgb="FF000000"/>
            <rFont val="Calibri"/>
            <family val="2"/>
          </rPr>
          <t>https://www.laprovincia.es/portada/1626/grupo-saharaui-querella-polisario-violacion-derechos-humanos/118448.html</t>
        </r>
        <r>
          <rPr>
            <sz val="11"/>
            <color rgb="FF000000"/>
            <rFont val="Calibri"/>
            <family val="2"/>
          </rPr>
          <t xml:space="preserve"> 
</t>
        </r>
        <r>
          <rPr>
            <sz val="11"/>
            <color rgb="FF000000"/>
            <rFont val="Calibri"/>
            <family val="2"/>
          </rPr>
          <t xml:space="preserve">
</t>
        </r>
        <r>
          <rPr>
            <sz val="11"/>
            <color rgb="FF000000"/>
            <rFont val="Calibri"/>
            <family val="2"/>
          </rPr>
          <t xml:space="preserve">Though here is less clear:
</t>
        </r>
        <r>
          <rPr>
            <sz val="11"/>
            <color rgb="FF000000"/>
            <rFont val="Calibri"/>
            <family val="2"/>
          </rPr>
          <t xml:space="preserve">
</t>
        </r>
        <r>
          <rPr>
            <u/>
            <sz val="11"/>
            <color rgb="FF000000"/>
            <rFont val="Calibri"/>
            <family val="2"/>
          </rPr>
          <t>https://www.elimparcial.es/noticia/42836/mundo/garzon-acepta-una-querella-contra-cargos-del-frente-polisario-por-torturas.html</t>
        </r>
        <r>
          <rPr>
            <sz val="11"/>
            <color rgb="FF000000"/>
            <rFont val="Calibri"/>
            <family val="2"/>
          </rPr>
          <t xml:space="preserve"> 
</t>
        </r>
        <r>
          <rPr>
            <sz val="11"/>
            <color rgb="FF000000"/>
            <rFont val="Calibri"/>
            <family val="2"/>
          </rPr>
          <t xml:space="preserve">
</t>
        </r>
        <r>
          <rPr>
            <sz val="11"/>
            <color rgb="FF000000"/>
            <rFont val="Calibri"/>
            <family val="2"/>
          </rPr>
          <t xml:space="preserve">This might be passive personality:
</t>
        </r>
        <r>
          <rPr>
            <sz val="11"/>
            <color rgb="FF000000"/>
            <rFont val="Calibri"/>
            <family val="2"/>
          </rPr>
          <t xml:space="preserve">
</t>
        </r>
        <r>
          <rPr>
            <u/>
            <sz val="11"/>
            <color rgb="FF000000"/>
            <rFont val="Calibri"/>
            <family val="2"/>
          </rPr>
          <t>http://www.rtve.es/noticias/20121120/audiencia-nacional-investigara-genocidio-disidentes-del-frente-polisario/575760.shtml</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Here is a link about Spanish citizenship for West Saharan people that suggest that West Saharians who had not acquired citizenship before were not considered Spanish citizens by Spain after 1976:
</t>
        </r>
        <r>
          <rPr>
            <sz val="11"/>
            <color rgb="FF000000"/>
            <rFont val="Calibri"/>
            <family val="2"/>
          </rPr>
          <t xml:space="preserve">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
</t>
        </r>
        <r>
          <rPr>
            <sz val="11"/>
            <color rgb="FF000000"/>
            <rFont val="Calibri"/>
            <family val="2"/>
          </rPr>
          <t xml:space="preserve">
</t>
        </r>
        <r>
          <rPr>
            <sz val="11"/>
            <color rgb="FF000000"/>
            <rFont val="Calibri"/>
            <family val="2"/>
          </rPr>
          <t xml:space="preserve">Other documents (auto):
</t>
        </r>
        <r>
          <rPr>
            <sz val="11"/>
            <color rgb="FF000000"/>
            <rFont val="Calibri"/>
            <family val="2"/>
          </rPr>
          <t xml:space="preserve">
</t>
        </r>
        <r>
          <rPr>
            <u/>
            <sz val="11"/>
            <color rgb="FF000000"/>
            <rFont val="Calibri"/>
            <family val="2"/>
          </rPr>
          <t>http://www.rtve.es/contenidos/documentos/auto_audiencia_genocidio_sahara.pdf</t>
        </r>
        <r>
          <rPr>
            <sz val="11"/>
            <color rgb="FF000000"/>
            <rFont val="Calibri"/>
            <family val="2"/>
          </rPr>
          <t xml:space="preserve">
</t>
        </r>
        <r>
          <rPr>
            <sz val="11"/>
            <color rgb="FF000000"/>
            <rFont val="Calibri"/>
            <family val="2"/>
          </rPr>
          <t xml:space="preserve">
</t>
        </r>
        <r>
          <rPr>
            <sz val="11"/>
            <color rgb="FF000000"/>
            <rFont val="Calibri"/>
            <family val="2"/>
          </rPr>
          <t xml:space="preserve">
</t>
        </r>
        <r>
          <rPr>
            <b/>
            <u/>
            <sz val="11"/>
            <color rgb="FF000000"/>
            <rFont val="Helvetica"/>
            <family val="2"/>
          </rPr>
          <t xml:space="preserve">OUR DECISION:
</t>
        </r>
        <r>
          <rPr>
            <b/>
            <u/>
            <sz val="11"/>
            <color rgb="FF000000"/>
            <rFont val="Helvetica"/>
            <family val="2"/>
          </rPr>
          <t xml:space="preserve">
</t>
        </r>
        <r>
          <rPr>
            <sz val="11"/>
            <color rgb="FF000000"/>
            <rFont val="Calibri"/>
            <family val="2"/>
          </rPr>
          <t xml:space="preserve">In the end, we include these cases even if these are borderline cases. They are alleged facts that happened after 1976 up to 1989: </t>
        </r>
        <r>
          <rPr>
            <u/>
            <sz val="11"/>
            <color rgb="FF000000"/>
            <rFont val="Calibri"/>
            <family val="2"/>
          </rPr>
          <t>https://elpais.com/internacional/2016/07/09/actualidad/1468076549_432770.html</t>
        </r>
        <r>
          <rPr>
            <sz val="11"/>
            <color rgb="FF000000"/>
            <rFont val="Calibri"/>
            <family val="2"/>
          </rPr>
          <t xml:space="preserve">. And Spain did not claim sovereignty over this territory after it left in 1975-6. We also have reasons to think that neither perpetrators nor all victims had Spanish nationality even if they were technically of Spanish descent. And as this article explains West Saharan did not acquire Spanish nationality automatically after Spain left: </t>
        </r>
        <r>
          <rPr>
            <u/>
            <sz val="11"/>
            <color rgb="FF000000"/>
            <rFont val="Calibri"/>
            <family val="2"/>
          </rPr>
          <t>https://hayderecho.expansion.com/2015/04/13/la-concesion-de-la-nacionalidad-espanola-a-los-saharauis-o-habitantes-de-la-provincia-53/</t>
        </r>
        <r>
          <rPr>
            <sz val="11"/>
            <color rgb="FF000000"/>
            <rFont val="Calibri"/>
            <family val="2"/>
          </rPr>
          <t xml:space="preserve">.
</t>
        </r>
        <r>
          <rPr>
            <sz val="11"/>
            <color rgb="FF000000"/>
            <rFont val="Calibri"/>
            <family val="2"/>
          </rPr>
          <t xml:space="preserve">This is why we consider these cases universal jurisdiction. *
</t>
        </r>
      </text>
    </comment>
    <comment ref="O1936" authorId="0" shapeId="0" xr:uid="{00000000-0006-0000-0000-00007B190000}">
      <text>
        <r>
          <rPr>
            <sz val="11"/>
            <color indexed="8"/>
            <rFont val="Helvetica"/>
            <family val="2"/>
          </rPr>
          <t>Author:
http://www.fmyv.es/ci/in/HR/12.pdf
Also see http://www.elmundo.es/elmundo/2006/09/14/solidaridad/1158254679.html</t>
        </r>
      </text>
    </comment>
    <comment ref="P1936" authorId="0" shapeId="0" xr:uid="{00000000-0006-0000-0000-00007C19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Q1936" authorId="0" shapeId="0" xr:uid="{00000000-0006-0000-0000-00007D190000}">
      <text>
        <r>
          <rPr>
            <sz val="11"/>
            <color indexed="8"/>
            <rFont val="Helvetica"/>
            <family val="2"/>
          </rPr>
          <t>Author:
http://www.nytimes.com/2015/04/11/world/europe/spanish-judge-accuses-moroccan-former-officials-of-genocide-in-western-sahara.html?_r=0
http://www.efe.com/efe/espana/politica/ruz-procesa-a-11-altos-cargos-y-militares-marroquies-por-genocidio-en-el-sahara/10002-2581895</t>
        </r>
      </text>
    </comment>
    <comment ref="AB1936" authorId="0" shapeId="0" xr:uid="{00000000-0006-0000-0000-00007E190000}">
      <text>
        <r>
          <rPr>
            <sz val="11"/>
            <color indexed="8"/>
            <rFont val="Helvetica"/>
            <family val="2"/>
          </rPr>
          <t>Author:
“genocide, illegal detention, torture and crimes against humanity” 
http://www.fmyv.es/ci/in/HR/12.pdf at 21</t>
        </r>
      </text>
    </comment>
    <comment ref="AC1936" authorId="0" shapeId="0" xr:uid="{00000000-0006-0000-0000-00007F190000}">
      <text>
        <r>
          <rPr>
            <sz val="11"/>
            <color indexed="8"/>
            <rFont val="Helvetica"/>
            <family val="2"/>
          </rPr>
          <t>Author:
“genocide, illegal detention, torture and crimes against humanity” 
http://www.fmyv.es/ci/in/HR/12.pdf at 21</t>
        </r>
      </text>
    </comment>
    <comment ref="AE1936" authorId="0" shapeId="0" xr:uid="{00000000-0006-0000-0000-000080190000}">
      <text>
        <r>
          <rPr>
            <sz val="11"/>
            <color indexed="8"/>
            <rFont val="Helvetica"/>
            <family val="2"/>
          </rPr>
          <t>Author:
“genocide, illegal detention, torture and crimes against humanity” 
http://www.fmyv.es/ci/in/HR/12.pdf at 21</t>
        </r>
      </text>
    </comment>
    <comment ref="AF1936" authorId="0" shapeId="0" xr:uid="{00000000-0006-0000-0000-000081190000}">
      <text>
        <r>
          <rPr>
            <sz val="11"/>
            <color indexed="8"/>
            <rFont val="Helvetica"/>
            <family val="2"/>
          </rPr>
          <t>Author:
“genocide, illegal detention, torture and crimes against humanity” 
http://www.fmyv.es/ci/in/HR/12.pdf at 21</t>
        </r>
      </text>
    </comment>
    <comment ref="AI1936" authorId="0" shapeId="0" xr:uid="{00000000-0006-0000-0000-000082190000}">
      <text>
        <r>
          <rPr>
            <sz val="11"/>
            <color indexed="8"/>
            <rFont val="Helvetica"/>
            <family val="2"/>
          </rPr>
          <t>Author:
Spain didn’t hold Morocco as a colony in the 19th century, BUT Morocco was a spanish protectorate after WWI and was invaded by Franco</t>
        </r>
      </text>
    </comment>
    <comment ref="AL1936" authorId="0" shapeId="0" xr:uid="{00000000-0006-0000-0000-000083190000}">
      <text>
        <r>
          <rPr>
            <sz val="11"/>
            <color indexed="8"/>
            <rFont val="Helvetica"/>
            <family val="2"/>
          </rPr>
          <t>Author:
http://www.elmundo.es/elmundo/2006/09/14/solidaridad/1158254679.html
"complaint filed by the Association of Relatives of Saharawi Prisoners and Disappeared (Afapradesa)”
“filed before the Spanish National Court by a group of Saharawi citizens”
Quote 1: http://lainfo.es/en/2015/04/12/spain-orders-catches-for-crimes-in-western-sahara/
“filed before the Spanish National Court by a group of Saharawi citizens”
Quote 2: http://www.fmyv.es/ci/in/HR/12.pdf at p. 21
“Several Sahrawi human rights organizations and solidarity groups in Spain apparently called for the proceedings under international law.” http://sahara-watch.blogspot.com/2007/03/spain-to-open-genocide-prosecution.html</t>
        </r>
      </text>
    </comment>
    <comment ref="AN1936" authorId="0" shapeId="0" xr:uid="{00000000-0006-0000-0000-000084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O1936" authorId="0" shapeId="0" xr:uid="{00000000-0006-0000-0000-000085190000}">
      <text>
        <r>
          <rPr>
            <sz val="11"/>
            <color indexed="8"/>
            <rFont val="Helvetica"/>
            <family val="2"/>
          </rPr>
          <t xml:space="preserve">Author:
"complaint filed by the Association of Relatives of Saharawi Prisoners and Disappeared (Afapradesa)” http://lainfo.es/en/2015/04/12/spain-orders-catches-for-crimes-in-western-sahara/
</t>
        </r>
      </text>
    </comment>
    <comment ref="AP1936" authorId="0" shapeId="0" xr:uid="{00000000-0006-0000-0000-000086190000}">
      <text>
        <r>
          <rPr>
            <sz val="11"/>
            <color indexed="8"/>
            <rFont val="Helvetica"/>
            <family val="2"/>
          </rPr>
          <t>Author:
“filed before the Spanish National Court by a group of Saharawi citizens”  http://www.fmyv.es/ci/in/HR/12.pdf at p. 21</t>
        </r>
      </text>
    </comment>
    <comment ref="AQ1936" authorId="0" shapeId="0" xr:uid="{00000000-0006-0000-0000-000087190000}">
      <text>
        <r>
          <rPr>
            <sz val="11"/>
            <color indexed="8"/>
            <rFont val="Helvetica"/>
            <family val="2"/>
          </rPr>
          <t>Author:
“filed before the Spanish National Court by a group of Saharawi citizens”  http://www.fmyv.es/ci/in/HR/12.pdf at p. 21</t>
        </r>
      </text>
    </comment>
    <comment ref="AR1936" authorId="0" shapeId="0" xr:uid="{00000000-0006-0000-0000-000088190000}">
      <text>
        <r>
          <rPr>
            <sz val="11"/>
            <color indexed="8"/>
            <rFont val="Helvetica"/>
            <family val="2"/>
          </rPr>
          <t>Author:
At least some were.  “Hosein Baida Abdelaziz, Saharawi activist of human rights of Spanish nationality, Dahi Aguai, a Sahrawi born under Spanish occupation in the Sahara and Saadani Maoulainine daughter of an iconic figure of the victims of the Polisario, namely late El Wali Sheikh Slama, have decided to use the Spanish courts under the principle of universal justice. “ https://translate.google.com/translate?hl=en&amp;sl=fr&amp;u=http://www.algerie-dz.com/forums//showthread.php%3Ft%3D65850&amp;prev=search
http://www.elmundo.es/elmundo/2006/09/14/solidaridad/1158254679.html</t>
        </r>
      </text>
    </comment>
    <comment ref="AS1936" authorId="0" shapeId="0" xr:uid="{00000000-0006-0000-0000-000089190000}">
      <text>
        <r>
          <rPr>
            <sz val="11"/>
            <color indexed="8"/>
            <rFont val="Helvetica"/>
            <family val="2"/>
          </rPr>
          <t>Author:
Deputy Governor of Smara in the 1970s</t>
        </r>
      </text>
    </comment>
    <comment ref="B1937" authorId="1" shapeId="0" xr:uid="{00000000-0006-0000-0000-000041030000}">
      <text>
        <r>
          <rPr>
            <sz val="11"/>
            <color indexed="8"/>
            <rFont val="Helvetica"/>
            <family val="2"/>
          </rPr>
          <t>Mack Eason:
“Chile has a large Palestinian diaspora,”
https://electronicintifada.net/blogs/charlotte-silver/israels-judges-taken-court-chile
LINKS TO: https://electronicintifada.net/blogs/nora-barrows-friedman/new-palestinian-consciousness-history-diaspora-latin-america</t>
        </r>
      </text>
    </comment>
    <comment ref="O1937" authorId="1" shapeId="0" xr:uid="{00000000-0006-0000-0000-000042030000}">
      <text>
        <r>
          <rPr>
            <sz val="11"/>
            <color indexed="8"/>
            <rFont val="Helvetica"/>
            <family val="2"/>
          </rPr>
          <t>Mack Eason:
http://jewishbusinessnews.com/2016/11/29/three-israeli-supreme-court-justices-faces-war-crimes-suit-for-authorizing-wall-barrier-in-west-bank/</t>
        </r>
      </text>
    </comment>
    <comment ref="AG1937" authorId="0" shapeId="0" xr:uid="{00000000-0006-0000-0000-00004303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937" authorId="1" shapeId="0" xr:uid="{00000000-0006-0000-0000-000044030000}">
      <text>
        <r>
          <rPr>
            <sz val="11"/>
            <color rgb="FF000000"/>
            <rFont val="Helvetica"/>
            <family val="2"/>
          </rPr>
          <t xml:space="preserve">Mack Eason:
</t>
        </r>
        <r>
          <rPr>
            <sz val="11"/>
            <color rgb="FF000000"/>
            <rFont val="Helvetica"/>
            <family val="2"/>
          </rPr>
          <t xml:space="preserve">http://jewishbusinessnews.com/2016/11/29/three-israeli-supreme-court-justices-faces-war-crimes-suit-for-authorizing-wall-barrier-in-west-bank/
</t>
        </r>
        <r>
          <rPr>
            <sz val="11"/>
            <color rgb="FF000000"/>
            <rFont val="Helvetica"/>
            <family val="2"/>
          </rPr>
          <t xml:space="preserve">
</t>
        </r>
        <r>
          <rPr>
            <sz val="11"/>
            <color rgb="FF000000"/>
            <rFont val="Helvetica"/>
            <family val="2"/>
          </rPr>
          <t>http://www.jurist.org/paperchase/2016/11/three-israel-high-court-justices-face-war-crime-suit.php</t>
        </r>
      </text>
    </comment>
    <comment ref="AS1937" authorId="1" shapeId="0" xr:uid="{00000000-0006-0000-0000-000045030000}">
      <text>
        <r>
          <rPr>
            <sz val="11"/>
            <color indexed="8"/>
            <rFont val="Helvetica"/>
            <family val="2"/>
          </rPr>
          <t>Mack Eason:
justices on the Israeli Supreme Court</t>
        </r>
      </text>
    </comment>
    <comment ref="BG1937" authorId="1" shapeId="0" xr:uid="{00000000-0006-0000-0000-000046030000}">
      <text>
        <r>
          <rPr>
            <sz val="11"/>
            <color indexed="8"/>
            <rFont val="Helvetica"/>
            <family val="2"/>
          </rPr>
          <t xml:space="preserve">Mack Eason:
“based on the Nuremberg precedent”
</t>
        </r>
      </text>
    </comment>
    <comment ref="O1938" authorId="0" shapeId="0" xr:uid="{00000000-0006-0000-0000-000090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38" authorId="0" shapeId="0" xr:uid="{00000000-0006-0000-0000-000091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38" authorId="0" shapeId="0" xr:uid="{00000000-0006-0000-0000-000092300000}">
      <text>
        <r>
          <rPr>
            <sz val="11"/>
            <color indexed="8"/>
            <rFont val="Helvetica"/>
            <family val="2"/>
          </rPr>
          <t>Author:
https://books.google.com/books?id=X5EgykND42kC&amp;pg=PA401</t>
        </r>
      </text>
    </comment>
    <comment ref="AN1938" authorId="0" shapeId="0" xr:uid="{00000000-0006-0000-0000-000093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38" authorId="0" shapeId="0" xr:uid="{00000000-0006-0000-0000-000094300000}">
      <text>
        <r>
          <rPr>
            <sz val="11"/>
            <color indexed="8"/>
            <rFont val="Helvetica"/>
            <family val="2"/>
          </rPr>
          <t>Author:
The Simon Wiesenthal Centre</t>
        </r>
      </text>
    </comment>
    <comment ref="O1939" authorId="0" shapeId="0" xr:uid="{00000000-0006-0000-0000-0000042F0000}">
      <text>
        <r>
          <rPr>
            <sz val="11"/>
            <color indexed="8"/>
            <rFont val="Helvetica"/>
            <family val="2"/>
          </rPr>
          <t xml:space="preserve">Author:
http://www.derechos.org/nizkor/arg/espana/gar.html (“Duodécimo”)
</t>
        </r>
      </text>
    </comment>
    <comment ref="P1939" authorId="0" shapeId="0" xr:uid="{00000000-0006-0000-0000-0000052F0000}">
      <text>
        <r>
          <rPr>
            <sz val="11"/>
            <color indexed="8"/>
            <rFont val="Helvetica"/>
            <family val="2"/>
          </rPr>
          <t>Author:
http://www.derechos.org/nizkor/arg/espana/gar.html</t>
        </r>
      </text>
    </comment>
    <comment ref="AB1939" authorId="0" shapeId="0" xr:uid="{00000000-0006-0000-0000-0000062F0000}">
      <text>
        <r>
          <rPr>
            <sz val="11"/>
            <color indexed="8"/>
            <rFont val="Helvetica"/>
            <family val="2"/>
          </rPr>
          <t xml:space="preserve">Author:
See 1999 indictment, section 7. 
http://www.derechos.org/nizkor/arg/espana/gar.html </t>
        </r>
      </text>
    </comment>
    <comment ref="AC1939" authorId="0" shapeId="0" xr:uid="{00000000-0006-0000-0000-0000072F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39" authorId="0" shapeId="0" xr:uid="{00000000-0006-0000-0000-0000082F0000}">
      <text>
        <r>
          <rPr>
            <sz val="11"/>
            <color indexed="8"/>
            <rFont val="Helvetica"/>
            <family val="2"/>
          </rPr>
          <t xml:space="preserve">Author:
Trial Watch says these Argentinean defendants were charged with CaH.  I looked through the court documents and I disagree.
</t>
        </r>
      </text>
    </comment>
    <comment ref="AF1939" authorId="0" shapeId="0" xr:uid="{00000000-0006-0000-0000-0000092F0000}">
      <text>
        <r>
          <rPr>
            <sz val="11"/>
            <color indexed="8"/>
            <rFont val="Helvetica"/>
            <family val="2"/>
          </rPr>
          <t>Author:
Terrorism</t>
        </r>
      </text>
    </comment>
    <comment ref="AL1939" authorId="0" shapeId="0" xr:uid="{00000000-0006-0000-0000-00000A2F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39" authorId="0" shapeId="0" xr:uid="{00000000-0006-0000-0000-00000B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39" authorId="0" shapeId="0" xr:uid="{00000000-0006-0000-0000-00000C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39" authorId="0" shapeId="0" xr:uid="{00000000-0006-0000-0000-00000D2F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39" authorId="0" shapeId="0" xr:uid="{00000000-0006-0000-0000-00000E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39" authorId="0" shapeId="0" xr:uid="{00000000-0006-0000-0000-00000F2F0000}">
      <text>
        <r>
          <rPr>
            <sz val="11"/>
            <color indexed="8"/>
            <rFont val="Helvetica"/>
            <family val="2"/>
          </rPr>
          <t>Author:
multiple countries had opened investigations into these Argentinean defendants.</t>
        </r>
      </text>
    </comment>
    <comment ref="B1940" authorId="1" shapeId="0" xr:uid="{00000000-0006-0000-0000-0000DF0E0000}">
      <text>
        <r>
          <rPr>
            <sz val="11"/>
            <color indexed="8"/>
            <rFont val="Helvetica"/>
            <family val="2"/>
          </rPr>
          <t>Mack Eason:
Some sources describe this as a civil suit, others as a criminal suit.  Unclear.</t>
        </r>
      </text>
    </comment>
    <comment ref="O1940" authorId="1" shapeId="0" xr:uid="{00000000-0006-0000-0000-0000E00E0000}">
      <text>
        <r>
          <rPr>
            <sz val="11"/>
            <color indexed="8"/>
            <rFont val="Helvetica"/>
            <family val="2"/>
          </rPr>
          <t>Mack Eason:
http://www.reuters.com/article/us-germany-turkey-complaint-idUSKCN0ZD231</t>
        </r>
      </text>
    </comment>
    <comment ref="AD1940" authorId="1" shapeId="0" xr:uid="{00000000-0006-0000-0000-0000E10E0000}">
      <text>
        <r>
          <rPr>
            <sz val="11"/>
            <color indexed="8"/>
            <rFont val="Helvetica"/>
            <family val="2"/>
          </rPr>
          <t>Mack Eason:
https://sputniknews.com/politics/201606281042101173-german-erdogan-war-crimes-trial/</t>
        </r>
      </text>
    </comment>
    <comment ref="AE1940" authorId="1" shapeId="0" xr:uid="{00000000-0006-0000-0000-0000E20E0000}">
      <text>
        <r>
          <rPr>
            <sz val="11"/>
            <color indexed="8"/>
            <rFont val="Helvetica"/>
            <family val="2"/>
          </rPr>
          <t>Mack Eason:
https://sputniknews.com/politics/201606281042101173-german-erdogan-war-crimes-trial/</t>
        </r>
      </text>
    </comment>
    <comment ref="AL1940" authorId="1" shapeId="0" xr:uid="{00000000-0006-0000-0000-0000E30E0000}">
      <text>
        <r>
          <rPr>
            <sz val="11"/>
            <color indexed="8"/>
            <rFont val="Helvetica"/>
            <family val="2"/>
          </rPr>
          <t xml:space="preserve">Mack Eason:
MAF-DAD - Association for Democracy and International Law Association in Cologne, represented by the board, including Mahmut Şakar, lawyer Heike Geisweid, Prof.Dr. Norman Paech, a lawyer Dr. Rolf Gössner and Dr. Juergen Schneider. 
• Medical aid to refugees Bochum e. V., Dr. Ruer-Platz 2, 44787 Bochum 
• Refugee Council NRW eV, Witten Street 201, 44803 Bochum 
• Konstantin Wecker, songwriter and composer from Munich 
• Esther Bejarano, musician and active anti-fascist from Hamburg 
• Rolf Becker, actor from Hamburg 
• Dr. med. Gisela Penteker member of IPPNW 
• Dr. med. Michael Brune, psychiatrist from Hamburg 
• Dr. Dierk-Eckhard Becker, journalist and historian, activist in more democracy .eV.
• Susi Meret, Associate Professor Ph.D (Doctor of Philosophy), University of Aalborg, 
• Dr. Phil. Cordelia Hess, senior lecuturer, University of Gothenburg, department of 
historical studies 
• Andreas Blechschmidt, literature Scientific and freelance writer from Hamburg 
• Andrej Hunko, Member of Parliament and member of the Parliamentary Assembly of the Council of Europe 
• Harald Weinberg, a member of the Bundestag 
• Ulla Jelpke, member of the Bundestag 
• Inge Höger, member of the Bundestag 
• Annette Groth, member of the Bundestag 
• Martin Dolzer, member of the Hamburg parliament 
• Inge Hannemann, a member of the Hamburg parliament 
• Marion Padua, Councilor Nuremberg 
• Tilman Zülch, general secretary of the society for threatened peoples 
• lawyer Alexandra Wichman from Hamburg 
• lawyer Anna Gilsbach LL.M. Berlin 
• lawyer Anette Schmidt from Hamburg 
• lawyer Anya Lean from Berlin 
• lawyer Björn Stehn from Hamburg
, Lawyer Christian Woldmann from Hamburg 
• lawyer Elisabeth Burczyk 
• Lawyer Ernst Medecke from Hamburg 
• lawyer Fenna Busmann from Hamburg 
• Attorney Frank Jasenski from Gelsenkirchen 
• lawyer Hendrik Schulze from Hamburg 
• lawyer Henriette Scharnhorst from Berlin 
• lawyer Ilka Quirling from Hamburg 
• Lawyer January Sürig from Bremen 
• lawyer Katrin Niedenthal from Bielefeld 
• Attorney Lisa Lührs from Berlin 
• Attorney Luke Theune from Berlin 
lawyer Martin Lemke from Hamburg • 
• lawyer Matthias Wisbar from Hamburg 
• lawyer Nils Rotermund from Berlin 
• lawyer Petra Isabel Schlagenhauf from Berlin 
• Attorney Ralph Monneck from Berlin 
• lawyer Ronska Verena Grimm from Berlin 
• lawyer Sigrid Töpfer of Hamburg 
• lawyer Sven Adam from Göttingen 
• Attorney Thomas Jung from Kiel 
• lawyer Thorsten Müller from Bremen 
• computing tsanwalt Volker Gerloff from Berlin 
• lawyer Zora Katharina Schalow from Berlin 
• Dejan Lazic, lawyer and sociologist, professor of migration law
</t>
        </r>
      </text>
    </comment>
    <comment ref="O1941" authorId="0" shapeId="0" xr:uid="{00000000-0006-0000-0000-0000012B0000}">
      <text>
        <r>
          <rPr>
            <sz val="11"/>
            <color indexed="8"/>
            <rFont val="Helvetica"/>
            <family val="2"/>
          </rPr>
          <t>Author:
http://www.derechos.org/nizkor/arg/espana/gar.html</t>
        </r>
      </text>
    </comment>
    <comment ref="P1941" authorId="0" shapeId="0" xr:uid="{00000000-0006-0000-0000-0000022B0000}">
      <text>
        <r>
          <rPr>
            <sz val="11"/>
            <color indexed="8"/>
            <rFont val="Helvetica"/>
            <family val="2"/>
          </rPr>
          <t>Author:
http://www.derechos.org/nizkor/arg/espana/gar.html</t>
        </r>
      </text>
    </comment>
    <comment ref="AB1941" authorId="0" shapeId="0" xr:uid="{00000000-0006-0000-0000-0000032B0000}">
      <text>
        <r>
          <rPr>
            <sz val="11"/>
            <color indexed="8"/>
            <rFont val="Helvetica"/>
            <family val="2"/>
          </rPr>
          <t xml:space="preserve">Author:
See 1999 indictment, section 7. 
http://www.derechos.org/nizkor/arg/espana/gar.html </t>
        </r>
      </text>
    </comment>
    <comment ref="AC1941" authorId="0" shapeId="0" xr:uid="{00000000-0006-0000-0000-000004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41" authorId="0" shapeId="0" xr:uid="{00000000-0006-0000-0000-0000052B0000}">
      <text>
        <r>
          <rPr>
            <sz val="11"/>
            <color indexed="8"/>
            <rFont val="Helvetica"/>
            <family val="2"/>
          </rPr>
          <t xml:space="preserve">Author:
Trial Watch says these Argentinean defendants were charged with CaH.  I looked through the court documents and I disagree.
</t>
        </r>
      </text>
    </comment>
    <comment ref="AF1941" authorId="0" shapeId="0" xr:uid="{00000000-0006-0000-0000-0000062B0000}">
      <text>
        <r>
          <rPr>
            <sz val="11"/>
            <color indexed="8"/>
            <rFont val="Helvetica"/>
            <family val="2"/>
          </rPr>
          <t>Author:
Terrorism</t>
        </r>
      </text>
    </comment>
    <comment ref="AL1941" authorId="0" shapeId="0" xr:uid="{00000000-0006-0000-0000-000007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41" authorId="0" shapeId="0" xr:uid="{00000000-0006-0000-0000-000008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41" authorId="0" shapeId="0" xr:uid="{00000000-0006-0000-0000-000009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41" authorId="0" shapeId="0" xr:uid="{00000000-0006-0000-0000-00000A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41" authorId="0" shapeId="0" xr:uid="{00000000-0006-0000-0000-00000B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41" authorId="0" shapeId="0" xr:uid="{00000000-0006-0000-0000-00000C2B0000}">
      <text>
        <r>
          <rPr>
            <sz val="11"/>
            <color indexed="8"/>
            <rFont val="Helvetica"/>
            <family val="2"/>
          </rPr>
          <t>Author:
multiple countries had opened investigations into these Argentinean defendants.</t>
        </r>
      </text>
    </comment>
    <comment ref="B1942" authorId="0" shapeId="0" xr:uid="{00000000-0006-0000-0000-0000D41A0000}">
      <text>
        <r>
          <rPr>
            <sz val="11"/>
            <color indexed="8"/>
            <rFont val="Helvetica"/>
            <family val="2"/>
          </rPr>
          <t xml:space="preserve">Author:
Case where civil complaint (application to join as civil party) is used IN CONCERT WITH Rwanda in order to push France to bring suit.
CPCR ”lodged a complaint in Paris on 7 January 2012, applying to join proceedings as a civil party against Rafiki and requesting that a judicial inquiry be opened up." </t>
        </r>
      </text>
    </comment>
    <comment ref="O1942" authorId="0" shapeId="0" xr:uid="{00000000-0006-0000-0000-0000D51A0000}">
      <text>
        <r>
          <rPr>
            <sz val="11"/>
            <color indexed="8"/>
            <rFont val="Helvetica"/>
            <family val="2"/>
          </rPr>
          <t>Author:
https://trialinternational.org/latest-post/venuste-nyombayire/</t>
        </r>
      </text>
    </comment>
    <comment ref="R1942" authorId="0" shapeId="0" xr:uid="{00000000-0006-0000-0000-0000D61A0000}">
      <text>
        <r>
          <rPr>
            <sz val="11"/>
            <color indexed="8"/>
            <rFont val="Helvetica"/>
            <family val="2"/>
          </rPr>
          <t>Author:
https://trialinternational.org/latest-post/venuste-nyombayire/</t>
        </r>
      </text>
    </comment>
    <comment ref="AG1942" authorId="0" shapeId="0" xr:uid="{00000000-0006-0000-0000-0000D71A0000}">
      <text>
        <r>
          <rPr>
            <sz val="11"/>
            <color indexed="8"/>
            <rFont val="Helvetica"/>
            <family val="2"/>
          </rPr>
          <t>Author:
Rwanda controlled first by Germany (German East Africa) during colonial period, then by Belgium under League of Nations Mandate system</t>
        </r>
      </text>
    </comment>
    <comment ref="AH1942" authorId="0" shapeId="0" xr:uid="{00000000-0006-0000-0000-0000D81A0000}">
      <text>
        <r>
          <rPr>
            <sz val="11"/>
            <color indexed="8"/>
            <rFont val="Helvetica"/>
            <family val="2"/>
          </rPr>
          <t>Author:
barely.
https://en.wikipedia.org/wiki/Danish_colonial_empire#Overview</t>
        </r>
      </text>
    </comment>
    <comment ref="AL1942" authorId="0" shapeId="0" xr:uid="{00000000-0006-0000-0000-0000D91A0000}">
      <text>
        <r>
          <rPr>
            <sz val="11"/>
            <color indexed="8"/>
            <rFont val="Helvetica"/>
            <family val="2"/>
          </rPr>
          <t>Author:
https://trialinternational.org/latest-post/venuste-nyombayire/</t>
        </r>
      </text>
    </comment>
    <comment ref="AO1942" authorId="0" shapeId="0" xr:uid="{00000000-0006-0000-0000-0000DA1A0000}">
      <text>
        <r>
          <rPr>
            <sz val="11"/>
            <color indexed="8"/>
            <rFont val="Helvetica"/>
            <family val="2"/>
          </rPr>
          <t>Author:
CPCR filed complaint
https://www.collectifpartiescivilesrwanda.fr/en/tableau-des-plaintes-du-cpcr/
“On 15 December 2012, a French NGO representing the victims of the Rwandan genocide (Collectif des Parties Civiles pour le Rwanda) filed a complaint against Nyombayire with the Office of the Prosecution specialised in the repression of international crimes in Paris.” https://trialinternational.org/latest-post/venuste-nyombayire/</t>
        </r>
      </text>
    </comment>
    <comment ref="AT1942" authorId="0" shapeId="0" xr:uid="{00000000-0006-0000-0000-0000DB1A0000}">
      <text>
        <r>
          <rPr>
            <sz val="11"/>
            <color indexed="8"/>
            <rFont val="Helvetica"/>
            <family val="2"/>
          </rPr>
          <t>Author:
Rwanda had issued an extradition request, seeking to try him in Rwanda.
That said, I think that this was after the blanket support from Rwanda to try suspects abroad.</t>
        </r>
      </text>
    </comment>
    <comment ref="AU1942" authorId="1" shapeId="0" xr:uid="{00000000-0006-0000-0000-0000DC1A0000}">
      <text>
        <r>
          <rPr>
            <sz val="11"/>
            <color indexed="8"/>
            <rFont val="Helvetica"/>
            <family val="2"/>
          </rPr>
          <t>Mack Eason:
https://trialinternational.org/latest-post/venuste-nyombayire/</t>
        </r>
      </text>
    </comment>
    <comment ref="AZ1942" authorId="0" shapeId="0" xr:uid="{00000000-0006-0000-0000-0000DD1A0000}">
      <text>
        <r>
          <rPr>
            <sz val="11"/>
            <color indexed="8"/>
            <rFont val="Helvetica"/>
            <family val="2"/>
          </rPr>
          <t>Author:
“In France, he was granted refugee status, then obtained the French citizenship in December 2004.” https://trialinternational.org/latest-post/venuste-nyombayire/</t>
        </r>
      </text>
    </comment>
    <comment ref="BA1942" authorId="0" shapeId="0" xr:uid="{00000000-0006-0000-0000-0000DE1A0000}">
      <text>
        <r>
          <rPr>
            <sz val="11"/>
            <color indexed="8"/>
            <rFont val="Helvetica"/>
            <family val="2"/>
          </rPr>
          <t>Author:
“In France, he was granted refugee status, then obtained the French citizenship in December 2004.” https://trialinternational.org/latest-post/venuste-nyombayire/</t>
        </r>
      </text>
    </comment>
    <comment ref="BB1942" authorId="0" shapeId="0" xr:uid="{00000000-0006-0000-0000-0000DF1A0000}">
      <text>
        <r>
          <rPr>
            <sz val="11"/>
            <color indexed="8"/>
            <rFont val="Helvetica"/>
            <family val="2"/>
          </rPr>
          <t>Author:
“In France, he was granted refugee status, then obtained the French citizenship in December 2004.” https://trialinternational.org/latest-post/venuste-nyombayire/</t>
        </r>
      </text>
    </comment>
    <comment ref="BC1942" authorId="0" shapeId="0" xr:uid="{00000000-0006-0000-0000-0000E01A0000}">
      <text>
        <r>
          <rPr>
            <sz val="11"/>
            <color indexed="8"/>
            <rFont val="Helvetica"/>
            <family val="2"/>
          </rPr>
          <t>Author:
“In France, he was granted refugee status, then obtained the French citizenship in December 2004.” https://trialinternational.org/latest-post/venuste-nyombayire/</t>
        </r>
      </text>
    </comment>
    <comment ref="BJ1942" authorId="0" shapeId="0" xr:uid="{00000000-0006-0000-0000-0000E11A0000}">
      <text>
        <r>
          <rPr>
            <sz val="11"/>
            <color indexed="8"/>
            <rFont val="Helvetica"/>
            <family val="2"/>
          </rPr>
          <t>Author:
“On 18 October 2011, Rwanda requested through diplomatic channels the extradition of Nyombayire.” https://trialinternational.org/latest-post/venuste-nyombayire/</t>
        </r>
      </text>
    </comment>
    <comment ref="P1943" authorId="0" shapeId="0" xr:uid="{00000000-0006-0000-0000-00001F2D0000}">
      <text>
        <r>
          <rPr>
            <sz val="11"/>
            <color indexed="8"/>
            <rFont val="Helvetica"/>
            <family val="2"/>
          </rPr>
          <t>Author:
http://www.derechos.org/nizkor/arg/espana/gar.html</t>
        </r>
      </text>
    </comment>
    <comment ref="AB1943" authorId="0" shapeId="0" xr:uid="{00000000-0006-0000-0000-0000202D0000}">
      <text>
        <r>
          <rPr>
            <sz val="11"/>
            <color indexed="8"/>
            <rFont val="Helvetica"/>
            <family val="2"/>
          </rPr>
          <t xml:space="preserve">Author:
See 1999 indictment, section 7. 
http://www.derechos.org/nizkor/arg/espana/gar.html </t>
        </r>
      </text>
    </comment>
    <comment ref="AC1943" authorId="0" shapeId="0" xr:uid="{00000000-0006-0000-0000-000021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43" authorId="0" shapeId="0" xr:uid="{00000000-0006-0000-0000-0000222D0000}">
      <text>
        <r>
          <rPr>
            <sz val="11"/>
            <color indexed="8"/>
            <rFont val="Helvetica"/>
            <family val="2"/>
          </rPr>
          <t xml:space="preserve">Author:
Trial Watch says these Argentinean defendants were charged with CaH.  I looked through the court documents and I disagree.
</t>
        </r>
      </text>
    </comment>
    <comment ref="AF1943" authorId="0" shapeId="0" xr:uid="{00000000-0006-0000-0000-0000232D0000}">
      <text>
        <r>
          <rPr>
            <sz val="11"/>
            <color indexed="8"/>
            <rFont val="Helvetica"/>
            <family val="2"/>
          </rPr>
          <t>Author:
Terrorism</t>
        </r>
      </text>
    </comment>
    <comment ref="AL1943" authorId="0" shapeId="0" xr:uid="{00000000-0006-0000-0000-000024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43" authorId="0" shapeId="0" xr:uid="{00000000-0006-0000-0000-000025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43" authorId="0" shapeId="0" xr:uid="{00000000-0006-0000-0000-000026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43" authorId="0" shapeId="0" xr:uid="{00000000-0006-0000-0000-000027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43" authorId="0" shapeId="0" xr:uid="{00000000-0006-0000-0000-000028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43" authorId="0" shapeId="0" xr:uid="{00000000-0006-0000-0000-0000292D0000}">
      <text>
        <r>
          <rPr>
            <sz val="11"/>
            <color indexed="8"/>
            <rFont val="Helvetica"/>
            <family val="2"/>
          </rPr>
          <t>Author:
multiple countries had opened investigations into these Argentinean defendants.</t>
        </r>
      </text>
    </comment>
    <comment ref="AT1944" authorId="1" shapeId="0" xr:uid="{F8130765-F022-ED44-AF2E-12F1CFF187FD}">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 xml:space="preserve">intención de juzgar a sus responsables"  </t>
        </r>
        <r>
          <rPr>
            <sz val="10"/>
            <color rgb="FF000000"/>
            <rFont val="Calibri"/>
            <family val="2"/>
          </rPr>
          <t>https://rosaluxspba.org/wp-content/uploads/CARTILLA-60-A%25C3%2591OS-DE-IMPUNIDAD.PY_.pdf</t>
        </r>
      </text>
    </comment>
    <comment ref="O1945" authorId="0" shapeId="0" xr:uid="{00000000-0006-0000-0000-0000102F0000}">
      <text>
        <r>
          <rPr>
            <sz val="11"/>
            <color indexed="8"/>
            <rFont val="Helvetica"/>
            <family val="2"/>
          </rPr>
          <t xml:space="preserve">Author:
http://www.derechos.org/nizkor/arg/espana/gar.html (“Duodécimo”)
</t>
        </r>
      </text>
    </comment>
    <comment ref="P1945" authorId="0" shapeId="0" xr:uid="{00000000-0006-0000-0000-0000112F0000}">
      <text>
        <r>
          <rPr>
            <sz val="11"/>
            <color indexed="8"/>
            <rFont val="Helvetica"/>
            <family val="2"/>
          </rPr>
          <t>Author:
http://www.derechos.org/nizkor/arg/espana/gar.html</t>
        </r>
      </text>
    </comment>
    <comment ref="AB1945" authorId="0" shapeId="0" xr:uid="{00000000-0006-0000-0000-0000122F0000}">
      <text>
        <r>
          <rPr>
            <sz val="11"/>
            <color indexed="8"/>
            <rFont val="Helvetica"/>
            <family val="2"/>
          </rPr>
          <t xml:space="preserve">Author:
See 1999 indictment, section 7. 
http://www.derechos.org/nizkor/arg/espana/gar.html </t>
        </r>
      </text>
    </comment>
    <comment ref="AC1945" authorId="0" shapeId="0" xr:uid="{00000000-0006-0000-0000-0000132F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45" authorId="0" shapeId="0" xr:uid="{00000000-0006-0000-0000-0000142F0000}">
      <text>
        <r>
          <rPr>
            <sz val="11"/>
            <color indexed="8"/>
            <rFont val="Helvetica"/>
            <family val="2"/>
          </rPr>
          <t xml:space="preserve">Author:
Trial Watch says these Argentinean defendants were charged with CaH.  I looked through the court documents and I disagree.
</t>
        </r>
      </text>
    </comment>
    <comment ref="AF1945" authorId="0" shapeId="0" xr:uid="{00000000-0006-0000-0000-0000152F0000}">
      <text>
        <r>
          <rPr>
            <sz val="11"/>
            <color indexed="8"/>
            <rFont val="Helvetica"/>
            <family val="2"/>
          </rPr>
          <t>Author:
Terrorism</t>
        </r>
      </text>
    </comment>
    <comment ref="AL1945" authorId="0" shapeId="0" xr:uid="{00000000-0006-0000-0000-0000162F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45" authorId="0" shapeId="0" xr:uid="{00000000-0006-0000-0000-000017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45" authorId="0" shapeId="0" xr:uid="{00000000-0006-0000-0000-000018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45" authorId="0" shapeId="0" xr:uid="{00000000-0006-0000-0000-0000192F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45" authorId="0" shapeId="0" xr:uid="{00000000-0006-0000-0000-00001A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45" authorId="0" shapeId="0" xr:uid="{00000000-0006-0000-0000-00001B2F0000}">
      <text>
        <r>
          <rPr>
            <sz val="11"/>
            <color indexed="8"/>
            <rFont val="Helvetica"/>
            <family val="2"/>
          </rPr>
          <t>Author:
multiple countries had opened investigations into these Argentinean defendants.</t>
        </r>
      </text>
    </comment>
    <comment ref="O1946" authorId="0" shapeId="0" xr:uid="{00000000-0006-0000-0000-00000D2B0000}">
      <text>
        <r>
          <rPr>
            <sz val="11"/>
            <color indexed="8"/>
            <rFont val="Helvetica"/>
            <family val="2"/>
          </rPr>
          <t>Author:
http://www.derechos.org/nizkor/arg/espana/gar.html</t>
        </r>
      </text>
    </comment>
    <comment ref="P1946" authorId="0" shapeId="0" xr:uid="{00000000-0006-0000-0000-00000E2B0000}">
      <text>
        <r>
          <rPr>
            <sz val="11"/>
            <color indexed="8"/>
            <rFont val="Helvetica"/>
            <family val="2"/>
          </rPr>
          <t>Author:
http://www.derechos.org/nizkor/arg/espana/gar.html</t>
        </r>
      </text>
    </comment>
    <comment ref="AB1946" authorId="0" shapeId="0" xr:uid="{00000000-0006-0000-0000-00000F2B0000}">
      <text>
        <r>
          <rPr>
            <sz val="11"/>
            <color indexed="8"/>
            <rFont val="Helvetica"/>
            <family val="2"/>
          </rPr>
          <t xml:space="preserve">Author:
See 1999 indictment, section 7. 
http://www.derechos.org/nizkor/arg/espana/gar.html </t>
        </r>
      </text>
    </comment>
    <comment ref="AC1946" authorId="0" shapeId="0" xr:uid="{00000000-0006-0000-0000-000010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46" authorId="0" shapeId="0" xr:uid="{00000000-0006-0000-0000-0000112B0000}">
      <text>
        <r>
          <rPr>
            <sz val="11"/>
            <color indexed="8"/>
            <rFont val="Helvetica"/>
            <family val="2"/>
          </rPr>
          <t xml:space="preserve">Author:
Trial Watch says these Argentinean defendants were charged with CaH.  I looked through the court documents and I disagree.
</t>
        </r>
      </text>
    </comment>
    <comment ref="AF1946" authorId="0" shapeId="0" xr:uid="{00000000-0006-0000-0000-0000122B0000}">
      <text>
        <r>
          <rPr>
            <sz val="11"/>
            <color indexed="8"/>
            <rFont val="Helvetica"/>
            <family val="2"/>
          </rPr>
          <t>Author:
Terrorism</t>
        </r>
      </text>
    </comment>
    <comment ref="AL1946" authorId="0" shapeId="0" xr:uid="{00000000-0006-0000-0000-000013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46" authorId="0" shapeId="0" xr:uid="{00000000-0006-0000-0000-000014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46" authorId="0" shapeId="0" xr:uid="{00000000-0006-0000-0000-000015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46" authorId="0" shapeId="0" xr:uid="{00000000-0006-0000-0000-000016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46" authorId="0" shapeId="0" xr:uid="{00000000-0006-0000-0000-000017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46" authorId="0" shapeId="0" xr:uid="{00000000-0006-0000-0000-0000182B0000}">
      <text>
        <r>
          <rPr>
            <sz val="11"/>
            <color indexed="8"/>
            <rFont val="Helvetica"/>
            <family val="2"/>
          </rPr>
          <t>Author:
multiple countries had opened investigations into these Argentinean defendants.</t>
        </r>
      </text>
    </comment>
    <comment ref="H1947" authorId="1" shapeId="0" xr:uid="{00000000-0006-0000-0000-0000B30E0000}">
      <text>
        <r>
          <rPr>
            <sz val="11"/>
            <color indexed="8"/>
            <rFont val="Helvetica"/>
            <family val="2"/>
          </rPr>
          <t>Mack Eason:
Case dropped Apr 30, 2009</t>
        </r>
      </text>
    </comment>
    <comment ref="K1947" authorId="0" shapeId="0" xr:uid="{00000000-0006-0000-0000-0000B40E0000}">
      <text>
        <r>
          <rPr>
            <sz val="11"/>
            <color indexed="8"/>
            <rFont val="Helvetica"/>
            <family val="2"/>
          </rPr>
          <t>Author:
http://www.dailykos.com/story/2009/4/30/726464/-</t>
        </r>
      </text>
    </comment>
    <comment ref="AC1947" authorId="0" shapeId="0" xr:uid="{00000000-0006-0000-0000-0000B50E0000}">
      <text>
        <r>
          <rPr>
            <sz val="11"/>
            <color indexed="8"/>
            <rFont val="Helvetica"/>
            <family val="2"/>
          </rPr>
          <t>Author:
https://web.archive.org/web/20120303014906/http://www.mazlumder.org/ing/haber_detay.asp?haberID=15</t>
        </r>
      </text>
    </comment>
    <comment ref="AE1947" authorId="0" shapeId="0" xr:uid="{00000000-0006-0000-0000-0000B60E0000}">
      <text>
        <r>
          <rPr>
            <sz val="11"/>
            <color indexed="8"/>
            <rFont val="Helvetica"/>
            <family val="2"/>
          </rPr>
          <t xml:space="preserve">Author:
https://web.archive.org/web/20120303014906/http://www.mazlumder.org/ing/haber_detay.asp?haberID=15
</t>
        </r>
      </text>
    </comment>
    <comment ref="AG1947" authorId="0" shapeId="0" xr:uid="{00000000-0006-0000-0000-0000B7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947" authorId="0" shapeId="0" xr:uid="{00000000-0006-0000-0000-0000B80E0000}">
      <text>
        <r>
          <rPr>
            <sz val="11"/>
            <color indexed="8"/>
            <rFont val="Helvetica"/>
            <family val="2"/>
          </rPr>
          <t xml:space="preserve">Author:
Sort of.  As the Ottoman Empire.
</t>
        </r>
      </text>
    </comment>
    <comment ref="AI1947" authorId="0" shapeId="0" xr:uid="{00000000-0006-0000-0000-0000B90E0000}">
      <text>
        <r>
          <rPr>
            <sz val="11"/>
            <color indexed="8"/>
            <rFont val="Helvetica"/>
            <family val="2"/>
          </rPr>
          <t xml:space="preserve">Author:
Sort of.  As the Ottoman Empire.
</t>
        </r>
      </text>
    </comment>
    <comment ref="AO1947" authorId="0" shapeId="0" xr:uid="{00000000-0006-0000-0000-0000BA0E0000}">
      <text>
        <r>
          <rPr>
            <sz val="11"/>
            <color indexed="8"/>
            <rFont val="Helvetica"/>
            <family val="2"/>
          </rPr>
          <t xml:space="preserve">Author:
a group called Mazlum-Der, Turkey based
</t>
        </r>
      </text>
    </comment>
    <comment ref="AP1947" authorId="0" shapeId="0" xr:uid="{00000000-0006-0000-0000-0000BB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947" authorId="0" shapeId="0" xr:uid="{00000000-0006-0000-0000-0000BC0E0000}">
      <text>
        <r>
          <rPr>
            <sz val="11"/>
            <color indexed="8"/>
            <rFont val="Helvetica"/>
            <family val="2"/>
          </rPr>
          <t xml:space="preserve">Author:
a group called Mazlum-Der, Turkey based
</t>
        </r>
      </text>
    </comment>
    <comment ref="AS1947" authorId="0" shapeId="0" xr:uid="{00000000-0006-0000-0000-0000BD0E0000}">
      <text>
        <r>
          <rPr>
            <sz val="11"/>
            <color indexed="8"/>
            <rFont val="Helvetica"/>
            <family val="2"/>
          </rPr>
          <t>Author:
Deputy Minister of Defense.</t>
        </r>
      </text>
    </comment>
    <comment ref="BH1947" authorId="0" shapeId="0" xr:uid="{00000000-0006-0000-0000-0000BE0E0000}">
      <text>
        <r>
          <rPr>
            <sz val="11"/>
            <color indexed="8"/>
            <rFont val="Helvetica"/>
            <family val="2"/>
          </rPr>
          <t>Author:
http://www.dailykos.com/story/2009/4/30/726464/-</t>
        </r>
      </text>
    </comment>
    <comment ref="B1948" authorId="0" shapeId="0" xr:uid="{BBE592F6-457C-5E41-9D61-ED9F22932DF5}">
      <text>
        <r>
          <rPr>
            <sz val="11"/>
            <color indexed="8"/>
            <rFont val="Helvetica"/>
            <family val="2"/>
          </rPr>
          <t xml:space="preserve">Author:
Important b/c these 4 cases are the first to be brought under Belgium’s 1993 UJ statute
</t>
        </r>
      </text>
    </comment>
    <comment ref="AG1948" authorId="0" shapeId="0" xr:uid="{1C16F4B7-58F9-104C-B774-3ABA58E8502B}">
      <text>
        <r>
          <rPr>
            <sz val="11"/>
            <color indexed="8"/>
            <rFont val="Helvetica"/>
            <family val="2"/>
          </rPr>
          <t>Author:
Rwanda controlled first by Germany (German East Africa) during colonial period, then by Belgium under League of Nations Mandate system</t>
        </r>
      </text>
    </comment>
    <comment ref="AI1948" authorId="0" shapeId="0" xr:uid="{F4453D99-46DA-B54F-89C1-BFE2EE023C95}">
      <text>
        <r>
          <rPr>
            <sz val="11"/>
            <color indexed="8"/>
            <rFont val="Helvetica"/>
            <family val="2"/>
          </rPr>
          <t>Author:
Rwanda controlled first by Germany (German East Africa) during colonial period, then by Belgium under League of Nations Mandate system</t>
        </r>
      </text>
    </comment>
    <comment ref="AL1948" authorId="0" shapeId="0" xr:uid="{0DAB7E41-81C9-9040-B6C2-EDB7E472396F}">
      <text>
        <r>
          <rPr>
            <sz val="11"/>
            <color indexed="8"/>
            <rFont val="Helvetica"/>
            <family val="2"/>
          </rPr>
          <t>Author:
https://www.hrw.org/reports/2006/ij0606/6.htm
ICTR Yearbook 1994-1996
www.metafro.be/grandslacs/grandslacsdir400/0714.pdf</t>
        </r>
      </text>
    </comment>
    <comment ref="AN1948" authorId="0" shapeId="0" xr:uid="{0F646FEE-0C3E-2241-A218-D7333193D9E7}">
      <text>
        <r>
          <rPr>
            <sz val="11"/>
            <color indexed="8"/>
            <rFont val="Helvetica"/>
            <family val="2"/>
          </rPr>
          <t>Author:
See this page for description of civil parties joined to the suit.
http://web.archive.org/web/20020220162118/http://www.diplomatiejudiciaire.com/Higaniro/Higaniro.html</t>
        </r>
      </text>
    </comment>
    <comment ref="AP1948" authorId="0" shapeId="0" xr:uid="{01E90E50-52D2-6747-93B1-8026A8AE12A1}">
      <text>
        <r>
          <rPr>
            <sz val="11"/>
            <color indexed="8"/>
            <rFont val="Helvetica"/>
            <family val="2"/>
          </rPr>
          <t>Author:
See this page for description of civil parties joined to the suit.
http://web.archive.org/web/20020220162118/http://www.diplomatiejudiciaire.com/Higaniro/Higaniro.html</t>
        </r>
      </text>
    </comment>
    <comment ref="AQ1948" authorId="0" shapeId="0" xr:uid="{A6EFF7C4-1CE0-E245-A157-50ACFF75C0BD}">
      <text>
        <r>
          <rPr>
            <sz val="11"/>
            <color indexed="8"/>
            <rFont val="Helvetica"/>
            <family val="2"/>
          </rPr>
          <t>Author:
http://web.archive.org/web/20020113055036/http://www.diplomatiejudiciaire.com/Higaniro/Higaniro24.htm</t>
        </r>
      </text>
    </comment>
    <comment ref="AR1948" authorId="0" shapeId="0" xr:uid="{CD6D707F-E079-8E43-84AB-E9E64C1190BE}">
      <text>
        <r>
          <rPr>
            <sz val="11"/>
            <color indexed="8"/>
            <rFont val="Helvetica"/>
            <family val="2"/>
          </rPr>
          <t>Author:
http://web.archive.org/web/20020113055036/http://www.diplomatiejudiciaire.com/Higaniro/Higaniro24.htm</t>
        </r>
      </text>
    </comment>
    <comment ref="BB1948" authorId="0" shapeId="0" xr:uid="{091B3619-390A-C449-AB4B-163C7EBE0D85}">
      <text>
        <r>
          <rPr>
            <sz val="11"/>
            <color indexed="8"/>
            <rFont val="Helvetica"/>
            <family val="2"/>
          </rPr>
          <t>Author:
“After the genocide, Ntezimana left Rwanda and asked for asylum in Belgium.”
https://trialinternational.org/latest-post/vincent-ntezimana/</t>
        </r>
      </text>
    </comment>
    <comment ref="BE1948" authorId="0" shapeId="0" xr:uid="{837FC167-186D-F748-A8DA-37BB45F9B21C}">
      <text>
        <r>
          <rPr>
            <sz val="11"/>
            <color indexed="8"/>
            <rFont val="Helvetica"/>
            <family val="2"/>
          </rPr>
          <t>Author:
Ventura, M J, and A J Bleeker. “Universal Jurisdiction, African Perceptions of the International Criminal Court and the New AU Protocol on Amendments to the Protocol on the Statute of the African Court of Justice and Human Rights.” …  Criminal Court and Africa: One Decade  …, 2016. 
at p. 8, fn 25</t>
        </r>
      </text>
    </comment>
    <comment ref="AB1949" authorId="0" shapeId="0" xr:uid="{00000000-0006-0000-0000-0000B9280000}">
      <text>
        <r>
          <rPr>
            <sz val="11"/>
            <color indexed="8"/>
            <rFont val="Helvetica"/>
            <family val="2"/>
          </rPr>
          <t xml:space="preserve">Author:
See 1999 indictment, section 7. 
http://www.derechos.org/nizkor/arg/espana/gar.html </t>
        </r>
      </text>
    </comment>
    <comment ref="AC1949" authorId="0" shapeId="0" xr:uid="{00000000-0006-0000-0000-0000BA28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49" authorId="0" shapeId="0" xr:uid="{00000000-0006-0000-0000-0000BB280000}">
      <text>
        <r>
          <rPr>
            <sz val="11"/>
            <color indexed="8"/>
            <rFont val="Helvetica"/>
            <family val="2"/>
          </rPr>
          <t xml:space="preserve">Author:
Trial Watch says these Argentinean defendants were charged with CaH.  I looked through the court documents and I disagree.
</t>
        </r>
      </text>
    </comment>
    <comment ref="AF1949" authorId="0" shapeId="0" xr:uid="{00000000-0006-0000-0000-0000BC280000}">
      <text>
        <r>
          <rPr>
            <sz val="11"/>
            <color indexed="8"/>
            <rFont val="Helvetica"/>
            <family val="2"/>
          </rPr>
          <t>Author:
Terrorism</t>
        </r>
      </text>
    </comment>
    <comment ref="AL1949" authorId="0" shapeId="0" xr:uid="{00000000-0006-0000-0000-0000BD28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49" authorId="0" shapeId="0" xr:uid="{00000000-0006-0000-0000-0000BE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49" authorId="0" shapeId="0" xr:uid="{00000000-0006-0000-0000-0000BF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49" authorId="0" shapeId="0" xr:uid="{00000000-0006-0000-0000-0000C028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49" authorId="0" shapeId="0" xr:uid="{00000000-0006-0000-0000-0000C128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49" authorId="0" shapeId="0" xr:uid="{00000000-0006-0000-0000-0000C2280000}">
      <text>
        <r>
          <rPr>
            <sz val="11"/>
            <color indexed="8"/>
            <rFont val="Helvetica"/>
            <family val="2"/>
          </rPr>
          <t>Author:
multiple countries had opened investigations into these Argentinean defendants.</t>
        </r>
      </text>
    </comment>
    <comment ref="O1950" authorId="0" shapeId="0" xr:uid="{00000000-0006-0000-0000-00001C2F0000}">
      <text>
        <r>
          <rPr>
            <sz val="11"/>
            <color indexed="8"/>
            <rFont val="Helvetica"/>
            <family val="2"/>
          </rPr>
          <t xml:space="preserve">Author:
http://www.derechos.org/nizkor/arg/espana/gar.html (“Duodécimo”)
</t>
        </r>
      </text>
    </comment>
    <comment ref="P1950" authorId="0" shapeId="0" xr:uid="{00000000-0006-0000-0000-00001D2F0000}">
      <text>
        <r>
          <rPr>
            <sz val="11"/>
            <color indexed="8"/>
            <rFont val="Helvetica"/>
            <family val="2"/>
          </rPr>
          <t>Author:
http://www.derechos.org/nizkor/arg/espana/gar.html</t>
        </r>
      </text>
    </comment>
    <comment ref="AB1950" authorId="0" shapeId="0" xr:uid="{00000000-0006-0000-0000-00001E2F0000}">
      <text>
        <r>
          <rPr>
            <sz val="11"/>
            <color indexed="8"/>
            <rFont val="Helvetica"/>
            <family val="2"/>
          </rPr>
          <t xml:space="preserve">Author:
See 1999 indictment, section 7. 
http://www.derechos.org/nizkor/arg/espana/gar.html </t>
        </r>
      </text>
    </comment>
    <comment ref="AC1950" authorId="0" shapeId="0" xr:uid="{00000000-0006-0000-0000-00001F2F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50" authorId="0" shapeId="0" xr:uid="{00000000-0006-0000-0000-0000202F0000}">
      <text>
        <r>
          <rPr>
            <sz val="11"/>
            <color indexed="8"/>
            <rFont val="Helvetica"/>
            <family val="2"/>
          </rPr>
          <t xml:space="preserve">Author:
Trial Watch says these Argentinean defendants were charged with CaH.  I looked through the court documents and I disagree.
</t>
        </r>
      </text>
    </comment>
    <comment ref="AF1950" authorId="0" shapeId="0" xr:uid="{00000000-0006-0000-0000-0000212F0000}">
      <text>
        <r>
          <rPr>
            <sz val="11"/>
            <color indexed="8"/>
            <rFont val="Helvetica"/>
            <family val="2"/>
          </rPr>
          <t>Author:
Terrorism</t>
        </r>
      </text>
    </comment>
    <comment ref="AL1950" authorId="0" shapeId="0" xr:uid="{00000000-0006-0000-0000-0000222F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50" authorId="0" shapeId="0" xr:uid="{00000000-0006-0000-0000-000023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50" authorId="0" shapeId="0" xr:uid="{00000000-0006-0000-0000-000024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50" authorId="0" shapeId="0" xr:uid="{00000000-0006-0000-0000-0000252F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50" authorId="0" shapeId="0" xr:uid="{00000000-0006-0000-0000-0000262F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50" authorId="0" shapeId="0" xr:uid="{00000000-0006-0000-0000-0000272F0000}">
      <text>
        <r>
          <rPr>
            <sz val="11"/>
            <color indexed="8"/>
            <rFont val="Helvetica"/>
            <family val="2"/>
          </rPr>
          <t>Author:
multiple countries had opened investigations into these Argentinean defendants.</t>
        </r>
      </text>
    </comment>
    <comment ref="O1951" authorId="1" shapeId="0" xr:uid="{00000000-0006-0000-0000-0000DA010000}">
      <text>
        <r>
          <rPr>
            <sz val="11"/>
            <color indexed="8"/>
            <rFont val="Helvetica"/>
            <family val="2"/>
          </rPr>
          <t>Mack Eason:
https://www.jstor.org/stable/20694413?seq=1#page_scan_tab_contents</t>
        </r>
      </text>
    </comment>
    <comment ref="AF1951" authorId="1" shapeId="0" xr:uid="{00000000-0006-0000-0000-0000DB010000}">
      <text>
        <r>
          <rPr>
            <sz val="11"/>
            <color indexed="8"/>
            <rFont val="Helvetica"/>
            <family val="2"/>
          </rPr>
          <t xml:space="preserve">Mack Eason:
terrorism and illegal detention
</t>
        </r>
      </text>
    </comment>
    <comment ref="AL1951" authorId="1" shapeId="0" xr:uid="{00000000-0006-0000-0000-0000DC010000}">
      <text>
        <r>
          <rPr>
            <sz val="11"/>
            <color indexed="8"/>
            <rFont val="Helvetica"/>
            <family val="2"/>
          </rPr>
          <t>Mack Eason:
https://www.jstor.org/stable/pdf/20694413.pdf</t>
        </r>
      </text>
    </comment>
    <comment ref="AO1951" authorId="1" shapeId="0" xr:uid="{00000000-0006-0000-0000-0000DD010000}">
      <text>
        <r>
          <rPr>
            <sz val="11"/>
            <color indexed="8"/>
            <rFont val="Helvetica"/>
            <family val="2"/>
          </rPr>
          <t>Mack Eason:
“the Solidarity Commission with Peru of Catalunya”
https://www.jstor.org/stable/pdf/20694413.pdf</t>
        </r>
      </text>
    </comment>
    <comment ref="O1952" authorId="0" shapeId="0" xr:uid="{00000000-0006-0000-0000-000095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52" authorId="0" shapeId="0" xr:uid="{00000000-0006-0000-0000-000096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52" authorId="0" shapeId="0" xr:uid="{00000000-0006-0000-0000-000097300000}">
      <text>
        <r>
          <rPr>
            <sz val="11"/>
            <color indexed="8"/>
            <rFont val="Helvetica"/>
            <family val="2"/>
          </rPr>
          <t>Author:
https://books.google.com/books?id=X5EgykND42kC&amp;pg=PA401</t>
        </r>
      </text>
    </comment>
    <comment ref="AN1952" authorId="0" shapeId="0" xr:uid="{00000000-0006-0000-0000-000098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52" authorId="0" shapeId="0" xr:uid="{00000000-0006-0000-0000-000099300000}">
      <text>
        <r>
          <rPr>
            <sz val="11"/>
            <color indexed="8"/>
            <rFont val="Helvetica"/>
            <family val="2"/>
          </rPr>
          <t>Author:
The Simon Wiesenthal Centre</t>
        </r>
      </text>
    </comment>
    <comment ref="Q1953" authorId="0" shapeId="0" xr:uid="{00000000-0006-0000-0000-0000920F0000}">
      <text>
        <r>
          <rPr>
            <sz val="11"/>
            <color indexed="8"/>
            <rFont val="Helvetica"/>
            <family val="2"/>
          </rPr>
          <t xml:space="preserve">Author:
https://books.google.com/books?id=Qs4BCgAAQBAJ&amp;pg=PT310&amp;lpg=PT310&amp;dq=heinrich+wagner,+australia+genocide&amp;source=bl&amp;ots=0hIsngAa2f&amp;sig=ozCfcR0OxUumB2oRB-CeW25VGdo&amp;hl=en&amp;sa=X&amp;ved=0ahUKEwj_sc6epfbNAhUG0GMKHaNMDykQ6AEILzAD#v=onepage&amp;q=heinrich%20wagner%2C%20australia%20genocide&amp;f=false
</t>
        </r>
      </text>
    </comment>
    <comment ref="AZ1953" authorId="0" shapeId="0" xr:uid="{00000000-0006-0000-0000-0000930F0000}">
      <text>
        <r>
          <rPr>
            <sz val="11"/>
            <color indexed="8"/>
            <rFont val="Helvetica"/>
            <family val="2"/>
          </rPr>
          <t>Author:
“a list of seventy named persons who were residents of Australia and who were alleged to have committed war crimes.”
https://books.google.com/books?id=7o7KTp1341gC&amp;pg=PA126</t>
        </r>
      </text>
    </comment>
    <comment ref="BA1953" authorId="0" shapeId="0" xr:uid="{00000000-0006-0000-0000-0000940F0000}">
      <text>
        <r>
          <rPr>
            <sz val="11"/>
            <color indexed="8"/>
            <rFont val="Helvetica"/>
            <family val="2"/>
          </rPr>
          <t>Author:
“a list of seventy named persons who were residents of Australia and who were alleged to have committed war crimes.”
https://books.google.com/books?id=7o7KTp1341gC&amp;pg=PA126</t>
        </r>
      </text>
    </comment>
    <comment ref="BC1953" authorId="0" shapeId="0" xr:uid="{00000000-0006-0000-0000-0000950F0000}">
      <text>
        <r>
          <rPr>
            <sz val="11"/>
            <color indexed="8"/>
            <rFont val="Helvetica"/>
            <family val="2"/>
          </rPr>
          <t>Author:
“a list of seventy named persons who were residents of Australia and who were alleged to have committed war crimes.”
https://books.google.com/books?id=7o7KTp1341gC&amp;pg=PA126</t>
        </r>
      </text>
    </comment>
    <comment ref="BH1953" authorId="0" shapeId="0" xr:uid="{00000000-0006-0000-0000-0000960F0000}">
      <text>
        <r>
          <rPr>
            <sz val="11"/>
            <color indexed="8"/>
            <rFont val="Helvetica"/>
            <family val="2"/>
          </rPr>
          <t>Author:
https://www.amnesty.org/download/Documents/40000/ior530152010en.pdf at p. 30, fn 63</t>
        </r>
      </text>
    </comment>
    <comment ref="O1954" authorId="0" shapeId="0" xr:uid="{00000000-0006-0000-0000-00002B150000}">
      <text>
        <r>
          <rPr>
            <sz val="11"/>
            <color indexed="8"/>
            <rFont val="Helvetica"/>
            <family val="2"/>
          </rPr>
          <t>Author:
Gallagher, "Universal Jurisdiction in Practice" jicj.oxfordjournals.org/content/7/5/1087.full.pdf at 1101</t>
        </r>
      </text>
    </comment>
    <comment ref="P1954" authorId="0" shapeId="0" xr:uid="{00000000-0006-0000-0000-00002C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Q1954" authorId="0" shapeId="0" xr:uid="{00000000-0006-0000-0000-00002D150000}">
      <text>
        <r>
          <rPr>
            <sz val="11"/>
            <color indexed="8"/>
            <rFont val="Helvetica"/>
            <family val="2"/>
          </rPr>
          <t>Author:
“On 10 February 2005 – one day before the Munich Conference – the Chief Federal Prosecutor, Kay Nehm, announced that he would not open an investigation against Rumsfeld and others”
Gallagher, "Universal Jurisdiction in Practice" jicj.oxfordjournals.org/content/7/5/1087.full.pdf at 1105</t>
        </r>
      </text>
    </comment>
    <comment ref="AF1954" authorId="0" shapeId="0" xr:uid="{00000000-0006-0000-0000-00002E15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954" authorId="0" shapeId="0" xr:uid="{00000000-0006-0000-0000-00002F150000}">
      <text>
        <r>
          <rPr>
            <sz val="11"/>
            <color indexed="8"/>
            <rFont val="Helvetica"/>
            <family val="2"/>
          </rPr>
          <t xml:space="preserve">Author:
US is Sui generis among former colonies.  Treated it differently.
</t>
        </r>
      </text>
    </comment>
    <comment ref="AH1954" authorId="0" shapeId="0" xr:uid="{00000000-0006-0000-0000-000030150000}">
      <text>
        <r>
          <rPr>
            <sz val="11"/>
            <color indexed="8"/>
            <rFont val="Helvetica"/>
            <family val="2"/>
          </rPr>
          <t>Author:
https://en.wikipedia.org/wiki/List_of_former_German_colonies</t>
        </r>
      </text>
    </comment>
    <comment ref="AL1954" authorId="0" shapeId="0" xr:uid="{00000000-0006-0000-0000-000031150000}">
      <text>
        <r>
          <rPr>
            <sz val="11"/>
            <color indexed="8"/>
            <rFont val="Helvetica"/>
            <family val="2"/>
          </rPr>
          <t>Author:
“On 30 November 2004, a 181-page criminal complaint was filed with the Federal Prosecutor in Karlsruhe on behalf of four Iraqi civilians (Ahmed Hassan Mahawis Derweesh, Faisal Abdulla Abdullatif, Ahmed Salih Nouh and Ahmed Shehab) who had been tortured in US-run detention facilities in Iraq.”
Gallagher, "Universal Jurisdiction in Practice" jicj.oxfordjournals.org/content/7/5/1087.full.pdf at 1101</t>
        </r>
      </text>
    </comment>
    <comment ref="AO1954" authorId="0" shapeId="0" xr:uid="{00000000-0006-0000-0000-000032150000}">
      <text>
        <r>
          <rPr>
            <sz val="11"/>
            <color indexed="8"/>
            <rFont val="Helvetica"/>
            <family val="2"/>
          </rPr>
          <t>Author:
ECCHR founder acted as lead counsel and  CCR was a party to the suit</t>
        </r>
      </text>
    </comment>
    <comment ref="AS1954" authorId="0" shapeId="0" xr:uid="{00000000-0006-0000-0000-000033150000}">
      <text>
        <r>
          <rPr>
            <sz val="11"/>
            <color indexed="8"/>
            <rFont val="Helvetica"/>
            <family val="2"/>
          </rPr>
          <t>Author:
Major General</t>
        </r>
      </text>
    </comment>
    <comment ref="BA1954" authorId="0" shapeId="0" xr:uid="{00000000-0006-0000-0000-000034150000}">
      <text>
        <r>
          <rPr>
            <sz val="11"/>
            <color indexed="8"/>
            <rFont val="Helvetica"/>
            <family val="2"/>
          </rPr>
          <t>Author:
stationed in Heidelberg at the time. Gallagher, "Universal Jurisdiction in Practice" jicj.oxfordjournals.org/content/7/5/1087.full.pdf</t>
        </r>
      </text>
    </comment>
    <comment ref="BH1954" authorId="0" shapeId="0" xr:uid="{00000000-0006-0000-0000-000035150000}">
      <text>
        <r>
          <rPr>
            <sz val="11"/>
            <color indexed="8"/>
            <rFont val="Helvetica"/>
            <family val="2"/>
          </rPr>
          <t>Author:
Gallagher, "Universal Jurisdiction in Practice" jicj.oxfordjournals.org/content/7/5/1087.full.pdf
at 1104</t>
        </r>
      </text>
    </comment>
    <comment ref="K1955" authorId="0" shapeId="0" xr:uid="{00000000-0006-0000-0000-0000DD220000}">
      <text>
        <r>
          <rPr>
            <sz val="11"/>
            <color indexed="8"/>
            <rFont val="Helvetica"/>
            <family val="2"/>
          </rPr>
          <t>Author:
See letter from prosecutor, available HERE:
https://competenceuniverselle.files.wordpress.com/2011/07/einstellungsbescheidchina1.pdf</t>
        </r>
      </text>
    </comment>
    <comment ref="O1955" authorId="0" shapeId="0" xr:uid="{00000000-0006-0000-0000-0000DE220000}">
      <text>
        <r>
          <rPr>
            <sz val="11"/>
            <color indexed="8"/>
            <rFont val="Helvetica"/>
            <family val="2"/>
          </rPr>
          <t>Author:
http://en.minghui.org/html/articles/2003/11/29/42699.html</t>
        </r>
      </text>
    </comment>
    <comment ref="AB1955" authorId="0" shapeId="0" xr:uid="{00000000-0006-0000-0000-0000DF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955" authorId="0" shapeId="0" xr:uid="{00000000-0006-0000-0000-0000E0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955" authorId="0" shapeId="0" xr:uid="{00000000-0006-0000-0000-0000E1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955" authorId="0" shapeId="0" xr:uid="{00000000-0006-0000-0000-0000E222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955" authorId="0" shapeId="0" xr:uid="{00000000-0006-0000-0000-0000E3220000}">
      <text>
        <r>
          <rPr>
            <sz val="11"/>
            <color indexed="8"/>
            <rFont val="Helvetica"/>
            <family val="2"/>
          </rPr>
          <t>Author:
https://en.wikipedia.org/wiki/List_of_former_German_colonies</t>
        </r>
      </text>
    </comment>
    <comment ref="AL1955" authorId="0" shapeId="0" xr:uid="{00000000-0006-0000-0000-0000E4220000}">
      <text>
        <r>
          <rPr>
            <sz val="11"/>
            <color indexed="8"/>
            <rFont val="Helvetica"/>
            <family val="2"/>
          </rPr>
          <t>Author:
http://en.minghui.org/html/articles/2003/11/29/42699.html</t>
        </r>
      </text>
    </comment>
    <comment ref="AN1955" authorId="0" shapeId="0" xr:uid="{00000000-0006-0000-0000-0000E522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955" authorId="0" shapeId="0" xr:uid="{00000000-0006-0000-0000-0000E622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955" authorId="0" shapeId="0" xr:uid="{00000000-0006-0000-0000-0000E7220000}">
      <text>
        <r>
          <rPr>
            <sz val="11"/>
            <color indexed="8"/>
            <rFont val="Helvetica"/>
            <family val="2"/>
          </rPr>
          <t>Author:
This source discusses plaintiff victims living in Germany: http://en.minghui.org/html/articles/2003/11/29/42699.html</t>
        </r>
      </text>
    </comment>
    <comment ref="AS1955" authorId="1" shapeId="0" xr:uid="{00000000-0006-0000-0000-0000E8220000}">
      <text>
        <r>
          <rPr>
            <sz val="11"/>
            <color indexed="8"/>
            <rFont val="Helvetica"/>
            <family val="2"/>
          </rPr>
          <t>Mack Eason:
a prison guard in the Dispatch Office in Beijing Tuanhe Forced Labor Camp;</t>
        </r>
      </text>
    </comment>
    <comment ref="AZ1955" authorId="1" shapeId="0" xr:uid="{00000000-0006-0000-0000-0000E922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955" authorId="1" shapeId="0" xr:uid="{00000000-0006-0000-0000-0000EA220000}">
      <text>
        <r>
          <rPr>
            <sz val="11"/>
            <color indexed="8"/>
            <rFont val="Helvetica"/>
            <family val="2"/>
          </rPr>
          <t xml:space="preserve">Mack Eason:
Suit filed under VStGB, created to bring the German criminal law into accordance with the Rome Statute of the International Criminal Court
</t>
        </r>
      </text>
    </comment>
    <comment ref="BH1955" authorId="0" shapeId="0" xr:uid="{00000000-0006-0000-0000-0000EB220000}">
      <text>
        <r>
          <rPr>
            <sz val="11"/>
            <color indexed="8"/>
            <rFont val="Helvetica"/>
            <family val="2"/>
          </rPr>
          <t>Author:
See letter from prosecutor, available HERE:
https://competenceuniverselle.files.wordpress.com/2011/07/einstellungsbescheidchina1.pdf</t>
        </r>
      </text>
    </comment>
    <comment ref="K1956" authorId="0" shapeId="0" xr:uid="{00000000-0006-0000-0000-00007D230000}">
      <text>
        <r>
          <rPr>
            <sz val="11"/>
            <color indexed="8"/>
            <rFont val="Helvetica"/>
            <family val="2"/>
          </rPr>
          <t>Author:
See letter from prosecutor, available HERE:
https://competenceuniverselle.files.wordpress.com/2011/07/einstellungsbescheidchina1.pdf</t>
        </r>
      </text>
    </comment>
    <comment ref="O1956" authorId="0" shapeId="0" xr:uid="{00000000-0006-0000-0000-00007E230000}">
      <text>
        <r>
          <rPr>
            <sz val="11"/>
            <color indexed="8"/>
            <rFont val="Helvetica"/>
            <family val="2"/>
          </rPr>
          <t>Author:
http://en.minghui.org/html/articles/2003/11/29/42699.html</t>
        </r>
      </text>
    </comment>
    <comment ref="AB1956" authorId="0" shapeId="0" xr:uid="{00000000-0006-0000-0000-00007F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956" authorId="0" shapeId="0" xr:uid="{00000000-0006-0000-0000-000080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956" authorId="0" shapeId="0" xr:uid="{00000000-0006-0000-0000-000081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956" authorId="0" shapeId="0" xr:uid="{00000000-0006-0000-0000-000082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956" authorId="0" shapeId="0" xr:uid="{00000000-0006-0000-0000-000083230000}">
      <text>
        <r>
          <rPr>
            <sz val="11"/>
            <color indexed="8"/>
            <rFont val="Helvetica"/>
            <family val="2"/>
          </rPr>
          <t>Author:
https://en.wikipedia.org/wiki/List_of_former_German_colonies</t>
        </r>
      </text>
    </comment>
    <comment ref="AL1956" authorId="0" shapeId="0" xr:uid="{00000000-0006-0000-0000-000084230000}">
      <text>
        <r>
          <rPr>
            <sz val="11"/>
            <color indexed="8"/>
            <rFont val="Helvetica"/>
            <family val="2"/>
          </rPr>
          <t>Author:
http://en.minghui.org/html/articles/2003/11/29/42699.html</t>
        </r>
      </text>
    </comment>
    <comment ref="AN1956" authorId="0" shapeId="0" xr:uid="{00000000-0006-0000-0000-000085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956" authorId="0" shapeId="0" xr:uid="{00000000-0006-0000-0000-000086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956" authorId="0" shapeId="0" xr:uid="{00000000-0006-0000-0000-000087230000}">
      <text>
        <r>
          <rPr>
            <sz val="11"/>
            <color indexed="8"/>
            <rFont val="Helvetica"/>
            <family val="2"/>
          </rPr>
          <t>Author:
This source discusses plaintiff victims living in Germany: http://en.minghui.org/html/articles/2003/11/29/42699.html</t>
        </r>
      </text>
    </comment>
    <comment ref="AS1956" authorId="1" shapeId="0" xr:uid="{00000000-0006-0000-0000-000088230000}">
      <text>
        <r>
          <rPr>
            <sz val="11"/>
            <color indexed="8"/>
            <rFont val="Helvetica"/>
            <family val="2"/>
          </rPr>
          <t>Mack Eason:
 a prison guard in Beijing Xin'an Forced Labor Camp (now Beijing Women's Forced Labor Camp);</t>
        </r>
      </text>
    </comment>
    <comment ref="AZ1956" authorId="1" shapeId="0" xr:uid="{00000000-0006-0000-0000-000089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956" authorId="1" shapeId="0" xr:uid="{00000000-0006-0000-0000-00008A230000}">
      <text>
        <r>
          <rPr>
            <sz val="11"/>
            <color indexed="8"/>
            <rFont val="Helvetica"/>
            <family val="2"/>
          </rPr>
          <t xml:space="preserve">Mack Eason:
Suit filed under VStGB, created to bring the German criminal law into accordance with the Rome Statute of the International Criminal Court
</t>
        </r>
      </text>
    </comment>
    <comment ref="BH1956" authorId="0" shapeId="0" xr:uid="{00000000-0006-0000-0000-00008B230000}">
      <text>
        <r>
          <rPr>
            <sz val="11"/>
            <color indexed="8"/>
            <rFont val="Helvetica"/>
            <family val="2"/>
          </rPr>
          <t>Author:
See letter from prosecutor, available HERE:
https://competenceuniverselle.files.wordpress.com/2011/07/einstellungsbescheidchina1.pdf</t>
        </r>
      </text>
    </comment>
    <comment ref="AF1957" authorId="1" shapeId="0" xr:uid="{00000000-0006-0000-0000-000059050000}">
      <text>
        <r>
          <rPr>
            <sz val="11"/>
            <color indexed="8"/>
            <rFont val="Helvetica"/>
            <family val="2"/>
          </rPr>
          <t>Mack Eason:
“inciting public hatred toward Falun Gong, torture and genocide”
http://www.clearwisdom.net/html/articles/2005/3/18/zip.html</t>
        </r>
      </text>
    </comment>
    <comment ref="AH1957" authorId="0" shapeId="0" xr:uid="{00000000-0006-0000-0000-00005A05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957" authorId="1" shapeId="0" xr:uid="{00000000-0006-0000-0000-00005B050000}">
      <text>
        <r>
          <rPr>
            <sz val="11"/>
            <color indexed="8"/>
            <rFont val="Helvetica"/>
            <family val="2"/>
          </rPr>
          <t xml:space="preserve">Mack Eason:
http://www.clearharmony.net/articles/a25406-Summary-of-European-Lawsuits-against-Jiang-Zemin-and-his-Accomplices-from-the-Chinese-Communist-Party.html
</t>
        </r>
      </text>
    </comment>
    <comment ref="AO1957" authorId="1" shapeId="0" xr:uid="{00000000-0006-0000-0000-00005C050000}">
      <text>
        <r>
          <rPr>
            <sz val="11"/>
            <color indexed="8"/>
            <rFont val="Helvetica"/>
            <family val="2"/>
          </rPr>
          <t>Mack Eason:
partly filed by  “Swiss Falun Dafa Association and the World Organization to Investigate the Persecution of Falun Gong”
http://www.clearwisdom.net/html/articles/2005/3/18/zip.html</t>
        </r>
      </text>
    </comment>
    <comment ref="AS1957" authorId="1" shapeId="0" xr:uid="{00000000-0006-0000-0000-00005D050000}">
      <text>
        <r>
          <rPr>
            <sz val="11"/>
            <color indexed="8"/>
            <rFont val="Helvetica"/>
            <family val="2"/>
          </rPr>
          <t xml:space="preserve">Mack Eason:
http://www.clearwisdom.net/html/articles/2005/3/18/zip.html
</t>
        </r>
      </text>
    </comment>
    <comment ref="AH1958" authorId="0" shapeId="0" xr:uid="{00000000-0006-0000-0000-00008E31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958" authorId="1" shapeId="0" xr:uid="{00000000-0006-0000-0000-00008F310000}">
      <text>
        <r>
          <rPr>
            <sz val="11"/>
            <color indexed="8"/>
            <rFont val="Helvetica"/>
            <family val="2"/>
          </rPr>
          <t>Mack Eason:
http://www.clearharmony.net/articles/a19152-Assistant-Director-of-Chinese-Anti-Cult-Association-CACA-Wang-Yusheng-Is-Sued-in-Switzerland.html</t>
        </r>
      </text>
    </comment>
    <comment ref="AO1958" authorId="1" shapeId="0" xr:uid="{00000000-0006-0000-0000-000090310000}">
      <text>
        <r>
          <rPr>
            <sz val="11"/>
            <color indexed="8"/>
            <rFont val="Helvetica"/>
            <family val="2"/>
          </rPr>
          <t>Mack Eason:
One of the lawyers on the case was Philip Grant, then-president of TRIAL Int’l.
http://www.clearharmony.net/articles/a19399-Tracing-the-Principal-Criminal-of-Inciting-Hate-Propaganda-Wang-Yusheng.html</t>
        </r>
      </text>
    </comment>
    <comment ref="BG1958" authorId="1" shapeId="0" xr:uid="{00000000-0006-0000-0000-000091310000}">
      <text>
        <r>
          <rPr>
            <sz val="11"/>
            <color indexed="8"/>
            <rFont val="Helvetica"/>
            <family val="2"/>
          </rPr>
          <t>Mack Eason:
No direct evidence from Falun Gong sources, but elsewhere I found that the Swiss had updated and adapted their domestic laws after adopting Rome statute in 2001
http://www.swissinfo.ch/eng/ngo-calls-time-on-tyrants-in-switzerland/31385692</t>
        </r>
      </text>
    </comment>
    <comment ref="O1959" authorId="0" shapeId="0" xr:uid="{00000000-0006-0000-0000-0000AF2D0000}">
      <text>
        <r>
          <rPr>
            <sz val="11"/>
            <color indexed="8"/>
            <rFont val="Helvetica"/>
            <family val="2"/>
          </rPr>
          <t>Author:
http://www.derechos.org/nizkor/arg/espana/gar.html</t>
        </r>
      </text>
    </comment>
    <comment ref="AB1959" authorId="0" shapeId="0" xr:uid="{00000000-0006-0000-0000-0000B02D0000}">
      <text>
        <r>
          <rPr>
            <sz val="11"/>
            <color indexed="8"/>
            <rFont val="Helvetica"/>
            <family val="2"/>
          </rPr>
          <t xml:space="preserve">Author:
See 1999 indictment, section 7. 
http://www.derechos.org/nizkor/arg/espana/gar.html </t>
        </r>
      </text>
    </comment>
    <comment ref="AC1959" authorId="0" shapeId="0" xr:uid="{00000000-0006-0000-0000-0000B1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59" authorId="0" shapeId="0" xr:uid="{00000000-0006-0000-0000-0000B22D0000}">
      <text>
        <r>
          <rPr>
            <sz val="11"/>
            <color indexed="8"/>
            <rFont val="Helvetica"/>
            <family val="2"/>
          </rPr>
          <t xml:space="preserve">Author:
Trial Watch says these Argentinean defendants were charged with CaH.  I looked through the court documents and I disagree.
</t>
        </r>
      </text>
    </comment>
    <comment ref="AF1959" authorId="0" shapeId="0" xr:uid="{00000000-0006-0000-0000-0000B32D0000}">
      <text>
        <r>
          <rPr>
            <sz val="11"/>
            <color indexed="8"/>
            <rFont val="Helvetica"/>
            <family val="2"/>
          </rPr>
          <t>Author:
Terrorism</t>
        </r>
      </text>
    </comment>
    <comment ref="AL1959" authorId="0" shapeId="0" xr:uid="{00000000-0006-0000-0000-0000B4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59" authorId="0" shapeId="0" xr:uid="{00000000-0006-0000-0000-0000B5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59" authorId="0" shapeId="0" xr:uid="{00000000-0006-0000-0000-0000B6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59" authorId="0" shapeId="0" xr:uid="{00000000-0006-0000-0000-0000B7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59" authorId="0" shapeId="0" xr:uid="{00000000-0006-0000-0000-0000B8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59" authorId="0" shapeId="0" xr:uid="{00000000-0006-0000-0000-0000B92D0000}">
      <text>
        <r>
          <rPr>
            <sz val="11"/>
            <color indexed="8"/>
            <rFont val="Helvetica"/>
            <family val="2"/>
          </rPr>
          <t>Author:
multiple countries had opened investigations into these Argentinean defendants.</t>
        </r>
      </text>
    </comment>
    <comment ref="A1960" authorId="0" shapeId="0" xr:uid="{00000000-0006-0000-0000-00003411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960" authorId="1" shapeId="0" xr:uid="{00000000-0006-0000-0000-000035110000}">
      <text>
        <r>
          <rPr>
            <sz val="11"/>
            <color indexed="8"/>
            <rFont val="Helvetica"/>
            <family val="2"/>
          </rPr>
          <t xml:space="preserve">Mack Eason:
https://trialinternational.org/latest-post/donald-h-rumsfeld/
</t>
        </r>
      </text>
    </comment>
    <comment ref="O1960" authorId="0" shapeId="0" xr:uid="{00000000-0006-0000-0000-000036110000}">
      <text>
        <r>
          <rPr>
            <sz val="11"/>
            <color indexed="8"/>
            <rFont val="Helvetica"/>
            <family val="2"/>
          </rPr>
          <t xml:space="preserve">Author:
Gallagher, "Universal Jurisdiction in Practice" jicj.oxfordjournals.org/content/7/5/1087.full.pdf
</t>
        </r>
      </text>
    </comment>
    <comment ref="Q1960" authorId="0" shapeId="0" xr:uid="{00000000-0006-0000-0000-000037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960" authorId="0" shapeId="0" xr:uid="{00000000-0006-0000-0000-000038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960" authorId="0" shapeId="0" xr:uid="{00000000-0006-0000-0000-000039110000}">
      <text>
        <r>
          <rPr>
            <sz val="11"/>
            <color indexed="8"/>
            <rFont val="Helvetica"/>
            <family val="2"/>
          </rPr>
          <t xml:space="preserve">Author:
US is Sui generis among former colonies.  Treated it differently.
</t>
        </r>
      </text>
    </comment>
    <comment ref="AH1960" authorId="0" shapeId="0" xr:uid="{00000000-0006-0000-0000-00003A110000}">
      <text>
        <r>
          <rPr>
            <sz val="11"/>
            <color indexed="8"/>
            <rFont val="Helvetica"/>
            <family val="2"/>
          </rPr>
          <t>Author:
https://en.wikipedia.org/wiki/List_of_former_German_colonies</t>
        </r>
      </text>
    </comment>
    <comment ref="AL1960" authorId="0" shapeId="0" xr:uid="{00000000-0006-0000-0000-00003B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960" authorId="0" shapeId="0" xr:uid="{00000000-0006-0000-0000-00003C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V1960" authorId="0" shapeId="0" xr:uid="{00000000-0006-0000-0000-00003D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1961" authorId="0" shapeId="0" xr:uid="{00000000-0006-0000-0000-0000192B0000}">
      <text>
        <r>
          <rPr>
            <sz val="11"/>
            <color indexed="8"/>
            <rFont val="Helvetica"/>
            <family val="2"/>
          </rPr>
          <t>Author:
http://www.derechos.org/nizkor/arg/espana/gar.html</t>
        </r>
      </text>
    </comment>
    <comment ref="P1961" authorId="0" shapeId="0" xr:uid="{00000000-0006-0000-0000-00001A2B0000}">
      <text>
        <r>
          <rPr>
            <sz val="11"/>
            <color indexed="8"/>
            <rFont val="Helvetica"/>
            <family val="2"/>
          </rPr>
          <t>Author:
International arrest warrant issued by Garzon
http://www.derechos.org/nizkor/arg/espana/autoago03.html</t>
        </r>
      </text>
    </comment>
    <comment ref="AB1961" authorId="0" shapeId="0" xr:uid="{00000000-0006-0000-0000-00001B2B0000}">
      <text>
        <r>
          <rPr>
            <sz val="11"/>
            <color indexed="8"/>
            <rFont val="Helvetica"/>
            <family val="2"/>
          </rPr>
          <t xml:space="preserve">Author:
See 1999 indictment, section 7. 
http://www.derechos.org/nizkor/arg/espana/gar.html </t>
        </r>
      </text>
    </comment>
    <comment ref="AC1961" authorId="0" shapeId="0" xr:uid="{00000000-0006-0000-0000-00001C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61" authorId="0" shapeId="0" xr:uid="{00000000-0006-0000-0000-00001D2B0000}">
      <text>
        <r>
          <rPr>
            <sz val="11"/>
            <color indexed="8"/>
            <rFont val="Helvetica"/>
            <family val="2"/>
          </rPr>
          <t xml:space="preserve">Author:
Trial Watch says these Argentinean defendants were charged with CaH.  I looked through the court documents and I disagree.
</t>
        </r>
      </text>
    </comment>
    <comment ref="AF1961" authorId="0" shapeId="0" xr:uid="{00000000-0006-0000-0000-00001E2B0000}">
      <text>
        <r>
          <rPr>
            <sz val="11"/>
            <color indexed="8"/>
            <rFont val="Helvetica"/>
            <family val="2"/>
          </rPr>
          <t>Author:
Terrorism</t>
        </r>
      </text>
    </comment>
    <comment ref="AL1961" authorId="0" shapeId="0" xr:uid="{00000000-0006-0000-0000-00001F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61" authorId="0" shapeId="0" xr:uid="{00000000-0006-0000-0000-000020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61" authorId="0" shapeId="0" xr:uid="{00000000-0006-0000-0000-000021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61" authorId="0" shapeId="0" xr:uid="{00000000-0006-0000-0000-000022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61" authorId="0" shapeId="0" xr:uid="{00000000-0006-0000-0000-0000232B0000}">
      <text>
        <r>
          <rPr>
            <sz val="11"/>
            <color rgb="FF000000"/>
            <rFont val="Helvetica"/>
            <family val="2"/>
          </rPr>
          <t xml:space="preserve">Author:
</t>
        </r>
        <r>
          <rPr>
            <sz val="11"/>
            <color rgb="FF000000"/>
            <rFont val="Helvetica"/>
            <family val="2"/>
          </rPr>
          <t xml:space="preserve">Co-national exiled victims certainly supported the suit but it appears that the original complainant – Castresana, a native Spaniard – seems to have filed the case out of a sense of his own obligation stemming from seeing news reports.
</t>
        </r>
        <r>
          <rPr>
            <sz val="11"/>
            <color rgb="FF000000"/>
            <rFont val="Helvetica"/>
            <family val="2"/>
          </rPr>
          <t xml:space="preserve">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
        </r>
        <r>
          <rPr>
            <sz val="11"/>
            <color rgb="FF000000"/>
            <rFont val="Helvetica"/>
            <family val="2"/>
          </rPr>
          <t xml:space="preserve">
</t>
        </r>
        <r>
          <rPr>
            <sz val="11"/>
            <color rgb="FF000000"/>
            <rFont val="Helvetica"/>
            <family val="2"/>
          </rPr>
          <t>That said, co-national victims groups were about to do so when he filed.</t>
        </r>
      </text>
    </comment>
    <comment ref="BI1961" authorId="0" shapeId="0" xr:uid="{00000000-0006-0000-0000-0000242B0000}">
      <text>
        <r>
          <rPr>
            <sz val="11"/>
            <color indexed="8"/>
            <rFont val="Helvetica"/>
            <family val="2"/>
          </rPr>
          <t>Author:
multiple countries had opened investigations into these Argentinean defendants.</t>
        </r>
      </text>
    </comment>
    <comment ref="O1962" authorId="0" shapeId="0" xr:uid="{00000000-0006-0000-0000-000094080000}">
      <text>
        <r>
          <rPr>
            <sz val="11"/>
            <color indexed="8"/>
            <rFont val="Helvetica"/>
            <family val="2"/>
          </rPr>
          <t>Author:
THE OXFORD COMPANION TO INTERNATIONAL CRIMINAL JUSTICE, p. 829</t>
        </r>
      </text>
    </comment>
    <comment ref="R1962" authorId="0" shapeId="0" xr:uid="{00000000-0006-0000-0000-000095080000}">
      <text>
        <r>
          <rPr>
            <sz val="11"/>
            <color indexed="8"/>
            <rFont val="Helvetica"/>
            <family val="2"/>
          </rPr>
          <t>Author:
http://www.haguejusticeportal.net/index.php?id=10679</t>
        </r>
      </text>
    </comment>
    <comment ref="AG1962" authorId="0" shapeId="0" xr:uid="{00000000-0006-0000-0000-000096080000}">
      <text>
        <r>
          <rPr>
            <sz val="11"/>
            <color indexed="8"/>
            <rFont val="Helvetica"/>
            <family val="2"/>
          </rPr>
          <t>Author:
Rwanda controlled first by Germany (German East Africa) during colonial period, then by Belgium under League of Nations Mandate system</t>
        </r>
      </text>
    </comment>
    <comment ref="AH1962" authorId="0" shapeId="0" xr:uid="{00000000-0006-0000-0000-000097080000}">
      <text>
        <r>
          <rPr>
            <sz val="11"/>
            <color indexed="8"/>
            <rFont val="Helvetica"/>
            <family val="2"/>
          </rPr>
          <t>Author:
barely.
https://en.wikipedia.org/wiki/Danish_colonial_empire#Overview</t>
        </r>
      </text>
    </comment>
    <comment ref="AL1962" authorId="0" shapeId="0" xr:uid="{00000000-0006-0000-0000-000098080000}">
      <text>
        <r>
          <rPr>
            <sz val="11"/>
            <color indexed="8"/>
            <rFont val="Helvetica"/>
            <family val="2"/>
          </rPr>
          <t>Author:
Quote source: http://www.internationalcrimesdatabase.org/Case/1074/Munyeshyaka/</t>
        </r>
      </text>
    </comment>
    <comment ref="AN1962" authorId="0" shapeId="0" xr:uid="{00000000-0006-0000-0000-000099080000}">
      <text>
        <r>
          <rPr>
            <sz val="11"/>
            <color indexed="8"/>
            <rFont val="Helvetica"/>
            <family val="2"/>
          </rPr>
          <t>Author:
“On 21 June and 12 July 1995 a number of persons, most of whom Rwandan nationals, accused Wenceslas Munyeshyaka, a Rwandan priest resid- ing in France and fulfi lling the functions of vicar in a municipality of the Ardèche region, of engaging in acts of genocide against them or their relatives, in April–May 1994, when he worked in the Kigali parish (Rwanda)”
THE OXFORD COMPANION TO INTERNATIONAL CRIMINAL JUSTICE, p. 829</t>
        </r>
      </text>
    </comment>
    <comment ref="AO1962" authorId="0" shapeId="0" xr:uid="{00000000-0006-0000-0000-00009A080000}">
      <text>
        <r>
          <rPr>
            <sz val="11"/>
            <color indexed="8"/>
            <rFont val="Helvetica"/>
            <family val="2"/>
          </rPr>
          <t>Author:
CPCR (FIDH-Survie-Other individual complainants)
https://www.collectifpartiescivilesrwanda.fr/en/tableau-des-plaintes-du-cpcr/</t>
        </r>
      </text>
    </comment>
    <comment ref="AP1962" authorId="0" shapeId="0" xr:uid="{00000000-0006-0000-0000-00009B080000}">
      <text>
        <r>
          <rPr>
            <sz val="11"/>
            <color indexed="8"/>
            <rFont val="Helvetica"/>
            <family val="2"/>
          </rPr>
          <t>Author:
“A judicial investigation began shortly after a complaint was lodged in July 1995 by Rwandan victims, who had sought refuge in France, and who had been informed of the presence of Father Wenceslas Munyeshyaka in the vicinity of Privas”  https://www.fidh.org/en/region/Africa/rwanda/the-wenceslas-munyeshyaka-case-dismissed-the-victims-deserve-a-trial</t>
        </r>
      </text>
    </comment>
    <comment ref="AQ1962" authorId="0" shapeId="0" xr:uid="{00000000-0006-0000-0000-00009C080000}">
      <text>
        <r>
          <rPr>
            <sz val="11"/>
            <color indexed="8"/>
            <rFont val="Helvetica"/>
            <family val="2"/>
          </rPr>
          <t>Author:
“A judicial investigation began shortly after a complaint was lodged in July 1995 by Rwandan victims, who had sought refuge in France, and who had been informed of the presence of Father Wenceslas Munyeshyaka in the vicinity of Privas”  https://www.fidh.org/en/region/Africa/rwanda/the-wenceslas-munyeshyaka-case-dismissed-the-victims-deserve-a-trial</t>
        </r>
      </text>
    </comment>
    <comment ref="AR1962" authorId="0" shapeId="0" xr:uid="{00000000-0006-0000-0000-00009D080000}">
      <text>
        <r>
          <rPr>
            <sz val="11"/>
            <color indexed="8"/>
            <rFont val="Helvetica"/>
            <family val="2"/>
          </rPr>
          <t>Author:
“A judicial investigation began shortly after a complaint was lodged in July 1995 by Rwandan victims, who had sought refuge in France, and who had been informed of the presence of Father Wenceslas Munyeshyaka in the vicinity of Privas”  https://www.fidh.org/en/region/Africa/rwanda/the-wenceslas-munyeshyaka-case-dismissed-the-victims-deserve-a-trial</t>
        </r>
      </text>
    </comment>
    <comment ref="BI1962" authorId="0" shapeId="0" xr:uid="{00000000-0006-0000-0000-00009E080000}">
      <text>
        <r>
          <rPr>
            <sz val="11"/>
            <color indexed="8"/>
            <rFont val="Helvetica"/>
            <family val="2"/>
          </rPr>
          <t>Author:
ICTR involvement</t>
        </r>
      </text>
    </comment>
    <comment ref="BJ1962" authorId="0" shapeId="0" xr:uid="{00000000-0006-0000-0000-00009F080000}">
      <text>
        <r>
          <rPr>
            <sz val="11"/>
            <color indexed="8"/>
            <rFont val="Helvetica"/>
            <family val="2"/>
          </rPr>
          <t>Author:
“November 26, 2006, a Rwandan military court sentenced abbot MUNYESHYAKA to life in prison (along with General Laurent Munyakazi).”
https://www.collectifpartiescivilesrwanda.fr/en/tableau-des-plaintes-du-cpcr/</t>
        </r>
      </text>
    </comment>
    <comment ref="O1963" authorId="0" shapeId="0" xr:uid="{00000000-0006-0000-0000-0000A0080000}">
      <text>
        <r>
          <rPr>
            <sz val="11"/>
            <color indexed="8"/>
            <rFont val="Helvetica"/>
            <family val="2"/>
          </rPr>
          <t>Author:
“Following the unsealing of an arrest warrant on 21 June 2007 by the ICTR, Munyeshyaka was arrested in France in July 2007, having already been under investigation after another complaint was brought by victims in 2000”
http://www.haguejusticeportal.net/index.php?id=10679</t>
        </r>
      </text>
    </comment>
    <comment ref="P1963" authorId="0" shapeId="0" xr:uid="{00000000-0006-0000-0000-0000A1080000}">
      <text>
        <r>
          <rPr>
            <sz val="11"/>
            <color indexed="8"/>
            <rFont val="Helvetica"/>
            <family val="2"/>
          </rPr>
          <t>Author:
International arrest warrant issued by Rwanda
https://trialinternational.org/latest-post/wenceslas-munyeshyaka/</t>
        </r>
      </text>
    </comment>
    <comment ref="R1963" authorId="0" shapeId="0" xr:uid="{00000000-0006-0000-0000-0000A2080000}">
      <text>
        <r>
          <rPr>
            <sz val="11"/>
            <color indexed="8"/>
            <rFont val="Helvetica"/>
            <family val="2"/>
          </rPr>
          <t>Author:
http://www.haguejusticeportal.net/index.php?id=10679</t>
        </r>
      </text>
    </comment>
    <comment ref="AG1963" authorId="0" shapeId="0" xr:uid="{00000000-0006-0000-0000-0000A3080000}">
      <text>
        <r>
          <rPr>
            <sz val="11"/>
            <color indexed="8"/>
            <rFont val="Helvetica"/>
            <family val="2"/>
          </rPr>
          <t>Author:
Rwanda controlled first by Germany (German East Africa) during colonial period, then by Belgium under League of Nations Mandate system</t>
        </r>
      </text>
    </comment>
    <comment ref="AH1963" authorId="0" shapeId="0" xr:uid="{00000000-0006-0000-0000-0000A4080000}">
      <text>
        <r>
          <rPr>
            <sz val="11"/>
            <color indexed="8"/>
            <rFont val="Helvetica"/>
            <family val="2"/>
          </rPr>
          <t>Author:
barely.
https://en.wikipedia.org/wiki/Danish_colonial_empire#Overview</t>
        </r>
      </text>
    </comment>
    <comment ref="AL1963" authorId="0" shapeId="0" xr:uid="{00000000-0006-0000-0000-0000A5080000}">
      <text>
        <r>
          <rPr>
            <sz val="11"/>
            <color indexed="8"/>
            <rFont val="Helvetica"/>
            <family val="2"/>
          </rPr>
          <t>Author:
Quote source: http://www.internationalcrimesdatabase.org/Case/1074/Munyeshyaka/</t>
        </r>
      </text>
    </comment>
    <comment ref="AN1963" authorId="0" shapeId="0" xr:uid="{00000000-0006-0000-0000-0000A6080000}">
      <text>
        <r>
          <rPr>
            <sz val="11"/>
            <color indexed="8"/>
            <rFont val="Helvetica"/>
            <family val="2"/>
          </rPr>
          <t>Author:
“Following the unsealing of an arrest warrant on 21 June 2007 by the ICTR, Munyeshyaka was arrested in France in July 2007, having already been under investigation after another complaint was brought by victims in 2000” http://www.haguejusticeportal.net/index.php?id=10679</t>
        </r>
      </text>
    </comment>
    <comment ref="AO1963" authorId="0" shapeId="0" xr:uid="{00000000-0006-0000-0000-0000A7080000}">
      <text>
        <r>
          <rPr>
            <sz val="11"/>
            <color indexed="8"/>
            <rFont val="Helvetica"/>
            <family val="2"/>
          </rPr>
          <t>Author:
CPCR (FIDH-Survie-Other individual complainants)
https://www.collectifpartiescivilesrwanda.fr/en/tableau-des-plaintes-du-cpcr/</t>
        </r>
      </text>
    </comment>
    <comment ref="AP1963" authorId="0" shapeId="0" xr:uid="{00000000-0006-0000-0000-0000A8080000}">
      <text>
        <r>
          <rPr>
            <sz val="11"/>
            <color indexed="8"/>
            <rFont val="Helvetica"/>
            <family val="2"/>
          </rPr>
          <t>Author:
“A judicial investigation began shortly after a complaint was lodged in July 1995 by Rwandan victims, who had sought refuge in France, and who had been informed of the presence of Father Wenceslas Munyeshyaka in the vicinity of Privas”  https://www.fidh.org/en/region/Africa/rwanda/the-wenceslas-munyeshyaka-case-dismissed-the-victims-deserve-a-trial</t>
        </r>
      </text>
    </comment>
    <comment ref="AQ1963" authorId="0" shapeId="0" xr:uid="{00000000-0006-0000-0000-0000A9080000}">
      <text>
        <r>
          <rPr>
            <sz val="11"/>
            <color indexed="8"/>
            <rFont val="Helvetica"/>
            <family val="2"/>
          </rPr>
          <t>Author:
“A judicial investigation began shortly after a complaint was lodged in July 1995 by Rwandan victims, who had sought refuge in France, and who had been informed of the presence of Father Wenceslas Munyeshyaka in the vicinity of Privas”  https://www.fidh.org/en/region/Africa/rwanda/the-wenceslas-munyeshyaka-case-dismissed-the-victims-deserve-a-trial</t>
        </r>
      </text>
    </comment>
    <comment ref="AR1963" authorId="0" shapeId="0" xr:uid="{00000000-0006-0000-0000-0000AA080000}">
      <text>
        <r>
          <rPr>
            <sz val="11"/>
            <color indexed="8"/>
            <rFont val="Helvetica"/>
            <family val="2"/>
          </rPr>
          <t>Author:
“A judicial investigation began shortly after a complaint was lodged in July 1995 by Rwandan victims, who had sought refuge in France, and who had been informed of the presence of Father Wenceslas Munyeshyaka in the vicinity of Privas”  https://www.fidh.org/en/region/Africa/rwanda/the-wenceslas-munyeshyaka-case-dismissed-the-victims-deserve-a-trial</t>
        </r>
      </text>
    </comment>
    <comment ref="BI1963" authorId="0" shapeId="0" xr:uid="{00000000-0006-0000-0000-0000AB080000}">
      <text>
        <r>
          <rPr>
            <sz val="11"/>
            <color indexed="8"/>
            <rFont val="Helvetica"/>
            <family val="2"/>
          </rPr>
          <t>Author:
ICTR involvement</t>
        </r>
      </text>
    </comment>
    <comment ref="BJ1963" authorId="0" shapeId="0" xr:uid="{00000000-0006-0000-0000-0000AC080000}">
      <text>
        <r>
          <rPr>
            <sz val="11"/>
            <color indexed="8"/>
            <rFont val="Helvetica"/>
            <family val="2"/>
          </rPr>
          <t>Author:
“November 26, 2006, a Rwandan military court sentenced abbot MUNYESHYAKA to life in prison (along with General Laurent Munyakazi).”
https://www.collectifpartiescivilesrwanda.fr/en/tableau-des-plaintes-du-cpcr/</t>
        </r>
      </text>
    </comment>
    <comment ref="O1964" authorId="0" shapeId="0" xr:uid="{00000000-0006-0000-0000-0000492B0000}">
      <text>
        <r>
          <rPr>
            <sz val="11"/>
            <color indexed="8"/>
            <rFont val="Helvetica"/>
            <family val="2"/>
          </rPr>
          <t>Author:
http://www.derechos.org/nizkor/arg/espana/gar.html</t>
        </r>
      </text>
    </comment>
    <comment ref="P1964" authorId="0" shapeId="0" xr:uid="{00000000-0006-0000-0000-00004A2B0000}">
      <text>
        <r>
          <rPr>
            <sz val="11"/>
            <color indexed="8"/>
            <rFont val="Helvetica"/>
            <family val="2"/>
          </rPr>
          <t>Author:
http://www.derechos.org/nizkor/arg/espana/gar.html</t>
        </r>
      </text>
    </comment>
    <comment ref="AB1964" authorId="0" shapeId="0" xr:uid="{00000000-0006-0000-0000-00004B2B0000}">
      <text>
        <r>
          <rPr>
            <sz val="11"/>
            <color indexed="8"/>
            <rFont val="Helvetica"/>
            <family val="2"/>
          </rPr>
          <t xml:space="preserve">Author:
See 1999 indictment, section 7. 
http://www.derechos.org/nizkor/arg/espana/gar.html </t>
        </r>
      </text>
    </comment>
    <comment ref="AC1964" authorId="0" shapeId="0" xr:uid="{00000000-0006-0000-0000-00004C2B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64" authorId="0" shapeId="0" xr:uid="{00000000-0006-0000-0000-00004D2B0000}">
      <text>
        <r>
          <rPr>
            <sz val="11"/>
            <color indexed="8"/>
            <rFont val="Helvetica"/>
            <family val="2"/>
          </rPr>
          <t xml:space="preserve">Author:
Trial Watch says these Argentinean defendants were charged with CaH.  I looked through the court documents and I disagree.
</t>
        </r>
      </text>
    </comment>
    <comment ref="AF1964" authorId="0" shapeId="0" xr:uid="{00000000-0006-0000-0000-00004E2B0000}">
      <text>
        <r>
          <rPr>
            <sz val="11"/>
            <color indexed="8"/>
            <rFont val="Helvetica"/>
            <family val="2"/>
          </rPr>
          <t>Author:
Terrorism</t>
        </r>
      </text>
    </comment>
    <comment ref="AL1964" authorId="0" shapeId="0" xr:uid="{00000000-0006-0000-0000-00004F2B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64" authorId="0" shapeId="0" xr:uid="{00000000-0006-0000-0000-000050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64" authorId="0" shapeId="0" xr:uid="{00000000-0006-0000-0000-000051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64" authorId="0" shapeId="0" xr:uid="{00000000-0006-0000-0000-0000522B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64" authorId="0" shapeId="0" xr:uid="{00000000-0006-0000-0000-0000532B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64" authorId="0" shapeId="0" xr:uid="{00000000-0006-0000-0000-0000542B0000}">
      <text>
        <r>
          <rPr>
            <sz val="11"/>
            <color indexed="8"/>
            <rFont val="Helvetica"/>
            <family val="2"/>
          </rPr>
          <t>Author:
multiple countries had opened investigations into these Argentinean defendants.</t>
        </r>
      </text>
    </comment>
    <comment ref="O1965" authorId="1" shapeId="0" xr:uid="{00000000-0006-0000-0000-00001D130000}">
      <text>
        <r>
          <rPr>
            <sz val="11"/>
            <color indexed="8"/>
            <rFont val="Helvetica"/>
            <family val="2"/>
          </rPr>
          <t>Mack Eason:
https://www.hrw.org/news/2015/12/18/why-germany-can-and-should-open-investigation-us-torture</t>
        </r>
      </text>
    </comment>
    <comment ref="AB1965" authorId="1" shapeId="0" xr:uid="{00000000-0006-0000-0000-00001E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D1965" authorId="1" shapeId="0" xr:uid="{00000000-0006-0000-0000-00001F130000}">
      <text>
        <r>
          <rPr>
            <sz val="11"/>
            <color indexed="8"/>
            <rFont val="Helvetica"/>
            <family val="2"/>
          </rPr>
          <t>Mack Eason:
https://www.ecchr.eu/en/our_work/international-crimes-and-accountability/u-s-accountability/germany.html?file=tl_files/Dokumente/Universelle%20Justiz/Criminal%20Complaint_Tenet_Rumsfeld_et%20al_20141217.pdf
https://www.ecchr.eu/en/our_work/international-crimes-and-accountability/u-s-accountability/germany.html?file=tl_files/Dokumente/Universelle%20Justiz/Criminal%20complaint%20Tenet%20summary_engl_2014_14_17.pdf</t>
        </r>
      </text>
    </comment>
    <comment ref="AL1965" authorId="1" shapeId="0" xr:uid="{00000000-0006-0000-0000-000020130000}">
      <text>
        <r>
          <rPr>
            <sz val="11"/>
            <color indexed="8"/>
            <rFont val="Helvetica"/>
            <family val="2"/>
          </rPr>
          <t>Mack Eason:
https://www.ecchr.eu/en/our_work/international-crimes-and-accountability/u-s-accountability/germany.html</t>
        </r>
      </text>
    </comment>
    <comment ref="AP1965" authorId="1" shapeId="0" xr:uid="{00000000-0006-0000-0000-000021130000}">
      <text>
        <r>
          <rPr>
            <sz val="11"/>
            <color indexed="8"/>
            <rFont val="Helvetica"/>
            <family val="2"/>
          </rPr>
          <t xml:space="preserve">Mack Eason:
CCR is American
</t>
        </r>
      </text>
    </comment>
    <comment ref="A1966" authorId="0" shapeId="0" xr:uid="{00000000-0006-0000-0000-00003E11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966" authorId="1" shapeId="0" xr:uid="{00000000-0006-0000-0000-00003F110000}">
      <text>
        <r>
          <rPr>
            <sz val="11"/>
            <color indexed="8"/>
            <rFont val="Helvetica"/>
            <family val="2"/>
          </rPr>
          <t xml:space="preserve">Mack Eason:
https://trialinternational.org/latest-post/donald-h-rumsfeld/
</t>
        </r>
      </text>
    </comment>
    <comment ref="O1966" authorId="0" shapeId="0" xr:uid="{00000000-0006-0000-0000-000040110000}">
      <text>
        <r>
          <rPr>
            <sz val="11"/>
            <color indexed="8"/>
            <rFont val="Helvetica"/>
            <family val="2"/>
          </rPr>
          <t xml:space="preserve">Author:
Gallagher, "Universal Jurisdiction in Practice" jicj.oxfordjournals.org/content/7/5/1087.full.pdf
</t>
        </r>
      </text>
    </comment>
    <comment ref="Q1966" authorId="0" shapeId="0" xr:uid="{00000000-0006-0000-0000-000041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966" authorId="0" shapeId="0" xr:uid="{00000000-0006-0000-0000-000042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966" authorId="0" shapeId="0" xr:uid="{00000000-0006-0000-0000-000043110000}">
      <text>
        <r>
          <rPr>
            <sz val="11"/>
            <color indexed="8"/>
            <rFont val="Helvetica"/>
            <family val="2"/>
          </rPr>
          <t xml:space="preserve">Author:
US is Sui generis among former colonies.  Treated it differently.
</t>
        </r>
      </text>
    </comment>
    <comment ref="AH1966" authorId="0" shapeId="0" xr:uid="{00000000-0006-0000-0000-000044110000}">
      <text>
        <r>
          <rPr>
            <sz val="11"/>
            <color indexed="8"/>
            <rFont val="Helvetica"/>
            <family val="2"/>
          </rPr>
          <t>Author:
https://en.wikipedia.org/wiki/List_of_former_German_colonies</t>
        </r>
      </text>
    </comment>
    <comment ref="AL1966" authorId="0" shapeId="0" xr:uid="{00000000-0006-0000-0000-000045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966" authorId="0" shapeId="0" xr:uid="{00000000-0006-0000-0000-000046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S1966" authorId="0" shapeId="0" xr:uid="{00000000-0006-0000-0000-000047110000}">
      <text>
        <r>
          <rPr>
            <sz val="11"/>
            <color indexed="8"/>
            <rFont val="Helvetica"/>
            <family val="2"/>
          </rPr>
          <t>Author:
General Counsel of the Department of Defense</t>
        </r>
      </text>
    </comment>
    <comment ref="AV1966" authorId="0" shapeId="0" xr:uid="{00000000-0006-0000-0000-000048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AT1967" authorId="1" shapeId="0" xr:uid="{C9E50B46-BA23-FA49-8750-D10030040EEE}">
      <text>
        <r>
          <rPr>
            <sz val="10"/>
            <color rgb="FF000000"/>
            <rFont val="Calibri"/>
            <family val="2"/>
          </rPr>
          <t>"A pesar de los 25 años transcurridos desde la caída de la </t>
        </r>
        <r>
          <rPr>
            <b/>
            <sz val="10"/>
            <color rgb="FF000000"/>
            <rFont val="Calibri"/>
            <family val="2"/>
          </rPr>
          <t>dictadura</t>
        </r>
        <r>
          <rPr>
            <sz val="10"/>
            <color rgb="FF000000"/>
            <rFont val="Calibri"/>
            <family val="2"/>
          </rPr>
          <t xml:space="preserve">
</t>
        </r>
        <r>
          <rPr>
            <b/>
            <sz val="10"/>
            <color rgb="FF000000"/>
            <rFont val="Calibri"/>
            <family val="2"/>
          </rPr>
          <t>cívico-militar-empresarial </t>
        </r>
        <r>
          <rPr>
            <sz val="10"/>
            <color rgb="FF000000"/>
            <rFont val="Calibri"/>
            <family val="2"/>
          </rPr>
          <t xml:space="preserve">conducida por Alfredo Stroessner sigue reinando la
</t>
        </r>
        <r>
          <rPr>
            <sz val="10"/>
            <color rgb="FF000000"/>
            <rFont val="Calibri"/>
            <family val="2"/>
          </rPr>
          <t xml:space="preserve">IMPUNIDAD en el ámbito del sistema jurídico de Paraguay y no se advierte la
</t>
        </r>
        <r>
          <rPr>
            <sz val="10"/>
            <color rgb="FF000000"/>
            <rFont val="Calibri"/>
            <family val="2"/>
          </rPr>
          <t>intención de juzgar a sus responsables"  https://rosaluxspba.org/wp-content/uploads/CARTILLA-60-A%25C3%2591OS-DE-IMPUNIDAD.PY_.pdf</t>
        </r>
      </text>
    </comment>
    <comment ref="A1968" authorId="0" shapeId="0" xr:uid="{00000000-0006-0000-0000-000049110000}">
      <text>
        <r>
          <rPr>
            <sz val="11"/>
            <color indexed="8"/>
            <rFont val="Helvetica"/>
            <family val="2"/>
          </rPr>
          <t>Author:
Fill in whether defendants were living in prosecuting state.  According to http://jicj.oxfordjournals.org/content/7/5/1087.full.pdf at least three of them had been stationed in Stuttgart</t>
        </r>
      </text>
    </comment>
    <comment ref="K1968" authorId="1" shapeId="0" xr:uid="{00000000-0006-0000-0000-00004A110000}">
      <text>
        <r>
          <rPr>
            <sz val="11"/>
            <color indexed="8"/>
            <rFont val="Helvetica"/>
            <family val="2"/>
          </rPr>
          <t xml:space="preserve">Mack Eason:
https://trialinternational.org/latest-post/donald-h-rumsfeld/
</t>
        </r>
      </text>
    </comment>
    <comment ref="O1968" authorId="0" shapeId="0" xr:uid="{00000000-0006-0000-0000-00004B110000}">
      <text>
        <r>
          <rPr>
            <sz val="11"/>
            <color indexed="8"/>
            <rFont val="Helvetica"/>
            <family val="2"/>
          </rPr>
          <t xml:space="preserve">Author:
Gallagher, "Universal Jurisdiction in Practice" jicj.oxfordjournals.org/content/7/5/1087.full.pdf
</t>
        </r>
      </text>
    </comment>
    <comment ref="Q1968" authorId="0" shapeId="0" xr:uid="{00000000-0006-0000-0000-00004C110000}">
      <text>
        <r>
          <rPr>
            <sz val="11"/>
            <color indexed="8"/>
            <rFont val="Helvetica"/>
            <family val="2"/>
          </rPr>
          <t>Author:
“On 27 April 2007, the Prosecutor General at the Federal Court of Justice announced that he would not proceed with an investigation”
http://jicj.oxfordjournals.org/content/7/5/1087.full.pdf</t>
        </r>
      </text>
    </comment>
    <comment ref="AF1968" authorId="0" shapeId="0" xr:uid="{00000000-0006-0000-0000-00004D110000}">
      <text>
        <r>
          <rPr>
            <sz val="11"/>
            <color indexed="8"/>
            <rFont val="Helvetica"/>
            <family val="2"/>
          </rPr>
          <t>Author:
“charges of torture, including rape, war crimes, cruel and inhuman treatment, and degrading and humiliat- ing treatment.”
Gallagher, "Universal Jurisdiction in Practice" jicj.oxfordjournals.org/content/7/5/1087.full.pdf</t>
        </r>
      </text>
    </comment>
    <comment ref="AG1968" authorId="0" shapeId="0" xr:uid="{00000000-0006-0000-0000-00004E110000}">
      <text>
        <r>
          <rPr>
            <sz val="11"/>
            <color indexed="8"/>
            <rFont val="Helvetica"/>
            <family val="2"/>
          </rPr>
          <t xml:space="preserve">Author:
US is Sui generis among former colonies.  Treated it differently.
</t>
        </r>
      </text>
    </comment>
    <comment ref="AH1968" authorId="0" shapeId="0" xr:uid="{00000000-0006-0000-0000-00004F110000}">
      <text>
        <r>
          <rPr>
            <sz val="11"/>
            <color indexed="8"/>
            <rFont val="Helvetica"/>
            <family val="2"/>
          </rPr>
          <t>Author:
https://en.wikipedia.org/wiki/List_of_former_German_colonies</t>
        </r>
      </text>
    </comment>
    <comment ref="AL1968" authorId="0" shapeId="0" xr:uid="{00000000-0006-0000-0000-000050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O1968" authorId="0" shapeId="0" xr:uid="{00000000-0006-0000-0000-000051110000}">
      <text>
        <r>
          <rPr>
            <sz val="11"/>
            <color indexed="8"/>
            <rFont val="Helvetica"/>
            <family val="2"/>
          </rPr>
          <t>Author:
“The European Center for Constitutional and Human Rights (ECCHR), the International Federation for Human Rights (FIDH), CCR and more than 40 human rights organizations and individuals, including two former Nobel Peace Prize winners and the former Special Rapporteur on Torture, filed a second complaint under the CCAIL against high-level US officials on 14 November 2006.” Gallagher, "Universal Jurisdiction in Practice" jicj.oxfordjournals.org/content/7/5/1087.full.pdf at 1106</t>
        </r>
      </text>
    </comment>
    <comment ref="AV1968" authorId="0" shapeId="0" xr:uid="{00000000-0006-0000-0000-000052110000}">
      <text>
        <r>
          <rPr>
            <sz val="11"/>
            <color indexed="8"/>
            <rFont val="Helvetica"/>
            <family val="2"/>
          </rPr>
          <t>Author:
“the passage of the Military Commissions Act in October 2006, which inter alia purports to provide immunity to officials for certain violations of international and US law,”
Gallagher, "Universal Jurisdiction in Practice" jicj.oxfordjournals.org/content/7/5/1087.full.pdf</t>
        </r>
      </text>
    </comment>
    <comment ref="O1969" authorId="0" shapeId="0" xr:uid="{00000000-0006-0000-0000-00009A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69" authorId="0" shapeId="0" xr:uid="{00000000-0006-0000-0000-00009B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69" authorId="0" shapeId="0" xr:uid="{00000000-0006-0000-0000-00009C300000}">
      <text>
        <r>
          <rPr>
            <sz val="11"/>
            <color indexed="8"/>
            <rFont val="Helvetica"/>
            <family val="2"/>
          </rPr>
          <t>Author:
https://books.google.com/books?id=X5EgykND42kC&amp;pg=PA401</t>
        </r>
      </text>
    </comment>
    <comment ref="AN1969" authorId="0" shapeId="0" xr:uid="{00000000-0006-0000-0000-00009D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69" authorId="0" shapeId="0" xr:uid="{00000000-0006-0000-0000-00009E300000}">
      <text>
        <r>
          <rPr>
            <sz val="11"/>
            <color indexed="8"/>
            <rFont val="Helvetica"/>
            <family val="2"/>
          </rPr>
          <t>Author:
The Simon Wiesenthal Centre</t>
        </r>
      </text>
    </comment>
    <comment ref="AL1970" authorId="1" shapeId="0" xr:uid="{00000000-0006-0000-0000-00005E050000}">
      <text>
        <r>
          <rPr>
            <sz val="11"/>
            <color rgb="FF000000"/>
            <rFont val="Helvetica"/>
            <family val="2"/>
          </rPr>
          <t xml:space="preserve">Mack Eason:
</t>
        </r>
        <r>
          <rPr>
            <sz val="11"/>
            <color rgb="FF000000"/>
            <rFont val="Helvetica"/>
            <family val="2"/>
          </rPr>
          <t>http://www.clearharmony.net/articles/a16180-Cyprus-Some-Stories-about-Suing-Wu-Guanzheng.html</t>
        </r>
      </text>
    </comment>
    <comment ref="AS1970" authorId="1" shapeId="0" xr:uid="{00000000-0006-0000-0000-00005F050000}">
      <text>
        <r>
          <rPr>
            <sz val="11"/>
            <color indexed="8"/>
            <rFont val="Helvetica"/>
            <family val="2"/>
          </rPr>
          <t>Mack Eason:
Secretary of the Central Commission for Discipline Inspection from 2002-2007</t>
        </r>
      </text>
    </comment>
    <comment ref="K1971" authorId="0" shapeId="0" xr:uid="{00000000-0006-0000-0000-0000CD000000}">
      <text>
        <r>
          <rPr>
            <sz val="11"/>
            <color indexed="8"/>
            <rFont val="Helvetica"/>
            <family val="2"/>
          </rPr>
          <t xml:space="preserve">Author:
http://www.vidalatinasd.com/news/2014/jun/24/china-hails-spanish-courts-decision-to-drop-tibet/
</t>
        </r>
      </text>
    </comment>
    <comment ref="O1971" authorId="0" shapeId="0" xr:uid="{00000000-0006-0000-0000-0000CE000000}">
      <text>
        <r>
          <rPr>
            <sz val="11"/>
            <color indexed="8"/>
            <rFont val="Helvetica"/>
            <family val="2"/>
          </rPr>
          <t>Author:
http://www.david-kilgour.com/2008/pdf/flg/Madrid%20resolution.pdf</t>
        </r>
      </text>
    </comment>
    <comment ref="Q1971" authorId="0" shapeId="0" xr:uid="{00000000-0006-0000-0000-0000CF000000}">
      <text>
        <r>
          <rPr>
            <sz val="11"/>
            <color indexed="8"/>
            <rFont val="Helvetica"/>
            <family val="2"/>
          </rPr>
          <t>Author:
Text of indictment, available here:
http://hrlf.net/wp-content/uploads/2014/08/JiangIndictmentTranslation.pdf</t>
        </r>
      </text>
    </comment>
    <comment ref="AL1971" authorId="0" shapeId="0" xr:uid="{00000000-0006-0000-0000-0000D0000000}">
      <text>
        <r>
          <rPr>
            <sz val="11"/>
            <color indexed="8"/>
            <rFont val="Helvetica"/>
            <family val="2"/>
          </rPr>
          <t xml:space="preserve">Author:
http://www.david-kilgour.com/2008/Jan_05_2008_04.htm
</t>
        </r>
      </text>
    </comment>
    <comment ref="AN1971" authorId="0" shapeId="0" xr:uid="{00000000-0006-0000-0000-0000D1000000}">
      <text>
        <r>
          <rPr>
            <sz val="11"/>
            <color indexed="8"/>
            <rFont val="Helvetica"/>
            <family val="2"/>
          </rPr>
          <t>Author:
"15 October, 2003, fifteen genocide victims interpose a criminal complaint against Chinese Ex-president Jiang Zemin and Luo Gan”
http://www.david-kilgour.com/2008/Jan_05_2008_04.htm
For names of complainants, see
http://www.david-kilgour.com/2008/pdf/flg/Madrid%20resolution.pdf</t>
        </r>
      </text>
    </comment>
    <comment ref="AO1971" authorId="0" shapeId="0" xr:uid="{00000000-0006-0000-0000-0000D2000000}">
      <text>
        <r>
          <rPr>
            <sz val="11"/>
            <color indexed="8"/>
            <rFont val="Helvetica"/>
            <family val="2"/>
          </rPr>
          <t>Author:
HRLF says it’s “lead plaintiff” on behalf of original claimants.  Not sure when HRLF got on board.
http://hrlf.net/doe-vs-jiang-zemin/</t>
        </r>
      </text>
    </comment>
    <comment ref="AQ1971" authorId="0" shapeId="0" xr:uid="{00000000-0006-0000-0000-0000D3000000}">
      <text>
        <r>
          <rPr>
            <sz val="11"/>
            <color indexed="8"/>
            <rFont val="Helvetica"/>
            <family val="2"/>
          </rPr>
          <t>Author:
Not clear whether any of the victims who filed in Spain were living there at the time.</t>
        </r>
      </text>
    </comment>
    <comment ref="AR1971" authorId="0" shapeId="0" xr:uid="{00000000-0006-0000-0000-0000D4000000}">
      <text>
        <r>
          <rPr>
            <sz val="11"/>
            <color indexed="8"/>
            <rFont val="Helvetica"/>
            <family val="2"/>
          </rPr>
          <t>Author:
Not clear whether any of the victims who filed in Spain were living there at the time.</t>
        </r>
      </text>
    </comment>
    <comment ref="AS1971" authorId="0" shapeId="0" xr:uid="{00000000-0006-0000-0000-0000D5000000}">
      <text>
        <r>
          <rPr>
            <sz val="11"/>
            <color indexed="8"/>
            <rFont val="Helvetica"/>
            <family val="2"/>
          </rPr>
          <t>Author:
http://hrlf.net/direct-litigation/President of the Chinese Communist Party’s Disciplinary Commission</t>
        </r>
      </text>
    </comment>
    <comment ref="AF1972" authorId="1" shapeId="0" xr:uid="{00000000-0006-0000-0000-00004F050000}">
      <text>
        <r>
          <rPr>
            <sz val="11"/>
            <color indexed="8"/>
            <rFont val="Helvetica"/>
            <family val="2"/>
          </rPr>
          <t>Mack Eason:
“inciting public hatred toward Falun Gong, torture and genocide”
http://www.clearwisdom.net/html/articles/2005/3/18/zip.html</t>
        </r>
      </text>
    </comment>
    <comment ref="AH1972" authorId="0" shapeId="0" xr:uid="{00000000-0006-0000-0000-00005005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1972" authorId="1" shapeId="0" xr:uid="{00000000-0006-0000-0000-000051050000}">
      <text>
        <r>
          <rPr>
            <sz val="11"/>
            <color indexed="8"/>
            <rFont val="Helvetica"/>
            <family val="2"/>
          </rPr>
          <t xml:space="preserve">Mack Eason:
http://www.clearharmony.net/articles/a25406-Summary-of-European-Lawsuits-against-Jiang-Zemin-and-his-Accomplices-from-the-Chinese-Communist-Party.html
</t>
        </r>
      </text>
    </comment>
    <comment ref="AO1972" authorId="1" shapeId="0" xr:uid="{00000000-0006-0000-0000-000052050000}">
      <text>
        <r>
          <rPr>
            <sz val="11"/>
            <color indexed="8"/>
            <rFont val="Helvetica"/>
            <family val="2"/>
          </rPr>
          <t>Mack Eason:
partly filed by  “Swiss Falun Dafa Association and the World Organization to Investigate the Persecution of Falun Gong”
http://www.clearwisdom.net/html/articles/2005/3/18/zip.html</t>
        </r>
      </text>
    </comment>
    <comment ref="AS1972" authorId="1" shapeId="0" xr:uid="{00000000-0006-0000-0000-000053050000}">
      <text>
        <r>
          <rPr>
            <sz val="11"/>
            <color indexed="8"/>
            <rFont val="Helvetica"/>
            <family val="2"/>
          </rPr>
          <t xml:space="preserve">Mack Eason:
http://www.clearwisdom.net/html/articles/2005/3/18/zip.html
</t>
        </r>
      </text>
    </comment>
    <comment ref="K1973" authorId="0" shapeId="0" xr:uid="{00000000-0006-0000-0000-00008C230000}">
      <text>
        <r>
          <rPr>
            <sz val="11"/>
            <color indexed="8"/>
            <rFont val="Helvetica"/>
            <family val="2"/>
          </rPr>
          <t>Author:
See letter from prosecutor, available HERE:
https://competenceuniverselle.files.wordpress.com/2011/07/einstellungsbescheidchina1.pdf</t>
        </r>
      </text>
    </comment>
    <comment ref="O1973" authorId="0" shapeId="0" xr:uid="{00000000-0006-0000-0000-00008D230000}">
      <text>
        <r>
          <rPr>
            <sz val="11"/>
            <color indexed="8"/>
            <rFont val="Helvetica"/>
            <family val="2"/>
          </rPr>
          <t>Author:
http://en.minghui.org/html/articles/2003/11/29/42699.html</t>
        </r>
      </text>
    </comment>
    <comment ref="AB1973" authorId="0" shapeId="0" xr:uid="{00000000-0006-0000-0000-00008E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973" authorId="0" shapeId="0" xr:uid="{00000000-0006-0000-0000-00008F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973" authorId="0" shapeId="0" xr:uid="{00000000-0006-0000-0000-000090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973" authorId="0" shapeId="0" xr:uid="{00000000-0006-0000-0000-000091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973" authorId="0" shapeId="0" xr:uid="{00000000-0006-0000-0000-000092230000}">
      <text>
        <r>
          <rPr>
            <sz val="11"/>
            <color indexed="8"/>
            <rFont val="Helvetica"/>
            <family val="2"/>
          </rPr>
          <t>Author:
https://en.wikipedia.org/wiki/List_of_former_German_colonies</t>
        </r>
      </text>
    </comment>
    <comment ref="AL1973" authorId="0" shapeId="0" xr:uid="{00000000-0006-0000-0000-000093230000}">
      <text>
        <r>
          <rPr>
            <sz val="11"/>
            <color indexed="8"/>
            <rFont val="Helvetica"/>
            <family val="2"/>
          </rPr>
          <t>Author:
http://en.minghui.org/html/articles/2003/11/29/42699.html</t>
        </r>
      </text>
    </comment>
    <comment ref="AN1973" authorId="0" shapeId="0" xr:uid="{00000000-0006-0000-0000-000094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973" authorId="0" shapeId="0" xr:uid="{00000000-0006-0000-0000-000095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973" authorId="0" shapeId="0" xr:uid="{00000000-0006-0000-0000-000096230000}">
      <text>
        <r>
          <rPr>
            <sz val="11"/>
            <color indexed="8"/>
            <rFont val="Helvetica"/>
            <family val="2"/>
          </rPr>
          <t>Author:
This source discusses plaintiff victims living in Germany: http://en.minghui.org/html/articles/2003/11/29/42699.html</t>
        </r>
      </text>
    </comment>
    <comment ref="AS1973" authorId="1" shapeId="0" xr:uid="{00000000-0006-0000-0000-000097230000}">
      <text>
        <r>
          <rPr>
            <sz val="11"/>
            <color indexed="8"/>
            <rFont val="Helvetica"/>
            <family val="2"/>
          </rPr>
          <t>Mack Eason:
Deputy Governor of Liaoning Province;</t>
        </r>
      </text>
    </comment>
    <comment ref="AZ1973" authorId="1" shapeId="0" xr:uid="{00000000-0006-0000-0000-000098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973" authorId="1" shapeId="0" xr:uid="{00000000-0006-0000-0000-000099230000}">
      <text>
        <r>
          <rPr>
            <sz val="11"/>
            <color indexed="8"/>
            <rFont val="Helvetica"/>
            <family val="2"/>
          </rPr>
          <t xml:space="preserve">Mack Eason:
Suit filed under VStGB, created to bring the German criminal law into accordance with the Rome Statute of the International Criminal Court
</t>
        </r>
      </text>
    </comment>
    <comment ref="BH1973" authorId="0" shapeId="0" xr:uid="{00000000-0006-0000-0000-00009A230000}">
      <text>
        <r>
          <rPr>
            <sz val="11"/>
            <color indexed="8"/>
            <rFont val="Helvetica"/>
            <family val="2"/>
          </rPr>
          <t>Author:
See letter from prosecutor, available HERE:
https://competenceuniverselle.files.wordpress.com/2011/07/einstellungsbescheidchina1.pdf</t>
        </r>
      </text>
    </comment>
    <comment ref="K1974" authorId="0" shapeId="0" xr:uid="{00000000-0006-0000-0000-000023070000}">
      <text>
        <r>
          <rPr>
            <sz val="11"/>
            <color indexed="8"/>
            <rFont val="Helvetica"/>
            <family val="2"/>
          </rPr>
          <t>Author:
http://pchrgaza.org/files/Reports/English/pdf_spec/PCHR-UJ-BOOK.pdf</t>
        </r>
      </text>
    </comment>
    <comment ref="AG1974" authorId="0" shapeId="0" xr:uid="{00000000-0006-0000-0000-00002407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974" authorId="0" shapeId="0" xr:uid="{00000000-0006-0000-0000-000025070000}">
      <text>
        <r>
          <rPr>
            <sz val="11"/>
            <color indexed="8"/>
            <rFont val="Helvetica"/>
            <family val="2"/>
          </rPr>
          <t>Author:
http://pchrgaza.org/files/Reports/English/pdf_spec/PCHR-UJ-BOOK.pdf</t>
        </r>
      </text>
    </comment>
    <comment ref="AO1974" authorId="0" shapeId="0" xr:uid="{00000000-0006-0000-0000-000026070000}">
      <text>
        <r>
          <rPr>
            <sz val="11"/>
            <color indexed="8"/>
            <rFont val="Helvetica"/>
            <family val="2"/>
          </rPr>
          <t xml:space="preserve">Author:
PCHR
</t>
        </r>
      </text>
    </comment>
    <comment ref="AS1974" authorId="0" shapeId="0" xr:uid="{00000000-0006-0000-0000-000027070000}">
      <text>
        <r>
          <rPr>
            <sz val="11"/>
            <color indexed="8"/>
            <rFont val="Helvetica"/>
            <family val="2"/>
          </rPr>
          <t>Author:
Former chief of staff of the Israel Defence Forces</t>
        </r>
      </text>
    </comment>
    <comment ref="BF1974" authorId="0" shapeId="0" xr:uid="{00000000-0006-0000-0000-000028070000}">
      <text>
        <r>
          <rPr>
            <sz val="11"/>
            <color indexed="8"/>
            <rFont val="Helvetica"/>
            <family val="2"/>
          </rPr>
          <t>Author:
http://pchrgaza.org/files/Reports/English/pdf_spec/PCHR-UJ-BOOK.pdf</t>
        </r>
      </text>
    </comment>
    <comment ref="K1975" authorId="0" shapeId="0" xr:uid="{00000000-0006-0000-0000-0000210D0000}">
      <text>
        <r>
          <rPr>
            <sz val="11"/>
            <color indexed="8"/>
            <rFont val="Helvetica"/>
            <family val="2"/>
          </rPr>
          <t xml:space="preserve">Author:
http://pchrgaza.org/files/Reports/English/pdf_spec/PCHR-UJ-BOOK.pdf
</t>
        </r>
      </text>
    </comment>
    <comment ref="AG1975" authorId="0" shapeId="0" xr:uid="{00000000-0006-0000-0000-0000220D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975" authorId="0" shapeId="0" xr:uid="{00000000-0006-0000-0000-0000230D0000}">
      <text>
        <r>
          <rPr>
            <sz val="11"/>
            <color indexed="8"/>
            <rFont val="Helvetica"/>
            <family val="2"/>
          </rPr>
          <t>Author:
http://pchrgaza.org/files/Reports/English/pdf_spec/PCHR-UJ-BOOK.pdf</t>
        </r>
      </text>
    </comment>
    <comment ref="BF1975" authorId="0" shapeId="0" xr:uid="{00000000-0006-0000-0000-0000240D0000}">
      <text>
        <r>
          <rPr>
            <sz val="11"/>
            <color indexed="8"/>
            <rFont val="Helvetica"/>
            <family val="2"/>
          </rPr>
          <t>Author:
http://pchrgaza.org/files/Reports/English/pdf_spec/PCHR-UJ-BOOK.pdf</t>
        </r>
      </text>
    </comment>
    <comment ref="BJ1975" authorId="0" shapeId="0" xr:uid="{00000000-0006-0000-0000-0000250D0000}">
      <text>
        <r>
          <rPr>
            <sz val="11"/>
            <color indexed="8"/>
            <rFont val="Helvetica"/>
            <family val="2"/>
          </rPr>
          <t>Author:
Israel had already adjudicated a number of these and other related cases.</t>
        </r>
      </text>
    </comment>
    <comment ref="H1976" authorId="1" shapeId="0" xr:uid="{00000000-0006-0000-0000-0000BF0E0000}">
      <text>
        <r>
          <rPr>
            <sz val="11"/>
            <color indexed="8"/>
            <rFont val="Helvetica"/>
            <family val="2"/>
          </rPr>
          <t>Mack Eason:
Case dropped Apr 30, 2009</t>
        </r>
      </text>
    </comment>
    <comment ref="K1976" authorId="0" shapeId="0" xr:uid="{00000000-0006-0000-0000-0000C00E0000}">
      <text>
        <r>
          <rPr>
            <sz val="11"/>
            <color indexed="8"/>
            <rFont val="Helvetica"/>
            <family val="2"/>
          </rPr>
          <t>Author:
http://www.dailykos.com/story/2009/4/30/726464/-</t>
        </r>
      </text>
    </comment>
    <comment ref="AC1976" authorId="0" shapeId="0" xr:uid="{00000000-0006-0000-0000-0000C10E0000}">
      <text>
        <r>
          <rPr>
            <sz val="11"/>
            <color indexed="8"/>
            <rFont val="Helvetica"/>
            <family val="2"/>
          </rPr>
          <t>Author:
https://web.archive.org/web/20120303014906/http://www.mazlumder.org/ing/haber_detay.asp?haberID=15</t>
        </r>
      </text>
    </comment>
    <comment ref="AE1976" authorId="0" shapeId="0" xr:uid="{00000000-0006-0000-0000-0000C20E0000}">
      <text>
        <r>
          <rPr>
            <sz val="11"/>
            <color indexed="8"/>
            <rFont val="Helvetica"/>
            <family val="2"/>
          </rPr>
          <t xml:space="preserve">Author:
https://web.archive.org/web/20120303014906/http://www.mazlumder.org/ing/haber_detay.asp?haberID=15
</t>
        </r>
      </text>
    </comment>
    <comment ref="AG1976" authorId="0" shapeId="0" xr:uid="{00000000-0006-0000-0000-0000C30E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H1976" authorId="0" shapeId="0" xr:uid="{00000000-0006-0000-0000-0000C40E0000}">
      <text>
        <r>
          <rPr>
            <sz val="11"/>
            <color rgb="FF000000"/>
            <rFont val="Helvetica"/>
            <family val="2"/>
          </rPr>
          <t xml:space="preserve">Author:
</t>
        </r>
        <r>
          <rPr>
            <sz val="11"/>
            <color rgb="FF000000"/>
            <rFont val="Helvetica"/>
            <family val="2"/>
          </rPr>
          <t xml:space="preserve">Sort of.  As the Ottoman Empire.
</t>
        </r>
      </text>
    </comment>
    <comment ref="AI1976" authorId="0" shapeId="0" xr:uid="{00000000-0006-0000-0000-0000C50E0000}">
      <text>
        <r>
          <rPr>
            <sz val="11"/>
            <color indexed="8"/>
            <rFont val="Helvetica"/>
            <family val="2"/>
          </rPr>
          <t xml:space="preserve">Author:
Sort of.  As the Ottoman Empire.
</t>
        </r>
      </text>
    </comment>
    <comment ref="AO1976" authorId="0" shapeId="0" xr:uid="{00000000-0006-0000-0000-0000C60E0000}">
      <text>
        <r>
          <rPr>
            <sz val="11"/>
            <color indexed="8"/>
            <rFont val="Helvetica"/>
            <family val="2"/>
          </rPr>
          <t xml:space="preserve">Author:
a group called Mazlum-Der, Turkey based
</t>
        </r>
      </text>
    </comment>
    <comment ref="AP1976" authorId="0" shapeId="0" xr:uid="{00000000-0006-0000-0000-0000C70E0000}">
      <text>
        <r>
          <rPr>
            <sz val="11"/>
            <color indexed="8"/>
            <rFont val="Helvetica"/>
            <family val="2"/>
          </rPr>
          <t>Author:
No sign that there were any Israeli nationals among the plaintiffs, so complainants were NOT conationals,
See: https://web.archive.org/web/20120303014906/http://www.mazlumder.org/ing/haber_detay.asp?haberID=15</t>
        </r>
      </text>
    </comment>
    <comment ref="AR1976" authorId="0" shapeId="0" xr:uid="{00000000-0006-0000-0000-0000C80E0000}">
      <text>
        <r>
          <rPr>
            <sz val="11"/>
            <color indexed="8"/>
            <rFont val="Helvetica"/>
            <family val="2"/>
          </rPr>
          <t xml:space="preserve">Author:
a group called Mazlum-Der, Turkey based
</t>
        </r>
      </text>
    </comment>
    <comment ref="AS1976" authorId="0" shapeId="0" xr:uid="{00000000-0006-0000-0000-0000C90E0000}">
      <text>
        <r>
          <rPr>
            <sz val="11"/>
            <color indexed="8"/>
            <rFont val="Helvetica"/>
            <family val="2"/>
          </rPr>
          <t>Author:
Vice Prime Minister</t>
        </r>
      </text>
    </comment>
    <comment ref="BH1976" authorId="0" shapeId="0" xr:uid="{00000000-0006-0000-0000-0000CA0E0000}">
      <text>
        <r>
          <rPr>
            <sz val="11"/>
            <color indexed="8"/>
            <rFont val="Helvetica"/>
            <family val="2"/>
          </rPr>
          <t>Author:
http://www.dailykos.com/story/2009/4/30/726464/-</t>
        </r>
      </text>
    </comment>
    <comment ref="K1977" authorId="0" shapeId="0" xr:uid="{00000000-0006-0000-0000-00009B230000}">
      <text>
        <r>
          <rPr>
            <sz val="11"/>
            <color indexed="8"/>
            <rFont val="Helvetica"/>
            <family val="2"/>
          </rPr>
          <t>Author:
See letter from prosecutor, available HERE:
https://competenceuniverselle.files.wordpress.com/2011/07/einstellungsbescheidchina1.pdf</t>
        </r>
      </text>
    </comment>
    <comment ref="O1977" authorId="0" shapeId="0" xr:uid="{00000000-0006-0000-0000-00009C230000}">
      <text>
        <r>
          <rPr>
            <sz val="11"/>
            <color indexed="8"/>
            <rFont val="Helvetica"/>
            <family val="2"/>
          </rPr>
          <t>Author:
http://en.minghui.org/html/articles/2003/11/29/42699.html</t>
        </r>
      </text>
    </comment>
    <comment ref="AB1977" authorId="0" shapeId="0" xr:uid="{00000000-0006-0000-0000-00009D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977" authorId="0" shapeId="0" xr:uid="{00000000-0006-0000-0000-00009E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977" authorId="0" shapeId="0" xr:uid="{00000000-0006-0000-0000-00009F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977" authorId="0" shapeId="0" xr:uid="{00000000-0006-0000-0000-0000A0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977" authorId="0" shapeId="0" xr:uid="{00000000-0006-0000-0000-0000A1230000}">
      <text>
        <r>
          <rPr>
            <sz val="11"/>
            <color indexed="8"/>
            <rFont val="Helvetica"/>
            <family val="2"/>
          </rPr>
          <t>Author:
https://en.wikipedia.org/wiki/List_of_former_German_colonies</t>
        </r>
      </text>
    </comment>
    <comment ref="AL1977" authorId="0" shapeId="0" xr:uid="{00000000-0006-0000-0000-0000A2230000}">
      <text>
        <r>
          <rPr>
            <sz val="11"/>
            <color indexed="8"/>
            <rFont val="Helvetica"/>
            <family val="2"/>
          </rPr>
          <t>Author:
http://en.minghui.org/html/articles/2003/11/29/42699.html</t>
        </r>
      </text>
    </comment>
    <comment ref="AN1977" authorId="0" shapeId="0" xr:uid="{00000000-0006-0000-0000-0000A3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977" authorId="0" shapeId="0" xr:uid="{00000000-0006-0000-0000-0000A4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977" authorId="0" shapeId="0" xr:uid="{00000000-0006-0000-0000-0000A5230000}">
      <text>
        <r>
          <rPr>
            <sz val="11"/>
            <color indexed="8"/>
            <rFont val="Helvetica"/>
            <family val="2"/>
          </rPr>
          <t>Author:
This source discusses plaintiff victims living in Germany: http://en.minghui.org/html/articles/2003/11/29/42699.html</t>
        </r>
      </text>
    </comment>
    <comment ref="AS1977" authorId="1" shapeId="0" xr:uid="{00000000-0006-0000-0000-0000A6230000}">
      <text>
        <r>
          <rPr>
            <sz val="11"/>
            <color indexed="8"/>
            <rFont val="Helvetica"/>
            <family val="2"/>
          </rPr>
          <t>Mack Eason:
Section Chief of the Education Department in Beijing Tuanhe Forced Labor Camp;</t>
        </r>
      </text>
    </comment>
    <comment ref="AZ1977" authorId="1" shapeId="0" xr:uid="{00000000-0006-0000-0000-0000A7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977" authorId="1" shapeId="0" xr:uid="{00000000-0006-0000-0000-0000A8230000}">
      <text>
        <r>
          <rPr>
            <sz val="11"/>
            <color indexed="8"/>
            <rFont val="Helvetica"/>
            <family val="2"/>
          </rPr>
          <t xml:space="preserve">Mack Eason:
Suit filed under VStGB, created to bring the German criminal law into accordance with the Rome Statute of the International Criminal Court
</t>
        </r>
      </text>
    </comment>
    <comment ref="BH1977" authorId="0" shapeId="0" xr:uid="{00000000-0006-0000-0000-0000A9230000}">
      <text>
        <r>
          <rPr>
            <sz val="11"/>
            <color indexed="8"/>
            <rFont val="Helvetica"/>
            <family val="2"/>
          </rPr>
          <t>Author:
See letter from prosecutor, available HERE:
https://competenceuniverselle.files.wordpress.com/2011/07/einstellungsbescheidchina1.pdf</t>
        </r>
      </text>
    </comment>
    <comment ref="K1978" authorId="0" shapeId="0" xr:uid="{00000000-0006-0000-0000-000083310000}">
      <text>
        <r>
          <rPr>
            <sz val="11"/>
            <color indexed="8"/>
            <rFont val="Helvetica"/>
            <family val="2"/>
          </rPr>
          <t>Author:
“On 26 June 2002, the Brussels Appeals Court, following a demand by the Chief Prosecutor declared the complaints to be non admissible, judging that proceedings could only be held in Belgium if the perpetrators were living within its national territory.”
https://trialinternational.org/latest-post/amos-yaron/</t>
        </r>
      </text>
    </comment>
    <comment ref="O1978" authorId="0" shapeId="0" xr:uid="{00000000-0006-0000-0000-000084310000}">
      <text>
        <r>
          <rPr>
            <sz val="11"/>
            <color indexed="8"/>
            <rFont val="Helvetica"/>
            <family val="2"/>
          </rPr>
          <t>Author:
Ad hoc Judge Bula Bula separate opinion, Arrest Warrant case.</t>
        </r>
      </text>
    </comment>
    <comment ref="AG1978" authorId="0" shapeId="0" xr:uid="{00000000-0006-0000-0000-00008531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L1978" authorId="0" shapeId="0" xr:uid="{00000000-0006-0000-0000-000086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t>
        </r>
      </text>
    </comment>
    <comment ref="AN1978" authorId="0" shapeId="0" xr:uid="{00000000-0006-0000-0000-000087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
See:  https://books.google.com/books?id=jI_NCwAAQBAJ&amp;pg=PT347</t>
        </r>
      </text>
    </comment>
    <comment ref="AO1978" authorId="0" shapeId="0" xr:uid="{00000000-0006-0000-0000-000088310000}">
      <text>
        <r>
          <rPr>
            <sz val="11"/>
            <color indexed="8"/>
            <rFont val="Helvetica"/>
            <family val="2"/>
          </rPr>
          <t>Author:
“Both the International Secretariat and the Belgian section of Amnesty International as well as the Fe ́de ́ration Internationale des Droits de l’Homme (FIDH), among others, provided support to the attorneys and the case.”
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t>
        </r>
      </text>
    </comment>
    <comment ref="AP1978" authorId="0" shapeId="0" xr:uid="{00000000-0006-0000-0000-000089310000}">
      <text>
        <r>
          <rPr>
            <sz val="11"/>
            <color indexed="8"/>
            <rFont val="Helvetica"/>
            <family val="2"/>
          </rPr>
          <t>Author:
“Abu Rdaini and twenty-two6 other Palestinians and Lebanese individuals who were personally injured and/or lost close family members or property as a result of the events of September 16–18, 1982 filed a complaint as parties civiles7 in the Brussels Criminal Court on June 18, 2001.”
See:  https://books.google.com/books?id=jI_NCwAAQBAJ&amp;pg=PT347</t>
        </r>
      </text>
    </comment>
    <comment ref="AQ1978" authorId="0" shapeId="0" xr:uid="{00000000-0006-0000-0000-00008A310000}">
      <text>
        <r>
          <rPr>
            <sz val="11"/>
            <color indexed="8"/>
            <rFont val="Helvetica"/>
            <family val="2"/>
          </rPr>
          <t>Author:
One of the victim-complainants lived in Belgium at the time of the complaints.
“In June 2001, 23 complainants, only one resident in Belgium, filed under the 1993/99 Belgian law an application against Ariel Sharon, Prime Minister of Israel, and Amos Yaron, Director-General of the Israeli Defence Ministry.”
http://repository.uchastings.edu/cgi/viewcontent.cgi?article=1681&amp;context=faculty_scholarship</t>
        </r>
      </text>
    </comment>
    <comment ref="AR1978" authorId="0" shapeId="0" xr:uid="{00000000-0006-0000-0000-00008B310000}">
      <text>
        <r>
          <rPr>
            <sz val="11"/>
            <color indexed="8"/>
            <rFont val="Helvetica"/>
            <family val="2"/>
          </rPr>
          <t>Author:
all of the complainants listed in the complaint resided in Beirut: 
http://ejournal.tripod.com/aad009.html</t>
        </r>
      </text>
    </comment>
    <comment ref="BH1978" authorId="0" shapeId="0" xr:uid="{00000000-0006-0000-0000-00008C310000}">
      <text>
        <r>
          <rPr>
            <sz val="11"/>
            <color indexed="8"/>
            <rFont val="Helvetica"/>
            <family val="2"/>
          </rPr>
          <t>Author:
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t>
        </r>
      </text>
    </comment>
    <comment ref="BJ1978" authorId="0" shapeId="0" xr:uid="{00000000-0006-0000-0000-00008D310000}">
      <text>
        <r>
          <rPr>
            <sz val="11"/>
            <color indexed="8"/>
            <rFont val="Helvetica"/>
            <family val="2"/>
          </rPr>
          <t>Author:
“As Israel pointed out, the Israelis had investigated, Sharon had lost his job, and there had been at least an implicit decision that criminal prosecution was not warranted”
http://repository.uchastings.edu/cgi/viewcontent.cgi?article=1681&amp;context=faculty_scholarship</t>
        </r>
      </text>
    </comment>
    <comment ref="K1979" authorId="1" shapeId="0" xr:uid="{00000000-0006-0000-0000-0000C7080000}">
      <text>
        <r>
          <rPr>
            <sz val="11"/>
            <color indexed="8"/>
            <rFont val="Helvetica"/>
            <family val="2"/>
          </rPr>
          <t xml:space="preserve">Mack Eason:
http://www.dw.com/en/belgium-drops-war-crimes-cases/a-978973
</t>
        </r>
      </text>
    </comment>
    <comment ref="O1979" authorId="0" shapeId="0" xr:uid="{00000000-0006-0000-0000-0000C8080000}">
      <text>
        <r>
          <rPr>
            <sz val="11"/>
            <color rgb="FF000000"/>
            <rFont val="Helvetica"/>
            <family val="2"/>
          </rPr>
          <t xml:space="preserve">Author:
</t>
        </r>
        <r>
          <rPr>
            <sz val="11"/>
            <color rgb="FF000000"/>
            <rFont val="Helvetica"/>
            <family val="2"/>
          </rPr>
          <t>Ad hoc Judge Bula Bula separate opinion, Arrest Warrant case.</t>
        </r>
      </text>
    </comment>
    <comment ref="AC1979" authorId="1" shapeId="0" xr:uid="{00000000-0006-0000-0000-0000C9080000}">
      <text>
        <r>
          <rPr>
            <sz val="11"/>
            <color indexed="8"/>
            <rFont val="Helvetica"/>
            <family val="2"/>
          </rPr>
          <t>Mack Eason:
https://web.archive.org/web/20110530014505/http://212.150.54.123/spotlight/det.cfm?id=712</t>
        </r>
      </text>
    </comment>
    <comment ref="AE1979" authorId="1" shapeId="0" xr:uid="{00000000-0006-0000-0000-0000CA080000}">
      <text>
        <r>
          <rPr>
            <sz val="11"/>
            <color indexed="8"/>
            <rFont val="Helvetica"/>
            <family val="2"/>
          </rPr>
          <t>Mack Eason:
https://web.archive.org/web/20110530014505/http://212.150.54.123/spotlight/det.cfm?id=712</t>
        </r>
      </text>
    </comment>
    <comment ref="AF1979" authorId="1" shapeId="0" xr:uid="{00000000-0006-0000-0000-0000CB080000}">
      <text>
        <r>
          <rPr>
            <sz val="11"/>
            <color indexed="8"/>
            <rFont val="Helvetica"/>
            <family val="2"/>
          </rPr>
          <t>Mack Eason:
https://web.archive.org/web/20110530014505/http://212.150.54.123/spotlight/det.cfm?id=712</t>
        </r>
      </text>
    </comment>
    <comment ref="AL1979" authorId="1" shapeId="0" xr:uid="{00000000-0006-0000-0000-0000CC080000}">
      <text>
        <r>
          <rPr>
            <sz val="11"/>
            <color indexed="8"/>
            <rFont val="Helvetica"/>
            <family val="2"/>
          </rPr>
          <t>Mack Eason:
https://web.archive.org/web/20110530014505/http://212.150.54.123/spotlight/det.cfm?id=712</t>
        </r>
      </text>
    </comment>
    <comment ref="K1980" authorId="0" shapeId="0" xr:uid="{00000000-0006-0000-0000-0000F7110000}">
      <text>
        <r>
          <rPr>
            <sz val="11"/>
            <color indexed="8"/>
            <rFont val="Helvetica"/>
            <family val="2"/>
          </rPr>
          <t xml:space="preserve">Author:
https://www.highbeam.com/doc/1P1-88602436.html
</t>
        </r>
      </text>
    </comment>
    <comment ref="AB1980" authorId="0" shapeId="0" xr:uid="{00000000-0006-0000-0000-0000F8110000}">
      <text>
        <r>
          <rPr>
            <sz val="11"/>
            <color indexed="8"/>
            <rFont val="Helvetica"/>
            <family val="2"/>
          </rPr>
          <t>Author:
“Crimes against humanity, crimes of torture, acts of barbarism and arbitrary arrests.”
http://ospiti.peacelink.it/anb-bia/nr437/e06.html</t>
        </r>
      </text>
    </comment>
    <comment ref="AE1980" authorId="0" shapeId="0" xr:uid="{00000000-0006-0000-0000-0000F9110000}">
      <text>
        <r>
          <rPr>
            <sz val="11"/>
            <color indexed="8"/>
            <rFont val="Helvetica"/>
            <family val="2"/>
          </rPr>
          <t>Author:
“Crimes against humanity, crimes of torture, acts of barbarism and arbitrary arrests.”
http://ospiti.peacelink.it/anb-bia/nr437/e06.html</t>
        </r>
      </text>
    </comment>
    <comment ref="AF1980" authorId="0" shapeId="0" xr:uid="{00000000-0006-0000-0000-0000FA110000}">
      <text>
        <r>
          <rPr>
            <sz val="11"/>
            <color indexed="8"/>
            <rFont val="Helvetica"/>
            <family val="2"/>
          </rPr>
          <t>Author:
“Crimes against humanity, crimes of torture, acts of barbarism and arbitrary arrests.”
http://ospiti.peacelink.it/anb-bia/nr437/e06.html</t>
        </r>
      </text>
    </comment>
    <comment ref="AG1980" authorId="0" shapeId="0" xr:uid="{00000000-0006-0000-0000-0000FB11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1980" authorId="0" shapeId="0" xr:uid="{00000000-0006-0000-0000-0000FC110000}">
      <text>
        <r>
          <rPr>
            <sz val="11"/>
            <color indexed="8"/>
            <rFont val="Helvetica"/>
            <family val="2"/>
          </rPr>
          <t>Author:
Looks like parts of Cameroon were held by all the other colonial powers (Brits, French, Germans)
https://en.wikipedia.org/wiki/History_of_Cameroon#Colonization</t>
        </r>
      </text>
    </comment>
    <comment ref="AN1980" authorId="0" shapeId="0" xr:uid="{00000000-0006-0000-0000-0000FD11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1980" authorId="0" shapeId="0" xr:uid="{00000000-0006-0000-0000-0000FE11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1980" authorId="0" shapeId="0" xr:uid="{00000000-0006-0000-0000-0000FF11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1980" authorId="0" shapeId="0" xr:uid="{00000000-0006-0000-0000-00000012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1980" authorId="0" shapeId="0" xr:uid="{00000000-0006-0000-0000-00000112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1980" authorId="0" shapeId="0" xr:uid="{00000000-0006-0000-0000-000002120000}">
      <text>
        <r>
          <rPr>
            <sz val="11"/>
            <color indexed="8"/>
            <rFont val="Helvetica"/>
            <family val="2"/>
          </rPr>
          <t>Author:
Secretary General of the Presidency of the Republic
http://wagne.net/w3/tamtam/eco2001/0405/whoswho.html</t>
        </r>
      </text>
    </comment>
    <comment ref="BH1980" authorId="0" shapeId="0" xr:uid="{00000000-0006-0000-0000-000003120000}">
      <text>
        <r>
          <rPr>
            <sz val="11"/>
            <color indexed="8"/>
            <rFont val="Helvetica"/>
            <family val="2"/>
          </rPr>
          <t xml:space="preserve">Author:
https://www.highbeam.com/doc/1P1-88602436.html
</t>
        </r>
      </text>
    </comment>
    <comment ref="K1981" authorId="0" shapeId="0" xr:uid="{00000000-0006-0000-0000-0000CE040000}">
      <text>
        <r>
          <rPr>
            <sz val="11"/>
            <color indexed="8"/>
            <rFont val="Helvetica"/>
            <family val="2"/>
          </rPr>
          <t xml:space="preserve">Author:
http://www.vidalatinasd.com/news/2014/jun/24/china-hails-spanish-courts-decision-to-drop-tibet/
</t>
        </r>
      </text>
    </comment>
    <comment ref="AN1981" authorId="0" shapeId="0" xr:uid="{00000000-0006-0000-0000-0000CF040000}">
      <text>
        <r>
          <rPr>
            <sz val="11"/>
            <color indexed="8"/>
            <rFont val="Helvetica"/>
            <family val="2"/>
          </rPr>
          <t>Author:
"On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r>
      </text>
    </comment>
    <comment ref="AO1981" authorId="0" shapeId="0" xr:uid="{00000000-0006-0000-0000-0000D0040000}">
      <text>
        <r>
          <rPr>
            <sz val="11"/>
            <color indexed="8"/>
            <rFont val="Helvetica"/>
            <family val="2"/>
          </rPr>
          <t>Author:
Tibetan Support Committee (Comité de Apoyo al Tibet): http://standupfortibet.org/freedom2/find-a-group/comite-de-apoyo-al-tibet-cat-spain/</t>
        </r>
      </text>
    </comment>
    <comment ref="AQ1981" authorId="0" shapeId="0" xr:uid="{00000000-0006-0000-0000-0000D1040000}">
      <text>
        <r>
          <rPr>
            <sz val="11"/>
            <color indexed="8"/>
            <rFont val="Helvetica"/>
            <family val="2"/>
          </rPr>
          <t>Author:
 Thubten Wangchen Sherpa Sherpa “has lived in Spain for about 20 years and has Spanish citizenship.”</t>
        </r>
      </text>
    </comment>
    <comment ref="AR1981" authorId="0" shapeId="0" xr:uid="{00000000-0006-0000-0000-0000D2040000}">
      <text>
        <r>
          <rPr>
            <sz val="11"/>
            <color indexed="8"/>
            <rFont val="Helvetica"/>
            <family val="2"/>
          </rPr>
          <t>Author:
 Thubten Wangchen Sherpa Sherpa “has lived in Spain for about 20 years and has Spanish citizenship.”</t>
        </r>
      </text>
    </comment>
    <comment ref="BJ1981" authorId="0" shapeId="0" xr:uid="{00000000-0006-0000-0000-0000D3040000}">
      <text>
        <r>
          <rPr>
            <sz val="11"/>
            <color indexed="8"/>
            <rFont val="Helvetica"/>
            <family val="2"/>
          </rPr>
          <t xml:space="preserve">Author:
http://digitalcommons.law.seattleu.edu/cgi/viewcontent.cgi?article=2300&amp;context=sulr
at p. 189
</t>
        </r>
      </text>
    </comment>
    <comment ref="AG1982" authorId="0" shapeId="0" xr:uid="{00000000-0006-0000-0000-000033240000}">
      <text>
        <r>
          <rPr>
            <sz val="11"/>
            <color indexed="8"/>
            <rFont val="Helvetica"/>
            <family val="2"/>
          </rPr>
          <t xml:space="preserve">Author:
US is Sui generis among former colonies.  Treated it differently.
</t>
        </r>
      </text>
    </comment>
    <comment ref="K1983" authorId="0" shapeId="0" xr:uid="{00000000-0006-0000-0000-00003C040000}">
      <text>
        <r>
          <rPr>
            <sz val="11"/>
            <color indexed="8"/>
            <rFont val="Helvetica"/>
            <family val="2"/>
          </rPr>
          <t>Author:
https://www.amnesty.org/download/Documents/48000/eur420012009en.pdf</t>
        </r>
      </text>
    </comment>
    <comment ref="R1983" authorId="0" shapeId="0" xr:uid="{00000000-0006-0000-0000-00003D040000}">
      <text>
        <r>
          <rPr>
            <sz val="11"/>
            <color indexed="8"/>
            <rFont val="Helvetica"/>
            <family val="2"/>
          </rPr>
          <t>Author:
http://news.bbc.co.uk/2/hi/asia-pacific/3810941.stm</t>
        </r>
      </text>
    </comment>
    <comment ref="AD1983" authorId="0" shapeId="0" xr:uid="{00000000-0006-0000-0000-00003E040000}">
      <text>
        <r>
          <rPr>
            <sz val="11"/>
            <color indexed="8"/>
            <rFont val="Helvetica"/>
            <family val="2"/>
          </rPr>
          <t>Author:
Amnesty International: Sweden End Impunity Through Universal Jurisdiction p.85</t>
        </r>
      </text>
    </comment>
    <comment ref="AH1983" authorId="0" shapeId="0" xr:uid="{00000000-0006-0000-0000-00003F040000}">
      <text>
        <r>
          <rPr>
            <sz val="11"/>
            <color rgb="FF000000"/>
            <rFont val="Helvetica"/>
            <family val="2"/>
          </rPr>
          <t xml:space="preserve">Author:
</t>
        </r>
        <r>
          <rPr>
            <sz val="11"/>
            <color rgb="FF000000"/>
            <rFont val="Helvetica"/>
            <family val="2"/>
          </rPr>
          <t xml:space="preserve">Barely.
</t>
        </r>
        <r>
          <rPr>
            <sz val="11"/>
            <color rgb="FF000000"/>
            <rFont val="Helvetica"/>
            <family val="2"/>
          </rPr>
          <t xml:space="preserve">
</t>
        </r>
        <r>
          <rPr>
            <sz val="11"/>
            <color rgb="FF000000"/>
            <rFont val="Helvetica"/>
            <family val="2"/>
          </rPr>
          <t>https://en.wikipedia.org/wiki/Swedish_overseas_colonies</t>
        </r>
      </text>
    </comment>
    <comment ref="AL1983" authorId="0" shapeId="0" xr:uid="{00000000-0006-0000-0000-000040040000}">
      <text>
        <r>
          <rPr>
            <sz val="11"/>
            <color indexed="8"/>
            <rFont val="Helvetica"/>
            <family val="2"/>
          </rPr>
          <t>Author:
http://news.bbc.co.uk/2/hi/asia-pacific/3810941.stm</t>
        </r>
      </text>
    </comment>
    <comment ref="AT1983" authorId="0" shapeId="0" xr:uid="{00000000-0006-0000-0000-000041040000}">
      <text>
        <r>
          <rPr>
            <sz val="11"/>
            <color indexed="8"/>
            <rFont val="Helvetica"/>
            <family val="2"/>
          </rPr>
          <t>Author:
“Indonesia welcomed the Swedish authorities' move.”
http://news.bbc.co.uk/2/hi/asia-pacific/3810941.stm</t>
        </r>
      </text>
    </comment>
    <comment ref="AU1983" authorId="1" shapeId="0" xr:uid="{00000000-0006-0000-0000-000042040000}">
      <text>
        <r>
          <rPr>
            <sz val="11"/>
            <color indexed="8"/>
            <rFont val="Helvetica"/>
            <family val="2"/>
          </rPr>
          <t xml:space="preserve">Mack Eason:
http://www.theintelligencer.com/news/article/Aceh-Rebels-Find-an-Unlikely-Base-Sweden-10545066.php
</t>
        </r>
      </text>
    </comment>
    <comment ref="AZ1983" authorId="0" shapeId="0" xr:uid="{00000000-0006-0000-0000-000043040000}">
      <text>
        <r>
          <rPr>
            <sz val="11"/>
            <color indexed="8"/>
            <rFont val="Helvetica"/>
            <family val="2"/>
          </rPr>
          <t>Author:
Amnesty International: Sweden End Impunity Through Universal Jurisdiction p.85</t>
        </r>
      </text>
    </comment>
    <comment ref="BA1983" authorId="0" shapeId="0" xr:uid="{00000000-0006-0000-0000-000044040000}">
      <text>
        <r>
          <rPr>
            <sz val="11"/>
            <color indexed="8"/>
            <rFont val="Helvetica"/>
            <family val="2"/>
          </rPr>
          <t>Author:
Amnesty International: Sweden End Impunity Through Universal Jurisdiction p.85</t>
        </r>
      </text>
    </comment>
    <comment ref="BB1983" authorId="0" shapeId="0" xr:uid="{00000000-0006-0000-0000-000045040000}">
      <text>
        <r>
          <rPr>
            <sz val="11"/>
            <color indexed="8"/>
            <rFont val="Helvetica"/>
            <family val="2"/>
          </rPr>
          <t>Author:
“They came to Sweden in the early 1980s as political refugees, and are now all Swedish citizens.”
http://news.bbc.co.uk/2/hi/asia-pacific/3810941.stm</t>
        </r>
      </text>
    </comment>
    <comment ref="BC1983" authorId="0" shapeId="0" xr:uid="{00000000-0006-0000-0000-000046040000}">
      <text>
        <r>
          <rPr>
            <sz val="11"/>
            <color indexed="8"/>
            <rFont val="Helvetica"/>
            <family val="2"/>
          </rPr>
          <t>Author:
Amnesty International: Sweden End Impunity Through Universal Jurisdiction p.85</t>
        </r>
      </text>
    </comment>
    <comment ref="K1984" authorId="0" shapeId="0" xr:uid="{00000000-0006-0000-0000-000004120000}">
      <text>
        <r>
          <rPr>
            <sz val="11"/>
            <color indexed="8"/>
            <rFont val="Helvetica"/>
            <family val="2"/>
          </rPr>
          <t xml:space="preserve">Author:
https://www.highbeam.com/doc/1P1-88602436.html
</t>
        </r>
      </text>
    </comment>
    <comment ref="AB1984" authorId="0" shapeId="0" xr:uid="{00000000-0006-0000-0000-000005120000}">
      <text>
        <r>
          <rPr>
            <sz val="11"/>
            <color indexed="8"/>
            <rFont val="Helvetica"/>
            <family val="2"/>
          </rPr>
          <t>Author:
“Crimes against humanity, crimes of torture, acts of barbarism and arbitrary arrests.”
http://ospiti.peacelink.it/anb-bia/nr437/e06.html</t>
        </r>
      </text>
    </comment>
    <comment ref="AE1984" authorId="0" shapeId="0" xr:uid="{00000000-0006-0000-0000-000006120000}">
      <text>
        <r>
          <rPr>
            <sz val="11"/>
            <color indexed="8"/>
            <rFont val="Helvetica"/>
            <family val="2"/>
          </rPr>
          <t>Author:
“Crimes against humanity, crimes of torture, acts of barbarism and arbitrary arrests.”
http://ospiti.peacelink.it/anb-bia/nr437/e06.html</t>
        </r>
      </text>
    </comment>
    <comment ref="AF1984" authorId="0" shapeId="0" xr:uid="{00000000-0006-0000-0000-000007120000}">
      <text>
        <r>
          <rPr>
            <sz val="11"/>
            <color indexed="8"/>
            <rFont val="Helvetica"/>
            <family val="2"/>
          </rPr>
          <t>Author:
“Crimes against humanity, crimes of torture, acts of barbarism and arbitrary arrests.”
http://ospiti.peacelink.it/anb-bia/nr437/e06.html</t>
        </r>
      </text>
    </comment>
    <comment ref="AG1984" authorId="0" shapeId="0" xr:uid="{00000000-0006-0000-0000-000008120000}">
      <text>
        <r>
          <rPr>
            <sz val="11"/>
            <color indexed="8"/>
            <rFont val="Helvetica"/>
            <family val="2"/>
          </rPr>
          <t>Author:
“Although the Portuguese arrived on Cameroon's doorstep in the 16th century, malaria prevented significant European settlement and conquest of the interior until the late 1870s, when large supplies of the malaria suppressant, quinine, became available. The early European presence in Cameroon was primarily devoted to coastal trade and the acquisition of slaves.”
“Beginning on July 5, 1884, all of present-day Cameroon and parts of several of its neighbours became a German colony, Kamerun, with a capital first at Buea and later at Yaoundé.”
https://en.wikipedia.org/wiki/History_of_Cameroon</t>
        </r>
      </text>
    </comment>
    <comment ref="AI1984" authorId="0" shapeId="0" xr:uid="{00000000-0006-0000-0000-000009120000}">
      <text>
        <r>
          <rPr>
            <sz val="11"/>
            <color indexed="8"/>
            <rFont val="Helvetica"/>
            <family val="2"/>
          </rPr>
          <t>Author:
Looks like parts of Cameroon were held by all the other colonial powers (Brits, French, Germans)
https://en.wikipedia.org/wiki/History_of_Cameroon#Colonization</t>
        </r>
      </text>
    </comment>
    <comment ref="AN1984" authorId="0" shapeId="0" xr:uid="{00000000-0006-0000-0000-00000A120000}">
      <text>
        <r>
          <rPr>
            <sz val="11"/>
            <color indexed="8"/>
            <rFont val="Helvetica"/>
            <family val="2"/>
          </rPr>
          <t>Author:
Case was filed by members of the “National Collective against Impunity” (CNI), a civil association started in connection with the Bepanda 9 case. 
More information on the “Collectif” (saying it is a Cameroonian org founded in 1982): http://www.camer.be/49766/35:32/cameroun-devoir-de-memoire-affaire-des-9-disparus-de-bepanda-plainte-en-belgique-pour-crimes-contre-l39humanite-cameroon.html</t>
        </r>
      </text>
    </comment>
    <comment ref="AO1984" authorId="0" shapeId="0" xr:uid="{00000000-0006-0000-0000-00000B120000}">
      <text>
        <r>
          <rPr>
            <sz val="11"/>
            <color indexed="8"/>
            <rFont val="Helvetica"/>
            <family val="2"/>
          </rPr>
          <t xml:space="preserve">Author:
Case was filed by members of the “National Collective against Impunity” (CNI), a civil association started in connection with the Bepanda 9 case. 
NOTE: this seems to have been a group established just for this purpose and doesn’t appear to have done anything else.  Does this count as an NGO?
</t>
        </r>
      </text>
    </comment>
    <comment ref="AP1984" authorId="0" shapeId="0" xr:uid="{00000000-0006-0000-0000-00000C12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Q1984" authorId="0" shapeId="0" xr:uid="{00000000-0006-0000-0000-00000D12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R1984" authorId="0" shapeId="0" xr:uid="{00000000-0006-0000-0000-00000E120000}">
      <text>
        <r>
          <rPr>
            <sz val="11"/>
            <color indexed="8"/>
            <rFont val="Helvetica"/>
            <family val="2"/>
          </rPr>
          <t>Author:
"5.6 Djeukam Tchameni, the Chairman of the Collectif National Contre I’Impunite (CNI) informed the delegation that in December 2001 CNI used the Belgium law to file a case against the President. He advised that none of the Bepanda 9 families wanted to go to court. However the Belgium lawyers found family members of those that have suffered living in Belgium and used them to testify. Tchameni’s passport was confiscated on his return from Belgium making it difficult for him to travel so CNI transferred the office to Belgium. On 17 December 2003 the lawyers filed the case, however Belgium has been pressured to only accept cases from within Belgium. Only two members have filed a case." https://www.ecoi.net/file_upload/432_1166721952_uk-home-cameroon-ffm.pdf</t>
        </r>
      </text>
    </comment>
    <comment ref="AS1984" authorId="0" shapeId="0" xr:uid="{00000000-0006-0000-0000-00000F120000}">
      <text>
        <r>
          <rPr>
            <sz val="11"/>
            <color indexed="8"/>
            <rFont val="Helvetica"/>
            <family val="2"/>
          </rPr>
          <t>Author:
Secretary of State for the gendarmerie
http://www.cameroon-info.net/stories/0,7480,@,une-delegation-de-l-armee-chinoise-dans-nos-murs.html</t>
        </r>
      </text>
    </comment>
    <comment ref="BH1984" authorId="0" shapeId="0" xr:uid="{00000000-0006-0000-0000-000010120000}">
      <text>
        <r>
          <rPr>
            <sz val="11"/>
            <color indexed="8"/>
            <rFont val="Helvetica"/>
            <family val="2"/>
          </rPr>
          <t xml:space="preserve">Author:
https://www.highbeam.com/doc/1P1-88602436.html
</t>
        </r>
      </text>
    </comment>
    <comment ref="O1985" authorId="1" shapeId="0" xr:uid="{00000000-0006-0000-0000-000042060000}">
      <text>
        <r>
          <rPr>
            <sz val="11"/>
            <color indexed="8"/>
            <rFont val="Helvetica"/>
            <family val="2"/>
          </rPr>
          <t>Mack Eason:
http://www.clearwisdom.net/html/articles/2005/3/18/zip.html</t>
        </r>
      </text>
    </comment>
    <comment ref="AL1985" authorId="1" shapeId="0" xr:uid="{00000000-0006-0000-0000-000043060000}">
      <text>
        <r>
          <rPr>
            <sz val="11"/>
            <color indexed="8"/>
            <rFont val="Helvetica"/>
            <family val="2"/>
          </rPr>
          <t>Mack Eason:
http://www.clearwisdom.net/html/articles/2005/3/18/zip.html</t>
        </r>
      </text>
    </comment>
    <comment ref="O1986" authorId="1" shapeId="0" xr:uid="{00000000-0006-0000-0000-000040060000}">
      <text>
        <r>
          <rPr>
            <sz val="11"/>
            <color indexed="8"/>
            <rFont val="Helvetica"/>
            <family val="2"/>
          </rPr>
          <t>Mack Eason:
http://www.clearwisdom.net/html/articles/2005/3/18/zip.html</t>
        </r>
      </text>
    </comment>
    <comment ref="AL1986" authorId="1" shapeId="0" xr:uid="{00000000-0006-0000-0000-000041060000}">
      <text>
        <r>
          <rPr>
            <sz val="11"/>
            <color indexed="8"/>
            <rFont val="Helvetica"/>
            <family val="2"/>
          </rPr>
          <t>Mack Eason:
http://www.clearwisdom.net/html/articles/2005/3/18/zip.html</t>
        </r>
      </text>
    </comment>
    <comment ref="K1987" authorId="0" shapeId="0" xr:uid="{00000000-0006-0000-0000-0000AA230000}">
      <text>
        <r>
          <rPr>
            <sz val="11"/>
            <color indexed="8"/>
            <rFont val="Helvetica"/>
            <family val="2"/>
          </rPr>
          <t>Author:
See letter from prosecutor, available HERE:
https://competenceuniverselle.files.wordpress.com/2011/07/einstellungsbescheidchina1.pdf</t>
        </r>
      </text>
    </comment>
    <comment ref="O1987" authorId="0" shapeId="0" xr:uid="{00000000-0006-0000-0000-0000AB230000}">
      <text>
        <r>
          <rPr>
            <sz val="11"/>
            <color indexed="8"/>
            <rFont val="Helvetica"/>
            <family val="2"/>
          </rPr>
          <t>Author:
http://en.minghui.org/html/articles/2003/11/29/42699.html</t>
        </r>
      </text>
    </comment>
    <comment ref="AB1987" authorId="0" shapeId="0" xr:uid="{00000000-0006-0000-0000-0000AC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C1987" authorId="0" shapeId="0" xr:uid="{00000000-0006-0000-0000-0000AD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E1987" authorId="0" shapeId="0" xr:uid="{00000000-0006-0000-0000-0000AE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F1987" authorId="0" shapeId="0" xr:uid="{00000000-0006-0000-0000-0000AF230000}">
      <text>
        <r>
          <rPr>
            <sz val="11"/>
            <color indexed="8"/>
            <rFont val="Helvetica"/>
            <family val="2"/>
          </rPr>
          <t>Author:
“The suit accuses the defendants of crimes of genocide, crimes against humanity, murder, torture and serious bodily harm, amongst others against Falun Gong practitioners, in the period between 1999 and 2003.” http://en.minghui.org/html/articles/2003/11/29/42699.html</t>
        </r>
      </text>
    </comment>
    <comment ref="AH1987" authorId="0" shapeId="0" xr:uid="{00000000-0006-0000-0000-0000B0230000}">
      <text>
        <r>
          <rPr>
            <sz val="11"/>
            <color indexed="8"/>
            <rFont val="Helvetica"/>
            <family val="2"/>
          </rPr>
          <t>Author:
https://en.wikipedia.org/wiki/List_of_former_German_colonies</t>
        </r>
      </text>
    </comment>
    <comment ref="AL1987" authorId="0" shapeId="0" xr:uid="{00000000-0006-0000-0000-0000B1230000}">
      <text>
        <r>
          <rPr>
            <sz val="11"/>
            <color indexed="8"/>
            <rFont val="Helvetica"/>
            <family val="2"/>
          </rPr>
          <t>Author:
http://en.minghui.org/html/articles/2003/11/29/42699.html</t>
        </r>
      </text>
    </comment>
    <comment ref="AN1987" authorId="0" shapeId="0" xr:uid="{00000000-0006-0000-0000-0000B2230000}">
      <text>
        <r>
          <rPr>
            <sz val="11"/>
            <color indexed="8"/>
            <rFont val="Helvetica"/>
            <family val="2"/>
          </rPr>
          <t xml:space="preserve">Author:
Suit filed by victims, both Chinese and expats, living in Germany, China, Ireland, Canada, Australia, and US (via Wolfgang Kaleck (ECCHR)) 
http://en.minghui.org/html/articles/2003/11/29/42699.html
</t>
        </r>
      </text>
    </comment>
    <comment ref="AO1987" authorId="0" shapeId="0" xr:uid="{00000000-0006-0000-0000-0000B3230000}">
      <text>
        <r>
          <rPr>
            <sz val="11"/>
            <color indexed="8"/>
            <rFont val="Helvetica"/>
            <family val="2"/>
          </rPr>
          <t>Author:
Definitely supported by the German Falun Dafa Association, and potentially by ECCHR (given that its founder, Wolfgang Kaleck, was the lead attorney on the complaint) 
“Lawyer Wolfgang Kaleck from Berlin, known as a representative for German victims of the Argentine armed forces Junta, represented the German Falun Dafa Association and forty Falun Gong practitioners from Germany, China, the United States, Canada, Australia, and Ireland and filed a lawsuit “http://www.clearwisdom.net/emh/articles/2004/3/8/45850.html</t>
        </r>
      </text>
    </comment>
    <comment ref="AQ1987" authorId="0" shapeId="0" xr:uid="{00000000-0006-0000-0000-0000B4230000}">
      <text>
        <r>
          <rPr>
            <sz val="11"/>
            <color indexed="8"/>
            <rFont val="Helvetica"/>
            <family val="2"/>
          </rPr>
          <t>Author:
This source discusses plaintiff victims living in Germany: http://en.minghui.org/html/articles/2003/11/29/42699.html</t>
        </r>
      </text>
    </comment>
    <comment ref="AS1987" authorId="1" shapeId="0" xr:uid="{00000000-0006-0000-0000-0000B5230000}">
      <text>
        <r>
          <rPr>
            <sz val="11"/>
            <color indexed="8"/>
            <rFont val="Helvetica"/>
            <family val="2"/>
          </rPr>
          <t>Mack Eason:
Deputy Head of Hubei Province's Department of Public Security;</t>
        </r>
      </text>
    </comment>
    <comment ref="AZ1987" authorId="1" shapeId="0" xr:uid="{00000000-0006-0000-0000-0000B6230000}">
      <text>
        <r>
          <rPr>
            <sz val="11"/>
            <color indexed="8"/>
            <rFont val="Helvetica"/>
            <family val="2"/>
          </rPr>
          <t>Mack Eason:
https://books.google.com/books?id=jS_GeIlHj_MC&amp;pg=PA107&amp;lpg=PA107&amp;dq=wolfgang+kaleck,+germany,+falun+gong,+2003&amp;source=bl&amp;ots=d2HKFfdlNV&amp;sig=aTslwmy70LcbU_ufqi3ZZVnAhHA&amp;hl=en&amp;sa=X&amp;ved=0ahUKEwjM8tbb_IrQAhVH92MKHS3yBbQQ6AEIRTAH#v=onepage&amp;q=wolfgang%20kaleck%2C%20germany%2C%20falun%20gong%2C%202003&amp;f=false</t>
        </r>
      </text>
    </comment>
    <comment ref="BG1987" authorId="1" shapeId="0" xr:uid="{00000000-0006-0000-0000-0000B7230000}">
      <text>
        <r>
          <rPr>
            <sz val="11"/>
            <color indexed="8"/>
            <rFont val="Helvetica"/>
            <family val="2"/>
          </rPr>
          <t xml:space="preserve">Mack Eason:
Suit filed under VStGB, created to bring the German criminal law into accordance with the Rome Statute of the International Criminal Court
</t>
        </r>
      </text>
    </comment>
    <comment ref="BH1987" authorId="0" shapeId="0" xr:uid="{00000000-0006-0000-0000-0000B8230000}">
      <text>
        <r>
          <rPr>
            <sz val="11"/>
            <color indexed="8"/>
            <rFont val="Helvetica"/>
            <family val="2"/>
          </rPr>
          <t>Author:
See letter from prosecutor, available HERE:
https://competenceuniverselle.files.wordpress.com/2011/07/einstellungsbescheidchina1.pdf</t>
        </r>
      </text>
    </comment>
    <comment ref="B1988" authorId="1" shapeId="0" xr:uid="{00000000-0006-0000-0000-000017080000}">
      <text>
        <r>
          <rPr>
            <sz val="11"/>
            <color indexed="8"/>
            <rFont val="Helvetica"/>
            <family val="2"/>
          </rPr>
          <t>Mack Eason:
Case filed during coup attempt against Patasse gov’t.  Example of Lawfare?</t>
        </r>
      </text>
    </comment>
    <comment ref="AB1988" authorId="0" shapeId="0" xr:uid="{00000000-0006-0000-0000-000018080000}">
      <text>
        <r>
          <rPr>
            <sz val="11"/>
            <color indexed="8"/>
            <rFont val="Helvetica"/>
            <family val="2"/>
          </rPr>
          <t>Author:
http://www.sangonet.com/Anzeretenetik2Infop/AppelrepriseTrPlainteTI.html</t>
        </r>
      </text>
    </comment>
    <comment ref="AC1988" authorId="0" shapeId="0" xr:uid="{00000000-0006-0000-0000-000019080000}">
      <text>
        <r>
          <rPr>
            <sz val="11"/>
            <color rgb="FF000000"/>
            <rFont val="Helvetica"/>
            <family val="2"/>
          </rPr>
          <t xml:space="preserve">Author:
</t>
        </r>
        <r>
          <rPr>
            <sz val="11"/>
            <color rgb="FF000000"/>
            <rFont val="Helvetica"/>
            <family val="2"/>
          </rPr>
          <t>http://www.sangonet.com/Anzeretenetik2Infop/AppelrepriseTrPlainteTI.html</t>
        </r>
      </text>
    </comment>
    <comment ref="AD1988" authorId="0" shapeId="0" xr:uid="{00000000-0006-0000-0000-00001A080000}">
      <text>
        <r>
          <rPr>
            <sz val="11"/>
            <color rgb="FF000000"/>
            <rFont val="Helvetica"/>
            <family val="2"/>
          </rPr>
          <t xml:space="preserve">Author:
</t>
        </r>
        <r>
          <rPr>
            <sz val="11"/>
            <color rgb="FF000000"/>
            <rFont val="Helvetica"/>
            <family val="2"/>
          </rPr>
          <t>http://www.sangonet.com/Anzeretenetik2Infop/AppelrepriseTrPlainteTI.html</t>
        </r>
      </text>
    </comment>
    <comment ref="AE1988" authorId="0" shapeId="0" xr:uid="{00000000-0006-0000-0000-00001B080000}">
      <text>
        <r>
          <rPr>
            <sz val="11"/>
            <color indexed="8"/>
            <rFont val="Helvetica"/>
            <family val="2"/>
          </rPr>
          <t>Author:
http://www.sangonet.com/Anzeretenetik2Infop/AppelrepriseTrPlainteTI.html</t>
        </r>
      </text>
    </comment>
    <comment ref="AF1988" authorId="0" shapeId="0" xr:uid="{00000000-0006-0000-0000-00001C080000}">
      <text>
        <r>
          <rPr>
            <sz val="11"/>
            <color indexed="8"/>
            <rFont val="Helvetica"/>
            <family val="2"/>
          </rPr>
          <t>Author:
http://www.sangonet.com/Anzeretenetik2Infop/AppelrepriseTrPlainteTI.html</t>
        </r>
      </text>
    </comment>
    <comment ref="AN1988" authorId="0" shapeId="0" xr:uid="{00000000-0006-0000-0000-00001D080000}">
      <text>
        <r>
          <rPr>
            <sz val="11"/>
            <color indexed="8"/>
            <rFont val="Helvetica"/>
            <family val="2"/>
          </rPr>
          <t xml:space="preserve">Author:
“A dozen Central Africans filed a complaint Thursday before the public prosecutor in Brussels against President Ange-Felix Patasse” (translated from french)
http://www.sangonet.com/Anzeretenetik2Infop/AppelrepriseTrPlainteTI.html
</t>
        </r>
      </text>
    </comment>
    <comment ref="AO1988" authorId="1" shapeId="0" xr:uid="{00000000-0006-0000-0000-00001E080000}">
      <text>
        <r>
          <rPr>
            <sz val="11"/>
            <color indexed="8"/>
            <rFont val="Helvetica"/>
            <family val="2"/>
          </rPr>
          <t xml:space="preserve">Mack Eason:
 l'Association Oubangui-Chari
http://www.sangonet.com/Anzeretenetik2Infop/AppelrepriseTrPlainteTI.html
</t>
        </r>
      </text>
    </comment>
    <comment ref="AP1988" authorId="0" shapeId="0" xr:uid="{00000000-0006-0000-0000-00001F080000}">
      <text>
        <r>
          <rPr>
            <sz val="11"/>
            <color indexed="8"/>
            <rFont val="Helvetica"/>
            <family val="2"/>
          </rPr>
          <t xml:space="preserve">Author:
“A dozen Central Africans filed a complaint Thursday before the public prosecutor in Brussels against President Ange-Felix Patasse” (translated from french)
http://www.sangonet.com/Anzeretenetik2Infop/AppelrepriseTrPlainteTI.html
</t>
        </r>
      </text>
    </comment>
    <comment ref="AQ1988" authorId="1" shapeId="0" xr:uid="{00000000-0006-0000-0000-000020080000}">
      <text>
        <r>
          <rPr>
            <sz val="11"/>
            <color indexed="8"/>
            <rFont val="Helvetica"/>
            <family val="2"/>
          </rPr>
          <t>Mack Eason:
“Some of the plaintiffs are currently living in the Central, others living in France, Mr. Kongbré said.”
http://www.sangonet.com/Anzeretenetik2Infop/AppelrepriseTrPlainteTI.html</t>
        </r>
      </text>
    </comment>
    <comment ref="AR1988" authorId="1" shapeId="0" xr:uid="{00000000-0006-0000-0000-000021080000}">
      <text>
        <r>
          <rPr>
            <sz val="11"/>
            <color indexed="8"/>
            <rFont val="Helvetica"/>
            <family val="2"/>
          </rPr>
          <t>Mack Eason:
“Some of the plaintiffs are currently living in the Central, others living in France, Mr. Kongbré said.”
http://www.sangonet.com/Anzeretenetik2Infop/AppelrepriseTrPlainteTI.html</t>
        </r>
      </text>
    </comment>
    <comment ref="AS1988" authorId="1" shapeId="0" xr:uid="{00000000-0006-0000-0000-000022080000}">
      <text>
        <r>
          <rPr>
            <sz val="11"/>
            <color indexed="8"/>
            <rFont val="Helvetica"/>
            <family val="2"/>
          </rPr>
          <t>Mack Eason:
prime minister from 1 April 2001-15 March 2003</t>
        </r>
      </text>
    </comment>
    <comment ref="O1989" authorId="0" shapeId="0" xr:uid="{00000000-0006-0000-0000-00002A2D0000}">
      <text>
        <r>
          <rPr>
            <sz val="11"/>
            <color indexed="8"/>
            <rFont val="Helvetica"/>
            <family val="2"/>
          </rPr>
          <t>Author:
http://www.derechos.org/nizkor/arg/espana/gar.html</t>
        </r>
      </text>
    </comment>
    <comment ref="P1989" authorId="0" shapeId="0" xr:uid="{00000000-0006-0000-0000-00002B2D0000}">
      <text>
        <r>
          <rPr>
            <sz val="11"/>
            <color indexed="8"/>
            <rFont val="Helvetica"/>
            <family val="2"/>
          </rPr>
          <t>Author:
http://www.derechos.org/nizkor/arg/espana/gar.html</t>
        </r>
      </text>
    </comment>
    <comment ref="AB1989" authorId="0" shapeId="0" xr:uid="{00000000-0006-0000-0000-00002C2D0000}">
      <text>
        <r>
          <rPr>
            <sz val="11"/>
            <color indexed="8"/>
            <rFont val="Helvetica"/>
            <family val="2"/>
          </rPr>
          <t xml:space="preserve">Author:
See 1999 indictment, section 7. 
http://www.derechos.org/nizkor/arg/espana/gar.html </t>
        </r>
      </text>
    </comment>
    <comment ref="AC1989" authorId="0" shapeId="0" xr:uid="{00000000-0006-0000-0000-00002D2D0000}">
      <text>
        <r>
          <rPr>
            <sz val="11"/>
            <color indexed="8"/>
            <rFont val="Helvetica"/>
            <family val="2"/>
          </rPr>
          <t>Author:
“Estos hechos imputados constituyen delito de genocidio…  los hechos imputados en el Sumario constituyen genocidio, con consiguiente aplicación al caso del artículo 23, apartado cuatro, de la Ley Orgánica del Poder Judicial.” 1999 “Indictment of 98 Argentine Military” http://www.derechos.org/nizkor/arg/espana/gar.html</t>
        </r>
      </text>
    </comment>
    <comment ref="AE1989" authorId="0" shapeId="0" xr:uid="{00000000-0006-0000-0000-00002E2D0000}">
      <text>
        <r>
          <rPr>
            <sz val="11"/>
            <color rgb="FF000000"/>
            <rFont val="Helvetica"/>
            <family val="2"/>
          </rPr>
          <t xml:space="preserve">Author:
</t>
        </r>
        <r>
          <rPr>
            <sz val="11"/>
            <color rgb="FF000000"/>
            <rFont val="Helvetica"/>
            <family val="2"/>
          </rPr>
          <t xml:space="preserve">Trial Watch says these Argentinean defendants were charged with CaH.  I looked through the court documents and I disagree.
</t>
        </r>
        <r>
          <rPr>
            <sz val="11"/>
            <color rgb="FF000000"/>
            <rFont val="Helvetica"/>
            <family val="2"/>
          </rPr>
          <t xml:space="preserve">
</t>
        </r>
      </text>
    </comment>
    <comment ref="AF1989" authorId="0" shapeId="0" xr:uid="{00000000-0006-0000-0000-00002F2D0000}">
      <text>
        <r>
          <rPr>
            <sz val="11"/>
            <color indexed="8"/>
            <rFont val="Helvetica"/>
            <family val="2"/>
          </rPr>
          <t>Author:
Terrorism</t>
        </r>
      </text>
    </comment>
    <comment ref="AL1989" authorId="0" shapeId="0" xr:uid="{00000000-0006-0000-0000-0000302D0000}">
      <text>
        <r>
          <rPr>
            <sz val="11"/>
            <color indexed="8"/>
            <rFont val="Helvetica"/>
            <family val="2"/>
          </rPr>
          <t xml:space="preserve">Author:
The Union of Progressive Spanish Prosecutors (UPF) (a professional association represented by Carlos Castresana) filed the initial complaint.  On April 10, the following organizations join the complaint: by la Asociación Libre de Abogados (The Association of Free Lawyers, the leftist alternative to the Argentine Bar association), la Asociación Argentina Pro Derechos Humanos de Madrid (The Argentine Human Rights Association in Madrid, only recently reactivated by a group of Argentine exiles including Dionis and Slepoy) and the political party Izquierda Unida (the United Left Party).
The complaint by ALL of these parties is the one referred to as “the popular accusation” in trial documents.
The Pinochet Effect book (https://books.google.com/books?id=7xQKjLLxU1gC&amp;pg=PA10)
at p. 10
</t>
        </r>
      </text>
    </comment>
    <comment ref="AN1989" authorId="0" shapeId="0" xr:uid="{00000000-0006-0000-0000-000031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P1989" authorId="0" shapeId="0" xr:uid="{00000000-0006-0000-0000-000032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AQ1989" authorId="0" shapeId="0" xr:uid="{00000000-0006-0000-0000-0000332D0000}">
      <text>
        <r>
          <rPr>
            <sz val="11"/>
            <color indexed="8"/>
            <rFont val="Helvetica"/>
            <family val="2"/>
          </rPr>
          <t>Author:
A number of the individuals involved in filing the initial complaint, including Dionis and Slepoy, were Argentine exiles.  Argentine navy officials had tried to kill Dionis after he discovered secret documents tying the Argentine navy to an impending Chilean Coup.  Sleepy had been detained and taken to the Navy Mechanics School site and tortured.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10</t>
        </r>
      </text>
    </comment>
    <comment ref="AR1989" authorId="0" shapeId="0" xr:uid="{00000000-0006-0000-0000-0000342D0000}">
      <text>
        <r>
          <rPr>
            <sz val="11"/>
            <color indexed="8"/>
            <rFont val="Helvetica"/>
            <family val="2"/>
          </rPr>
          <t>Author:
Co-national exiled victims certainly supported the suit but it appears that the original complainant – Castresana, a native Spaniard – seems to have filed the case out of a sense of his own obligation stemming from seeing news reports.
https://books.google.com/books?id=7xQKjLLxU1gC&amp;pg=PA10&amp;lpg=PA10&amp;dq=Argentina+Association+for+Human+Rights+in+Madrid&amp;source=bl&amp;ots=80o5I0NM6L&amp;sig=4j7xBt-qmgvkoypZ1XLWYS2CuPA&amp;hl=en&amp;sa=X&amp;ved=0ahUKEwiUso-jx63NAhVM2GMKHVSYCwEQ6AEILTAC#v=onepage&amp;q=Argentina%20Association%20for%20Human%20Rights%20in%20Madrid&amp;f=false  at p. 2.
That said, co-national victims groups were about to do so when he filed.</t>
        </r>
      </text>
    </comment>
    <comment ref="BI1989" authorId="0" shapeId="0" xr:uid="{00000000-0006-0000-0000-0000352D0000}">
      <text>
        <r>
          <rPr>
            <sz val="11"/>
            <color indexed="8"/>
            <rFont val="Helvetica"/>
            <family val="2"/>
          </rPr>
          <t>Author:
multiple countries had opened investigations into these Argentinean defendants.</t>
        </r>
      </text>
    </comment>
    <comment ref="O1990" authorId="0" shapeId="0" xr:uid="{00000000-0006-0000-0000-00009F300000}">
      <text>
        <r>
          <rPr>
            <sz val="11"/>
            <color indexed="8"/>
            <rFont val="Helvetica"/>
            <family val="2"/>
          </rPr>
          <t>Author:
"claims that Britain became a haven for Nazis led Home Secretary Douglas Hurd in February 1988 to establish an Official War Crimes Inquiry, to be headed by Sir Thomas Hetherington, a former director of public prosecutions, and William Chalmers, former head of the prosecutorial Crown Office in Scotland." https://books.google.com/books?id=BMtRCgAAQBAJ&amp;pg=PA279 at pp. 278-79</t>
        </r>
      </text>
    </comment>
    <comment ref="AG1990" authorId="0" shapeId="0" xr:uid="{00000000-0006-0000-0000-0000A0300000}">
      <text>
        <r>
          <rPr>
            <sz val="11"/>
            <color indexed="8"/>
            <rFont val="Helvetica"/>
            <family val="2"/>
          </rPr>
          <t>Author:
Some of these individuals were from what is now Latvia, Belarus, etc.  These were certainly occupied and annexed by European powers, it just depends on one’s definition of a colony.</t>
        </r>
      </text>
    </comment>
    <comment ref="AL1990" authorId="0" shapeId="0" xr:uid="{00000000-0006-0000-0000-0000A1300000}">
      <text>
        <r>
          <rPr>
            <sz val="11"/>
            <color indexed="8"/>
            <rFont val="Helvetica"/>
            <family val="2"/>
          </rPr>
          <t>Author:
https://books.google.com/books?id=X5EgykND42kC&amp;pg=PA401</t>
        </r>
      </text>
    </comment>
    <comment ref="AN1990" authorId="0" shapeId="0" xr:uid="{00000000-0006-0000-0000-0000A2300000}">
      <text>
        <r>
          <rPr>
            <sz val="11"/>
            <color indexed="8"/>
            <rFont val="Helvetica"/>
            <family val="2"/>
          </rPr>
          <t>Author:
Jewish groups exerted significant pressure to initiate these investigations, but it’s unclear whether there were victims or family members of victims involved in this pressure, especially the direct pressure from the Simon Wiesenthal Centre.  I coded these as 1 because, given the sheer number of victims, and the size of the Jewish diaspora, there were likely some victims’ family members involved in the pressure to prosecute.</t>
        </r>
      </text>
    </comment>
    <comment ref="AO1990" authorId="0" shapeId="0" xr:uid="{00000000-0006-0000-0000-0000A3300000}">
      <text>
        <r>
          <rPr>
            <sz val="11"/>
            <color indexed="8"/>
            <rFont val="Helvetica"/>
            <family val="2"/>
          </rPr>
          <t>Author:
The Simon Wiesenthal Centre</t>
        </r>
      </text>
    </comment>
    <comment ref="O1991" authorId="1" shapeId="0" xr:uid="{00000000-0006-0000-0000-0000A8100000}">
      <text>
        <r>
          <rPr>
            <sz val="11"/>
            <color indexed="8"/>
            <rFont val="Helvetica"/>
            <family val="2"/>
          </rPr>
          <t>Mack Eason:
https://tribune.com.pk/story/1006814/bosnian-muslim-on-trial-in-austria-over-serb-massacre/</t>
        </r>
      </text>
    </comment>
    <comment ref="S1991" authorId="1" shapeId="0" xr:uid="{00000000-0006-0000-0000-0000A9100000}">
      <text>
        <r>
          <rPr>
            <sz val="11"/>
            <color indexed="8"/>
            <rFont val="Helvetica"/>
            <family val="2"/>
          </rPr>
          <t>Mack Eason:
https://tribune.com.pk/story/1006814/bosnian-muslim-on-trial-in-austria-over-serb-massacre/</t>
        </r>
      </text>
    </comment>
    <comment ref="T1991" authorId="1" shapeId="0" xr:uid="{00000000-0006-0000-0000-0000AA100000}">
      <text>
        <r>
          <rPr>
            <sz val="11"/>
            <color rgb="FF000000"/>
            <rFont val="Helvetica"/>
            <family val="2"/>
          </rPr>
          <t xml:space="preserve">Mack Eason:
</t>
        </r>
        <r>
          <rPr>
            <sz val="11"/>
            <color rgb="FF000000"/>
            <rFont val="Helvetica"/>
            <family val="2"/>
          </rPr>
          <t>https://www.thelocal.at/20160706/10-years-for-war-crimes-sentence-in-linz</t>
        </r>
      </text>
    </comment>
    <comment ref="AL1991" authorId="1" shapeId="0" xr:uid="{00000000-0006-0000-0000-0000AB100000}">
      <text>
        <r>
          <rPr>
            <sz val="11"/>
            <color indexed="8"/>
            <rFont val="Helvetica"/>
            <family val="2"/>
          </rPr>
          <t>Mack Eason:
https://tribune.com.pk/story/1006814/bosnian-muslim-on-trial-in-austria-over-serb-massacre/</t>
        </r>
      </text>
    </comment>
    <comment ref="AN1991" authorId="1" shapeId="0" xr:uid="{00000000-0006-0000-0000-0000AC100000}">
      <text>
        <r>
          <rPr>
            <sz val="11"/>
            <color indexed="8"/>
            <rFont val="Helvetica"/>
            <family val="2"/>
          </rPr>
          <t>Mack Eason:
https://tribune.com.pk/story/1006814/bosnian-muslim-on-trial-in-austria-over-serb-massacre/</t>
        </r>
      </text>
    </comment>
    <comment ref="AP1991" authorId="1" shapeId="0" xr:uid="{00000000-0006-0000-0000-0000AD100000}">
      <text>
        <r>
          <rPr>
            <sz val="11"/>
            <color indexed="8"/>
            <rFont val="Helvetica"/>
            <family val="2"/>
          </rPr>
          <t>Mack Eason:
https://tribune.com.pk/story/1006814/bosnian-muslim-on-trial-in-austria-over-serb-massacre/</t>
        </r>
      </text>
    </comment>
    <comment ref="AQ1991" authorId="1" shapeId="0" xr:uid="{00000000-0006-0000-0000-0000AE100000}">
      <text>
        <r>
          <rPr>
            <sz val="11"/>
            <color indexed="8"/>
            <rFont val="Helvetica"/>
            <family val="2"/>
          </rPr>
          <t>Mack Eason:
https://tribune.com.pk/story/1006814/bosnian-muslim-on-trial-in-austria-over-serb-massacre/</t>
        </r>
      </text>
    </comment>
    <comment ref="AR1991" authorId="1" shapeId="0" xr:uid="{00000000-0006-0000-0000-0000AF100000}">
      <text>
        <r>
          <rPr>
            <sz val="11"/>
            <color indexed="8"/>
            <rFont val="Helvetica"/>
            <family val="2"/>
          </rPr>
          <t>Mack Eason:
https://tribune.com.pk/story/1006814/bosnian-muslim-on-trial-in-austria-over-serb-massacre/</t>
        </r>
      </text>
    </comment>
    <comment ref="AZ1991" authorId="1" shapeId="0" xr:uid="{00000000-0006-0000-0000-0000B0100000}">
      <text>
        <r>
          <rPr>
            <sz val="11"/>
            <color indexed="8"/>
            <rFont val="Helvetica"/>
            <family val="2"/>
          </rPr>
          <t>Mack Eason:
https://tribune.com.pk/story/1006814/bosnian-muslim-on-trial-in-austria-over-serb-massacre/</t>
        </r>
      </text>
    </comment>
    <comment ref="BA1991" authorId="1" shapeId="0" xr:uid="{00000000-0006-0000-0000-0000B1100000}">
      <text>
        <r>
          <rPr>
            <sz val="11"/>
            <color indexed="8"/>
            <rFont val="Helvetica"/>
            <family val="2"/>
          </rPr>
          <t>Mack Eason:
https://tribune.com.pk/story/1006814/bosnian-muslim-on-trial-in-austria-over-serb-massacre/</t>
        </r>
      </text>
    </comment>
    <comment ref="BB1991" authorId="1" shapeId="0" xr:uid="{00000000-0006-0000-0000-0000B2100000}">
      <text>
        <r>
          <rPr>
            <sz val="11"/>
            <color rgb="FF000000"/>
            <rFont val="Helvetica"/>
            <family val="2"/>
          </rPr>
          <t xml:space="preserve">Mack Eason:
</t>
        </r>
        <r>
          <rPr>
            <sz val="11"/>
            <color rgb="FF000000"/>
            <rFont val="Helvetica"/>
            <family val="2"/>
          </rPr>
          <t>https://tribune.com.pk/story/1006814/bosnian-muslim-on-trial-in-austria-over-serb-massacre/</t>
        </r>
      </text>
    </comment>
    <comment ref="BC1991" authorId="1" shapeId="0" xr:uid="{00000000-0006-0000-0000-0000B3100000}">
      <text>
        <r>
          <rPr>
            <sz val="11"/>
            <color indexed="8"/>
            <rFont val="Helvetica"/>
            <family val="2"/>
          </rPr>
          <t>Mack Eason:
https://tribune.com.pk/story/1006814/bosnian-muslim-on-trial-in-austria-over-serb-massacre/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Mack Eason</author>
    <author>Maximo Langer</author>
  </authors>
  <commentList>
    <comment ref="H1" authorId="0" shapeId="0" xr:uid="{00000000-0006-0000-0A00-000001000000}">
      <text>
        <r>
          <rPr>
            <sz val="11"/>
            <color indexed="8"/>
            <rFont val="Helvetica"/>
            <family val="2"/>
          </rPr>
          <t>Author:
0=no, case already in Langer’s 2011 database
1= Not in Langer’s 2011 database
2= Updated significantly/added identification not present in Langer’s database</t>
        </r>
      </text>
    </comment>
    <comment ref="O1" authorId="1" shapeId="0" xr:uid="{00000000-0006-0000-0A00-000002000000}">
      <text>
        <r>
          <rPr>
            <sz val="11"/>
            <color indexed="8"/>
            <rFont val="Helvetica"/>
            <family val="2"/>
          </rPr>
          <t>Mack Eason:
Case year is based on complaint date.  If no complaint date found, then it draws on warrant date, indictment date, or arrest date, in that order.</t>
        </r>
      </text>
    </comment>
    <comment ref="P1" authorId="0" shapeId="0" xr:uid="{00000000-0006-0000-0A00-000003000000}">
      <text>
        <r>
          <rPr>
            <sz val="11"/>
            <color indexed="8"/>
            <rFont val="Helvetica"/>
            <family val="2"/>
          </rPr>
          <t>Author:
-1 = Unknown</t>
        </r>
      </text>
    </comment>
    <comment ref="R1" authorId="1" shapeId="0" xr:uid="{00000000-0006-0000-0A00-000004000000}">
      <text>
        <r>
          <rPr>
            <sz val="11"/>
            <color indexed="8"/>
            <rFont val="Helvetica"/>
            <family val="2"/>
          </rPr>
          <t>Mack Eason:
This includes indictment, charging, etc.</t>
        </r>
      </text>
    </comment>
    <comment ref="V1" authorId="0" shapeId="0" xr:uid="{00000000-0006-0000-0A00-000005000000}">
      <text>
        <r>
          <rPr>
            <sz val="11"/>
            <color indexed="8"/>
            <rFont val="Helvetica"/>
            <family val="2"/>
          </rPr>
          <t xml:space="preserve">Author:
-1=no appeal
</t>
        </r>
      </text>
    </comment>
    <comment ref="W1" authorId="0" shapeId="0" xr:uid="{00000000-0006-0000-0A00-000006000000}">
      <text>
        <r>
          <rPr>
            <sz val="11"/>
            <color indexed="8"/>
            <rFont val="Helvetica"/>
            <family val="2"/>
          </rPr>
          <t>Author:
1=yes
0=no</t>
        </r>
      </text>
    </comment>
    <comment ref="X1" authorId="1" shapeId="0" xr:uid="{00000000-0006-0000-0A00-000007000000}">
      <text>
        <r>
          <rPr>
            <sz val="11"/>
            <color indexed="8"/>
            <rFont val="Helvetica"/>
            <family val="2"/>
          </rPr>
          <t xml:space="preserve">Mack Eason:
This includes indictment, charging, etc.
</t>
        </r>
      </text>
    </comment>
    <comment ref="Z1" authorId="0" shapeId="0" xr:uid="{00000000-0006-0000-0A00-000008000000}">
      <text>
        <r>
          <rPr>
            <sz val="11"/>
            <color indexed="8"/>
            <rFont val="Helvetica"/>
            <family val="2"/>
          </rPr>
          <t xml:space="preserve">Author:
Has the defendant been tried or pled guilty?
Yes = 1
No = 0
trial begun but not concluded= 2
</t>
        </r>
      </text>
    </comment>
    <comment ref="AA1" authorId="0" shapeId="0" xr:uid="{00000000-0006-0000-0A00-000009000000}">
      <text>
        <r>
          <rPr>
            <sz val="11"/>
            <color indexed="8"/>
            <rFont val="Helvetica"/>
            <family val="2"/>
          </rPr>
          <t>Author:
If defendant’s case was taken to trial, was the defendant convicted or acquitted?
No trial completed = -1
Convicted = 1
Acquitted = 0
Acquitted of some charges/convicted of some charges = 2
AARON’s PROPOSAL FOR CODING:
0= no trial
1 = started, ongoing
2 = started, failed
3 = completed.</t>
        </r>
      </text>
    </comment>
    <comment ref="AB1" authorId="0" shapeId="0" xr:uid="{00000000-0006-0000-0A00-00000A000000}">
      <text>
        <r>
          <rPr>
            <sz val="11"/>
            <color indexed="8"/>
            <rFont val="Helvetica"/>
            <family val="2"/>
          </rPr>
          <t xml:space="preserve">Author:
0=Overturned (completely)
1= Upheld
2=partially upheld, partially overturned
3=Retrial order
4=Upheld by international court
-1=no appeal yet/appeal not heard yet
-2=No initial trial completed2
</t>
        </r>
      </text>
    </comment>
    <comment ref="AC1" authorId="0" shapeId="0" xr:uid="{00000000-0006-0000-0A00-00000B000000}">
      <text>
        <r>
          <rPr>
            <sz val="11"/>
            <color indexed="8"/>
            <rFont val="Helvetica"/>
            <family val="2"/>
          </rPr>
          <t>Author:
0=no
1=yes
2=torture as war crime</t>
        </r>
      </text>
    </comment>
    <comment ref="AD1" authorId="0" shapeId="0" xr:uid="{00000000-0006-0000-0A00-00000C000000}">
      <text>
        <r>
          <rPr>
            <sz val="11"/>
            <color indexed="8"/>
            <rFont val="Helvetica"/>
            <family val="2"/>
          </rPr>
          <t xml:space="preserve">Author:
0=no
1=yes
2=Subsidiary form of crime (attempt or conspiracy)
</t>
        </r>
      </text>
    </comment>
    <comment ref="AE1" authorId="0" shapeId="0" xr:uid="{00000000-0006-0000-0A00-00000D000000}">
      <text>
        <r>
          <rPr>
            <sz val="11"/>
            <color indexed="8"/>
            <rFont val="Helvetica"/>
            <family val="2"/>
          </rPr>
          <t xml:space="preserve">Author:
0=no
1=yes
2=“Grave Breaches of Geneva Conventions” (not quite same)
</t>
        </r>
      </text>
    </comment>
    <comment ref="AF1" authorId="0" shapeId="0" xr:uid="{00000000-0006-0000-0A00-00000E000000}">
      <text>
        <r>
          <rPr>
            <sz val="11"/>
            <color indexed="8"/>
            <rFont val="Helvetica"/>
            <family val="2"/>
          </rPr>
          <t xml:space="preserve">Author:
Charges include Crimes against Humanity
</t>
        </r>
      </text>
    </comment>
    <comment ref="AH1" authorId="0" shapeId="0" xr:uid="{00000000-0006-0000-0A00-00000F000000}">
      <text>
        <r>
          <rPr>
            <sz val="11"/>
            <color indexed="8"/>
            <rFont val="Helvetica"/>
            <family val="2"/>
          </rPr>
          <t xml:space="preserve">Author:
Is the defendant’s home state a former colonial possession (or informal possession)?
0=no
1=yes
</t>
        </r>
      </text>
    </comment>
    <comment ref="AI1" authorId="0" shapeId="0" xr:uid="{00000000-0006-0000-0A00-000010000000}">
      <text>
        <r>
          <rPr>
            <sz val="11"/>
            <color indexed="8"/>
            <rFont val="Helvetica"/>
            <family val="2"/>
          </rPr>
          <t>Author:
Is the prosecuting state a former colonial power?
1=yes
2=no
-1=sort of (in case of very old, very small empires.)</t>
        </r>
      </text>
    </comment>
    <comment ref="AJ1" authorId="0" shapeId="0" xr:uid="{00000000-0006-0000-0A00-000011000000}">
      <text>
        <r>
          <rPr>
            <sz val="11"/>
            <color indexed="8"/>
            <rFont val="Helvetica"/>
            <family val="2"/>
          </rPr>
          <t xml:space="preserve">Author:
Did the prosecuting state previously control the target state as a colony?
0=no
1=yes
</t>
        </r>
      </text>
    </comment>
    <comment ref="AK1" authorId="0" shapeId="0" xr:uid="{00000000-0006-0000-0A00-000012000000}">
      <text>
        <r>
          <rPr>
            <sz val="11"/>
            <color indexed="8"/>
            <rFont val="Helvetica"/>
            <family val="2"/>
          </rPr>
          <t>Author:
What World Bank region the defendant state is in</t>
        </r>
      </text>
    </comment>
    <comment ref="AL1" authorId="0" shapeId="0" xr:uid="{00000000-0006-0000-0A00-000013000000}">
      <text>
        <r>
          <rPr>
            <sz val="11"/>
            <color indexed="8"/>
            <rFont val="Helvetica"/>
            <family val="2"/>
          </rPr>
          <t>Author:
WORLD BANK REGION DATA
http://data.worldbank.org/about/country-and-lending-groups</t>
        </r>
      </text>
    </comment>
    <comment ref="AM1" authorId="0" shapeId="0" xr:uid="{00000000-0006-0000-0A00-000014000000}">
      <text>
        <r>
          <rPr>
            <sz val="11"/>
            <color indexed="8"/>
            <rFont val="Helvetica"/>
            <family val="2"/>
          </rPr>
          <t xml:space="preserve">Author:
</t>
        </r>
      </text>
    </comment>
    <comment ref="AN1" authorId="0" shapeId="0" xr:uid="{00000000-0006-0000-0A00-000015000000}">
      <text>
        <r>
          <rPr>
            <sz val="11"/>
            <color indexed="8"/>
            <rFont val="Helvetica"/>
            <family val="2"/>
          </rPr>
          <t>Author:
1=co-national victims alone
2=co-national victims &amp; co-national NGOs
3=co-national victims &amp; int’l NGOs
4=co-national NGOs &amp; int’l NGOs
5=co-national victims, co-national NGOs, &amp; int’l NGOs
6=prosecuting state</t>
        </r>
      </text>
    </comment>
    <comment ref="AO1" authorId="0" shapeId="0" xr:uid="{00000000-0006-0000-0A00-000016000000}">
      <text>
        <r>
          <rPr>
            <sz val="11"/>
            <color indexed="8"/>
            <rFont val="Helvetica"/>
            <family val="2"/>
          </rPr>
          <t xml:space="preserve">Author:
Did a victims group – either on their own or with help of NGO – pressure the prosecuting state to try the case?
1=Yes
2=No
-1=unclear
</t>
        </r>
      </text>
    </comment>
    <comment ref="AP1" authorId="0" shapeId="0" xr:uid="{00000000-0006-0000-0A00-000017000000}">
      <text>
        <r>
          <rPr>
            <sz val="11"/>
            <color indexed="8"/>
            <rFont val="Helvetica"/>
            <family val="2"/>
          </rPr>
          <t>Author:
1=yes
0=no
-1=unclear
-2=state official initiated the case.</t>
        </r>
      </text>
    </comment>
    <comment ref="AQ1" authorId="0" shapeId="0" xr:uid="{00000000-0006-0000-0A00-000018000000}">
      <text>
        <r>
          <rPr>
            <sz val="11"/>
            <color indexed="8"/>
            <rFont val="Helvetica"/>
            <family val="2"/>
          </rPr>
          <t>Author:
1=yes
0=no
-1=unclear
-2=state official initiated the case.</t>
        </r>
      </text>
    </comment>
    <comment ref="AR1" authorId="0" shapeId="0" xr:uid="{00000000-0006-0000-0A00-000019000000}">
      <text>
        <r>
          <rPr>
            <sz val="11"/>
            <color indexed="8"/>
            <rFont val="Helvetica"/>
            <family val="2"/>
          </rPr>
          <t>Author:
0=no
1=yes
-1= unclear
-2=state official initiated the case.</t>
        </r>
      </text>
    </comment>
    <comment ref="AS1" authorId="0" shapeId="0" xr:uid="{00000000-0006-0000-0A00-00001A000000}">
      <text>
        <r>
          <rPr>
            <sz val="11"/>
            <color indexed="8"/>
            <rFont val="Helvetica"/>
            <family val="2"/>
          </rPr>
          <t>Author:
0=no
1=yes
-1=unknown
-2=state official initiated the case.</t>
        </r>
      </text>
    </comment>
    <comment ref="AT1" authorId="0" shapeId="0" xr:uid="{00000000-0006-0000-0A00-00001B000000}">
      <text>
        <r>
          <rPr>
            <sz val="11"/>
            <color indexed="8"/>
            <rFont val="Helvetica"/>
            <family val="2"/>
          </rPr>
          <t>Author:
Test for official immunity (from Arrest Warrant case):  Was defendant a head of state or foreign minister?  A high-ranking diplomatic or consular official (representing the state at the time)? Was defendant a high ranking public official engaged in a special mission?  ALL THESE ASK ABOUT DEFENDANT AT TIME OF INDICTMENT/ARREST.
0=no
1=yes
-1=May receive immunity, if we use a WIDE definition
-2=unknown</t>
        </r>
      </text>
    </comment>
    <comment ref="AU1" authorId="0" shapeId="0" xr:uid="{00000000-0006-0000-0A00-00001C000000}">
      <text>
        <r>
          <rPr>
            <sz val="11"/>
            <color indexed="8"/>
            <rFont val="Helvetica"/>
            <family val="2"/>
          </rPr>
          <t>Author:
0=no
1=yes
2=mixed evidence
-1= unknown
-2=Def_nationality state no longer existed</t>
        </r>
      </text>
    </comment>
    <comment ref="AV1" authorId="1" shapeId="0" xr:uid="{00000000-0006-0000-0A00-00001D000000}">
      <text>
        <r>
          <rPr>
            <sz val="11"/>
            <color indexed="8"/>
            <rFont val="Helvetica"/>
            <family val="2"/>
          </rPr>
          <t xml:space="preserve">Mack Eason:
1=yes
0=no
-1=def wasn’t residing outside nationality state
-2=unknown
-3=Def_nationality state no longer existed
</t>
        </r>
      </text>
    </comment>
    <comment ref="AW1" authorId="1" shapeId="0" xr:uid="{00000000-0006-0000-0A00-00001E000000}">
      <text>
        <r>
          <rPr>
            <sz val="11"/>
            <color indexed="8"/>
            <rFont val="Helvetica"/>
            <family val="2"/>
          </rPr>
          <t xml:space="preserve">Mack Eason:
</t>
        </r>
      </text>
    </comment>
    <comment ref="AX1" authorId="0" shapeId="0" xr:uid="{00000000-0006-0000-0A00-00001F000000}">
      <text>
        <r>
          <rPr>
            <sz val="11"/>
            <color indexed="8"/>
            <rFont val="Helvetica"/>
            <family val="2"/>
          </rPr>
          <t xml:space="preserve">Author:
Go through this list:
http://www.un.org/en/development/desa/policy/cdp/ldc/ldc_list.pdf
to find out which are officially LDCs according to UN Committee for Development Policy
</t>
        </r>
      </text>
    </comment>
    <comment ref="BA1" authorId="0" shapeId="0" xr:uid="{00000000-0006-0000-0A00-000020000000}">
      <text>
        <r>
          <rPr>
            <sz val="11"/>
            <color indexed="8"/>
            <rFont val="Helvetica"/>
            <family val="2"/>
          </rPr>
          <t xml:space="preserve">Author:
0=no
1=yes
-1=unclear/unknown
(NOTE: if ONLY presence, this is called “transitory presence”)
</t>
        </r>
      </text>
    </comment>
    <comment ref="BB1" authorId="0" shapeId="0" xr:uid="{00000000-0006-0000-0A00-000021000000}">
      <text>
        <r>
          <rPr>
            <sz val="11"/>
            <color indexed="8"/>
            <rFont val="Helvetica"/>
            <family val="2"/>
          </rPr>
          <t>Author:
0=no
1=yes
-1=unclear/unknown</t>
        </r>
      </text>
    </comment>
    <comment ref="BK1" authorId="0" shapeId="0" xr:uid="{00000000-0006-0000-0A00-000022000000}">
      <text>
        <r>
          <rPr>
            <sz val="11"/>
            <color indexed="8"/>
            <rFont val="Helvetica"/>
            <family val="2"/>
          </rPr>
          <t>Author:
1=yes
0=no
-1=unclear/unknown
-2 = prior show trial conducted in nationality state</t>
        </r>
      </text>
    </comment>
    <comment ref="C2" authorId="0" shapeId="0" xr:uid="{00000000-0006-0000-0A00-000023000000}">
      <text>
        <r>
          <rPr>
            <sz val="11"/>
            <color indexed="8"/>
            <rFont val="Helvetica"/>
            <family val="2"/>
          </rPr>
          <t>Author:
“As early as July 1994, several complaints were filed with the Belgian judicial authorities over_x000D_the Rwandan Genocide.18 The first investigations against Rwandans began on April 8th, 1994.19 This was the day after the assignation of ten Belgian Blue helmets who had been participating in the United Nations Assistance Mission for Rwanda. Within a few months the Belgian legal system would record over 150 complaints, most of these complaints were filed by the victims directly before an investigating judge.”
 http://www.nesl.edu/userfiles/file/wcmemos/2003/harrah.pdf</t>
        </r>
      </text>
    </comment>
    <comment ref="J2" authorId="0" shapeId="0" xr:uid="{00000000-0006-0000-0A00-000024000000}">
      <text>
        <r>
          <rPr>
            <sz val="11"/>
            <color indexed="8"/>
            <rFont val="Helvetica"/>
            <family val="2"/>
          </rPr>
          <t>Author:
“As early as July 1994, several complaints were filed with the Belgian judicial authorities over_x000D_the Rwandan Genocide.18 The first investigations against Rwandans began on April 8th, 1994.19 This was the day after the assignation of ten Belgian Blue helmets who had been participating in the United Nations Assistance Mission for Rwanda. Within a few months the Belgian legal system would record over 150 complaints, most of theses complaints were filed by the victims directly before an investigating judge.”
 http://www.nesl.edu/userfiles/file/wcmemos/2003/harrah.pdf</t>
        </r>
      </text>
    </comment>
    <comment ref="AG3" authorId="0" shapeId="0" xr:uid="{00000000-0006-0000-0A00-000025000000}">
      <text>
        <r>
          <rPr>
            <sz val="11"/>
            <color indexed="8"/>
            <rFont val="Helvetica"/>
            <family val="2"/>
          </rPr>
          <t>Author:
Rwanda controlled first by Germany (German East Africa) during colonial period, then by Belgium under League of Nations Mandate system</t>
        </r>
      </text>
    </comment>
    <comment ref="AI3" authorId="0" shapeId="0" xr:uid="{00000000-0006-0000-0A00-000026000000}">
      <text>
        <r>
          <rPr>
            <sz val="11"/>
            <color indexed="8"/>
            <rFont val="Helvetica"/>
            <family val="2"/>
          </rPr>
          <t>Author:
Rwanda controlled first by Germany (German East Africa) during colonial period, then by Belgium under League of Nations Mandate system</t>
        </r>
      </text>
    </comment>
    <comment ref="AL3" authorId="0" shapeId="0" xr:uid="{00000000-0006-0000-0A00-000027000000}">
      <text>
        <r>
          <rPr>
            <sz val="11"/>
            <color indexed="8"/>
            <rFont val="Helvetica"/>
            <family val="2"/>
          </rPr>
          <t>Author:
Reydams, The Belgian State of Affairs, p. 202</t>
        </r>
      </text>
    </comment>
    <comment ref="B4" authorId="0" shapeId="0" xr:uid="{00000000-0006-0000-0A00-000028000000}">
      <text>
        <r>
          <rPr>
            <sz val="11"/>
            <color indexed="8"/>
            <rFont val="Helvetica"/>
            <family val="2"/>
          </rPr>
          <t xml:space="preserve">Author:
Problematic: trial conducted in absentia.
</t>
        </r>
      </text>
    </comment>
    <comment ref="K4" authorId="0" shapeId="0" xr:uid="{00000000-0006-0000-0A00-000029000000}">
      <text>
        <r>
          <rPr>
            <sz val="11"/>
            <color indexed="8"/>
            <rFont val="Helvetica"/>
            <family val="2"/>
          </rPr>
          <t xml:space="preserve">Author:
</t>
        </r>
      </text>
    </comment>
    <comment ref="O4" authorId="0" shapeId="0" xr:uid="{00000000-0006-0000-0A00-00002A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4" authorId="0" shapeId="0" xr:uid="{00000000-0006-0000-0A00-00002B000000}">
      <text>
        <r>
          <rPr>
            <sz val="11"/>
            <color indexed="8"/>
            <rFont val="Helvetica"/>
            <family val="2"/>
          </rPr>
          <t>Author:
http://www.countercurrents.org/venturini090311.pdf
Source doesn’t have the most reliable pedigree but it does list all the individuals’ names</t>
        </r>
      </text>
    </comment>
    <comment ref="Q4" authorId="0" shapeId="0" xr:uid="{00000000-0006-0000-0A00-00002C000000}">
      <text>
        <r>
          <rPr>
            <sz val="11"/>
            <color indexed="8"/>
            <rFont val="Helvetica"/>
            <family val="2"/>
          </rPr>
          <t>Author:
http://www.countercurrents.org/venturini090311.pdf
Source doesn’t have the most reliable pedigree but it does list all the individuals’ names</t>
        </r>
      </text>
    </comment>
    <comment ref="AF4" authorId="0" shapeId="0" xr:uid="{00000000-0006-0000-0A00-00002D000000}">
      <text>
        <r>
          <rPr>
            <sz val="11"/>
            <color indexed="8"/>
            <rFont val="Helvetica"/>
            <family val="2"/>
          </rPr>
          <t>Author:
arrest, abduction and illegal detention with the use of torture
forced disappearances</t>
        </r>
      </text>
    </comment>
    <comment ref="AL4" authorId="0" shapeId="0" xr:uid="{00000000-0006-0000-0A00-00002E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4" authorId="0" shapeId="0" xr:uid="{00000000-0006-0000-0A00-00002F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4" authorId="0" shapeId="0" xr:uid="{00000000-0006-0000-0A00-000030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4" authorId="0" shapeId="0" xr:uid="{00000000-0006-0000-0A00-000031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5" authorId="0" shapeId="0" xr:uid="{00000000-0006-0000-0A00-000032000000}">
      <text>
        <r>
          <rPr>
            <sz val="11"/>
            <color indexed="8"/>
            <rFont val="Helvetica"/>
            <family val="2"/>
          </rPr>
          <t xml:space="preserve">Author:
Problematic: trial conducted in absentia.
</t>
        </r>
      </text>
    </comment>
    <comment ref="K5" authorId="0" shapeId="0" xr:uid="{00000000-0006-0000-0A00-000033000000}">
      <text>
        <r>
          <rPr>
            <sz val="11"/>
            <color indexed="8"/>
            <rFont val="Helvetica"/>
            <family val="2"/>
          </rPr>
          <t xml:space="preserve">Author:
</t>
        </r>
      </text>
    </comment>
    <comment ref="O5" authorId="0" shapeId="0" xr:uid="{00000000-0006-0000-0A00-000034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5" authorId="0" shapeId="0" xr:uid="{00000000-0006-0000-0A00-000035000000}">
      <text>
        <r>
          <rPr>
            <sz val="11"/>
            <color indexed="8"/>
            <rFont val="Helvetica"/>
            <family val="2"/>
          </rPr>
          <t>Author:
http://www.countercurrents.org/venturini090311.pdf
Source doesn’t have the most reliable pedigree but it does list all the individuals’ names</t>
        </r>
      </text>
    </comment>
    <comment ref="Q5" authorId="0" shapeId="0" xr:uid="{00000000-0006-0000-0A00-000036000000}">
      <text>
        <r>
          <rPr>
            <sz val="11"/>
            <color indexed="8"/>
            <rFont val="Helvetica"/>
            <family val="2"/>
          </rPr>
          <t>Author:
http://www.countercurrents.org/venturini090311.pdf
Source doesn’t have the most reliable pedigree but it does list all the individuals’ names</t>
        </r>
      </text>
    </comment>
    <comment ref="AF5" authorId="0" shapeId="0" xr:uid="{00000000-0006-0000-0A00-000037000000}">
      <text>
        <r>
          <rPr>
            <sz val="11"/>
            <color indexed="8"/>
            <rFont val="Helvetica"/>
            <family val="2"/>
          </rPr>
          <t>Author:
arrest, abduction and illegal detention with the use of torture
forced disappearances</t>
        </r>
      </text>
    </comment>
    <comment ref="AL5" authorId="0" shapeId="0" xr:uid="{00000000-0006-0000-0A00-000038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5" authorId="0" shapeId="0" xr:uid="{00000000-0006-0000-0A00-000039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5" authorId="0" shapeId="0" xr:uid="{00000000-0006-0000-0A00-00003A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5" authorId="0" shapeId="0" xr:uid="{00000000-0006-0000-0A00-00003B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6" authorId="0" shapeId="0" xr:uid="{00000000-0006-0000-0A00-00003C000000}">
      <text>
        <r>
          <rPr>
            <sz val="11"/>
            <color indexed="8"/>
            <rFont val="Helvetica"/>
            <family val="2"/>
          </rPr>
          <t xml:space="preserve">Author:
Problematic: trial conducted in absentia.
</t>
        </r>
      </text>
    </comment>
    <comment ref="K6" authorId="0" shapeId="0" xr:uid="{00000000-0006-0000-0A00-00003D000000}">
      <text>
        <r>
          <rPr>
            <sz val="11"/>
            <color indexed="8"/>
            <rFont val="Helvetica"/>
            <family val="2"/>
          </rPr>
          <t xml:space="preserve">Author:
</t>
        </r>
      </text>
    </comment>
    <comment ref="O6" authorId="0" shapeId="0" xr:uid="{00000000-0006-0000-0A00-00003E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6" authorId="0" shapeId="0" xr:uid="{00000000-0006-0000-0A00-00003F000000}">
      <text>
        <r>
          <rPr>
            <sz val="11"/>
            <color indexed="8"/>
            <rFont val="Helvetica"/>
            <family val="2"/>
          </rPr>
          <t>Author:
http://www.countercurrents.org/venturini090311.pdf
Source doesn’t have the most reliable pedigree but it does list all the individuals’ names</t>
        </r>
      </text>
    </comment>
    <comment ref="Q6" authorId="0" shapeId="0" xr:uid="{00000000-0006-0000-0A00-000040000000}">
      <text>
        <r>
          <rPr>
            <sz val="11"/>
            <color indexed="8"/>
            <rFont val="Helvetica"/>
            <family val="2"/>
          </rPr>
          <t>Author:
http://www.countercurrents.org/venturini090311.pdf
Source doesn’t have the most reliable pedigree but it does list all the individuals’ names</t>
        </r>
      </text>
    </comment>
    <comment ref="AF6" authorId="0" shapeId="0" xr:uid="{00000000-0006-0000-0A00-000041000000}">
      <text>
        <r>
          <rPr>
            <sz val="11"/>
            <color indexed="8"/>
            <rFont val="Helvetica"/>
            <family val="2"/>
          </rPr>
          <t>Author:
arrest, abduction and illegal detention with the use of torture
forced disappearances</t>
        </r>
      </text>
    </comment>
    <comment ref="AL6" authorId="0" shapeId="0" xr:uid="{00000000-0006-0000-0A00-000042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6" authorId="0" shapeId="0" xr:uid="{00000000-0006-0000-0A00-000043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6" authorId="0" shapeId="0" xr:uid="{00000000-0006-0000-0A00-000044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6" authorId="0" shapeId="0" xr:uid="{00000000-0006-0000-0A00-000045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7" authorId="0" shapeId="0" xr:uid="{00000000-0006-0000-0A00-000046000000}">
      <text>
        <r>
          <rPr>
            <sz val="11"/>
            <color indexed="8"/>
            <rFont val="Helvetica"/>
            <family val="2"/>
          </rPr>
          <t xml:space="preserve">Author:
Problematic: trial conducted in absentia.
</t>
        </r>
      </text>
    </comment>
    <comment ref="K7" authorId="0" shapeId="0" xr:uid="{00000000-0006-0000-0A00-000047000000}">
      <text>
        <r>
          <rPr>
            <sz val="11"/>
            <color indexed="8"/>
            <rFont val="Helvetica"/>
            <family val="2"/>
          </rPr>
          <t xml:space="preserve">Author:
</t>
        </r>
      </text>
    </comment>
    <comment ref="O7" authorId="0" shapeId="0" xr:uid="{00000000-0006-0000-0A00-000048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7" authorId="0" shapeId="0" xr:uid="{00000000-0006-0000-0A00-000049000000}">
      <text>
        <r>
          <rPr>
            <sz val="11"/>
            <color indexed="8"/>
            <rFont val="Helvetica"/>
            <family val="2"/>
          </rPr>
          <t>Author:
http://www.countercurrents.org/venturini090311.pdf
Source doesn’t have the most reliable pedigree but it does list all the individuals’ names</t>
        </r>
      </text>
    </comment>
    <comment ref="Q7" authorId="0" shapeId="0" xr:uid="{00000000-0006-0000-0A00-00004A000000}">
      <text>
        <r>
          <rPr>
            <sz val="11"/>
            <color indexed="8"/>
            <rFont val="Helvetica"/>
            <family val="2"/>
          </rPr>
          <t>Author:
http://www.countercurrents.org/venturini090311.pdf
Source doesn’t have the most reliable pedigree but it does list all the individuals’ names</t>
        </r>
      </text>
    </comment>
    <comment ref="AF7" authorId="0" shapeId="0" xr:uid="{00000000-0006-0000-0A00-00004B000000}">
      <text>
        <r>
          <rPr>
            <sz val="11"/>
            <color indexed="8"/>
            <rFont val="Helvetica"/>
            <family val="2"/>
          </rPr>
          <t>Author:
arrest, abduction and illegal detention with the use of torture
forced disappearances</t>
        </r>
      </text>
    </comment>
    <comment ref="AL7" authorId="0" shapeId="0" xr:uid="{00000000-0006-0000-0A00-00004C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7" authorId="0" shapeId="0" xr:uid="{00000000-0006-0000-0A00-00004D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7" authorId="0" shapeId="0" xr:uid="{00000000-0006-0000-0A00-00004E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7" authorId="0" shapeId="0" xr:uid="{00000000-0006-0000-0A00-00004F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8" authorId="0" shapeId="0" xr:uid="{00000000-0006-0000-0A00-000050000000}">
      <text>
        <r>
          <rPr>
            <sz val="11"/>
            <color indexed="8"/>
            <rFont val="Helvetica"/>
            <family val="2"/>
          </rPr>
          <t xml:space="preserve">Author:
Problematic: trial conducted in absentia.
</t>
        </r>
      </text>
    </comment>
    <comment ref="K8" authorId="0" shapeId="0" xr:uid="{00000000-0006-0000-0A00-000051000000}">
      <text>
        <r>
          <rPr>
            <sz val="11"/>
            <color indexed="8"/>
            <rFont val="Helvetica"/>
            <family val="2"/>
          </rPr>
          <t xml:space="preserve">Author:
</t>
        </r>
      </text>
    </comment>
    <comment ref="O8" authorId="0" shapeId="0" xr:uid="{00000000-0006-0000-0A00-000052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8" authorId="0" shapeId="0" xr:uid="{00000000-0006-0000-0A00-000053000000}">
      <text>
        <r>
          <rPr>
            <sz val="11"/>
            <color indexed="8"/>
            <rFont val="Helvetica"/>
            <family val="2"/>
          </rPr>
          <t>Author:
http://www.countercurrents.org/venturini090311.pdf
Source doesn’t have the most reliable pedigree but it does list all the individuals’ names</t>
        </r>
      </text>
    </comment>
    <comment ref="Q8" authorId="0" shapeId="0" xr:uid="{00000000-0006-0000-0A00-000054000000}">
      <text>
        <r>
          <rPr>
            <sz val="11"/>
            <color indexed="8"/>
            <rFont val="Helvetica"/>
            <family val="2"/>
          </rPr>
          <t>Author:
http://www.countercurrents.org/venturini090311.pdf
Source doesn’t have the most reliable pedigree but it does list all the individuals’ names</t>
        </r>
      </text>
    </comment>
    <comment ref="AF8" authorId="0" shapeId="0" xr:uid="{00000000-0006-0000-0A00-000055000000}">
      <text>
        <r>
          <rPr>
            <sz val="11"/>
            <color indexed="8"/>
            <rFont val="Helvetica"/>
            <family val="2"/>
          </rPr>
          <t>Author:
arrest, abduction and illegal detention with the use of torture
forced disappearances</t>
        </r>
      </text>
    </comment>
    <comment ref="AL8" authorId="0" shapeId="0" xr:uid="{00000000-0006-0000-0A00-000056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8" authorId="0" shapeId="0" xr:uid="{00000000-0006-0000-0A00-000057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8" authorId="0" shapeId="0" xr:uid="{00000000-0006-0000-0A00-000058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8" authorId="0" shapeId="0" xr:uid="{00000000-0006-0000-0A00-000059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9" authorId="0" shapeId="0" xr:uid="{00000000-0006-0000-0A00-00005A000000}">
      <text>
        <r>
          <rPr>
            <sz val="11"/>
            <color indexed="8"/>
            <rFont val="Helvetica"/>
            <family val="2"/>
          </rPr>
          <t xml:space="preserve">Author:
Problematic: trial conducted in absentia.
</t>
        </r>
      </text>
    </comment>
    <comment ref="K9" authorId="0" shapeId="0" xr:uid="{00000000-0006-0000-0A00-00005B000000}">
      <text>
        <r>
          <rPr>
            <sz val="11"/>
            <color indexed="8"/>
            <rFont val="Helvetica"/>
            <family val="2"/>
          </rPr>
          <t xml:space="preserve">Author:
</t>
        </r>
      </text>
    </comment>
    <comment ref="O9" authorId="0" shapeId="0" xr:uid="{00000000-0006-0000-0A00-00005C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9" authorId="0" shapeId="0" xr:uid="{00000000-0006-0000-0A00-00005D000000}">
      <text>
        <r>
          <rPr>
            <sz val="11"/>
            <color indexed="8"/>
            <rFont val="Helvetica"/>
            <family val="2"/>
          </rPr>
          <t>Author:
http://www.countercurrents.org/venturini090311.pdf
Source doesn’t have the most reliable pedigree but it does list all the individuals’ names</t>
        </r>
      </text>
    </comment>
    <comment ref="Q9" authorId="0" shapeId="0" xr:uid="{00000000-0006-0000-0A00-00005E000000}">
      <text>
        <r>
          <rPr>
            <sz val="11"/>
            <color indexed="8"/>
            <rFont val="Helvetica"/>
            <family val="2"/>
          </rPr>
          <t>Author:
http://www.countercurrents.org/venturini090311.pdf
Source doesn’t have the most reliable pedigree but it does list all the individuals’ names</t>
        </r>
      </text>
    </comment>
    <comment ref="AF9" authorId="0" shapeId="0" xr:uid="{00000000-0006-0000-0A00-00005F000000}">
      <text>
        <r>
          <rPr>
            <sz val="11"/>
            <color indexed="8"/>
            <rFont val="Helvetica"/>
            <family val="2"/>
          </rPr>
          <t>Author:
arrest, abduction and illegal detention with the use of torture
forced disappearances</t>
        </r>
      </text>
    </comment>
    <comment ref="AL9" authorId="0" shapeId="0" xr:uid="{00000000-0006-0000-0A00-000060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9" authorId="0" shapeId="0" xr:uid="{00000000-0006-0000-0A00-000061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9" authorId="0" shapeId="0" xr:uid="{00000000-0006-0000-0A00-000062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9" authorId="0" shapeId="0" xr:uid="{00000000-0006-0000-0A00-000063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0" authorId="0" shapeId="0" xr:uid="{00000000-0006-0000-0A00-000064000000}">
      <text>
        <r>
          <rPr>
            <sz val="11"/>
            <color indexed="8"/>
            <rFont val="Helvetica"/>
            <family val="2"/>
          </rPr>
          <t xml:space="preserve">Author:
Problematic: trial conducted in absentia.
</t>
        </r>
      </text>
    </comment>
    <comment ref="K10" authorId="0" shapeId="0" xr:uid="{00000000-0006-0000-0A00-000065000000}">
      <text>
        <r>
          <rPr>
            <sz val="11"/>
            <color indexed="8"/>
            <rFont val="Helvetica"/>
            <family val="2"/>
          </rPr>
          <t xml:space="preserve">Author:
</t>
        </r>
      </text>
    </comment>
    <comment ref="O10" authorId="0" shapeId="0" xr:uid="{00000000-0006-0000-0A00-000066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10" authorId="0" shapeId="0" xr:uid="{00000000-0006-0000-0A00-000067000000}">
      <text>
        <r>
          <rPr>
            <sz val="11"/>
            <color indexed="8"/>
            <rFont val="Helvetica"/>
            <family val="2"/>
          </rPr>
          <t>Author:
http://www.countercurrents.org/venturini090311.pdf
Source doesn’t have the most reliable pedigree but it does list all the individuals’ names</t>
        </r>
      </text>
    </comment>
    <comment ref="Q10" authorId="0" shapeId="0" xr:uid="{00000000-0006-0000-0A00-000068000000}">
      <text>
        <r>
          <rPr>
            <sz val="11"/>
            <color indexed="8"/>
            <rFont val="Helvetica"/>
            <family val="2"/>
          </rPr>
          <t>Author:
http://www.countercurrents.org/venturini090311.pdf
Source doesn’t have the most reliable pedigree but it does list all the individuals’ names</t>
        </r>
      </text>
    </comment>
    <comment ref="AF10" authorId="0" shapeId="0" xr:uid="{00000000-0006-0000-0A00-000069000000}">
      <text>
        <r>
          <rPr>
            <sz val="11"/>
            <color indexed="8"/>
            <rFont val="Helvetica"/>
            <family val="2"/>
          </rPr>
          <t>Author:
arrest, abduction and illegal detention with the use of torture
forced disappearances</t>
        </r>
      </text>
    </comment>
    <comment ref="AL10" authorId="0" shapeId="0" xr:uid="{00000000-0006-0000-0A00-00006A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10" authorId="0" shapeId="0" xr:uid="{00000000-0006-0000-0A00-00006B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10" authorId="0" shapeId="0" xr:uid="{00000000-0006-0000-0A00-00006C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10" authorId="0" shapeId="0" xr:uid="{00000000-0006-0000-0A00-00006D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1" authorId="0" shapeId="0" xr:uid="{00000000-0006-0000-0A00-00006E000000}">
      <text>
        <r>
          <rPr>
            <sz val="11"/>
            <color indexed="8"/>
            <rFont val="Helvetica"/>
            <family val="2"/>
          </rPr>
          <t xml:space="preserve">Author:
Problematic: trial conducted in absentia.
</t>
        </r>
      </text>
    </comment>
    <comment ref="K11" authorId="0" shapeId="0" xr:uid="{00000000-0006-0000-0A00-00006F000000}">
      <text>
        <r>
          <rPr>
            <sz val="11"/>
            <color indexed="8"/>
            <rFont val="Helvetica"/>
            <family val="2"/>
          </rPr>
          <t xml:space="preserve">Author:
</t>
        </r>
      </text>
    </comment>
    <comment ref="O11" authorId="0" shapeId="0" xr:uid="{00000000-0006-0000-0A00-000070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11" authorId="0" shapeId="0" xr:uid="{00000000-0006-0000-0A00-000071000000}">
      <text>
        <r>
          <rPr>
            <sz val="11"/>
            <color indexed="8"/>
            <rFont val="Helvetica"/>
            <family val="2"/>
          </rPr>
          <t>Author:
http://www.countercurrents.org/venturini090311.pdf
Source doesn’t have the most reliable pedigree but it does list all the individuals’ names</t>
        </r>
      </text>
    </comment>
    <comment ref="Q11" authorId="0" shapeId="0" xr:uid="{00000000-0006-0000-0A00-000072000000}">
      <text>
        <r>
          <rPr>
            <sz val="11"/>
            <color indexed="8"/>
            <rFont val="Helvetica"/>
            <family val="2"/>
          </rPr>
          <t>Author:
http://www.countercurrents.org/venturini090311.pdf
Source doesn’t have the most reliable pedigree but it does list all the individuals’ names</t>
        </r>
      </text>
    </comment>
    <comment ref="AF11" authorId="0" shapeId="0" xr:uid="{00000000-0006-0000-0A00-000073000000}">
      <text>
        <r>
          <rPr>
            <sz val="11"/>
            <color indexed="8"/>
            <rFont val="Helvetica"/>
            <family val="2"/>
          </rPr>
          <t>Author:
arrest, abduction and illegal detention with the use of torture
forced disappearances</t>
        </r>
      </text>
    </comment>
    <comment ref="AL11" authorId="0" shapeId="0" xr:uid="{00000000-0006-0000-0A00-000074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11" authorId="0" shapeId="0" xr:uid="{00000000-0006-0000-0A00-000075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11" authorId="0" shapeId="0" xr:uid="{00000000-0006-0000-0A00-000076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11" authorId="0" shapeId="0" xr:uid="{00000000-0006-0000-0A00-000077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2" authorId="0" shapeId="0" xr:uid="{00000000-0006-0000-0A00-000078000000}">
      <text>
        <r>
          <rPr>
            <sz val="11"/>
            <color indexed="8"/>
            <rFont val="Helvetica"/>
            <family val="2"/>
          </rPr>
          <t xml:space="preserve">Author:
Problematic: trial conducted in absentia.
</t>
        </r>
      </text>
    </comment>
    <comment ref="K12" authorId="0" shapeId="0" xr:uid="{00000000-0006-0000-0A00-000079000000}">
      <text>
        <r>
          <rPr>
            <sz val="11"/>
            <color indexed="8"/>
            <rFont val="Helvetica"/>
            <family val="2"/>
          </rPr>
          <t xml:space="preserve">Author:
</t>
        </r>
      </text>
    </comment>
    <comment ref="O12" authorId="0" shapeId="0" xr:uid="{00000000-0006-0000-0A00-00007A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12" authorId="0" shapeId="0" xr:uid="{00000000-0006-0000-0A00-00007B000000}">
      <text>
        <r>
          <rPr>
            <sz val="11"/>
            <color indexed="8"/>
            <rFont val="Helvetica"/>
            <family val="2"/>
          </rPr>
          <t>Author:
http://www.countercurrents.org/venturini090311.pdf
Source doesn’t have the most reliable pedigree but it does list all the individuals’ names</t>
        </r>
      </text>
    </comment>
    <comment ref="Q12" authorId="0" shapeId="0" xr:uid="{00000000-0006-0000-0A00-00007C000000}">
      <text>
        <r>
          <rPr>
            <sz val="11"/>
            <color indexed="8"/>
            <rFont val="Helvetica"/>
            <family val="2"/>
          </rPr>
          <t>Author:
http://www.countercurrents.org/venturini090311.pdf
Source doesn’t have the most reliable pedigree but it does list all the individuals’ names</t>
        </r>
      </text>
    </comment>
    <comment ref="AF12" authorId="0" shapeId="0" xr:uid="{00000000-0006-0000-0A00-00007D000000}">
      <text>
        <r>
          <rPr>
            <sz val="11"/>
            <color indexed="8"/>
            <rFont val="Helvetica"/>
            <family val="2"/>
          </rPr>
          <t>Author:
arrest, abduction and illegal detention with the use of torture
forced disappearances</t>
        </r>
      </text>
    </comment>
    <comment ref="AL12" authorId="0" shapeId="0" xr:uid="{00000000-0006-0000-0A00-00007E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12" authorId="0" shapeId="0" xr:uid="{00000000-0006-0000-0A00-00007F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12" authorId="0" shapeId="0" xr:uid="{00000000-0006-0000-0A00-000080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12" authorId="0" shapeId="0" xr:uid="{00000000-0006-0000-0A00-000081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3" authorId="0" shapeId="0" xr:uid="{00000000-0006-0000-0A00-000082000000}">
      <text>
        <r>
          <rPr>
            <sz val="11"/>
            <color indexed="8"/>
            <rFont val="Helvetica"/>
            <family val="2"/>
          </rPr>
          <t xml:space="preserve">Author:
Problematic: trial conducted in absentia.
</t>
        </r>
      </text>
    </comment>
    <comment ref="K13" authorId="0" shapeId="0" xr:uid="{00000000-0006-0000-0A00-000083000000}">
      <text>
        <r>
          <rPr>
            <sz val="11"/>
            <color indexed="8"/>
            <rFont val="Helvetica"/>
            <family val="2"/>
          </rPr>
          <t xml:space="preserve">Author:
</t>
        </r>
      </text>
    </comment>
    <comment ref="O13" authorId="0" shapeId="0" xr:uid="{00000000-0006-0000-0A00-000084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13" authorId="0" shapeId="0" xr:uid="{00000000-0006-0000-0A00-000085000000}">
      <text>
        <r>
          <rPr>
            <sz val="11"/>
            <color indexed="8"/>
            <rFont val="Helvetica"/>
            <family val="2"/>
          </rPr>
          <t>Author:
http://www.countercurrents.org/venturini090311.pdf
Source doesn’t have the most reliable pedigree but it does list all the individuals’ names</t>
        </r>
      </text>
    </comment>
    <comment ref="Q13" authorId="0" shapeId="0" xr:uid="{00000000-0006-0000-0A00-000086000000}">
      <text>
        <r>
          <rPr>
            <sz val="11"/>
            <color indexed="8"/>
            <rFont val="Helvetica"/>
            <family val="2"/>
          </rPr>
          <t>Author:
http://www.countercurrents.org/venturini090311.pdf
Source doesn’t have the most reliable pedigree but it does list all the individuals’ names</t>
        </r>
      </text>
    </comment>
    <comment ref="AF13" authorId="0" shapeId="0" xr:uid="{00000000-0006-0000-0A00-000087000000}">
      <text>
        <r>
          <rPr>
            <sz val="11"/>
            <color indexed="8"/>
            <rFont val="Helvetica"/>
            <family val="2"/>
          </rPr>
          <t>Author:
arrest, abduction and illegal detention with the use of torture
forced disappearances</t>
        </r>
      </text>
    </comment>
    <comment ref="AL13" authorId="0" shapeId="0" xr:uid="{00000000-0006-0000-0A00-000088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13" authorId="0" shapeId="0" xr:uid="{00000000-0006-0000-0A00-000089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13" authorId="0" shapeId="0" xr:uid="{00000000-0006-0000-0A00-00008A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13" authorId="0" shapeId="0" xr:uid="{00000000-0006-0000-0A00-00008B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4" authorId="0" shapeId="0" xr:uid="{00000000-0006-0000-0A00-00008C000000}">
      <text>
        <r>
          <rPr>
            <sz val="11"/>
            <color indexed="8"/>
            <rFont val="Helvetica"/>
            <family val="2"/>
          </rPr>
          <t xml:space="preserve">Author:
Problematic: trial conducted in absentia.
</t>
        </r>
      </text>
    </comment>
    <comment ref="K14" authorId="0" shapeId="0" xr:uid="{00000000-0006-0000-0A00-00008D000000}">
      <text>
        <r>
          <rPr>
            <sz val="11"/>
            <color indexed="8"/>
            <rFont val="Helvetica"/>
            <family val="2"/>
          </rPr>
          <t xml:space="preserve">Author:
</t>
        </r>
      </text>
    </comment>
    <comment ref="O14" authorId="0" shapeId="0" xr:uid="{00000000-0006-0000-0A00-00008E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14" authorId="0" shapeId="0" xr:uid="{00000000-0006-0000-0A00-00008F000000}">
      <text>
        <r>
          <rPr>
            <sz val="11"/>
            <color indexed="8"/>
            <rFont val="Helvetica"/>
            <family val="2"/>
          </rPr>
          <t>Author:
http://www.countercurrents.org/venturini090311.pdf
Source doesn’t have the most reliable pedigree but it does list all the individuals’ names</t>
        </r>
      </text>
    </comment>
    <comment ref="Q14" authorId="0" shapeId="0" xr:uid="{00000000-0006-0000-0A00-000090000000}">
      <text>
        <r>
          <rPr>
            <sz val="11"/>
            <color indexed="8"/>
            <rFont val="Helvetica"/>
            <family val="2"/>
          </rPr>
          <t>Author:
http://www.countercurrents.org/venturini090311.pdf
Source doesn’t have the most reliable pedigree but it does list all the individuals’ names</t>
        </r>
      </text>
    </comment>
    <comment ref="AF14" authorId="0" shapeId="0" xr:uid="{00000000-0006-0000-0A00-000091000000}">
      <text>
        <r>
          <rPr>
            <sz val="11"/>
            <color indexed="8"/>
            <rFont val="Helvetica"/>
            <family val="2"/>
          </rPr>
          <t>Author:
arrest, abduction and illegal detention with the use of torture
forced disappearances</t>
        </r>
      </text>
    </comment>
    <comment ref="AL14" authorId="0" shapeId="0" xr:uid="{00000000-0006-0000-0A00-000092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14" authorId="0" shapeId="0" xr:uid="{00000000-0006-0000-0A00-000093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14" authorId="0" shapeId="0" xr:uid="{00000000-0006-0000-0A00-000094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14" authorId="0" shapeId="0" xr:uid="{00000000-0006-0000-0A00-000095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5" authorId="0" shapeId="0" xr:uid="{00000000-0006-0000-0A00-000096000000}">
      <text>
        <r>
          <rPr>
            <sz val="11"/>
            <color indexed="8"/>
            <rFont val="Helvetica"/>
            <family val="2"/>
          </rPr>
          <t xml:space="preserve">Author:
Problematic: trial conducted in absentia.
</t>
        </r>
      </text>
    </comment>
    <comment ref="K15" authorId="0" shapeId="0" xr:uid="{00000000-0006-0000-0A00-000097000000}">
      <text>
        <r>
          <rPr>
            <sz val="11"/>
            <color indexed="8"/>
            <rFont val="Helvetica"/>
            <family val="2"/>
          </rPr>
          <t xml:space="preserve">Author:
</t>
        </r>
      </text>
    </comment>
    <comment ref="O15" authorId="0" shapeId="0" xr:uid="{00000000-0006-0000-0A00-000098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15" authorId="0" shapeId="0" xr:uid="{00000000-0006-0000-0A00-000099000000}">
      <text>
        <r>
          <rPr>
            <sz val="11"/>
            <color indexed="8"/>
            <rFont val="Helvetica"/>
            <family val="2"/>
          </rPr>
          <t>Author:
http://www.countercurrents.org/venturini090311.pdf
Source doesn’t have the most reliable pedigree but it does list all the individuals’ names</t>
        </r>
      </text>
    </comment>
    <comment ref="Q15" authorId="0" shapeId="0" xr:uid="{00000000-0006-0000-0A00-00009A000000}">
      <text>
        <r>
          <rPr>
            <sz val="11"/>
            <color indexed="8"/>
            <rFont val="Helvetica"/>
            <family val="2"/>
          </rPr>
          <t>Author:
http://www.countercurrents.org/venturini090311.pdf
Source doesn’t have the most reliable pedigree but it does list all the individuals’ names</t>
        </r>
      </text>
    </comment>
    <comment ref="AF15" authorId="0" shapeId="0" xr:uid="{00000000-0006-0000-0A00-00009B000000}">
      <text>
        <r>
          <rPr>
            <sz val="11"/>
            <color indexed="8"/>
            <rFont val="Helvetica"/>
            <family val="2"/>
          </rPr>
          <t>Author:
arrest, abduction and illegal detention with the use of torture
forced disappearances</t>
        </r>
      </text>
    </comment>
    <comment ref="AL15" authorId="0" shapeId="0" xr:uid="{00000000-0006-0000-0A00-00009C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15" authorId="0" shapeId="0" xr:uid="{00000000-0006-0000-0A00-00009D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15" authorId="0" shapeId="0" xr:uid="{00000000-0006-0000-0A00-00009E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15" authorId="0" shapeId="0" xr:uid="{00000000-0006-0000-0A00-00009F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6" authorId="0" shapeId="0" xr:uid="{00000000-0006-0000-0A00-0000A0000000}">
      <text>
        <r>
          <rPr>
            <sz val="11"/>
            <color indexed="8"/>
            <rFont val="Helvetica"/>
            <family val="2"/>
          </rPr>
          <t xml:space="preserve">Author:
Problematic: trial conducted in absentia.
</t>
        </r>
      </text>
    </comment>
    <comment ref="K16" authorId="0" shapeId="0" xr:uid="{00000000-0006-0000-0A00-0000A1000000}">
      <text>
        <r>
          <rPr>
            <sz val="11"/>
            <color indexed="8"/>
            <rFont val="Helvetica"/>
            <family val="2"/>
          </rPr>
          <t xml:space="preserve">Author:
</t>
        </r>
      </text>
    </comment>
    <comment ref="O16" authorId="0" shapeId="0" xr:uid="{00000000-0006-0000-0A00-0000A200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16" authorId="0" shapeId="0" xr:uid="{00000000-0006-0000-0A00-0000A3000000}">
      <text>
        <r>
          <rPr>
            <sz val="11"/>
            <color indexed="8"/>
            <rFont val="Helvetica"/>
            <family val="2"/>
          </rPr>
          <t>Author:
http://www.countercurrents.org/venturini090311.pdf
Source doesn’t have the most reliable pedigree but it does list all the individuals’ names</t>
        </r>
      </text>
    </comment>
    <comment ref="Q16" authorId="0" shapeId="0" xr:uid="{00000000-0006-0000-0A00-0000A4000000}">
      <text>
        <r>
          <rPr>
            <sz val="11"/>
            <color indexed="8"/>
            <rFont val="Helvetica"/>
            <family val="2"/>
          </rPr>
          <t>Author:
http://www.countercurrents.org/venturini090311.pdf
Source doesn’t have the most reliable pedigree but it does list all the individuals’ names</t>
        </r>
      </text>
    </comment>
    <comment ref="AF16" authorId="0" shapeId="0" xr:uid="{00000000-0006-0000-0A00-0000A5000000}">
      <text>
        <r>
          <rPr>
            <sz val="11"/>
            <color indexed="8"/>
            <rFont val="Helvetica"/>
            <family val="2"/>
          </rPr>
          <t>Author:
arrest, abduction and illegal detention with the use of torture
forced disappearances</t>
        </r>
      </text>
    </comment>
    <comment ref="AL16" authorId="0" shapeId="0" xr:uid="{00000000-0006-0000-0A00-0000A6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16" authorId="0" shapeId="0" xr:uid="{00000000-0006-0000-0A00-0000A700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16" authorId="0" shapeId="0" xr:uid="{00000000-0006-0000-0A00-0000A800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16" authorId="0" shapeId="0" xr:uid="{00000000-0006-0000-0A00-0000A900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B17" authorId="0" shapeId="0" xr:uid="{00000000-0006-0000-0A00-0000AC000000}">
      <text>
        <r>
          <rPr>
            <sz val="11"/>
            <color indexed="8"/>
            <rFont val="Helvetica"/>
            <family val="2"/>
          </rPr>
          <t>Author:
Case brought on passive personality grounds (flight crew of Habyarimana's plane was french)
http://usatoday30.usatoday.com/news/world/2006-11-24-france-rwanda_x.htm
Instance of apparent judicial overreach.  See: https://www.theguardian.com/world/2012/jan/17/new-evidence-rwanda-inquiry-kagame</t>
        </r>
      </text>
    </comment>
    <comment ref="B18" authorId="0" shapeId="0" xr:uid="{00000000-0006-0000-0A00-0000AD000000}">
      <text>
        <r>
          <rPr>
            <sz val="11"/>
            <color indexed="8"/>
            <rFont val="Helvetica"/>
            <family val="2"/>
          </rPr>
          <t>Author:
Instance of apparent judicial overreach.  See: https://www.theguardian.com/world/2012/jan/17/new-evidence-rwanda-inquiry-kagame</t>
        </r>
      </text>
    </comment>
    <comment ref="B19" authorId="0" shapeId="0" xr:uid="{00000000-0006-0000-0A00-0000AE000000}">
      <text>
        <r>
          <rPr>
            <sz val="11"/>
            <color indexed="8"/>
            <rFont val="Helvetica"/>
            <family val="2"/>
          </rPr>
          <t>Author:
Instance of apparent judicial overreach.  See: https://www.theguardian.com/world/2012/jan/17/new-evidence-rwanda-inquiry-kagame</t>
        </r>
      </text>
    </comment>
    <comment ref="B20" authorId="0" shapeId="0" xr:uid="{00000000-0006-0000-0A00-0000AF000000}">
      <text>
        <r>
          <rPr>
            <sz val="11"/>
            <color indexed="8"/>
            <rFont val="Helvetica"/>
            <family val="2"/>
          </rPr>
          <t>Author:
Instance of apparent judicial overreach.  See: https://www.theguardian.com/world/2012/jan/17/new-evidence-rwanda-inquiry-kagame</t>
        </r>
      </text>
    </comment>
    <comment ref="B21" authorId="0" shapeId="0" xr:uid="{00000000-0006-0000-0A00-0000B0000000}">
      <text>
        <r>
          <rPr>
            <sz val="11"/>
            <color indexed="8"/>
            <rFont val="Helvetica"/>
            <family val="2"/>
          </rPr>
          <t>Author:
Instance of apparent judicial overreach.  See: https://www.theguardian.com/world/2012/jan/17/new-evidence-rwanda-inquiry-kagame</t>
        </r>
      </text>
    </comment>
    <comment ref="B22" authorId="0" shapeId="0" xr:uid="{00000000-0006-0000-0A00-0000B1000000}">
      <text>
        <r>
          <rPr>
            <sz val="11"/>
            <color indexed="8"/>
            <rFont val="Helvetica"/>
            <family val="2"/>
          </rPr>
          <t>Author:
Instance of apparent judicial overreach.  See: https://www.theguardian.com/world/2012/jan/17/new-evidence-rwanda-inquiry-kagame</t>
        </r>
      </text>
    </comment>
    <comment ref="B23" authorId="0" shapeId="0" xr:uid="{00000000-0006-0000-0A00-0000B2000000}">
      <text>
        <r>
          <rPr>
            <sz val="11"/>
            <color indexed="8"/>
            <rFont val="Helvetica"/>
            <family val="2"/>
          </rPr>
          <t>Author:
Instance of apparent judicial overreach.  See: https://www.theguardian.com/world/2012/jan/17/new-evidence-rwanda-inquiry-kagame</t>
        </r>
      </text>
    </comment>
    <comment ref="B24" authorId="0" shapeId="0" xr:uid="{00000000-0006-0000-0A00-0000B3000000}">
      <text>
        <r>
          <rPr>
            <sz val="11"/>
            <color indexed="8"/>
            <rFont val="Helvetica"/>
            <family val="2"/>
          </rPr>
          <t>Author:
Instance of apparent judicial overreach.  See: https://www.theguardian.com/world/2012/jan/17/new-evidence-rwanda-inquiry-kagame</t>
        </r>
      </text>
    </comment>
    <comment ref="B25" authorId="0" shapeId="0" xr:uid="{00000000-0006-0000-0A00-0000B4000000}">
      <text>
        <r>
          <rPr>
            <sz val="11"/>
            <color indexed="8"/>
            <rFont val="Helvetica"/>
            <family val="2"/>
          </rPr>
          <t>Author:
Instance of apparent judicial overreach.  See: https://www.theguardian.com/world/2012/jan/17/new-evidence-rwanda-inquiry-kagame</t>
        </r>
      </text>
    </comment>
    <comment ref="B26" authorId="0" shapeId="0" xr:uid="{00000000-0006-0000-0A00-0000B5000000}">
      <text>
        <r>
          <rPr>
            <sz val="11"/>
            <color indexed="8"/>
            <rFont val="Helvetica"/>
            <family val="2"/>
          </rPr>
          <t>Author:
Instance of apparent judicial overreach.  See: https://www.theguardian.com/world/2012/jan/17/new-evidence-rwanda-inquiry-kagame</t>
        </r>
      </text>
    </comment>
    <comment ref="P26" authorId="0" shapeId="0" xr:uid="{00000000-0006-0000-0A00-0000B6000000}">
      <text>
        <r>
          <rPr>
            <sz val="11"/>
            <color indexed="8"/>
            <rFont val="Helvetica"/>
            <family val="2"/>
          </rPr>
          <t>Author:
http://allafrica.com/stories/200811210173.html</t>
        </r>
      </text>
    </comment>
    <comment ref="Q26" authorId="0" shapeId="0" xr:uid="{00000000-0006-0000-0A00-0000B7000000}">
      <text>
        <r>
          <rPr>
            <sz val="11"/>
            <color indexed="8"/>
            <rFont val="Helvetica"/>
            <family val="2"/>
          </rPr>
          <t>Author:
http://www.hirondellenews.com/fr/ictr-rwanda/410-rwanda-other-countries/22827-en-en-160209-rwandafrance-kigali-urges-france-expedited-trial-for-president-kagames-chief-protocol1187811878</t>
        </r>
      </text>
    </comment>
    <comment ref="B30" authorId="0" shapeId="0" xr:uid="{00000000-0006-0000-0A00-0000B8000000}">
      <text>
        <r>
          <rPr>
            <sz val="11"/>
            <color indexed="8"/>
            <rFont val="Helvetica"/>
            <family val="2"/>
          </rPr>
          <t>Author:
unclear whether these are UJ cases b/c it’s unclear whether the terrorist activities these guys are accused of were committed IN germany.  If so, then these are territorial cases.
Look at the statutes cited to figure out.</t>
        </r>
      </text>
    </comment>
    <comment ref="AF30" authorId="0" shapeId="0" xr:uid="{00000000-0006-0000-0A00-0000B9000000}">
      <text>
        <r>
          <rPr>
            <sz val="11"/>
            <color indexed="8"/>
            <rFont val="Helvetica"/>
            <family val="2"/>
          </rPr>
          <t>Author:
Membership of a terrorist organization</t>
        </r>
      </text>
    </comment>
    <comment ref="AY30" authorId="0" shapeId="0" xr:uid="{00000000-0006-0000-0A00-0000BA000000}">
      <text>
        <r>
          <rPr>
            <sz val="11"/>
            <color indexed="8"/>
            <rFont val="Helvetica"/>
            <family val="2"/>
          </rPr>
          <t xml:space="preserve">Author:
Had applied for and received German citizenship
</t>
        </r>
      </text>
    </comment>
    <comment ref="BA30" authorId="0" shapeId="0" xr:uid="{00000000-0006-0000-0A00-0000BB000000}">
      <text>
        <r>
          <rPr>
            <sz val="11"/>
            <color indexed="8"/>
            <rFont val="Helvetica"/>
            <family val="2"/>
          </rPr>
          <t xml:space="preserve">Author:
Had applied for and received German citizenship
</t>
        </r>
      </text>
    </comment>
    <comment ref="B31" authorId="0" shapeId="0" xr:uid="{00000000-0006-0000-0A00-0000BC000000}">
      <text>
        <r>
          <rPr>
            <sz val="11"/>
            <color indexed="8"/>
            <rFont val="Helvetica"/>
            <family val="2"/>
          </rPr>
          <t>Author:
unclear whether these are UJ cases b/c it’s unclear whether the terrorist activities these guys are accused of were committed IN germany.  If so, then these are territorial cases.
Look at the statutes cited to figure out.</t>
        </r>
      </text>
    </comment>
    <comment ref="AF31" authorId="0" shapeId="0" xr:uid="{00000000-0006-0000-0A00-0000BD000000}">
      <text>
        <r>
          <rPr>
            <sz val="11"/>
            <color indexed="8"/>
            <rFont val="Helvetica"/>
            <family val="2"/>
          </rPr>
          <t>Author:
Membership of a terrorist organization</t>
        </r>
      </text>
    </comment>
    <comment ref="AY31" authorId="0" shapeId="0" xr:uid="{00000000-0006-0000-0A00-0000BE000000}">
      <text>
        <r>
          <rPr>
            <sz val="11"/>
            <color indexed="8"/>
            <rFont val="Helvetica"/>
            <family val="2"/>
          </rPr>
          <t xml:space="preserve">Author:
Had applied for and received German citizenship
</t>
        </r>
      </text>
    </comment>
    <comment ref="BA31" authorId="0" shapeId="0" xr:uid="{00000000-0006-0000-0A00-0000BF000000}">
      <text>
        <r>
          <rPr>
            <sz val="11"/>
            <color indexed="8"/>
            <rFont val="Helvetica"/>
            <family val="2"/>
          </rPr>
          <t xml:space="preserve">Author:
Had applied for and received German citizenship
</t>
        </r>
      </text>
    </comment>
    <comment ref="B32" authorId="0" shapeId="0" xr:uid="{00000000-0006-0000-0A00-0000C0000000}">
      <text>
        <r>
          <rPr>
            <sz val="11"/>
            <color indexed="8"/>
            <rFont val="Helvetica"/>
            <family val="2"/>
          </rPr>
          <t>Author:
unclear whether these are UJ cases b/c it’s unclear whether the terrorist activities these guys are accused of were committed IN germany.  If so, then these are territorial cases.
Look at the statutes cited to figure out.</t>
        </r>
      </text>
    </comment>
    <comment ref="AF32" authorId="0" shapeId="0" xr:uid="{00000000-0006-0000-0A00-0000C1000000}">
      <text>
        <r>
          <rPr>
            <sz val="11"/>
            <color indexed="8"/>
            <rFont val="Helvetica"/>
            <family val="2"/>
          </rPr>
          <t>Author:
Support of a terrorist organization</t>
        </r>
      </text>
    </comment>
    <comment ref="AY32" authorId="0" shapeId="0" xr:uid="{00000000-0006-0000-0A00-0000C2000000}">
      <text>
        <r>
          <rPr>
            <sz val="11"/>
            <color indexed="8"/>
            <rFont val="Helvetica"/>
            <family val="2"/>
          </rPr>
          <t xml:space="preserve">Author:
Had applied for and received German citizenship
</t>
        </r>
      </text>
    </comment>
    <comment ref="BA32" authorId="0" shapeId="0" xr:uid="{00000000-0006-0000-0A00-0000C3000000}">
      <text>
        <r>
          <rPr>
            <sz val="11"/>
            <color indexed="8"/>
            <rFont val="Helvetica"/>
            <family val="2"/>
          </rPr>
          <t xml:space="preserve">Author:
Had applied for and received German citizenship
</t>
        </r>
      </text>
    </comment>
    <comment ref="B35" authorId="0" shapeId="0" xr:uid="{00000000-0006-0000-0A00-0000C4000000}">
      <text>
        <r>
          <rPr>
            <sz val="11"/>
            <color indexed="8"/>
            <rFont val="Helvetica"/>
            <family val="2"/>
          </rPr>
          <t xml:space="preserve">Author:
Refugee case
? - Maybe exclude these JohnDoe cases unless we get confirmation
</t>
        </r>
      </text>
    </comment>
    <comment ref="C35" authorId="0" shapeId="0" xr:uid="{00000000-0006-0000-0A00-0000C5000000}">
      <text>
        <r>
          <rPr>
            <sz val="11"/>
            <color indexed="8"/>
            <rFont val="Helvetica"/>
            <family val="2"/>
          </rPr>
          <t>Author: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35" authorId="1" shapeId="0" xr:uid="{00000000-0006-0000-0A00-0000C6000000}">
      <text>
        <r>
          <rPr>
            <sz val="11"/>
            <color indexed="8"/>
            <rFont val="Helvetica"/>
            <family val="2"/>
          </rPr>
          <t>Mack Eason:
Approximation, from http://www.abc.net.au/news/2016-05-01/refugee-influx-spurs-germany-to-tackle-syrian-war-crimes/7374152</t>
        </r>
      </text>
    </comment>
    <comment ref="B36" authorId="0" shapeId="0" xr:uid="{00000000-0006-0000-0A00-0000C7000000}">
      <text>
        <r>
          <rPr>
            <sz val="11"/>
            <color indexed="8"/>
            <rFont val="Helvetica"/>
            <family val="2"/>
          </rPr>
          <t xml:space="preserve">Author:
Refugee case
? - Maybe exclude these JohnDoe cases unless we get confirmation
</t>
        </r>
      </text>
    </comment>
    <comment ref="C36" authorId="1" shapeId="0" xr:uid="{00000000-0006-0000-0A00-0000C8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36" authorId="1" shapeId="0" xr:uid="{00000000-0006-0000-0A00-0000C9000000}">
      <text>
        <r>
          <rPr>
            <sz val="11"/>
            <color indexed="8"/>
            <rFont val="Helvetica"/>
            <family val="2"/>
          </rPr>
          <t>Mack Eason:
Approximation, from http://www.abc.net.au/news/2016-05-01/refugee-influx-spurs-germany-to-tackle-syrian-war-crimes/7374152</t>
        </r>
      </text>
    </comment>
    <comment ref="B37" authorId="0" shapeId="0" xr:uid="{00000000-0006-0000-0A00-0000CA000000}">
      <text>
        <r>
          <rPr>
            <sz val="11"/>
            <color indexed="8"/>
            <rFont val="Helvetica"/>
            <family val="2"/>
          </rPr>
          <t xml:space="preserve">Author:
Refugee case
? - Maybe exclude these JohnDoe cases unless we get confirmation
</t>
        </r>
      </text>
    </comment>
    <comment ref="C37" authorId="1" shapeId="0" xr:uid="{00000000-0006-0000-0A00-0000CB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37" authorId="1" shapeId="0" xr:uid="{00000000-0006-0000-0A00-0000CC000000}">
      <text>
        <r>
          <rPr>
            <sz val="11"/>
            <color indexed="8"/>
            <rFont val="Helvetica"/>
            <family val="2"/>
          </rPr>
          <t>Mack Eason:
Approximation, from http://www.abc.net.au/news/2016-05-01/refugee-influx-spurs-germany-to-tackle-syrian-war-crimes/7374152</t>
        </r>
      </text>
    </comment>
    <comment ref="B38" authorId="0" shapeId="0" xr:uid="{00000000-0006-0000-0A00-0000CD000000}">
      <text>
        <r>
          <rPr>
            <sz val="11"/>
            <color indexed="8"/>
            <rFont val="Helvetica"/>
            <family val="2"/>
          </rPr>
          <t xml:space="preserve">Author:
Refugee case
? - Maybe exclude these JohnDoe cases unless we get confirmation
</t>
        </r>
      </text>
    </comment>
    <comment ref="C38" authorId="1" shapeId="0" xr:uid="{00000000-0006-0000-0A00-0000CE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38" authorId="1" shapeId="0" xr:uid="{00000000-0006-0000-0A00-0000CF000000}">
      <text>
        <r>
          <rPr>
            <sz val="11"/>
            <color indexed="8"/>
            <rFont val="Helvetica"/>
            <family val="2"/>
          </rPr>
          <t>Mack Eason:
Approximation, from http://www.abc.net.au/news/2016-05-01/refugee-influx-spurs-germany-to-tackle-syrian-war-crimes/7374152</t>
        </r>
      </text>
    </comment>
    <comment ref="B39" authorId="0" shapeId="0" xr:uid="{00000000-0006-0000-0A00-0000D0000000}">
      <text>
        <r>
          <rPr>
            <sz val="11"/>
            <color indexed="8"/>
            <rFont val="Helvetica"/>
            <family val="2"/>
          </rPr>
          <t xml:space="preserve">Author:
Refugee case
? - Maybe exclude these JohnDoe cases unless we get confirmation
</t>
        </r>
      </text>
    </comment>
    <comment ref="C39" authorId="1" shapeId="0" xr:uid="{00000000-0006-0000-0A00-0000D1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39" authorId="1" shapeId="0" xr:uid="{00000000-0006-0000-0A00-0000D2000000}">
      <text>
        <r>
          <rPr>
            <sz val="11"/>
            <color indexed="8"/>
            <rFont val="Helvetica"/>
            <family val="2"/>
          </rPr>
          <t>Mack Eason:
Approximation, from http://www.abc.net.au/news/2016-05-01/refugee-influx-spurs-germany-to-tackle-syrian-war-crimes/7374152</t>
        </r>
      </text>
    </comment>
    <comment ref="B40" authorId="0" shapeId="0" xr:uid="{00000000-0006-0000-0A00-0000D3000000}">
      <text>
        <r>
          <rPr>
            <sz val="11"/>
            <color indexed="8"/>
            <rFont val="Helvetica"/>
            <family val="2"/>
          </rPr>
          <t xml:space="preserve">Author:
Refugee case
? - Maybe exclude these JohnDoe cases unless we get confirmation
</t>
        </r>
      </text>
    </comment>
    <comment ref="C40" authorId="1" shapeId="0" xr:uid="{00000000-0006-0000-0A00-0000D4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40" authorId="1" shapeId="0" xr:uid="{00000000-0006-0000-0A00-0000D5000000}">
      <text>
        <r>
          <rPr>
            <sz val="11"/>
            <color indexed="8"/>
            <rFont val="Helvetica"/>
            <family val="2"/>
          </rPr>
          <t>Mack Eason:
Approximation, from http://www.abc.net.au/news/2016-05-01/refugee-influx-spurs-germany-to-tackle-syrian-war-crimes/7374152</t>
        </r>
      </text>
    </comment>
    <comment ref="B41" authorId="0" shapeId="0" xr:uid="{00000000-0006-0000-0A00-0000D6000000}">
      <text>
        <r>
          <rPr>
            <sz val="11"/>
            <color indexed="8"/>
            <rFont val="Helvetica"/>
            <family val="2"/>
          </rPr>
          <t xml:space="preserve">Author:
Refugee case
? - Maybe exclude these JohnDoe cases unless we get confirmation
</t>
        </r>
      </text>
    </comment>
    <comment ref="C41" authorId="1" shapeId="0" xr:uid="{00000000-0006-0000-0A00-0000D7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41" authorId="1" shapeId="0" xr:uid="{00000000-0006-0000-0A00-0000D8000000}">
      <text>
        <r>
          <rPr>
            <sz val="11"/>
            <color indexed="8"/>
            <rFont val="Helvetica"/>
            <family val="2"/>
          </rPr>
          <t>Mack Eason:
Approximation, from http://www.abc.net.au/news/2016-05-01/refugee-influx-spurs-germany-to-tackle-syrian-war-crimes/7374152</t>
        </r>
      </text>
    </comment>
    <comment ref="B42" authorId="0" shapeId="0" xr:uid="{00000000-0006-0000-0A00-0000D9000000}">
      <text>
        <r>
          <rPr>
            <sz val="11"/>
            <color indexed="8"/>
            <rFont val="Helvetica"/>
            <family val="2"/>
          </rPr>
          <t xml:space="preserve">Author:
Refugee case
? - Maybe exclude these JohnDoe cases unless we get confirmation
</t>
        </r>
      </text>
    </comment>
    <comment ref="C42" authorId="1" shapeId="0" xr:uid="{00000000-0006-0000-0A00-0000DA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42" authorId="1" shapeId="0" xr:uid="{00000000-0006-0000-0A00-0000DB000000}">
      <text>
        <r>
          <rPr>
            <sz val="11"/>
            <color indexed="8"/>
            <rFont val="Helvetica"/>
            <family val="2"/>
          </rPr>
          <t>Mack Eason:
Approximation, from http://www.abc.net.au/news/2016-05-01/refugee-influx-spurs-germany-to-tackle-syrian-war-crimes/7374152</t>
        </r>
      </text>
    </comment>
    <comment ref="B43" authorId="0" shapeId="0" xr:uid="{00000000-0006-0000-0A00-0000DC000000}">
      <text>
        <r>
          <rPr>
            <sz val="11"/>
            <color indexed="8"/>
            <rFont val="Helvetica"/>
            <family val="2"/>
          </rPr>
          <t xml:space="preserve">Author:
Refugee case
? - Maybe exclude these JohnDoe cases unless we get confirmation
</t>
        </r>
      </text>
    </comment>
    <comment ref="C43" authorId="1" shapeId="0" xr:uid="{00000000-0006-0000-0A00-0000DD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43" authorId="1" shapeId="0" xr:uid="{00000000-0006-0000-0A00-0000DE000000}">
      <text>
        <r>
          <rPr>
            <sz val="11"/>
            <color indexed="8"/>
            <rFont val="Helvetica"/>
            <family val="2"/>
          </rPr>
          <t>Mack Eason:
Approximation, from http://www.abc.net.au/news/2016-05-01/refugee-influx-spurs-germany-to-tackle-syrian-war-crimes/7374152</t>
        </r>
      </text>
    </comment>
    <comment ref="B44" authorId="0" shapeId="0" xr:uid="{00000000-0006-0000-0A00-0000DF000000}">
      <text>
        <r>
          <rPr>
            <sz val="11"/>
            <color indexed="8"/>
            <rFont val="Helvetica"/>
            <family val="2"/>
          </rPr>
          <t xml:space="preserve">Author:
Refugee case
? - Maybe exclude these JohnDoe cases unless we get confirmation
</t>
        </r>
      </text>
    </comment>
    <comment ref="C44" authorId="1" shapeId="0" xr:uid="{00000000-0006-0000-0A00-0000E0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N44" authorId="1" shapeId="0" xr:uid="{00000000-0006-0000-0A00-0000E1000000}">
      <text>
        <r>
          <rPr>
            <sz val="11"/>
            <color indexed="8"/>
            <rFont val="Helvetica"/>
            <family val="2"/>
          </rPr>
          <t>Mack Eason:
Approximation, from http://www.abc.net.au/news/2016-05-01/refugee-influx-spurs-germany-to-tackle-syrian-war-crimes/7374152</t>
        </r>
      </text>
    </comment>
    <comment ref="B45" authorId="0" shapeId="0" xr:uid="{00000000-0006-0000-0A00-0000E2000000}">
      <text>
        <r>
          <rPr>
            <sz val="11"/>
            <color indexed="8"/>
            <rFont val="Helvetica"/>
            <family val="2"/>
          </rPr>
          <t>Author:
Refugee case</t>
        </r>
      </text>
    </comment>
    <comment ref="C45" authorId="1" shapeId="0" xr:uid="{00000000-0006-0000-0A00-0000E3000000}">
      <text>
        <r>
          <rPr>
            <sz val="11"/>
            <color indexed="8"/>
            <rFont val="Helvetica"/>
            <family val="2"/>
          </rPr>
          <t>Mack Eason:
Explanation: in this source (http://www.politico.eu/article/syrian-refugees-help-nab-suspected-war-criminals/) it says Germany currently has 13 investigations open, including Suliman A.-S.,  Ibrahim Al F., and Aria L.  Aria L. is a German citizen (thus doesn’t count for UJ).
Thus, there are 10 others open.
This count is backed up in this source: http://www.abc.net.au/news/2016-05-01/refugee-influx-spurs-germany-to-tackle-syrian-war-crimes/7374152 (“ten investigations linked to Syria or Iraq are open”)</t>
        </r>
      </text>
    </comment>
    <comment ref="R45" authorId="1" shapeId="0" xr:uid="{00000000-0006-0000-0A00-0000E4000000}">
      <text>
        <r>
          <rPr>
            <sz val="11"/>
            <color indexed="8"/>
            <rFont val="Helvetica"/>
            <family val="2"/>
          </rPr>
          <t>Mack Eason:
https://www.thesun.co.uk/news/1654175/cocky-german-jihadi-smirks-and-wears-sunglasses-in-court-as-he-stands-trial-accused-of-fighting-for-isis-and-desecrating-corpses-in-syria/</t>
        </r>
      </text>
    </comment>
    <comment ref="T45" authorId="1" shapeId="0" xr:uid="{00000000-0006-0000-0A00-0000E5000000}">
      <text>
        <r>
          <rPr>
            <sz val="11"/>
            <color indexed="8"/>
            <rFont val="Helvetica"/>
            <family val="2"/>
          </rPr>
          <t>Mack Eason:
http://www.bild.de/regional/frankfurt/isis-terroristen/achteinhalb-jahre-haft-fuer-isis-terrorist-abdelkarim-el-b-48658448.bild.html#fromWall</t>
        </r>
      </text>
    </comment>
    <comment ref="B48" authorId="1" shapeId="0" xr:uid="{00000000-0006-0000-0A00-0000E6000000}">
      <text>
        <r>
          <rPr>
            <sz val="11"/>
            <color indexed="8"/>
            <rFont val="Helvetica"/>
            <family val="2"/>
          </rPr>
          <t>Mack Eason:
This is a case based on a KIDNAPPING perpetrated IN ITALY (in Milan) by US agents.  THUS, this is not a UJ case but a territoriality case.</t>
        </r>
      </text>
    </comment>
    <comment ref="B49" authorId="1" shapeId="0" xr:uid="{00000000-0006-0000-0A00-0000E7000000}">
      <text>
        <r>
          <rPr>
            <sz val="11"/>
            <color indexed="8"/>
            <rFont val="Helvetica"/>
            <family val="2"/>
          </rPr>
          <t>Mack Eason:
This is a case based on a KIDNAPPING perpetrated IN ITALY (in Milan) by US agents.  THUS, this is not a UJ case but a territoriality case.</t>
        </r>
      </text>
    </comment>
    <comment ref="B50" authorId="1" shapeId="0" xr:uid="{00000000-0006-0000-0A00-0000E8000000}">
      <text>
        <r>
          <rPr>
            <sz val="11"/>
            <color indexed="8"/>
            <rFont val="Helvetica"/>
            <family val="2"/>
          </rPr>
          <t>Mack Eason:
This is a case based on a KIDNAPPING perpetrated IN ITALY (in Milan) by US agents.  THUS, this is not a UJ case but a territoriality case.</t>
        </r>
      </text>
    </comment>
    <comment ref="B51" authorId="1" shapeId="0" xr:uid="{00000000-0006-0000-0A00-0000E9000000}">
      <text>
        <r>
          <rPr>
            <sz val="11"/>
            <color indexed="8"/>
            <rFont val="Helvetica"/>
            <family val="2"/>
          </rPr>
          <t>Mack Eason:
This is a case based on a KIDNAPPING perpetrated IN ITALY (in Milan) by US agents.  THUS, this is not a UJ case but a territoriality case.</t>
        </r>
      </text>
    </comment>
    <comment ref="B52" authorId="1" shapeId="0" xr:uid="{00000000-0006-0000-0A00-0000EA000000}">
      <text>
        <r>
          <rPr>
            <sz val="11"/>
            <color indexed="8"/>
            <rFont val="Helvetica"/>
            <family val="2"/>
          </rPr>
          <t>Mack Eason:
This is a case based on a KIDNAPPING perpetrated IN ITALY (in Milan) by US agents.  THUS, this is not a UJ case but a territoriality case.</t>
        </r>
      </text>
    </comment>
    <comment ref="B53" authorId="1" shapeId="0" xr:uid="{00000000-0006-0000-0A00-0000EB000000}">
      <text>
        <r>
          <rPr>
            <sz val="11"/>
            <color indexed="8"/>
            <rFont val="Helvetica"/>
            <family val="2"/>
          </rPr>
          <t>Mack Eason:
This is a case based on a KIDNAPPING perpetrated IN ITALY (in Milan) by US agents.  THUS, this is not a UJ case but a territoriality case.</t>
        </r>
      </text>
    </comment>
    <comment ref="B54" authorId="1" shapeId="0" xr:uid="{00000000-0006-0000-0A00-0000EC000000}">
      <text>
        <r>
          <rPr>
            <sz val="11"/>
            <color indexed="8"/>
            <rFont val="Helvetica"/>
            <family val="2"/>
          </rPr>
          <t>Mack Eason:
This is a case based on a KIDNAPPING perpetrated IN ITALY (in Milan) by US agents.  THUS, this is not a UJ case but a territoriality case.</t>
        </r>
      </text>
    </comment>
    <comment ref="B55" authorId="1" shapeId="0" xr:uid="{00000000-0006-0000-0A00-0000ED000000}">
      <text>
        <r>
          <rPr>
            <sz val="11"/>
            <color indexed="8"/>
            <rFont val="Helvetica"/>
            <family val="2"/>
          </rPr>
          <t>Mack Eason:
This is a case based on a KIDNAPPING perpetrated IN ITALY (in Milan) by US agents.  THUS, this is not a UJ case but a territoriality case.</t>
        </r>
      </text>
    </comment>
    <comment ref="B56" authorId="1" shapeId="0" xr:uid="{00000000-0006-0000-0A00-0000EE000000}">
      <text>
        <r>
          <rPr>
            <sz val="11"/>
            <color indexed="8"/>
            <rFont val="Helvetica"/>
            <family val="2"/>
          </rPr>
          <t>Mack Eason:
This is a case based on a KIDNAPPING perpetrated IN ITALY (in Milan) by US agents.  THUS, this is not a UJ case but a territoriality case.</t>
        </r>
      </text>
    </comment>
    <comment ref="B57" authorId="1" shapeId="0" xr:uid="{00000000-0006-0000-0A00-0000EF000000}">
      <text>
        <r>
          <rPr>
            <sz val="11"/>
            <color indexed="8"/>
            <rFont val="Helvetica"/>
            <family val="2"/>
          </rPr>
          <t>Mack Eason:
This is a case based on a KIDNAPPING perpetrated IN ITALY (in Milan) by US agents.  THUS, this is not a UJ case but a territoriality case.</t>
        </r>
      </text>
    </comment>
    <comment ref="B58" authorId="1" shapeId="0" xr:uid="{00000000-0006-0000-0A00-0000F0000000}">
      <text>
        <r>
          <rPr>
            <sz val="11"/>
            <color indexed="8"/>
            <rFont val="Helvetica"/>
            <family val="2"/>
          </rPr>
          <t>Mack Eason:
This is a case based on a KIDNAPPING perpetrated IN ITALY (in Milan) by US agents.  THUS, this is not a UJ case but a territoriality case.</t>
        </r>
      </text>
    </comment>
    <comment ref="B59" authorId="1" shapeId="0" xr:uid="{00000000-0006-0000-0A00-0000F1000000}">
      <text>
        <r>
          <rPr>
            <sz val="11"/>
            <color indexed="8"/>
            <rFont val="Helvetica"/>
            <family val="2"/>
          </rPr>
          <t>Mack Eason:
This is a case based on a KIDNAPPING perpetrated IN ITALY (in Milan) by US agents.  THUS, this is not a UJ case but a territoriality case.</t>
        </r>
      </text>
    </comment>
    <comment ref="B60" authorId="1" shapeId="0" xr:uid="{00000000-0006-0000-0A00-0000F2000000}">
      <text>
        <r>
          <rPr>
            <sz val="11"/>
            <color indexed="8"/>
            <rFont val="Helvetica"/>
            <family val="2"/>
          </rPr>
          <t>Mack Eason:
This is a case based on a KIDNAPPING perpetrated IN ITALY (in Milan) by US agents.  THUS, this is not a UJ case but a territoriality case.</t>
        </r>
      </text>
    </comment>
    <comment ref="B61" authorId="1" shapeId="0" xr:uid="{00000000-0006-0000-0A00-0000F3000000}">
      <text>
        <r>
          <rPr>
            <sz val="11"/>
            <color indexed="8"/>
            <rFont val="Helvetica"/>
            <family val="2"/>
          </rPr>
          <t>Mack Eason:
This is a case based on a KIDNAPPING perpetrated IN ITALY (in Milan) by US agents.  THUS, this is not a UJ case but a territoriality case.</t>
        </r>
      </text>
    </comment>
    <comment ref="B62" authorId="1" shapeId="0" xr:uid="{00000000-0006-0000-0A00-0000F4000000}">
      <text>
        <r>
          <rPr>
            <sz val="11"/>
            <color indexed="8"/>
            <rFont val="Helvetica"/>
            <family val="2"/>
          </rPr>
          <t>Mack Eason:
This is a case based on a KIDNAPPING perpetrated IN ITALY (in Milan) by US agents.  THUS, this is not a UJ case but a territoriality case.</t>
        </r>
      </text>
    </comment>
    <comment ref="B63" authorId="1" shapeId="0" xr:uid="{00000000-0006-0000-0A00-0000F5000000}">
      <text>
        <r>
          <rPr>
            <sz val="11"/>
            <color indexed="8"/>
            <rFont val="Helvetica"/>
            <family val="2"/>
          </rPr>
          <t>Mack Eason:
This is a case based on a KIDNAPPING perpetrated IN ITALY (in Milan) by US agents.  THUS, this is not a UJ case but a territoriality case.</t>
        </r>
      </text>
    </comment>
    <comment ref="B64" authorId="1" shapeId="0" xr:uid="{00000000-0006-0000-0A00-0000F6000000}">
      <text>
        <r>
          <rPr>
            <sz val="11"/>
            <color indexed="8"/>
            <rFont val="Helvetica"/>
            <family val="2"/>
          </rPr>
          <t>Mack Eason:
This is a case based on a KIDNAPPING perpetrated IN ITALY (in Milan) by US agents.  THUS, this is not a UJ case but a territoriality case.</t>
        </r>
      </text>
    </comment>
    <comment ref="B65" authorId="1" shapeId="0" xr:uid="{00000000-0006-0000-0A00-0000F7000000}">
      <text>
        <r>
          <rPr>
            <sz val="11"/>
            <color indexed="8"/>
            <rFont val="Helvetica"/>
            <family val="2"/>
          </rPr>
          <t>Mack Eason:
This is a case based on a KIDNAPPING perpetrated IN ITALY (in Milan) by US agents.  THUS, this is not a UJ case but a territoriality case.</t>
        </r>
      </text>
    </comment>
    <comment ref="B66" authorId="1" shapeId="0" xr:uid="{00000000-0006-0000-0A00-0000F8000000}">
      <text>
        <r>
          <rPr>
            <sz val="11"/>
            <color indexed="8"/>
            <rFont val="Helvetica"/>
            <family val="2"/>
          </rPr>
          <t>Mack Eason:
This is a case based on a KIDNAPPING perpetrated IN ITALY (in Milan) by US agents.  THUS, this is not a UJ case but a territoriality case.</t>
        </r>
      </text>
    </comment>
    <comment ref="B67" authorId="1" shapeId="0" xr:uid="{00000000-0006-0000-0A00-0000F9000000}">
      <text>
        <r>
          <rPr>
            <sz val="11"/>
            <color indexed="8"/>
            <rFont val="Helvetica"/>
            <family val="2"/>
          </rPr>
          <t>Mack Eason:
This is a case based on a KIDNAPPING perpetrated IN ITALY (in Milan) by US agents.  THUS, this is not a UJ case but a territoriality case.</t>
        </r>
      </text>
    </comment>
    <comment ref="B68" authorId="1" shapeId="0" xr:uid="{00000000-0006-0000-0A00-0000FA000000}">
      <text>
        <r>
          <rPr>
            <sz val="11"/>
            <color indexed="8"/>
            <rFont val="Helvetica"/>
            <family val="2"/>
          </rPr>
          <t>Mack Eason:
This is a case based on a KIDNAPPING perpetrated IN ITALY (in Milan) by US agents.  THUS, this is not a UJ case but a territoriality case.</t>
        </r>
      </text>
    </comment>
    <comment ref="B69" authorId="1" shapeId="0" xr:uid="{00000000-0006-0000-0A00-0000FB000000}">
      <text>
        <r>
          <rPr>
            <sz val="11"/>
            <color indexed="8"/>
            <rFont val="Helvetica"/>
            <family val="2"/>
          </rPr>
          <t>Mack Eason:
This is a case based on a KIDNAPPING perpetrated IN ITALY (in Milan) by US agents.  THUS, this is not a UJ case but a territoriality case.</t>
        </r>
      </text>
    </comment>
    <comment ref="B70" authorId="1" shapeId="0" xr:uid="{00000000-0006-0000-0A00-0000FC000000}">
      <text>
        <r>
          <rPr>
            <sz val="11"/>
            <color indexed="8"/>
            <rFont val="Helvetica"/>
            <family val="2"/>
          </rPr>
          <t>Mack Eason:
This is a case based on a KIDNAPPING perpetrated IN ITALY (in Milan) by US agents.  THUS, this is not a UJ case but a territoriality case.</t>
        </r>
      </text>
    </comment>
    <comment ref="B72" authorId="1" shapeId="0" xr:uid="{00000000-0006-0000-0A00-0000FD000000}">
      <text>
        <r>
          <rPr>
            <sz val="11"/>
            <color indexed="8"/>
            <rFont val="Helvetica"/>
            <family val="2"/>
          </rPr>
          <t>Mack Eason:
Potentially just passive personality.  Need to find copy of the complaint to see if the complaint itself was cast as a UJ case or a passive personality case.</t>
        </r>
      </text>
    </comment>
    <comment ref="C72" authorId="1" shapeId="0" xr:uid="{00000000-0006-0000-0A00-0000FE000000}">
      <text>
        <r>
          <rPr>
            <sz val="11"/>
            <color indexed="8"/>
            <rFont val="Helvetica"/>
            <family val="2"/>
          </rPr>
          <t>Mack Eason:
EXPLANATION: Plaintiff Cristina Valls listed 144 defendants, two of whom were Enrique Peña Nieto and Eduardo Medina Mora.  Thus, there are 142 JohnDoes here.
https://translate.google.com/translate?hl=en&amp;sl=es&amp;u=http://mujeressinmiedo.blogspot.com/2008_05_15_archive.html&amp;prev=search</t>
        </r>
      </text>
    </comment>
    <comment ref="N72" authorId="1" shapeId="0" xr:uid="{00000000-0006-0000-0A00-0000FF000000}">
      <text>
        <r>
          <rPr>
            <sz val="11"/>
            <color indexed="8"/>
            <rFont val="Helvetica"/>
            <family val="2"/>
          </rPr>
          <t>Mack Eason:
https://translate.google.com/translate?hl=en&amp;sl=auto&amp;tl=en&amp;u=http%3A%2F%2Fwww.herbogeminis.com%2FIMG%2Fpdf%2Fai_reforma_jurisdiccion_universal_espanola2.pdf</t>
        </r>
      </text>
    </comment>
    <comment ref="AJ72" authorId="1" shapeId="0" xr:uid="{00000000-0006-0000-0A00-000000010000}">
      <text>
        <r>
          <rPr>
            <sz val="11"/>
            <color indexed="8"/>
            <rFont val="Helvetica"/>
            <family val="2"/>
          </rPr>
          <t xml:space="preserve">Mack Eason:
https://translate.google.com/translate?hl=en&amp;sl=es&amp;u=http://www.cimacnoticias.com.mx/node/48915&amp;prev=search
</t>
        </r>
      </text>
    </comment>
    <comment ref="AM72" authorId="1" shapeId="0" xr:uid="{00000000-0006-0000-0A00-000001010000}">
      <text>
        <r>
          <rPr>
            <sz val="11"/>
            <color indexed="8"/>
            <rFont val="Helvetica"/>
            <family val="2"/>
          </rPr>
          <t>Mack Eason:
“Women's Link Worldwide”</t>
        </r>
      </text>
    </comment>
    <comment ref="B73" authorId="1" shapeId="0" xr:uid="{00000000-0006-0000-0A00-000002010000}">
      <text>
        <r>
          <rPr>
            <sz val="11"/>
            <color indexed="8"/>
            <rFont val="Helvetica"/>
            <family val="2"/>
          </rPr>
          <t>Mack Eason:
Potentially just passive personality.  Need to find copy of the complaint to see if the complaint itself was cast as a UJ case or a passive personality case.</t>
        </r>
      </text>
    </comment>
    <comment ref="N73" authorId="1" shapeId="0" xr:uid="{00000000-0006-0000-0A00-000003010000}">
      <text>
        <r>
          <rPr>
            <sz val="11"/>
            <color indexed="8"/>
            <rFont val="Helvetica"/>
            <family val="2"/>
          </rPr>
          <t>Mack Eason:
https://translate.google.com/translate?hl=en&amp;sl=auto&amp;tl=en&amp;u=http%3A%2F%2Fwww.herbogeminis.com%2FIMG%2Fpdf%2Fai_reforma_jurisdiccion_universal_espanola2.pdf</t>
        </r>
      </text>
    </comment>
    <comment ref="AJ73" authorId="1" shapeId="0" xr:uid="{00000000-0006-0000-0A00-000004010000}">
      <text>
        <r>
          <rPr>
            <sz val="11"/>
            <color indexed="8"/>
            <rFont val="Helvetica"/>
            <family val="2"/>
          </rPr>
          <t xml:space="preserve">Mack Eason:
https://translate.google.com/translate?hl=en&amp;sl=es&amp;u=http://www.cimacnoticias.com.mx/node/48915&amp;prev=search
</t>
        </r>
      </text>
    </comment>
    <comment ref="AM73" authorId="1" shapeId="0" xr:uid="{00000000-0006-0000-0A00-000005010000}">
      <text>
        <r>
          <rPr>
            <sz val="11"/>
            <color indexed="8"/>
            <rFont val="Helvetica"/>
            <family val="2"/>
          </rPr>
          <t>Mack Eason:
“Women's Link Worldwide”</t>
        </r>
      </text>
    </comment>
    <comment ref="B74" authorId="1" shapeId="0" xr:uid="{00000000-0006-0000-0A00-000006010000}">
      <text>
        <r>
          <rPr>
            <sz val="11"/>
            <color indexed="8"/>
            <rFont val="Helvetica"/>
            <family val="2"/>
          </rPr>
          <t>Mack Eason:
Potentially just passive personality.  Need to find copy of the complaint to see if the complaint itself was cast as a UJ case or a passive personality case.</t>
        </r>
      </text>
    </comment>
    <comment ref="N74" authorId="1" shapeId="0" xr:uid="{00000000-0006-0000-0A00-000007010000}">
      <text>
        <r>
          <rPr>
            <sz val="11"/>
            <color indexed="8"/>
            <rFont val="Helvetica"/>
            <family val="2"/>
          </rPr>
          <t>Mack Eason:
https://translate.google.com/translate?hl=en&amp;sl=auto&amp;tl=en&amp;u=http%3A%2F%2Fwww.herbogeminis.com%2FIMG%2Fpdf%2Fai_reforma_jurisdiccion_universal_espanola2.pdf</t>
        </r>
      </text>
    </comment>
    <comment ref="AJ74" authorId="1" shapeId="0" xr:uid="{00000000-0006-0000-0A00-000008010000}">
      <text>
        <r>
          <rPr>
            <sz val="11"/>
            <color indexed="8"/>
            <rFont val="Helvetica"/>
            <family val="2"/>
          </rPr>
          <t xml:space="preserve">Mack Eason:
https://translate.google.com/translate?hl=en&amp;sl=es&amp;u=http://www.cimacnoticias.com.mx/node/48915&amp;prev=search
</t>
        </r>
      </text>
    </comment>
    <comment ref="AM74" authorId="1" shapeId="0" xr:uid="{00000000-0006-0000-0A00-000009010000}">
      <text>
        <r>
          <rPr>
            <sz val="11"/>
            <color indexed="8"/>
            <rFont val="Helvetica"/>
            <family val="2"/>
          </rPr>
          <t>Mack Eason:
“Women's Link Worldwide”</t>
        </r>
      </text>
    </comment>
    <comment ref="B75" authorId="1" shapeId="0" xr:uid="{00000000-0006-0000-0A00-00000A010000}">
      <text>
        <r>
          <rPr>
            <sz val="11"/>
            <color indexed="8"/>
            <rFont val="Helvetica"/>
            <family val="2"/>
          </rPr>
          <t>Mack Eason:
Potentially just passive personality.  Need to find copy of the complaint to see if the complaint itself was cast as a UJ case or a passive personality case.</t>
        </r>
      </text>
    </comment>
    <comment ref="N75" authorId="1" shapeId="0" xr:uid="{00000000-0006-0000-0A00-00000B010000}">
      <text>
        <r>
          <rPr>
            <sz val="11"/>
            <color indexed="8"/>
            <rFont val="Helvetica"/>
            <family val="2"/>
          </rPr>
          <t>Mack Eason:
https://translate.google.com/translate?hl=en&amp;sl=auto&amp;tl=en&amp;u=http%3A%2F%2Fwww.herbogeminis.com%2FIMG%2Fpdf%2Fai_reforma_jurisdiccion_universal_espanola2.pdf</t>
        </r>
      </text>
    </comment>
    <comment ref="AJ75" authorId="1" shapeId="0" xr:uid="{00000000-0006-0000-0A00-00000C010000}">
      <text>
        <r>
          <rPr>
            <sz val="11"/>
            <color indexed="8"/>
            <rFont val="Helvetica"/>
            <family val="2"/>
          </rPr>
          <t xml:space="preserve">Mack Eason:
https://translate.google.com/translate?hl=en&amp;sl=es&amp;u=http://www.cimacnoticias.com.mx/node/48915&amp;prev=search
</t>
        </r>
      </text>
    </comment>
    <comment ref="AM75" authorId="1" shapeId="0" xr:uid="{00000000-0006-0000-0A00-00000D010000}">
      <text>
        <r>
          <rPr>
            <sz val="11"/>
            <color indexed="8"/>
            <rFont val="Helvetica"/>
            <family val="2"/>
          </rPr>
          <t>Mack Eason:
“Women's Link Worldwide”</t>
        </r>
      </text>
    </comment>
    <comment ref="B76" authorId="1" shapeId="0" xr:uid="{00000000-0006-0000-0A00-00000E010000}">
      <text>
        <r>
          <rPr>
            <sz val="11"/>
            <color indexed="8"/>
            <rFont val="Helvetica"/>
            <family val="2"/>
          </rPr>
          <t>Mack Eason:
Potentially just passive personality.  Need to find copy of the complaint to see if the complaint itself was cast as a UJ case or a passive personality case.</t>
        </r>
      </text>
    </comment>
    <comment ref="N76" authorId="1" shapeId="0" xr:uid="{00000000-0006-0000-0A00-00000F010000}">
      <text>
        <r>
          <rPr>
            <sz val="11"/>
            <color indexed="8"/>
            <rFont val="Helvetica"/>
            <family val="2"/>
          </rPr>
          <t>Mack Eason:
https://translate.google.com/translate?hl=en&amp;sl=auto&amp;tl=en&amp;u=http%3A%2F%2Fwww.herbogeminis.com%2FIMG%2Fpdf%2Fai_reforma_jurisdiccion_universal_espanola2.pdf</t>
        </r>
      </text>
    </comment>
    <comment ref="AJ76" authorId="1" shapeId="0" xr:uid="{00000000-0006-0000-0A00-000010010000}">
      <text>
        <r>
          <rPr>
            <sz val="11"/>
            <color indexed="8"/>
            <rFont val="Helvetica"/>
            <family val="2"/>
          </rPr>
          <t xml:space="preserve">Mack Eason:
https://translate.google.com/translate?hl=en&amp;sl=es&amp;u=http://www.cimacnoticias.com.mx/node/48915&amp;prev=search
</t>
        </r>
      </text>
    </comment>
    <comment ref="AM76" authorId="1" shapeId="0" xr:uid="{00000000-0006-0000-0A00-000011010000}">
      <text>
        <r>
          <rPr>
            <sz val="11"/>
            <color indexed="8"/>
            <rFont val="Helvetica"/>
            <family val="2"/>
          </rPr>
          <t>Mack Eason:
“Women's Link Worldwide”</t>
        </r>
      </text>
    </comment>
    <comment ref="B77" authorId="1" shapeId="0" xr:uid="{00000000-0006-0000-0A00-000012010000}">
      <text>
        <r>
          <rPr>
            <sz val="11"/>
            <color indexed="8"/>
            <rFont val="Helvetica"/>
            <family val="2"/>
          </rPr>
          <t>Mack Eason:
Potentially just passive personality.  Need to find copy of the complaint to see if the complaint itself was cast as a UJ case or a passive personality case.</t>
        </r>
      </text>
    </comment>
    <comment ref="N77" authorId="1" shapeId="0" xr:uid="{00000000-0006-0000-0A00-000013010000}">
      <text>
        <r>
          <rPr>
            <sz val="11"/>
            <color indexed="8"/>
            <rFont val="Helvetica"/>
            <family val="2"/>
          </rPr>
          <t>Mack Eason:
https://translate.google.com/translate?hl=en&amp;sl=auto&amp;tl=en&amp;u=http%3A%2F%2Fwww.herbogeminis.com%2FIMG%2Fpdf%2Fai_reforma_jurisdiccion_universal_espanola2.pdf</t>
        </r>
      </text>
    </comment>
    <comment ref="AJ77" authorId="1" shapeId="0" xr:uid="{00000000-0006-0000-0A00-000014010000}">
      <text>
        <r>
          <rPr>
            <sz val="11"/>
            <color indexed="8"/>
            <rFont val="Helvetica"/>
            <family val="2"/>
          </rPr>
          <t xml:space="preserve">Mack Eason:
https://translate.google.com/translate?hl=en&amp;sl=es&amp;u=http://www.cimacnoticias.com.mx/node/48915&amp;prev=search
</t>
        </r>
      </text>
    </comment>
    <comment ref="AM77" authorId="1" shapeId="0" xr:uid="{00000000-0006-0000-0A00-000015010000}">
      <text>
        <r>
          <rPr>
            <sz val="11"/>
            <color indexed="8"/>
            <rFont val="Helvetica"/>
            <family val="2"/>
          </rPr>
          <t>Mack Eason:
“Women's Link Worldwide”</t>
        </r>
      </text>
    </comment>
    <comment ref="B78" authorId="1" shapeId="0" xr:uid="{00000000-0006-0000-0A00-000016010000}">
      <text>
        <r>
          <rPr>
            <sz val="11"/>
            <color indexed="8"/>
            <rFont val="Helvetica"/>
            <family val="2"/>
          </rPr>
          <t>Mack Eason:
Potentially just passive personality.  Need to find copy of the complaint to see if the complaint itself was cast as a UJ case or a passive personality case.</t>
        </r>
      </text>
    </comment>
    <comment ref="N78" authorId="1" shapeId="0" xr:uid="{00000000-0006-0000-0A00-000017010000}">
      <text>
        <r>
          <rPr>
            <sz val="11"/>
            <color indexed="8"/>
            <rFont val="Helvetica"/>
            <family val="2"/>
          </rPr>
          <t>Mack Eason:
https://translate.google.com/translate?hl=en&amp;sl=auto&amp;tl=en&amp;u=http%3A%2F%2Fwww.herbogeminis.com%2FIMG%2Fpdf%2Fai_reforma_jurisdiccion_universal_espanola2.pdf</t>
        </r>
      </text>
    </comment>
    <comment ref="AJ78" authorId="1" shapeId="0" xr:uid="{00000000-0006-0000-0A00-000018010000}">
      <text>
        <r>
          <rPr>
            <sz val="11"/>
            <color indexed="8"/>
            <rFont val="Helvetica"/>
            <family val="2"/>
          </rPr>
          <t xml:space="preserve">Mack Eason:
https://translate.google.com/translate?hl=en&amp;sl=es&amp;u=http://www.cimacnoticias.com.mx/node/48915&amp;prev=search
</t>
        </r>
      </text>
    </comment>
    <comment ref="AM78" authorId="1" shapeId="0" xr:uid="{00000000-0006-0000-0A00-000019010000}">
      <text>
        <r>
          <rPr>
            <sz val="11"/>
            <color indexed="8"/>
            <rFont val="Helvetica"/>
            <family val="2"/>
          </rPr>
          <t>Mack Eason:
“Women's Link Worldwide”</t>
        </r>
      </text>
    </comment>
    <comment ref="B79" authorId="1" shapeId="0" xr:uid="{00000000-0006-0000-0A00-00001A010000}">
      <text>
        <r>
          <rPr>
            <sz val="11"/>
            <color indexed="8"/>
            <rFont val="Helvetica"/>
            <family val="2"/>
          </rPr>
          <t>Mack Eason:
Potentially just passive personality.  Need to find copy of the complaint to see if the complaint itself was cast as a UJ case or a passive personality case.</t>
        </r>
      </text>
    </comment>
    <comment ref="N79" authorId="1" shapeId="0" xr:uid="{00000000-0006-0000-0A00-00001B010000}">
      <text>
        <r>
          <rPr>
            <sz val="11"/>
            <color indexed="8"/>
            <rFont val="Helvetica"/>
            <family val="2"/>
          </rPr>
          <t>Mack Eason:
https://translate.google.com/translate?hl=en&amp;sl=auto&amp;tl=en&amp;u=http%3A%2F%2Fwww.herbogeminis.com%2FIMG%2Fpdf%2Fai_reforma_jurisdiccion_universal_espanola2.pdf</t>
        </r>
      </text>
    </comment>
    <comment ref="AJ79" authorId="1" shapeId="0" xr:uid="{00000000-0006-0000-0A00-00001C010000}">
      <text>
        <r>
          <rPr>
            <sz val="11"/>
            <color indexed="8"/>
            <rFont val="Helvetica"/>
            <family val="2"/>
          </rPr>
          <t xml:space="preserve">Mack Eason:
https://translate.google.com/translate?hl=en&amp;sl=es&amp;u=http://www.cimacnoticias.com.mx/node/48915&amp;prev=search
</t>
        </r>
      </text>
    </comment>
    <comment ref="AM79" authorId="1" shapeId="0" xr:uid="{00000000-0006-0000-0A00-00001D010000}">
      <text>
        <r>
          <rPr>
            <sz val="11"/>
            <color indexed="8"/>
            <rFont val="Helvetica"/>
            <family val="2"/>
          </rPr>
          <t>Mack Eason:
“Women's Link Worldwide”</t>
        </r>
      </text>
    </comment>
    <comment ref="B80" authorId="1" shapeId="0" xr:uid="{00000000-0006-0000-0A00-00001E010000}">
      <text>
        <r>
          <rPr>
            <sz val="11"/>
            <color indexed="8"/>
            <rFont val="Helvetica"/>
            <family val="2"/>
          </rPr>
          <t>Mack Eason:
Potentially just passive personality.  Need to find copy of the complaint to see if the complaint itself was cast as a UJ case or a passive personality case.</t>
        </r>
      </text>
    </comment>
    <comment ref="N80" authorId="1" shapeId="0" xr:uid="{00000000-0006-0000-0A00-00001F010000}">
      <text>
        <r>
          <rPr>
            <sz val="11"/>
            <color indexed="8"/>
            <rFont val="Helvetica"/>
            <family val="2"/>
          </rPr>
          <t>Mack Eason:
https://translate.google.com/translate?hl=en&amp;sl=auto&amp;tl=en&amp;u=http%3A%2F%2Fwww.herbogeminis.com%2FIMG%2Fpdf%2Fai_reforma_jurisdiccion_universal_espanola2.pdf</t>
        </r>
      </text>
    </comment>
    <comment ref="AJ80" authorId="1" shapeId="0" xr:uid="{00000000-0006-0000-0A00-000020010000}">
      <text>
        <r>
          <rPr>
            <sz val="11"/>
            <color indexed="8"/>
            <rFont val="Helvetica"/>
            <family val="2"/>
          </rPr>
          <t xml:space="preserve">Mack Eason:
https://translate.google.com/translate?hl=en&amp;sl=es&amp;u=http://www.cimacnoticias.com.mx/node/48915&amp;prev=search
</t>
        </r>
      </text>
    </comment>
    <comment ref="AM80" authorId="1" shapeId="0" xr:uid="{00000000-0006-0000-0A00-000021010000}">
      <text>
        <r>
          <rPr>
            <sz val="11"/>
            <color indexed="8"/>
            <rFont val="Helvetica"/>
            <family val="2"/>
          </rPr>
          <t>Mack Eason:
“Women's Link Worldwide”</t>
        </r>
      </text>
    </comment>
    <comment ref="B81" authorId="1" shapeId="0" xr:uid="{00000000-0006-0000-0A00-000022010000}">
      <text>
        <r>
          <rPr>
            <sz val="11"/>
            <color indexed="8"/>
            <rFont val="Helvetica"/>
            <family val="2"/>
          </rPr>
          <t>Mack Eason:
Potentially just passive personality.  Need to find copy of the complaint to see if the complaint itself was cast as a UJ case or a passive personality case.</t>
        </r>
      </text>
    </comment>
    <comment ref="N81" authorId="1" shapeId="0" xr:uid="{00000000-0006-0000-0A00-000023010000}">
      <text>
        <r>
          <rPr>
            <sz val="11"/>
            <color indexed="8"/>
            <rFont val="Helvetica"/>
            <family val="2"/>
          </rPr>
          <t>Mack Eason:
https://translate.google.com/translate?hl=en&amp;sl=auto&amp;tl=en&amp;u=http%3A%2F%2Fwww.herbogeminis.com%2FIMG%2Fpdf%2Fai_reforma_jurisdiccion_universal_espanola2.pdf</t>
        </r>
      </text>
    </comment>
    <comment ref="AJ81" authorId="1" shapeId="0" xr:uid="{00000000-0006-0000-0A00-000024010000}">
      <text>
        <r>
          <rPr>
            <sz val="11"/>
            <color indexed="8"/>
            <rFont val="Helvetica"/>
            <family val="2"/>
          </rPr>
          <t xml:space="preserve">Mack Eason:
https://translate.google.com/translate?hl=en&amp;sl=es&amp;u=http://www.cimacnoticias.com.mx/node/48915&amp;prev=search
</t>
        </r>
      </text>
    </comment>
    <comment ref="AM81" authorId="1" shapeId="0" xr:uid="{00000000-0006-0000-0A00-000025010000}">
      <text>
        <r>
          <rPr>
            <sz val="11"/>
            <color indexed="8"/>
            <rFont val="Helvetica"/>
            <family val="2"/>
          </rPr>
          <t>Mack Eason:
“Women's Link Worldwide”</t>
        </r>
      </text>
    </comment>
    <comment ref="B82" authorId="1" shapeId="0" xr:uid="{00000000-0006-0000-0A00-000026010000}">
      <text>
        <r>
          <rPr>
            <sz val="11"/>
            <color indexed="8"/>
            <rFont val="Helvetica"/>
            <family val="2"/>
          </rPr>
          <t>Mack Eason:
Potentially just passive personality.  Need to find copy of the complaint to see if the complaint itself was cast as a UJ case or a passive personality case.</t>
        </r>
      </text>
    </comment>
    <comment ref="N82" authorId="1" shapeId="0" xr:uid="{00000000-0006-0000-0A00-000027010000}">
      <text>
        <r>
          <rPr>
            <sz val="11"/>
            <color indexed="8"/>
            <rFont val="Helvetica"/>
            <family val="2"/>
          </rPr>
          <t>Mack Eason:
https://translate.google.com/translate?hl=en&amp;sl=auto&amp;tl=en&amp;u=http%3A%2F%2Fwww.herbogeminis.com%2FIMG%2Fpdf%2Fai_reforma_jurisdiccion_universal_espanola2.pdf</t>
        </r>
      </text>
    </comment>
    <comment ref="AJ82" authorId="1" shapeId="0" xr:uid="{00000000-0006-0000-0A00-000028010000}">
      <text>
        <r>
          <rPr>
            <sz val="11"/>
            <color indexed="8"/>
            <rFont val="Helvetica"/>
            <family val="2"/>
          </rPr>
          <t xml:space="preserve">Mack Eason:
https://translate.google.com/translate?hl=en&amp;sl=es&amp;u=http://www.cimacnoticias.com.mx/node/48915&amp;prev=search
</t>
        </r>
      </text>
    </comment>
    <comment ref="AM82" authorId="1" shapeId="0" xr:uid="{00000000-0006-0000-0A00-000029010000}">
      <text>
        <r>
          <rPr>
            <sz val="11"/>
            <color indexed="8"/>
            <rFont val="Helvetica"/>
            <family val="2"/>
          </rPr>
          <t>Mack Eason:
“Women's Link Worldwide”</t>
        </r>
      </text>
    </comment>
    <comment ref="B83" authorId="1" shapeId="0" xr:uid="{00000000-0006-0000-0A00-00002A010000}">
      <text>
        <r>
          <rPr>
            <sz val="11"/>
            <color indexed="8"/>
            <rFont val="Helvetica"/>
            <family val="2"/>
          </rPr>
          <t>Mack Eason:
Potentially just passive personality.  Need to find copy of the complaint to see if the complaint itself was cast as a UJ case or a passive personality case.</t>
        </r>
      </text>
    </comment>
    <comment ref="N83" authorId="1" shapeId="0" xr:uid="{00000000-0006-0000-0A00-00002B010000}">
      <text>
        <r>
          <rPr>
            <sz val="11"/>
            <color indexed="8"/>
            <rFont val="Helvetica"/>
            <family val="2"/>
          </rPr>
          <t>Mack Eason:
https://translate.google.com/translate?hl=en&amp;sl=auto&amp;tl=en&amp;u=http%3A%2F%2Fwww.herbogeminis.com%2FIMG%2Fpdf%2Fai_reforma_jurisdiccion_universal_espanola2.pdf</t>
        </r>
      </text>
    </comment>
    <comment ref="AJ83" authorId="1" shapeId="0" xr:uid="{00000000-0006-0000-0A00-00002C010000}">
      <text>
        <r>
          <rPr>
            <sz val="11"/>
            <color indexed="8"/>
            <rFont val="Helvetica"/>
            <family val="2"/>
          </rPr>
          <t xml:space="preserve">Mack Eason:
https://translate.google.com/translate?hl=en&amp;sl=es&amp;u=http://www.cimacnoticias.com.mx/node/48915&amp;prev=search
</t>
        </r>
      </text>
    </comment>
    <comment ref="AM83" authorId="1" shapeId="0" xr:uid="{00000000-0006-0000-0A00-00002D010000}">
      <text>
        <r>
          <rPr>
            <sz val="11"/>
            <color indexed="8"/>
            <rFont val="Helvetica"/>
            <family val="2"/>
          </rPr>
          <t>Mack Eason:
“Women's Link Worldwide”</t>
        </r>
      </text>
    </comment>
    <comment ref="B84" authorId="1" shapeId="0" xr:uid="{00000000-0006-0000-0A00-00002E010000}">
      <text>
        <r>
          <rPr>
            <sz val="11"/>
            <color indexed="8"/>
            <rFont val="Helvetica"/>
            <family val="2"/>
          </rPr>
          <t>Mack Eason:
Potentially just passive personality.  Need to find copy of the complaint to see if the complaint itself was cast as a UJ case or a passive personality case.</t>
        </r>
      </text>
    </comment>
    <comment ref="N84" authorId="1" shapeId="0" xr:uid="{00000000-0006-0000-0A00-00002F010000}">
      <text>
        <r>
          <rPr>
            <sz val="11"/>
            <color indexed="8"/>
            <rFont val="Helvetica"/>
            <family val="2"/>
          </rPr>
          <t>Mack Eason:
https://translate.google.com/translate?hl=en&amp;sl=auto&amp;tl=en&amp;u=http%3A%2F%2Fwww.herbogeminis.com%2FIMG%2Fpdf%2Fai_reforma_jurisdiccion_universal_espanola2.pdf</t>
        </r>
      </text>
    </comment>
    <comment ref="AJ84" authorId="1" shapeId="0" xr:uid="{00000000-0006-0000-0A00-000030010000}">
      <text>
        <r>
          <rPr>
            <sz val="11"/>
            <color indexed="8"/>
            <rFont val="Helvetica"/>
            <family val="2"/>
          </rPr>
          <t xml:space="preserve">Mack Eason:
https://translate.google.com/translate?hl=en&amp;sl=es&amp;u=http://www.cimacnoticias.com.mx/node/48915&amp;prev=search
</t>
        </r>
      </text>
    </comment>
    <comment ref="AM84" authorId="1" shapeId="0" xr:uid="{00000000-0006-0000-0A00-000031010000}">
      <text>
        <r>
          <rPr>
            <sz val="11"/>
            <color indexed="8"/>
            <rFont val="Helvetica"/>
            <family val="2"/>
          </rPr>
          <t>Mack Eason:
“Women's Link Worldwide”</t>
        </r>
      </text>
    </comment>
    <comment ref="B85" authorId="1" shapeId="0" xr:uid="{00000000-0006-0000-0A00-000032010000}">
      <text>
        <r>
          <rPr>
            <sz val="11"/>
            <color indexed="8"/>
            <rFont val="Helvetica"/>
            <family val="2"/>
          </rPr>
          <t>Mack Eason:
Potentially just passive personality.  Need to find copy of the complaint to see if the complaint itself was cast as a UJ case or a passive personality case.</t>
        </r>
      </text>
    </comment>
    <comment ref="N85" authorId="1" shapeId="0" xr:uid="{00000000-0006-0000-0A00-000033010000}">
      <text>
        <r>
          <rPr>
            <sz val="11"/>
            <color indexed="8"/>
            <rFont val="Helvetica"/>
            <family val="2"/>
          </rPr>
          <t>Mack Eason:
https://translate.google.com/translate?hl=en&amp;sl=auto&amp;tl=en&amp;u=http%3A%2F%2Fwww.herbogeminis.com%2FIMG%2Fpdf%2Fai_reforma_jurisdiccion_universal_espanola2.pdf</t>
        </r>
      </text>
    </comment>
    <comment ref="AJ85" authorId="1" shapeId="0" xr:uid="{00000000-0006-0000-0A00-000034010000}">
      <text>
        <r>
          <rPr>
            <sz val="11"/>
            <color indexed="8"/>
            <rFont val="Helvetica"/>
            <family val="2"/>
          </rPr>
          <t xml:space="preserve">Mack Eason:
https://translate.google.com/translate?hl=en&amp;sl=es&amp;u=http://www.cimacnoticias.com.mx/node/48915&amp;prev=search
</t>
        </r>
      </text>
    </comment>
    <comment ref="AM85" authorId="1" shapeId="0" xr:uid="{00000000-0006-0000-0A00-000035010000}">
      <text>
        <r>
          <rPr>
            <sz val="11"/>
            <color indexed="8"/>
            <rFont val="Helvetica"/>
            <family val="2"/>
          </rPr>
          <t>Mack Eason:
“Women's Link Worldwide”</t>
        </r>
      </text>
    </comment>
    <comment ref="B86" authorId="1" shapeId="0" xr:uid="{00000000-0006-0000-0A00-000036010000}">
      <text>
        <r>
          <rPr>
            <sz val="11"/>
            <color indexed="8"/>
            <rFont val="Helvetica"/>
            <family val="2"/>
          </rPr>
          <t>Mack Eason:
Potentially just passive personality.  Need to find copy of the complaint to see if the complaint itself was cast as a UJ case or a passive personality case.</t>
        </r>
      </text>
    </comment>
    <comment ref="N86" authorId="1" shapeId="0" xr:uid="{00000000-0006-0000-0A00-000037010000}">
      <text>
        <r>
          <rPr>
            <sz val="11"/>
            <color indexed="8"/>
            <rFont val="Helvetica"/>
            <family val="2"/>
          </rPr>
          <t>Mack Eason:
https://translate.google.com/translate?hl=en&amp;sl=auto&amp;tl=en&amp;u=http%3A%2F%2Fwww.herbogeminis.com%2FIMG%2Fpdf%2Fai_reforma_jurisdiccion_universal_espanola2.pdf</t>
        </r>
      </text>
    </comment>
    <comment ref="AJ86" authorId="1" shapeId="0" xr:uid="{00000000-0006-0000-0A00-000038010000}">
      <text>
        <r>
          <rPr>
            <sz val="11"/>
            <color indexed="8"/>
            <rFont val="Helvetica"/>
            <family val="2"/>
          </rPr>
          <t xml:space="preserve">Mack Eason:
https://translate.google.com/translate?hl=en&amp;sl=es&amp;u=http://www.cimacnoticias.com.mx/node/48915&amp;prev=search
</t>
        </r>
      </text>
    </comment>
    <comment ref="AM86" authorId="1" shapeId="0" xr:uid="{00000000-0006-0000-0A00-000039010000}">
      <text>
        <r>
          <rPr>
            <sz val="11"/>
            <color indexed="8"/>
            <rFont val="Helvetica"/>
            <family val="2"/>
          </rPr>
          <t>Mack Eason:
“Women's Link Worldwide”</t>
        </r>
      </text>
    </comment>
    <comment ref="B87" authorId="1" shapeId="0" xr:uid="{00000000-0006-0000-0A00-00003A010000}">
      <text>
        <r>
          <rPr>
            <sz val="11"/>
            <color indexed="8"/>
            <rFont val="Helvetica"/>
            <family val="2"/>
          </rPr>
          <t>Mack Eason:
Potentially just passive personality.  Need to find copy of the complaint to see if the complaint itself was cast as a UJ case or a passive personality case.</t>
        </r>
      </text>
    </comment>
    <comment ref="N87" authorId="1" shapeId="0" xr:uid="{00000000-0006-0000-0A00-00003B010000}">
      <text>
        <r>
          <rPr>
            <sz val="11"/>
            <color indexed="8"/>
            <rFont val="Helvetica"/>
            <family val="2"/>
          </rPr>
          <t>Mack Eason:
https://translate.google.com/translate?hl=en&amp;sl=auto&amp;tl=en&amp;u=http%3A%2F%2Fwww.herbogeminis.com%2FIMG%2Fpdf%2Fai_reforma_jurisdiccion_universal_espanola2.pdf</t>
        </r>
      </text>
    </comment>
    <comment ref="AJ87" authorId="1" shapeId="0" xr:uid="{00000000-0006-0000-0A00-00003C010000}">
      <text>
        <r>
          <rPr>
            <sz val="11"/>
            <color indexed="8"/>
            <rFont val="Helvetica"/>
            <family val="2"/>
          </rPr>
          <t xml:space="preserve">Mack Eason:
https://translate.google.com/translate?hl=en&amp;sl=es&amp;u=http://www.cimacnoticias.com.mx/node/48915&amp;prev=search
</t>
        </r>
      </text>
    </comment>
    <comment ref="AM87" authorId="1" shapeId="0" xr:uid="{00000000-0006-0000-0A00-00003D010000}">
      <text>
        <r>
          <rPr>
            <sz val="11"/>
            <color indexed="8"/>
            <rFont val="Helvetica"/>
            <family val="2"/>
          </rPr>
          <t>Mack Eason:
“Women's Link Worldwide”</t>
        </r>
      </text>
    </comment>
    <comment ref="B88" authorId="1" shapeId="0" xr:uid="{00000000-0006-0000-0A00-00003E010000}">
      <text>
        <r>
          <rPr>
            <sz val="11"/>
            <color indexed="8"/>
            <rFont val="Helvetica"/>
            <family val="2"/>
          </rPr>
          <t>Mack Eason:
Potentially just passive personality.  Need to find copy of the complaint to see if the complaint itself was cast as a UJ case or a passive personality case.</t>
        </r>
      </text>
    </comment>
    <comment ref="N88" authorId="1" shapeId="0" xr:uid="{00000000-0006-0000-0A00-00003F010000}">
      <text>
        <r>
          <rPr>
            <sz val="11"/>
            <color indexed="8"/>
            <rFont val="Helvetica"/>
            <family val="2"/>
          </rPr>
          <t>Mack Eason:
https://translate.google.com/translate?hl=en&amp;sl=auto&amp;tl=en&amp;u=http%3A%2F%2Fwww.herbogeminis.com%2FIMG%2Fpdf%2Fai_reforma_jurisdiccion_universal_espanola2.pdf</t>
        </r>
      </text>
    </comment>
    <comment ref="AJ88" authorId="1" shapeId="0" xr:uid="{00000000-0006-0000-0A00-000040010000}">
      <text>
        <r>
          <rPr>
            <sz val="11"/>
            <color indexed="8"/>
            <rFont val="Helvetica"/>
            <family val="2"/>
          </rPr>
          <t xml:space="preserve">Mack Eason:
https://translate.google.com/translate?hl=en&amp;sl=es&amp;u=http://www.cimacnoticias.com.mx/node/48915&amp;prev=search
</t>
        </r>
      </text>
    </comment>
    <comment ref="AM88" authorId="1" shapeId="0" xr:uid="{00000000-0006-0000-0A00-000041010000}">
      <text>
        <r>
          <rPr>
            <sz val="11"/>
            <color indexed="8"/>
            <rFont val="Helvetica"/>
            <family val="2"/>
          </rPr>
          <t>Mack Eason:
“Women's Link Worldwide”</t>
        </r>
      </text>
    </comment>
    <comment ref="B89" authorId="1" shapeId="0" xr:uid="{00000000-0006-0000-0A00-000042010000}">
      <text>
        <r>
          <rPr>
            <sz val="11"/>
            <color indexed="8"/>
            <rFont val="Helvetica"/>
            <family val="2"/>
          </rPr>
          <t>Mack Eason:
Potentially just passive personality.  Need to find copy of the complaint to see if the complaint itself was cast as a UJ case or a passive personality case.</t>
        </r>
      </text>
    </comment>
    <comment ref="N89" authorId="1" shapeId="0" xr:uid="{00000000-0006-0000-0A00-000043010000}">
      <text>
        <r>
          <rPr>
            <sz val="11"/>
            <color indexed="8"/>
            <rFont val="Helvetica"/>
            <family val="2"/>
          </rPr>
          <t>Mack Eason:
https://translate.google.com/translate?hl=en&amp;sl=auto&amp;tl=en&amp;u=http%3A%2F%2Fwww.herbogeminis.com%2FIMG%2Fpdf%2Fai_reforma_jurisdiccion_universal_espanola2.pdf</t>
        </r>
      </text>
    </comment>
    <comment ref="AJ89" authorId="1" shapeId="0" xr:uid="{00000000-0006-0000-0A00-000044010000}">
      <text>
        <r>
          <rPr>
            <sz val="11"/>
            <color indexed="8"/>
            <rFont val="Helvetica"/>
            <family val="2"/>
          </rPr>
          <t xml:space="preserve">Mack Eason:
https://translate.google.com/translate?hl=en&amp;sl=es&amp;u=http://www.cimacnoticias.com.mx/node/48915&amp;prev=search
</t>
        </r>
      </text>
    </comment>
    <comment ref="AM89" authorId="1" shapeId="0" xr:uid="{00000000-0006-0000-0A00-000045010000}">
      <text>
        <r>
          <rPr>
            <sz val="11"/>
            <color indexed="8"/>
            <rFont val="Helvetica"/>
            <family val="2"/>
          </rPr>
          <t>Mack Eason:
“Women's Link Worldwide”</t>
        </r>
      </text>
    </comment>
    <comment ref="B90" authorId="1" shapeId="0" xr:uid="{00000000-0006-0000-0A00-000046010000}">
      <text>
        <r>
          <rPr>
            <sz val="11"/>
            <color indexed="8"/>
            <rFont val="Helvetica"/>
            <family val="2"/>
          </rPr>
          <t>Mack Eason:
Potentially just passive personality.  Need to find copy of the complaint to see if the complaint itself was cast as a UJ case or a passive personality case.</t>
        </r>
      </text>
    </comment>
    <comment ref="N90" authorId="1" shapeId="0" xr:uid="{00000000-0006-0000-0A00-000047010000}">
      <text>
        <r>
          <rPr>
            <sz val="11"/>
            <color indexed="8"/>
            <rFont val="Helvetica"/>
            <family val="2"/>
          </rPr>
          <t>Mack Eason:
https://translate.google.com/translate?hl=en&amp;sl=auto&amp;tl=en&amp;u=http%3A%2F%2Fwww.herbogeminis.com%2FIMG%2Fpdf%2Fai_reforma_jurisdiccion_universal_espanola2.pdf</t>
        </r>
      </text>
    </comment>
    <comment ref="AJ90" authorId="1" shapeId="0" xr:uid="{00000000-0006-0000-0A00-000048010000}">
      <text>
        <r>
          <rPr>
            <sz val="11"/>
            <color indexed="8"/>
            <rFont val="Helvetica"/>
            <family val="2"/>
          </rPr>
          <t xml:space="preserve">Mack Eason:
https://translate.google.com/translate?hl=en&amp;sl=es&amp;u=http://www.cimacnoticias.com.mx/node/48915&amp;prev=search
</t>
        </r>
      </text>
    </comment>
    <comment ref="AM90" authorId="1" shapeId="0" xr:uid="{00000000-0006-0000-0A00-000049010000}">
      <text>
        <r>
          <rPr>
            <sz val="11"/>
            <color indexed="8"/>
            <rFont val="Helvetica"/>
            <family val="2"/>
          </rPr>
          <t>Mack Eason:
“Women's Link Worldwide”</t>
        </r>
      </text>
    </comment>
    <comment ref="B91" authorId="1" shapeId="0" xr:uid="{00000000-0006-0000-0A00-00004A010000}">
      <text>
        <r>
          <rPr>
            <sz val="11"/>
            <color indexed="8"/>
            <rFont val="Helvetica"/>
            <family val="2"/>
          </rPr>
          <t>Mack Eason:
Potentially just passive personality.  Need to find copy of the complaint to see if the complaint itself was cast as a UJ case or a passive personality case.</t>
        </r>
      </text>
    </comment>
    <comment ref="N91" authorId="1" shapeId="0" xr:uid="{00000000-0006-0000-0A00-00004B010000}">
      <text>
        <r>
          <rPr>
            <sz val="11"/>
            <color indexed="8"/>
            <rFont val="Helvetica"/>
            <family val="2"/>
          </rPr>
          <t>Mack Eason:
https://translate.google.com/translate?hl=en&amp;sl=auto&amp;tl=en&amp;u=http%3A%2F%2Fwww.herbogeminis.com%2FIMG%2Fpdf%2Fai_reforma_jurisdiccion_universal_espanola2.pdf</t>
        </r>
      </text>
    </comment>
    <comment ref="AJ91" authorId="1" shapeId="0" xr:uid="{00000000-0006-0000-0A00-00004C010000}">
      <text>
        <r>
          <rPr>
            <sz val="11"/>
            <color indexed="8"/>
            <rFont val="Helvetica"/>
            <family val="2"/>
          </rPr>
          <t xml:space="preserve">Mack Eason:
https://translate.google.com/translate?hl=en&amp;sl=es&amp;u=http://www.cimacnoticias.com.mx/node/48915&amp;prev=search
</t>
        </r>
      </text>
    </comment>
    <comment ref="AM91" authorId="1" shapeId="0" xr:uid="{00000000-0006-0000-0A00-00004D010000}">
      <text>
        <r>
          <rPr>
            <sz val="11"/>
            <color indexed="8"/>
            <rFont val="Helvetica"/>
            <family val="2"/>
          </rPr>
          <t>Mack Eason:
“Women's Link Worldwide”</t>
        </r>
      </text>
    </comment>
    <comment ref="B92" authorId="1" shapeId="0" xr:uid="{00000000-0006-0000-0A00-00004E010000}">
      <text>
        <r>
          <rPr>
            <sz val="11"/>
            <color indexed="8"/>
            <rFont val="Helvetica"/>
            <family val="2"/>
          </rPr>
          <t>Mack Eason:
Potentially just passive personality.  Need to find copy of the complaint to see if the complaint itself was cast as a UJ case or a passive personality case.</t>
        </r>
      </text>
    </comment>
    <comment ref="N92" authorId="1" shapeId="0" xr:uid="{00000000-0006-0000-0A00-00004F010000}">
      <text>
        <r>
          <rPr>
            <sz val="11"/>
            <color indexed="8"/>
            <rFont val="Helvetica"/>
            <family val="2"/>
          </rPr>
          <t>Mack Eason:
https://translate.google.com/translate?hl=en&amp;sl=auto&amp;tl=en&amp;u=http%3A%2F%2Fwww.herbogeminis.com%2FIMG%2Fpdf%2Fai_reforma_jurisdiccion_universal_espanola2.pdf</t>
        </r>
      </text>
    </comment>
    <comment ref="AJ92" authorId="1" shapeId="0" xr:uid="{00000000-0006-0000-0A00-000050010000}">
      <text>
        <r>
          <rPr>
            <sz val="11"/>
            <color indexed="8"/>
            <rFont val="Helvetica"/>
            <family val="2"/>
          </rPr>
          <t xml:space="preserve">Mack Eason:
https://translate.google.com/translate?hl=en&amp;sl=es&amp;u=http://www.cimacnoticias.com.mx/node/48915&amp;prev=search
</t>
        </r>
      </text>
    </comment>
    <comment ref="AM92" authorId="1" shapeId="0" xr:uid="{00000000-0006-0000-0A00-000051010000}">
      <text>
        <r>
          <rPr>
            <sz val="11"/>
            <color indexed="8"/>
            <rFont val="Helvetica"/>
            <family val="2"/>
          </rPr>
          <t>Mack Eason:
“Women's Link Worldwide”</t>
        </r>
      </text>
    </comment>
    <comment ref="B93" authorId="1" shapeId="0" xr:uid="{00000000-0006-0000-0A00-000052010000}">
      <text>
        <r>
          <rPr>
            <sz val="11"/>
            <color indexed="8"/>
            <rFont val="Helvetica"/>
            <family val="2"/>
          </rPr>
          <t>Mack Eason:
Potentially just passive personality.  Need to find copy of the complaint to see if the complaint itself was cast as a UJ case or a passive personality case.</t>
        </r>
      </text>
    </comment>
    <comment ref="N93" authorId="1" shapeId="0" xr:uid="{00000000-0006-0000-0A00-000053010000}">
      <text>
        <r>
          <rPr>
            <sz val="11"/>
            <color indexed="8"/>
            <rFont val="Helvetica"/>
            <family val="2"/>
          </rPr>
          <t>Mack Eason:
https://translate.google.com/translate?hl=en&amp;sl=auto&amp;tl=en&amp;u=http%3A%2F%2Fwww.herbogeminis.com%2FIMG%2Fpdf%2Fai_reforma_jurisdiccion_universal_espanola2.pdf</t>
        </r>
      </text>
    </comment>
    <comment ref="AJ93" authorId="1" shapeId="0" xr:uid="{00000000-0006-0000-0A00-000054010000}">
      <text>
        <r>
          <rPr>
            <sz val="11"/>
            <color indexed="8"/>
            <rFont val="Helvetica"/>
            <family val="2"/>
          </rPr>
          <t xml:space="preserve">Mack Eason:
https://translate.google.com/translate?hl=en&amp;sl=es&amp;u=http://www.cimacnoticias.com.mx/node/48915&amp;prev=search
</t>
        </r>
      </text>
    </comment>
    <comment ref="AM93" authorId="1" shapeId="0" xr:uid="{00000000-0006-0000-0A00-000055010000}">
      <text>
        <r>
          <rPr>
            <sz val="11"/>
            <color indexed="8"/>
            <rFont val="Helvetica"/>
            <family val="2"/>
          </rPr>
          <t>Mack Eason:
“Women's Link Worldwide”</t>
        </r>
      </text>
    </comment>
    <comment ref="B94" authorId="1" shapeId="0" xr:uid="{00000000-0006-0000-0A00-000056010000}">
      <text>
        <r>
          <rPr>
            <sz val="11"/>
            <color indexed="8"/>
            <rFont val="Helvetica"/>
            <family val="2"/>
          </rPr>
          <t>Mack Eason:
Potentially just passive personality.  Need to find copy of the complaint to see if the complaint itself was cast as a UJ case or a passive personality case.</t>
        </r>
      </text>
    </comment>
    <comment ref="N94" authorId="1" shapeId="0" xr:uid="{00000000-0006-0000-0A00-000057010000}">
      <text>
        <r>
          <rPr>
            <sz val="11"/>
            <color indexed="8"/>
            <rFont val="Helvetica"/>
            <family val="2"/>
          </rPr>
          <t>Mack Eason:
https://translate.google.com/translate?hl=en&amp;sl=auto&amp;tl=en&amp;u=http%3A%2F%2Fwww.herbogeminis.com%2FIMG%2Fpdf%2Fai_reforma_jurisdiccion_universal_espanola2.pdf</t>
        </r>
      </text>
    </comment>
    <comment ref="AJ94" authorId="1" shapeId="0" xr:uid="{00000000-0006-0000-0A00-000058010000}">
      <text>
        <r>
          <rPr>
            <sz val="11"/>
            <color indexed="8"/>
            <rFont val="Helvetica"/>
            <family val="2"/>
          </rPr>
          <t xml:space="preserve">Mack Eason:
https://translate.google.com/translate?hl=en&amp;sl=es&amp;u=http://www.cimacnoticias.com.mx/node/48915&amp;prev=search
</t>
        </r>
      </text>
    </comment>
    <comment ref="AM94" authorId="1" shapeId="0" xr:uid="{00000000-0006-0000-0A00-000059010000}">
      <text>
        <r>
          <rPr>
            <sz val="11"/>
            <color indexed="8"/>
            <rFont val="Helvetica"/>
            <family val="2"/>
          </rPr>
          <t>Mack Eason:
“Women's Link Worldwide”</t>
        </r>
      </text>
    </comment>
    <comment ref="B95" authorId="1" shapeId="0" xr:uid="{00000000-0006-0000-0A00-00005A010000}">
      <text>
        <r>
          <rPr>
            <sz val="11"/>
            <color indexed="8"/>
            <rFont val="Helvetica"/>
            <family val="2"/>
          </rPr>
          <t>Mack Eason:
Potentially just passive personality.  Need to find copy of the complaint to see if the complaint itself was cast as a UJ case or a passive personality case.</t>
        </r>
      </text>
    </comment>
    <comment ref="N95" authorId="1" shapeId="0" xr:uid="{00000000-0006-0000-0A00-00005B010000}">
      <text>
        <r>
          <rPr>
            <sz val="11"/>
            <color indexed="8"/>
            <rFont val="Helvetica"/>
            <family val="2"/>
          </rPr>
          <t>Mack Eason:
https://translate.google.com/translate?hl=en&amp;sl=auto&amp;tl=en&amp;u=http%3A%2F%2Fwww.herbogeminis.com%2FIMG%2Fpdf%2Fai_reforma_jurisdiccion_universal_espanola2.pdf</t>
        </r>
      </text>
    </comment>
    <comment ref="AJ95" authorId="1" shapeId="0" xr:uid="{00000000-0006-0000-0A00-00005C010000}">
      <text>
        <r>
          <rPr>
            <sz val="11"/>
            <color indexed="8"/>
            <rFont val="Helvetica"/>
            <family val="2"/>
          </rPr>
          <t xml:space="preserve">Mack Eason:
https://translate.google.com/translate?hl=en&amp;sl=es&amp;u=http://www.cimacnoticias.com.mx/node/48915&amp;prev=search
</t>
        </r>
      </text>
    </comment>
    <comment ref="AM95" authorId="1" shapeId="0" xr:uid="{00000000-0006-0000-0A00-00005D010000}">
      <text>
        <r>
          <rPr>
            <sz val="11"/>
            <color indexed="8"/>
            <rFont val="Helvetica"/>
            <family val="2"/>
          </rPr>
          <t>Mack Eason:
“Women's Link Worldwide”</t>
        </r>
      </text>
    </comment>
    <comment ref="B96" authorId="1" shapeId="0" xr:uid="{00000000-0006-0000-0A00-00005E010000}">
      <text>
        <r>
          <rPr>
            <sz val="11"/>
            <color indexed="8"/>
            <rFont val="Helvetica"/>
            <family val="2"/>
          </rPr>
          <t>Mack Eason:
Potentially just passive personality.  Need to find copy of the complaint to see if the complaint itself was cast as a UJ case or a passive personality case.</t>
        </r>
      </text>
    </comment>
    <comment ref="N96" authorId="1" shapeId="0" xr:uid="{00000000-0006-0000-0A00-00005F010000}">
      <text>
        <r>
          <rPr>
            <sz val="11"/>
            <color indexed="8"/>
            <rFont val="Helvetica"/>
            <family val="2"/>
          </rPr>
          <t>Mack Eason:
https://translate.google.com/translate?hl=en&amp;sl=auto&amp;tl=en&amp;u=http%3A%2F%2Fwww.herbogeminis.com%2FIMG%2Fpdf%2Fai_reforma_jurisdiccion_universal_espanola2.pdf</t>
        </r>
      </text>
    </comment>
    <comment ref="AJ96" authorId="1" shapeId="0" xr:uid="{00000000-0006-0000-0A00-000060010000}">
      <text>
        <r>
          <rPr>
            <sz val="11"/>
            <color indexed="8"/>
            <rFont val="Helvetica"/>
            <family val="2"/>
          </rPr>
          <t xml:space="preserve">Mack Eason:
https://translate.google.com/translate?hl=en&amp;sl=es&amp;u=http://www.cimacnoticias.com.mx/node/48915&amp;prev=search
</t>
        </r>
      </text>
    </comment>
    <comment ref="AM96" authorId="1" shapeId="0" xr:uid="{00000000-0006-0000-0A00-000061010000}">
      <text>
        <r>
          <rPr>
            <sz val="11"/>
            <color indexed="8"/>
            <rFont val="Helvetica"/>
            <family val="2"/>
          </rPr>
          <t>Mack Eason:
“Women's Link Worldwide”</t>
        </r>
      </text>
    </comment>
    <comment ref="B97" authorId="1" shapeId="0" xr:uid="{00000000-0006-0000-0A00-000062010000}">
      <text>
        <r>
          <rPr>
            <sz val="11"/>
            <color indexed="8"/>
            <rFont val="Helvetica"/>
            <family val="2"/>
          </rPr>
          <t>Mack Eason:
Potentially just passive personality.  Need to find copy of the complaint to see if the complaint itself was cast as a UJ case or a passive personality case.</t>
        </r>
      </text>
    </comment>
    <comment ref="N97" authorId="1" shapeId="0" xr:uid="{00000000-0006-0000-0A00-000063010000}">
      <text>
        <r>
          <rPr>
            <sz val="11"/>
            <color indexed="8"/>
            <rFont val="Helvetica"/>
            <family val="2"/>
          </rPr>
          <t>Mack Eason:
https://translate.google.com/translate?hl=en&amp;sl=auto&amp;tl=en&amp;u=http%3A%2F%2Fwww.herbogeminis.com%2FIMG%2Fpdf%2Fai_reforma_jurisdiccion_universal_espanola2.pdf</t>
        </r>
      </text>
    </comment>
    <comment ref="AJ97" authorId="1" shapeId="0" xr:uid="{00000000-0006-0000-0A00-000064010000}">
      <text>
        <r>
          <rPr>
            <sz val="11"/>
            <color indexed="8"/>
            <rFont val="Helvetica"/>
            <family val="2"/>
          </rPr>
          <t xml:space="preserve">Mack Eason:
https://translate.google.com/translate?hl=en&amp;sl=es&amp;u=http://www.cimacnoticias.com.mx/node/48915&amp;prev=search
</t>
        </r>
      </text>
    </comment>
    <comment ref="AM97" authorId="1" shapeId="0" xr:uid="{00000000-0006-0000-0A00-000065010000}">
      <text>
        <r>
          <rPr>
            <sz val="11"/>
            <color indexed="8"/>
            <rFont val="Helvetica"/>
            <family val="2"/>
          </rPr>
          <t>Mack Eason:
“Women's Link Worldwide”</t>
        </r>
      </text>
    </comment>
    <comment ref="B98" authorId="1" shapeId="0" xr:uid="{00000000-0006-0000-0A00-000066010000}">
      <text>
        <r>
          <rPr>
            <sz val="11"/>
            <color indexed="8"/>
            <rFont val="Helvetica"/>
            <family val="2"/>
          </rPr>
          <t>Mack Eason:
Potentially just passive personality.  Need to find copy of the complaint to see if the complaint itself was cast as a UJ case or a passive personality case.</t>
        </r>
      </text>
    </comment>
    <comment ref="N98" authorId="1" shapeId="0" xr:uid="{00000000-0006-0000-0A00-000067010000}">
      <text>
        <r>
          <rPr>
            <sz val="11"/>
            <color indexed="8"/>
            <rFont val="Helvetica"/>
            <family val="2"/>
          </rPr>
          <t>Mack Eason:
https://translate.google.com/translate?hl=en&amp;sl=auto&amp;tl=en&amp;u=http%3A%2F%2Fwww.herbogeminis.com%2FIMG%2Fpdf%2Fai_reforma_jurisdiccion_universal_espanola2.pdf</t>
        </r>
      </text>
    </comment>
    <comment ref="AJ98" authorId="1" shapeId="0" xr:uid="{00000000-0006-0000-0A00-000068010000}">
      <text>
        <r>
          <rPr>
            <sz val="11"/>
            <color indexed="8"/>
            <rFont val="Helvetica"/>
            <family val="2"/>
          </rPr>
          <t xml:space="preserve">Mack Eason:
https://translate.google.com/translate?hl=en&amp;sl=es&amp;u=http://www.cimacnoticias.com.mx/node/48915&amp;prev=search
</t>
        </r>
      </text>
    </comment>
    <comment ref="AM98" authorId="1" shapeId="0" xr:uid="{00000000-0006-0000-0A00-000069010000}">
      <text>
        <r>
          <rPr>
            <sz val="11"/>
            <color indexed="8"/>
            <rFont val="Helvetica"/>
            <family val="2"/>
          </rPr>
          <t>Mack Eason:
“Women's Link Worldwide”</t>
        </r>
      </text>
    </comment>
    <comment ref="B99" authorId="1" shapeId="0" xr:uid="{00000000-0006-0000-0A00-00006A010000}">
      <text>
        <r>
          <rPr>
            <sz val="11"/>
            <color indexed="8"/>
            <rFont val="Helvetica"/>
            <family val="2"/>
          </rPr>
          <t>Mack Eason:
Potentially just passive personality.  Need to find copy of the complaint to see if the complaint itself was cast as a UJ case or a passive personality case.</t>
        </r>
      </text>
    </comment>
    <comment ref="N99" authorId="1" shapeId="0" xr:uid="{00000000-0006-0000-0A00-00006B010000}">
      <text>
        <r>
          <rPr>
            <sz val="11"/>
            <color indexed="8"/>
            <rFont val="Helvetica"/>
            <family val="2"/>
          </rPr>
          <t>Mack Eason:
https://translate.google.com/translate?hl=en&amp;sl=auto&amp;tl=en&amp;u=http%3A%2F%2Fwww.herbogeminis.com%2FIMG%2Fpdf%2Fai_reforma_jurisdiccion_universal_espanola2.pdf</t>
        </r>
      </text>
    </comment>
    <comment ref="AJ99" authorId="1" shapeId="0" xr:uid="{00000000-0006-0000-0A00-00006C010000}">
      <text>
        <r>
          <rPr>
            <sz val="11"/>
            <color indexed="8"/>
            <rFont val="Helvetica"/>
            <family val="2"/>
          </rPr>
          <t xml:space="preserve">Mack Eason:
https://translate.google.com/translate?hl=en&amp;sl=es&amp;u=http://www.cimacnoticias.com.mx/node/48915&amp;prev=search
</t>
        </r>
      </text>
    </comment>
    <comment ref="AM99" authorId="1" shapeId="0" xr:uid="{00000000-0006-0000-0A00-00006D010000}">
      <text>
        <r>
          <rPr>
            <sz val="11"/>
            <color indexed="8"/>
            <rFont val="Helvetica"/>
            <family val="2"/>
          </rPr>
          <t>Mack Eason:
“Women's Link Worldwide”</t>
        </r>
      </text>
    </comment>
    <comment ref="B100" authorId="1" shapeId="0" xr:uid="{00000000-0006-0000-0A00-00006E010000}">
      <text>
        <r>
          <rPr>
            <sz val="11"/>
            <color indexed="8"/>
            <rFont val="Helvetica"/>
            <family val="2"/>
          </rPr>
          <t>Mack Eason:
Potentially just passive personality.  Need to find copy of the complaint to see if the complaint itself was cast as a UJ case or a passive personality case.</t>
        </r>
      </text>
    </comment>
    <comment ref="N100" authorId="1" shapeId="0" xr:uid="{00000000-0006-0000-0A00-00006F010000}">
      <text>
        <r>
          <rPr>
            <sz val="11"/>
            <color indexed="8"/>
            <rFont val="Helvetica"/>
            <family val="2"/>
          </rPr>
          <t>Mack Eason:
https://translate.google.com/translate?hl=en&amp;sl=auto&amp;tl=en&amp;u=http%3A%2F%2Fwww.herbogeminis.com%2FIMG%2Fpdf%2Fai_reforma_jurisdiccion_universal_espanola2.pdf</t>
        </r>
      </text>
    </comment>
    <comment ref="AJ100" authorId="1" shapeId="0" xr:uid="{00000000-0006-0000-0A00-000070010000}">
      <text>
        <r>
          <rPr>
            <sz val="11"/>
            <color indexed="8"/>
            <rFont val="Helvetica"/>
            <family val="2"/>
          </rPr>
          <t xml:space="preserve">Mack Eason:
https://translate.google.com/translate?hl=en&amp;sl=es&amp;u=http://www.cimacnoticias.com.mx/node/48915&amp;prev=search
</t>
        </r>
      </text>
    </comment>
    <comment ref="AM100" authorId="1" shapeId="0" xr:uid="{00000000-0006-0000-0A00-000071010000}">
      <text>
        <r>
          <rPr>
            <sz val="11"/>
            <color indexed="8"/>
            <rFont val="Helvetica"/>
            <family val="2"/>
          </rPr>
          <t>Mack Eason:
“Women's Link Worldwide”</t>
        </r>
      </text>
    </comment>
    <comment ref="B101" authorId="1" shapeId="0" xr:uid="{00000000-0006-0000-0A00-000072010000}">
      <text>
        <r>
          <rPr>
            <sz val="11"/>
            <color indexed="8"/>
            <rFont val="Helvetica"/>
            <family val="2"/>
          </rPr>
          <t>Mack Eason:
Potentially just passive personality.  Need to find copy of the complaint to see if the complaint itself was cast as a UJ case or a passive personality case.</t>
        </r>
      </text>
    </comment>
    <comment ref="N101" authorId="1" shapeId="0" xr:uid="{00000000-0006-0000-0A00-000073010000}">
      <text>
        <r>
          <rPr>
            <sz val="11"/>
            <color indexed="8"/>
            <rFont val="Helvetica"/>
            <family val="2"/>
          </rPr>
          <t>Mack Eason:
https://translate.google.com/translate?hl=en&amp;sl=auto&amp;tl=en&amp;u=http%3A%2F%2Fwww.herbogeminis.com%2FIMG%2Fpdf%2Fai_reforma_jurisdiccion_universal_espanola2.pdf</t>
        </r>
      </text>
    </comment>
    <comment ref="AJ101" authorId="1" shapeId="0" xr:uid="{00000000-0006-0000-0A00-000074010000}">
      <text>
        <r>
          <rPr>
            <sz val="11"/>
            <color indexed="8"/>
            <rFont val="Helvetica"/>
            <family val="2"/>
          </rPr>
          <t xml:space="preserve">Mack Eason:
https://translate.google.com/translate?hl=en&amp;sl=es&amp;u=http://www.cimacnoticias.com.mx/node/48915&amp;prev=search
</t>
        </r>
      </text>
    </comment>
    <comment ref="AM101" authorId="1" shapeId="0" xr:uid="{00000000-0006-0000-0A00-000075010000}">
      <text>
        <r>
          <rPr>
            <sz val="11"/>
            <color indexed="8"/>
            <rFont val="Helvetica"/>
            <family val="2"/>
          </rPr>
          <t>Mack Eason:
“Women's Link Worldwide”</t>
        </r>
      </text>
    </comment>
    <comment ref="B102" authorId="1" shapeId="0" xr:uid="{00000000-0006-0000-0A00-000076010000}">
      <text>
        <r>
          <rPr>
            <sz val="11"/>
            <color indexed="8"/>
            <rFont val="Helvetica"/>
            <family val="2"/>
          </rPr>
          <t>Mack Eason:
Potentially just passive personality.  Need to find copy of the complaint to see if the complaint itself was cast as a UJ case or a passive personality case.</t>
        </r>
      </text>
    </comment>
    <comment ref="N102" authorId="1" shapeId="0" xr:uid="{00000000-0006-0000-0A00-000077010000}">
      <text>
        <r>
          <rPr>
            <sz val="11"/>
            <color indexed="8"/>
            <rFont val="Helvetica"/>
            <family val="2"/>
          </rPr>
          <t>Mack Eason:
https://translate.google.com/translate?hl=en&amp;sl=auto&amp;tl=en&amp;u=http%3A%2F%2Fwww.herbogeminis.com%2FIMG%2Fpdf%2Fai_reforma_jurisdiccion_universal_espanola2.pdf</t>
        </r>
      </text>
    </comment>
    <comment ref="AJ102" authorId="1" shapeId="0" xr:uid="{00000000-0006-0000-0A00-000078010000}">
      <text>
        <r>
          <rPr>
            <sz val="11"/>
            <color indexed="8"/>
            <rFont val="Helvetica"/>
            <family val="2"/>
          </rPr>
          <t xml:space="preserve">Mack Eason:
https://translate.google.com/translate?hl=en&amp;sl=es&amp;u=http://www.cimacnoticias.com.mx/node/48915&amp;prev=search
</t>
        </r>
      </text>
    </comment>
    <comment ref="AM102" authorId="1" shapeId="0" xr:uid="{00000000-0006-0000-0A00-000079010000}">
      <text>
        <r>
          <rPr>
            <sz val="11"/>
            <color indexed="8"/>
            <rFont val="Helvetica"/>
            <family val="2"/>
          </rPr>
          <t>Mack Eason:
“Women's Link Worldwide”</t>
        </r>
      </text>
    </comment>
    <comment ref="B103" authorId="1" shapeId="0" xr:uid="{00000000-0006-0000-0A00-00007A010000}">
      <text>
        <r>
          <rPr>
            <sz val="11"/>
            <color indexed="8"/>
            <rFont val="Helvetica"/>
            <family val="2"/>
          </rPr>
          <t>Mack Eason:
Potentially just passive personality.  Need to find copy of the complaint to see if the complaint itself was cast as a UJ case or a passive personality case.</t>
        </r>
      </text>
    </comment>
    <comment ref="N103" authorId="1" shapeId="0" xr:uid="{00000000-0006-0000-0A00-00007B010000}">
      <text>
        <r>
          <rPr>
            <sz val="11"/>
            <color indexed="8"/>
            <rFont val="Helvetica"/>
            <family val="2"/>
          </rPr>
          <t>Mack Eason:
https://translate.google.com/translate?hl=en&amp;sl=auto&amp;tl=en&amp;u=http%3A%2F%2Fwww.herbogeminis.com%2FIMG%2Fpdf%2Fai_reforma_jurisdiccion_universal_espanola2.pdf</t>
        </r>
      </text>
    </comment>
    <comment ref="AJ103" authorId="1" shapeId="0" xr:uid="{00000000-0006-0000-0A00-00007C010000}">
      <text>
        <r>
          <rPr>
            <sz val="11"/>
            <color indexed="8"/>
            <rFont val="Helvetica"/>
            <family val="2"/>
          </rPr>
          <t xml:space="preserve">Mack Eason:
https://translate.google.com/translate?hl=en&amp;sl=es&amp;u=http://www.cimacnoticias.com.mx/node/48915&amp;prev=search
</t>
        </r>
      </text>
    </comment>
    <comment ref="AM103" authorId="1" shapeId="0" xr:uid="{00000000-0006-0000-0A00-00007D010000}">
      <text>
        <r>
          <rPr>
            <sz val="11"/>
            <color indexed="8"/>
            <rFont val="Helvetica"/>
            <family val="2"/>
          </rPr>
          <t>Mack Eason:
“Women's Link Worldwide”</t>
        </r>
      </text>
    </comment>
    <comment ref="B104" authorId="1" shapeId="0" xr:uid="{00000000-0006-0000-0A00-00007E010000}">
      <text>
        <r>
          <rPr>
            <sz val="11"/>
            <color indexed="8"/>
            <rFont val="Helvetica"/>
            <family val="2"/>
          </rPr>
          <t>Mack Eason:
Potentially just passive personality.  Need to find copy of the complaint to see if the complaint itself was cast as a UJ case or a passive personality case.</t>
        </r>
      </text>
    </comment>
    <comment ref="N104" authorId="1" shapeId="0" xr:uid="{00000000-0006-0000-0A00-00007F010000}">
      <text>
        <r>
          <rPr>
            <sz val="11"/>
            <color indexed="8"/>
            <rFont val="Helvetica"/>
            <family val="2"/>
          </rPr>
          <t>Mack Eason:
https://translate.google.com/translate?hl=en&amp;sl=auto&amp;tl=en&amp;u=http%3A%2F%2Fwww.herbogeminis.com%2FIMG%2Fpdf%2Fai_reforma_jurisdiccion_universal_espanola2.pdf</t>
        </r>
      </text>
    </comment>
    <comment ref="AJ104" authorId="1" shapeId="0" xr:uid="{00000000-0006-0000-0A00-000080010000}">
      <text>
        <r>
          <rPr>
            <sz val="11"/>
            <color indexed="8"/>
            <rFont val="Helvetica"/>
            <family val="2"/>
          </rPr>
          <t xml:space="preserve">Mack Eason:
https://translate.google.com/translate?hl=en&amp;sl=es&amp;u=http://www.cimacnoticias.com.mx/node/48915&amp;prev=search
</t>
        </r>
      </text>
    </comment>
    <comment ref="AM104" authorId="1" shapeId="0" xr:uid="{00000000-0006-0000-0A00-000081010000}">
      <text>
        <r>
          <rPr>
            <sz val="11"/>
            <color indexed="8"/>
            <rFont val="Helvetica"/>
            <family val="2"/>
          </rPr>
          <t>Mack Eason:
“Women's Link Worldwide”</t>
        </r>
      </text>
    </comment>
    <comment ref="B105" authorId="1" shapeId="0" xr:uid="{00000000-0006-0000-0A00-000082010000}">
      <text>
        <r>
          <rPr>
            <sz val="11"/>
            <color indexed="8"/>
            <rFont val="Helvetica"/>
            <family val="2"/>
          </rPr>
          <t>Mack Eason:
Potentially just passive personality.  Need to find copy of the complaint to see if the complaint itself was cast as a UJ case or a passive personality case.</t>
        </r>
      </text>
    </comment>
    <comment ref="N105" authorId="1" shapeId="0" xr:uid="{00000000-0006-0000-0A00-000083010000}">
      <text>
        <r>
          <rPr>
            <sz val="11"/>
            <color indexed="8"/>
            <rFont val="Helvetica"/>
            <family val="2"/>
          </rPr>
          <t>Mack Eason:
https://translate.google.com/translate?hl=en&amp;sl=auto&amp;tl=en&amp;u=http%3A%2F%2Fwww.herbogeminis.com%2FIMG%2Fpdf%2Fai_reforma_jurisdiccion_universal_espanola2.pdf</t>
        </r>
      </text>
    </comment>
    <comment ref="AJ105" authorId="1" shapeId="0" xr:uid="{00000000-0006-0000-0A00-000084010000}">
      <text>
        <r>
          <rPr>
            <sz val="11"/>
            <color indexed="8"/>
            <rFont val="Helvetica"/>
            <family val="2"/>
          </rPr>
          <t xml:space="preserve">Mack Eason:
https://translate.google.com/translate?hl=en&amp;sl=es&amp;u=http://www.cimacnoticias.com.mx/node/48915&amp;prev=search
</t>
        </r>
      </text>
    </comment>
    <comment ref="AM105" authorId="1" shapeId="0" xr:uid="{00000000-0006-0000-0A00-000085010000}">
      <text>
        <r>
          <rPr>
            <sz val="11"/>
            <color indexed="8"/>
            <rFont val="Helvetica"/>
            <family val="2"/>
          </rPr>
          <t>Mack Eason:
“Women's Link Worldwide”</t>
        </r>
      </text>
    </comment>
    <comment ref="B106" authorId="1" shapeId="0" xr:uid="{00000000-0006-0000-0A00-000086010000}">
      <text>
        <r>
          <rPr>
            <sz val="11"/>
            <color indexed="8"/>
            <rFont val="Helvetica"/>
            <family val="2"/>
          </rPr>
          <t>Mack Eason:
Potentially just passive personality.  Need to find copy of the complaint to see if the complaint itself was cast as a UJ case or a passive personality case.</t>
        </r>
      </text>
    </comment>
    <comment ref="N106" authorId="1" shapeId="0" xr:uid="{00000000-0006-0000-0A00-000087010000}">
      <text>
        <r>
          <rPr>
            <sz val="11"/>
            <color indexed="8"/>
            <rFont val="Helvetica"/>
            <family val="2"/>
          </rPr>
          <t>Mack Eason:
https://translate.google.com/translate?hl=en&amp;sl=auto&amp;tl=en&amp;u=http%3A%2F%2Fwww.herbogeminis.com%2FIMG%2Fpdf%2Fai_reforma_jurisdiccion_universal_espanola2.pdf</t>
        </r>
      </text>
    </comment>
    <comment ref="AJ106" authorId="1" shapeId="0" xr:uid="{00000000-0006-0000-0A00-000088010000}">
      <text>
        <r>
          <rPr>
            <sz val="11"/>
            <color indexed="8"/>
            <rFont val="Helvetica"/>
            <family val="2"/>
          </rPr>
          <t xml:space="preserve">Mack Eason:
https://translate.google.com/translate?hl=en&amp;sl=es&amp;u=http://www.cimacnoticias.com.mx/node/48915&amp;prev=search
</t>
        </r>
      </text>
    </comment>
    <comment ref="AM106" authorId="1" shapeId="0" xr:uid="{00000000-0006-0000-0A00-000089010000}">
      <text>
        <r>
          <rPr>
            <sz val="11"/>
            <color indexed="8"/>
            <rFont val="Helvetica"/>
            <family val="2"/>
          </rPr>
          <t>Mack Eason:
“Women's Link Worldwide”</t>
        </r>
      </text>
    </comment>
    <comment ref="B107" authorId="1" shapeId="0" xr:uid="{00000000-0006-0000-0A00-00008A010000}">
      <text>
        <r>
          <rPr>
            <sz val="11"/>
            <color indexed="8"/>
            <rFont val="Helvetica"/>
            <family val="2"/>
          </rPr>
          <t>Mack Eason:
Potentially just passive personality.  Need to find copy of the complaint to see if the complaint itself was cast as a UJ case or a passive personality case.</t>
        </r>
      </text>
    </comment>
    <comment ref="N107" authorId="1" shapeId="0" xr:uid="{00000000-0006-0000-0A00-00008B010000}">
      <text>
        <r>
          <rPr>
            <sz val="11"/>
            <color indexed="8"/>
            <rFont val="Helvetica"/>
            <family val="2"/>
          </rPr>
          <t>Mack Eason:
https://translate.google.com/translate?hl=en&amp;sl=auto&amp;tl=en&amp;u=http%3A%2F%2Fwww.herbogeminis.com%2FIMG%2Fpdf%2Fai_reforma_jurisdiccion_universal_espanola2.pdf</t>
        </r>
      </text>
    </comment>
    <comment ref="AJ107" authorId="1" shapeId="0" xr:uid="{00000000-0006-0000-0A00-00008C010000}">
      <text>
        <r>
          <rPr>
            <sz val="11"/>
            <color indexed="8"/>
            <rFont val="Helvetica"/>
            <family val="2"/>
          </rPr>
          <t xml:space="preserve">Mack Eason:
https://translate.google.com/translate?hl=en&amp;sl=es&amp;u=http://www.cimacnoticias.com.mx/node/48915&amp;prev=search
</t>
        </r>
      </text>
    </comment>
    <comment ref="AM107" authorId="1" shapeId="0" xr:uid="{00000000-0006-0000-0A00-00008D010000}">
      <text>
        <r>
          <rPr>
            <sz val="11"/>
            <color indexed="8"/>
            <rFont val="Helvetica"/>
            <family val="2"/>
          </rPr>
          <t>Mack Eason:
“Women's Link Worldwide”</t>
        </r>
      </text>
    </comment>
    <comment ref="B108" authorId="1" shapeId="0" xr:uid="{00000000-0006-0000-0A00-00008E010000}">
      <text>
        <r>
          <rPr>
            <sz val="11"/>
            <color indexed="8"/>
            <rFont val="Helvetica"/>
            <family val="2"/>
          </rPr>
          <t>Mack Eason:
Potentially just passive personality.  Need to find copy of the complaint to see if the complaint itself was cast as a UJ case or a passive personality case.</t>
        </r>
      </text>
    </comment>
    <comment ref="N108" authorId="1" shapeId="0" xr:uid="{00000000-0006-0000-0A00-00008F010000}">
      <text>
        <r>
          <rPr>
            <sz val="11"/>
            <color indexed="8"/>
            <rFont val="Helvetica"/>
            <family val="2"/>
          </rPr>
          <t>Mack Eason:
https://translate.google.com/translate?hl=en&amp;sl=auto&amp;tl=en&amp;u=http%3A%2F%2Fwww.herbogeminis.com%2FIMG%2Fpdf%2Fai_reforma_jurisdiccion_universal_espanola2.pdf</t>
        </r>
      </text>
    </comment>
    <comment ref="AJ108" authorId="1" shapeId="0" xr:uid="{00000000-0006-0000-0A00-000090010000}">
      <text>
        <r>
          <rPr>
            <sz val="11"/>
            <color indexed="8"/>
            <rFont val="Helvetica"/>
            <family val="2"/>
          </rPr>
          <t xml:space="preserve">Mack Eason:
https://translate.google.com/translate?hl=en&amp;sl=es&amp;u=http://www.cimacnoticias.com.mx/node/48915&amp;prev=search
</t>
        </r>
      </text>
    </comment>
    <comment ref="AM108" authorId="1" shapeId="0" xr:uid="{00000000-0006-0000-0A00-000091010000}">
      <text>
        <r>
          <rPr>
            <sz val="11"/>
            <color indexed="8"/>
            <rFont val="Helvetica"/>
            <family val="2"/>
          </rPr>
          <t>Mack Eason:
“Women's Link Worldwide”</t>
        </r>
      </text>
    </comment>
    <comment ref="B109" authorId="1" shapeId="0" xr:uid="{00000000-0006-0000-0A00-000092010000}">
      <text>
        <r>
          <rPr>
            <sz val="11"/>
            <color indexed="8"/>
            <rFont val="Helvetica"/>
            <family val="2"/>
          </rPr>
          <t>Mack Eason:
Potentially just passive personality.  Need to find copy of the complaint to see if the complaint itself was cast as a UJ case or a passive personality case.</t>
        </r>
      </text>
    </comment>
    <comment ref="N109" authorId="1" shapeId="0" xr:uid="{00000000-0006-0000-0A00-000093010000}">
      <text>
        <r>
          <rPr>
            <sz val="11"/>
            <color indexed="8"/>
            <rFont val="Helvetica"/>
            <family val="2"/>
          </rPr>
          <t>Mack Eason:
https://translate.google.com/translate?hl=en&amp;sl=auto&amp;tl=en&amp;u=http%3A%2F%2Fwww.herbogeminis.com%2FIMG%2Fpdf%2Fai_reforma_jurisdiccion_universal_espanola2.pdf</t>
        </r>
      </text>
    </comment>
    <comment ref="AJ109" authorId="1" shapeId="0" xr:uid="{00000000-0006-0000-0A00-000094010000}">
      <text>
        <r>
          <rPr>
            <sz val="11"/>
            <color indexed="8"/>
            <rFont val="Helvetica"/>
            <family val="2"/>
          </rPr>
          <t xml:space="preserve">Mack Eason:
https://translate.google.com/translate?hl=en&amp;sl=es&amp;u=http://www.cimacnoticias.com.mx/node/48915&amp;prev=search
</t>
        </r>
      </text>
    </comment>
    <comment ref="AM109" authorId="1" shapeId="0" xr:uid="{00000000-0006-0000-0A00-000095010000}">
      <text>
        <r>
          <rPr>
            <sz val="11"/>
            <color indexed="8"/>
            <rFont val="Helvetica"/>
            <family val="2"/>
          </rPr>
          <t>Mack Eason:
“Women's Link Worldwide”</t>
        </r>
      </text>
    </comment>
    <comment ref="B110" authorId="1" shapeId="0" xr:uid="{00000000-0006-0000-0A00-000096010000}">
      <text>
        <r>
          <rPr>
            <sz val="11"/>
            <color indexed="8"/>
            <rFont val="Helvetica"/>
            <family val="2"/>
          </rPr>
          <t>Mack Eason:
Potentially just passive personality.  Need to find copy of the complaint to see if the complaint itself was cast as a UJ case or a passive personality case.</t>
        </r>
      </text>
    </comment>
    <comment ref="N110" authorId="1" shapeId="0" xr:uid="{00000000-0006-0000-0A00-000097010000}">
      <text>
        <r>
          <rPr>
            <sz val="11"/>
            <color indexed="8"/>
            <rFont val="Helvetica"/>
            <family val="2"/>
          </rPr>
          <t>Mack Eason:
https://translate.google.com/translate?hl=en&amp;sl=auto&amp;tl=en&amp;u=http%3A%2F%2Fwww.herbogeminis.com%2FIMG%2Fpdf%2Fai_reforma_jurisdiccion_universal_espanola2.pdf</t>
        </r>
      </text>
    </comment>
    <comment ref="AJ110" authorId="1" shapeId="0" xr:uid="{00000000-0006-0000-0A00-000098010000}">
      <text>
        <r>
          <rPr>
            <sz val="11"/>
            <color indexed="8"/>
            <rFont val="Helvetica"/>
            <family val="2"/>
          </rPr>
          <t xml:space="preserve">Mack Eason:
https://translate.google.com/translate?hl=en&amp;sl=es&amp;u=http://www.cimacnoticias.com.mx/node/48915&amp;prev=search
</t>
        </r>
      </text>
    </comment>
    <comment ref="AM110" authorId="1" shapeId="0" xr:uid="{00000000-0006-0000-0A00-000099010000}">
      <text>
        <r>
          <rPr>
            <sz val="11"/>
            <color indexed="8"/>
            <rFont val="Helvetica"/>
            <family val="2"/>
          </rPr>
          <t>Mack Eason:
“Women's Link Worldwide”</t>
        </r>
      </text>
    </comment>
    <comment ref="B111" authorId="1" shapeId="0" xr:uid="{00000000-0006-0000-0A00-00009A010000}">
      <text>
        <r>
          <rPr>
            <sz val="11"/>
            <color indexed="8"/>
            <rFont val="Helvetica"/>
            <family val="2"/>
          </rPr>
          <t>Mack Eason:
Potentially just passive personality.  Need to find copy of the complaint to see if the complaint itself was cast as a UJ case or a passive personality case.</t>
        </r>
      </text>
    </comment>
    <comment ref="N111" authorId="1" shapeId="0" xr:uid="{00000000-0006-0000-0A00-00009B010000}">
      <text>
        <r>
          <rPr>
            <sz val="11"/>
            <color indexed="8"/>
            <rFont val="Helvetica"/>
            <family val="2"/>
          </rPr>
          <t>Mack Eason:
https://translate.google.com/translate?hl=en&amp;sl=auto&amp;tl=en&amp;u=http%3A%2F%2Fwww.herbogeminis.com%2FIMG%2Fpdf%2Fai_reforma_jurisdiccion_universal_espanola2.pdf</t>
        </r>
      </text>
    </comment>
    <comment ref="AJ111" authorId="1" shapeId="0" xr:uid="{00000000-0006-0000-0A00-00009C010000}">
      <text>
        <r>
          <rPr>
            <sz val="11"/>
            <color indexed="8"/>
            <rFont val="Helvetica"/>
            <family val="2"/>
          </rPr>
          <t xml:space="preserve">Mack Eason:
https://translate.google.com/translate?hl=en&amp;sl=es&amp;u=http://www.cimacnoticias.com.mx/node/48915&amp;prev=search
</t>
        </r>
      </text>
    </comment>
    <comment ref="AM111" authorId="1" shapeId="0" xr:uid="{00000000-0006-0000-0A00-00009D010000}">
      <text>
        <r>
          <rPr>
            <sz val="11"/>
            <color indexed="8"/>
            <rFont val="Helvetica"/>
            <family val="2"/>
          </rPr>
          <t>Mack Eason:
“Women's Link Worldwide”</t>
        </r>
      </text>
    </comment>
    <comment ref="B112" authorId="1" shapeId="0" xr:uid="{00000000-0006-0000-0A00-00009E010000}">
      <text>
        <r>
          <rPr>
            <sz val="11"/>
            <color indexed="8"/>
            <rFont val="Helvetica"/>
            <family val="2"/>
          </rPr>
          <t>Mack Eason:
Potentially just passive personality.  Need to find copy of the complaint to see if the complaint itself was cast as a UJ case or a passive personality case.</t>
        </r>
      </text>
    </comment>
    <comment ref="N112" authorId="1" shapeId="0" xr:uid="{00000000-0006-0000-0A00-00009F010000}">
      <text>
        <r>
          <rPr>
            <sz val="11"/>
            <color indexed="8"/>
            <rFont val="Helvetica"/>
            <family val="2"/>
          </rPr>
          <t>Mack Eason:
https://translate.google.com/translate?hl=en&amp;sl=auto&amp;tl=en&amp;u=http%3A%2F%2Fwww.herbogeminis.com%2FIMG%2Fpdf%2Fai_reforma_jurisdiccion_universal_espanola2.pdf</t>
        </r>
      </text>
    </comment>
    <comment ref="AJ112" authorId="1" shapeId="0" xr:uid="{00000000-0006-0000-0A00-0000A0010000}">
      <text>
        <r>
          <rPr>
            <sz val="11"/>
            <color indexed="8"/>
            <rFont val="Helvetica"/>
            <family val="2"/>
          </rPr>
          <t xml:space="preserve">Mack Eason:
https://translate.google.com/translate?hl=en&amp;sl=es&amp;u=http://www.cimacnoticias.com.mx/node/48915&amp;prev=search
</t>
        </r>
      </text>
    </comment>
    <comment ref="AM112" authorId="1" shapeId="0" xr:uid="{00000000-0006-0000-0A00-0000A1010000}">
      <text>
        <r>
          <rPr>
            <sz val="11"/>
            <color indexed="8"/>
            <rFont val="Helvetica"/>
            <family val="2"/>
          </rPr>
          <t>Mack Eason:
“Women's Link Worldwide”</t>
        </r>
      </text>
    </comment>
    <comment ref="B113" authorId="1" shapeId="0" xr:uid="{00000000-0006-0000-0A00-0000A2010000}">
      <text>
        <r>
          <rPr>
            <sz val="11"/>
            <color indexed="8"/>
            <rFont val="Helvetica"/>
            <family val="2"/>
          </rPr>
          <t>Mack Eason:
Potentially just passive personality.  Need to find copy of the complaint to see if the complaint itself was cast as a UJ case or a passive personality case.</t>
        </r>
      </text>
    </comment>
    <comment ref="N113" authorId="1" shapeId="0" xr:uid="{00000000-0006-0000-0A00-0000A3010000}">
      <text>
        <r>
          <rPr>
            <sz val="11"/>
            <color indexed="8"/>
            <rFont val="Helvetica"/>
            <family val="2"/>
          </rPr>
          <t>Mack Eason:
https://translate.google.com/translate?hl=en&amp;sl=auto&amp;tl=en&amp;u=http%3A%2F%2Fwww.herbogeminis.com%2FIMG%2Fpdf%2Fai_reforma_jurisdiccion_universal_espanola2.pdf</t>
        </r>
      </text>
    </comment>
    <comment ref="AJ113" authorId="1" shapeId="0" xr:uid="{00000000-0006-0000-0A00-0000A4010000}">
      <text>
        <r>
          <rPr>
            <sz val="11"/>
            <color indexed="8"/>
            <rFont val="Helvetica"/>
            <family val="2"/>
          </rPr>
          <t xml:space="preserve">Mack Eason:
https://translate.google.com/translate?hl=en&amp;sl=es&amp;u=http://www.cimacnoticias.com.mx/node/48915&amp;prev=search
</t>
        </r>
      </text>
    </comment>
    <comment ref="AM113" authorId="1" shapeId="0" xr:uid="{00000000-0006-0000-0A00-0000A5010000}">
      <text>
        <r>
          <rPr>
            <sz val="11"/>
            <color indexed="8"/>
            <rFont val="Helvetica"/>
            <family val="2"/>
          </rPr>
          <t>Mack Eason:
“Women's Link Worldwide”</t>
        </r>
      </text>
    </comment>
    <comment ref="B114" authorId="1" shapeId="0" xr:uid="{00000000-0006-0000-0A00-0000A6010000}">
      <text>
        <r>
          <rPr>
            <sz val="11"/>
            <color indexed="8"/>
            <rFont val="Helvetica"/>
            <family val="2"/>
          </rPr>
          <t>Mack Eason:
Potentially just passive personality.  Need to find copy of the complaint to see if the complaint itself was cast as a UJ case or a passive personality case.</t>
        </r>
      </text>
    </comment>
    <comment ref="N114" authorId="1" shapeId="0" xr:uid="{00000000-0006-0000-0A00-0000A7010000}">
      <text>
        <r>
          <rPr>
            <sz val="11"/>
            <color indexed="8"/>
            <rFont val="Helvetica"/>
            <family val="2"/>
          </rPr>
          <t>Mack Eason:
https://translate.google.com/translate?hl=en&amp;sl=auto&amp;tl=en&amp;u=http%3A%2F%2Fwww.herbogeminis.com%2FIMG%2Fpdf%2Fai_reforma_jurisdiccion_universal_espanola2.pdf</t>
        </r>
      </text>
    </comment>
    <comment ref="AJ114" authorId="1" shapeId="0" xr:uid="{00000000-0006-0000-0A00-0000A8010000}">
      <text>
        <r>
          <rPr>
            <sz val="11"/>
            <color indexed="8"/>
            <rFont val="Helvetica"/>
            <family val="2"/>
          </rPr>
          <t xml:space="preserve">Mack Eason:
https://translate.google.com/translate?hl=en&amp;sl=es&amp;u=http://www.cimacnoticias.com.mx/node/48915&amp;prev=search
</t>
        </r>
      </text>
    </comment>
    <comment ref="AM114" authorId="1" shapeId="0" xr:uid="{00000000-0006-0000-0A00-0000A9010000}">
      <text>
        <r>
          <rPr>
            <sz val="11"/>
            <color indexed="8"/>
            <rFont val="Helvetica"/>
            <family val="2"/>
          </rPr>
          <t>Mack Eason:
“Women's Link Worldwide”</t>
        </r>
      </text>
    </comment>
    <comment ref="B115" authorId="1" shapeId="0" xr:uid="{00000000-0006-0000-0A00-0000AA010000}">
      <text>
        <r>
          <rPr>
            <sz val="11"/>
            <color indexed="8"/>
            <rFont val="Helvetica"/>
            <family val="2"/>
          </rPr>
          <t>Mack Eason:
Potentially just passive personality.  Need to find copy of the complaint to see if the complaint itself was cast as a UJ case or a passive personality case.</t>
        </r>
      </text>
    </comment>
    <comment ref="N115" authorId="1" shapeId="0" xr:uid="{00000000-0006-0000-0A00-0000AB010000}">
      <text>
        <r>
          <rPr>
            <sz val="11"/>
            <color indexed="8"/>
            <rFont val="Helvetica"/>
            <family val="2"/>
          </rPr>
          <t>Mack Eason:
https://translate.google.com/translate?hl=en&amp;sl=auto&amp;tl=en&amp;u=http%3A%2F%2Fwww.herbogeminis.com%2FIMG%2Fpdf%2Fai_reforma_jurisdiccion_universal_espanola2.pdf</t>
        </r>
      </text>
    </comment>
    <comment ref="AJ115" authorId="1" shapeId="0" xr:uid="{00000000-0006-0000-0A00-0000AC010000}">
      <text>
        <r>
          <rPr>
            <sz val="11"/>
            <color indexed="8"/>
            <rFont val="Helvetica"/>
            <family val="2"/>
          </rPr>
          <t xml:space="preserve">Mack Eason:
https://translate.google.com/translate?hl=en&amp;sl=es&amp;u=http://www.cimacnoticias.com.mx/node/48915&amp;prev=search
</t>
        </r>
      </text>
    </comment>
    <comment ref="AM115" authorId="1" shapeId="0" xr:uid="{00000000-0006-0000-0A00-0000AD010000}">
      <text>
        <r>
          <rPr>
            <sz val="11"/>
            <color indexed="8"/>
            <rFont val="Helvetica"/>
            <family val="2"/>
          </rPr>
          <t>Mack Eason:
“Women's Link Worldwide”</t>
        </r>
      </text>
    </comment>
    <comment ref="B116" authorId="1" shapeId="0" xr:uid="{00000000-0006-0000-0A00-0000AE010000}">
      <text>
        <r>
          <rPr>
            <sz val="11"/>
            <color indexed="8"/>
            <rFont val="Helvetica"/>
            <family val="2"/>
          </rPr>
          <t>Mack Eason:
Potentially just passive personality.  Need to find copy of the complaint to see if the complaint itself was cast as a UJ case or a passive personality case.</t>
        </r>
      </text>
    </comment>
    <comment ref="N116" authorId="1" shapeId="0" xr:uid="{00000000-0006-0000-0A00-0000AF010000}">
      <text>
        <r>
          <rPr>
            <sz val="11"/>
            <color indexed="8"/>
            <rFont val="Helvetica"/>
            <family val="2"/>
          </rPr>
          <t>Mack Eason:
https://translate.google.com/translate?hl=en&amp;sl=auto&amp;tl=en&amp;u=http%3A%2F%2Fwww.herbogeminis.com%2FIMG%2Fpdf%2Fai_reforma_jurisdiccion_universal_espanola2.pdf</t>
        </r>
      </text>
    </comment>
    <comment ref="AJ116" authorId="1" shapeId="0" xr:uid="{00000000-0006-0000-0A00-0000B0010000}">
      <text>
        <r>
          <rPr>
            <sz val="11"/>
            <color indexed="8"/>
            <rFont val="Helvetica"/>
            <family val="2"/>
          </rPr>
          <t xml:space="preserve">Mack Eason:
https://translate.google.com/translate?hl=en&amp;sl=es&amp;u=http://www.cimacnoticias.com.mx/node/48915&amp;prev=search
</t>
        </r>
      </text>
    </comment>
    <comment ref="AM116" authorId="1" shapeId="0" xr:uid="{00000000-0006-0000-0A00-0000B1010000}">
      <text>
        <r>
          <rPr>
            <sz val="11"/>
            <color indexed="8"/>
            <rFont val="Helvetica"/>
            <family val="2"/>
          </rPr>
          <t>Mack Eason:
“Women's Link Worldwide”</t>
        </r>
      </text>
    </comment>
    <comment ref="B117" authorId="1" shapeId="0" xr:uid="{00000000-0006-0000-0A00-0000B2010000}">
      <text>
        <r>
          <rPr>
            <sz val="11"/>
            <color indexed="8"/>
            <rFont val="Helvetica"/>
            <family val="2"/>
          </rPr>
          <t>Mack Eason:
Potentially just passive personality.  Need to find copy of the complaint to see if the complaint itself was cast as a UJ case or a passive personality case.</t>
        </r>
      </text>
    </comment>
    <comment ref="N117" authorId="1" shapeId="0" xr:uid="{00000000-0006-0000-0A00-0000B3010000}">
      <text>
        <r>
          <rPr>
            <sz val="11"/>
            <color indexed="8"/>
            <rFont val="Helvetica"/>
            <family val="2"/>
          </rPr>
          <t>Mack Eason:
https://translate.google.com/translate?hl=en&amp;sl=auto&amp;tl=en&amp;u=http%3A%2F%2Fwww.herbogeminis.com%2FIMG%2Fpdf%2Fai_reforma_jurisdiccion_universal_espanola2.pdf</t>
        </r>
      </text>
    </comment>
    <comment ref="AJ117" authorId="1" shapeId="0" xr:uid="{00000000-0006-0000-0A00-0000B4010000}">
      <text>
        <r>
          <rPr>
            <sz val="11"/>
            <color indexed="8"/>
            <rFont val="Helvetica"/>
            <family val="2"/>
          </rPr>
          <t xml:space="preserve">Mack Eason:
https://translate.google.com/translate?hl=en&amp;sl=es&amp;u=http://www.cimacnoticias.com.mx/node/48915&amp;prev=search
</t>
        </r>
      </text>
    </comment>
    <comment ref="AM117" authorId="1" shapeId="0" xr:uid="{00000000-0006-0000-0A00-0000B5010000}">
      <text>
        <r>
          <rPr>
            <sz val="11"/>
            <color indexed="8"/>
            <rFont val="Helvetica"/>
            <family val="2"/>
          </rPr>
          <t>Mack Eason:
“Women's Link Worldwide”</t>
        </r>
      </text>
    </comment>
    <comment ref="B118" authorId="1" shapeId="0" xr:uid="{00000000-0006-0000-0A00-0000B6010000}">
      <text>
        <r>
          <rPr>
            <sz val="11"/>
            <color indexed="8"/>
            <rFont val="Helvetica"/>
            <family val="2"/>
          </rPr>
          <t>Mack Eason:
Potentially just passive personality.  Need to find copy of the complaint to see if the complaint itself was cast as a UJ case or a passive personality case.</t>
        </r>
      </text>
    </comment>
    <comment ref="N118" authorId="1" shapeId="0" xr:uid="{00000000-0006-0000-0A00-0000B7010000}">
      <text>
        <r>
          <rPr>
            <sz val="11"/>
            <color indexed="8"/>
            <rFont val="Helvetica"/>
            <family val="2"/>
          </rPr>
          <t>Mack Eason:
https://translate.google.com/translate?hl=en&amp;sl=auto&amp;tl=en&amp;u=http%3A%2F%2Fwww.herbogeminis.com%2FIMG%2Fpdf%2Fai_reforma_jurisdiccion_universal_espanola2.pdf</t>
        </r>
      </text>
    </comment>
    <comment ref="AJ118" authorId="1" shapeId="0" xr:uid="{00000000-0006-0000-0A00-0000B8010000}">
      <text>
        <r>
          <rPr>
            <sz val="11"/>
            <color indexed="8"/>
            <rFont val="Helvetica"/>
            <family val="2"/>
          </rPr>
          <t xml:space="preserve">Mack Eason:
https://translate.google.com/translate?hl=en&amp;sl=es&amp;u=http://www.cimacnoticias.com.mx/node/48915&amp;prev=search
</t>
        </r>
      </text>
    </comment>
    <comment ref="AM118" authorId="1" shapeId="0" xr:uid="{00000000-0006-0000-0A00-0000B9010000}">
      <text>
        <r>
          <rPr>
            <sz val="11"/>
            <color indexed="8"/>
            <rFont val="Helvetica"/>
            <family val="2"/>
          </rPr>
          <t>Mack Eason:
“Women's Link Worldwide”</t>
        </r>
      </text>
    </comment>
    <comment ref="B119" authorId="1" shapeId="0" xr:uid="{00000000-0006-0000-0A00-0000BA010000}">
      <text>
        <r>
          <rPr>
            <sz val="11"/>
            <color indexed="8"/>
            <rFont val="Helvetica"/>
            <family val="2"/>
          </rPr>
          <t>Mack Eason:
Potentially just passive personality.  Need to find copy of the complaint to see if the complaint itself was cast as a UJ case or a passive personality case.</t>
        </r>
      </text>
    </comment>
    <comment ref="N119" authorId="1" shapeId="0" xr:uid="{00000000-0006-0000-0A00-0000BB010000}">
      <text>
        <r>
          <rPr>
            <sz val="11"/>
            <color indexed="8"/>
            <rFont val="Helvetica"/>
            <family val="2"/>
          </rPr>
          <t>Mack Eason:
https://translate.google.com/translate?hl=en&amp;sl=auto&amp;tl=en&amp;u=http%3A%2F%2Fwww.herbogeminis.com%2FIMG%2Fpdf%2Fai_reforma_jurisdiccion_universal_espanola2.pdf</t>
        </r>
      </text>
    </comment>
    <comment ref="AJ119" authorId="1" shapeId="0" xr:uid="{00000000-0006-0000-0A00-0000BC010000}">
      <text>
        <r>
          <rPr>
            <sz val="11"/>
            <color indexed="8"/>
            <rFont val="Helvetica"/>
            <family val="2"/>
          </rPr>
          <t xml:space="preserve">Mack Eason:
https://translate.google.com/translate?hl=en&amp;sl=es&amp;u=http://www.cimacnoticias.com.mx/node/48915&amp;prev=search
</t>
        </r>
      </text>
    </comment>
    <comment ref="AM119" authorId="1" shapeId="0" xr:uid="{00000000-0006-0000-0A00-0000BD010000}">
      <text>
        <r>
          <rPr>
            <sz val="11"/>
            <color indexed="8"/>
            <rFont val="Helvetica"/>
            <family val="2"/>
          </rPr>
          <t>Mack Eason:
“Women's Link Worldwide”</t>
        </r>
      </text>
    </comment>
    <comment ref="B120" authorId="1" shapeId="0" xr:uid="{00000000-0006-0000-0A00-0000BE010000}">
      <text>
        <r>
          <rPr>
            <sz val="11"/>
            <color indexed="8"/>
            <rFont val="Helvetica"/>
            <family val="2"/>
          </rPr>
          <t>Mack Eason:
Potentially just passive personality.  Need to find copy of the complaint to see if the complaint itself was cast as a UJ case or a passive personality case.</t>
        </r>
      </text>
    </comment>
    <comment ref="N120" authorId="1" shapeId="0" xr:uid="{00000000-0006-0000-0A00-0000BF010000}">
      <text>
        <r>
          <rPr>
            <sz val="11"/>
            <color indexed="8"/>
            <rFont val="Helvetica"/>
            <family val="2"/>
          </rPr>
          <t>Mack Eason:
https://translate.google.com/translate?hl=en&amp;sl=auto&amp;tl=en&amp;u=http%3A%2F%2Fwww.herbogeminis.com%2FIMG%2Fpdf%2Fai_reforma_jurisdiccion_universal_espanola2.pdf</t>
        </r>
      </text>
    </comment>
    <comment ref="AJ120" authorId="1" shapeId="0" xr:uid="{00000000-0006-0000-0A00-0000C0010000}">
      <text>
        <r>
          <rPr>
            <sz val="11"/>
            <color indexed="8"/>
            <rFont val="Helvetica"/>
            <family val="2"/>
          </rPr>
          <t xml:space="preserve">Mack Eason:
https://translate.google.com/translate?hl=en&amp;sl=es&amp;u=http://www.cimacnoticias.com.mx/node/48915&amp;prev=search
</t>
        </r>
      </text>
    </comment>
    <comment ref="AM120" authorId="1" shapeId="0" xr:uid="{00000000-0006-0000-0A00-0000C1010000}">
      <text>
        <r>
          <rPr>
            <sz val="11"/>
            <color indexed="8"/>
            <rFont val="Helvetica"/>
            <family val="2"/>
          </rPr>
          <t>Mack Eason:
“Women's Link Worldwide”</t>
        </r>
      </text>
    </comment>
    <comment ref="B121" authorId="1" shapeId="0" xr:uid="{00000000-0006-0000-0A00-0000C2010000}">
      <text>
        <r>
          <rPr>
            <sz val="11"/>
            <color indexed="8"/>
            <rFont val="Helvetica"/>
            <family val="2"/>
          </rPr>
          <t>Mack Eason:
Potentially just passive personality.  Need to find copy of the complaint to see if the complaint itself was cast as a UJ case or a passive personality case.</t>
        </r>
      </text>
    </comment>
    <comment ref="N121" authorId="1" shapeId="0" xr:uid="{00000000-0006-0000-0A00-0000C3010000}">
      <text>
        <r>
          <rPr>
            <sz val="11"/>
            <color indexed="8"/>
            <rFont val="Helvetica"/>
            <family val="2"/>
          </rPr>
          <t>Mack Eason:
https://translate.google.com/translate?hl=en&amp;sl=auto&amp;tl=en&amp;u=http%3A%2F%2Fwww.herbogeminis.com%2FIMG%2Fpdf%2Fai_reforma_jurisdiccion_universal_espanola2.pdf</t>
        </r>
      </text>
    </comment>
    <comment ref="AJ121" authorId="1" shapeId="0" xr:uid="{00000000-0006-0000-0A00-0000C4010000}">
      <text>
        <r>
          <rPr>
            <sz val="11"/>
            <color indexed="8"/>
            <rFont val="Helvetica"/>
            <family val="2"/>
          </rPr>
          <t xml:space="preserve">Mack Eason:
https://translate.google.com/translate?hl=en&amp;sl=es&amp;u=http://www.cimacnoticias.com.mx/node/48915&amp;prev=search
</t>
        </r>
      </text>
    </comment>
    <comment ref="AM121" authorId="1" shapeId="0" xr:uid="{00000000-0006-0000-0A00-0000C5010000}">
      <text>
        <r>
          <rPr>
            <sz val="11"/>
            <color indexed="8"/>
            <rFont val="Helvetica"/>
            <family val="2"/>
          </rPr>
          <t>Mack Eason:
“Women's Link Worldwide”</t>
        </r>
      </text>
    </comment>
    <comment ref="B122" authorId="1" shapeId="0" xr:uid="{00000000-0006-0000-0A00-0000C6010000}">
      <text>
        <r>
          <rPr>
            <sz val="11"/>
            <color indexed="8"/>
            <rFont val="Helvetica"/>
            <family val="2"/>
          </rPr>
          <t>Mack Eason:
Potentially just passive personality.  Need to find copy of the complaint to see if the complaint itself was cast as a UJ case or a passive personality case.</t>
        </r>
      </text>
    </comment>
    <comment ref="N122" authorId="1" shapeId="0" xr:uid="{00000000-0006-0000-0A00-0000C7010000}">
      <text>
        <r>
          <rPr>
            <sz val="11"/>
            <color indexed="8"/>
            <rFont val="Helvetica"/>
            <family val="2"/>
          </rPr>
          <t>Mack Eason:
https://translate.google.com/translate?hl=en&amp;sl=auto&amp;tl=en&amp;u=http%3A%2F%2Fwww.herbogeminis.com%2FIMG%2Fpdf%2Fai_reforma_jurisdiccion_universal_espanola2.pdf</t>
        </r>
      </text>
    </comment>
    <comment ref="AJ122" authorId="1" shapeId="0" xr:uid="{00000000-0006-0000-0A00-0000C8010000}">
      <text>
        <r>
          <rPr>
            <sz val="11"/>
            <color indexed="8"/>
            <rFont val="Helvetica"/>
            <family val="2"/>
          </rPr>
          <t xml:space="preserve">Mack Eason:
https://translate.google.com/translate?hl=en&amp;sl=es&amp;u=http://www.cimacnoticias.com.mx/node/48915&amp;prev=search
</t>
        </r>
      </text>
    </comment>
    <comment ref="AM122" authorId="1" shapeId="0" xr:uid="{00000000-0006-0000-0A00-0000C9010000}">
      <text>
        <r>
          <rPr>
            <sz val="11"/>
            <color indexed="8"/>
            <rFont val="Helvetica"/>
            <family val="2"/>
          </rPr>
          <t>Mack Eason:
“Women's Link Worldwide”</t>
        </r>
      </text>
    </comment>
    <comment ref="B123" authorId="1" shapeId="0" xr:uid="{00000000-0006-0000-0A00-0000CA010000}">
      <text>
        <r>
          <rPr>
            <sz val="11"/>
            <color indexed="8"/>
            <rFont val="Helvetica"/>
            <family val="2"/>
          </rPr>
          <t>Mack Eason:
Potentially just passive personality.  Need to find copy of the complaint to see if the complaint itself was cast as a UJ case or a passive personality case.</t>
        </r>
      </text>
    </comment>
    <comment ref="N123" authorId="1" shapeId="0" xr:uid="{00000000-0006-0000-0A00-0000CB010000}">
      <text>
        <r>
          <rPr>
            <sz val="11"/>
            <color indexed="8"/>
            <rFont val="Helvetica"/>
            <family val="2"/>
          </rPr>
          <t>Mack Eason:
https://translate.google.com/translate?hl=en&amp;sl=auto&amp;tl=en&amp;u=http%3A%2F%2Fwww.herbogeminis.com%2FIMG%2Fpdf%2Fai_reforma_jurisdiccion_universal_espanola2.pdf</t>
        </r>
      </text>
    </comment>
    <comment ref="AJ123" authorId="1" shapeId="0" xr:uid="{00000000-0006-0000-0A00-0000CC010000}">
      <text>
        <r>
          <rPr>
            <sz val="11"/>
            <color indexed="8"/>
            <rFont val="Helvetica"/>
            <family val="2"/>
          </rPr>
          <t xml:space="preserve">Mack Eason:
https://translate.google.com/translate?hl=en&amp;sl=es&amp;u=http://www.cimacnoticias.com.mx/node/48915&amp;prev=search
</t>
        </r>
      </text>
    </comment>
    <comment ref="AM123" authorId="1" shapeId="0" xr:uid="{00000000-0006-0000-0A00-0000CD010000}">
      <text>
        <r>
          <rPr>
            <sz val="11"/>
            <color indexed="8"/>
            <rFont val="Helvetica"/>
            <family val="2"/>
          </rPr>
          <t>Mack Eason:
“Women's Link Worldwide”</t>
        </r>
      </text>
    </comment>
    <comment ref="B124" authorId="1" shapeId="0" xr:uid="{00000000-0006-0000-0A00-0000CE010000}">
      <text>
        <r>
          <rPr>
            <sz val="11"/>
            <color indexed="8"/>
            <rFont val="Helvetica"/>
            <family val="2"/>
          </rPr>
          <t>Mack Eason:
Potentially just passive personality.  Need to find copy of the complaint to see if the complaint itself was cast as a UJ case or a passive personality case.</t>
        </r>
      </text>
    </comment>
    <comment ref="N124" authorId="1" shapeId="0" xr:uid="{00000000-0006-0000-0A00-0000CF010000}">
      <text>
        <r>
          <rPr>
            <sz val="11"/>
            <color indexed="8"/>
            <rFont val="Helvetica"/>
            <family val="2"/>
          </rPr>
          <t>Mack Eason:
https://translate.google.com/translate?hl=en&amp;sl=auto&amp;tl=en&amp;u=http%3A%2F%2Fwww.herbogeminis.com%2FIMG%2Fpdf%2Fai_reforma_jurisdiccion_universal_espanola2.pdf</t>
        </r>
      </text>
    </comment>
    <comment ref="AJ124" authorId="1" shapeId="0" xr:uid="{00000000-0006-0000-0A00-0000D0010000}">
      <text>
        <r>
          <rPr>
            <sz val="11"/>
            <color indexed="8"/>
            <rFont val="Helvetica"/>
            <family val="2"/>
          </rPr>
          <t xml:space="preserve">Mack Eason:
https://translate.google.com/translate?hl=en&amp;sl=es&amp;u=http://www.cimacnoticias.com.mx/node/48915&amp;prev=search
</t>
        </r>
      </text>
    </comment>
    <comment ref="AM124" authorId="1" shapeId="0" xr:uid="{00000000-0006-0000-0A00-0000D1010000}">
      <text>
        <r>
          <rPr>
            <sz val="11"/>
            <color indexed="8"/>
            <rFont val="Helvetica"/>
            <family val="2"/>
          </rPr>
          <t>Mack Eason:
“Women's Link Worldwide”</t>
        </r>
      </text>
    </comment>
    <comment ref="B125" authorId="1" shapeId="0" xr:uid="{00000000-0006-0000-0A00-0000D2010000}">
      <text>
        <r>
          <rPr>
            <sz val="11"/>
            <color indexed="8"/>
            <rFont val="Helvetica"/>
            <family val="2"/>
          </rPr>
          <t>Mack Eason:
Potentially just passive personality.  Need to find copy of the complaint to see if the complaint itself was cast as a UJ case or a passive personality case.</t>
        </r>
      </text>
    </comment>
    <comment ref="N125" authorId="1" shapeId="0" xr:uid="{00000000-0006-0000-0A00-0000D3010000}">
      <text>
        <r>
          <rPr>
            <sz val="11"/>
            <color indexed="8"/>
            <rFont val="Helvetica"/>
            <family val="2"/>
          </rPr>
          <t>Mack Eason:
https://translate.google.com/translate?hl=en&amp;sl=auto&amp;tl=en&amp;u=http%3A%2F%2Fwww.herbogeminis.com%2FIMG%2Fpdf%2Fai_reforma_jurisdiccion_universal_espanola2.pdf</t>
        </r>
      </text>
    </comment>
    <comment ref="AJ125" authorId="1" shapeId="0" xr:uid="{00000000-0006-0000-0A00-0000D4010000}">
      <text>
        <r>
          <rPr>
            <sz val="11"/>
            <color indexed="8"/>
            <rFont val="Helvetica"/>
            <family val="2"/>
          </rPr>
          <t xml:space="preserve">Mack Eason:
https://translate.google.com/translate?hl=en&amp;sl=es&amp;u=http://www.cimacnoticias.com.mx/node/48915&amp;prev=search
</t>
        </r>
      </text>
    </comment>
    <comment ref="AM125" authorId="1" shapeId="0" xr:uid="{00000000-0006-0000-0A00-0000D5010000}">
      <text>
        <r>
          <rPr>
            <sz val="11"/>
            <color indexed="8"/>
            <rFont val="Helvetica"/>
            <family val="2"/>
          </rPr>
          <t>Mack Eason:
“Women's Link Worldwide”</t>
        </r>
      </text>
    </comment>
    <comment ref="B126" authorId="1" shapeId="0" xr:uid="{00000000-0006-0000-0A00-0000D6010000}">
      <text>
        <r>
          <rPr>
            <sz val="11"/>
            <color indexed="8"/>
            <rFont val="Helvetica"/>
            <family val="2"/>
          </rPr>
          <t>Mack Eason:
Potentially just passive personality.  Need to find copy of the complaint to see if the complaint itself was cast as a UJ case or a passive personality case.</t>
        </r>
      </text>
    </comment>
    <comment ref="N126" authorId="1" shapeId="0" xr:uid="{00000000-0006-0000-0A00-0000D7010000}">
      <text>
        <r>
          <rPr>
            <sz val="11"/>
            <color indexed="8"/>
            <rFont val="Helvetica"/>
            <family val="2"/>
          </rPr>
          <t>Mack Eason:
https://translate.google.com/translate?hl=en&amp;sl=auto&amp;tl=en&amp;u=http%3A%2F%2Fwww.herbogeminis.com%2FIMG%2Fpdf%2Fai_reforma_jurisdiccion_universal_espanola2.pdf</t>
        </r>
      </text>
    </comment>
    <comment ref="AJ126" authorId="1" shapeId="0" xr:uid="{00000000-0006-0000-0A00-0000D8010000}">
      <text>
        <r>
          <rPr>
            <sz val="11"/>
            <color indexed="8"/>
            <rFont val="Helvetica"/>
            <family val="2"/>
          </rPr>
          <t xml:space="preserve">Mack Eason:
https://translate.google.com/translate?hl=en&amp;sl=es&amp;u=http://www.cimacnoticias.com.mx/node/48915&amp;prev=search
</t>
        </r>
      </text>
    </comment>
    <comment ref="AM126" authorId="1" shapeId="0" xr:uid="{00000000-0006-0000-0A00-0000D9010000}">
      <text>
        <r>
          <rPr>
            <sz val="11"/>
            <color indexed="8"/>
            <rFont val="Helvetica"/>
            <family val="2"/>
          </rPr>
          <t>Mack Eason:
“Women's Link Worldwide”</t>
        </r>
      </text>
    </comment>
    <comment ref="B127" authorId="1" shapeId="0" xr:uid="{00000000-0006-0000-0A00-0000DA010000}">
      <text>
        <r>
          <rPr>
            <sz val="11"/>
            <color indexed="8"/>
            <rFont val="Helvetica"/>
            <family val="2"/>
          </rPr>
          <t>Mack Eason:
Potentially just passive personality.  Need to find copy of the complaint to see if the complaint itself was cast as a UJ case or a passive personality case.</t>
        </r>
      </text>
    </comment>
    <comment ref="N127" authorId="1" shapeId="0" xr:uid="{00000000-0006-0000-0A00-0000DB010000}">
      <text>
        <r>
          <rPr>
            <sz val="11"/>
            <color indexed="8"/>
            <rFont val="Helvetica"/>
            <family val="2"/>
          </rPr>
          <t>Mack Eason:
https://translate.google.com/translate?hl=en&amp;sl=auto&amp;tl=en&amp;u=http%3A%2F%2Fwww.herbogeminis.com%2FIMG%2Fpdf%2Fai_reforma_jurisdiccion_universal_espanola2.pdf</t>
        </r>
      </text>
    </comment>
    <comment ref="AJ127" authorId="1" shapeId="0" xr:uid="{00000000-0006-0000-0A00-0000DC010000}">
      <text>
        <r>
          <rPr>
            <sz val="11"/>
            <color indexed="8"/>
            <rFont val="Helvetica"/>
            <family val="2"/>
          </rPr>
          <t xml:space="preserve">Mack Eason:
https://translate.google.com/translate?hl=en&amp;sl=es&amp;u=http://www.cimacnoticias.com.mx/node/48915&amp;prev=search
</t>
        </r>
      </text>
    </comment>
    <comment ref="AM127" authorId="1" shapeId="0" xr:uid="{00000000-0006-0000-0A00-0000DD010000}">
      <text>
        <r>
          <rPr>
            <sz val="11"/>
            <color indexed="8"/>
            <rFont val="Helvetica"/>
            <family val="2"/>
          </rPr>
          <t>Mack Eason:
“Women's Link Worldwide”</t>
        </r>
      </text>
    </comment>
    <comment ref="B128" authorId="1" shapeId="0" xr:uid="{00000000-0006-0000-0A00-0000DE010000}">
      <text>
        <r>
          <rPr>
            <sz val="11"/>
            <color indexed="8"/>
            <rFont val="Helvetica"/>
            <family val="2"/>
          </rPr>
          <t>Mack Eason:
Potentially just passive personality.  Need to find copy of the complaint to see if the complaint itself was cast as a UJ case or a passive personality case.</t>
        </r>
      </text>
    </comment>
    <comment ref="N128" authorId="1" shapeId="0" xr:uid="{00000000-0006-0000-0A00-0000DF010000}">
      <text>
        <r>
          <rPr>
            <sz val="11"/>
            <color indexed="8"/>
            <rFont val="Helvetica"/>
            <family val="2"/>
          </rPr>
          <t>Mack Eason:
https://translate.google.com/translate?hl=en&amp;sl=auto&amp;tl=en&amp;u=http%3A%2F%2Fwww.herbogeminis.com%2FIMG%2Fpdf%2Fai_reforma_jurisdiccion_universal_espanola2.pdf</t>
        </r>
      </text>
    </comment>
    <comment ref="AJ128" authorId="1" shapeId="0" xr:uid="{00000000-0006-0000-0A00-0000E0010000}">
      <text>
        <r>
          <rPr>
            <sz val="11"/>
            <color indexed="8"/>
            <rFont val="Helvetica"/>
            <family val="2"/>
          </rPr>
          <t xml:space="preserve">Mack Eason:
https://translate.google.com/translate?hl=en&amp;sl=es&amp;u=http://www.cimacnoticias.com.mx/node/48915&amp;prev=search
</t>
        </r>
      </text>
    </comment>
    <comment ref="AM128" authorId="1" shapeId="0" xr:uid="{00000000-0006-0000-0A00-0000E1010000}">
      <text>
        <r>
          <rPr>
            <sz val="11"/>
            <color indexed="8"/>
            <rFont val="Helvetica"/>
            <family val="2"/>
          </rPr>
          <t>Mack Eason:
“Women's Link Worldwide”</t>
        </r>
      </text>
    </comment>
    <comment ref="B129" authorId="1" shapeId="0" xr:uid="{00000000-0006-0000-0A00-0000E2010000}">
      <text>
        <r>
          <rPr>
            <sz val="11"/>
            <color indexed="8"/>
            <rFont val="Helvetica"/>
            <family val="2"/>
          </rPr>
          <t>Mack Eason:
Potentially just passive personality.  Need to find copy of the complaint to see if the complaint itself was cast as a UJ case or a passive personality case.</t>
        </r>
      </text>
    </comment>
    <comment ref="N129" authorId="1" shapeId="0" xr:uid="{00000000-0006-0000-0A00-0000E3010000}">
      <text>
        <r>
          <rPr>
            <sz val="11"/>
            <color indexed="8"/>
            <rFont val="Helvetica"/>
            <family val="2"/>
          </rPr>
          <t>Mack Eason:
https://translate.google.com/translate?hl=en&amp;sl=auto&amp;tl=en&amp;u=http%3A%2F%2Fwww.herbogeminis.com%2FIMG%2Fpdf%2Fai_reforma_jurisdiccion_universal_espanola2.pdf</t>
        </r>
      </text>
    </comment>
    <comment ref="AJ129" authorId="1" shapeId="0" xr:uid="{00000000-0006-0000-0A00-0000E4010000}">
      <text>
        <r>
          <rPr>
            <sz val="11"/>
            <color indexed="8"/>
            <rFont val="Helvetica"/>
            <family val="2"/>
          </rPr>
          <t xml:space="preserve">Mack Eason:
https://translate.google.com/translate?hl=en&amp;sl=es&amp;u=http://www.cimacnoticias.com.mx/node/48915&amp;prev=search
</t>
        </r>
      </text>
    </comment>
    <comment ref="AM129" authorId="1" shapeId="0" xr:uid="{00000000-0006-0000-0A00-0000E5010000}">
      <text>
        <r>
          <rPr>
            <sz val="11"/>
            <color indexed="8"/>
            <rFont val="Helvetica"/>
            <family val="2"/>
          </rPr>
          <t>Mack Eason:
“Women's Link Worldwide”</t>
        </r>
      </text>
    </comment>
    <comment ref="B130" authorId="1" shapeId="0" xr:uid="{00000000-0006-0000-0A00-0000E6010000}">
      <text>
        <r>
          <rPr>
            <sz val="11"/>
            <color indexed="8"/>
            <rFont val="Helvetica"/>
            <family val="2"/>
          </rPr>
          <t>Mack Eason:
Potentially just passive personality.  Need to find copy of the complaint to see if the complaint itself was cast as a UJ case or a passive personality case.</t>
        </r>
      </text>
    </comment>
    <comment ref="N130" authorId="1" shapeId="0" xr:uid="{00000000-0006-0000-0A00-0000E7010000}">
      <text>
        <r>
          <rPr>
            <sz val="11"/>
            <color indexed="8"/>
            <rFont val="Helvetica"/>
            <family val="2"/>
          </rPr>
          <t>Mack Eason:
https://translate.google.com/translate?hl=en&amp;sl=auto&amp;tl=en&amp;u=http%3A%2F%2Fwww.herbogeminis.com%2FIMG%2Fpdf%2Fai_reforma_jurisdiccion_universal_espanola2.pdf</t>
        </r>
      </text>
    </comment>
    <comment ref="AJ130" authorId="1" shapeId="0" xr:uid="{00000000-0006-0000-0A00-0000E8010000}">
      <text>
        <r>
          <rPr>
            <sz val="11"/>
            <color indexed="8"/>
            <rFont val="Helvetica"/>
            <family val="2"/>
          </rPr>
          <t xml:space="preserve">Mack Eason:
https://translate.google.com/translate?hl=en&amp;sl=es&amp;u=http://www.cimacnoticias.com.mx/node/48915&amp;prev=search
</t>
        </r>
      </text>
    </comment>
    <comment ref="AM130" authorId="1" shapeId="0" xr:uid="{00000000-0006-0000-0A00-0000E9010000}">
      <text>
        <r>
          <rPr>
            <sz val="11"/>
            <color indexed="8"/>
            <rFont val="Helvetica"/>
            <family val="2"/>
          </rPr>
          <t>Mack Eason:
“Women's Link Worldwide”</t>
        </r>
      </text>
    </comment>
    <comment ref="B131" authorId="1" shapeId="0" xr:uid="{00000000-0006-0000-0A00-0000EA010000}">
      <text>
        <r>
          <rPr>
            <sz val="11"/>
            <color indexed="8"/>
            <rFont val="Helvetica"/>
            <family val="2"/>
          </rPr>
          <t>Mack Eason:
Potentially just passive personality.  Need to find copy of the complaint to see if the complaint itself was cast as a UJ case or a passive personality case.</t>
        </r>
      </text>
    </comment>
    <comment ref="N131" authorId="1" shapeId="0" xr:uid="{00000000-0006-0000-0A00-0000EB010000}">
      <text>
        <r>
          <rPr>
            <sz val="11"/>
            <color indexed="8"/>
            <rFont val="Helvetica"/>
            <family val="2"/>
          </rPr>
          <t>Mack Eason:
https://translate.google.com/translate?hl=en&amp;sl=auto&amp;tl=en&amp;u=http%3A%2F%2Fwww.herbogeminis.com%2FIMG%2Fpdf%2Fai_reforma_jurisdiccion_universal_espanola2.pdf</t>
        </r>
      </text>
    </comment>
    <comment ref="AJ131" authorId="1" shapeId="0" xr:uid="{00000000-0006-0000-0A00-0000EC010000}">
      <text>
        <r>
          <rPr>
            <sz val="11"/>
            <color indexed="8"/>
            <rFont val="Helvetica"/>
            <family val="2"/>
          </rPr>
          <t xml:space="preserve">Mack Eason:
https://translate.google.com/translate?hl=en&amp;sl=es&amp;u=http://www.cimacnoticias.com.mx/node/48915&amp;prev=search
</t>
        </r>
      </text>
    </comment>
    <comment ref="AM131" authorId="1" shapeId="0" xr:uid="{00000000-0006-0000-0A00-0000ED010000}">
      <text>
        <r>
          <rPr>
            <sz val="11"/>
            <color indexed="8"/>
            <rFont val="Helvetica"/>
            <family val="2"/>
          </rPr>
          <t>Mack Eason:
“Women's Link Worldwide”</t>
        </r>
      </text>
    </comment>
    <comment ref="B132" authorId="1" shapeId="0" xr:uid="{00000000-0006-0000-0A00-0000EE010000}">
      <text>
        <r>
          <rPr>
            <sz val="11"/>
            <color indexed="8"/>
            <rFont val="Helvetica"/>
            <family val="2"/>
          </rPr>
          <t>Mack Eason:
Potentially just passive personality.  Need to find copy of the complaint to see if the complaint itself was cast as a UJ case or a passive personality case.</t>
        </r>
      </text>
    </comment>
    <comment ref="N132" authorId="1" shapeId="0" xr:uid="{00000000-0006-0000-0A00-0000EF010000}">
      <text>
        <r>
          <rPr>
            <sz val="11"/>
            <color indexed="8"/>
            <rFont val="Helvetica"/>
            <family val="2"/>
          </rPr>
          <t>Mack Eason:
https://translate.google.com/translate?hl=en&amp;sl=auto&amp;tl=en&amp;u=http%3A%2F%2Fwww.herbogeminis.com%2FIMG%2Fpdf%2Fai_reforma_jurisdiccion_universal_espanola2.pdf</t>
        </r>
      </text>
    </comment>
    <comment ref="AJ132" authorId="1" shapeId="0" xr:uid="{00000000-0006-0000-0A00-0000F0010000}">
      <text>
        <r>
          <rPr>
            <sz val="11"/>
            <color indexed="8"/>
            <rFont val="Helvetica"/>
            <family val="2"/>
          </rPr>
          <t xml:space="preserve">Mack Eason:
https://translate.google.com/translate?hl=en&amp;sl=es&amp;u=http://www.cimacnoticias.com.mx/node/48915&amp;prev=search
</t>
        </r>
      </text>
    </comment>
    <comment ref="AM132" authorId="1" shapeId="0" xr:uid="{00000000-0006-0000-0A00-0000F1010000}">
      <text>
        <r>
          <rPr>
            <sz val="11"/>
            <color indexed="8"/>
            <rFont val="Helvetica"/>
            <family val="2"/>
          </rPr>
          <t>Mack Eason:
“Women's Link Worldwide”</t>
        </r>
      </text>
    </comment>
    <comment ref="B133" authorId="1" shapeId="0" xr:uid="{00000000-0006-0000-0A00-0000F2010000}">
      <text>
        <r>
          <rPr>
            <sz val="11"/>
            <color indexed="8"/>
            <rFont val="Helvetica"/>
            <family val="2"/>
          </rPr>
          <t>Mack Eason:
Potentially just passive personality.  Need to find copy of the complaint to see if the complaint itself was cast as a UJ case or a passive personality case.</t>
        </r>
      </text>
    </comment>
    <comment ref="N133" authorId="1" shapeId="0" xr:uid="{00000000-0006-0000-0A00-0000F3010000}">
      <text>
        <r>
          <rPr>
            <sz val="11"/>
            <color indexed="8"/>
            <rFont val="Helvetica"/>
            <family val="2"/>
          </rPr>
          <t>Mack Eason:
https://translate.google.com/translate?hl=en&amp;sl=auto&amp;tl=en&amp;u=http%3A%2F%2Fwww.herbogeminis.com%2FIMG%2Fpdf%2Fai_reforma_jurisdiccion_universal_espanola2.pdf</t>
        </r>
      </text>
    </comment>
    <comment ref="AJ133" authorId="1" shapeId="0" xr:uid="{00000000-0006-0000-0A00-0000F4010000}">
      <text>
        <r>
          <rPr>
            <sz val="11"/>
            <color indexed="8"/>
            <rFont val="Helvetica"/>
            <family val="2"/>
          </rPr>
          <t xml:space="preserve">Mack Eason:
https://translate.google.com/translate?hl=en&amp;sl=es&amp;u=http://www.cimacnoticias.com.mx/node/48915&amp;prev=search
</t>
        </r>
      </text>
    </comment>
    <comment ref="AM133" authorId="1" shapeId="0" xr:uid="{00000000-0006-0000-0A00-0000F5010000}">
      <text>
        <r>
          <rPr>
            <sz val="11"/>
            <color indexed="8"/>
            <rFont val="Helvetica"/>
            <family val="2"/>
          </rPr>
          <t>Mack Eason:
“Women's Link Worldwide”</t>
        </r>
      </text>
    </comment>
    <comment ref="B134" authorId="1" shapeId="0" xr:uid="{00000000-0006-0000-0A00-0000F6010000}">
      <text>
        <r>
          <rPr>
            <sz val="11"/>
            <color indexed="8"/>
            <rFont val="Helvetica"/>
            <family val="2"/>
          </rPr>
          <t>Mack Eason:
Potentially just passive personality.  Need to find copy of the complaint to see if the complaint itself was cast as a UJ case or a passive personality case.</t>
        </r>
      </text>
    </comment>
    <comment ref="N134" authorId="1" shapeId="0" xr:uid="{00000000-0006-0000-0A00-0000F7010000}">
      <text>
        <r>
          <rPr>
            <sz val="11"/>
            <color indexed="8"/>
            <rFont val="Helvetica"/>
            <family val="2"/>
          </rPr>
          <t>Mack Eason:
https://translate.google.com/translate?hl=en&amp;sl=auto&amp;tl=en&amp;u=http%3A%2F%2Fwww.herbogeminis.com%2FIMG%2Fpdf%2Fai_reforma_jurisdiccion_universal_espanola2.pdf</t>
        </r>
      </text>
    </comment>
    <comment ref="AJ134" authorId="1" shapeId="0" xr:uid="{00000000-0006-0000-0A00-0000F8010000}">
      <text>
        <r>
          <rPr>
            <sz val="11"/>
            <color indexed="8"/>
            <rFont val="Helvetica"/>
            <family val="2"/>
          </rPr>
          <t xml:space="preserve">Mack Eason:
https://translate.google.com/translate?hl=en&amp;sl=es&amp;u=http://www.cimacnoticias.com.mx/node/48915&amp;prev=search
</t>
        </r>
      </text>
    </comment>
    <comment ref="AM134" authorId="1" shapeId="0" xr:uid="{00000000-0006-0000-0A00-0000F9010000}">
      <text>
        <r>
          <rPr>
            <sz val="11"/>
            <color indexed="8"/>
            <rFont val="Helvetica"/>
            <family val="2"/>
          </rPr>
          <t>Mack Eason:
“Women's Link Worldwide”</t>
        </r>
      </text>
    </comment>
    <comment ref="B135" authorId="1" shapeId="0" xr:uid="{00000000-0006-0000-0A00-0000FA010000}">
      <text>
        <r>
          <rPr>
            <sz val="11"/>
            <color indexed="8"/>
            <rFont val="Helvetica"/>
            <family val="2"/>
          </rPr>
          <t>Mack Eason:
Potentially just passive personality.  Need to find copy of the complaint to see if the complaint itself was cast as a UJ case or a passive personality case.</t>
        </r>
      </text>
    </comment>
    <comment ref="N135" authorId="1" shapeId="0" xr:uid="{00000000-0006-0000-0A00-0000FB010000}">
      <text>
        <r>
          <rPr>
            <sz val="11"/>
            <color indexed="8"/>
            <rFont val="Helvetica"/>
            <family val="2"/>
          </rPr>
          <t>Mack Eason:
https://translate.google.com/translate?hl=en&amp;sl=auto&amp;tl=en&amp;u=http%3A%2F%2Fwww.herbogeminis.com%2FIMG%2Fpdf%2Fai_reforma_jurisdiccion_universal_espanola2.pdf</t>
        </r>
      </text>
    </comment>
    <comment ref="AJ135" authorId="1" shapeId="0" xr:uid="{00000000-0006-0000-0A00-0000FC010000}">
      <text>
        <r>
          <rPr>
            <sz val="11"/>
            <color indexed="8"/>
            <rFont val="Helvetica"/>
            <family val="2"/>
          </rPr>
          <t xml:space="preserve">Mack Eason:
https://translate.google.com/translate?hl=en&amp;sl=es&amp;u=http://www.cimacnoticias.com.mx/node/48915&amp;prev=search
</t>
        </r>
      </text>
    </comment>
    <comment ref="AM135" authorId="1" shapeId="0" xr:uid="{00000000-0006-0000-0A00-0000FD010000}">
      <text>
        <r>
          <rPr>
            <sz val="11"/>
            <color indexed="8"/>
            <rFont val="Helvetica"/>
            <family val="2"/>
          </rPr>
          <t>Mack Eason:
“Women's Link Worldwide”</t>
        </r>
      </text>
    </comment>
    <comment ref="B136" authorId="1" shapeId="0" xr:uid="{00000000-0006-0000-0A00-0000FE010000}">
      <text>
        <r>
          <rPr>
            <sz val="11"/>
            <color indexed="8"/>
            <rFont val="Helvetica"/>
            <family val="2"/>
          </rPr>
          <t>Mack Eason:
Potentially just passive personality.  Need to find copy of the complaint to see if the complaint itself was cast as a UJ case or a passive personality case.</t>
        </r>
      </text>
    </comment>
    <comment ref="N136" authorId="1" shapeId="0" xr:uid="{00000000-0006-0000-0A00-0000FF010000}">
      <text>
        <r>
          <rPr>
            <sz val="11"/>
            <color indexed="8"/>
            <rFont val="Helvetica"/>
            <family val="2"/>
          </rPr>
          <t>Mack Eason:
https://translate.google.com/translate?hl=en&amp;sl=auto&amp;tl=en&amp;u=http%3A%2F%2Fwww.herbogeminis.com%2FIMG%2Fpdf%2Fai_reforma_jurisdiccion_universal_espanola2.pdf</t>
        </r>
      </text>
    </comment>
    <comment ref="AJ136" authorId="1" shapeId="0" xr:uid="{00000000-0006-0000-0A00-000000020000}">
      <text>
        <r>
          <rPr>
            <sz val="11"/>
            <color indexed="8"/>
            <rFont val="Helvetica"/>
            <family val="2"/>
          </rPr>
          <t xml:space="preserve">Mack Eason:
https://translate.google.com/translate?hl=en&amp;sl=es&amp;u=http://www.cimacnoticias.com.mx/node/48915&amp;prev=search
</t>
        </r>
      </text>
    </comment>
    <comment ref="AM136" authorId="1" shapeId="0" xr:uid="{00000000-0006-0000-0A00-000001020000}">
      <text>
        <r>
          <rPr>
            <sz val="11"/>
            <color indexed="8"/>
            <rFont val="Helvetica"/>
            <family val="2"/>
          </rPr>
          <t>Mack Eason:
“Women's Link Worldwide”</t>
        </r>
      </text>
    </comment>
    <comment ref="B137" authorId="1" shapeId="0" xr:uid="{00000000-0006-0000-0A00-000002020000}">
      <text>
        <r>
          <rPr>
            <sz val="11"/>
            <color indexed="8"/>
            <rFont val="Helvetica"/>
            <family val="2"/>
          </rPr>
          <t>Mack Eason:
Potentially just passive personality.  Need to find copy of the complaint to see if the complaint itself was cast as a UJ case or a passive personality case.</t>
        </r>
      </text>
    </comment>
    <comment ref="N137" authorId="1" shapeId="0" xr:uid="{00000000-0006-0000-0A00-000003020000}">
      <text>
        <r>
          <rPr>
            <sz val="11"/>
            <color indexed="8"/>
            <rFont val="Helvetica"/>
            <family val="2"/>
          </rPr>
          <t>Mack Eason:
https://translate.google.com/translate?hl=en&amp;sl=auto&amp;tl=en&amp;u=http%3A%2F%2Fwww.herbogeminis.com%2FIMG%2Fpdf%2Fai_reforma_jurisdiccion_universal_espanola2.pdf</t>
        </r>
      </text>
    </comment>
    <comment ref="AJ137" authorId="1" shapeId="0" xr:uid="{00000000-0006-0000-0A00-000004020000}">
      <text>
        <r>
          <rPr>
            <sz val="11"/>
            <color indexed="8"/>
            <rFont val="Helvetica"/>
            <family val="2"/>
          </rPr>
          <t xml:space="preserve">Mack Eason:
https://translate.google.com/translate?hl=en&amp;sl=es&amp;u=http://www.cimacnoticias.com.mx/node/48915&amp;prev=search
</t>
        </r>
      </text>
    </comment>
    <comment ref="AM137" authorId="1" shapeId="0" xr:uid="{00000000-0006-0000-0A00-000005020000}">
      <text>
        <r>
          <rPr>
            <sz val="11"/>
            <color indexed="8"/>
            <rFont val="Helvetica"/>
            <family val="2"/>
          </rPr>
          <t>Mack Eason:
“Women's Link Worldwide”</t>
        </r>
      </text>
    </comment>
    <comment ref="B138" authorId="1" shapeId="0" xr:uid="{00000000-0006-0000-0A00-000006020000}">
      <text>
        <r>
          <rPr>
            <sz val="11"/>
            <color indexed="8"/>
            <rFont val="Helvetica"/>
            <family val="2"/>
          </rPr>
          <t>Mack Eason:
Potentially just passive personality.  Need to find copy of the complaint to see if the complaint itself was cast as a UJ case or a passive personality case.</t>
        </r>
      </text>
    </comment>
    <comment ref="N138" authorId="1" shapeId="0" xr:uid="{00000000-0006-0000-0A00-000007020000}">
      <text>
        <r>
          <rPr>
            <sz val="11"/>
            <color indexed="8"/>
            <rFont val="Helvetica"/>
            <family val="2"/>
          </rPr>
          <t>Mack Eason:
https://translate.google.com/translate?hl=en&amp;sl=auto&amp;tl=en&amp;u=http%3A%2F%2Fwww.herbogeminis.com%2FIMG%2Fpdf%2Fai_reforma_jurisdiccion_universal_espanola2.pdf</t>
        </r>
      </text>
    </comment>
    <comment ref="AJ138" authorId="1" shapeId="0" xr:uid="{00000000-0006-0000-0A00-000008020000}">
      <text>
        <r>
          <rPr>
            <sz val="11"/>
            <color indexed="8"/>
            <rFont val="Helvetica"/>
            <family val="2"/>
          </rPr>
          <t xml:space="preserve">Mack Eason:
https://translate.google.com/translate?hl=en&amp;sl=es&amp;u=http://www.cimacnoticias.com.mx/node/48915&amp;prev=search
</t>
        </r>
      </text>
    </comment>
    <comment ref="AM138" authorId="1" shapeId="0" xr:uid="{00000000-0006-0000-0A00-000009020000}">
      <text>
        <r>
          <rPr>
            <sz val="11"/>
            <color indexed="8"/>
            <rFont val="Helvetica"/>
            <family val="2"/>
          </rPr>
          <t>Mack Eason:
“Women's Link Worldwide”</t>
        </r>
      </text>
    </comment>
    <comment ref="B139" authorId="1" shapeId="0" xr:uid="{00000000-0006-0000-0A00-00000A020000}">
      <text>
        <r>
          <rPr>
            <sz val="11"/>
            <color indexed="8"/>
            <rFont val="Helvetica"/>
            <family val="2"/>
          </rPr>
          <t>Mack Eason:
Potentially just passive personality.  Need to find copy of the complaint to see if the complaint itself was cast as a UJ case or a passive personality case.</t>
        </r>
      </text>
    </comment>
    <comment ref="N139" authorId="1" shapeId="0" xr:uid="{00000000-0006-0000-0A00-00000B020000}">
      <text>
        <r>
          <rPr>
            <sz val="11"/>
            <color indexed="8"/>
            <rFont val="Helvetica"/>
            <family val="2"/>
          </rPr>
          <t>Mack Eason:
https://translate.google.com/translate?hl=en&amp;sl=auto&amp;tl=en&amp;u=http%3A%2F%2Fwww.herbogeminis.com%2FIMG%2Fpdf%2Fai_reforma_jurisdiccion_universal_espanola2.pdf</t>
        </r>
      </text>
    </comment>
    <comment ref="AJ139" authorId="1" shapeId="0" xr:uid="{00000000-0006-0000-0A00-00000C020000}">
      <text>
        <r>
          <rPr>
            <sz val="11"/>
            <color indexed="8"/>
            <rFont val="Helvetica"/>
            <family val="2"/>
          </rPr>
          <t xml:space="preserve">Mack Eason:
https://translate.google.com/translate?hl=en&amp;sl=es&amp;u=http://www.cimacnoticias.com.mx/node/48915&amp;prev=search
</t>
        </r>
      </text>
    </comment>
    <comment ref="AM139" authorId="1" shapeId="0" xr:uid="{00000000-0006-0000-0A00-00000D020000}">
      <text>
        <r>
          <rPr>
            <sz val="11"/>
            <color indexed="8"/>
            <rFont val="Helvetica"/>
            <family val="2"/>
          </rPr>
          <t>Mack Eason:
“Women's Link Worldwide”</t>
        </r>
      </text>
    </comment>
    <comment ref="B140" authorId="1" shapeId="0" xr:uid="{00000000-0006-0000-0A00-00000E020000}">
      <text>
        <r>
          <rPr>
            <sz val="11"/>
            <color indexed="8"/>
            <rFont val="Helvetica"/>
            <family val="2"/>
          </rPr>
          <t>Mack Eason:
Potentially just passive personality.  Need to find copy of the complaint to see if the complaint itself was cast as a UJ case or a passive personality case.</t>
        </r>
      </text>
    </comment>
    <comment ref="N140" authorId="1" shapeId="0" xr:uid="{00000000-0006-0000-0A00-00000F020000}">
      <text>
        <r>
          <rPr>
            <sz val="11"/>
            <color indexed="8"/>
            <rFont val="Helvetica"/>
            <family val="2"/>
          </rPr>
          <t>Mack Eason:
https://translate.google.com/translate?hl=en&amp;sl=auto&amp;tl=en&amp;u=http%3A%2F%2Fwww.herbogeminis.com%2FIMG%2Fpdf%2Fai_reforma_jurisdiccion_universal_espanola2.pdf</t>
        </r>
      </text>
    </comment>
    <comment ref="AJ140" authorId="1" shapeId="0" xr:uid="{00000000-0006-0000-0A00-000010020000}">
      <text>
        <r>
          <rPr>
            <sz val="11"/>
            <color indexed="8"/>
            <rFont val="Helvetica"/>
            <family val="2"/>
          </rPr>
          <t xml:space="preserve">Mack Eason:
https://translate.google.com/translate?hl=en&amp;sl=es&amp;u=http://www.cimacnoticias.com.mx/node/48915&amp;prev=search
</t>
        </r>
      </text>
    </comment>
    <comment ref="AM140" authorId="1" shapeId="0" xr:uid="{00000000-0006-0000-0A00-000011020000}">
      <text>
        <r>
          <rPr>
            <sz val="11"/>
            <color indexed="8"/>
            <rFont val="Helvetica"/>
            <family val="2"/>
          </rPr>
          <t>Mack Eason:
“Women's Link Worldwide”</t>
        </r>
      </text>
    </comment>
    <comment ref="B141" authorId="1" shapeId="0" xr:uid="{00000000-0006-0000-0A00-000012020000}">
      <text>
        <r>
          <rPr>
            <sz val="11"/>
            <color indexed="8"/>
            <rFont val="Helvetica"/>
            <family val="2"/>
          </rPr>
          <t>Mack Eason:
Potentially just passive personality.  Need to find copy of the complaint to see if the complaint itself was cast as a UJ case or a passive personality case.</t>
        </r>
      </text>
    </comment>
    <comment ref="N141" authorId="1" shapeId="0" xr:uid="{00000000-0006-0000-0A00-000013020000}">
      <text>
        <r>
          <rPr>
            <sz val="11"/>
            <color indexed="8"/>
            <rFont val="Helvetica"/>
            <family val="2"/>
          </rPr>
          <t>Mack Eason:
https://translate.google.com/translate?hl=en&amp;sl=auto&amp;tl=en&amp;u=http%3A%2F%2Fwww.herbogeminis.com%2FIMG%2Fpdf%2Fai_reforma_jurisdiccion_universal_espanola2.pdf</t>
        </r>
      </text>
    </comment>
    <comment ref="AJ141" authorId="1" shapeId="0" xr:uid="{00000000-0006-0000-0A00-000014020000}">
      <text>
        <r>
          <rPr>
            <sz val="11"/>
            <color indexed="8"/>
            <rFont val="Helvetica"/>
            <family val="2"/>
          </rPr>
          <t xml:space="preserve">Mack Eason:
https://translate.google.com/translate?hl=en&amp;sl=es&amp;u=http://www.cimacnoticias.com.mx/node/48915&amp;prev=search
</t>
        </r>
      </text>
    </comment>
    <comment ref="AM141" authorId="1" shapeId="0" xr:uid="{00000000-0006-0000-0A00-000015020000}">
      <text>
        <r>
          <rPr>
            <sz val="11"/>
            <color indexed="8"/>
            <rFont val="Helvetica"/>
            <family val="2"/>
          </rPr>
          <t>Mack Eason:
“Women's Link Worldwide”</t>
        </r>
      </text>
    </comment>
    <comment ref="B142" authorId="1" shapeId="0" xr:uid="{00000000-0006-0000-0A00-000016020000}">
      <text>
        <r>
          <rPr>
            <sz val="11"/>
            <color indexed="8"/>
            <rFont val="Helvetica"/>
            <family val="2"/>
          </rPr>
          <t>Mack Eason:
Potentially just passive personality.  Need to find copy of the complaint to see if the complaint itself was cast as a UJ case or a passive personality case.</t>
        </r>
      </text>
    </comment>
    <comment ref="N142" authorId="1" shapeId="0" xr:uid="{00000000-0006-0000-0A00-000017020000}">
      <text>
        <r>
          <rPr>
            <sz val="11"/>
            <color indexed="8"/>
            <rFont val="Helvetica"/>
            <family val="2"/>
          </rPr>
          <t>Mack Eason:
https://translate.google.com/translate?hl=en&amp;sl=auto&amp;tl=en&amp;u=http%3A%2F%2Fwww.herbogeminis.com%2FIMG%2Fpdf%2Fai_reforma_jurisdiccion_universal_espanola2.pdf</t>
        </r>
      </text>
    </comment>
    <comment ref="AJ142" authorId="1" shapeId="0" xr:uid="{00000000-0006-0000-0A00-000018020000}">
      <text>
        <r>
          <rPr>
            <sz val="11"/>
            <color indexed="8"/>
            <rFont val="Helvetica"/>
            <family val="2"/>
          </rPr>
          <t xml:space="preserve">Mack Eason:
https://translate.google.com/translate?hl=en&amp;sl=es&amp;u=http://www.cimacnoticias.com.mx/node/48915&amp;prev=search
</t>
        </r>
      </text>
    </comment>
    <comment ref="AM142" authorId="1" shapeId="0" xr:uid="{00000000-0006-0000-0A00-000019020000}">
      <text>
        <r>
          <rPr>
            <sz val="11"/>
            <color indexed="8"/>
            <rFont val="Helvetica"/>
            <family val="2"/>
          </rPr>
          <t>Mack Eason:
“Women's Link Worldwide”</t>
        </r>
      </text>
    </comment>
    <comment ref="B143" authorId="1" shapeId="0" xr:uid="{00000000-0006-0000-0A00-00001A020000}">
      <text>
        <r>
          <rPr>
            <sz val="11"/>
            <color indexed="8"/>
            <rFont val="Helvetica"/>
            <family val="2"/>
          </rPr>
          <t>Mack Eason:
Potentially just passive personality.  Need to find copy of the complaint to see if the complaint itself was cast as a UJ case or a passive personality case.</t>
        </r>
      </text>
    </comment>
    <comment ref="N143" authorId="1" shapeId="0" xr:uid="{00000000-0006-0000-0A00-00001B020000}">
      <text>
        <r>
          <rPr>
            <sz val="11"/>
            <color indexed="8"/>
            <rFont val="Helvetica"/>
            <family val="2"/>
          </rPr>
          <t>Mack Eason:
https://translate.google.com/translate?hl=en&amp;sl=auto&amp;tl=en&amp;u=http%3A%2F%2Fwww.herbogeminis.com%2FIMG%2Fpdf%2Fai_reforma_jurisdiccion_universal_espanola2.pdf</t>
        </r>
      </text>
    </comment>
    <comment ref="AJ143" authorId="1" shapeId="0" xr:uid="{00000000-0006-0000-0A00-00001C020000}">
      <text>
        <r>
          <rPr>
            <sz val="11"/>
            <color indexed="8"/>
            <rFont val="Helvetica"/>
            <family val="2"/>
          </rPr>
          <t xml:space="preserve">Mack Eason:
https://translate.google.com/translate?hl=en&amp;sl=es&amp;u=http://www.cimacnoticias.com.mx/node/48915&amp;prev=search
</t>
        </r>
      </text>
    </comment>
    <comment ref="AM143" authorId="1" shapeId="0" xr:uid="{00000000-0006-0000-0A00-00001D020000}">
      <text>
        <r>
          <rPr>
            <sz val="11"/>
            <color indexed="8"/>
            <rFont val="Helvetica"/>
            <family val="2"/>
          </rPr>
          <t>Mack Eason:
“Women's Link Worldwide”</t>
        </r>
      </text>
    </comment>
    <comment ref="B144" authorId="1" shapeId="0" xr:uid="{00000000-0006-0000-0A00-00001E020000}">
      <text>
        <r>
          <rPr>
            <sz val="11"/>
            <color indexed="8"/>
            <rFont val="Helvetica"/>
            <family val="2"/>
          </rPr>
          <t>Mack Eason:
Potentially just passive personality.  Need to find copy of the complaint to see if the complaint itself was cast as a UJ case or a passive personality case.</t>
        </r>
      </text>
    </comment>
    <comment ref="N144" authorId="1" shapeId="0" xr:uid="{00000000-0006-0000-0A00-00001F020000}">
      <text>
        <r>
          <rPr>
            <sz val="11"/>
            <color indexed="8"/>
            <rFont val="Helvetica"/>
            <family val="2"/>
          </rPr>
          <t>Mack Eason:
https://translate.google.com/translate?hl=en&amp;sl=auto&amp;tl=en&amp;u=http%3A%2F%2Fwww.herbogeminis.com%2FIMG%2Fpdf%2Fai_reforma_jurisdiccion_universal_espanola2.pdf</t>
        </r>
      </text>
    </comment>
    <comment ref="AJ144" authorId="1" shapeId="0" xr:uid="{00000000-0006-0000-0A00-000020020000}">
      <text>
        <r>
          <rPr>
            <sz val="11"/>
            <color indexed="8"/>
            <rFont val="Helvetica"/>
            <family val="2"/>
          </rPr>
          <t xml:space="preserve">Mack Eason:
https://translate.google.com/translate?hl=en&amp;sl=es&amp;u=http://www.cimacnoticias.com.mx/node/48915&amp;prev=search
</t>
        </r>
      </text>
    </comment>
    <comment ref="AM144" authorId="1" shapeId="0" xr:uid="{00000000-0006-0000-0A00-000021020000}">
      <text>
        <r>
          <rPr>
            <sz val="11"/>
            <color indexed="8"/>
            <rFont val="Helvetica"/>
            <family val="2"/>
          </rPr>
          <t>Mack Eason:
“Women's Link Worldwide”</t>
        </r>
      </text>
    </comment>
    <comment ref="B145" authorId="1" shapeId="0" xr:uid="{00000000-0006-0000-0A00-000022020000}">
      <text>
        <r>
          <rPr>
            <sz val="11"/>
            <color indexed="8"/>
            <rFont val="Helvetica"/>
            <family val="2"/>
          </rPr>
          <t>Mack Eason:
Potentially just passive personality.  Need to find copy of the complaint to see if the complaint itself was cast as a UJ case or a passive personality case.</t>
        </r>
      </text>
    </comment>
    <comment ref="N145" authorId="1" shapeId="0" xr:uid="{00000000-0006-0000-0A00-000023020000}">
      <text>
        <r>
          <rPr>
            <sz val="11"/>
            <color indexed="8"/>
            <rFont val="Helvetica"/>
            <family val="2"/>
          </rPr>
          <t>Mack Eason:
https://translate.google.com/translate?hl=en&amp;sl=auto&amp;tl=en&amp;u=http%3A%2F%2Fwww.herbogeminis.com%2FIMG%2Fpdf%2Fai_reforma_jurisdiccion_universal_espanola2.pdf</t>
        </r>
      </text>
    </comment>
    <comment ref="AJ145" authorId="1" shapeId="0" xr:uid="{00000000-0006-0000-0A00-000024020000}">
      <text>
        <r>
          <rPr>
            <sz val="11"/>
            <color indexed="8"/>
            <rFont val="Helvetica"/>
            <family val="2"/>
          </rPr>
          <t xml:space="preserve">Mack Eason:
https://translate.google.com/translate?hl=en&amp;sl=es&amp;u=http://www.cimacnoticias.com.mx/node/48915&amp;prev=search
</t>
        </r>
      </text>
    </comment>
    <comment ref="AM145" authorId="1" shapeId="0" xr:uid="{00000000-0006-0000-0A00-000025020000}">
      <text>
        <r>
          <rPr>
            <sz val="11"/>
            <color indexed="8"/>
            <rFont val="Helvetica"/>
            <family val="2"/>
          </rPr>
          <t>Mack Eason:
“Women's Link Worldwide”</t>
        </r>
      </text>
    </comment>
    <comment ref="B146" authorId="1" shapeId="0" xr:uid="{00000000-0006-0000-0A00-000026020000}">
      <text>
        <r>
          <rPr>
            <sz val="11"/>
            <color indexed="8"/>
            <rFont val="Helvetica"/>
            <family val="2"/>
          </rPr>
          <t>Mack Eason:
Potentially just passive personality.  Need to find copy of the complaint to see if the complaint itself was cast as a UJ case or a passive personality case.</t>
        </r>
      </text>
    </comment>
    <comment ref="N146" authorId="1" shapeId="0" xr:uid="{00000000-0006-0000-0A00-000027020000}">
      <text>
        <r>
          <rPr>
            <sz val="11"/>
            <color indexed="8"/>
            <rFont val="Helvetica"/>
            <family val="2"/>
          </rPr>
          <t>Mack Eason:
https://translate.google.com/translate?hl=en&amp;sl=auto&amp;tl=en&amp;u=http%3A%2F%2Fwww.herbogeminis.com%2FIMG%2Fpdf%2Fai_reforma_jurisdiccion_universal_espanola2.pdf</t>
        </r>
      </text>
    </comment>
    <comment ref="AJ146" authorId="1" shapeId="0" xr:uid="{00000000-0006-0000-0A00-000028020000}">
      <text>
        <r>
          <rPr>
            <sz val="11"/>
            <color indexed="8"/>
            <rFont val="Helvetica"/>
            <family val="2"/>
          </rPr>
          <t xml:space="preserve">Mack Eason:
https://translate.google.com/translate?hl=en&amp;sl=es&amp;u=http://www.cimacnoticias.com.mx/node/48915&amp;prev=search
</t>
        </r>
      </text>
    </comment>
    <comment ref="AM146" authorId="1" shapeId="0" xr:uid="{00000000-0006-0000-0A00-000029020000}">
      <text>
        <r>
          <rPr>
            <sz val="11"/>
            <color indexed="8"/>
            <rFont val="Helvetica"/>
            <family val="2"/>
          </rPr>
          <t>Mack Eason:
“Women's Link Worldwide”</t>
        </r>
      </text>
    </comment>
    <comment ref="B147" authorId="1" shapeId="0" xr:uid="{00000000-0006-0000-0A00-00002A020000}">
      <text>
        <r>
          <rPr>
            <sz val="11"/>
            <color indexed="8"/>
            <rFont val="Helvetica"/>
            <family val="2"/>
          </rPr>
          <t>Mack Eason:
Potentially just passive personality.  Need to find copy of the complaint to see if the complaint itself was cast as a UJ case or a passive personality case.</t>
        </r>
      </text>
    </comment>
    <comment ref="N147" authorId="1" shapeId="0" xr:uid="{00000000-0006-0000-0A00-00002B020000}">
      <text>
        <r>
          <rPr>
            <sz val="11"/>
            <color indexed="8"/>
            <rFont val="Helvetica"/>
            <family val="2"/>
          </rPr>
          <t>Mack Eason:
https://translate.google.com/translate?hl=en&amp;sl=auto&amp;tl=en&amp;u=http%3A%2F%2Fwww.herbogeminis.com%2FIMG%2Fpdf%2Fai_reforma_jurisdiccion_universal_espanola2.pdf</t>
        </r>
      </text>
    </comment>
    <comment ref="AJ147" authorId="1" shapeId="0" xr:uid="{00000000-0006-0000-0A00-00002C020000}">
      <text>
        <r>
          <rPr>
            <sz val="11"/>
            <color indexed="8"/>
            <rFont val="Helvetica"/>
            <family val="2"/>
          </rPr>
          <t xml:space="preserve">Mack Eason:
https://translate.google.com/translate?hl=en&amp;sl=es&amp;u=http://www.cimacnoticias.com.mx/node/48915&amp;prev=search
</t>
        </r>
      </text>
    </comment>
    <comment ref="AM147" authorId="1" shapeId="0" xr:uid="{00000000-0006-0000-0A00-00002D020000}">
      <text>
        <r>
          <rPr>
            <sz val="11"/>
            <color indexed="8"/>
            <rFont val="Helvetica"/>
            <family val="2"/>
          </rPr>
          <t>Mack Eason:
“Women's Link Worldwide”</t>
        </r>
      </text>
    </comment>
    <comment ref="B148" authorId="1" shapeId="0" xr:uid="{00000000-0006-0000-0A00-00002E020000}">
      <text>
        <r>
          <rPr>
            <sz val="11"/>
            <color indexed="8"/>
            <rFont val="Helvetica"/>
            <family val="2"/>
          </rPr>
          <t>Mack Eason:
Potentially just passive personality.  Need to find copy of the complaint to see if the complaint itself was cast as a UJ case or a passive personality case.</t>
        </r>
      </text>
    </comment>
    <comment ref="N148" authorId="1" shapeId="0" xr:uid="{00000000-0006-0000-0A00-00002F020000}">
      <text>
        <r>
          <rPr>
            <sz val="11"/>
            <color indexed="8"/>
            <rFont val="Helvetica"/>
            <family val="2"/>
          </rPr>
          <t>Mack Eason:
https://translate.google.com/translate?hl=en&amp;sl=auto&amp;tl=en&amp;u=http%3A%2F%2Fwww.herbogeminis.com%2FIMG%2Fpdf%2Fai_reforma_jurisdiccion_universal_espanola2.pdf</t>
        </r>
      </text>
    </comment>
    <comment ref="AJ148" authorId="1" shapeId="0" xr:uid="{00000000-0006-0000-0A00-000030020000}">
      <text>
        <r>
          <rPr>
            <sz val="11"/>
            <color indexed="8"/>
            <rFont val="Helvetica"/>
            <family val="2"/>
          </rPr>
          <t xml:space="preserve">Mack Eason:
https://translate.google.com/translate?hl=en&amp;sl=es&amp;u=http://www.cimacnoticias.com.mx/node/48915&amp;prev=search
</t>
        </r>
      </text>
    </comment>
    <comment ref="AM148" authorId="1" shapeId="0" xr:uid="{00000000-0006-0000-0A00-000031020000}">
      <text>
        <r>
          <rPr>
            <sz val="11"/>
            <color indexed="8"/>
            <rFont val="Helvetica"/>
            <family val="2"/>
          </rPr>
          <t>Mack Eason:
“Women's Link Worldwide”</t>
        </r>
      </text>
    </comment>
    <comment ref="B149" authorId="1" shapeId="0" xr:uid="{00000000-0006-0000-0A00-000032020000}">
      <text>
        <r>
          <rPr>
            <sz val="11"/>
            <color indexed="8"/>
            <rFont val="Helvetica"/>
            <family val="2"/>
          </rPr>
          <t>Mack Eason:
Potentially just passive personality.  Need to find copy of the complaint to see if the complaint itself was cast as a UJ case or a passive personality case.</t>
        </r>
      </text>
    </comment>
    <comment ref="N149" authorId="1" shapeId="0" xr:uid="{00000000-0006-0000-0A00-000033020000}">
      <text>
        <r>
          <rPr>
            <sz val="11"/>
            <color indexed="8"/>
            <rFont val="Helvetica"/>
            <family val="2"/>
          </rPr>
          <t>Mack Eason:
https://translate.google.com/translate?hl=en&amp;sl=auto&amp;tl=en&amp;u=http%3A%2F%2Fwww.herbogeminis.com%2FIMG%2Fpdf%2Fai_reforma_jurisdiccion_universal_espanola2.pdf</t>
        </r>
      </text>
    </comment>
    <comment ref="AJ149" authorId="1" shapeId="0" xr:uid="{00000000-0006-0000-0A00-000034020000}">
      <text>
        <r>
          <rPr>
            <sz val="11"/>
            <color indexed="8"/>
            <rFont val="Helvetica"/>
            <family val="2"/>
          </rPr>
          <t xml:space="preserve">Mack Eason:
https://translate.google.com/translate?hl=en&amp;sl=es&amp;u=http://www.cimacnoticias.com.mx/node/48915&amp;prev=search
</t>
        </r>
      </text>
    </comment>
    <comment ref="AM149" authorId="1" shapeId="0" xr:uid="{00000000-0006-0000-0A00-000035020000}">
      <text>
        <r>
          <rPr>
            <sz val="11"/>
            <color indexed="8"/>
            <rFont val="Helvetica"/>
            <family val="2"/>
          </rPr>
          <t>Mack Eason:
“Women's Link Worldwide”</t>
        </r>
      </text>
    </comment>
    <comment ref="B150" authorId="1" shapeId="0" xr:uid="{00000000-0006-0000-0A00-000036020000}">
      <text>
        <r>
          <rPr>
            <sz val="11"/>
            <color indexed="8"/>
            <rFont val="Helvetica"/>
            <family val="2"/>
          </rPr>
          <t>Mack Eason:
Potentially just passive personality.  Need to find copy of the complaint to see if the complaint itself was cast as a UJ case or a passive personality case.</t>
        </r>
      </text>
    </comment>
    <comment ref="N150" authorId="1" shapeId="0" xr:uid="{00000000-0006-0000-0A00-000037020000}">
      <text>
        <r>
          <rPr>
            <sz val="11"/>
            <color indexed="8"/>
            <rFont val="Helvetica"/>
            <family val="2"/>
          </rPr>
          <t>Mack Eason:
https://translate.google.com/translate?hl=en&amp;sl=auto&amp;tl=en&amp;u=http%3A%2F%2Fwww.herbogeminis.com%2FIMG%2Fpdf%2Fai_reforma_jurisdiccion_universal_espanola2.pdf</t>
        </r>
      </text>
    </comment>
    <comment ref="AJ150" authorId="1" shapeId="0" xr:uid="{00000000-0006-0000-0A00-000038020000}">
      <text>
        <r>
          <rPr>
            <sz val="11"/>
            <color indexed="8"/>
            <rFont val="Helvetica"/>
            <family val="2"/>
          </rPr>
          <t xml:space="preserve">Mack Eason:
https://translate.google.com/translate?hl=en&amp;sl=es&amp;u=http://www.cimacnoticias.com.mx/node/48915&amp;prev=search
</t>
        </r>
      </text>
    </comment>
    <comment ref="AM150" authorId="1" shapeId="0" xr:uid="{00000000-0006-0000-0A00-000039020000}">
      <text>
        <r>
          <rPr>
            <sz val="11"/>
            <color indexed="8"/>
            <rFont val="Helvetica"/>
            <family val="2"/>
          </rPr>
          <t>Mack Eason:
“Women's Link Worldwide”</t>
        </r>
      </text>
    </comment>
    <comment ref="B151" authorId="1" shapeId="0" xr:uid="{00000000-0006-0000-0A00-00003A020000}">
      <text>
        <r>
          <rPr>
            <sz val="11"/>
            <color indexed="8"/>
            <rFont val="Helvetica"/>
            <family val="2"/>
          </rPr>
          <t>Mack Eason:
Potentially just passive personality.  Need to find copy of the complaint to see if the complaint itself was cast as a UJ case or a passive personality case.</t>
        </r>
      </text>
    </comment>
    <comment ref="N151" authorId="1" shapeId="0" xr:uid="{00000000-0006-0000-0A00-00003B020000}">
      <text>
        <r>
          <rPr>
            <sz val="11"/>
            <color indexed="8"/>
            <rFont val="Helvetica"/>
            <family val="2"/>
          </rPr>
          <t>Mack Eason:
https://translate.google.com/translate?hl=en&amp;sl=auto&amp;tl=en&amp;u=http%3A%2F%2Fwww.herbogeminis.com%2FIMG%2Fpdf%2Fai_reforma_jurisdiccion_universal_espanola2.pdf</t>
        </r>
      </text>
    </comment>
    <comment ref="AJ151" authorId="1" shapeId="0" xr:uid="{00000000-0006-0000-0A00-00003C020000}">
      <text>
        <r>
          <rPr>
            <sz val="11"/>
            <color indexed="8"/>
            <rFont val="Helvetica"/>
            <family val="2"/>
          </rPr>
          <t xml:space="preserve">Mack Eason:
https://translate.google.com/translate?hl=en&amp;sl=es&amp;u=http://www.cimacnoticias.com.mx/node/48915&amp;prev=search
</t>
        </r>
      </text>
    </comment>
    <comment ref="AM151" authorId="1" shapeId="0" xr:uid="{00000000-0006-0000-0A00-00003D020000}">
      <text>
        <r>
          <rPr>
            <sz val="11"/>
            <color indexed="8"/>
            <rFont val="Helvetica"/>
            <family val="2"/>
          </rPr>
          <t>Mack Eason:
“Women's Link Worldwide”</t>
        </r>
      </text>
    </comment>
    <comment ref="B152" authorId="1" shapeId="0" xr:uid="{00000000-0006-0000-0A00-00003E020000}">
      <text>
        <r>
          <rPr>
            <sz val="11"/>
            <color indexed="8"/>
            <rFont val="Helvetica"/>
            <family val="2"/>
          </rPr>
          <t>Mack Eason:
Potentially just passive personality.  Need to find copy of the complaint to see if the complaint itself was cast as a UJ case or a passive personality case.</t>
        </r>
      </text>
    </comment>
    <comment ref="N152" authorId="1" shapeId="0" xr:uid="{00000000-0006-0000-0A00-00003F020000}">
      <text>
        <r>
          <rPr>
            <sz val="11"/>
            <color indexed="8"/>
            <rFont val="Helvetica"/>
            <family val="2"/>
          </rPr>
          <t>Mack Eason:
https://translate.google.com/translate?hl=en&amp;sl=auto&amp;tl=en&amp;u=http%3A%2F%2Fwww.herbogeminis.com%2FIMG%2Fpdf%2Fai_reforma_jurisdiccion_universal_espanola2.pdf</t>
        </r>
      </text>
    </comment>
    <comment ref="AJ152" authorId="1" shapeId="0" xr:uid="{00000000-0006-0000-0A00-000040020000}">
      <text>
        <r>
          <rPr>
            <sz val="11"/>
            <color indexed="8"/>
            <rFont val="Helvetica"/>
            <family val="2"/>
          </rPr>
          <t xml:space="preserve">Mack Eason:
https://translate.google.com/translate?hl=en&amp;sl=es&amp;u=http://www.cimacnoticias.com.mx/node/48915&amp;prev=search
</t>
        </r>
      </text>
    </comment>
    <comment ref="AM152" authorId="1" shapeId="0" xr:uid="{00000000-0006-0000-0A00-000041020000}">
      <text>
        <r>
          <rPr>
            <sz val="11"/>
            <color indexed="8"/>
            <rFont val="Helvetica"/>
            <family val="2"/>
          </rPr>
          <t>Mack Eason:
“Women's Link Worldwide”</t>
        </r>
      </text>
    </comment>
    <comment ref="B153" authorId="1" shapeId="0" xr:uid="{00000000-0006-0000-0A00-000042020000}">
      <text>
        <r>
          <rPr>
            <sz val="11"/>
            <color indexed="8"/>
            <rFont val="Helvetica"/>
            <family val="2"/>
          </rPr>
          <t>Mack Eason:
Potentially just passive personality.  Need to find copy of the complaint to see if the complaint itself was cast as a UJ case or a passive personality case.</t>
        </r>
      </text>
    </comment>
    <comment ref="N153" authorId="1" shapeId="0" xr:uid="{00000000-0006-0000-0A00-000043020000}">
      <text>
        <r>
          <rPr>
            <sz val="11"/>
            <color indexed="8"/>
            <rFont val="Helvetica"/>
            <family val="2"/>
          </rPr>
          <t>Mack Eason:
https://translate.google.com/translate?hl=en&amp;sl=auto&amp;tl=en&amp;u=http%3A%2F%2Fwww.herbogeminis.com%2FIMG%2Fpdf%2Fai_reforma_jurisdiccion_universal_espanola2.pdf</t>
        </r>
      </text>
    </comment>
    <comment ref="AJ153" authorId="1" shapeId="0" xr:uid="{00000000-0006-0000-0A00-000044020000}">
      <text>
        <r>
          <rPr>
            <sz val="11"/>
            <color indexed="8"/>
            <rFont val="Helvetica"/>
            <family val="2"/>
          </rPr>
          <t xml:space="preserve">Mack Eason:
https://translate.google.com/translate?hl=en&amp;sl=es&amp;u=http://www.cimacnoticias.com.mx/node/48915&amp;prev=search
</t>
        </r>
      </text>
    </comment>
    <comment ref="AM153" authorId="1" shapeId="0" xr:uid="{00000000-0006-0000-0A00-000045020000}">
      <text>
        <r>
          <rPr>
            <sz val="11"/>
            <color indexed="8"/>
            <rFont val="Helvetica"/>
            <family val="2"/>
          </rPr>
          <t>Mack Eason:
“Women's Link Worldwide”</t>
        </r>
      </text>
    </comment>
    <comment ref="B154" authorId="1" shapeId="0" xr:uid="{00000000-0006-0000-0A00-000046020000}">
      <text>
        <r>
          <rPr>
            <sz val="11"/>
            <color indexed="8"/>
            <rFont val="Helvetica"/>
            <family val="2"/>
          </rPr>
          <t>Mack Eason:
Potentially just passive personality.  Need to find copy of the complaint to see if the complaint itself was cast as a UJ case or a passive personality case.</t>
        </r>
      </text>
    </comment>
    <comment ref="N154" authorId="1" shapeId="0" xr:uid="{00000000-0006-0000-0A00-000047020000}">
      <text>
        <r>
          <rPr>
            <sz val="11"/>
            <color indexed="8"/>
            <rFont val="Helvetica"/>
            <family val="2"/>
          </rPr>
          <t>Mack Eason:
https://translate.google.com/translate?hl=en&amp;sl=auto&amp;tl=en&amp;u=http%3A%2F%2Fwww.herbogeminis.com%2FIMG%2Fpdf%2Fai_reforma_jurisdiccion_universal_espanola2.pdf</t>
        </r>
      </text>
    </comment>
    <comment ref="AJ154" authorId="1" shapeId="0" xr:uid="{00000000-0006-0000-0A00-000048020000}">
      <text>
        <r>
          <rPr>
            <sz val="11"/>
            <color indexed="8"/>
            <rFont val="Helvetica"/>
            <family val="2"/>
          </rPr>
          <t xml:space="preserve">Mack Eason:
https://translate.google.com/translate?hl=en&amp;sl=es&amp;u=http://www.cimacnoticias.com.mx/node/48915&amp;prev=search
</t>
        </r>
      </text>
    </comment>
    <comment ref="AM154" authorId="1" shapeId="0" xr:uid="{00000000-0006-0000-0A00-000049020000}">
      <text>
        <r>
          <rPr>
            <sz val="11"/>
            <color indexed="8"/>
            <rFont val="Helvetica"/>
            <family val="2"/>
          </rPr>
          <t>Mack Eason:
“Women's Link Worldwide”</t>
        </r>
      </text>
    </comment>
    <comment ref="B155" authorId="1" shapeId="0" xr:uid="{00000000-0006-0000-0A00-00004A020000}">
      <text>
        <r>
          <rPr>
            <sz val="11"/>
            <color indexed="8"/>
            <rFont val="Helvetica"/>
            <family val="2"/>
          </rPr>
          <t>Mack Eason:
Potentially just passive personality.  Need to find copy of the complaint to see if the complaint itself was cast as a UJ case or a passive personality case.</t>
        </r>
      </text>
    </comment>
    <comment ref="N155" authorId="1" shapeId="0" xr:uid="{00000000-0006-0000-0A00-00004B020000}">
      <text>
        <r>
          <rPr>
            <sz val="11"/>
            <color indexed="8"/>
            <rFont val="Helvetica"/>
            <family val="2"/>
          </rPr>
          <t>Mack Eason:
https://translate.google.com/translate?hl=en&amp;sl=auto&amp;tl=en&amp;u=http%3A%2F%2Fwww.herbogeminis.com%2FIMG%2Fpdf%2Fai_reforma_jurisdiccion_universal_espanola2.pdf</t>
        </r>
      </text>
    </comment>
    <comment ref="AJ155" authorId="1" shapeId="0" xr:uid="{00000000-0006-0000-0A00-00004C020000}">
      <text>
        <r>
          <rPr>
            <sz val="11"/>
            <color indexed="8"/>
            <rFont val="Helvetica"/>
            <family val="2"/>
          </rPr>
          <t xml:space="preserve">Mack Eason:
https://translate.google.com/translate?hl=en&amp;sl=es&amp;u=http://www.cimacnoticias.com.mx/node/48915&amp;prev=search
</t>
        </r>
      </text>
    </comment>
    <comment ref="AM155" authorId="1" shapeId="0" xr:uid="{00000000-0006-0000-0A00-00004D020000}">
      <text>
        <r>
          <rPr>
            <sz val="11"/>
            <color indexed="8"/>
            <rFont val="Helvetica"/>
            <family val="2"/>
          </rPr>
          <t>Mack Eason:
“Women's Link Worldwide”</t>
        </r>
      </text>
    </comment>
    <comment ref="B156" authorId="1" shapeId="0" xr:uid="{00000000-0006-0000-0A00-00004E020000}">
      <text>
        <r>
          <rPr>
            <sz val="11"/>
            <color indexed="8"/>
            <rFont val="Helvetica"/>
            <family val="2"/>
          </rPr>
          <t>Mack Eason:
Potentially just passive personality.  Need to find copy of the complaint to see if the complaint itself was cast as a UJ case or a passive personality case.</t>
        </r>
      </text>
    </comment>
    <comment ref="N156" authorId="1" shapeId="0" xr:uid="{00000000-0006-0000-0A00-00004F020000}">
      <text>
        <r>
          <rPr>
            <sz val="11"/>
            <color indexed="8"/>
            <rFont val="Helvetica"/>
            <family val="2"/>
          </rPr>
          <t>Mack Eason:
https://translate.google.com/translate?hl=en&amp;sl=auto&amp;tl=en&amp;u=http%3A%2F%2Fwww.herbogeminis.com%2FIMG%2Fpdf%2Fai_reforma_jurisdiccion_universal_espanola2.pdf</t>
        </r>
      </text>
    </comment>
    <comment ref="AJ156" authorId="1" shapeId="0" xr:uid="{00000000-0006-0000-0A00-000050020000}">
      <text>
        <r>
          <rPr>
            <sz val="11"/>
            <color indexed="8"/>
            <rFont val="Helvetica"/>
            <family val="2"/>
          </rPr>
          <t xml:space="preserve">Mack Eason:
https://translate.google.com/translate?hl=en&amp;sl=es&amp;u=http://www.cimacnoticias.com.mx/node/48915&amp;prev=search
</t>
        </r>
      </text>
    </comment>
    <comment ref="AM156" authorId="1" shapeId="0" xr:uid="{00000000-0006-0000-0A00-000051020000}">
      <text>
        <r>
          <rPr>
            <sz val="11"/>
            <color indexed="8"/>
            <rFont val="Helvetica"/>
            <family val="2"/>
          </rPr>
          <t>Mack Eason:
“Women's Link Worldwide”</t>
        </r>
      </text>
    </comment>
    <comment ref="B157" authorId="1" shapeId="0" xr:uid="{00000000-0006-0000-0A00-000052020000}">
      <text>
        <r>
          <rPr>
            <sz val="11"/>
            <color indexed="8"/>
            <rFont val="Helvetica"/>
            <family val="2"/>
          </rPr>
          <t>Mack Eason:
Potentially just passive personality.  Need to find copy of the complaint to see if the complaint itself was cast as a UJ case or a passive personality case.</t>
        </r>
      </text>
    </comment>
    <comment ref="N157" authorId="1" shapeId="0" xr:uid="{00000000-0006-0000-0A00-000053020000}">
      <text>
        <r>
          <rPr>
            <sz val="11"/>
            <color indexed="8"/>
            <rFont val="Helvetica"/>
            <family val="2"/>
          </rPr>
          <t>Mack Eason:
https://translate.google.com/translate?hl=en&amp;sl=auto&amp;tl=en&amp;u=http%3A%2F%2Fwww.herbogeminis.com%2FIMG%2Fpdf%2Fai_reforma_jurisdiccion_universal_espanola2.pdf</t>
        </r>
      </text>
    </comment>
    <comment ref="AJ157" authorId="1" shapeId="0" xr:uid="{00000000-0006-0000-0A00-000054020000}">
      <text>
        <r>
          <rPr>
            <sz val="11"/>
            <color indexed="8"/>
            <rFont val="Helvetica"/>
            <family val="2"/>
          </rPr>
          <t xml:space="preserve">Mack Eason:
https://translate.google.com/translate?hl=en&amp;sl=es&amp;u=http://www.cimacnoticias.com.mx/node/48915&amp;prev=search
</t>
        </r>
      </text>
    </comment>
    <comment ref="AM157" authorId="1" shapeId="0" xr:uid="{00000000-0006-0000-0A00-000055020000}">
      <text>
        <r>
          <rPr>
            <sz val="11"/>
            <color indexed="8"/>
            <rFont val="Helvetica"/>
            <family val="2"/>
          </rPr>
          <t>Mack Eason:
“Women's Link Worldwide”</t>
        </r>
      </text>
    </comment>
    <comment ref="B158" authorId="1" shapeId="0" xr:uid="{00000000-0006-0000-0A00-000056020000}">
      <text>
        <r>
          <rPr>
            <sz val="11"/>
            <color indexed="8"/>
            <rFont val="Helvetica"/>
            <family val="2"/>
          </rPr>
          <t>Mack Eason:
Potentially just passive personality.  Need to find copy of the complaint to see if the complaint itself was cast as a UJ case or a passive personality case.</t>
        </r>
      </text>
    </comment>
    <comment ref="N158" authorId="1" shapeId="0" xr:uid="{00000000-0006-0000-0A00-000057020000}">
      <text>
        <r>
          <rPr>
            <sz val="11"/>
            <color indexed="8"/>
            <rFont val="Helvetica"/>
            <family val="2"/>
          </rPr>
          <t>Mack Eason:
https://translate.google.com/translate?hl=en&amp;sl=auto&amp;tl=en&amp;u=http%3A%2F%2Fwww.herbogeminis.com%2FIMG%2Fpdf%2Fai_reforma_jurisdiccion_universal_espanola2.pdf</t>
        </r>
      </text>
    </comment>
    <comment ref="AJ158" authorId="1" shapeId="0" xr:uid="{00000000-0006-0000-0A00-000058020000}">
      <text>
        <r>
          <rPr>
            <sz val="11"/>
            <color indexed="8"/>
            <rFont val="Helvetica"/>
            <family val="2"/>
          </rPr>
          <t xml:space="preserve">Mack Eason:
https://translate.google.com/translate?hl=en&amp;sl=es&amp;u=http://www.cimacnoticias.com.mx/node/48915&amp;prev=search
</t>
        </r>
      </text>
    </comment>
    <comment ref="AM158" authorId="1" shapeId="0" xr:uid="{00000000-0006-0000-0A00-000059020000}">
      <text>
        <r>
          <rPr>
            <sz val="11"/>
            <color indexed="8"/>
            <rFont val="Helvetica"/>
            <family val="2"/>
          </rPr>
          <t>Mack Eason:
“Women's Link Worldwide”</t>
        </r>
      </text>
    </comment>
    <comment ref="B159" authorId="1" shapeId="0" xr:uid="{00000000-0006-0000-0A00-00005A020000}">
      <text>
        <r>
          <rPr>
            <sz val="11"/>
            <color indexed="8"/>
            <rFont val="Helvetica"/>
            <family val="2"/>
          </rPr>
          <t>Mack Eason:
Potentially just passive personality.  Need to find copy of the complaint to see if the complaint itself was cast as a UJ case or a passive personality case.</t>
        </r>
      </text>
    </comment>
    <comment ref="N159" authorId="1" shapeId="0" xr:uid="{00000000-0006-0000-0A00-00005B020000}">
      <text>
        <r>
          <rPr>
            <sz val="11"/>
            <color indexed="8"/>
            <rFont val="Helvetica"/>
            <family val="2"/>
          </rPr>
          <t>Mack Eason:
https://translate.google.com/translate?hl=en&amp;sl=auto&amp;tl=en&amp;u=http%3A%2F%2Fwww.herbogeminis.com%2FIMG%2Fpdf%2Fai_reforma_jurisdiccion_universal_espanola2.pdf</t>
        </r>
      </text>
    </comment>
    <comment ref="AJ159" authorId="1" shapeId="0" xr:uid="{00000000-0006-0000-0A00-00005C020000}">
      <text>
        <r>
          <rPr>
            <sz val="11"/>
            <color indexed="8"/>
            <rFont val="Helvetica"/>
            <family val="2"/>
          </rPr>
          <t xml:space="preserve">Mack Eason:
https://translate.google.com/translate?hl=en&amp;sl=es&amp;u=http://www.cimacnoticias.com.mx/node/48915&amp;prev=search
</t>
        </r>
      </text>
    </comment>
    <comment ref="AM159" authorId="1" shapeId="0" xr:uid="{00000000-0006-0000-0A00-00005D020000}">
      <text>
        <r>
          <rPr>
            <sz val="11"/>
            <color indexed="8"/>
            <rFont val="Helvetica"/>
            <family val="2"/>
          </rPr>
          <t>Mack Eason:
“Women's Link Worldwide”</t>
        </r>
      </text>
    </comment>
    <comment ref="B160" authorId="1" shapeId="0" xr:uid="{00000000-0006-0000-0A00-00005E020000}">
      <text>
        <r>
          <rPr>
            <sz val="11"/>
            <color indexed="8"/>
            <rFont val="Helvetica"/>
            <family val="2"/>
          </rPr>
          <t>Mack Eason:
Potentially just passive personality.  Need to find copy of the complaint to see if the complaint itself was cast as a UJ case or a passive personality case.</t>
        </r>
      </text>
    </comment>
    <comment ref="N160" authorId="1" shapeId="0" xr:uid="{00000000-0006-0000-0A00-00005F020000}">
      <text>
        <r>
          <rPr>
            <sz val="11"/>
            <color indexed="8"/>
            <rFont val="Helvetica"/>
            <family val="2"/>
          </rPr>
          <t>Mack Eason:
https://translate.google.com/translate?hl=en&amp;sl=auto&amp;tl=en&amp;u=http%3A%2F%2Fwww.herbogeminis.com%2FIMG%2Fpdf%2Fai_reforma_jurisdiccion_universal_espanola2.pdf</t>
        </r>
      </text>
    </comment>
    <comment ref="AJ160" authorId="1" shapeId="0" xr:uid="{00000000-0006-0000-0A00-000060020000}">
      <text>
        <r>
          <rPr>
            <sz val="11"/>
            <color indexed="8"/>
            <rFont val="Helvetica"/>
            <family val="2"/>
          </rPr>
          <t xml:space="preserve">Mack Eason:
https://translate.google.com/translate?hl=en&amp;sl=es&amp;u=http://www.cimacnoticias.com.mx/node/48915&amp;prev=search
</t>
        </r>
      </text>
    </comment>
    <comment ref="AM160" authorId="1" shapeId="0" xr:uid="{00000000-0006-0000-0A00-000061020000}">
      <text>
        <r>
          <rPr>
            <sz val="11"/>
            <color indexed="8"/>
            <rFont val="Helvetica"/>
            <family val="2"/>
          </rPr>
          <t>Mack Eason:
“Women's Link Worldwide”</t>
        </r>
      </text>
    </comment>
    <comment ref="B161" authorId="1" shapeId="0" xr:uid="{00000000-0006-0000-0A00-000062020000}">
      <text>
        <r>
          <rPr>
            <sz val="11"/>
            <color indexed="8"/>
            <rFont val="Helvetica"/>
            <family val="2"/>
          </rPr>
          <t>Mack Eason:
Potentially just passive personality.  Need to find copy of the complaint to see if the complaint itself was cast as a UJ case or a passive personality case.</t>
        </r>
      </text>
    </comment>
    <comment ref="N161" authorId="1" shapeId="0" xr:uid="{00000000-0006-0000-0A00-000063020000}">
      <text>
        <r>
          <rPr>
            <sz val="11"/>
            <color indexed="8"/>
            <rFont val="Helvetica"/>
            <family val="2"/>
          </rPr>
          <t>Mack Eason:
https://translate.google.com/translate?hl=en&amp;sl=auto&amp;tl=en&amp;u=http%3A%2F%2Fwww.herbogeminis.com%2FIMG%2Fpdf%2Fai_reforma_jurisdiccion_universal_espanola2.pdf</t>
        </r>
      </text>
    </comment>
    <comment ref="AJ161" authorId="1" shapeId="0" xr:uid="{00000000-0006-0000-0A00-000064020000}">
      <text>
        <r>
          <rPr>
            <sz val="11"/>
            <color indexed="8"/>
            <rFont val="Helvetica"/>
            <family val="2"/>
          </rPr>
          <t xml:space="preserve">Mack Eason:
https://translate.google.com/translate?hl=en&amp;sl=es&amp;u=http://www.cimacnoticias.com.mx/node/48915&amp;prev=search
</t>
        </r>
      </text>
    </comment>
    <comment ref="AM161" authorId="1" shapeId="0" xr:uid="{00000000-0006-0000-0A00-000065020000}">
      <text>
        <r>
          <rPr>
            <sz val="11"/>
            <color indexed="8"/>
            <rFont val="Helvetica"/>
            <family val="2"/>
          </rPr>
          <t>Mack Eason:
“Women's Link Worldwide”</t>
        </r>
      </text>
    </comment>
    <comment ref="B162" authorId="1" shapeId="0" xr:uid="{00000000-0006-0000-0A00-000066020000}">
      <text>
        <r>
          <rPr>
            <sz val="11"/>
            <color indexed="8"/>
            <rFont val="Helvetica"/>
            <family val="2"/>
          </rPr>
          <t>Mack Eason:
Potentially just passive personality.  Need to find copy of the complaint to see if the complaint itself was cast as a UJ case or a passive personality case.</t>
        </r>
      </text>
    </comment>
    <comment ref="N162" authorId="1" shapeId="0" xr:uid="{00000000-0006-0000-0A00-000067020000}">
      <text>
        <r>
          <rPr>
            <sz val="11"/>
            <color indexed="8"/>
            <rFont val="Helvetica"/>
            <family val="2"/>
          </rPr>
          <t>Mack Eason:
https://translate.google.com/translate?hl=en&amp;sl=auto&amp;tl=en&amp;u=http%3A%2F%2Fwww.herbogeminis.com%2FIMG%2Fpdf%2Fai_reforma_jurisdiccion_universal_espanola2.pdf</t>
        </r>
      </text>
    </comment>
    <comment ref="AJ162" authorId="1" shapeId="0" xr:uid="{00000000-0006-0000-0A00-000068020000}">
      <text>
        <r>
          <rPr>
            <sz val="11"/>
            <color indexed="8"/>
            <rFont val="Helvetica"/>
            <family val="2"/>
          </rPr>
          <t xml:space="preserve">Mack Eason:
https://translate.google.com/translate?hl=en&amp;sl=es&amp;u=http://www.cimacnoticias.com.mx/node/48915&amp;prev=search
</t>
        </r>
      </text>
    </comment>
    <comment ref="AM162" authorId="1" shapeId="0" xr:uid="{00000000-0006-0000-0A00-000069020000}">
      <text>
        <r>
          <rPr>
            <sz val="11"/>
            <color indexed="8"/>
            <rFont val="Helvetica"/>
            <family val="2"/>
          </rPr>
          <t>Mack Eason:
“Women's Link Worldwide”</t>
        </r>
      </text>
    </comment>
    <comment ref="B163" authorId="1" shapeId="0" xr:uid="{00000000-0006-0000-0A00-00006A020000}">
      <text>
        <r>
          <rPr>
            <sz val="11"/>
            <color indexed="8"/>
            <rFont val="Helvetica"/>
            <family val="2"/>
          </rPr>
          <t>Mack Eason:
Potentially just passive personality.  Need to find copy of the complaint to see if the complaint itself was cast as a UJ case or a passive personality case.</t>
        </r>
      </text>
    </comment>
    <comment ref="N163" authorId="1" shapeId="0" xr:uid="{00000000-0006-0000-0A00-00006B020000}">
      <text>
        <r>
          <rPr>
            <sz val="11"/>
            <color indexed="8"/>
            <rFont val="Helvetica"/>
            <family val="2"/>
          </rPr>
          <t>Mack Eason:
https://translate.google.com/translate?hl=en&amp;sl=auto&amp;tl=en&amp;u=http%3A%2F%2Fwww.herbogeminis.com%2FIMG%2Fpdf%2Fai_reforma_jurisdiccion_universal_espanola2.pdf</t>
        </r>
      </text>
    </comment>
    <comment ref="AJ163" authorId="1" shapeId="0" xr:uid="{00000000-0006-0000-0A00-00006C020000}">
      <text>
        <r>
          <rPr>
            <sz val="11"/>
            <color indexed="8"/>
            <rFont val="Helvetica"/>
            <family val="2"/>
          </rPr>
          <t xml:space="preserve">Mack Eason:
https://translate.google.com/translate?hl=en&amp;sl=es&amp;u=http://www.cimacnoticias.com.mx/node/48915&amp;prev=search
</t>
        </r>
      </text>
    </comment>
    <comment ref="AM163" authorId="1" shapeId="0" xr:uid="{00000000-0006-0000-0A00-00006D020000}">
      <text>
        <r>
          <rPr>
            <sz val="11"/>
            <color indexed="8"/>
            <rFont val="Helvetica"/>
            <family val="2"/>
          </rPr>
          <t>Mack Eason:
“Women's Link Worldwide”</t>
        </r>
      </text>
    </comment>
    <comment ref="B164" authorId="1" shapeId="0" xr:uid="{00000000-0006-0000-0A00-00006E020000}">
      <text>
        <r>
          <rPr>
            <sz val="11"/>
            <color indexed="8"/>
            <rFont val="Helvetica"/>
            <family val="2"/>
          </rPr>
          <t>Mack Eason:
Potentially just passive personality.  Need to find copy of the complaint to see if the complaint itself was cast as a UJ case or a passive personality case.</t>
        </r>
      </text>
    </comment>
    <comment ref="N164" authorId="1" shapeId="0" xr:uid="{00000000-0006-0000-0A00-00006F020000}">
      <text>
        <r>
          <rPr>
            <sz val="11"/>
            <color indexed="8"/>
            <rFont val="Helvetica"/>
            <family val="2"/>
          </rPr>
          <t>Mack Eason:
https://translate.google.com/translate?hl=en&amp;sl=auto&amp;tl=en&amp;u=http%3A%2F%2Fwww.herbogeminis.com%2FIMG%2Fpdf%2Fai_reforma_jurisdiccion_universal_espanola2.pdf</t>
        </r>
      </text>
    </comment>
    <comment ref="AJ164" authorId="1" shapeId="0" xr:uid="{00000000-0006-0000-0A00-000070020000}">
      <text>
        <r>
          <rPr>
            <sz val="11"/>
            <color indexed="8"/>
            <rFont val="Helvetica"/>
            <family val="2"/>
          </rPr>
          <t xml:space="preserve">Mack Eason:
https://translate.google.com/translate?hl=en&amp;sl=es&amp;u=http://www.cimacnoticias.com.mx/node/48915&amp;prev=search
</t>
        </r>
      </text>
    </comment>
    <comment ref="AM164" authorId="1" shapeId="0" xr:uid="{00000000-0006-0000-0A00-000071020000}">
      <text>
        <r>
          <rPr>
            <sz val="11"/>
            <color indexed="8"/>
            <rFont val="Helvetica"/>
            <family val="2"/>
          </rPr>
          <t>Mack Eason:
“Women's Link Worldwide”</t>
        </r>
      </text>
    </comment>
    <comment ref="B165" authorId="1" shapeId="0" xr:uid="{00000000-0006-0000-0A00-000072020000}">
      <text>
        <r>
          <rPr>
            <sz val="11"/>
            <color indexed="8"/>
            <rFont val="Helvetica"/>
            <family val="2"/>
          </rPr>
          <t>Mack Eason:
Potentially just passive personality.  Need to find copy of the complaint to see if the complaint itself was cast as a UJ case or a passive personality case.</t>
        </r>
      </text>
    </comment>
    <comment ref="N165" authorId="1" shapeId="0" xr:uid="{00000000-0006-0000-0A00-000073020000}">
      <text>
        <r>
          <rPr>
            <sz val="11"/>
            <color indexed="8"/>
            <rFont val="Helvetica"/>
            <family val="2"/>
          </rPr>
          <t>Mack Eason:
https://translate.google.com/translate?hl=en&amp;sl=auto&amp;tl=en&amp;u=http%3A%2F%2Fwww.herbogeminis.com%2FIMG%2Fpdf%2Fai_reforma_jurisdiccion_universal_espanola2.pdf</t>
        </r>
      </text>
    </comment>
    <comment ref="AJ165" authorId="1" shapeId="0" xr:uid="{00000000-0006-0000-0A00-000074020000}">
      <text>
        <r>
          <rPr>
            <sz val="11"/>
            <color indexed="8"/>
            <rFont val="Helvetica"/>
            <family val="2"/>
          </rPr>
          <t xml:space="preserve">Mack Eason:
https://translate.google.com/translate?hl=en&amp;sl=es&amp;u=http://www.cimacnoticias.com.mx/node/48915&amp;prev=search
</t>
        </r>
      </text>
    </comment>
    <comment ref="AM165" authorId="1" shapeId="0" xr:uid="{00000000-0006-0000-0A00-000075020000}">
      <text>
        <r>
          <rPr>
            <sz val="11"/>
            <color indexed="8"/>
            <rFont val="Helvetica"/>
            <family val="2"/>
          </rPr>
          <t>Mack Eason:
“Women's Link Worldwide”</t>
        </r>
      </text>
    </comment>
    <comment ref="B166" authorId="1" shapeId="0" xr:uid="{00000000-0006-0000-0A00-000076020000}">
      <text>
        <r>
          <rPr>
            <sz val="11"/>
            <color indexed="8"/>
            <rFont val="Helvetica"/>
            <family val="2"/>
          </rPr>
          <t>Mack Eason:
Potentially just passive personality.  Need to find copy of the complaint to see if the complaint itself was cast as a UJ case or a passive personality case.</t>
        </r>
      </text>
    </comment>
    <comment ref="N166" authorId="1" shapeId="0" xr:uid="{00000000-0006-0000-0A00-000077020000}">
      <text>
        <r>
          <rPr>
            <sz val="11"/>
            <color indexed="8"/>
            <rFont val="Helvetica"/>
            <family val="2"/>
          </rPr>
          <t>Mack Eason:
https://translate.google.com/translate?hl=en&amp;sl=auto&amp;tl=en&amp;u=http%3A%2F%2Fwww.herbogeminis.com%2FIMG%2Fpdf%2Fai_reforma_jurisdiccion_universal_espanola2.pdf</t>
        </r>
      </text>
    </comment>
    <comment ref="AJ166" authorId="1" shapeId="0" xr:uid="{00000000-0006-0000-0A00-000078020000}">
      <text>
        <r>
          <rPr>
            <sz val="11"/>
            <color indexed="8"/>
            <rFont val="Helvetica"/>
            <family val="2"/>
          </rPr>
          <t xml:space="preserve">Mack Eason:
https://translate.google.com/translate?hl=en&amp;sl=es&amp;u=http://www.cimacnoticias.com.mx/node/48915&amp;prev=search
</t>
        </r>
      </text>
    </comment>
    <comment ref="AM166" authorId="1" shapeId="0" xr:uid="{00000000-0006-0000-0A00-000079020000}">
      <text>
        <r>
          <rPr>
            <sz val="11"/>
            <color indexed="8"/>
            <rFont val="Helvetica"/>
            <family val="2"/>
          </rPr>
          <t>Mack Eason:
“Women's Link Worldwide”</t>
        </r>
      </text>
    </comment>
    <comment ref="B167" authorId="1" shapeId="0" xr:uid="{00000000-0006-0000-0A00-00007A020000}">
      <text>
        <r>
          <rPr>
            <sz val="11"/>
            <color indexed="8"/>
            <rFont val="Helvetica"/>
            <family val="2"/>
          </rPr>
          <t>Mack Eason:
Potentially just passive personality.  Need to find copy of the complaint to see if the complaint itself was cast as a UJ case or a passive personality case.</t>
        </r>
      </text>
    </comment>
    <comment ref="N167" authorId="1" shapeId="0" xr:uid="{00000000-0006-0000-0A00-00007B020000}">
      <text>
        <r>
          <rPr>
            <sz val="11"/>
            <color indexed="8"/>
            <rFont val="Helvetica"/>
            <family val="2"/>
          </rPr>
          <t>Mack Eason:
https://translate.google.com/translate?hl=en&amp;sl=auto&amp;tl=en&amp;u=http%3A%2F%2Fwww.herbogeminis.com%2FIMG%2Fpdf%2Fai_reforma_jurisdiccion_universal_espanola2.pdf</t>
        </r>
      </text>
    </comment>
    <comment ref="AJ167" authorId="1" shapeId="0" xr:uid="{00000000-0006-0000-0A00-00007C020000}">
      <text>
        <r>
          <rPr>
            <sz val="11"/>
            <color indexed="8"/>
            <rFont val="Helvetica"/>
            <family val="2"/>
          </rPr>
          <t xml:space="preserve">Mack Eason:
https://translate.google.com/translate?hl=en&amp;sl=es&amp;u=http://www.cimacnoticias.com.mx/node/48915&amp;prev=search
</t>
        </r>
      </text>
    </comment>
    <comment ref="AM167" authorId="1" shapeId="0" xr:uid="{00000000-0006-0000-0A00-00007D020000}">
      <text>
        <r>
          <rPr>
            <sz val="11"/>
            <color indexed="8"/>
            <rFont val="Helvetica"/>
            <family val="2"/>
          </rPr>
          <t>Mack Eason:
“Women's Link Worldwide”</t>
        </r>
      </text>
    </comment>
    <comment ref="B168" authorId="1" shapeId="0" xr:uid="{00000000-0006-0000-0A00-00007E020000}">
      <text>
        <r>
          <rPr>
            <sz val="11"/>
            <color indexed="8"/>
            <rFont val="Helvetica"/>
            <family val="2"/>
          </rPr>
          <t>Mack Eason:
Potentially just passive personality.  Need to find copy of the complaint to see if the complaint itself was cast as a UJ case or a passive personality case.</t>
        </r>
      </text>
    </comment>
    <comment ref="N168" authorId="1" shapeId="0" xr:uid="{00000000-0006-0000-0A00-00007F020000}">
      <text>
        <r>
          <rPr>
            <sz val="11"/>
            <color indexed="8"/>
            <rFont val="Helvetica"/>
            <family val="2"/>
          </rPr>
          <t>Mack Eason:
https://translate.google.com/translate?hl=en&amp;sl=auto&amp;tl=en&amp;u=http%3A%2F%2Fwww.herbogeminis.com%2FIMG%2Fpdf%2Fai_reforma_jurisdiccion_universal_espanola2.pdf</t>
        </r>
      </text>
    </comment>
    <comment ref="AJ168" authorId="1" shapeId="0" xr:uid="{00000000-0006-0000-0A00-000080020000}">
      <text>
        <r>
          <rPr>
            <sz val="11"/>
            <color indexed="8"/>
            <rFont val="Helvetica"/>
            <family val="2"/>
          </rPr>
          <t xml:space="preserve">Mack Eason:
https://translate.google.com/translate?hl=en&amp;sl=es&amp;u=http://www.cimacnoticias.com.mx/node/48915&amp;prev=search
</t>
        </r>
      </text>
    </comment>
    <comment ref="AM168" authorId="1" shapeId="0" xr:uid="{00000000-0006-0000-0A00-000081020000}">
      <text>
        <r>
          <rPr>
            <sz val="11"/>
            <color indexed="8"/>
            <rFont val="Helvetica"/>
            <family val="2"/>
          </rPr>
          <t>Mack Eason:
“Women's Link Worldwide”</t>
        </r>
      </text>
    </comment>
    <comment ref="B169" authorId="1" shapeId="0" xr:uid="{00000000-0006-0000-0A00-000082020000}">
      <text>
        <r>
          <rPr>
            <sz val="11"/>
            <color indexed="8"/>
            <rFont val="Helvetica"/>
            <family val="2"/>
          </rPr>
          <t>Mack Eason:
Potentially just passive personality.  Need to find copy of the complaint to see if the complaint itself was cast as a UJ case or a passive personality case.</t>
        </r>
      </text>
    </comment>
    <comment ref="N169" authorId="1" shapeId="0" xr:uid="{00000000-0006-0000-0A00-000083020000}">
      <text>
        <r>
          <rPr>
            <sz val="11"/>
            <color indexed="8"/>
            <rFont val="Helvetica"/>
            <family val="2"/>
          </rPr>
          <t>Mack Eason:
https://translate.google.com/translate?hl=en&amp;sl=auto&amp;tl=en&amp;u=http%3A%2F%2Fwww.herbogeminis.com%2FIMG%2Fpdf%2Fai_reforma_jurisdiccion_universal_espanola2.pdf</t>
        </r>
      </text>
    </comment>
    <comment ref="AJ169" authorId="1" shapeId="0" xr:uid="{00000000-0006-0000-0A00-000084020000}">
      <text>
        <r>
          <rPr>
            <sz val="11"/>
            <color indexed="8"/>
            <rFont val="Helvetica"/>
            <family val="2"/>
          </rPr>
          <t xml:space="preserve">Mack Eason:
https://translate.google.com/translate?hl=en&amp;sl=es&amp;u=http://www.cimacnoticias.com.mx/node/48915&amp;prev=search
</t>
        </r>
      </text>
    </comment>
    <comment ref="AM169" authorId="1" shapeId="0" xr:uid="{00000000-0006-0000-0A00-000085020000}">
      <text>
        <r>
          <rPr>
            <sz val="11"/>
            <color indexed="8"/>
            <rFont val="Helvetica"/>
            <family val="2"/>
          </rPr>
          <t>Mack Eason:
“Women's Link Worldwide”</t>
        </r>
      </text>
    </comment>
    <comment ref="B170" authorId="1" shapeId="0" xr:uid="{00000000-0006-0000-0A00-000086020000}">
      <text>
        <r>
          <rPr>
            <sz val="11"/>
            <color indexed="8"/>
            <rFont val="Helvetica"/>
            <family val="2"/>
          </rPr>
          <t>Mack Eason:
Potentially just passive personality.  Need to find copy of the complaint to see if the complaint itself was cast as a UJ case or a passive personality case.</t>
        </r>
      </text>
    </comment>
    <comment ref="N170" authorId="1" shapeId="0" xr:uid="{00000000-0006-0000-0A00-000087020000}">
      <text>
        <r>
          <rPr>
            <sz val="11"/>
            <color indexed="8"/>
            <rFont val="Helvetica"/>
            <family val="2"/>
          </rPr>
          <t>Mack Eason:
https://translate.google.com/translate?hl=en&amp;sl=auto&amp;tl=en&amp;u=http%3A%2F%2Fwww.herbogeminis.com%2FIMG%2Fpdf%2Fai_reforma_jurisdiccion_universal_espanola2.pdf</t>
        </r>
      </text>
    </comment>
    <comment ref="AJ170" authorId="1" shapeId="0" xr:uid="{00000000-0006-0000-0A00-000088020000}">
      <text>
        <r>
          <rPr>
            <sz val="11"/>
            <color indexed="8"/>
            <rFont val="Helvetica"/>
            <family val="2"/>
          </rPr>
          <t xml:space="preserve">Mack Eason:
https://translate.google.com/translate?hl=en&amp;sl=es&amp;u=http://www.cimacnoticias.com.mx/node/48915&amp;prev=search
</t>
        </r>
      </text>
    </comment>
    <comment ref="AM170" authorId="1" shapeId="0" xr:uid="{00000000-0006-0000-0A00-000089020000}">
      <text>
        <r>
          <rPr>
            <sz val="11"/>
            <color indexed="8"/>
            <rFont val="Helvetica"/>
            <family val="2"/>
          </rPr>
          <t>Mack Eason:
“Women's Link Worldwide”</t>
        </r>
      </text>
    </comment>
    <comment ref="B171" authorId="1" shapeId="0" xr:uid="{00000000-0006-0000-0A00-00008A020000}">
      <text>
        <r>
          <rPr>
            <sz val="11"/>
            <color indexed="8"/>
            <rFont val="Helvetica"/>
            <family val="2"/>
          </rPr>
          <t>Mack Eason:
Potentially just passive personality.  Need to find copy of the complaint to see if the complaint itself was cast as a UJ case or a passive personality case.</t>
        </r>
      </text>
    </comment>
    <comment ref="N171" authorId="1" shapeId="0" xr:uid="{00000000-0006-0000-0A00-00008B020000}">
      <text>
        <r>
          <rPr>
            <sz val="11"/>
            <color indexed="8"/>
            <rFont val="Helvetica"/>
            <family val="2"/>
          </rPr>
          <t>Mack Eason:
https://translate.google.com/translate?hl=en&amp;sl=auto&amp;tl=en&amp;u=http%3A%2F%2Fwww.herbogeminis.com%2FIMG%2Fpdf%2Fai_reforma_jurisdiccion_universal_espanola2.pdf</t>
        </r>
      </text>
    </comment>
    <comment ref="AJ171" authorId="1" shapeId="0" xr:uid="{00000000-0006-0000-0A00-00008C020000}">
      <text>
        <r>
          <rPr>
            <sz val="11"/>
            <color indexed="8"/>
            <rFont val="Helvetica"/>
            <family val="2"/>
          </rPr>
          <t xml:space="preserve">Mack Eason:
https://translate.google.com/translate?hl=en&amp;sl=es&amp;u=http://www.cimacnoticias.com.mx/node/48915&amp;prev=search
</t>
        </r>
      </text>
    </comment>
    <comment ref="AM171" authorId="1" shapeId="0" xr:uid="{00000000-0006-0000-0A00-00008D020000}">
      <text>
        <r>
          <rPr>
            <sz val="11"/>
            <color indexed="8"/>
            <rFont val="Helvetica"/>
            <family val="2"/>
          </rPr>
          <t>Mack Eason:
“Women's Link Worldwide”</t>
        </r>
      </text>
    </comment>
    <comment ref="B172" authorId="1" shapeId="0" xr:uid="{00000000-0006-0000-0A00-00008E020000}">
      <text>
        <r>
          <rPr>
            <sz val="11"/>
            <color indexed="8"/>
            <rFont val="Helvetica"/>
            <family val="2"/>
          </rPr>
          <t>Mack Eason:
Potentially just passive personality.  Need to find copy of the complaint to see if the complaint itself was cast as a UJ case or a passive personality case.</t>
        </r>
      </text>
    </comment>
    <comment ref="N172" authorId="1" shapeId="0" xr:uid="{00000000-0006-0000-0A00-00008F020000}">
      <text>
        <r>
          <rPr>
            <sz val="11"/>
            <color indexed="8"/>
            <rFont val="Helvetica"/>
            <family val="2"/>
          </rPr>
          <t>Mack Eason:
https://translate.google.com/translate?hl=en&amp;sl=auto&amp;tl=en&amp;u=http%3A%2F%2Fwww.herbogeminis.com%2FIMG%2Fpdf%2Fai_reforma_jurisdiccion_universal_espanola2.pdf</t>
        </r>
      </text>
    </comment>
    <comment ref="AJ172" authorId="1" shapeId="0" xr:uid="{00000000-0006-0000-0A00-000090020000}">
      <text>
        <r>
          <rPr>
            <sz val="11"/>
            <color indexed="8"/>
            <rFont val="Helvetica"/>
            <family val="2"/>
          </rPr>
          <t xml:space="preserve">Mack Eason:
https://translate.google.com/translate?hl=en&amp;sl=es&amp;u=http://www.cimacnoticias.com.mx/node/48915&amp;prev=search
</t>
        </r>
      </text>
    </comment>
    <comment ref="AM172" authorId="1" shapeId="0" xr:uid="{00000000-0006-0000-0A00-000091020000}">
      <text>
        <r>
          <rPr>
            <sz val="11"/>
            <color indexed="8"/>
            <rFont val="Helvetica"/>
            <family val="2"/>
          </rPr>
          <t>Mack Eason:
“Women's Link Worldwide”</t>
        </r>
      </text>
    </comment>
    <comment ref="B173" authorId="1" shapeId="0" xr:uid="{00000000-0006-0000-0A00-000092020000}">
      <text>
        <r>
          <rPr>
            <sz val="11"/>
            <color indexed="8"/>
            <rFont val="Helvetica"/>
            <family val="2"/>
          </rPr>
          <t>Mack Eason:
Potentially just passive personality.  Need to find copy of the complaint to see if the complaint itself was cast as a UJ case or a passive personality case.</t>
        </r>
      </text>
    </comment>
    <comment ref="N173" authorId="1" shapeId="0" xr:uid="{00000000-0006-0000-0A00-000093020000}">
      <text>
        <r>
          <rPr>
            <sz val="11"/>
            <color indexed="8"/>
            <rFont val="Helvetica"/>
            <family val="2"/>
          </rPr>
          <t>Mack Eason:
https://translate.google.com/translate?hl=en&amp;sl=auto&amp;tl=en&amp;u=http%3A%2F%2Fwww.herbogeminis.com%2FIMG%2Fpdf%2Fai_reforma_jurisdiccion_universal_espanola2.pdf</t>
        </r>
      </text>
    </comment>
    <comment ref="AJ173" authorId="1" shapeId="0" xr:uid="{00000000-0006-0000-0A00-000094020000}">
      <text>
        <r>
          <rPr>
            <sz val="11"/>
            <color indexed="8"/>
            <rFont val="Helvetica"/>
            <family val="2"/>
          </rPr>
          <t xml:space="preserve">Mack Eason:
https://translate.google.com/translate?hl=en&amp;sl=es&amp;u=http://www.cimacnoticias.com.mx/node/48915&amp;prev=search
</t>
        </r>
      </text>
    </comment>
    <comment ref="AM173" authorId="1" shapeId="0" xr:uid="{00000000-0006-0000-0A00-000095020000}">
      <text>
        <r>
          <rPr>
            <sz val="11"/>
            <color indexed="8"/>
            <rFont val="Helvetica"/>
            <family val="2"/>
          </rPr>
          <t>Mack Eason:
“Women's Link Worldwide”</t>
        </r>
      </text>
    </comment>
    <comment ref="B174" authorId="1" shapeId="0" xr:uid="{00000000-0006-0000-0A00-000096020000}">
      <text>
        <r>
          <rPr>
            <sz val="11"/>
            <color indexed="8"/>
            <rFont val="Helvetica"/>
            <family val="2"/>
          </rPr>
          <t>Mack Eason:
Potentially just passive personality.  Need to find copy of the complaint to see if the complaint itself was cast as a UJ case or a passive personality case.</t>
        </r>
      </text>
    </comment>
    <comment ref="N174" authorId="1" shapeId="0" xr:uid="{00000000-0006-0000-0A00-000097020000}">
      <text>
        <r>
          <rPr>
            <sz val="11"/>
            <color indexed="8"/>
            <rFont val="Helvetica"/>
            <family val="2"/>
          </rPr>
          <t>Mack Eason:
https://translate.google.com/translate?hl=en&amp;sl=auto&amp;tl=en&amp;u=http%3A%2F%2Fwww.herbogeminis.com%2FIMG%2Fpdf%2Fai_reforma_jurisdiccion_universal_espanola2.pdf</t>
        </r>
      </text>
    </comment>
    <comment ref="AJ174" authorId="1" shapeId="0" xr:uid="{00000000-0006-0000-0A00-000098020000}">
      <text>
        <r>
          <rPr>
            <sz val="11"/>
            <color indexed="8"/>
            <rFont val="Helvetica"/>
            <family val="2"/>
          </rPr>
          <t xml:space="preserve">Mack Eason:
https://translate.google.com/translate?hl=en&amp;sl=es&amp;u=http://www.cimacnoticias.com.mx/node/48915&amp;prev=search
</t>
        </r>
      </text>
    </comment>
    <comment ref="AM174" authorId="1" shapeId="0" xr:uid="{00000000-0006-0000-0A00-000099020000}">
      <text>
        <r>
          <rPr>
            <sz val="11"/>
            <color indexed="8"/>
            <rFont val="Helvetica"/>
            <family val="2"/>
          </rPr>
          <t>Mack Eason:
“Women's Link Worldwide”</t>
        </r>
      </text>
    </comment>
    <comment ref="B175" authorId="1" shapeId="0" xr:uid="{00000000-0006-0000-0A00-00009A020000}">
      <text>
        <r>
          <rPr>
            <sz val="11"/>
            <color indexed="8"/>
            <rFont val="Helvetica"/>
            <family val="2"/>
          </rPr>
          <t>Mack Eason:
Potentially just passive personality.  Need to find copy of the complaint to see if the complaint itself was cast as a UJ case or a passive personality case.</t>
        </r>
      </text>
    </comment>
    <comment ref="N175" authorId="1" shapeId="0" xr:uid="{00000000-0006-0000-0A00-00009B020000}">
      <text>
        <r>
          <rPr>
            <sz val="11"/>
            <color indexed="8"/>
            <rFont val="Helvetica"/>
            <family val="2"/>
          </rPr>
          <t>Mack Eason:
https://translate.google.com/translate?hl=en&amp;sl=auto&amp;tl=en&amp;u=http%3A%2F%2Fwww.herbogeminis.com%2FIMG%2Fpdf%2Fai_reforma_jurisdiccion_universal_espanola2.pdf</t>
        </r>
      </text>
    </comment>
    <comment ref="AJ175" authorId="1" shapeId="0" xr:uid="{00000000-0006-0000-0A00-00009C020000}">
      <text>
        <r>
          <rPr>
            <sz val="11"/>
            <color indexed="8"/>
            <rFont val="Helvetica"/>
            <family val="2"/>
          </rPr>
          <t xml:space="preserve">Mack Eason:
https://translate.google.com/translate?hl=en&amp;sl=es&amp;u=http://www.cimacnoticias.com.mx/node/48915&amp;prev=search
</t>
        </r>
      </text>
    </comment>
    <comment ref="AM175" authorId="1" shapeId="0" xr:uid="{00000000-0006-0000-0A00-00009D020000}">
      <text>
        <r>
          <rPr>
            <sz val="11"/>
            <color indexed="8"/>
            <rFont val="Helvetica"/>
            <family val="2"/>
          </rPr>
          <t>Mack Eason:
“Women's Link Worldwide”</t>
        </r>
      </text>
    </comment>
    <comment ref="B176" authorId="1" shapeId="0" xr:uid="{00000000-0006-0000-0A00-00009E020000}">
      <text>
        <r>
          <rPr>
            <sz val="11"/>
            <color indexed="8"/>
            <rFont val="Helvetica"/>
            <family val="2"/>
          </rPr>
          <t>Mack Eason:
Potentially just passive personality.  Need to find copy of the complaint to see if the complaint itself was cast as a UJ case or a passive personality case.</t>
        </r>
      </text>
    </comment>
    <comment ref="N176" authorId="1" shapeId="0" xr:uid="{00000000-0006-0000-0A00-00009F020000}">
      <text>
        <r>
          <rPr>
            <sz val="11"/>
            <color indexed="8"/>
            <rFont val="Helvetica"/>
            <family val="2"/>
          </rPr>
          <t>Mack Eason:
https://translate.google.com/translate?hl=en&amp;sl=auto&amp;tl=en&amp;u=http%3A%2F%2Fwww.herbogeminis.com%2FIMG%2Fpdf%2Fai_reforma_jurisdiccion_universal_espanola2.pdf</t>
        </r>
      </text>
    </comment>
    <comment ref="AJ176" authorId="1" shapeId="0" xr:uid="{00000000-0006-0000-0A00-0000A0020000}">
      <text>
        <r>
          <rPr>
            <sz val="11"/>
            <color indexed="8"/>
            <rFont val="Helvetica"/>
            <family val="2"/>
          </rPr>
          <t xml:space="preserve">Mack Eason:
https://translate.google.com/translate?hl=en&amp;sl=es&amp;u=http://www.cimacnoticias.com.mx/node/48915&amp;prev=search
</t>
        </r>
      </text>
    </comment>
    <comment ref="AM176" authorId="1" shapeId="0" xr:uid="{00000000-0006-0000-0A00-0000A1020000}">
      <text>
        <r>
          <rPr>
            <sz val="11"/>
            <color indexed="8"/>
            <rFont val="Helvetica"/>
            <family val="2"/>
          </rPr>
          <t>Mack Eason:
“Women's Link Worldwide”</t>
        </r>
      </text>
    </comment>
    <comment ref="B177" authorId="1" shapeId="0" xr:uid="{00000000-0006-0000-0A00-0000A2020000}">
      <text>
        <r>
          <rPr>
            <sz val="11"/>
            <color indexed="8"/>
            <rFont val="Helvetica"/>
            <family val="2"/>
          </rPr>
          <t>Mack Eason:
Potentially just passive personality.  Need to find copy of the complaint to see if the complaint itself was cast as a UJ case or a passive personality case.</t>
        </r>
      </text>
    </comment>
    <comment ref="N177" authorId="1" shapeId="0" xr:uid="{00000000-0006-0000-0A00-0000A3020000}">
      <text>
        <r>
          <rPr>
            <sz val="11"/>
            <color indexed="8"/>
            <rFont val="Helvetica"/>
            <family val="2"/>
          </rPr>
          <t>Mack Eason:
https://translate.google.com/translate?hl=en&amp;sl=auto&amp;tl=en&amp;u=http%3A%2F%2Fwww.herbogeminis.com%2FIMG%2Fpdf%2Fai_reforma_jurisdiccion_universal_espanola2.pdf</t>
        </r>
      </text>
    </comment>
    <comment ref="AJ177" authorId="1" shapeId="0" xr:uid="{00000000-0006-0000-0A00-0000A4020000}">
      <text>
        <r>
          <rPr>
            <sz val="11"/>
            <color indexed="8"/>
            <rFont val="Helvetica"/>
            <family val="2"/>
          </rPr>
          <t xml:space="preserve">Mack Eason:
https://translate.google.com/translate?hl=en&amp;sl=es&amp;u=http://www.cimacnoticias.com.mx/node/48915&amp;prev=search
</t>
        </r>
      </text>
    </comment>
    <comment ref="AM177" authorId="1" shapeId="0" xr:uid="{00000000-0006-0000-0A00-0000A5020000}">
      <text>
        <r>
          <rPr>
            <sz val="11"/>
            <color indexed="8"/>
            <rFont val="Helvetica"/>
            <family val="2"/>
          </rPr>
          <t>Mack Eason:
“Women's Link Worldwide”</t>
        </r>
      </text>
    </comment>
    <comment ref="B178" authorId="1" shapeId="0" xr:uid="{00000000-0006-0000-0A00-0000A6020000}">
      <text>
        <r>
          <rPr>
            <sz val="11"/>
            <color indexed="8"/>
            <rFont val="Helvetica"/>
            <family val="2"/>
          </rPr>
          <t>Mack Eason:
Potentially just passive personality.  Need to find copy of the complaint to see if the complaint itself was cast as a UJ case or a passive personality case.</t>
        </r>
      </text>
    </comment>
    <comment ref="N178" authorId="1" shapeId="0" xr:uid="{00000000-0006-0000-0A00-0000A7020000}">
      <text>
        <r>
          <rPr>
            <sz val="11"/>
            <color indexed="8"/>
            <rFont val="Helvetica"/>
            <family val="2"/>
          </rPr>
          <t>Mack Eason:
https://translate.google.com/translate?hl=en&amp;sl=auto&amp;tl=en&amp;u=http%3A%2F%2Fwww.herbogeminis.com%2FIMG%2Fpdf%2Fai_reforma_jurisdiccion_universal_espanola2.pdf</t>
        </r>
      </text>
    </comment>
    <comment ref="AJ178" authorId="1" shapeId="0" xr:uid="{00000000-0006-0000-0A00-0000A8020000}">
      <text>
        <r>
          <rPr>
            <sz val="11"/>
            <color indexed="8"/>
            <rFont val="Helvetica"/>
            <family val="2"/>
          </rPr>
          <t xml:space="preserve">Mack Eason:
https://translate.google.com/translate?hl=en&amp;sl=es&amp;u=http://www.cimacnoticias.com.mx/node/48915&amp;prev=search
</t>
        </r>
      </text>
    </comment>
    <comment ref="AM178" authorId="1" shapeId="0" xr:uid="{00000000-0006-0000-0A00-0000A9020000}">
      <text>
        <r>
          <rPr>
            <sz val="11"/>
            <color indexed="8"/>
            <rFont val="Helvetica"/>
            <family val="2"/>
          </rPr>
          <t>Mack Eason:
“Women's Link Worldwide”</t>
        </r>
      </text>
    </comment>
    <comment ref="B179" authorId="1" shapeId="0" xr:uid="{00000000-0006-0000-0A00-0000AA020000}">
      <text>
        <r>
          <rPr>
            <sz val="11"/>
            <color indexed="8"/>
            <rFont val="Helvetica"/>
            <family val="2"/>
          </rPr>
          <t>Mack Eason:
Potentially just passive personality.  Need to find copy of the complaint to see if the complaint itself was cast as a UJ case or a passive personality case.</t>
        </r>
      </text>
    </comment>
    <comment ref="N179" authorId="1" shapeId="0" xr:uid="{00000000-0006-0000-0A00-0000AB020000}">
      <text>
        <r>
          <rPr>
            <sz val="11"/>
            <color indexed="8"/>
            <rFont val="Helvetica"/>
            <family val="2"/>
          </rPr>
          <t>Mack Eason:
https://translate.google.com/translate?hl=en&amp;sl=auto&amp;tl=en&amp;u=http%3A%2F%2Fwww.herbogeminis.com%2FIMG%2Fpdf%2Fai_reforma_jurisdiccion_universal_espanola2.pdf</t>
        </r>
      </text>
    </comment>
    <comment ref="AJ179" authorId="1" shapeId="0" xr:uid="{00000000-0006-0000-0A00-0000AC020000}">
      <text>
        <r>
          <rPr>
            <sz val="11"/>
            <color indexed="8"/>
            <rFont val="Helvetica"/>
            <family val="2"/>
          </rPr>
          <t xml:space="preserve">Mack Eason:
https://translate.google.com/translate?hl=en&amp;sl=es&amp;u=http://www.cimacnoticias.com.mx/node/48915&amp;prev=search
</t>
        </r>
      </text>
    </comment>
    <comment ref="AM179" authorId="1" shapeId="0" xr:uid="{00000000-0006-0000-0A00-0000AD020000}">
      <text>
        <r>
          <rPr>
            <sz val="11"/>
            <color indexed="8"/>
            <rFont val="Helvetica"/>
            <family val="2"/>
          </rPr>
          <t>Mack Eason:
“Women's Link Worldwide”</t>
        </r>
      </text>
    </comment>
    <comment ref="B180" authorId="1" shapeId="0" xr:uid="{00000000-0006-0000-0A00-0000AE020000}">
      <text>
        <r>
          <rPr>
            <sz val="11"/>
            <color indexed="8"/>
            <rFont val="Helvetica"/>
            <family val="2"/>
          </rPr>
          <t>Mack Eason:
Potentially just passive personality.  Need to find copy of the complaint to see if the complaint itself was cast as a UJ case or a passive personality case.</t>
        </r>
      </text>
    </comment>
    <comment ref="N180" authorId="1" shapeId="0" xr:uid="{00000000-0006-0000-0A00-0000AF020000}">
      <text>
        <r>
          <rPr>
            <sz val="11"/>
            <color indexed="8"/>
            <rFont val="Helvetica"/>
            <family val="2"/>
          </rPr>
          <t>Mack Eason:
https://translate.google.com/translate?hl=en&amp;sl=auto&amp;tl=en&amp;u=http%3A%2F%2Fwww.herbogeminis.com%2FIMG%2Fpdf%2Fai_reforma_jurisdiccion_universal_espanola2.pdf</t>
        </r>
      </text>
    </comment>
    <comment ref="AJ180" authorId="1" shapeId="0" xr:uid="{00000000-0006-0000-0A00-0000B0020000}">
      <text>
        <r>
          <rPr>
            <sz val="11"/>
            <color indexed="8"/>
            <rFont val="Helvetica"/>
            <family val="2"/>
          </rPr>
          <t xml:space="preserve">Mack Eason:
https://translate.google.com/translate?hl=en&amp;sl=es&amp;u=http://www.cimacnoticias.com.mx/node/48915&amp;prev=search
</t>
        </r>
      </text>
    </comment>
    <comment ref="AM180" authorId="1" shapeId="0" xr:uid="{00000000-0006-0000-0A00-0000B1020000}">
      <text>
        <r>
          <rPr>
            <sz val="11"/>
            <color indexed="8"/>
            <rFont val="Helvetica"/>
            <family val="2"/>
          </rPr>
          <t>Mack Eason:
“Women's Link Worldwide”</t>
        </r>
      </text>
    </comment>
    <comment ref="B181" authorId="1" shapeId="0" xr:uid="{00000000-0006-0000-0A00-0000B2020000}">
      <text>
        <r>
          <rPr>
            <sz val="11"/>
            <color indexed="8"/>
            <rFont val="Helvetica"/>
            <family val="2"/>
          </rPr>
          <t>Mack Eason:
Potentially just passive personality.  Need to find copy of the complaint to see if the complaint itself was cast as a UJ case or a passive personality case.</t>
        </r>
      </text>
    </comment>
    <comment ref="N181" authorId="1" shapeId="0" xr:uid="{00000000-0006-0000-0A00-0000B3020000}">
      <text>
        <r>
          <rPr>
            <sz val="11"/>
            <color indexed="8"/>
            <rFont val="Helvetica"/>
            <family val="2"/>
          </rPr>
          <t>Mack Eason:
https://translate.google.com/translate?hl=en&amp;sl=auto&amp;tl=en&amp;u=http%3A%2F%2Fwww.herbogeminis.com%2FIMG%2Fpdf%2Fai_reforma_jurisdiccion_universal_espanola2.pdf</t>
        </r>
      </text>
    </comment>
    <comment ref="AJ181" authorId="1" shapeId="0" xr:uid="{00000000-0006-0000-0A00-0000B4020000}">
      <text>
        <r>
          <rPr>
            <sz val="11"/>
            <color indexed="8"/>
            <rFont val="Helvetica"/>
            <family val="2"/>
          </rPr>
          <t xml:space="preserve">Mack Eason:
https://translate.google.com/translate?hl=en&amp;sl=es&amp;u=http://www.cimacnoticias.com.mx/node/48915&amp;prev=search
</t>
        </r>
      </text>
    </comment>
    <comment ref="AM181" authorId="1" shapeId="0" xr:uid="{00000000-0006-0000-0A00-0000B5020000}">
      <text>
        <r>
          <rPr>
            <sz val="11"/>
            <color indexed="8"/>
            <rFont val="Helvetica"/>
            <family val="2"/>
          </rPr>
          <t>Mack Eason:
“Women's Link Worldwide”</t>
        </r>
      </text>
    </comment>
    <comment ref="B182" authorId="1" shapeId="0" xr:uid="{00000000-0006-0000-0A00-0000B6020000}">
      <text>
        <r>
          <rPr>
            <sz val="11"/>
            <color indexed="8"/>
            <rFont val="Helvetica"/>
            <family val="2"/>
          </rPr>
          <t>Mack Eason:
Potentially just passive personality.  Need to find copy of the complaint to see if the complaint itself was cast as a UJ case or a passive personality case.</t>
        </r>
      </text>
    </comment>
    <comment ref="N182" authorId="1" shapeId="0" xr:uid="{00000000-0006-0000-0A00-0000B7020000}">
      <text>
        <r>
          <rPr>
            <sz val="11"/>
            <color indexed="8"/>
            <rFont val="Helvetica"/>
            <family val="2"/>
          </rPr>
          <t>Mack Eason:
https://translate.google.com/translate?hl=en&amp;sl=auto&amp;tl=en&amp;u=http%3A%2F%2Fwww.herbogeminis.com%2FIMG%2Fpdf%2Fai_reforma_jurisdiccion_universal_espanola2.pdf</t>
        </r>
      </text>
    </comment>
    <comment ref="AJ182" authorId="1" shapeId="0" xr:uid="{00000000-0006-0000-0A00-0000B8020000}">
      <text>
        <r>
          <rPr>
            <sz val="11"/>
            <color indexed="8"/>
            <rFont val="Helvetica"/>
            <family val="2"/>
          </rPr>
          <t xml:space="preserve">Mack Eason:
https://translate.google.com/translate?hl=en&amp;sl=es&amp;u=http://www.cimacnoticias.com.mx/node/48915&amp;prev=search
</t>
        </r>
      </text>
    </comment>
    <comment ref="AM182" authorId="1" shapeId="0" xr:uid="{00000000-0006-0000-0A00-0000B9020000}">
      <text>
        <r>
          <rPr>
            <sz val="11"/>
            <color indexed="8"/>
            <rFont val="Helvetica"/>
            <family val="2"/>
          </rPr>
          <t>Mack Eason:
“Women's Link Worldwide”</t>
        </r>
      </text>
    </comment>
    <comment ref="B183" authorId="1" shapeId="0" xr:uid="{00000000-0006-0000-0A00-0000BA020000}">
      <text>
        <r>
          <rPr>
            <sz val="11"/>
            <color indexed="8"/>
            <rFont val="Helvetica"/>
            <family val="2"/>
          </rPr>
          <t>Mack Eason:
Potentially just passive personality.  Need to find copy of the complaint to see if the complaint itself was cast as a UJ case or a passive personality case.</t>
        </r>
      </text>
    </comment>
    <comment ref="N183" authorId="1" shapeId="0" xr:uid="{00000000-0006-0000-0A00-0000BB020000}">
      <text>
        <r>
          <rPr>
            <sz val="11"/>
            <color indexed="8"/>
            <rFont val="Helvetica"/>
            <family val="2"/>
          </rPr>
          <t>Mack Eason:
https://translate.google.com/translate?hl=en&amp;sl=auto&amp;tl=en&amp;u=http%3A%2F%2Fwww.herbogeminis.com%2FIMG%2Fpdf%2Fai_reforma_jurisdiccion_universal_espanola2.pdf</t>
        </r>
      </text>
    </comment>
    <comment ref="AJ183" authorId="1" shapeId="0" xr:uid="{00000000-0006-0000-0A00-0000BC020000}">
      <text>
        <r>
          <rPr>
            <sz val="11"/>
            <color indexed="8"/>
            <rFont val="Helvetica"/>
            <family val="2"/>
          </rPr>
          <t xml:space="preserve">Mack Eason:
https://translate.google.com/translate?hl=en&amp;sl=es&amp;u=http://www.cimacnoticias.com.mx/node/48915&amp;prev=search
</t>
        </r>
      </text>
    </comment>
    <comment ref="AM183" authorId="1" shapeId="0" xr:uid="{00000000-0006-0000-0A00-0000BD020000}">
      <text>
        <r>
          <rPr>
            <sz val="11"/>
            <color indexed="8"/>
            <rFont val="Helvetica"/>
            <family val="2"/>
          </rPr>
          <t>Mack Eason:
“Women's Link Worldwide”</t>
        </r>
      </text>
    </comment>
    <comment ref="B184" authorId="1" shapeId="0" xr:uid="{00000000-0006-0000-0A00-0000BE020000}">
      <text>
        <r>
          <rPr>
            <sz val="11"/>
            <color indexed="8"/>
            <rFont val="Helvetica"/>
            <family val="2"/>
          </rPr>
          <t>Mack Eason:
Potentially just passive personality.  Need to find copy of the complaint to see if the complaint itself was cast as a UJ case or a passive personality case.</t>
        </r>
      </text>
    </comment>
    <comment ref="N184" authorId="1" shapeId="0" xr:uid="{00000000-0006-0000-0A00-0000BF020000}">
      <text>
        <r>
          <rPr>
            <sz val="11"/>
            <color indexed="8"/>
            <rFont val="Helvetica"/>
            <family val="2"/>
          </rPr>
          <t>Mack Eason:
https://translate.google.com/translate?hl=en&amp;sl=auto&amp;tl=en&amp;u=http%3A%2F%2Fwww.herbogeminis.com%2FIMG%2Fpdf%2Fai_reforma_jurisdiccion_universal_espanola2.pdf</t>
        </r>
      </text>
    </comment>
    <comment ref="AJ184" authorId="1" shapeId="0" xr:uid="{00000000-0006-0000-0A00-0000C0020000}">
      <text>
        <r>
          <rPr>
            <sz val="11"/>
            <color indexed="8"/>
            <rFont val="Helvetica"/>
            <family val="2"/>
          </rPr>
          <t xml:space="preserve">Mack Eason:
https://translate.google.com/translate?hl=en&amp;sl=es&amp;u=http://www.cimacnoticias.com.mx/node/48915&amp;prev=search
</t>
        </r>
      </text>
    </comment>
    <comment ref="AM184" authorId="1" shapeId="0" xr:uid="{00000000-0006-0000-0A00-0000C1020000}">
      <text>
        <r>
          <rPr>
            <sz val="11"/>
            <color indexed="8"/>
            <rFont val="Helvetica"/>
            <family val="2"/>
          </rPr>
          <t>Mack Eason:
“Women's Link Worldwide”</t>
        </r>
      </text>
    </comment>
    <comment ref="B185" authorId="1" shapeId="0" xr:uid="{00000000-0006-0000-0A00-0000C2020000}">
      <text>
        <r>
          <rPr>
            <sz val="11"/>
            <color indexed="8"/>
            <rFont val="Helvetica"/>
            <family val="2"/>
          </rPr>
          <t>Mack Eason:
Potentially just passive personality.  Need to find copy of the complaint to see if the complaint itself was cast as a UJ case or a passive personality case.</t>
        </r>
      </text>
    </comment>
    <comment ref="N185" authorId="1" shapeId="0" xr:uid="{00000000-0006-0000-0A00-0000C3020000}">
      <text>
        <r>
          <rPr>
            <sz val="11"/>
            <color indexed="8"/>
            <rFont val="Helvetica"/>
            <family val="2"/>
          </rPr>
          <t>Mack Eason:
https://translate.google.com/translate?hl=en&amp;sl=auto&amp;tl=en&amp;u=http%3A%2F%2Fwww.herbogeminis.com%2FIMG%2Fpdf%2Fai_reforma_jurisdiccion_universal_espanola2.pdf</t>
        </r>
      </text>
    </comment>
    <comment ref="AJ185" authorId="1" shapeId="0" xr:uid="{00000000-0006-0000-0A00-0000C4020000}">
      <text>
        <r>
          <rPr>
            <sz val="11"/>
            <color indexed="8"/>
            <rFont val="Helvetica"/>
            <family val="2"/>
          </rPr>
          <t xml:space="preserve">Mack Eason:
https://translate.google.com/translate?hl=en&amp;sl=es&amp;u=http://www.cimacnoticias.com.mx/node/48915&amp;prev=search
</t>
        </r>
      </text>
    </comment>
    <comment ref="AM185" authorId="1" shapeId="0" xr:uid="{00000000-0006-0000-0A00-0000C5020000}">
      <text>
        <r>
          <rPr>
            <sz val="11"/>
            <color indexed="8"/>
            <rFont val="Helvetica"/>
            <family val="2"/>
          </rPr>
          <t>Mack Eason:
“Women's Link Worldwide”</t>
        </r>
      </text>
    </comment>
    <comment ref="B186" authorId="1" shapeId="0" xr:uid="{00000000-0006-0000-0A00-0000C6020000}">
      <text>
        <r>
          <rPr>
            <sz val="11"/>
            <color indexed="8"/>
            <rFont val="Helvetica"/>
            <family val="2"/>
          </rPr>
          <t>Mack Eason:
Potentially just passive personality.  Need to find copy of the complaint to see if the complaint itself was cast as a UJ case or a passive personality case.</t>
        </r>
      </text>
    </comment>
    <comment ref="N186" authorId="1" shapeId="0" xr:uid="{00000000-0006-0000-0A00-0000C7020000}">
      <text>
        <r>
          <rPr>
            <sz val="11"/>
            <color indexed="8"/>
            <rFont val="Helvetica"/>
            <family val="2"/>
          </rPr>
          <t>Mack Eason:
https://translate.google.com/translate?hl=en&amp;sl=auto&amp;tl=en&amp;u=http%3A%2F%2Fwww.herbogeminis.com%2FIMG%2Fpdf%2Fai_reforma_jurisdiccion_universal_espanola2.pdf</t>
        </r>
      </text>
    </comment>
    <comment ref="AJ186" authorId="1" shapeId="0" xr:uid="{00000000-0006-0000-0A00-0000C8020000}">
      <text>
        <r>
          <rPr>
            <sz val="11"/>
            <color indexed="8"/>
            <rFont val="Helvetica"/>
            <family val="2"/>
          </rPr>
          <t xml:space="preserve">Mack Eason:
https://translate.google.com/translate?hl=en&amp;sl=es&amp;u=http://www.cimacnoticias.com.mx/node/48915&amp;prev=search
</t>
        </r>
      </text>
    </comment>
    <comment ref="AM186" authorId="1" shapeId="0" xr:uid="{00000000-0006-0000-0A00-0000C9020000}">
      <text>
        <r>
          <rPr>
            <sz val="11"/>
            <color indexed="8"/>
            <rFont val="Helvetica"/>
            <family val="2"/>
          </rPr>
          <t>Mack Eason:
“Women's Link Worldwide”</t>
        </r>
      </text>
    </comment>
    <comment ref="B187" authorId="1" shapeId="0" xr:uid="{00000000-0006-0000-0A00-0000CA020000}">
      <text>
        <r>
          <rPr>
            <sz val="11"/>
            <color indexed="8"/>
            <rFont val="Helvetica"/>
            <family val="2"/>
          </rPr>
          <t>Mack Eason:
Potentially just passive personality.  Need to find copy of the complaint to see if the complaint itself was cast as a UJ case or a passive personality case.</t>
        </r>
      </text>
    </comment>
    <comment ref="N187" authorId="1" shapeId="0" xr:uid="{00000000-0006-0000-0A00-0000CB020000}">
      <text>
        <r>
          <rPr>
            <sz val="11"/>
            <color indexed="8"/>
            <rFont val="Helvetica"/>
            <family val="2"/>
          </rPr>
          <t>Mack Eason:
https://translate.google.com/translate?hl=en&amp;sl=auto&amp;tl=en&amp;u=http%3A%2F%2Fwww.herbogeminis.com%2FIMG%2Fpdf%2Fai_reforma_jurisdiccion_universal_espanola2.pdf</t>
        </r>
      </text>
    </comment>
    <comment ref="AJ187" authorId="1" shapeId="0" xr:uid="{00000000-0006-0000-0A00-0000CC020000}">
      <text>
        <r>
          <rPr>
            <sz val="11"/>
            <color indexed="8"/>
            <rFont val="Helvetica"/>
            <family val="2"/>
          </rPr>
          <t xml:space="preserve">Mack Eason:
https://translate.google.com/translate?hl=en&amp;sl=es&amp;u=http://www.cimacnoticias.com.mx/node/48915&amp;prev=search
</t>
        </r>
      </text>
    </comment>
    <comment ref="AM187" authorId="1" shapeId="0" xr:uid="{00000000-0006-0000-0A00-0000CD020000}">
      <text>
        <r>
          <rPr>
            <sz val="11"/>
            <color indexed="8"/>
            <rFont val="Helvetica"/>
            <family val="2"/>
          </rPr>
          <t>Mack Eason:
“Women's Link Worldwide”</t>
        </r>
      </text>
    </comment>
    <comment ref="B188" authorId="1" shapeId="0" xr:uid="{00000000-0006-0000-0A00-0000CE020000}">
      <text>
        <r>
          <rPr>
            <sz val="11"/>
            <color indexed="8"/>
            <rFont val="Helvetica"/>
            <family val="2"/>
          </rPr>
          <t>Mack Eason:
Potentially just passive personality.  Need to find copy of the complaint to see if the complaint itself was cast as a UJ case or a passive personality case.</t>
        </r>
      </text>
    </comment>
    <comment ref="N188" authorId="1" shapeId="0" xr:uid="{00000000-0006-0000-0A00-0000CF020000}">
      <text>
        <r>
          <rPr>
            <sz val="11"/>
            <color indexed="8"/>
            <rFont val="Helvetica"/>
            <family val="2"/>
          </rPr>
          <t>Mack Eason:
https://translate.google.com/translate?hl=en&amp;sl=auto&amp;tl=en&amp;u=http%3A%2F%2Fwww.herbogeminis.com%2FIMG%2Fpdf%2Fai_reforma_jurisdiccion_universal_espanola2.pdf</t>
        </r>
      </text>
    </comment>
    <comment ref="AJ188" authorId="1" shapeId="0" xr:uid="{00000000-0006-0000-0A00-0000D0020000}">
      <text>
        <r>
          <rPr>
            <sz val="11"/>
            <color indexed="8"/>
            <rFont val="Helvetica"/>
            <family val="2"/>
          </rPr>
          <t xml:space="preserve">Mack Eason:
https://translate.google.com/translate?hl=en&amp;sl=es&amp;u=http://www.cimacnoticias.com.mx/node/48915&amp;prev=search
</t>
        </r>
      </text>
    </comment>
    <comment ref="AM188" authorId="1" shapeId="0" xr:uid="{00000000-0006-0000-0A00-0000D1020000}">
      <text>
        <r>
          <rPr>
            <sz val="11"/>
            <color indexed="8"/>
            <rFont val="Helvetica"/>
            <family val="2"/>
          </rPr>
          <t>Mack Eason:
“Women's Link Worldwide”</t>
        </r>
      </text>
    </comment>
    <comment ref="B189" authorId="1" shapeId="0" xr:uid="{00000000-0006-0000-0A00-0000D2020000}">
      <text>
        <r>
          <rPr>
            <sz val="11"/>
            <color indexed="8"/>
            <rFont val="Helvetica"/>
            <family val="2"/>
          </rPr>
          <t>Mack Eason:
Potentially just passive personality.  Need to find copy of the complaint to see if the complaint itself was cast as a UJ case or a passive personality case.</t>
        </r>
      </text>
    </comment>
    <comment ref="N189" authorId="1" shapeId="0" xr:uid="{00000000-0006-0000-0A00-0000D3020000}">
      <text>
        <r>
          <rPr>
            <sz val="11"/>
            <color indexed="8"/>
            <rFont val="Helvetica"/>
            <family val="2"/>
          </rPr>
          <t>Mack Eason:
https://translate.google.com/translate?hl=en&amp;sl=auto&amp;tl=en&amp;u=http%3A%2F%2Fwww.herbogeminis.com%2FIMG%2Fpdf%2Fai_reforma_jurisdiccion_universal_espanola2.pdf</t>
        </r>
      </text>
    </comment>
    <comment ref="AJ189" authorId="1" shapeId="0" xr:uid="{00000000-0006-0000-0A00-0000D4020000}">
      <text>
        <r>
          <rPr>
            <sz val="11"/>
            <color indexed="8"/>
            <rFont val="Helvetica"/>
            <family val="2"/>
          </rPr>
          <t xml:space="preserve">Mack Eason:
https://translate.google.com/translate?hl=en&amp;sl=es&amp;u=http://www.cimacnoticias.com.mx/node/48915&amp;prev=search
</t>
        </r>
      </text>
    </comment>
    <comment ref="AM189" authorId="1" shapeId="0" xr:uid="{00000000-0006-0000-0A00-0000D5020000}">
      <text>
        <r>
          <rPr>
            <sz val="11"/>
            <color indexed="8"/>
            <rFont val="Helvetica"/>
            <family val="2"/>
          </rPr>
          <t>Mack Eason:
“Women's Link Worldwide”</t>
        </r>
      </text>
    </comment>
    <comment ref="B190" authorId="1" shapeId="0" xr:uid="{00000000-0006-0000-0A00-0000D6020000}">
      <text>
        <r>
          <rPr>
            <sz val="11"/>
            <color indexed="8"/>
            <rFont val="Helvetica"/>
            <family val="2"/>
          </rPr>
          <t>Mack Eason:
Potentially just passive personality.  Need to find copy of the complaint to see if the complaint itself was cast as a UJ case or a passive personality case.</t>
        </r>
      </text>
    </comment>
    <comment ref="N190" authorId="1" shapeId="0" xr:uid="{00000000-0006-0000-0A00-0000D7020000}">
      <text>
        <r>
          <rPr>
            <sz val="11"/>
            <color indexed="8"/>
            <rFont val="Helvetica"/>
            <family val="2"/>
          </rPr>
          <t>Mack Eason:
https://translate.google.com/translate?hl=en&amp;sl=auto&amp;tl=en&amp;u=http%3A%2F%2Fwww.herbogeminis.com%2FIMG%2Fpdf%2Fai_reforma_jurisdiccion_universal_espanola2.pdf</t>
        </r>
      </text>
    </comment>
    <comment ref="AJ190" authorId="1" shapeId="0" xr:uid="{00000000-0006-0000-0A00-0000D8020000}">
      <text>
        <r>
          <rPr>
            <sz val="11"/>
            <color indexed="8"/>
            <rFont val="Helvetica"/>
            <family val="2"/>
          </rPr>
          <t xml:space="preserve">Mack Eason:
https://translate.google.com/translate?hl=en&amp;sl=es&amp;u=http://www.cimacnoticias.com.mx/node/48915&amp;prev=search
</t>
        </r>
      </text>
    </comment>
    <comment ref="AM190" authorId="1" shapeId="0" xr:uid="{00000000-0006-0000-0A00-0000D9020000}">
      <text>
        <r>
          <rPr>
            <sz val="11"/>
            <color indexed="8"/>
            <rFont val="Helvetica"/>
            <family val="2"/>
          </rPr>
          <t>Mack Eason:
“Women's Link Worldwide”</t>
        </r>
      </text>
    </comment>
    <comment ref="B191" authorId="1" shapeId="0" xr:uid="{00000000-0006-0000-0A00-0000DA020000}">
      <text>
        <r>
          <rPr>
            <sz val="11"/>
            <color indexed="8"/>
            <rFont val="Helvetica"/>
            <family val="2"/>
          </rPr>
          <t>Mack Eason:
Potentially just passive personality.  Need to find copy of the complaint to see if the complaint itself was cast as a UJ case or a passive personality case.</t>
        </r>
      </text>
    </comment>
    <comment ref="N191" authorId="1" shapeId="0" xr:uid="{00000000-0006-0000-0A00-0000DB020000}">
      <text>
        <r>
          <rPr>
            <sz val="11"/>
            <color indexed="8"/>
            <rFont val="Helvetica"/>
            <family val="2"/>
          </rPr>
          <t>Mack Eason:
https://translate.google.com/translate?hl=en&amp;sl=auto&amp;tl=en&amp;u=http%3A%2F%2Fwww.herbogeminis.com%2FIMG%2Fpdf%2Fai_reforma_jurisdiccion_universal_espanola2.pdf</t>
        </r>
      </text>
    </comment>
    <comment ref="AJ191" authorId="1" shapeId="0" xr:uid="{00000000-0006-0000-0A00-0000DC020000}">
      <text>
        <r>
          <rPr>
            <sz val="11"/>
            <color indexed="8"/>
            <rFont val="Helvetica"/>
            <family val="2"/>
          </rPr>
          <t xml:space="preserve">Mack Eason:
https://translate.google.com/translate?hl=en&amp;sl=es&amp;u=http://www.cimacnoticias.com.mx/node/48915&amp;prev=search
</t>
        </r>
      </text>
    </comment>
    <comment ref="AM191" authorId="1" shapeId="0" xr:uid="{00000000-0006-0000-0A00-0000DD020000}">
      <text>
        <r>
          <rPr>
            <sz val="11"/>
            <color indexed="8"/>
            <rFont val="Helvetica"/>
            <family val="2"/>
          </rPr>
          <t>Mack Eason:
“Women's Link Worldwide”</t>
        </r>
      </text>
    </comment>
    <comment ref="B192" authorId="1" shapeId="0" xr:uid="{00000000-0006-0000-0A00-0000DE020000}">
      <text>
        <r>
          <rPr>
            <sz val="11"/>
            <color indexed="8"/>
            <rFont val="Helvetica"/>
            <family val="2"/>
          </rPr>
          <t>Mack Eason:
Potentially just passive personality.  Need to find copy of the complaint to see if the complaint itself was cast as a UJ case or a passive personality case.</t>
        </r>
      </text>
    </comment>
    <comment ref="N192" authorId="1" shapeId="0" xr:uid="{00000000-0006-0000-0A00-0000DF020000}">
      <text>
        <r>
          <rPr>
            <sz val="11"/>
            <color indexed="8"/>
            <rFont val="Helvetica"/>
            <family val="2"/>
          </rPr>
          <t>Mack Eason:
https://translate.google.com/translate?hl=en&amp;sl=auto&amp;tl=en&amp;u=http%3A%2F%2Fwww.herbogeminis.com%2FIMG%2Fpdf%2Fai_reforma_jurisdiccion_universal_espanola2.pdf</t>
        </r>
      </text>
    </comment>
    <comment ref="AJ192" authorId="1" shapeId="0" xr:uid="{00000000-0006-0000-0A00-0000E0020000}">
      <text>
        <r>
          <rPr>
            <sz val="11"/>
            <color indexed="8"/>
            <rFont val="Helvetica"/>
            <family val="2"/>
          </rPr>
          <t xml:space="preserve">Mack Eason:
https://translate.google.com/translate?hl=en&amp;sl=es&amp;u=http://www.cimacnoticias.com.mx/node/48915&amp;prev=search
</t>
        </r>
      </text>
    </comment>
    <comment ref="AM192" authorId="1" shapeId="0" xr:uid="{00000000-0006-0000-0A00-0000E1020000}">
      <text>
        <r>
          <rPr>
            <sz val="11"/>
            <color indexed="8"/>
            <rFont val="Helvetica"/>
            <family val="2"/>
          </rPr>
          <t>Mack Eason:
“Women's Link Worldwide”</t>
        </r>
      </text>
    </comment>
    <comment ref="B193" authorId="1" shapeId="0" xr:uid="{00000000-0006-0000-0A00-0000E2020000}">
      <text>
        <r>
          <rPr>
            <sz val="11"/>
            <color indexed="8"/>
            <rFont val="Helvetica"/>
            <family val="2"/>
          </rPr>
          <t>Mack Eason:
Potentially just passive personality.  Need to find copy of the complaint to see if the complaint itself was cast as a UJ case or a passive personality case.</t>
        </r>
      </text>
    </comment>
    <comment ref="N193" authorId="1" shapeId="0" xr:uid="{00000000-0006-0000-0A00-0000E3020000}">
      <text>
        <r>
          <rPr>
            <sz val="11"/>
            <color indexed="8"/>
            <rFont val="Helvetica"/>
            <family val="2"/>
          </rPr>
          <t>Mack Eason:
https://translate.google.com/translate?hl=en&amp;sl=auto&amp;tl=en&amp;u=http%3A%2F%2Fwww.herbogeminis.com%2FIMG%2Fpdf%2Fai_reforma_jurisdiccion_universal_espanola2.pdf</t>
        </r>
      </text>
    </comment>
    <comment ref="AJ193" authorId="1" shapeId="0" xr:uid="{00000000-0006-0000-0A00-0000E4020000}">
      <text>
        <r>
          <rPr>
            <sz val="11"/>
            <color indexed="8"/>
            <rFont val="Helvetica"/>
            <family val="2"/>
          </rPr>
          <t xml:space="preserve">Mack Eason:
https://translate.google.com/translate?hl=en&amp;sl=es&amp;u=http://www.cimacnoticias.com.mx/node/48915&amp;prev=search
</t>
        </r>
      </text>
    </comment>
    <comment ref="AM193" authorId="1" shapeId="0" xr:uid="{00000000-0006-0000-0A00-0000E5020000}">
      <text>
        <r>
          <rPr>
            <sz val="11"/>
            <color indexed="8"/>
            <rFont val="Helvetica"/>
            <family val="2"/>
          </rPr>
          <t>Mack Eason:
“Women's Link Worldwide”</t>
        </r>
      </text>
    </comment>
    <comment ref="B194" authorId="1" shapeId="0" xr:uid="{00000000-0006-0000-0A00-0000E6020000}">
      <text>
        <r>
          <rPr>
            <sz val="11"/>
            <color indexed="8"/>
            <rFont val="Helvetica"/>
            <family val="2"/>
          </rPr>
          <t>Mack Eason:
Potentially just passive personality.  Need to find copy of the complaint to see if the complaint itself was cast as a UJ case or a passive personality case.</t>
        </r>
      </text>
    </comment>
    <comment ref="N194" authorId="1" shapeId="0" xr:uid="{00000000-0006-0000-0A00-0000E7020000}">
      <text>
        <r>
          <rPr>
            <sz val="11"/>
            <color indexed="8"/>
            <rFont val="Helvetica"/>
            <family val="2"/>
          </rPr>
          <t>Mack Eason:
https://translate.google.com/translate?hl=en&amp;sl=auto&amp;tl=en&amp;u=http%3A%2F%2Fwww.herbogeminis.com%2FIMG%2Fpdf%2Fai_reforma_jurisdiccion_universal_espanola2.pdf</t>
        </r>
      </text>
    </comment>
    <comment ref="AJ194" authorId="1" shapeId="0" xr:uid="{00000000-0006-0000-0A00-0000E8020000}">
      <text>
        <r>
          <rPr>
            <sz val="11"/>
            <color indexed="8"/>
            <rFont val="Helvetica"/>
            <family val="2"/>
          </rPr>
          <t xml:space="preserve">Mack Eason:
https://translate.google.com/translate?hl=en&amp;sl=es&amp;u=http://www.cimacnoticias.com.mx/node/48915&amp;prev=search
</t>
        </r>
      </text>
    </comment>
    <comment ref="AM194" authorId="1" shapeId="0" xr:uid="{00000000-0006-0000-0A00-0000E9020000}">
      <text>
        <r>
          <rPr>
            <sz val="11"/>
            <color indexed="8"/>
            <rFont val="Helvetica"/>
            <family val="2"/>
          </rPr>
          <t>Mack Eason:
“Women's Link Worldwide”</t>
        </r>
      </text>
    </comment>
    <comment ref="B195" authorId="1" shapeId="0" xr:uid="{00000000-0006-0000-0A00-0000EA020000}">
      <text>
        <r>
          <rPr>
            <sz val="11"/>
            <color indexed="8"/>
            <rFont val="Helvetica"/>
            <family val="2"/>
          </rPr>
          <t>Mack Eason:
Potentially just passive personality.  Need to find copy of the complaint to see if the complaint itself was cast as a UJ case or a passive personality case.</t>
        </r>
      </text>
    </comment>
    <comment ref="N195" authorId="1" shapeId="0" xr:uid="{00000000-0006-0000-0A00-0000EB020000}">
      <text>
        <r>
          <rPr>
            <sz val="11"/>
            <color indexed="8"/>
            <rFont val="Helvetica"/>
            <family val="2"/>
          </rPr>
          <t>Mack Eason:
https://translate.google.com/translate?hl=en&amp;sl=auto&amp;tl=en&amp;u=http%3A%2F%2Fwww.herbogeminis.com%2FIMG%2Fpdf%2Fai_reforma_jurisdiccion_universal_espanola2.pdf</t>
        </r>
      </text>
    </comment>
    <comment ref="AJ195" authorId="1" shapeId="0" xr:uid="{00000000-0006-0000-0A00-0000EC020000}">
      <text>
        <r>
          <rPr>
            <sz val="11"/>
            <color indexed="8"/>
            <rFont val="Helvetica"/>
            <family val="2"/>
          </rPr>
          <t xml:space="preserve">Mack Eason:
https://translate.google.com/translate?hl=en&amp;sl=es&amp;u=http://www.cimacnoticias.com.mx/node/48915&amp;prev=search
</t>
        </r>
      </text>
    </comment>
    <comment ref="AM195" authorId="1" shapeId="0" xr:uid="{00000000-0006-0000-0A00-0000ED020000}">
      <text>
        <r>
          <rPr>
            <sz val="11"/>
            <color indexed="8"/>
            <rFont val="Helvetica"/>
            <family val="2"/>
          </rPr>
          <t>Mack Eason:
“Women's Link Worldwide”</t>
        </r>
      </text>
    </comment>
    <comment ref="B196" authorId="1" shapeId="0" xr:uid="{00000000-0006-0000-0A00-0000EE020000}">
      <text>
        <r>
          <rPr>
            <sz val="11"/>
            <color indexed="8"/>
            <rFont val="Helvetica"/>
            <family val="2"/>
          </rPr>
          <t>Mack Eason:
Potentially just passive personality.  Need to find copy of the complaint to see if the complaint itself was cast as a UJ case or a passive personality case.</t>
        </r>
      </text>
    </comment>
    <comment ref="N196" authorId="1" shapeId="0" xr:uid="{00000000-0006-0000-0A00-0000EF020000}">
      <text>
        <r>
          <rPr>
            <sz val="11"/>
            <color indexed="8"/>
            <rFont val="Helvetica"/>
            <family val="2"/>
          </rPr>
          <t>Mack Eason:
https://translate.google.com/translate?hl=en&amp;sl=auto&amp;tl=en&amp;u=http%3A%2F%2Fwww.herbogeminis.com%2FIMG%2Fpdf%2Fai_reforma_jurisdiccion_universal_espanola2.pdf</t>
        </r>
      </text>
    </comment>
    <comment ref="AJ196" authorId="1" shapeId="0" xr:uid="{00000000-0006-0000-0A00-0000F0020000}">
      <text>
        <r>
          <rPr>
            <sz val="11"/>
            <color indexed="8"/>
            <rFont val="Helvetica"/>
            <family val="2"/>
          </rPr>
          <t xml:space="preserve">Mack Eason:
https://translate.google.com/translate?hl=en&amp;sl=es&amp;u=http://www.cimacnoticias.com.mx/node/48915&amp;prev=search
</t>
        </r>
      </text>
    </comment>
    <comment ref="AM196" authorId="1" shapeId="0" xr:uid="{00000000-0006-0000-0A00-0000F1020000}">
      <text>
        <r>
          <rPr>
            <sz val="11"/>
            <color indexed="8"/>
            <rFont val="Helvetica"/>
            <family val="2"/>
          </rPr>
          <t>Mack Eason:
“Women's Link Worldwide”</t>
        </r>
      </text>
    </comment>
    <comment ref="B197" authorId="1" shapeId="0" xr:uid="{00000000-0006-0000-0A00-0000F2020000}">
      <text>
        <r>
          <rPr>
            <sz val="11"/>
            <color indexed="8"/>
            <rFont val="Helvetica"/>
            <family val="2"/>
          </rPr>
          <t>Mack Eason:
Potentially just passive personality.  Need to find copy of the complaint to see if the complaint itself was cast as a UJ case or a passive personality case.</t>
        </r>
      </text>
    </comment>
    <comment ref="N197" authorId="1" shapeId="0" xr:uid="{00000000-0006-0000-0A00-0000F3020000}">
      <text>
        <r>
          <rPr>
            <sz val="11"/>
            <color indexed="8"/>
            <rFont val="Helvetica"/>
            <family val="2"/>
          </rPr>
          <t>Mack Eason:
https://translate.google.com/translate?hl=en&amp;sl=auto&amp;tl=en&amp;u=http%3A%2F%2Fwww.herbogeminis.com%2FIMG%2Fpdf%2Fai_reforma_jurisdiccion_universal_espanola2.pdf</t>
        </r>
      </text>
    </comment>
    <comment ref="AJ197" authorId="1" shapeId="0" xr:uid="{00000000-0006-0000-0A00-0000F4020000}">
      <text>
        <r>
          <rPr>
            <sz val="11"/>
            <color indexed="8"/>
            <rFont val="Helvetica"/>
            <family val="2"/>
          </rPr>
          <t xml:space="preserve">Mack Eason:
https://translate.google.com/translate?hl=en&amp;sl=es&amp;u=http://www.cimacnoticias.com.mx/node/48915&amp;prev=search
</t>
        </r>
      </text>
    </comment>
    <comment ref="AM197" authorId="1" shapeId="0" xr:uid="{00000000-0006-0000-0A00-0000F5020000}">
      <text>
        <r>
          <rPr>
            <sz val="11"/>
            <color indexed="8"/>
            <rFont val="Helvetica"/>
            <family val="2"/>
          </rPr>
          <t>Mack Eason:
“Women's Link Worldwide”</t>
        </r>
      </text>
    </comment>
    <comment ref="B198" authorId="1" shapeId="0" xr:uid="{00000000-0006-0000-0A00-0000F6020000}">
      <text>
        <r>
          <rPr>
            <sz val="11"/>
            <color indexed="8"/>
            <rFont val="Helvetica"/>
            <family val="2"/>
          </rPr>
          <t>Mack Eason:
Potentially just passive personality.  Need to find copy of the complaint to see if the complaint itself was cast as a UJ case or a passive personality case.</t>
        </r>
      </text>
    </comment>
    <comment ref="N198" authorId="1" shapeId="0" xr:uid="{00000000-0006-0000-0A00-0000F7020000}">
      <text>
        <r>
          <rPr>
            <sz val="11"/>
            <color indexed="8"/>
            <rFont val="Helvetica"/>
            <family val="2"/>
          </rPr>
          <t>Mack Eason:
https://translate.google.com/translate?hl=en&amp;sl=auto&amp;tl=en&amp;u=http%3A%2F%2Fwww.herbogeminis.com%2FIMG%2Fpdf%2Fai_reforma_jurisdiccion_universal_espanola2.pdf</t>
        </r>
      </text>
    </comment>
    <comment ref="AJ198" authorId="1" shapeId="0" xr:uid="{00000000-0006-0000-0A00-0000F8020000}">
      <text>
        <r>
          <rPr>
            <sz val="11"/>
            <color indexed="8"/>
            <rFont val="Helvetica"/>
            <family val="2"/>
          </rPr>
          <t xml:space="preserve">Mack Eason:
https://translate.google.com/translate?hl=en&amp;sl=es&amp;u=http://www.cimacnoticias.com.mx/node/48915&amp;prev=search
</t>
        </r>
      </text>
    </comment>
    <comment ref="AM198" authorId="1" shapeId="0" xr:uid="{00000000-0006-0000-0A00-0000F9020000}">
      <text>
        <r>
          <rPr>
            <sz val="11"/>
            <color indexed="8"/>
            <rFont val="Helvetica"/>
            <family val="2"/>
          </rPr>
          <t>Mack Eason:
“Women's Link Worldwide”</t>
        </r>
      </text>
    </comment>
    <comment ref="B199" authorId="1" shapeId="0" xr:uid="{00000000-0006-0000-0A00-0000FA020000}">
      <text>
        <r>
          <rPr>
            <sz val="11"/>
            <color indexed="8"/>
            <rFont val="Helvetica"/>
            <family val="2"/>
          </rPr>
          <t>Mack Eason:
Potentially just passive personality.  Need to find copy of the complaint to see if the complaint itself was cast as a UJ case or a passive personality case.</t>
        </r>
      </text>
    </comment>
    <comment ref="N199" authorId="1" shapeId="0" xr:uid="{00000000-0006-0000-0A00-0000FB020000}">
      <text>
        <r>
          <rPr>
            <sz val="11"/>
            <color indexed="8"/>
            <rFont val="Helvetica"/>
            <family val="2"/>
          </rPr>
          <t>Mack Eason:
https://translate.google.com/translate?hl=en&amp;sl=auto&amp;tl=en&amp;u=http%3A%2F%2Fwww.herbogeminis.com%2FIMG%2Fpdf%2Fai_reforma_jurisdiccion_universal_espanola2.pdf</t>
        </r>
      </text>
    </comment>
    <comment ref="AJ199" authorId="1" shapeId="0" xr:uid="{00000000-0006-0000-0A00-0000FC020000}">
      <text>
        <r>
          <rPr>
            <sz val="11"/>
            <color indexed="8"/>
            <rFont val="Helvetica"/>
            <family val="2"/>
          </rPr>
          <t xml:space="preserve">Mack Eason:
https://translate.google.com/translate?hl=en&amp;sl=es&amp;u=http://www.cimacnoticias.com.mx/node/48915&amp;prev=search
</t>
        </r>
      </text>
    </comment>
    <comment ref="AM199" authorId="1" shapeId="0" xr:uid="{00000000-0006-0000-0A00-0000FD020000}">
      <text>
        <r>
          <rPr>
            <sz val="11"/>
            <color indexed="8"/>
            <rFont val="Helvetica"/>
            <family val="2"/>
          </rPr>
          <t>Mack Eason:
“Women's Link Worldwide”</t>
        </r>
      </text>
    </comment>
    <comment ref="B200" authorId="1" shapeId="0" xr:uid="{00000000-0006-0000-0A00-0000FE020000}">
      <text>
        <r>
          <rPr>
            <sz val="11"/>
            <color indexed="8"/>
            <rFont val="Helvetica"/>
            <family val="2"/>
          </rPr>
          <t>Mack Eason:
Potentially just passive personality.  Need to find copy of the complaint to see if the complaint itself was cast as a UJ case or a passive personality case.</t>
        </r>
      </text>
    </comment>
    <comment ref="N200" authorId="1" shapeId="0" xr:uid="{00000000-0006-0000-0A00-0000FF020000}">
      <text>
        <r>
          <rPr>
            <sz val="11"/>
            <color indexed="8"/>
            <rFont val="Helvetica"/>
            <family val="2"/>
          </rPr>
          <t>Mack Eason:
https://translate.google.com/translate?hl=en&amp;sl=auto&amp;tl=en&amp;u=http%3A%2F%2Fwww.herbogeminis.com%2FIMG%2Fpdf%2Fai_reforma_jurisdiccion_universal_espanola2.pdf</t>
        </r>
      </text>
    </comment>
    <comment ref="AJ200" authorId="1" shapeId="0" xr:uid="{00000000-0006-0000-0A00-000000030000}">
      <text>
        <r>
          <rPr>
            <sz val="11"/>
            <color indexed="8"/>
            <rFont val="Helvetica"/>
            <family val="2"/>
          </rPr>
          <t xml:space="preserve">Mack Eason:
https://translate.google.com/translate?hl=en&amp;sl=es&amp;u=http://www.cimacnoticias.com.mx/node/48915&amp;prev=search
</t>
        </r>
      </text>
    </comment>
    <comment ref="AM200" authorId="1" shapeId="0" xr:uid="{00000000-0006-0000-0A00-000001030000}">
      <text>
        <r>
          <rPr>
            <sz val="11"/>
            <color indexed="8"/>
            <rFont val="Helvetica"/>
            <family val="2"/>
          </rPr>
          <t>Mack Eason:
“Women's Link Worldwide”</t>
        </r>
      </text>
    </comment>
    <comment ref="B201" authorId="1" shapeId="0" xr:uid="{00000000-0006-0000-0A00-000002030000}">
      <text>
        <r>
          <rPr>
            <sz val="11"/>
            <color indexed="8"/>
            <rFont val="Helvetica"/>
            <family val="2"/>
          </rPr>
          <t>Mack Eason:
Potentially just passive personality.  Need to find copy of the complaint to see if the complaint itself was cast as a UJ case or a passive personality case.</t>
        </r>
      </text>
    </comment>
    <comment ref="N201" authorId="1" shapeId="0" xr:uid="{00000000-0006-0000-0A00-000003030000}">
      <text>
        <r>
          <rPr>
            <sz val="11"/>
            <color indexed="8"/>
            <rFont val="Helvetica"/>
            <family val="2"/>
          </rPr>
          <t>Mack Eason:
https://translate.google.com/translate?hl=en&amp;sl=auto&amp;tl=en&amp;u=http%3A%2F%2Fwww.herbogeminis.com%2FIMG%2Fpdf%2Fai_reforma_jurisdiccion_universal_espanola2.pdf</t>
        </r>
      </text>
    </comment>
    <comment ref="AJ201" authorId="1" shapeId="0" xr:uid="{00000000-0006-0000-0A00-000004030000}">
      <text>
        <r>
          <rPr>
            <sz val="11"/>
            <color indexed="8"/>
            <rFont val="Helvetica"/>
            <family val="2"/>
          </rPr>
          <t xml:space="preserve">Mack Eason:
https://translate.google.com/translate?hl=en&amp;sl=es&amp;u=http://www.cimacnoticias.com.mx/node/48915&amp;prev=search
</t>
        </r>
      </text>
    </comment>
    <comment ref="AM201" authorId="1" shapeId="0" xr:uid="{00000000-0006-0000-0A00-000005030000}">
      <text>
        <r>
          <rPr>
            <sz val="11"/>
            <color indexed="8"/>
            <rFont val="Helvetica"/>
            <family val="2"/>
          </rPr>
          <t>Mack Eason:
“Women's Link Worldwide”</t>
        </r>
      </text>
    </comment>
    <comment ref="B202" authorId="1" shapeId="0" xr:uid="{00000000-0006-0000-0A00-000006030000}">
      <text>
        <r>
          <rPr>
            <sz val="11"/>
            <color indexed="8"/>
            <rFont val="Helvetica"/>
            <family val="2"/>
          </rPr>
          <t>Mack Eason:
Potentially just passive personality.  Need to find copy of the complaint to see if the complaint itself was cast as a UJ case or a passive personality case.</t>
        </r>
      </text>
    </comment>
    <comment ref="N202" authorId="1" shapeId="0" xr:uid="{00000000-0006-0000-0A00-000007030000}">
      <text>
        <r>
          <rPr>
            <sz val="11"/>
            <color indexed="8"/>
            <rFont val="Helvetica"/>
            <family val="2"/>
          </rPr>
          <t>Mack Eason:
https://translate.google.com/translate?hl=en&amp;sl=auto&amp;tl=en&amp;u=http%3A%2F%2Fwww.herbogeminis.com%2FIMG%2Fpdf%2Fai_reforma_jurisdiccion_universal_espanola2.pdf</t>
        </r>
      </text>
    </comment>
    <comment ref="AJ202" authorId="1" shapeId="0" xr:uid="{00000000-0006-0000-0A00-000008030000}">
      <text>
        <r>
          <rPr>
            <sz val="11"/>
            <color indexed="8"/>
            <rFont val="Helvetica"/>
            <family val="2"/>
          </rPr>
          <t xml:space="preserve">Mack Eason:
https://translate.google.com/translate?hl=en&amp;sl=es&amp;u=http://www.cimacnoticias.com.mx/node/48915&amp;prev=search
</t>
        </r>
      </text>
    </comment>
    <comment ref="AM202" authorId="1" shapeId="0" xr:uid="{00000000-0006-0000-0A00-000009030000}">
      <text>
        <r>
          <rPr>
            <sz val="11"/>
            <color indexed="8"/>
            <rFont val="Helvetica"/>
            <family val="2"/>
          </rPr>
          <t>Mack Eason:
“Women's Link Worldwide”</t>
        </r>
      </text>
    </comment>
    <comment ref="B203" authorId="1" shapeId="0" xr:uid="{00000000-0006-0000-0A00-00000A030000}">
      <text>
        <r>
          <rPr>
            <sz val="11"/>
            <color indexed="8"/>
            <rFont val="Helvetica"/>
            <family val="2"/>
          </rPr>
          <t>Mack Eason:
Potentially just passive personality.  Need to find copy of the complaint to see if the complaint itself was cast as a UJ case or a passive personality case.</t>
        </r>
      </text>
    </comment>
    <comment ref="N203" authorId="1" shapeId="0" xr:uid="{00000000-0006-0000-0A00-00000B030000}">
      <text>
        <r>
          <rPr>
            <sz val="11"/>
            <color indexed="8"/>
            <rFont val="Helvetica"/>
            <family val="2"/>
          </rPr>
          <t>Mack Eason:
https://translate.google.com/translate?hl=en&amp;sl=auto&amp;tl=en&amp;u=http%3A%2F%2Fwww.herbogeminis.com%2FIMG%2Fpdf%2Fai_reforma_jurisdiccion_universal_espanola2.pdf</t>
        </r>
      </text>
    </comment>
    <comment ref="AJ203" authorId="1" shapeId="0" xr:uid="{00000000-0006-0000-0A00-00000C030000}">
      <text>
        <r>
          <rPr>
            <sz val="11"/>
            <color indexed="8"/>
            <rFont val="Helvetica"/>
            <family val="2"/>
          </rPr>
          <t xml:space="preserve">Mack Eason:
https://translate.google.com/translate?hl=en&amp;sl=es&amp;u=http://www.cimacnoticias.com.mx/node/48915&amp;prev=search
</t>
        </r>
      </text>
    </comment>
    <comment ref="AM203" authorId="1" shapeId="0" xr:uid="{00000000-0006-0000-0A00-00000D030000}">
      <text>
        <r>
          <rPr>
            <sz val="11"/>
            <color indexed="8"/>
            <rFont val="Helvetica"/>
            <family val="2"/>
          </rPr>
          <t>Mack Eason:
“Women's Link Worldwide”</t>
        </r>
      </text>
    </comment>
    <comment ref="B204" authorId="1" shapeId="0" xr:uid="{00000000-0006-0000-0A00-00000E030000}">
      <text>
        <r>
          <rPr>
            <sz val="11"/>
            <color indexed="8"/>
            <rFont val="Helvetica"/>
            <family val="2"/>
          </rPr>
          <t>Mack Eason:
Potentially just passive personality.  Need to find copy of the complaint to see if the complaint itself was cast as a UJ case or a passive personality case.</t>
        </r>
      </text>
    </comment>
    <comment ref="N204" authorId="1" shapeId="0" xr:uid="{00000000-0006-0000-0A00-00000F030000}">
      <text>
        <r>
          <rPr>
            <sz val="11"/>
            <color indexed="8"/>
            <rFont val="Helvetica"/>
            <family val="2"/>
          </rPr>
          <t>Mack Eason:
https://translate.google.com/translate?hl=en&amp;sl=auto&amp;tl=en&amp;u=http%3A%2F%2Fwww.herbogeminis.com%2FIMG%2Fpdf%2Fai_reforma_jurisdiccion_universal_espanola2.pdf</t>
        </r>
      </text>
    </comment>
    <comment ref="AJ204" authorId="1" shapeId="0" xr:uid="{00000000-0006-0000-0A00-000010030000}">
      <text>
        <r>
          <rPr>
            <sz val="11"/>
            <color indexed="8"/>
            <rFont val="Helvetica"/>
            <family val="2"/>
          </rPr>
          <t xml:space="preserve">Mack Eason:
https://translate.google.com/translate?hl=en&amp;sl=es&amp;u=http://www.cimacnoticias.com.mx/node/48915&amp;prev=search
</t>
        </r>
      </text>
    </comment>
    <comment ref="AM204" authorId="1" shapeId="0" xr:uid="{00000000-0006-0000-0A00-000011030000}">
      <text>
        <r>
          <rPr>
            <sz val="11"/>
            <color indexed="8"/>
            <rFont val="Helvetica"/>
            <family val="2"/>
          </rPr>
          <t>Mack Eason:
“Women's Link Worldwide”</t>
        </r>
      </text>
    </comment>
    <comment ref="B205" authorId="1" shapeId="0" xr:uid="{00000000-0006-0000-0A00-000012030000}">
      <text>
        <r>
          <rPr>
            <sz val="11"/>
            <color indexed="8"/>
            <rFont val="Helvetica"/>
            <family val="2"/>
          </rPr>
          <t>Mack Eason:
Potentially just passive personality.  Need to find copy of the complaint to see if the complaint itself was cast as a UJ case or a passive personality case.</t>
        </r>
      </text>
    </comment>
    <comment ref="N205" authorId="1" shapeId="0" xr:uid="{00000000-0006-0000-0A00-000013030000}">
      <text>
        <r>
          <rPr>
            <sz val="11"/>
            <color indexed="8"/>
            <rFont val="Helvetica"/>
            <family val="2"/>
          </rPr>
          <t>Mack Eason:
https://translate.google.com/translate?hl=en&amp;sl=auto&amp;tl=en&amp;u=http%3A%2F%2Fwww.herbogeminis.com%2FIMG%2Fpdf%2Fai_reforma_jurisdiccion_universal_espanola2.pdf</t>
        </r>
      </text>
    </comment>
    <comment ref="AJ205" authorId="1" shapeId="0" xr:uid="{00000000-0006-0000-0A00-000014030000}">
      <text>
        <r>
          <rPr>
            <sz val="11"/>
            <color indexed="8"/>
            <rFont val="Helvetica"/>
            <family val="2"/>
          </rPr>
          <t xml:space="preserve">Mack Eason:
https://translate.google.com/translate?hl=en&amp;sl=es&amp;u=http://www.cimacnoticias.com.mx/node/48915&amp;prev=search
</t>
        </r>
      </text>
    </comment>
    <comment ref="AM205" authorId="1" shapeId="0" xr:uid="{00000000-0006-0000-0A00-000015030000}">
      <text>
        <r>
          <rPr>
            <sz val="11"/>
            <color indexed="8"/>
            <rFont val="Helvetica"/>
            <family val="2"/>
          </rPr>
          <t>Mack Eason:
“Women's Link Worldwide”</t>
        </r>
      </text>
    </comment>
    <comment ref="B206" authorId="1" shapeId="0" xr:uid="{00000000-0006-0000-0A00-000016030000}">
      <text>
        <r>
          <rPr>
            <sz val="11"/>
            <color indexed="8"/>
            <rFont val="Helvetica"/>
            <family val="2"/>
          </rPr>
          <t>Mack Eason:
Potentially just passive personality.  Need to find copy of the complaint to see if the complaint itself was cast as a UJ case or a passive personality case.</t>
        </r>
      </text>
    </comment>
    <comment ref="N206" authorId="1" shapeId="0" xr:uid="{00000000-0006-0000-0A00-000017030000}">
      <text>
        <r>
          <rPr>
            <sz val="11"/>
            <color indexed="8"/>
            <rFont val="Helvetica"/>
            <family val="2"/>
          </rPr>
          <t>Mack Eason:
https://translate.google.com/translate?hl=en&amp;sl=auto&amp;tl=en&amp;u=http%3A%2F%2Fwww.herbogeminis.com%2FIMG%2Fpdf%2Fai_reforma_jurisdiccion_universal_espanola2.pdf</t>
        </r>
      </text>
    </comment>
    <comment ref="AJ206" authorId="1" shapeId="0" xr:uid="{00000000-0006-0000-0A00-000018030000}">
      <text>
        <r>
          <rPr>
            <sz val="11"/>
            <color indexed="8"/>
            <rFont val="Helvetica"/>
            <family val="2"/>
          </rPr>
          <t xml:space="preserve">Mack Eason:
https://translate.google.com/translate?hl=en&amp;sl=es&amp;u=http://www.cimacnoticias.com.mx/node/48915&amp;prev=search
</t>
        </r>
      </text>
    </comment>
    <comment ref="AM206" authorId="1" shapeId="0" xr:uid="{00000000-0006-0000-0A00-000019030000}">
      <text>
        <r>
          <rPr>
            <sz val="11"/>
            <color indexed="8"/>
            <rFont val="Helvetica"/>
            <family val="2"/>
          </rPr>
          <t>Mack Eason:
“Women's Link Worldwide”</t>
        </r>
      </text>
    </comment>
    <comment ref="B207" authorId="1" shapeId="0" xr:uid="{00000000-0006-0000-0A00-00001A030000}">
      <text>
        <r>
          <rPr>
            <sz val="11"/>
            <color indexed="8"/>
            <rFont val="Helvetica"/>
            <family val="2"/>
          </rPr>
          <t>Mack Eason:
Potentially just passive personality.  Need to find copy of the complaint to see if the complaint itself was cast as a UJ case or a passive personality case.</t>
        </r>
      </text>
    </comment>
    <comment ref="N207" authorId="1" shapeId="0" xr:uid="{00000000-0006-0000-0A00-00001B030000}">
      <text>
        <r>
          <rPr>
            <sz val="11"/>
            <color indexed="8"/>
            <rFont val="Helvetica"/>
            <family val="2"/>
          </rPr>
          <t>Mack Eason:
https://translate.google.com/translate?hl=en&amp;sl=auto&amp;tl=en&amp;u=http%3A%2F%2Fwww.herbogeminis.com%2FIMG%2Fpdf%2Fai_reforma_jurisdiccion_universal_espanola2.pdf</t>
        </r>
      </text>
    </comment>
    <comment ref="AJ207" authorId="1" shapeId="0" xr:uid="{00000000-0006-0000-0A00-00001C030000}">
      <text>
        <r>
          <rPr>
            <sz val="11"/>
            <color indexed="8"/>
            <rFont val="Helvetica"/>
            <family val="2"/>
          </rPr>
          <t xml:space="preserve">Mack Eason:
https://translate.google.com/translate?hl=en&amp;sl=es&amp;u=http://www.cimacnoticias.com.mx/node/48915&amp;prev=search
</t>
        </r>
      </text>
    </comment>
    <comment ref="AM207" authorId="1" shapeId="0" xr:uid="{00000000-0006-0000-0A00-00001D030000}">
      <text>
        <r>
          <rPr>
            <sz val="11"/>
            <color indexed="8"/>
            <rFont val="Helvetica"/>
            <family val="2"/>
          </rPr>
          <t>Mack Eason:
“Women's Link Worldwide”</t>
        </r>
      </text>
    </comment>
    <comment ref="B208" authorId="1" shapeId="0" xr:uid="{00000000-0006-0000-0A00-00001E030000}">
      <text>
        <r>
          <rPr>
            <sz val="11"/>
            <color indexed="8"/>
            <rFont val="Helvetica"/>
            <family val="2"/>
          </rPr>
          <t>Mack Eason:
Potentially just passive personality.  Need to find copy of the complaint to see if the complaint itself was cast as a UJ case or a passive personality case.</t>
        </r>
      </text>
    </comment>
    <comment ref="N208" authorId="1" shapeId="0" xr:uid="{00000000-0006-0000-0A00-00001F030000}">
      <text>
        <r>
          <rPr>
            <sz val="11"/>
            <color indexed="8"/>
            <rFont val="Helvetica"/>
            <family val="2"/>
          </rPr>
          <t>Mack Eason:
https://translate.google.com/translate?hl=en&amp;sl=auto&amp;tl=en&amp;u=http%3A%2F%2Fwww.herbogeminis.com%2FIMG%2Fpdf%2Fai_reforma_jurisdiccion_universal_espanola2.pdf</t>
        </r>
      </text>
    </comment>
    <comment ref="AJ208" authorId="1" shapeId="0" xr:uid="{00000000-0006-0000-0A00-000020030000}">
      <text>
        <r>
          <rPr>
            <sz val="11"/>
            <color indexed="8"/>
            <rFont val="Helvetica"/>
            <family val="2"/>
          </rPr>
          <t xml:space="preserve">Mack Eason:
https://translate.google.com/translate?hl=en&amp;sl=es&amp;u=http://www.cimacnoticias.com.mx/node/48915&amp;prev=search
</t>
        </r>
      </text>
    </comment>
    <comment ref="AM208" authorId="1" shapeId="0" xr:uid="{00000000-0006-0000-0A00-000021030000}">
      <text>
        <r>
          <rPr>
            <sz val="11"/>
            <color indexed="8"/>
            <rFont val="Helvetica"/>
            <family val="2"/>
          </rPr>
          <t>Mack Eason:
“Women's Link Worldwide”</t>
        </r>
      </text>
    </comment>
    <comment ref="B209" authorId="1" shapeId="0" xr:uid="{00000000-0006-0000-0A00-000022030000}">
      <text>
        <r>
          <rPr>
            <sz val="11"/>
            <color indexed="8"/>
            <rFont val="Helvetica"/>
            <family val="2"/>
          </rPr>
          <t>Mack Eason:
Potentially just passive personality.  Need to find copy of the complaint to see if the complaint itself was cast as a UJ case or a passive personality case.</t>
        </r>
      </text>
    </comment>
    <comment ref="N209" authorId="1" shapeId="0" xr:uid="{00000000-0006-0000-0A00-000023030000}">
      <text>
        <r>
          <rPr>
            <sz val="11"/>
            <color indexed="8"/>
            <rFont val="Helvetica"/>
            <family val="2"/>
          </rPr>
          <t>Mack Eason:
https://translate.google.com/translate?hl=en&amp;sl=auto&amp;tl=en&amp;u=http%3A%2F%2Fwww.herbogeminis.com%2FIMG%2Fpdf%2Fai_reforma_jurisdiccion_universal_espanola2.pdf</t>
        </r>
      </text>
    </comment>
    <comment ref="AJ209" authorId="1" shapeId="0" xr:uid="{00000000-0006-0000-0A00-000024030000}">
      <text>
        <r>
          <rPr>
            <sz val="11"/>
            <color indexed="8"/>
            <rFont val="Helvetica"/>
            <family val="2"/>
          </rPr>
          <t xml:space="preserve">Mack Eason:
https://translate.google.com/translate?hl=en&amp;sl=es&amp;u=http://www.cimacnoticias.com.mx/node/48915&amp;prev=search
</t>
        </r>
      </text>
    </comment>
    <comment ref="AM209" authorId="1" shapeId="0" xr:uid="{00000000-0006-0000-0A00-000025030000}">
      <text>
        <r>
          <rPr>
            <sz val="11"/>
            <color indexed="8"/>
            <rFont val="Helvetica"/>
            <family val="2"/>
          </rPr>
          <t>Mack Eason:
“Women's Link Worldwide”</t>
        </r>
      </text>
    </comment>
    <comment ref="B210" authorId="1" shapeId="0" xr:uid="{00000000-0006-0000-0A00-000026030000}">
      <text>
        <r>
          <rPr>
            <sz val="11"/>
            <color indexed="8"/>
            <rFont val="Helvetica"/>
            <family val="2"/>
          </rPr>
          <t>Mack Eason:
Potentially just passive personality.  Need to find copy of the complaint to see if the complaint itself was cast as a UJ case or a passive personality case.</t>
        </r>
      </text>
    </comment>
    <comment ref="N210" authorId="1" shapeId="0" xr:uid="{00000000-0006-0000-0A00-000027030000}">
      <text>
        <r>
          <rPr>
            <sz val="11"/>
            <color indexed="8"/>
            <rFont val="Helvetica"/>
            <family val="2"/>
          </rPr>
          <t>Mack Eason:
https://translate.google.com/translate?hl=en&amp;sl=auto&amp;tl=en&amp;u=http%3A%2F%2Fwww.herbogeminis.com%2FIMG%2Fpdf%2Fai_reforma_jurisdiccion_universal_espanola2.pdf</t>
        </r>
      </text>
    </comment>
    <comment ref="AJ210" authorId="1" shapeId="0" xr:uid="{00000000-0006-0000-0A00-000028030000}">
      <text>
        <r>
          <rPr>
            <sz val="11"/>
            <color indexed="8"/>
            <rFont val="Helvetica"/>
            <family val="2"/>
          </rPr>
          <t xml:space="preserve">Mack Eason:
https://translate.google.com/translate?hl=en&amp;sl=es&amp;u=http://www.cimacnoticias.com.mx/node/48915&amp;prev=search
</t>
        </r>
      </text>
    </comment>
    <comment ref="AM210" authorId="1" shapeId="0" xr:uid="{00000000-0006-0000-0A00-000029030000}">
      <text>
        <r>
          <rPr>
            <sz val="11"/>
            <color indexed="8"/>
            <rFont val="Helvetica"/>
            <family val="2"/>
          </rPr>
          <t>Mack Eason:
“Women's Link Worldwide”</t>
        </r>
      </text>
    </comment>
    <comment ref="B211" authorId="1" shapeId="0" xr:uid="{00000000-0006-0000-0A00-00002A030000}">
      <text>
        <r>
          <rPr>
            <sz val="11"/>
            <color indexed="8"/>
            <rFont val="Helvetica"/>
            <family val="2"/>
          </rPr>
          <t>Mack Eason:
Potentially just passive personality.  Need to find copy of the complaint to see if the complaint itself was cast as a UJ case or a passive personality case.</t>
        </r>
      </text>
    </comment>
    <comment ref="N211" authorId="1" shapeId="0" xr:uid="{00000000-0006-0000-0A00-00002B030000}">
      <text>
        <r>
          <rPr>
            <sz val="11"/>
            <color indexed="8"/>
            <rFont val="Helvetica"/>
            <family val="2"/>
          </rPr>
          <t>Mack Eason:
https://translate.google.com/translate?hl=en&amp;sl=auto&amp;tl=en&amp;u=http%3A%2F%2Fwww.herbogeminis.com%2FIMG%2Fpdf%2Fai_reforma_jurisdiccion_universal_espanola2.pdf</t>
        </r>
      </text>
    </comment>
    <comment ref="AJ211" authorId="1" shapeId="0" xr:uid="{00000000-0006-0000-0A00-00002C030000}">
      <text>
        <r>
          <rPr>
            <sz val="11"/>
            <color indexed="8"/>
            <rFont val="Helvetica"/>
            <family val="2"/>
          </rPr>
          <t xml:space="preserve">Mack Eason:
https://translate.google.com/translate?hl=en&amp;sl=es&amp;u=http://www.cimacnoticias.com.mx/node/48915&amp;prev=search
</t>
        </r>
      </text>
    </comment>
    <comment ref="AM211" authorId="1" shapeId="0" xr:uid="{00000000-0006-0000-0A00-00002D030000}">
      <text>
        <r>
          <rPr>
            <sz val="11"/>
            <color indexed="8"/>
            <rFont val="Helvetica"/>
            <family val="2"/>
          </rPr>
          <t>Mack Eason:
“Women's Link Worldwide”</t>
        </r>
      </text>
    </comment>
    <comment ref="B212" authorId="1" shapeId="0" xr:uid="{00000000-0006-0000-0A00-00002E030000}">
      <text>
        <r>
          <rPr>
            <sz val="11"/>
            <color indexed="8"/>
            <rFont val="Helvetica"/>
            <family val="2"/>
          </rPr>
          <t>Mack Eason:
Potentially just passive personality.  Need to find copy of the complaint to see if the complaint itself was cast as a UJ case or a passive personality case.</t>
        </r>
      </text>
    </comment>
    <comment ref="N212" authorId="1" shapeId="0" xr:uid="{00000000-0006-0000-0A00-00002F030000}">
      <text>
        <r>
          <rPr>
            <sz val="11"/>
            <color indexed="8"/>
            <rFont val="Helvetica"/>
            <family val="2"/>
          </rPr>
          <t>Mack Eason:
https://translate.google.com/translate?hl=en&amp;sl=auto&amp;tl=en&amp;u=http%3A%2F%2Fwww.herbogeminis.com%2FIMG%2Fpdf%2Fai_reforma_jurisdiccion_universal_espanola2.pdf</t>
        </r>
      </text>
    </comment>
    <comment ref="AJ212" authorId="1" shapeId="0" xr:uid="{00000000-0006-0000-0A00-000030030000}">
      <text>
        <r>
          <rPr>
            <sz val="11"/>
            <color indexed="8"/>
            <rFont val="Helvetica"/>
            <family val="2"/>
          </rPr>
          <t xml:space="preserve">Mack Eason:
https://translate.google.com/translate?hl=en&amp;sl=es&amp;u=http://www.cimacnoticias.com.mx/node/48915&amp;prev=search
</t>
        </r>
      </text>
    </comment>
    <comment ref="AM212" authorId="1" shapeId="0" xr:uid="{00000000-0006-0000-0A00-000031030000}">
      <text>
        <r>
          <rPr>
            <sz val="11"/>
            <color indexed="8"/>
            <rFont val="Helvetica"/>
            <family val="2"/>
          </rPr>
          <t>Mack Eason:
“Women's Link Worldwide”</t>
        </r>
      </text>
    </comment>
    <comment ref="B213" authorId="1" shapeId="0" xr:uid="{00000000-0006-0000-0A00-000032030000}">
      <text>
        <r>
          <rPr>
            <sz val="11"/>
            <color indexed="8"/>
            <rFont val="Helvetica"/>
            <family val="2"/>
          </rPr>
          <t>Mack Eason:
Potentially just passive personality.  Need to find copy of the complaint to see if the complaint itself was cast as a UJ case or a passive personality case.</t>
        </r>
      </text>
    </comment>
    <comment ref="N213" authorId="1" shapeId="0" xr:uid="{00000000-0006-0000-0A00-000033030000}">
      <text>
        <r>
          <rPr>
            <sz val="11"/>
            <color indexed="8"/>
            <rFont val="Helvetica"/>
            <family val="2"/>
          </rPr>
          <t>Mack Eason:
https://translate.google.com/translate?hl=en&amp;sl=auto&amp;tl=en&amp;u=http%3A%2F%2Fwww.herbogeminis.com%2FIMG%2Fpdf%2Fai_reforma_jurisdiccion_universal_espanola2.pdf</t>
        </r>
      </text>
    </comment>
    <comment ref="AJ213" authorId="1" shapeId="0" xr:uid="{00000000-0006-0000-0A00-000034030000}">
      <text>
        <r>
          <rPr>
            <sz val="11"/>
            <color indexed="8"/>
            <rFont val="Helvetica"/>
            <family val="2"/>
          </rPr>
          <t xml:space="preserve">Mack Eason:
https://translate.google.com/translate?hl=en&amp;sl=es&amp;u=http://www.cimacnoticias.com.mx/node/48915&amp;prev=search
</t>
        </r>
      </text>
    </comment>
    <comment ref="AM213" authorId="1" shapeId="0" xr:uid="{00000000-0006-0000-0A00-000035030000}">
      <text>
        <r>
          <rPr>
            <sz val="11"/>
            <color indexed="8"/>
            <rFont val="Helvetica"/>
            <family val="2"/>
          </rPr>
          <t>Mack Eason:
“Women's Link Worldwide”</t>
        </r>
      </text>
    </comment>
    <comment ref="B214" authorId="1" shapeId="0" xr:uid="{00000000-0006-0000-0A00-000036030000}">
      <text>
        <r>
          <rPr>
            <sz val="11"/>
            <color indexed="8"/>
            <rFont val="Helvetica"/>
            <family val="2"/>
          </rPr>
          <t>Mack Eason:
Potentially just passive personality.  Need to find copy of the complaint to see if the complaint itself was cast as a UJ case or a passive personality case.</t>
        </r>
      </text>
    </comment>
    <comment ref="N214" authorId="1" shapeId="0" xr:uid="{00000000-0006-0000-0A00-000037030000}">
      <text>
        <r>
          <rPr>
            <sz val="11"/>
            <color indexed="8"/>
            <rFont val="Helvetica"/>
            <family val="2"/>
          </rPr>
          <t>Mack Eason:
https://translate.google.com/translate?hl=en&amp;sl=auto&amp;tl=en&amp;u=http%3A%2F%2Fwww.herbogeminis.com%2FIMG%2Fpdf%2Fai_reforma_jurisdiccion_universal_espanola2.pdf</t>
        </r>
      </text>
    </comment>
    <comment ref="AJ214" authorId="1" shapeId="0" xr:uid="{00000000-0006-0000-0A00-000038030000}">
      <text>
        <r>
          <rPr>
            <sz val="11"/>
            <color indexed="8"/>
            <rFont val="Helvetica"/>
            <family val="2"/>
          </rPr>
          <t xml:space="preserve">Mack Eason:
https://translate.google.com/translate?hl=en&amp;sl=es&amp;u=http://www.cimacnoticias.com.mx/node/48915&amp;prev=search
</t>
        </r>
      </text>
    </comment>
    <comment ref="AM214" authorId="1" shapeId="0" xr:uid="{00000000-0006-0000-0A00-000039030000}">
      <text>
        <r>
          <rPr>
            <sz val="11"/>
            <color indexed="8"/>
            <rFont val="Helvetica"/>
            <family val="2"/>
          </rPr>
          <t>Mack Eason:
“Women's Link Worldwide”</t>
        </r>
      </text>
    </comment>
    <comment ref="B215" authorId="1" shapeId="0" xr:uid="{00000000-0006-0000-0A00-00003A030000}">
      <text>
        <r>
          <rPr>
            <sz val="11"/>
            <color indexed="8"/>
            <rFont val="Helvetica"/>
            <family val="2"/>
          </rPr>
          <t>Mack Eason:
Potentially just passive personality.  Need to find copy of the complaint to see if the complaint itself was cast as a UJ case or a passive personality case.</t>
        </r>
      </text>
    </comment>
    <comment ref="N215" authorId="1" shapeId="0" xr:uid="{00000000-0006-0000-0A00-00003B030000}">
      <text>
        <r>
          <rPr>
            <sz val="11"/>
            <color indexed="8"/>
            <rFont val="Helvetica"/>
            <family val="2"/>
          </rPr>
          <t>Mack Eason:
https://translate.google.com/translate?hl=en&amp;sl=auto&amp;tl=en&amp;u=http%3A%2F%2Fwww.herbogeminis.com%2FIMG%2Fpdf%2Fai_reforma_jurisdiccion_universal_espanola2.pdf</t>
        </r>
      </text>
    </comment>
    <comment ref="AJ215" authorId="1" shapeId="0" xr:uid="{00000000-0006-0000-0A00-00003C030000}">
      <text>
        <r>
          <rPr>
            <sz val="11"/>
            <color indexed="8"/>
            <rFont val="Helvetica"/>
            <family val="2"/>
          </rPr>
          <t xml:space="preserve">Mack Eason:
https://translate.google.com/translate?hl=en&amp;sl=es&amp;u=http://www.cimacnoticias.com.mx/node/48915&amp;prev=search
</t>
        </r>
      </text>
    </comment>
    <comment ref="AM215" authorId="1" shapeId="0" xr:uid="{00000000-0006-0000-0A00-00003D030000}">
      <text>
        <r>
          <rPr>
            <sz val="11"/>
            <color indexed="8"/>
            <rFont val="Helvetica"/>
            <family val="2"/>
          </rPr>
          <t>Mack Eason:
“Women's Link Worldwide”</t>
        </r>
      </text>
    </comment>
    <comment ref="B216" authorId="1" shapeId="0" xr:uid="{00000000-0006-0000-0A00-00003E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16" authorId="1" shapeId="0" xr:uid="{00000000-0006-0000-0A00-00003F030000}">
      <text>
        <r>
          <rPr>
            <sz val="11"/>
            <color indexed="8"/>
            <rFont val="Helvetica"/>
            <family val="2"/>
          </rPr>
          <t xml:space="preserve">Mack Eason:
http://elpais.com/diario/2010/05/12/espana/1273615212_850215.html
</t>
        </r>
      </text>
    </comment>
    <comment ref="B217" authorId="1" shapeId="0" xr:uid="{00000000-0006-0000-0A00-000040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17" authorId="1" shapeId="0" xr:uid="{00000000-0006-0000-0A00-000041030000}">
      <text>
        <r>
          <rPr>
            <sz val="11"/>
            <color indexed="8"/>
            <rFont val="Helvetica"/>
            <family val="2"/>
          </rPr>
          <t xml:space="preserve">Mack Eason:
http://elpais.com/diario/2010/05/12/espana/1273615212_850215.html
</t>
        </r>
      </text>
    </comment>
    <comment ref="B218" authorId="1" shapeId="0" xr:uid="{00000000-0006-0000-0A00-000042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18" authorId="1" shapeId="0" xr:uid="{00000000-0006-0000-0A00-000043030000}">
      <text>
        <r>
          <rPr>
            <sz val="11"/>
            <color indexed="8"/>
            <rFont val="Helvetica"/>
            <family val="2"/>
          </rPr>
          <t xml:space="preserve">Mack Eason:
http://elpais.com/diario/2010/05/12/espana/1273615212_850215.html
</t>
        </r>
      </text>
    </comment>
    <comment ref="B219" authorId="1" shapeId="0" xr:uid="{00000000-0006-0000-0A00-000044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19" authorId="1" shapeId="0" xr:uid="{00000000-0006-0000-0A00-000045030000}">
      <text>
        <r>
          <rPr>
            <sz val="11"/>
            <color indexed="8"/>
            <rFont val="Helvetica"/>
            <family val="2"/>
          </rPr>
          <t xml:space="preserve">Mack Eason:
http://elpais.com/diario/2010/05/12/espana/1273615212_850215.html
</t>
        </r>
      </text>
    </comment>
    <comment ref="B220" authorId="1" shapeId="0" xr:uid="{00000000-0006-0000-0A00-000046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0" authorId="1" shapeId="0" xr:uid="{00000000-0006-0000-0A00-000047030000}">
      <text>
        <r>
          <rPr>
            <sz val="11"/>
            <color indexed="8"/>
            <rFont val="Helvetica"/>
            <family val="2"/>
          </rPr>
          <t xml:space="preserve">Mack Eason:
http://elpais.com/diario/2010/05/12/espana/1273615212_850215.html
</t>
        </r>
      </text>
    </comment>
    <comment ref="B221" authorId="1" shapeId="0" xr:uid="{00000000-0006-0000-0A00-000048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1" authorId="1" shapeId="0" xr:uid="{00000000-0006-0000-0A00-000049030000}">
      <text>
        <r>
          <rPr>
            <sz val="11"/>
            <color indexed="8"/>
            <rFont val="Helvetica"/>
            <family val="2"/>
          </rPr>
          <t xml:space="preserve">Mack Eason:
http://elpais.com/diario/2010/05/12/espana/1273615212_850215.html
</t>
        </r>
      </text>
    </comment>
    <comment ref="B222" authorId="1" shapeId="0" xr:uid="{00000000-0006-0000-0A00-00004A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2" authorId="1" shapeId="0" xr:uid="{00000000-0006-0000-0A00-00004B030000}">
      <text>
        <r>
          <rPr>
            <sz val="11"/>
            <color indexed="8"/>
            <rFont val="Helvetica"/>
            <family val="2"/>
          </rPr>
          <t xml:space="preserve">Mack Eason:
http://elpais.com/diario/2010/05/12/espana/1273615212_850215.html
</t>
        </r>
      </text>
    </comment>
    <comment ref="B223" authorId="1" shapeId="0" xr:uid="{00000000-0006-0000-0A00-00004C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3" authorId="1" shapeId="0" xr:uid="{00000000-0006-0000-0A00-00004D030000}">
      <text>
        <r>
          <rPr>
            <sz val="11"/>
            <color indexed="8"/>
            <rFont val="Helvetica"/>
            <family val="2"/>
          </rPr>
          <t xml:space="preserve">Mack Eason:
http://elpais.com/diario/2010/05/12/espana/1273615212_850215.html
</t>
        </r>
      </text>
    </comment>
    <comment ref="B224" authorId="1" shapeId="0" xr:uid="{00000000-0006-0000-0A00-00004E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4" authorId="1" shapeId="0" xr:uid="{00000000-0006-0000-0A00-00004F030000}">
      <text>
        <r>
          <rPr>
            <sz val="11"/>
            <color indexed="8"/>
            <rFont val="Helvetica"/>
            <family val="2"/>
          </rPr>
          <t xml:space="preserve">Mack Eason:
http://elpais.com/diario/2010/05/12/espana/1273615212_850215.html
</t>
        </r>
      </text>
    </comment>
    <comment ref="B225" authorId="1" shapeId="0" xr:uid="{00000000-0006-0000-0A00-000050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5" authorId="1" shapeId="0" xr:uid="{00000000-0006-0000-0A00-000051030000}">
      <text>
        <r>
          <rPr>
            <sz val="11"/>
            <color indexed="8"/>
            <rFont val="Helvetica"/>
            <family val="2"/>
          </rPr>
          <t xml:space="preserve">Mack Eason:
http://elpais.com/diario/2010/05/12/espana/1273615212_850215.html
</t>
        </r>
      </text>
    </comment>
    <comment ref="B226" authorId="1" shapeId="0" xr:uid="{00000000-0006-0000-0A00-000052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6" authorId="1" shapeId="0" xr:uid="{00000000-0006-0000-0A00-000053030000}">
      <text>
        <r>
          <rPr>
            <sz val="11"/>
            <color indexed="8"/>
            <rFont val="Helvetica"/>
            <family val="2"/>
          </rPr>
          <t xml:space="preserve">Mack Eason:
http://elpais.com/diario/2010/05/12/espana/1273615212_850215.html
</t>
        </r>
      </text>
    </comment>
    <comment ref="B227" authorId="1" shapeId="0" xr:uid="{00000000-0006-0000-0A00-000054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7" authorId="1" shapeId="0" xr:uid="{00000000-0006-0000-0A00-000055030000}">
      <text>
        <r>
          <rPr>
            <sz val="11"/>
            <color indexed="8"/>
            <rFont val="Helvetica"/>
            <family val="2"/>
          </rPr>
          <t xml:space="preserve">Mack Eason:
http://elpais.com/diario/2010/05/12/espana/1273615212_850215.html
</t>
        </r>
      </text>
    </comment>
    <comment ref="B228" authorId="1" shapeId="0" xr:uid="{00000000-0006-0000-0A00-000056030000}">
      <text>
        <r>
          <rPr>
            <sz val="11"/>
            <color indexed="8"/>
            <rFont val="Helvetica"/>
            <family val="2"/>
          </rPr>
          <t>Mack Eason:
Not clear whether this is a UJ case about torture conducted OUTSIDE SPAIN, or whether this is  a case about these defendants having entered Spanish territory using forged British passports)</t>
        </r>
      </text>
    </comment>
    <comment ref="O228" authorId="1" shapeId="0" xr:uid="{00000000-0006-0000-0A00-000057030000}">
      <text>
        <r>
          <rPr>
            <sz val="11"/>
            <color indexed="8"/>
            <rFont val="Helvetica"/>
            <family val="2"/>
          </rPr>
          <t xml:space="preserve">Mack Eason:
http://elpais.com/diario/2010/05/12/espana/1273615212_850215.html
</t>
        </r>
      </text>
    </comment>
    <comment ref="B230" authorId="1" shapeId="0" xr:uid="{00000000-0006-0000-0A00-000058030000}">
      <text>
        <r>
          <rPr>
            <sz val="11"/>
            <color indexed="8"/>
            <rFont val="Helvetica"/>
            <family val="2"/>
          </rPr>
          <t>Mack Eason:
At least partially an active nationality case because Arklov was a Swedish citizen</t>
        </r>
      </text>
    </comment>
    <comment ref="AI230" authorId="0" shapeId="0" xr:uid="{00000000-0006-0000-0A00-000059030000}">
      <text>
        <r>
          <rPr>
            <sz val="11"/>
            <color indexed="8"/>
            <rFont val="Helvetica"/>
            <family val="2"/>
          </rPr>
          <t>Author:
Barely.
https://en.wikipedia.org/wiki/Swedish_overseas_colonies</t>
        </r>
      </text>
    </comment>
    <comment ref="AM230" authorId="1" shapeId="0" xr:uid="{00000000-0006-0000-0A00-00005A030000}">
      <text>
        <r>
          <rPr>
            <sz val="11"/>
            <color indexed="8"/>
            <rFont val="Helvetica"/>
            <family val="2"/>
          </rPr>
          <t>Mack Eason:
https://trialinternational.org/latest-post/jackie-arklov/</t>
        </r>
      </text>
    </comment>
    <comment ref="B232" authorId="0" shapeId="0" xr:uid="{00000000-0006-0000-0A00-00005B030000}">
      <text>
        <r>
          <rPr>
            <sz val="11"/>
            <color indexed="8"/>
            <rFont val="Helvetica"/>
            <family val="2"/>
          </rPr>
          <t xml:space="preserve">Author:
Might not be a UJ case as the crimes he’s convicted of are murders AND b/c he’s a swiss citizen.
</t>
        </r>
      </text>
    </comment>
    <comment ref="AJ232" authorId="0" shapeId="0" xr:uid="{00000000-0006-0000-0A00-00005C0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U232" authorId="0" shapeId="0" xr:uid="{00000000-0006-0000-0A00-00005D030000}">
      <text>
        <r>
          <rPr>
            <sz val="11"/>
            <color indexed="8"/>
            <rFont val="Helvetica"/>
            <family val="2"/>
          </rPr>
          <t xml:space="preserve">Author:
Head of National Civilian Police of Guatemala at time of crimes.  Does this count?
</t>
        </r>
      </text>
    </comment>
    <comment ref="AW232" authorId="0" shapeId="0" xr:uid="{00000000-0006-0000-0A00-00005E030000}">
      <text>
        <r>
          <rPr>
            <sz val="11"/>
            <color indexed="8"/>
            <rFont val="Helvetica"/>
            <family val="2"/>
          </rPr>
          <t>Author:
“In August 2010, the Guatemalan authorities issued a warrant for Erwin Sperisen’s arrest.”
http://www.trial-ch.org/guatemala-en/sperisen.html</t>
        </r>
      </text>
    </comment>
    <comment ref="BC232" authorId="0" shapeId="0" xr:uid="{00000000-0006-0000-0A00-00005F030000}">
      <text>
        <r>
          <rPr>
            <sz val="11"/>
            <color indexed="8"/>
            <rFont val="Helvetica"/>
            <family val="2"/>
          </rPr>
          <t>Author:
“He has resided in Geneva, since March 2007.”
http://www.trial-ch.org/guatemala-en/sperisen.html</t>
        </r>
      </text>
    </comment>
    <comment ref="P233" authorId="1" shapeId="0" xr:uid="{00000000-0006-0000-0A00-000060030000}">
      <text>
        <r>
          <rPr>
            <sz val="11"/>
            <color indexed="8"/>
            <rFont val="Helvetica"/>
            <family val="2"/>
          </rPr>
          <t>Mack Eason:
http://www.jcpa.org/text/Turkey_Muslim_Brotherhood.pdf</t>
        </r>
      </text>
    </comment>
    <comment ref="Q233" authorId="1" shapeId="0" xr:uid="{00000000-0006-0000-0A00-000061030000}">
      <text>
        <r>
          <rPr>
            <sz val="11"/>
            <color indexed="8"/>
            <rFont val="Helvetica"/>
            <family val="2"/>
          </rPr>
          <t>Mack Eason:
http://www.jurist.org/paperchase/2014/05/turkish-court-orders-arrest-of-israeli-commanders-involved-in-2010-gaza-flotilla-raid.php</t>
        </r>
      </text>
    </comment>
    <comment ref="R233" authorId="1" shapeId="0" xr:uid="{00000000-0006-0000-0A00-000062030000}">
      <text>
        <r>
          <rPr>
            <sz val="11"/>
            <color indexed="8"/>
            <rFont val="Helvetica"/>
            <family val="2"/>
          </rPr>
          <t xml:space="preserve">Mack Eason:
http://www.jurist.org/paperchase/2012/05/jurist-an-istanbul-criminal-court.php
</t>
        </r>
      </text>
    </comment>
    <comment ref="T233" authorId="1" shapeId="0" xr:uid="{00000000-0006-0000-0A00-000063030000}">
      <text>
        <r>
          <rPr>
            <sz val="11"/>
            <color indexed="8"/>
            <rFont val="Helvetica"/>
            <family val="2"/>
          </rPr>
          <t>Mack Eason:
https://www.yahoo.com/news/turkish-court-tries-israelis-gaza-flotilla-case-094017427.html?ref=gs</t>
        </r>
      </text>
    </comment>
    <comment ref="AH233" authorId="0" shapeId="0" xr:uid="{00000000-0006-0000-0A00-00006403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233" authorId="0" shapeId="0" xr:uid="{00000000-0006-0000-0A00-000065030000}">
      <text>
        <r>
          <rPr>
            <sz val="11"/>
            <color indexed="8"/>
            <rFont val="Helvetica"/>
            <family val="2"/>
          </rPr>
          <t xml:space="preserve">Author:
Sort of.  As the Ottoman Empire.
</t>
        </r>
      </text>
    </comment>
    <comment ref="AJ233" authorId="0" shapeId="0" xr:uid="{00000000-0006-0000-0A00-000066030000}">
      <text>
        <r>
          <rPr>
            <sz val="11"/>
            <color indexed="8"/>
            <rFont val="Helvetica"/>
            <family val="2"/>
          </rPr>
          <t xml:space="preserve">Author:
Sort of.  As the Ottoman Empire.
</t>
        </r>
      </text>
    </comment>
    <comment ref="AM233" authorId="1" shapeId="0" xr:uid="{00000000-0006-0000-0A00-000067030000}">
      <text>
        <r>
          <rPr>
            <sz val="11"/>
            <color indexed="8"/>
            <rFont val="Helvetica"/>
            <family val="2"/>
          </rPr>
          <t>Mack Eason:
https://electronicintifada.net/blogs/nora-barrows-friedman/turkish-court-issues-historic-arrest-warrants-israeli-army-commanders</t>
        </r>
      </text>
    </comment>
    <comment ref="AP233" authorId="1" shapeId="0" xr:uid="{00000000-0006-0000-0A00-000068030000}">
      <text>
        <r>
          <rPr>
            <sz val="11"/>
            <color indexed="8"/>
            <rFont val="Helvetica"/>
            <family val="2"/>
          </rPr>
          <t>Mack Eason:
IHH, an Islamic aid group that had operated the Mavi Marmara.</t>
        </r>
      </text>
    </comment>
    <comment ref="AT233" authorId="1" shapeId="0" xr:uid="{00000000-0006-0000-0A00-000069030000}">
      <text>
        <r>
          <rPr>
            <sz val="11"/>
            <color indexed="8"/>
            <rFont val="Helvetica"/>
            <family val="2"/>
          </rPr>
          <t xml:space="preserve">Mack Eason:
retired
</t>
        </r>
      </text>
    </comment>
    <comment ref="P234" authorId="1" shapeId="0" xr:uid="{00000000-0006-0000-0A00-00006A030000}">
      <text>
        <r>
          <rPr>
            <sz val="11"/>
            <color indexed="8"/>
            <rFont val="Helvetica"/>
            <family val="2"/>
          </rPr>
          <t>Mack Eason:
http://www.jcpa.org/text/Turkey_Muslim_Brotherhood.pdf</t>
        </r>
      </text>
    </comment>
    <comment ref="Q234" authorId="1" shapeId="0" xr:uid="{00000000-0006-0000-0A00-00006B030000}">
      <text>
        <r>
          <rPr>
            <sz val="11"/>
            <color indexed="8"/>
            <rFont val="Helvetica"/>
            <family val="2"/>
          </rPr>
          <t>Mack Eason:
http://www.jurist.org/paperchase/2014/05/turkish-court-orders-arrest-of-israeli-commanders-involved-in-2010-gaza-flotilla-raid.php</t>
        </r>
      </text>
    </comment>
    <comment ref="R234" authorId="1" shapeId="0" xr:uid="{00000000-0006-0000-0A00-00006C030000}">
      <text>
        <r>
          <rPr>
            <sz val="11"/>
            <color indexed="8"/>
            <rFont val="Helvetica"/>
            <family val="2"/>
          </rPr>
          <t xml:space="preserve">Mack Eason:
http://www.jurist.org/paperchase/2012/05/jurist-an-istanbul-criminal-court.php
</t>
        </r>
      </text>
    </comment>
    <comment ref="T234" authorId="1" shapeId="0" xr:uid="{00000000-0006-0000-0A00-00006D030000}">
      <text>
        <r>
          <rPr>
            <sz val="11"/>
            <color indexed="8"/>
            <rFont val="Helvetica"/>
            <family val="2"/>
          </rPr>
          <t>Mack Eason:
https://www.yahoo.com/news/turkish-court-tries-israelis-gaza-flotilla-case-094017427.html?ref=gs</t>
        </r>
      </text>
    </comment>
    <comment ref="AH234" authorId="0" shapeId="0" xr:uid="{00000000-0006-0000-0A00-00006E03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234" authorId="0" shapeId="0" xr:uid="{00000000-0006-0000-0A00-00006F030000}">
      <text>
        <r>
          <rPr>
            <sz val="11"/>
            <color indexed="8"/>
            <rFont val="Helvetica"/>
            <family val="2"/>
          </rPr>
          <t xml:space="preserve">Author:
Sort of.  As the Ottoman Empire.
</t>
        </r>
      </text>
    </comment>
    <comment ref="AJ234" authorId="0" shapeId="0" xr:uid="{00000000-0006-0000-0A00-000070030000}">
      <text>
        <r>
          <rPr>
            <sz val="11"/>
            <color indexed="8"/>
            <rFont val="Helvetica"/>
            <family val="2"/>
          </rPr>
          <t xml:space="preserve">Author:
Sort of.  As the Ottoman Empire.
</t>
        </r>
      </text>
    </comment>
    <comment ref="AM234" authorId="1" shapeId="0" xr:uid="{00000000-0006-0000-0A00-000071030000}">
      <text>
        <r>
          <rPr>
            <sz val="11"/>
            <color indexed="8"/>
            <rFont val="Helvetica"/>
            <family val="2"/>
          </rPr>
          <t>Mack Eason:
https://electronicintifada.net/blogs/nora-barrows-friedman/turkish-court-issues-historic-arrest-warrants-israeli-army-commanders</t>
        </r>
      </text>
    </comment>
    <comment ref="AP234" authorId="1" shapeId="0" xr:uid="{00000000-0006-0000-0A00-000072030000}">
      <text>
        <r>
          <rPr>
            <sz val="11"/>
            <color indexed="8"/>
            <rFont val="Helvetica"/>
            <family val="2"/>
          </rPr>
          <t>Mack Eason:
IHH, an Islamic aid group that had operated the Mavi Marmara.</t>
        </r>
      </text>
    </comment>
    <comment ref="AT234" authorId="1" shapeId="0" xr:uid="{00000000-0006-0000-0A00-000073030000}">
      <text>
        <r>
          <rPr>
            <sz val="11"/>
            <color indexed="8"/>
            <rFont val="Helvetica"/>
            <family val="2"/>
          </rPr>
          <t xml:space="preserve">Mack Eason:
retired
</t>
        </r>
      </text>
    </comment>
    <comment ref="P235" authorId="1" shapeId="0" xr:uid="{00000000-0006-0000-0A00-000074030000}">
      <text>
        <r>
          <rPr>
            <sz val="11"/>
            <color indexed="8"/>
            <rFont val="Helvetica"/>
            <family val="2"/>
          </rPr>
          <t>Mack Eason:
http://www.jcpa.org/text/Turkey_Muslim_Brotherhood.pdf</t>
        </r>
      </text>
    </comment>
    <comment ref="Q235" authorId="1" shapeId="0" xr:uid="{00000000-0006-0000-0A00-000075030000}">
      <text>
        <r>
          <rPr>
            <sz val="11"/>
            <color indexed="8"/>
            <rFont val="Helvetica"/>
            <family val="2"/>
          </rPr>
          <t>Mack Eason:
http://www.jurist.org/paperchase/2014/05/turkish-court-orders-arrest-of-israeli-commanders-involved-in-2010-gaza-flotilla-raid.php</t>
        </r>
      </text>
    </comment>
    <comment ref="R235" authorId="1" shapeId="0" xr:uid="{00000000-0006-0000-0A00-000076030000}">
      <text>
        <r>
          <rPr>
            <sz val="11"/>
            <color indexed="8"/>
            <rFont val="Helvetica"/>
            <family val="2"/>
          </rPr>
          <t xml:space="preserve">Mack Eason:
http://www.jurist.org/paperchase/2012/05/jurist-an-istanbul-criminal-court.php
</t>
        </r>
      </text>
    </comment>
    <comment ref="T235" authorId="1" shapeId="0" xr:uid="{00000000-0006-0000-0A00-000077030000}">
      <text>
        <r>
          <rPr>
            <sz val="11"/>
            <color indexed="8"/>
            <rFont val="Helvetica"/>
            <family val="2"/>
          </rPr>
          <t>Mack Eason:
https://www.yahoo.com/news/turkish-court-tries-israelis-gaza-flotilla-case-094017427.html?ref=gs</t>
        </r>
      </text>
    </comment>
    <comment ref="AH235" authorId="0" shapeId="0" xr:uid="{00000000-0006-0000-0A00-00007803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235" authorId="0" shapeId="0" xr:uid="{00000000-0006-0000-0A00-000079030000}">
      <text>
        <r>
          <rPr>
            <sz val="11"/>
            <color indexed="8"/>
            <rFont val="Helvetica"/>
            <family val="2"/>
          </rPr>
          <t xml:space="preserve">Author:
Sort of.  As the Ottoman Empire.
</t>
        </r>
      </text>
    </comment>
    <comment ref="AJ235" authorId="0" shapeId="0" xr:uid="{00000000-0006-0000-0A00-00007A030000}">
      <text>
        <r>
          <rPr>
            <sz val="11"/>
            <color indexed="8"/>
            <rFont val="Helvetica"/>
            <family val="2"/>
          </rPr>
          <t xml:space="preserve">Author:
Sort of.  As the Ottoman Empire.
</t>
        </r>
      </text>
    </comment>
    <comment ref="AM235" authorId="1" shapeId="0" xr:uid="{00000000-0006-0000-0A00-00007B030000}">
      <text>
        <r>
          <rPr>
            <sz val="11"/>
            <color indexed="8"/>
            <rFont val="Helvetica"/>
            <family val="2"/>
          </rPr>
          <t>Mack Eason:
https://electronicintifada.net/blogs/nora-barrows-friedman/turkish-court-issues-historic-arrest-warrants-israeli-army-commanders</t>
        </r>
      </text>
    </comment>
    <comment ref="AP235" authorId="1" shapeId="0" xr:uid="{00000000-0006-0000-0A00-00007C030000}">
      <text>
        <r>
          <rPr>
            <sz val="11"/>
            <color indexed="8"/>
            <rFont val="Helvetica"/>
            <family val="2"/>
          </rPr>
          <t>Mack Eason:
IHH, an Islamic aid group that had operated the Mavi Marmara.</t>
        </r>
      </text>
    </comment>
    <comment ref="AT235" authorId="1" shapeId="0" xr:uid="{00000000-0006-0000-0A00-00007D030000}">
      <text>
        <r>
          <rPr>
            <sz val="11"/>
            <color indexed="8"/>
            <rFont val="Helvetica"/>
            <family val="2"/>
          </rPr>
          <t xml:space="preserve">Mack Eason:
retired
</t>
        </r>
      </text>
    </comment>
    <comment ref="P236" authorId="1" shapeId="0" xr:uid="{00000000-0006-0000-0A00-00007E030000}">
      <text>
        <r>
          <rPr>
            <sz val="11"/>
            <color indexed="8"/>
            <rFont val="Helvetica"/>
            <family val="2"/>
          </rPr>
          <t>Mack Eason:
http://www.jcpa.org/text/Turkey_Muslim_Brotherhood.pdf</t>
        </r>
      </text>
    </comment>
    <comment ref="Q236" authorId="1" shapeId="0" xr:uid="{00000000-0006-0000-0A00-00007F030000}">
      <text>
        <r>
          <rPr>
            <sz val="11"/>
            <color indexed="8"/>
            <rFont val="Helvetica"/>
            <family val="2"/>
          </rPr>
          <t>Mack Eason:
http://www.jurist.org/paperchase/2014/05/turkish-court-orders-arrest-of-israeli-commanders-involved-in-2010-gaza-flotilla-raid.php</t>
        </r>
      </text>
    </comment>
    <comment ref="R236" authorId="1" shapeId="0" xr:uid="{00000000-0006-0000-0A00-000080030000}">
      <text>
        <r>
          <rPr>
            <sz val="11"/>
            <color indexed="8"/>
            <rFont val="Helvetica"/>
            <family val="2"/>
          </rPr>
          <t xml:space="preserve">Mack Eason:
http://www.jurist.org/paperchase/2012/05/jurist-an-istanbul-criminal-court.php
</t>
        </r>
      </text>
    </comment>
    <comment ref="T236" authorId="1" shapeId="0" xr:uid="{00000000-0006-0000-0A00-000081030000}">
      <text>
        <r>
          <rPr>
            <sz val="11"/>
            <color indexed="8"/>
            <rFont val="Helvetica"/>
            <family val="2"/>
          </rPr>
          <t>Mack Eason:
https://www.yahoo.com/news/turkish-court-tries-israelis-gaza-flotilla-case-094017427.html?ref=gs</t>
        </r>
      </text>
    </comment>
    <comment ref="AH236" authorId="0" shapeId="0" xr:uid="{00000000-0006-0000-0A00-000082030000}">
      <text>
        <r>
          <rPr>
            <sz val="11"/>
            <color indexed="8"/>
            <rFont val="Helvetica"/>
            <family val="2"/>
          </rPr>
          <t xml:space="preserve">Author:
Sort of.  
Modern day israel was part of a protectorate of Britain called Palestine from 1917 until 1948.
Modern day israel was part of Syria under the Ottoman empire from 1516 to 1917
</t>
        </r>
      </text>
    </comment>
    <comment ref="AI236" authorId="0" shapeId="0" xr:uid="{00000000-0006-0000-0A00-000083030000}">
      <text>
        <r>
          <rPr>
            <sz val="11"/>
            <color indexed="8"/>
            <rFont val="Helvetica"/>
            <family val="2"/>
          </rPr>
          <t xml:space="preserve">Author:
Sort of.  As the Ottoman Empire.
</t>
        </r>
      </text>
    </comment>
    <comment ref="AJ236" authorId="0" shapeId="0" xr:uid="{00000000-0006-0000-0A00-000084030000}">
      <text>
        <r>
          <rPr>
            <sz val="11"/>
            <color indexed="8"/>
            <rFont val="Helvetica"/>
            <family val="2"/>
          </rPr>
          <t xml:space="preserve">Author:
Sort of.  As the Ottoman Empire.
</t>
        </r>
      </text>
    </comment>
    <comment ref="AM236" authorId="1" shapeId="0" xr:uid="{00000000-0006-0000-0A00-000085030000}">
      <text>
        <r>
          <rPr>
            <sz val="11"/>
            <color indexed="8"/>
            <rFont val="Helvetica"/>
            <family val="2"/>
          </rPr>
          <t>Mack Eason:
https://electronicintifada.net/blogs/nora-barrows-friedman/turkish-court-issues-historic-arrest-warrants-israeli-army-commanders</t>
        </r>
      </text>
    </comment>
    <comment ref="AP236" authorId="1" shapeId="0" xr:uid="{00000000-0006-0000-0A00-000086030000}">
      <text>
        <r>
          <rPr>
            <sz val="11"/>
            <color indexed="8"/>
            <rFont val="Helvetica"/>
            <family val="2"/>
          </rPr>
          <t>Mack Eason:
IHH, an Islamic aid group that had operated the Mavi Marmara.</t>
        </r>
      </text>
    </comment>
    <comment ref="AT236" authorId="1" shapeId="0" xr:uid="{00000000-0006-0000-0A00-000087030000}">
      <text>
        <r>
          <rPr>
            <sz val="11"/>
            <color indexed="8"/>
            <rFont val="Helvetica"/>
            <family val="2"/>
          </rPr>
          <t xml:space="preserve">Mack Eason:
retired
</t>
        </r>
      </text>
    </comment>
    <comment ref="B237" authorId="0" shapeId="0" xr:uid="{00000000-0006-0000-0A00-000088030000}">
      <text>
        <r>
          <rPr>
            <sz val="11"/>
            <color indexed="8"/>
            <rFont val="Helvetica"/>
            <family val="2"/>
          </rPr>
          <t>Author:
Case of former semi-colonial power trying individual from former semi-colony.  (Also some indication in this case of 
POSSIBLE PROBLEM: He was born in the US.</t>
        </r>
      </text>
    </comment>
    <comment ref="P237" authorId="0" shapeId="0" xr:uid="{00000000-0006-0000-0A00-000089030000}">
      <text>
        <r>
          <rPr>
            <sz val="11"/>
            <color indexed="8"/>
            <rFont val="Helvetica"/>
            <family val="2"/>
          </rPr>
          <t xml:space="preserve">Author:
https://trialinternational.org/latest-post/chuckie-taylor/	</t>
        </r>
      </text>
    </comment>
    <comment ref="Q237" authorId="0" shapeId="0" xr:uid="{00000000-0006-0000-0A00-00008A030000}">
      <text>
        <r>
          <rPr>
            <sz val="11"/>
            <color indexed="8"/>
            <rFont val="Helvetica"/>
            <family val="2"/>
          </rPr>
          <t>Author:
https://trialinternational.org/latest-post/chuckie-taylor/</t>
        </r>
      </text>
    </comment>
    <comment ref="AG237" authorId="0" shapeId="0" xr:uid="{00000000-0006-0000-0A00-00008B030000}">
      <text>
        <r>
          <rPr>
            <sz val="11"/>
            <color indexed="8"/>
            <rFont val="Helvetica"/>
            <family val="2"/>
          </rPr>
          <t>Author:
Sort of.  Liberia was “ founded, established, colonized, and controlled by citizens of the United States and ex-Caribbean slaves as a colony for former African American slaves and their free black descendants.”
https://en.wikipedia.org/wiki/History_of_Liberia</t>
        </r>
      </text>
    </comment>
    <comment ref="O238" authorId="1" shapeId="0" xr:uid="{00000000-0006-0000-0000-00007D040000}">
      <text>
        <r>
          <rPr>
            <sz val="11"/>
            <color indexed="8"/>
            <rFont val="Helvetica"/>
            <family val="2"/>
          </rPr>
          <t>Mack Eason:
https://www.fidh.org/en/region/north-africa-middle-east/syria/the-case-of-two-disappeared-franco-syrians-in-a-bachar-el-assad-jail</t>
        </r>
      </text>
    </comment>
    <comment ref="AF238" authorId="1" shapeId="0" xr:uid="{00000000-0006-0000-0000-00007E040000}">
      <text>
        <r>
          <rPr>
            <sz val="11"/>
            <color indexed="8"/>
            <rFont val="Helvetica"/>
            <family val="2"/>
          </rPr>
          <t>Mack Eason:
enforced disappearance and torture as crimes against humanity</t>
        </r>
      </text>
    </comment>
    <comment ref="AL238" authorId="1" shapeId="0" xr:uid="{00000000-0006-0000-0000-00007F040000}">
      <text>
        <r>
          <rPr>
            <sz val="11"/>
            <color indexed="8"/>
            <rFont val="Helvetica"/>
            <family val="2"/>
          </rPr>
          <t>Mack Eason:
https://translate.google.com/translate?hl=en&amp;sl=fr&amp;u=http://www.liberation.fr/planete/2016/10/24/la-justice-francaise-saisie-du-cas-de-deux-franco-syriens-disparus-dans-les-geoles-de-bachar-al-assa_1524005&amp;prev=search</t>
        </r>
      </text>
    </comment>
    <comment ref="AO238" authorId="1" shapeId="0" xr:uid="{00000000-0006-0000-0000-000080040000}">
      <text>
        <r>
          <rPr>
            <sz val="11"/>
            <color indexed="8"/>
            <rFont val="Helvetica"/>
            <family val="2"/>
          </rPr>
          <t>Mack Eason:
“International Federation of Human Rights And the LDH.”https://translate.google.com/translate?hl=en&amp;sl=fr&amp;u=http://www.liberation.fr/planete/2016/10/24/la-justice-francaise-saisie-du-cas-de-deux-franco-syriens-disparus-dans-les-geoles-de-bachar-al-assa_1524005&amp;prev=search</t>
        </r>
      </text>
    </comment>
    <comment ref="O239" authorId="1" shapeId="0" xr:uid="{00000000-0006-0000-0000-00004D030000}">
      <text>
        <r>
          <rPr>
            <sz val="11"/>
            <color indexed="8"/>
            <rFont val="Helvetica"/>
            <family val="2"/>
          </rPr>
          <t>Mack Eason:
http://www.irishtimes.com/news/swiss-join-attempt-to-try-pinochet-over-kidnap-1.207713</t>
        </r>
      </text>
    </comment>
    <comment ref="P239" authorId="1" shapeId="0" xr:uid="{00000000-0006-0000-0000-00004E030000}">
      <text>
        <r>
          <rPr>
            <sz val="11"/>
            <color indexed="8"/>
            <rFont val="Helvetica"/>
            <family val="2"/>
          </rPr>
          <t>Mack Eason:
http://www.sddt.com/News/article.cfm?SourceCode=199812081v#.WD3vibw3iBM</t>
        </r>
      </text>
    </comment>
    <comment ref="AF239" authorId="1" shapeId="0" xr:uid="{00000000-0006-0000-0000-00004F030000}">
      <text>
        <r>
          <rPr>
            <sz val="11"/>
            <color indexed="8"/>
            <rFont val="Helvetica"/>
            <family val="2"/>
          </rPr>
          <t>Mack Eason:
“murder, kidnapping and torture.”
http://www.sddt.com/News/article.cfm?SourceCode=199812081v#.WD3vibw3iBM</t>
        </r>
      </text>
    </comment>
    <comment ref="AH239" authorId="0" shapeId="0" xr:uid="{00000000-0006-0000-0000-0000500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239" authorId="1" shapeId="0" xr:uid="{00000000-0006-0000-0000-000051030000}">
      <text>
        <r>
          <rPr>
            <sz val="11"/>
            <color indexed="8"/>
            <rFont val="Helvetica"/>
            <family val="2"/>
          </rPr>
          <t xml:space="preserve">Mack Eason:
http://www.sddt.com/News/article.cfm?SourceCode=199812081v#.WD3udbw3iBM
</t>
        </r>
      </text>
    </comment>
    <comment ref="AP239" authorId="1" shapeId="0" xr:uid="{00000000-0006-0000-0000-000052030000}">
      <text>
        <r>
          <rPr>
            <sz val="11"/>
            <color indexed="8"/>
            <rFont val="Helvetica"/>
            <family val="2"/>
          </rPr>
          <t>Mack Eason:
It appears Jaccard's widow was Argentinean.  (b/c he is listed as returning to Argentina in 1977)
http://www.sddt.com/News/article.cfm?SourceCode=199812081v#.WD3vibw3iBM</t>
        </r>
      </text>
    </comment>
    <comment ref="AH240" authorId="0" shapeId="0" xr:uid="{00000000-0006-0000-0000-00009107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240" authorId="1" shapeId="0" xr:uid="{00000000-0006-0000-0000-000092070000}">
      <text>
        <r>
          <rPr>
            <sz val="11"/>
            <color indexed="8"/>
            <rFont val="Helvetica"/>
            <family val="2"/>
          </rPr>
          <t>Mack Eason:
http://www.balkaninsight.com/en/article/switzerland-arrests-suspected-bosnian-wartime-child-killer-09-29-2016</t>
        </r>
      </text>
    </comment>
    <comment ref="B241" authorId="0" shapeId="0" xr:uid="{A2FAEB8A-13DC-1B49-9EA4-E06F017EB0B3}">
      <text>
        <r>
          <rPr>
            <sz val="11"/>
            <color indexed="8"/>
            <rFont val="Helvetica"/>
            <family val="2"/>
          </rPr>
          <t>Author:
Important b/c Bandora is first genocide fugitive to be extradited to Rwanda.
“On 10 March 2013, Bandora was extradited from Norway to Rwanda. He is the first genocide fugitive to be extradited to Rwanda.”
https://trialinternational.org/latest-post/charles-bandora/</t>
        </r>
      </text>
    </comment>
    <comment ref="O241" authorId="0" shapeId="0" xr:uid="{36A8EDAF-2EAC-BA41-A2B7-41CF6D0F8BF5}">
      <text>
        <r>
          <rPr>
            <sz val="11"/>
            <color indexed="8"/>
            <rFont val="Helvetica"/>
            <family val="2"/>
          </rPr>
          <t>Author:
https://books.google.com/books?id=kyosSUAxhz8C&amp;pg=PA209</t>
        </r>
      </text>
    </comment>
    <comment ref="AG241" authorId="0" shapeId="0" xr:uid="{0954FC71-F8DB-1648-AE96-7D865489FCE3}">
      <text>
        <r>
          <rPr>
            <sz val="11"/>
            <color indexed="8"/>
            <rFont val="Helvetica"/>
            <family val="2"/>
          </rPr>
          <t>Author:
Rwanda controlled first by Germany (German East Africa) during colonial period, then by Belgium under League of Nations Mandate system</t>
        </r>
      </text>
    </comment>
    <comment ref="AL241" authorId="0" shapeId="0" xr:uid="{9BB93330-9BF2-C645-8EF1-342DB69D64B7}">
      <text>
        <r>
          <rPr>
            <sz val="11"/>
            <color indexed="8"/>
            <rFont val="Helvetica"/>
            <family val="2"/>
          </rPr>
          <t>Author:
https://books.google.com/books?id=kyosSUAxhz8C&amp;pg=PA209</t>
        </r>
      </text>
    </comment>
    <comment ref="AU241" authorId="1" shapeId="0" xr:uid="{62C19CAC-DACD-4B41-85C9-B31962F05EF7}">
      <text>
        <r>
          <rPr>
            <sz val="11"/>
            <color indexed="8"/>
            <rFont val="Helvetica"/>
            <family val="2"/>
          </rPr>
          <t>Mack Eason:
http://www.theeastafrican.co.ke/Rwanda/News/History-is-made-as-Norway-finally-extradites-Bandora/1433218-1721814-q5dghv/index.html</t>
        </r>
      </text>
    </comment>
    <comment ref="BB241" authorId="0" shapeId="0" xr:uid="{C57E3CAB-E668-6A46-888D-AC3E0E82FC9D}">
      <text>
        <r>
          <rPr>
            <sz val="11"/>
            <color indexed="8"/>
            <rFont val="Helvetica"/>
            <family val="2"/>
          </rPr>
          <t>Author:
“Bandora sought asylum in Belgium, but in June 2010 he travelled to Norway. The INTERPOL Red Notice, which was still in circulation, helped to provide NCB Oslo and Norway’s National Criminal Investigation Service (International crimes team) with a basis to arrest Bandora.”
http://www.interpol.int/content/download/24425/334441/version/2/file/Secretary%20General%20Opening%20Address%206th%20International%20Expert%20meeting%20on%20Genocide%20War%20Crimes%20and%20Crimes%20against%20humanity%20v2.pdf
‘In May 2010, Bandora was arrested at Zavantem airport as he tried to enter Belgium but then released. It is unclear on what grounds Bandora was released by Belgium, where Bandora appears to have attempted to claim asylum. Bandora is reported to have children living in Belgium. The Norwegian press has reported that Bandora was said by Belgium that he had to seek asylum in Norway and not in Belgium, because of the Norwegian Schengen stamp in the Malawian passport on which he was travelling and/or because he had travelled through Norway on his way to Belgium, pursuant to the European Directive on the procedure to grant refugee status. The Rwandan prosecution spokesman is reported to have requested the Belgian authorities to extradite Bandora to Rwanda. From current press reports it appears that Belgium handled Bandora as an asylum case only and did not examine the charges as per the Interpol warrant.”
https://trialinternational.org/latest-post/charles-bandora/</t>
        </r>
      </text>
    </comment>
    <comment ref="O242" authorId="0" shapeId="0" xr:uid="{E0AC96FB-9428-8D4E-A060-C7B236C22775}">
      <text>
        <r>
          <rPr>
            <sz val="11"/>
            <color indexed="8"/>
            <rFont val="Helvetica"/>
            <family val="2"/>
          </rPr>
          <t>Author:
http://news.bbc.co.uk/2/hi/africa/331751.stm</t>
        </r>
      </text>
    </comment>
    <comment ref="R242" authorId="0" shapeId="0" xr:uid="{D4329A36-9CDE-8548-967B-B6C898A80D50}">
      <text>
        <r>
          <rPr>
            <sz val="11"/>
            <color indexed="8"/>
            <rFont val="Helvetica"/>
            <family val="2"/>
          </rPr>
          <t>Author:
Arrested on international arrest warrant from Rwanda
https://trialinternational.org/latest-post/tharcisse-muvunyi/</t>
        </r>
      </text>
    </comment>
    <comment ref="AC242" authorId="0" shapeId="0" xr:uid="{0909444A-499F-744B-BFA1-0D5C08D9D675}">
      <text>
        <r>
          <rPr>
            <sz val="11"/>
            <color indexed="8"/>
            <rFont val="Helvetica"/>
            <family val="2"/>
          </rPr>
          <t>Author:
http://unictr.unmict.org/en/news/former-rwandan-army-officer-arrested-london</t>
        </r>
      </text>
    </comment>
    <comment ref="AE242" authorId="0" shapeId="0" xr:uid="{1DB71223-8B5E-4543-A579-FEA4D4623B14}">
      <text>
        <r>
          <rPr>
            <sz val="11"/>
            <color indexed="8"/>
            <rFont val="Helvetica"/>
            <family val="2"/>
          </rPr>
          <t>Author:
http://unictr.unmict.org/en/news/former-rwandan-army-officer-arrested-london</t>
        </r>
      </text>
    </comment>
    <comment ref="AG242" authorId="0" shapeId="0" xr:uid="{4CE94F71-5625-FD4C-83E0-09B29C9C3668}">
      <text>
        <r>
          <rPr>
            <sz val="11"/>
            <color indexed="8"/>
            <rFont val="Helvetica"/>
            <family val="2"/>
          </rPr>
          <t>Author:
Rwanda controlled first by Germany (German East Africa) during colonial period, then by Belgium under League of Nations Mandate system</t>
        </r>
      </text>
    </comment>
    <comment ref="AI242" authorId="0" shapeId="0" xr:uid="{569FA2A4-484D-2E43-AF11-D6A2DDD72316}">
      <text>
        <r>
          <rPr>
            <sz val="11"/>
            <color indexed="8"/>
            <rFont val="Helvetica"/>
            <family val="2"/>
          </rPr>
          <t xml:space="preserve">Author:
Unclear.  There seems to be some jockeying about with Rwanda as to whether it gets allocated to the Brits or the Belgians in the Mandate system.
https://en.wikipedia.org/wiki/History_of_Rwanda
</t>
        </r>
      </text>
    </comment>
    <comment ref="AL242" authorId="0" shapeId="0" xr:uid="{087DAD37-81C0-F044-B150-F9E7A7C1FD4A}">
      <text>
        <r>
          <rPr>
            <sz val="11"/>
            <color indexed="8"/>
            <rFont val="Helvetica"/>
            <family val="2"/>
          </rPr>
          <t>Author:
https://books.google.com/books?id=HgHDu8Oww7UC&amp;pg=PA276</t>
        </r>
      </text>
    </comment>
    <comment ref="AT242" authorId="0" shapeId="0" xr:uid="{34552DAC-9D6B-924B-980B-72512AB31AE1}">
      <text>
        <r>
          <rPr>
            <sz val="11"/>
            <color indexed="8"/>
            <rFont val="Helvetica"/>
            <family val="2"/>
          </rPr>
          <t>Author:
Rwanda tried to request extradition.  “The Rwandan Government says an extradition request to Britain is underway, but the UK has no extradition treaty with Rwanda”
http://news.bbc.co.uk/2/hi/africa/331751.stm</t>
        </r>
      </text>
    </comment>
    <comment ref="AZ242" authorId="0" shapeId="0" xr:uid="{B089B072-BC23-D64C-81BA-3EFDB292A1F4}">
      <text>
        <r>
          <rPr>
            <sz val="11"/>
            <color indexed="8"/>
            <rFont val="Helvetica"/>
            <family val="2"/>
          </rPr>
          <t>Author:
“Tharcisse Muvunyi, 46, was arrested at the weekend by police acting on a warrant from the international criminal tribunal for Rwanda, set up by the United Nations after the country's civil war in 1994. He is the first person living in Britain to be indicted by Rwanda.” https://www.theguardian.com/uk/2000/feb/08/mattwells
“ has been living in Britain for almost two years.” http://www.theguardian.com/politics/2000/feb/10/ethicalforeignpolicy.foreignpolicy1</t>
        </r>
      </text>
    </comment>
    <comment ref="BA242" authorId="0" shapeId="0" xr:uid="{6250035C-396C-8349-BEBF-97DAFE6E4A52}">
      <text>
        <r>
          <rPr>
            <sz val="11"/>
            <color indexed="8"/>
            <rFont val="Helvetica"/>
            <family val="2"/>
          </rPr>
          <t>Author:
“Tharcisse Muvunyi, 46, was arrested at the weekend by police acting on a warrant from the international criminal tribunal for Rwanda, set up by the United Nations after the country's civil war in 1994. He is the first person living in Britain to be indicted by Rwanda.” https://www.theguardian.com/uk/2000/feb/08/mattwells
“ has been living in Britain for almost two years.” http://www.theguardian.com/politics/2000/feb/10/ethicalforeignpolicy.foreignpolicy1</t>
        </r>
      </text>
    </comment>
    <comment ref="BB242" authorId="0" shapeId="0" xr:uid="{DE0BEB39-676B-BB4D-9F81-2CD64F8809C5}">
      <text>
        <r>
          <rPr>
            <sz val="11"/>
            <color indexed="8"/>
            <rFont val="Helvetica"/>
            <family val="2"/>
          </rPr>
          <t>Author:
“Mr Muvunyi was granted temporary political asylum after arriving in the UK. He has been living in London with his wife and three children.”
http://news.bbc.co.uk/2/hi/africa/632682.stm</t>
        </r>
      </text>
    </comment>
    <comment ref="BC242" authorId="0" shapeId="0" xr:uid="{4EC9BBAE-5C78-F542-B782-C6509A4D5273}">
      <text>
        <r>
          <rPr>
            <sz val="11"/>
            <color indexed="8"/>
            <rFont val="Helvetica"/>
            <family val="2"/>
          </rPr>
          <t>Author:
“Tharcisse Muvunyi, 46, was arrested at the weekend by police acting on a warrant from the international criminal tribunal for Rwanda, set up by the United Nations after the country's civil war in 1994. He is the first person living in Britain to be indicted by Rwanda.” https://www.theguardian.com/uk/2000/feb/08/mattwells
“ has been living in Britain for almost two years.” http://www.theguardian.com/politics/2000/feb/10/ethicalforeignpolicy.foreignpolicy1</t>
        </r>
      </text>
    </comment>
    <comment ref="BJ242" authorId="0" shapeId="0" xr:uid="{CE279CC6-E2AE-DF41-9770-97A2405C574C}">
      <text>
        <r>
          <rPr>
            <sz val="11"/>
            <color indexed="8"/>
            <rFont val="Helvetica"/>
            <family val="2"/>
          </rPr>
          <t>Author:
Rwanda tried to request extradition.  “The Rwandan Government says an extradition request to Britain is underway, but the UK has no extradition treaty with Rwanda”
http://news.bbc.co.uk/2/hi/africa/331751.stm</t>
        </r>
      </text>
    </comment>
    <comment ref="AG243" authorId="0" shapeId="0" xr:uid="{7999489C-5A05-9646-B053-DB8D1586AC3E}">
      <text>
        <r>
          <rPr>
            <sz val="11"/>
            <color indexed="8"/>
            <rFont val="Helvetica"/>
            <family val="2"/>
          </rPr>
          <t>Author:
Rwanda controlled first by Germany (German East Africa) during colonial period, then by Belgium under League of Nations Mandate system</t>
        </r>
      </text>
    </comment>
    <comment ref="AL243" authorId="0" shapeId="0" xr:uid="{0DCFD9A8-57DE-1543-A86C-8BC936A9C91F}">
      <text>
        <r>
          <rPr>
            <sz val="11"/>
            <color indexed="8"/>
            <rFont val="Helvetica"/>
            <family val="2"/>
          </rPr>
          <t>Author:
https://trialinternational.org/latest-post/eugene-nkuranyabahizi/</t>
        </r>
      </text>
    </comment>
    <comment ref="AU243" authorId="1" shapeId="0" xr:uid="{90FFEED8-10CC-0344-AEB3-E3ABD663B3C8}">
      <text>
        <r>
          <rPr>
            <sz val="11"/>
            <color indexed="8"/>
            <rFont val="Helvetica"/>
            <family val="2"/>
          </rPr>
          <t>Mack Eason:
https://trialinternational.org/latest-post/eugene-nkuranyabahizi/</t>
        </r>
      </text>
    </comment>
    <comment ref="BC243" authorId="0" shapeId="0" xr:uid="{A4E049BB-0318-A244-87DC-A9C37768741D}">
      <text>
        <r>
          <rPr>
            <sz val="11"/>
            <color indexed="8"/>
            <rFont val="Helvetica"/>
            <family val="2"/>
          </rPr>
          <t>Author:
“"his citizenship request was denied because of suspicions regarding his involvement in the genocide."
https://books.google.com/books?id=v_oyCwAAQBAJ&amp;pg=PA629</t>
        </r>
      </text>
    </comment>
    <comment ref="B244" authorId="0" shapeId="0" xr:uid="{00000000-0006-0000-0000-000024000000}">
      <text>
        <r>
          <rPr>
            <sz val="11"/>
            <color indexed="8"/>
            <rFont val="Helvetica"/>
            <family val="2"/>
          </rPr>
          <t>Author:
Problematic b/c he is a Belgian citizen (dual US and Belgian citizenship).  How is this a UJ-based case?
Important because this is a TRIAL against a WESTERN defendant.</t>
        </r>
      </text>
    </comment>
    <comment ref="O244" authorId="0" shapeId="0" xr:uid="{00000000-0006-0000-0000-000025000000}">
      <text>
        <r>
          <rPr>
            <sz val="11"/>
            <color indexed="8"/>
            <rFont val="Helvetica"/>
            <family val="2"/>
          </rPr>
          <t>Author:
“A criminal complaint against M. Desaedeleer, US and Belgian citizen, was filed in 2011”
http://civitas-maxima.org/CM_ANNUAL%20REPORT%202015.pdf AT 29</t>
        </r>
      </text>
    </comment>
    <comment ref="P244" authorId="0" shapeId="0" xr:uid="{00000000-0006-0000-0000-000026000000}">
      <text>
        <r>
          <rPr>
            <sz val="11"/>
            <color indexed="8"/>
            <rFont val="Helvetica"/>
            <family val="2"/>
          </rPr>
          <t>Author:
Arrested in Malaga Spain</t>
        </r>
      </text>
    </comment>
    <comment ref="R244" authorId="0" shapeId="0" xr:uid="{00000000-0006-0000-0000-000027000000}">
      <text>
        <r>
          <rPr>
            <sz val="11"/>
            <color indexed="8"/>
            <rFont val="Helvetica"/>
            <family val="2"/>
          </rPr>
          <t>Author:
Arrested in Malaga Spain</t>
        </r>
      </text>
    </comment>
    <comment ref="AG244" authorId="0" shapeId="0" xr:uid="{00000000-0006-0000-0000-000028000000}">
      <text>
        <r>
          <rPr>
            <sz val="11"/>
            <color indexed="8"/>
            <rFont val="Helvetica"/>
            <family val="2"/>
          </rPr>
          <t xml:space="preserve">Author:
US is Sui generis among former colonies.  Treated it differently.
</t>
        </r>
      </text>
    </comment>
    <comment ref="AN244" authorId="0" shapeId="0" xr:uid="{00000000-0006-0000-0000-000029000000}">
      <text>
        <r>
          <rPr>
            <sz val="11"/>
            <color indexed="8"/>
            <rFont val="Helvetica"/>
            <family val="2"/>
          </rPr>
          <t xml:space="preserve">Author:
case filed in Belgium on behalf of “several Sierra Leonean plaintiffs,” some or all of whom were “used by the Revolutionary United Front (RUF) as slaves in the diamond pits of Kono in the Eastern part of Sierra Leone.”
http://civitas-maxima.org/CM_ANNUAL%20REPORT%202015.pdf at p. 29
</t>
        </r>
      </text>
    </comment>
    <comment ref="AO244" authorId="0" shapeId="0" xr:uid="{00000000-0006-0000-0000-00002A000000}">
      <text>
        <r>
          <rPr>
            <sz val="11"/>
            <color indexed="8"/>
            <rFont val="Helvetica"/>
            <family val="2"/>
          </rPr>
          <t xml:space="preserve">Author:
“Civitas Maxima and CARL in Freetown have worked in partnership and documented for several years the accounts of people used by the Revolutionary United Front (RUF)21 as slaves in the diamonds pits of Kono in the Eastern part of Sierra Leone as part of the trade of so-called “blood diamonds”. A criminal complaint against M. Desaedeleer, US and Belgian citizen, was filed in 2011 in Belgium on behalf of several Sierra Leonean plaintiffs. This complaint prompted an official and non- public federal investigation by Belgian authorities against M. Desaedeleer.”
http://civitas-maxima.org/CM_ANNUAL%20REPORT%202015.pdf at p. 29
</t>
        </r>
      </text>
    </comment>
    <comment ref="AL245" authorId="1" shapeId="0" xr:uid="{00000000-0006-0000-0000-00009E000000}">
      <text>
        <r>
          <rPr>
            <sz val="11"/>
            <color indexed="8"/>
            <rFont val="Helvetica"/>
            <family val="2"/>
          </rPr>
          <t>Mack Eason:
https://trialinternational.org/latest-post/vladimir-katriuk/</t>
        </r>
      </text>
    </comment>
    <comment ref="B246" authorId="0" shapeId="0" xr:uid="{00000000-0006-0000-0000-0000F9130000}">
      <text>
        <r>
          <rPr>
            <sz val="11"/>
            <color indexed="8"/>
            <rFont val="Helvetica"/>
            <family val="2"/>
          </rPr>
          <t>Author:
Might be problematic.  These are all part of the Salinas case which may be passive personality.</t>
        </r>
      </text>
    </comment>
    <comment ref="K246" authorId="0" shapeId="0" xr:uid="{00000000-0006-0000-0000-0000FA130000}">
      <text>
        <r>
          <rPr>
            <sz val="11"/>
            <color indexed="8"/>
            <rFont val="Helvetica"/>
            <family val="2"/>
          </rPr>
          <t>Author:
“on 29 October 2012, the Spanish Central Court of Investigation No 5 of the National High Court prosecuted Salinas for an alleged crime of genocide, murder and illegal detention, ordering his  search, arrest and imprisonment, and issuing an international arrest warrant for the purpose of a subsequent extradition.  The Spanish National High Court invoked the principle of universal jurisdiction, claiming that the Chilean authorities did not properly investigate the case.” https://trialinternational.org/latest-post/guillermo-humberto-salinas-torres/</t>
        </r>
      </text>
    </comment>
    <comment ref="O246" authorId="0" shapeId="0" xr:uid="{00000000-0006-0000-0000-0000FB130000}">
      <text>
        <r>
          <rPr>
            <sz val="11"/>
            <color indexed="8"/>
            <rFont val="Helvetica"/>
            <family val="2"/>
          </rPr>
          <t>Author:
A continuation of the initial 1996 complaint.</t>
        </r>
      </text>
    </comment>
    <comment ref="P246" authorId="0" shapeId="0" xr:uid="{00000000-0006-0000-0000-0000FC13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46" authorId="0" shapeId="0" xr:uid="{00000000-0006-0000-0000-0000FD13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46" authorId="0" shapeId="0" xr:uid="{00000000-0006-0000-0000-0000FE130000}">
      <text>
        <r>
          <rPr>
            <sz val="11"/>
            <color indexed="8"/>
            <rFont val="Helvetica"/>
            <family val="2"/>
          </rPr>
          <t>Author:
terrorism</t>
        </r>
      </text>
    </comment>
    <comment ref="AI246" authorId="0" shapeId="0" xr:uid="{00000000-0006-0000-0000-0000FF130000}">
      <text>
        <r>
          <rPr>
            <sz val="11"/>
            <color indexed="8"/>
            <rFont val="Helvetica"/>
            <family val="2"/>
          </rPr>
          <t>Author:
https://en.wikipedia.org/wiki/History_of_Chile</t>
        </r>
      </text>
    </comment>
    <comment ref="AL246" authorId="0" shapeId="0" xr:uid="{00000000-0006-0000-0000-000000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46" authorId="0" shapeId="0" xr:uid="{00000000-0006-0000-0000-000001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46" authorId="0" shapeId="0" xr:uid="{00000000-0006-0000-0000-000002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46" authorId="0" shapeId="0" xr:uid="{00000000-0006-0000-0000-000003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46" authorId="0" shapeId="0" xr:uid="{00000000-0006-0000-0000-000004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47" authorId="0" shapeId="0" xr:uid="{00000000-0006-0000-0000-000005140000}">
      <text>
        <r>
          <rPr>
            <sz val="11"/>
            <color indexed="8"/>
            <rFont val="Helvetica"/>
            <family val="2"/>
          </rPr>
          <t>Author:
Might be problematic.  These are all part of the Salinas case which may be passive personality.</t>
        </r>
      </text>
    </comment>
    <comment ref="K247" authorId="0" shapeId="0" xr:uid="{00000000-0006-0000-0000-000006140000}">
      <text>
        <r>
          <rPr>
            <sz val="11"/>
            <color indexed="8"/>
            <rFont val="Helvetica"/>
            <family val="2"/>
          </rPr>
          <t>Author:
“on 29 October 2012, the Spanish Central Court of Investigation No 5 of the National High Court prosecuted Salinas for an alleged crime of genocide, murder and illegal detention, ordering his  search, arrest and imprisonment, and issuing an international arrest warrant for the purpose of a subsequent extradition.  The Spanish National High Court invoked the principle of universal jurisdiction, claiming that the Chilean authorities did not properly investigate the case.” https://trialinternational.org/latest-post/guillermo-humberto-salinas-torres/</t>
        </r>
      </text>
    </comment>
    <comment ref="O247" authorId="0" shapeId="0" xr:uid="{00000000-0006-0000-0000-000007140000}">
      <text>
        <r>
          <rPr>
            <sz val="11"/>
            <color indexed="8"/>
            <rFont val="Helvetica"/>
            <family val="2"/>
          </rPr>
          <t>Author:
A continuation of the initial 1996 complaint.</t>
        </r>
      </text>
    </comment>
    <comment ref="P247" authorId="0" shapeId="0" xr:uid="{00000000-0006-0000-0000-000008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47" authorId="0" shapeId="0" xr:uid="{00000000-0006-0000-0000-000009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47" authorId="0" shapeId="0" xr:uid="{00000000-0006-0000-0000-00000A140000}">
      <text>
        <r>
          <rPr>
            <sz val="11"/>
            <color indexed="8"/>
            <rFont val="Helvetica"/>
            <family val="2"/>
          </rPr>
          <t>Author:
terrorism</t>
        </r>
      </text>
    </comment>
    <comment ref="AI247" authorId="0" shapeId="0" xr:uid="{00000000-0006-0000-0000-00000B140000}">
      <text>
        <r>
          <rPr>
            <sz val="11"/>
            <color indexed="8"/>
            <rFont val="Helvetica"/>
            <family val="2"/>
          </rPr>
          <t>Author:
https://en.wikipedia.org/wiki/History_of_Chile</t>
        </r>
      </text>
    </comment>
    <comment ref="AL247" authorId="0" shapeId="0" xr:uid="{00000000-0006-0000-0000-00000C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47" authorId="0" shapeId="0" xr:uid="{00000000-0006-0000-0000-00000D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47" authorId="0" shapeId="0" xr:uid="{00000000-0006-0000-0000-00000E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47" authorId="0" shapeId="0" xr:uid="{00000000-0006-0000-0000-00000F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47" authorId="0" shapeId="0" xr:uid="{00000000-0006-0000-0000-000010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48" authorId="0" shapeId="0" xr:uid="{00000000-0006-0000-0000-000011140000}">
      <text>
        <r>
          <rPr>
            <sz val="11"/>
            <color indexed="8"/>
            <rFont val="Helvetica"/>
            <family val="2"/>
          </rPr>
          <t>Author:
Might be problematic.  These are all part of the Salinas case which may be passive personality.</t>
        </r>
      </text>
    </comment>
    <comment ref="K248" authorId="0" shapeId="0" xr:uid="{00000000-0006-0000-0000-000012140000}">
      <text>
        <r>
          <rPr>
            <sz val="11"/>
            <color indexed="8"/>
            <rFont val="Helvetica"/>
            <family val="2"/>
          </rPr>
          <t>Author:
“on 29 October 2012, the Spanish Central Court of Investigation No 5 of the National High Court prosecuted Salinas for an alleged crime of genocide, murder and illegal detention, ordering his  search, arrest and imprisonment, and issuing an international arrest warrant for the purpose of a subsequent extradition.  The Spanish National High Court invoked the principle of universal jurisdiction, claiming that the Chilean authorities did not properly investigate the case.” https://trialinternational.org/latest-post/guillermo-humberto-salinas-torres/</t>
        </r>
      </text>
    </comment>
    <comment ref="O248" authorId="0" shapeId="0" xr:uid="{00000000-0006-0000-0000-000013140000}">
      <text>
        <r>
          <rPr>
            <sz val="11"/>
            <color indexed="8"/>
            <rFont val="Helvetica"/>
            <family val="2"/>
          </rPr>
          <t>Author:
A continuation of the initial 1996 complaint.</t>
        </r>
      </text>
    </comment>
    <comment ref="P248" authorId="0" shapeId="0" xr:uid="{00000000-0006-0000-0000-000014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48" authorId="0" shapeId="0" xr:uid="{00000000-0006-0000-0000-000015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48" authorId="0" shapeId="0" xr:uid="{00000000-0006-0000-0000-000016140000}">
      <text>
        <r>
          <rPr>
            <sz val="11"/>
            <color indexed="8"/>
            <rFont val="Helvetica"/>
            <family val="2"/>
          </rPr>
          <t>Author:
terrorism</t>
        </r>
      </text>
    </comment>
    <comment ref="AI248" authorId="0" shapeId="0" xr:uid="{00000000-0006-0000-0000-000017140000}">
      <text>
        <r>
          <rPr>
            <sz val="11"/>
            <color indexed="8"/>
            <rFont val="Helvetica"/>
            <family val="2"/>
          </rPr>
          <t>Author:
https://en.wikipedia.org/wiki/History_of_Chile</t>
        </r>
      </text>
    </comment>
    <comment ref="AL248" authorId="0" shapeId="0" xr:uid="{00000000-0006-0000-0000-000018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48" authorId="0" shapeId="0" xr:uid="{00000000-0006-0000-0000-000019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48" authorId="0" shapeId="0" xr:uid="{00000000-0006-0000-0000-00001A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48" authorId="0" shapeId="0" xr:uid="{00000000-0006-0000-0000-00001B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48" authorId="0" shapeId="0" xr:uid="{00000000-0006-0000-0000-00001C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49" authorId="0" shapeId="0" xr:uid="{00000000-0006-0000-0000-00001D140000}">
      <text>
        <r>
          <rPr>
            <sz val="11"/>
            <color indexed="8"/>
            <rFont val="Helvetica"/>
            <family val="2"/>
          </rPr>
          <t>Author:
Might be problematic.  These are all part of the Salinas case which may be passive personality.</t>
        </r>
      </text>
    </comment>
    <comment ref="O249" authorId="0" shapeId="0" xr:uid="{00000000-0006-0000-0000-00001E140000}">
      <text>
        <r>
          <rPr>
            <sz val="11"/>
            <color indexed="8"/>
            <rFont val="Helvetica"/>
            <family val="2"/>
          </rPr>
          <t>Author:
A continuation of the initial 1996 complaint.</t>
        </r>
      </text>
    </comment>
    <comment ref="P249" authorId="0" shapeId="0" xr:uid="{00000000-0006-0000-0000-00001F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49" authorId="0" shapeId="0" xr:uid="{00000000-0006-0000-0000-000020140000}">
      <text>
        <r>
          <rPr>
            <sz val="11"/>
            <color indexed="8"/>
            <rFont val="Helvetica"/>
            <family val="2"/>
          </rPr>
          <t>Author:
https://trialinternational.org/latest-post/jaime-enrique-lepe-orellana/</t>
        </r>
      </text>
    </comment>
    <comment ref="AF249" authorId="0" shapeId="0" xr:uid="{00000000-0006-0000-0000-000021140000}">
      <text>
        <r>
          <rPr>
            <sz val="11"/>
            <color indexed="8"/>
            <rFont val="Helvetica"/>
            <family val="2"/>
          </rPr>
          <t>Author:
terrorism</t>
        </r>
      </text>
    </comment>
    <comment ref="AI249" authorId="0" shapeId="0" xr:uid="{00000000-0006-0000-0000-000022140000}">
      <text>
        <r>
          <rPr>
            <sz val="11"/>
            <color indexed="8"/>
            <rFont val="Helvetica"/>
            <family val="2"/>
          </rPr>
          <t>Author:
https://en.wikipedia.org/wiki/History_of_Chile</t>
        </r>
      </text>
    </comment>
    <comment ref="AL249" authorId="0" shapeId="0" xr:uid="{00000000-0006-0000-0000-000023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49" authorId="0" shapeId="0" xr:uid="{00000000-0006-0000-0000-000024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49" authorId="0" shapeId="0" xr:uid="{00000000-0006-0000-0000-000025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49" authorId="0" shapeId="0" xr:uid="{00000000-0006-0000-0000-000026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49" authorId="0" shapeId="0" xr:uid="{00000000-0006-0000-0000-000027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J249" authorId="0" shapeId="0" xr:uid="{00000000-0006-0000-0000-000028140000}">
      <text>
        <r>
          <rPr>
            <sz val="11"/>
            <color indexed="8"/>
            <rFont val="Helvetica"/>
            <family val="2"/>
          </rPr>
          <t>Author:
Chile asserts it is currently investigating these cases.
“ invoking the principle of territoriality on 26 July 2013, the Supreme Court of Chile rejected the extradition of Lepe Orellana and others to Spain on the grounds that the same case is already being investigated in Chile.”</t>
        </r>
      </text>
    </comment>
    <comment ref="B250" authorId="0" shapeId="0" xr:uid="{00000000-0006-0000-0000-000029140000}">
      <text>
        <r>
          <rPr>
            <sz val="11"/>
            <color indexed="8"/>
            <rFont val="Helvetica"/>
            <family val="2"/>
          </rPr>
          <t>Author:
Might be problematic.  These are all part of the Salinas case which may be passive personality.</t>
        </r>
      </text>
    </comment>
    <comment ref="K250" authorId="0" shapeId="0" xr:uid="{00000000-0006-0000-0000-00002A140000}">
      <text>
        <r>
          <rPr>
            <sz val="11"/>
            <color indexed="8"/>
            <rFont val="Helvetica"/>
            <family val="2"/>
          </rPr>
          <t>Author:
“on 29 October 2012, the Spanish Central Court of Investigation No 5 of the National High Court prosecuted Salinas for an alleged crime of genocide, murder and illegal detention, ordering his  search, arrest and imprisonment, and issuing an international arrest warrant for the purpose of a subsequent extradition.  The Spanish National High Court invoked the principle of universal jurisdiction, claiming that the Chilean authorities did not properly investigate the case.” https://trialinternational.org/latest-post/guillermo-humberto-salinas-torres/</t>
        </r>
      </text>
    </comment>
    <comment ref="O250" authorId="0" shapeId="0" xr:uid="{00000000-0006-0000-0000-00002B140000}">
      <text>
        <r>
          <rPr>
            <sz val="11"/>
            <color indexed="8"/>
            <rFont val="Helvetica"/>
            <family val="2"/>
          </rPr>
          <t>Author:
A continuation of the initial 1996 complaint.</t>
        </r>
      </text>
    </comment>
    <comment ref="Q250" authorId="0" shapeId="0" xr:uid="{00000000-0006-0000-0000-00002C140000}">
      <text>
        <r>
          <rPr>
            <sz val="11"/>
            <color indexed="8"/>
            <rFont val="Helvetica"/>
            <family val="2"/>
          </rPr>
          <t>Author:
Deceased</t>
        </r>
      </text>
    </comment>
    <comment ref="AF250" authorId="0" shapeId="0" xr:uid="{00000000-0006-0000-0000-00002D140000}">
      <text>
        <r>
          <rPr>
            <sz val="11"/>
            <color indexed="8"/>
            <rFont val="Helvetica"/>
            <family val="2"/>
          </rPr>
          <t>Author:
terrorism</t>
        </r>
      </text>
    </comment>
    <comment ref="AI250" authorId="0" shapeId="0" xr:uid="{00000000-0006-0000-0000-00002E140000}">
      <text>
        <r>
          <rPr>
            <sz val="11"/>
            <color indexed="8"/>
            <rFont val="Helvetica"/>
            <family val="2"/>
          </rPr>
          <t>Author:
https://en.wikipedia.org/wiki/History_of_Chile</t>
        </r>
      </text>
    </comment>
    <comment ref="AL250" authorId="0" shapeId="0" xr:uid="{00000000-0006-0000-0000-00002F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0" authorId="0" shapeId="0" xr:uid="{00000000-0006-0000-0000-000030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0" authorId="0" shapeId="0" xr:uid="{00000000-0006-0000-0000-000031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0" authorId="0" shapeId="0" xr:uid="{00000000-0006-0000-0000-000032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0" authorId="0" shapeId="0" xr:uid="{00000000-0006-0000-0000-000033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1" authorId="0" shapeId="0" xr:uid="{00000000-0006-0000-0000-000034140000}">
      <text>
        <r>
          <rPr>
            <sz val="11"/>
            <color indexed="8"/>
            <rFont val="Helvetica"/>
            <family val="2"/>
          </rPr>
          <t>Author:
Might be problematic.  These are all part of the Salinas case which may be passive personality.</t>
        </r>
      </text>
    </comment>
    <comment ref="O251" authorId="0" shapeId="0" xr:uid="{00000000-0006-0000-0000-000035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1" authorId="0" shapeId="0" xr:uid="{00000000-0006-0000-0000-000036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51" authorId="0" shapeId="0" xr:uid="{00000000-0006-0000-0000-000037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51" authorId="0" shapeId="0" xr:uid="{00000000-0006-0000-0000-000038140000}">
      <text>
        <r>
          <rPr>
            <sz val="11"/>
            <color indexed="8"/>
            <rFont val="Helvetica"/>
            <family val="2"/>
          </rPr>
          <t>Author:
terrorism</t>
        </r>
      </text>
    </comment>
    <comment ref="AI251" authorId="0" shapeId="0" xr:uid="{00000000-0006-0000-0000-000039140000}">
      <text>
        <r>
          <rPr>
            <sz val="11"/>
            <color indexed="8"/>
            <rFont val="Helvetica"/>
            <family val="2"/>
          </rPr>
          <t>Author:
https://en.wikipedia.org/wiki/History_of_Chile</t>
        </r>
      </text>
    </comment>
    <comment ref="AL251" authorId="0" shapeId="0" xr:uid="{00000000-0006-0000-0000-00003A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1" authorId="0" shapeId="0" xr:uid="{00000000-0006-0000-0000-00003B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1" authorId="0" shapeId="0" xr:uid="{00000000-0006-0000-0000-00003C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1" authorId="0" shapeId="0" xr:uid="{00000000-0006-0000-0000-00003D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1" authorId="0" shapeId="0" xr:uid="{00000000-0006-0000-0000-00003E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2" authorId="0" shapeId="0" xr:uid="{00000000-0006-0000-0000-00003F140000}">
      <text>
        <r>
          <rPr>
            <sz val="11"/>
            <color indexed="8"/>
            <rFont val="Helvetica"/>
            <family val="2"/>
          </rPr>
          <t>Author:
Might be problematic.  These are all part of the Salinas case which may be passive personality.</t>
        </r>
      </text>
    </comment>
    <comment ref="O252" authorId="0" shapeId="0" xr:uid="{00000000-0006-0000-0000-000040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2" authorId="0" shapeId="0" xr:uid="{00000000-0006-0000-0000-000041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52" authorId="0" shapeId="0" xr:uid="{00000000-0006-0000-0000-000042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52" authorId="0" shapeId="0" xr:uid="{00000000-0006-0000-0000-000043140000}">
      <text>
        <r>
          <rPr>
            <sz val="11"/>
            <color indexed="8"/>
            <rFont val="Helvetica"/>
            <family val="2"/>
          </rPr>
          <t>Author:
terrorism</t>
        </r>
      </text>
    </comment>
    <comment ref="AI252" authorId="0" shapeId="0" xr:uid="{00000000-0006-0000-0000-000044140000}">
      <text>
        <r>
          <rPr>
            <sz val="11"/>
            <color indexed="8"/>
            <rFont val="Helvetica"/>
            <family val="2"/>
          </rPr>
          <t>Author:
https://en.wikipedia.org/wiki/History_of_Chile</t>
        </r>
      </text>
    </comment>
    <comment ref="AL252" authorId="0" shapeId="0" xr:uid="{00000000-0006-0000-0000-000045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2" authorId="0" shapeId="0" xr:uid="{00000000-0006-0000-0000-000046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2" authorId="0" shapeId="0" xr:uid="{00000000-0006-0000-0000-000047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2" authorId="0" shapeId="0" xr:uid="{00000000-0006-0000-0000-000048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2" authorId="0" shapeId="0" xr:uid="{00000000-0006-0000-0000-000049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3" authorId="0" shapeId="0" xr:uid="{00000000-0006-0000-0000-00004A140000}">
      <text>
        <r>
          <rPr>
            <sz val="11"/>
            <color indexed="8"/>
            <rFont val="Helvetica"/>
            <family val="2"/>
          </rPr>
          <t>Author:
Might be problematic.  These are all part of the Salinas case which may be passive personality.</t>
        </r>
      </text>
    </comment>
    <comment ref="O253" authorId="0" shapeId="0" xr:uid="{00000000-0006-0000-0000-00004B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3" authorId="0" shapeId="0" xr:uid="{00000000-0006-0000-0000-00004C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53" authorId="0" shapeId="0" xr:uid="{00000000-0006-0000-0000-00004D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53" authorId="0" shapeId="0" xr:uid="{00000000-0006-0000-0000-00004E140000}">
      <text>
        <r>
          <rPr>
            <sz val="11"/>
            <color indexed="8"/>
            <rFont val="Helvetica"/>
            <family val="2"/>
          </rPr>
          <t>Author:
terrorism</t>
        </r>
      </text>
    </comment>
    <comment ref="AI253" authorId="0" shapeId="0" xr:uid="{00000000-0006-0000-0000-00004F140000}">
      <text>
        <r>
          <rPr>
            <sz val="11"/>
            <color indexed="8"/>
            <rFont val="Helvetica"/>
            <family val="2"/>
          </rPr>
          <t>Author:
https://en.wikipedia.org/wiki/History_of_Chile</t>
        </r>
      </text>
    </comment>
    <comment ref="AL253" authorId="0" shapeId="0" xr:uid="{00000000-0006-0000-0000-000050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3" authorId="0" shapeId="0" xr:uid="{00000000-0006-0000-0000-000051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3" authorId="0" shapeId="0" xr:uid="{00000000-0006-0000-0000-000052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3" authorId="0" shapeId="0" xr:uid="{00000000-0006-0000-0000-000053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3" authorId="0" shapeId="0" xr:uid="{00000000-0006-0000-0000-000054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4" authorId="0" shapeId="0" xr:uid="{00000000-0006-0000-0000-000055140000}">
      <text>
        <r>
          <rPr>
            <sz val="11"/>
            <color indexed="8"/>
            <rFont val="Helvetica"/>
            <family val="2"/>
          </rPr>
          <t>Author:
Might be problematic.  These are all part of the Salinas case which may be passive personality.</t>
        </r>
      </text>
    </comment>
    <comment ref="O254" authorId="0" shapeId="0" xr:uid="{00000000-0006-0000-0000-000056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4" authorId="0" shapeId="0" xr:uid="{00000000-0006-0000-0000-000057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54" authorId="0" shapeId="0" xr:uid="{00000000-0006-0000-0000-000058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54" authorId="0" shapeId="0" xr:uid="{00000000-0006-0000-0000-000059140000}">
      <text>
        <r>
          <rPr>
            <sz val="11"/>
            <color indexed="8"/>
            <rFont val="Helvetica"/>
            <family val="2"/>
          </rPr>
          <t>Author:
terrorism</t>
        </r>
      </text>
    </comment>
    <comment ref="AI254" authorId="0" shapeId="0" xr:uid="{00000000-0006-0000-0000-00005A140000}">
      <text>
        <r>
          <rPr>
            <sz val="11"/>
            <color indexed="8"/>
            <rFont val="Helvetica"/>
            <family val="2"/>
          </rPr>
          <t>Author:
https://en.wikipedia.org/wiki/History_of_Chile</t>
        </r>
      </text>
    </comment>
    <comment ref="AL254" authorId="0" shapeId="0" xr:uid="{00000000-0006-0000-0000-00005B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4" authorId="0" shapeId="0" xr:uid="{00000000-0006-0000-0000-00005C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4" authorId="0" shapeId="0" xr:uid="{00000000-0006-0000-0000-00005D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4" authorId="0" shapeId="0" xr:uid="{00000000-0006-0000-0000-00005E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4" authorId="0" shapeId="0" xr:uid="{00000000-0006-0000-0000-00005F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5" authorId="0" shapeId="0" xr:uid="{00000000-0006-0000-0000-000060140000}">
      <text>
        <r>
          <rPr>
            <sz val="11"/>
            <color indexed="8"/>
            <rFont val="Helvetica"/>
            <family val="2"/>
          </rPr>
          <t>Author:
Might be problematic.  These are all part of the Salinas case which may be passive personality.</t>
        </r>
      </text>
    </comment>
    <comment ref="O255" authorId="0" shapeId="0" xr:uid="{00000000-0006-0000-0000-000061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5" authorId="0" shapeId="0" xr:uid="{00000000-0006-0000-0000-000062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55" authorId="0" shapeId="0" xr:uid="{00000000-0006-0000-0000-000063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55" authorId="0" shapeId="0" xr:uid="{00000000-0006-0000-0000-000064140000}">
      <text>
        <r>
          <rPr>
            <sz val="11"/>
            <color indexed="8"/>
            <rFont val="Helvetica"/>
            <family val="2"/>
          </rPr>
          <t>Author:
terrorism</t>
        </r>
      </text>
    </comment>
    <comment ref="AI255" authorId="0" shapeId="0" xr:uid="{00000000-0006-0000-0000-000065140000}">
      <text>
        <r>
          <rPr>
            <sz val="11"/>
            <color indexed="8"/>
            <rFont val="Helvetica"/>
            <family val="2"/>
          </rPr>
          <t>Author:
https://en.wikipedia.org/wiki/History_of_Chile</t>
        </r>
      </text>
    </comment>
    <comment ref="AL255" authorId="0" shapeId="0" xr:uid="{00000000-0006-0000-0000-000066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5" authorId="0" shapeId="0" xr:uid="{00000000-0006-0000-0000-000067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5" authorId="0" shapeId="0" xr:uid="{00000000-0006-0000-0000-000068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5" authorId="0" shapeId="0" xr:uid="{00000000-0006-0000-0000-000069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5" authorId="0" shapeId="0" xr:uid="{00000000-0006-0000-0000-00006A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6" authorId="0" shapeId="0" xr:uid="{00000000-0006-0000-0000-00006B140000}">
      <text>
        <r>
          <rPr>
            <sz val="11"/>
            <color indexed="8"/>
            <rFont val="Helvetica"/>
            <family val="2"/>
          </rPr>
          <t>Author:
Might be problematic.  These are all part of the Salinas case which may be passive personality.</t>
        </r>
      </text>
    </comment>
    <comment ref="O256" authorId="0" shapeId="0" xr:uid="{00000000-0006-0000-0000-00006C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6" authorId="0" shapeId="0" xr:uid="{00000000-0006-0000-0000-00006D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56" authorId="0" shapeId="0" xr:uid="{00000000-0006-0000-0000-00006E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56" authorId="0" shapeId="0" xr:uid="{00000000-0006-0000-0000-00006F140000}">
      <text>
        <r>
          <rPr>
            <sz val="11"/>
            <color indexed="8"/>
            <rFont val="Helvetica"/>
            <family val="2"/>
          </rPr>
          <t>Author:
terrorism</t>
        </r>
      </text>
    </comment>
    <comment ref="AI256" authorId="0" shapeId="0" xr:uid="{00000000-0006-0000-0000-000070140000}">
      <text>
        <r>
          <rPr>
            <sz val="11"/>
            <color indexed="8"/>
            <rFont val="Helvetica"/>
            <family val="2"/>
          </rPr>
          <t>Author:
https://en.wikipedia.org/wiki/History_of_Chile</t>
        </r>
      </text>
    </comment>
    <comment ref="AL256" authorId="0" shapeId="0" xr:uid="{00000000-0006-0000-0000-000071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6" authorId="0" shapeId="0" xr:uid="{00000000-0006-0000-0000-000072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6" authorId="0" shapeId="0" xr:uid="{00000000-0006-0000-0000-000073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6" authorId="0" shapeId="0" xr:uid="{00000000-0006-0000-0000-000074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6" authorId="0" shapeId="0" xr:uid="{00000000-0006-0000-0000-000075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7" authorId="0" shapeId="0" xr:uid="{00000000-0006-0000-0000-000076140000}">
      <text>
        <r>
          <rPr>
            <sz val="11"/>
            <color indexed="8"/>
            <rFont val="Helvetica"/>
            <family val="2"/>
          </rPr>
          <t>Author:
Might be problematic.  These are all part of the Salinas case which may be passive personality.</t>
        </r>
      </text>
    </comment>
    <comment ref="O257" authorId="0" shapeId="0" xr:uid="{00000000-0006-0000-0000-000077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7" authorId="0" shapeId="0" xr:uid="{00000000-0006-0000-0000-000078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Q257" authorId="0" shapeId="0" xr:uid="{00000000-0006-0000-0000-000079140000}">
      <text>
        <r>
          <rPr>
            <sz val="11"/>
            <color indexed="8"/>
            <rFont val="Helvetica"/>
            <family val="2"/>
          </rPr>
          <t>Author:
https://translate.google.com/translate?sl=auto&amp;tl=en&amp;js=y&amp;prev=_t&amp;hl=en&amp;ie=UTF-8&amp;u=http%3A%2F%2Felclarin.cl%2Ffpa%2Fpdf%2FCasoSoriaAutode17112009.pdf&amp;edit-text=&amp;act=url
(SEE “order” section at bottom)</t>
        </r>
      </text>
    </comment>
    <comment ref="AF257" authorId="0" shapeId="0" xr:uid="{00000000-0006-0000-0000-00007A140000}">
      <text>
        <r>
          <rPr>
            <sz val="11"/>
            <color indexed="8"/>
            <rFont val="Helvetica"/>
            <family val="2"/>
          </rPr>
          <t>Author:
terrorism</t>
        </r>
      </text>
    </comment>
    <comment ref="AI257" authorId="0" shapeId="0" xr:uid="{00000000-0006-0000-0000-00007B140000}">
      <text>
        <r>
          <rPr>
            <sz val="11"/>
            <color indexed="8"/>
            <rFont val="Helvetica"/>
            <family val="2"/>
          </rPr>
          <t>Author:
https://en.wikipedia.org/wiki/History_of_Chile</t>
        </r>
      </text>
    </comment>
    <comment ref="AL257" authorId="0" shapeId="0" xr:uid="{00000000-0006-0000-0000-00007C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7" authorId="0" shapeId="0" xr:uid="{00000000-0006-0000-0000-00007D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7" authorId="0" shapeId="0" xr:uid="{00000000-0006-0000-0000-00007E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7" authorId="0" shapeId="0" xr:uid="{00000000-0006-0000-0000-00007F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7" authorId="0" shapeId="0" xr:uid="{00000000-0006-0000-0000-000080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8" authorId="0" shapeId="0" xr:uid="{00000000-0006-0000-0000-000081140000}">
      <text>
        <r>
          <rPr>
            <sz val="11"/>
            <color indexed="8"/>
            <rFont val="Helvetica"/>
            <family val="2"/>
          </rPr>
          <t>Author:
Might be problematic.  These are all part of the Salinas case which may be passive personality.</t>
        </r>
      </text>
    </comment>
    <comment ref="O258" authorId="0" shapeId="0" xr:uid="{00000000-0006-0000-0000-000082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P258" authorId="0" shapeId="0" xr:uid="{00000000-0006-0000-0000-000083140000}">
      <text>
        <r>
          <rPr>
            <sz val="11"/>
            <color indexed="8"/>
            <rFont val="Helvetica"/>
            <family val="2"/>
          </rPr>
          <t>Author:
Deceased</t>
        </r>
      </text>
    </comment>
    <comment ref="Q258" authorId="0" shapeId="0" xr:uid="{00000000-0006-0000-0000-000084140000}">
      <text>
        <r>
          <rPr>
            <sz val="11"/>
            <color indexed="8"/>
            <rFont val="Helvetica"/>
            <family val="2"/>
          </rPr>
          <t>Author:
Deceased</t>
        </r>
      </text>
    </comment>
    <comment ref="AF258" authorId="0" shapeId="0" xr:uid="{00000000-0006-0000-0000-000085140000}">
      <text>
        <r>
          <rPr>
            <sz val="11"/>
            <color indexed="8"/>
            <rFont val="Helvetica"/>
            <family val="2"/>
          </rPr>
          <t>Author:
terrorism</t>
        </r>
      </text>
    </comment>
    <comment ref="AI258" authorId="0" shapeId="0" xr:uid="{00000000-0006-0000-0000-000086140000}">
      <text>
        <r>
          <rPr>
            <sz val="11"/>
            <color indexed="8"/>
            <rFont val="Helvetica"/>
            <family val="2"/>
          </rPr>
          <t>Author:
https://en.wikipedia.org/wiki/History_of_Chile</t>
        </r>
      </text>
    </comment>
    <comment ref="AL258" authorId="0" shapeId="0" xr:uid="{00000000-0006-0000-0000-000087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8" authorId="0" shapeId="0" xr:uid="{00000000-0006-0000-0000-000088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8" authorId="0" shapeId="0" xr:uid="{00000000-0006-0000-0000-000089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8" authorId="0" shapeId="0" xr:uid="{00000000-0006-0000-0000-00008A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8" authorId="0" shapeId="0" xr:uid="{00000000-0006-0000-0000-00008B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59" authorId="0" shapeId="0" xr:uid="{00000000-0006-0000-0000-00008C140000}">
      <text>
        <r>
          <rPr>
            <sz val="11"/>
            <color indexed="8"/>
            <rFont val="Helvetica"/>
            <family val="2"/>
          </rPr>
          <t>Author:
Might be problematic.  These are all part of the Salinas case which may be passive personality.</t>
        </r>
      </text>
    </comment>
    <comment ref="O259" authorId="0" shapeId="0" xr:uid="{00000000-0006-0000-0000-00008D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AF259" authorId="0" shapeId="0" xr:uid="{00000000-0006-0000-0000-00008E140000}">
      <text>
        <r>
          <rPr>
            <sz val="11"/>
            <color indexed="8"/>
            <rFont val="Helvetica"/>
            <family val="2"/>
          </rPr>
          <t>Author:
terrorism</t>
        </r>
      </text>
    </comment>
    <comment ref="AI259" authorId="0" shapeId="0" xr:uid="{00000000-0006-0000-0000-00008F140000}">
      <text>
        <r>
          <rPr>
            <sz val="11"/>
            <color indexed="8"/>
            <rFont val="Helvetica"/>
            <family val="2"/>
          </rPr>
          <t>Author:
https://en.wikipedia.org/wiki/History_of_Chile</t>
        </r>
      </text>
    </comment>
    <comment ref="AL259" authorId="0" shapeId="0" xr:uid="{00000000-0006-0000-0000-000090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59" authorId="0" shapeId="0" xr:uid="{00000000-0006-0000-0000-000091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59" authorId="0" shapeId="0" xr:uid="{00000000-0006-0000-0000-000092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59" authorId="0" shapeId="0" xr:uid="{00000000-0006-0000-0000-000093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59" authorId="0" shapeId="0" xr:uid="{00000000-0006-0000-0000-000094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60" authorId="0" shapeId="0" xr:uid="{00000000-0006-0000-0000-000095140000}">
      <text>
        <r>
          <rPr>
            <sz val="11"/>
            <color indexed="8"/>
            <rFont val="Helvetica"/>
            <family val="2"/>
          </rPr>
          <t>Author:
Might be problematic.  These are all part of the Salinas case which may be passive personality.</t>
        </r>
      </text>
    </comment>
    <comment ref="O260" authorId="0" shapeId="0" xr:uid="{00000000-0006-0000-0000-000096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AF260" authorId="0" shapeId="0" xr:uid="{00000000-0006-0000-0000-000097140000}">
      <text>
        <r>
          <rPr>
            <sz val="11"/>
            <color indexed="8"/>
            <rFont val="Helvetica"/>
            <family val="2"/>
          </rPr>
          <t>Author:
terrorism</t>
        </r>
      </text>
    </comment>
    <comment ref="AI260" authorId="0" shapeId="0" xr:uid="{00000000-0006-0000-0000-000098140000}">
      <text>
        <r>
          <rPr>
            <sz val="11"/>
            <color indexed="8"/>
            <rFont val="Helvetica"/>
            <family val="2"/>
          </rPr>
          <t>Author:
https://en.wikipedia.org/wiki/History_of_Chile</t>
        </r>
      </text>
    </comment>
    <comment ref="AL260" authorId="0" shapeId="0" xr:uid="{00000000-0006-0000-0000-000099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60" authorId="0" shapeId="0" xr:uid="{00000000-0006-0000-0000-00009A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60" authorId="0" shapeId="0" xr:uid="{00000000-0006-0000-0000-00009B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60" authorId="0" shapeId="0" xr:uid="{00000000-0006-0000-0000-00009C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60" authorId="0" shapeId="0" xr:uid="{00000000-0006-0000-0000-00009D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61" authorId="0" shapeId="0" xr:uid="{00000000-0006-0000-0000-00009E140000}">
      <text>
        <r>
          <rPr>
            <sz val="11"/>
            <color indexed="8"/>
            <rFont val="Helvetica"/>
            <family val="2"/>
          </rPr>
          <t>Author:
Might be problematic.  These are all part of the Salinas case which may be passive personality.</t>
        </r>
      </text>
    </comment>
    <comment ref="O261" authorId="0" shapeId="0" xr:uid="{00000000-0006-0000-0000-00009F140000}">
      <text>
        <r>
          <rPr>
            <sz val="11"/>
            <color indexed="8"/>
            <rFont val="Helvetica"/>
            <family val="2"/>
          </rPr>
          <t>Author:
https://translate.google.com/translate?sl=auto&amp;tl=en&amp;js=y&amp;prev=_t&amp;hl=en&amp;ie=UTF-8&amp;u=http%3A%2F%2Felclarin.cl%2Ffpa%2Fpdf%2FCasoSoriaAutode17112009.pdf&amp;edit-text=&amp;act=url 
SEE SECTION “Segundo”</t>
        </r>
      </text>
    </comment>
    <comment ref="AF261" authorId="0" shapeId="0" xr:uid="{00000000-0006-0000-0000-0000A0140000}">
      <text>
        <r>
          <rPr>
            <sz val="11"/>
            <color indexed="8"/>
            <rFont val="Helvetica"/>
            <family val="2"/>
          </rPr>
          <t>Author:
terrorism</t>
        </r>
      </text>
    </comment>
    <comment ref="AI261" authorId="0" shapeId="0" xr:uid="{00000000-0006-0000-0000-0000A1140000}">
      <text>
        <r>
          <rPr>
            <sz val="11"/>
            <color indexed="8"/>
            <rFont val="Helvetica"/>
            <family val="2"/>
          </rPr>
          <t>Author:
https://en.wikipedia.org/wiki/History_of_Chile</t>
        </r>
      </text>
    </comment>
    <comment ref="AL261" authorId="0" shapeId="0" xr:uid="{00000000-0006-0000-0000-0000A2140000}">
      <text>
        <r>
          <rPr>
            <sz val="11"/>
            <color indexed="8"/>
            <rFont val="Helvetica"/>
            <family val="2"/>
          </rPr>
          <t>Author:
“The prosecutor Vicente Gonzalez Mota made the (arrest demand) because of a  complaint against fifteen former soldiers filed by the Spanish Foundation for President Allende.”
http://www.lanacion.cl/noticias/pais/caso-soria-fiscalia-espanola-pide-detener-a-ex-agentes-dina/2009-07-27/213459.html</t>
        </r>
      </text>
    </comment>
    <comment ref="AN261" authorId="0" shapeId="0" xr:uid="{00000000-0006-0000-0000-0000A3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O261" authorId="0" shapeId="0" xr:uid="{00000000-0006-0000-0000-0000A414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61" authorId="0" shapeId="0" xr:uid="{00000000-0006-0000-0000-0000A5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AR261" authorId="0" shapeId="0" xr:uid="{00000000-0006-0000-0000-0000A6140000}">
      <text>
        <r>
          <rPr>
            <sz val="11"/>
            <color indexed="8"/>
            <rFont val="Helvetica"/>
            <family val="2"/>
          </rPr>
          <t>Author:
Victim’s widow brought suit
“ complaint filed by D. Antonio Rafael Rodriguez, attorney of the Courts, the Spanish Foundation President Allende, and Mrs. Laura Gonzalez Vera, D. widow of Spanish diplomat Carmelo Soria Espinoza”
https://translate.google.com/translate?sl=auto&amp;tl=en&amp;js=y&amp;prev=_t&amp;hl=en&amp;ie=UTF-8&amp;u=http%3A%2F%2Felclarin.cl%2Ffpa%2Fpdf%2FCasoSoriaAutode17112009.pdf&amp;edit-text=&amp;act=url</t>
        </r>
      </text>
    </comment>
    <comment ref="B262" authorId="0" shapeId="0" xr:uid="{60BB1E74-B9DD-614A-BCE7-326D2F3DC718}">
      <text>
        <r>
          <rPr>
            <sz val="11"/>
            <color indexed="8"/>
            <rFont val="Helvetica"/>
            <family val="2"/>
          </rPr>
          <t>Author:
Might be problematic.  These are all part of the Salinas case which may be passive personality.</t>
        </r>
      </text>
    </comment>
    <comment ref="O262" authorId="0" shapeId="0" xr:uid="{00000000-0006-0000-0000-00007D000000}">
      <text>
        <r>
          <rPr>
            <sz val="11"/>
            <color indexed="8"/>
            <rFont val="Helvetica"/>
            <family val="2"/>
          </rPr>
          <t>Author:
http://www.aparchive.com/metadata/Chile-Brady/373c4a4f32cdb46a9191a160f895bb0d?query=chile&amp;current=6&amp;orderBy=Relevance&amp;hits=110&amp;referrer=search&amp;search=%2Fsearch%3Fquery%3Dchile%26allFilters%3DArmy%3ASubject&amp;allFilters=Army%3ASubject&amp;productType=IncludedProducts&amp;page=1&amp;b=95bb0d</t>
        </r>
      </text>
    </comment>
    <comment ref="P262" authorId="0" shapeId="0" xr:uid="{00000000-0006-0000-0000-00007E000000}">
      <text>
        <r>
          <rPr>
            <sz val="11"/>
            <color indexed="8"/>
            <rFont val="Helvetica"/>
            <family val="2"/>
          </rPr>
          <t>Author:
http://www.nytimes.com/2001/05/15/world/world-briefing-europe-spain-pinochet-era-official-charged.html</t>
        </r>
      </text>
    </comment>
    <comment ref="Q262" authorId="0" shapeId="0" xr:uid="{00000000-0006-0000-0000-00007F000000}">
      <text>
        <r>
          <rPr>
            <sz val="11"/>
            <color indexed="8"/>
            <rFont val="Helvetica"/>
            <family val="2"/>
          </rPr>
          <t>Author:
http://www.nytimes.com/2001/05/15/world/world-briefing-europe-spain-pinochet-era-official-charged.html</t>
        </r>
      </text>
    </comment>
    <comment ref="AF262" authorId="0" shapeId="0" xr:uid="{00000000-0006-0000-0000-000080000000}">
      <text>
        <r>
          <rPr>
            <sz val="11"/>
            <color indexed="8"/>
            <rFont val="Helvetica"/>
            <family val="2"/>
          </rPr>
          <t>Author:
terrorism</t>
        </r>
      </text>
    </comment>
    <comment ref="AI262" authorId="0" shapeId="0" xr:uid="{00000000-0006-0000-0000-000081000000}">
      <text>
        <r>
          <rPr>
            <sz val="11"/>
            <color indexed="8"/>
            <rFont val="Helvetica"/>
            <family val="2"/>
          </rPr>
          <t>Author:
https://en.wikipedia.org/wiki/History_of_Chile</t>
        </r>
      </text>
    </comment>
    <comment ref="AL262" authorId="0" shapeId="0" xr:uid="{00000000-0006-0000-0000-000082000000}">
      <text>
        <r>
          <rPr>
            <sz val="11"/>
            <color indexed="8"/>
            <rFont val="Helvetica"/>
            <family val="2"/>
          </rPr>
          <t>Author:
Lawsuit filed 28 March 1996 was filed by the Progressive Association of Spanish Prosecutors.</t>
        </r>
      </text>
    </comment>
    <comment ref="AN262" authorId="0" shapeId="0" xr:uid="{00000000-0006-0000-0000-000083000000}">
      <text>
        <r>
          <rPr>
            <sz val="11"/>
            <color indexed="8"/>
            <rFont val="Helvetica"/>
            <family val="2"/>
          </rPr>
          <t>Author:
This indictment was a continuation of Garzon's investigation of the 1996 complaint.
“in the Spanish cases the original list of victims was made up of Spanish citizens and descendants of Spanish citizens who had been killed or disappeared in Argentina.”
http://www.nesl.edu/userfiles/file/lawreview/vol35/2/roht.pdf</t>
        </r>
      </text>
    </comment>
    <comment ref="AO262" authorId="0" shapeId="0" xr:uid="{00000000-0006-0000-0000-000084000000}">
      <text>
        <r>
          <rPr>
            <sz val="11"/>
            <color indexed="8"/>
            <rFont val="Helvetica"/>
            <family val="2"/>
          </rPr>
          <t>Author:
“In Madrid, a lawsuit is filed in the Audiencia Nacional against former Chilean leader General Augusto Pinochet Ugarte and a number of his associates alleging responsibility for acts of genocide and terrorism committed in Chile between 1973 and 1990. The lawsuit – filed by the Progressive Association of Spanish Prosecutors and joined by the President Allende Foundation7 – highlights the number of alleged victims who were Spanish citizens, but also invokes the principle of universal jurisdiction in extending its remit to include alleged Chilean victims.8”
http://www.sussex.ac.uk/Units/spru/hsp/documents/Dragffy%20Chronolgoy%20HSDC.pdf
Citing:
“Joan E. Garces, “Pinochet, Ante La Audiencia Nacional y el Derecho Penal Internacional”, in_x000D_Jueces Para La Democracia (1997), as posted at: www.derechoschile.com (accessed 20 May 2010)._x000D_8 Audiencia Nacional, Denuncia, D.M. Miravet en nombre y representacion de la Union Progresista_x000D_de Fiscales de Espana, 4 July 1996, as posted at: www.derechos.org._x000D_9 Naomi Roth-Arriaza, The Pinochet Effect (2005), pp 25-26.”</t>
        </r>
      </text>
    </comment>
    <comment ref="AQ262" authorId="0" shapeId="0" xr:uid="{00000000-0006-0000-0000-000085000000}">
      <text>
        <r>
          <rPr>
            <sz val="11"/>
            <color indexed="8"/>
            <rFont val="Helvetica"/>
            <family val="2"/>
          </rPr>
          <t>Author:
Victims’ families were.</t>
        </r>
      </text>
    </comment>
    <comment ref="AR262" authorId="0" shapeId="0" xr:uid="{00000000-0006-0000-0000-000086000000}">
      <text>
        <r>
          <rPr>
            <sz val="11"/>
            <color indexed="8"/>
            <rFont val="Helvetica"/>
            <family val="2"/>
          </rPr>
          <t>Author:
“in the Spanish cases the original list of victims was made up of Spanish citizens and descendants of Spanish citizens who had been killed or disappeared in Argentina.”
http://www.nesl.edu/userfiles/file/lawreview/vol35/2/roht.pdf</t>
        </r>
      </text>
    </comment>
    <comment ref="AS262" authorId="0" shapeId="0" xr:uid="{00000000-0006-0000-0000-000087000000}">
      <text>
        <r>
          <rPr>
            <sz val="11"/>
            <color indexed="8"/>
            <rFont val="Helvetica"/>
            <family val="2"/>
          </rPr>
          <t xml:space="preserve">Author:
Chilean Defense Minister </t>
        </r>
      </text>
    </comment>
    <comment ref="BJ262" authorId="0" shapeId="0" xr:uid="{00000000-0006-0000-0000-000088000000}">
      <text>
        <r>
          <rPr>
            <sz val="11"/>
            <color indexed="8"/>
            <rFont val="Helvetica"/>
            <family val="2"/>
          </rPr>
          <t>Author:
Chile asserts it is currently investigating these cases.</t>
        </r>
      </text>
    </comment>
    <comment ref="K263" authorId="1" shapeId="0" xr:uid="{00000000-0006-0000-0000-000044180000}">
      <text>
        <r>
          <rPr>
            <sz val="11"/>
            <color indexed="8"/>
            <rFont val="Helvetica"/>
            <family val="2"/>
          </rPr>
          <t>Mack Eason:
https://webcache.googleusercontent.com/search?q=cache:LIsdZNB3eV8J:https://issuu.com/acore/docs/periodico_noviembre2009+&amp;cd=8&amp;hl=en&amp;ct=clnk&amp;gl=us&amp;lr=lang_de%7Clang_en%7Clang_es%7Clang_fr%7Clang_it%7Clang_no%7Clang_pt&amp;client=safari</t>
        </r>
      </text>
    </comment>
    <comment ref="O263" authorId="1" shapeId="0" xr:uid="{00000000-0006-0000-0000-000045180000}">
      <text>
        <r>
          <rPr>
            <sz val="11"/>
            <color indexed="8"/>
            <rFont val="Helvetica"/>
            <family val="2"/>
          </rPr>
          <t>Mack Eason:
“March 2, 2008, the criminal investigation was initiated “
https://translate.google.com/translate?hl=en&amp;sl=es&amp;u=http://www.inredh.org/index.php%3Foption%3Dcom_content%26view%3Darticle%26id%3D531:nacionalidad-epera-de-ecuador-disena-su-sistema-de-justicia-indigena%26catid%3D3:flash-informativo%26Itemid%3D164&amp;prev=search</t>
        </r>
      </text>
    </comment>
    <comment ref="P263" authorId="1" shapeId="0" xr:uid="{00000000-0006-0000-0000-000046180000}">
      <text>
        <r>
          <rPr>
            <sz val="11"/>
            <color indexed="8"/>
            <rFont val="Helvetica"/>
            <family val="2"/>
          </rPr>
          <t>Mack Eason:
http://www.bbc.com/mundo/america_latina/2009/10/091015_0451_ecuador_ordena_captura_gm.shtml</t>
        </r>
      </text>
    </comment>
    <comment ref="Q263" authorId="1" shapeId="0" xr:uid="{00000000-0006-0000-0000-000047180000}">
      <text>
        <r>
          <rPr>
            <sz val="11"/>
            <color indexed="8"/>
            <rFont val="Helvetica"/>
            <family val="2"/>
          </rPr>
          <t>Mack Eason:
https://trialinternational.org/latest-post/freddy-padilla-de-leon/</t>
        </r>
      </text>
    </comment>
    <comment ref="AF263" authorId="1" shapeId="0" xr:uid="{00000000-0006-0000-0000-000048180000}">
      <text>
        <r>
          <rPr>
            <sz val="11"/>
            <color indexed="8"/>
            <rFont val="Helvetica"/>
            <family val="2"/>
          </rPr>
          <t>Mack Eason:
murder
https://translate.google.com/translate?hl=en&amp;sl=es&amp;u=http://www.inredh.org/index.php%3Foption%3Dcom_content%26view%3Darticle%26id%3D531:nacionalidad-epera-de-ecuador-disena-su-sistema-de-justicia-indigena%26catid%3D3:flash-informativo%26Itemid%3D164&amp;prev=search</t>
        </r>
      </text>
    </comment>
    <comment ref="AL263" authorId="1" shapeId="0" xr:uid="{00000000-0006-0000-0000-000049180000}">
      <text>
        <r>
          <rPr>
            <sz val="11"/>
            <color indexed="8"/>
            <rFont val="Helvetica"/>
            <family val="2"/>
          </rPr>
          <t>Mack Eason:
https://translate.google.com/translate?hl=en&amp;sl=es&amp;u=http://www.inredh.org/index.php%3Foption%3Dcom_content%26view%3Darticle%26id%3D531:nacionalidad-epera-de-ecuador-disena-su-sistema-de-justicia-indigena%26catid%3D3:flash-informativo%26Itemid%3D164&amp;prev=search</t>
        </r>
      </text>
    </comment>
    <comment ref="AS263" authorId="1" shapeId="0" xr:uid="{00000000-0006-0000-0000-00004A180000}">
      <text>
        <r>
          <rPr>
            <sz val="11"/>
            <color indexed="8"/>
            <rFont val="Helvetica"/>
            <family val="2"/>
          </rPr>
          <t>Mack Eason:
General Commander of the Armed Forces of Colombia from 2006 to 2010</t>
        </r>
      </text>
    </comment>
    <comment ref="O264" authorId="1" shapeId="0" xr:uid="{00000000-0006-0000-0000-000047030000}">
      <text>
        <r>
          <rPr>
            <sz val="11"/>
            <color indexed="8"/>
            <rFont val="Helvetica"/>
            <family val="2"/>
          </rPr>
          <t>Mack Eason:
http://www.irishtimes.com/news/swiss-join-attempt-to-try-pinochet-over-kidnap-1.207713</t>
        </r>
      </text>
    </comment>
    <comment ref="P264" authorId="0" shapeId="0" xr:uid="{00000000-0006-0000-0000-000048030000}">
      <text>
        <r>
          <rPr>
            <sz val="11"/>
            <color indexed="8"/>
            <rFont val="Helvetica"/>
            <family val="2"/>
          </rPr>
          <t>Author:
“Reasons for Authority to Proceed by Secretary of State Jack Straw, 9 December 1998”, The Pinochet Papers (2000), pp 183-87.</t>
        </r>
      </text>
    </comment>
    <comment ref="AF264" authorId="1" shapeId="0" xr:uid="{00000000-0006-0000-0000-000049030000}">
      <text>
        <r>
          <rPr>
            <sz val="11"/>
            <color indexed="8"/>
            <rFont val="Helvetica"/>
            <family val="2"/>
          </rPr>
          <t>Mack Eason:
“murder, kidnapping and torture.”
http://www.sddt.com/News/article.cfm?SourceCode=199812081v#.WD3vibw3iBM</t>
        </r>
      </text>
    </comment>
    <comment ref="AH264" authorId="0" shapeId="0" xr:uid="{00000000-0006-0000-0000-00004A030000}">
      <text>
        <r>
          <rPr>
            <sz val="11"/>
            <color indexed="8"/>
            <rFont val="Helvetica"/>
            <family val="2"/>
          </rPr>
          <t>Author:
Argument about this.  Switzerland did not have colonies BUT was “intensely involved in colonial practices” both economically and in its scientific community.  
http://www.palgrave.com/us/book/9781137442734</t>
        </r>
      </text>
    </comment>
    <comment ref="AL264" authorId="1" shapeId="0" xr:uid="{00000000-0006-0000-0000-00004B030000}">
      <text>
        <r>
          <rPr>
            <sz val="11"/>
            <color indexed="8"/>
            <rFont val="Helvetica"/>
            <family val="2"/>
          </rPr>
          <t xml:space="preserve">Mack Eason:
http://www.sddt.com/News/article.cfm?SourceCode=199812081v#.WD3udbw3iBM
</t>
        </r>
      </text>
    </comment>
    <comment ref="AP264" authorId="1" shapeId="0" xr:uid="{00000000-0006-0000-0000-00004C030000}">
      <text>
        <r>
          <rPr>
            <sz val="11"/>
            <color indexed="8"/>
            <rFont val="Helvetica"/>
            <family val="2"/>
          </rPr>
          <t>Mack Eason:
It appears Jaccard's widow was Argentinean.  (b/c he is listed as returning to Argentina in 1977)
http://www.sddt.com/News/article.cfm?SourceCode=199812081v#.WD3vibw3iBM</t>
        </r>
      </text>
    </comment>
    <comment ref="B265" authorId="0" shapeId="0" xr:uid="{00000000-0006-0000-0000-0000C21B0000}">
      <text>
        <r>
          <rPr>
            <sz val="11"/>
            <color indexed="8"/>
            <rFont val="Helvetica"/>
            <family val="2"/>
          </rPr>
          <t xml:space="preserve">Author:
Extradition request from Rwanda refused by Italy
</t>
        </r>
      </text>
    </comment>
    <comment ref="O265" authorId="0" shapeId="0" xr:uid="{00000000-0006-0000-0000-0000C31B0000}">
      <text>
        <r>
          <rPr>
            <sz val="11"/>
            <color indexed="8"/>
            <rFont val="Helvetica"/>
            <family val="2"/>
          </rPr>
          <t>Author:
“At the time of his arrest in Italy, the Rwandan fugitive was living under a false identity (Emmanuel Mihigo Wa Yezu) and working as a vicar in Ponzano-Empoli, a province of Florence. His arrest came after INTERPOL’s Fugitives unit obtained information and pictures from Rwandan Authorities that led to the identification of the fugitive who arrived in Italy in 1997.”
http://www.interpol.int/News-and-media/News/2009/PR097</t>
        </r>
      </text>
    </comment>
    <comment ref="P265" authorId="0" shapeId="0" xr:uid="{00000000-0006-0000-0000-0000C41B0000}">
      <text>
        <r>
          <rPr>
            <sz val="11"/>
            <color indexed="8"/>
            <rFont val="Helvetica"/>
            <family val="2"/>
          </rPr>
          <t>Author:
http://www.upi.com/Rwandan-priest-accused-of-war-crimes/30941242584936/</t>
        </r>
      </text>
    </comment>
    <comment ref="AG265" authorId="0" shapeId="0" xr:uid="{00000000-0006-0000-0000-0000C51B0000}">
      <text>
        <r>
          <rPr>
            <sz val="11"/>
            <color indexed="8"/>
            <rFont val="Helvetica"/>
            <family val="2"/>
          </rPr>
          <t>Author:
Rwanda controlled first by Germany (German East Africa) during colonial period, then by Belgium under League of Nations Mandate system</t>
        </r>
      </text>
    </comment>
    <comment ref="AO265" authorId="0" shapeId="0" xr:uid="{00000000-0006-0000-0000-0000C61B0000}">
      <text>
        <r>
          <rPr>
            <sz val="11"/>
            <color indexed="8"/>
            <rFont val="Helvetica"/>
            <family val="2"/>
          </rPr>
          <t>Author:
Charges against him were aided by “a report issued in may 2009 by the NGO African Rights” https://trialinternational.org/latest-post/emmanuel-uwayezu/</t>
        </r>
      </text>
    </comment>
    <comment ref="AZ265" authorId="0" shapeId="0" xr:uid="{00000000-0006-0000-0000-0000C71B0000}">
      <text>
        <r>
          <rPr>
            <sz val="11"/>
            <color indexed="8"/>
            <rFont val="Helvetica"/>
            <family val="2"/>
          </rPr>
          <t>Author:
“Uwayezu then moved to Italy, where he was reached, while working as a vicar in a parish in Empoli, within the Diocesis of Florence, by an international arrest warrant issued by the Prosecutor General of the Republic of Rwanda for crimes against humanity, genocide complicity and genocide conspiracy.”
https://trialinternational.org/latest-post/emmanuel-uwayezu/</t>
        </r>
      </text>
    </comment>
    <comment ref="BA265" authorId="0" shapeId="0" xr:uid="{00000000-0006-0000-0000-0000C81B0000}">
      <text>
        <r>
          <rPr>
            <sz val="11"/>
            <color indexed="8"/>
            <rFont val="Helvetica"/>
            <family val="2"/>
          </rPr>
          <t>Author:
“Uwayezu then moved to Italy, where he was reached, while working as a vicar in a parish in Empoli, within the Diocesis of Florence, by an international arrest warrant issued by the Prosecutor General of the Republic of Rwanda for crimes against humanity, genocide complicity and genocide conspiracy.”
https://trialinternational.org/latest-post/emmanuel-uwayezu/</t>
        </r>
      </text>
    </comment>
    <comment ref="O266" authorId="0" shapeId="0" xr:uid="{00000000-0006-0000-0000-0000BA220000}">
      <text>
        <r>
          <rPr>
            <sz val="11"/>
            <color indexed="8"/>
            <rFont val="Helvetica"/>
            <family val="2"/>
          </rPr>
          <t>Author:
http://www.pagina12.com.ar/2000/00-08/00-08-08/pag04.htm&amp;prev=search</t>
        </r>
      </text>
    </comment>
    <comment ref="P266" authorId="0" shapeId="0" xr:uid="{00000000-0006-0000-0000-0000BB220000}">
      <text>
        <r>
          <rPr>
            <sz val="11"/>
            <color indexed="8"/>
            <rFont val="Helvetica"/>
            <family val="2"/>
          </rPr>
          <t>Author:
https://translate.google.com/translate?hl=en&amp;sl=fr&amp;u=http://www.la-croix.com/Archives/2000-08-16/Un-ex-officier-argentin-pourrait-etre-juge-en-France-_NP_-2000-08-16-114587&amp;prev=search</t>
        </r>
      </text>
    </comment>
    <comment ref="R266" authorId="0" shapeId="0" xr:uid="{00000000-0006-0000-0000-0000BC220000}">
      <text>
        <r>
          <rPr>
            <sz val="11"/>
            <color indexed="8"/>
            <rFont val="Helvetica"/>
            <family val="2"/>
          </rPr>
          <t xml:space="preserve">Author:
Arrested by Interpol in Rome Airport
</t>
        </r>
      </text>
    </comment>
    <comment ref="AF266" authorId="0" shapeId="0" xr:uid="{00000000-0006-0000-0000-0000BD220000}">
      <text>
        <r>
          <rPr>
            <sz val="11"/>
            <color indexed="8"/>
            <rFont val="Helvetica"/>
            <family val="2"/>
          </rPr>
          <t>Author:
Enforced disappearance</t>
        </r>
      </text>
    </comment>
    <comment ref="AN266" authorId="0" shapeId="0" xr:uid="{00000000-0006-0000-0000-0000BE220000}">
      <text>
        <r>
          <rPr>
            <sz val="11"/>
            <color indexed="8"/>
            <rFont val="Helvetica"/>
            <family val="2"/>
          </rPr>
          <t>Author:
Le loire filed suit on basis of complaint filed by Sophie Thonon, a lawyer representing Chilean and Argentine victims.
http://www.humanite.fr/node/231883
Judge Le Loire filed case nominally on grounds that Olivera had raped, tortured and killed a French citizen</t>
        </r>
      </text>
    </comment>
    <comment ref="AP266" authorId="0" shapeId="0" xr:uid="{00000000-0006-0000-0000-0000BF220000}">
      <text>
        <r>
          <rPr>
            <sz val="11"/>
            <color indexed="8"/>
            <rFont val="Helvetica"/>
            <family val="2"/>
          </rPr>
          <t>Author:
Le loire filed suit on basis of complaint filed by Sophie Thonon, a lawyer representing Chilean and Argentine victims.
http://www.humanite.fr/node/231883
Judge Le Loire filed case nominally on grounds that Olivera had raped, tortured and killed a French citizen</t>
        </r>
      </text>
    </comment>
    <comment ref="AQ266" authorId="0" shapeId="0" xr:uid="{00000000-0006-0000-0000-0000C0220000}">
      <text>
        <r>
          <rPr>
            <sz val="11"/>
            <color indexed="8"/>
            <rFont val="Helvetica"/>
            <family val="2"/>
          </rPr>
          <t>Author:
Le loire filed suit on basis of complaint filed by Sophie Thonon, a lawyer representing Chilean and Argentine victims.
http://www.humanite.fr/node/231883
Judge Le Loire filed case nominally on grounds that Olivera had raped, tortured and killed a French citizen</t>
        </r>
      </text>
    </comment>
    <comment ref="AR266" authorId="0" shapeId="0" xr:uid="{00000000-0006-0000-0000-0000C1220000}">
      <text>
        <r>
          <rPr>
            <sz val="11"/>
            <color indexed="8"/>
            <rFont val="Helvetica"/>
            <family val="2"/>
          </rPr>
          <t>Author:
Le loire filed suit on basis of complaint filed by Sophie Thonon, a lawyer representing Chilean and Argentine victims.
http://www.humanite.fr/node/231883
Judge Le Loire filed case nominally on grounds that Olivera had raped, tortured and killed a French citizen</t>
        </r>
      </text>
    </comment>
    <comment ref="AS266" authorId="0" shapeId="0" xr:uid="{00000000-0006-0000-0000-0000C2220000}">
      <text>
        <r>
          <rPr>
            <sz val="11"/>
            <color indexed="8"/>
            <rFont val="Helvetica"/>
            <family val="2"/>
          </rPr>
          <t>Author:
was lieutenant in Argentinean army at time of crimes</t>
        </r>
      </text>
    </comment>
    <comment ref="AZ266" authorId="0" shapeId="0" xr:uid="{00000000-0006-0000-0000-0000C3220000}">
      <text>
        <r>
          <rPr>
            <sz val="11"/>
            <color indexed="8"/>
            <rFont val="Helvetica"/>
            <family val="2"/>
          </rPr>
          <t>Author:
Pinochet Effect book, p. 128.
https://books.google.com/books?id=7xQKjLLxU1gC&amp;lpg=PA128</t>
        </r>
      </text>
    </comment>
    <comment ref="BH266" authorId="0" shapeId="0" xr:uid="{00000000-0006-0000-0000-0000C4220000}">
      <text>
        <r>
          <rPr>
            <sz val="11"/>
            <color indexed="8"/>
            <rFont val="Helvetica"/>
            <family val="2"/>
          </rPr>
          <t>Author:
https://www.hrw.org/reports/2001/argentina/argen1201-08.htm</t>
        </r>
      </text>
    </comment>
    <comment ref="AF267" authorId="0" shapeId="0" xr:uid="{00000000-0006-0000-0000-0000C3230000}">
      <text>
        <r>
          <rPr>
            <sz val="11"/>
            <color indexed="8"/>
            <rFont val="Helvetica"/>
            <family val="2"/>
          </rPr>
          <t>Author:
“charges of murder, torture, illegal detention, and crimes against humanity” http://www.phnompenhpost.com/national/french-trial-target-mok-samphan-and-chea</t>
        </r>
      </text>
    </comment>
    <comment ref="AI267" authorId="0" shapeId="0" xr:uid="{00000000-0006-0000-0000-0000C4230000}">
      <text>
        <r>
          <rPr>
            <sz val="11"/>
            <color indexed="8"/>
            <rFont val="Helvetica"/>
            <family val="2"/>
          </rPr>
          <t>Author:
“1863 - Cambodia becomes a protectorate of France. French colonial rule lasts for 90 years.”
http://www.bbc.com/news/world-asia-pacific-13006828</t>
        </r>
      </text>
    </comment>
    <comment ref="AN267" authorId="0" shapeId="0" xr:uid="{00000000-0006-0000-0000-0000C5230000}">
      <text>
        <r>
          <rPr>
            <sz val="11"/>
            <color indexed="8"/>
            <rFont val="Helvetica"/>
            <family val="2"/>
          </rPr>
          <t>Author:
Suit was “filed by a lawyer acting for Antonya Tioulong and Herve Son, two of whose relatives disappeared shortly after the Khmer Rouge took power in Cambodia in 1975”
http://news.bbc.co.uk/2/hi/europe/311076.stm</t>
        </r>
      </text>
    </comment>
    <comment ref="AO267" authorId="0" shapeId="0" xr:uid="{00000000-0006-0000-0000-0000C6230000}">
      <text>
        <r>
          <rPr>
            <sz val="11"/>
            <color indexed="8"/>
            <rFont val="Helvetica"/>
            <family val="2"/>
          </rPr>
          <t>Author:
No evidence of outside support, but all the plaintiffs were part of an “association of victims”
http://webcache.googleusercontent.com/search?q=cache:HJ5GlErG76EJ:collections.banq.qc.ca:81/lapresse/src/cahiers/1999/04/03/02/82812_1999040302.pdf+&amp;cd=3&amp;hl=en&amp;ct=clnk&amp;gl=us&amp;client=safari</t>
        </r>
      </text>
    </comment>
    <comment ref="AP267" authorId="0" shapeId="0" xr:uid="{00000000-0006-0000-0000-0000C7230000}">
      <text>
        <r>
          <rPr>
            <sz val="11"/>
            <color indexed="8"/>
            <rFont val="Helvetica"/>
            <family val="2"/>
          </rPr>
          <t>Author:
Both plaintiffs are listed as “French Citizens of Cambodian origin”
http://news.bbc.co.uk/2/hi/europe/311076.stm</t>
        </r>
      </text>
    </comment>
    <comment ref="AQ267" authorId="0" shapeId="0" xr:uid="{00000000-0006-0000-0000-0000C8230000}">
      <text>
        <r>
          <rPr>
            <sz val="11"/>
            <color indexed="8"/>
            <rFont val="Helvetica"/>
            <family val="2"/>
          </rPr>
          <t>Author:
Both plaintiffs are French citizens.
http://news.bbc.co.uk/2/hi/europe/311076.stm</t>
        </r>
      </text>
    </comment>
    <comment ref="AR267" authorId="0" shapeId="0" xr:uid="{00000000-0006-0000-0000-0000C9230000}">
      <text>
        <r>
          <rPr>
            <sz val="11"/>
            <color indexed="8"/>
            <rFont val="Helvetica"/>
            <family val="2"/>
          </rPr>
          <t xml:space="preserve">Author:
Some complainants lived in Belgium, some in France. See, https://www.ictj.org/sites/default/files/ICTJ-Cambodia-Diaspora-Justice-2008-English.pdf at 10, </t>
        </r>
      </text>
    </comment>
    <comment ref="AV267" authorId="0" shapeId="0" xr:uid="{00000000-0006-0000-0000-0000CA230000}">
      <text>
        <r>
          <rPr>
            <sz val="11"/>
            <color indexed="8"/>
            <rFont val="Helvetica"/>
            <family val="2"/>
          </rPr>
          <t xml:space="preserve">Author:
http://www.cbsnews.com/news/khmer-rouge-amnesty-denied/
</t>
        </r>
      </text>
    </comment>
    <comment ref="AX267" authorId="1" shapeId="0" xr:uid="{00000000-0006-0000-0000-0000CB230000}">
      <text>
        <r>
          <rPr>
            <sz val="11"/>
            <color indexed="8"/>
            <rFont val="Helvetica"/>
            <family val="2"/>
          </rPr>
          <t>Mack Eason:
(classified as LDC in 1991)
Cambodia an LDC at time these cases began, 
not officially classified as an LDC at time of crimes (1975) but would likely have met the criteria at the time.</t>
        </r>
      </text>
    </comment>
    <comment ref="AF268" authorId="0" shapeId="0" xr:uid="{00000000-0006-0000-0000-0000CC230000}">
      <text>
        <r>
          <rPr>
            <sz val="11"/>
            <color indexed="8"/>
            <rFont val="Helvetica"/>
            <family val="2"/>
          </rPr>
          <t>Author:
“charges of murder, torture, illegal detention, and crimes against humanity” http://www.phnompenhpost.com/national/french-trial-target-mok-samphan-and-chea</t>
        </r>
      </text>
    </comment>
    <comment ref="AI268" authorId="0" shapeId="0" xr:uid="{00000000-0006-0000-0000-0000CD230000}">
      <text>
        <r>
          <rPr>
            <sz val="11"/>
            <color indexed="8"/>
            <rFont val="Helvetica"/>
            <family val="2"/>
          </rPr>
          <t>Author:
“1863 - Cambodia becomes a protectorate of France. French colonial rule lasts for 90 years.”
http://www.bbc.com/news/world-asia-pacific-13006828</t>
        </r>
      </text>
    </comment>
    <comment ref="AN268" authorId="0" shapeId="0" xr:uid="{00000000-0006-0000-0000-0000CE230000}">
      <text>
        <r>
          <rPr>
            <sz val="11"/>
            <color indexed="8"/>
            <rFont val="Helvetica"/>
            <family val="2"/>
          </rPr>
          <t>Author:
Suit was “filed by a lawyer acting for Antonya Tioulong and Herve Son, two of whose relatives disappeared shortly after the Khmer Rouge took power in Cambodia in 1975”
http://news.bbc.co.uk/2/hi/europe/311076.stm</t>
        </r>
      </text>
    </comment>
    <comment ref="AO268" authorId="0" shapeId="0" xr:uid="{00000000-0006-0000-0000-0000CF230000}">
      <text>
        <r>
          <rPr>
            <sz val="11"/>
            <color indexed="8"/>
            <rFont val="Helvetica"/>
            <family val="2"/>
          </rPr>
          <t>Author:
No evidence of outside support, but all the plaintiffs were part of an “association of victims”
http://webcache.googleusercontent.com/search?q=cache:HJ5GlErG76EJ:collections.banq.qc.ca:81/lapresse/src/cahiers/1999/04/03/02/82812_1999040302.pdf+&amp;cd=3&amp;hl=en&amp;ct=clnk&amp;gl=us&amp;client=safari</t>
        </r>
      </text>
    </comment>
    <comment ref="AP268" authorId="0" shapeId="0" xr:uid="{00000000-0006-0000-0000-0000D0230000}">
      <text>
        <r>
          <rPr>
            <sz val="11"/>
            <color indexed="8"/>
            <rFont val="Helvetica"/>
            <family val="2"/>
          </rPr>
          <t>Author:
Both plaintiffs are listed as “French Citizens of Cambodian origin”
http://news.bbc.co.uk/2/hi/europe/311076.stm</t>
        </r>
      </text>
    </comment>
    <comment ref="AQ268" authorId="0" shapeId="0" xr:uid="{00000000-0006-0000-0000-0000D1230000}">
      <text>
        <r>
          <rPr>
            <sz val="11"/>
            <color indexed="8"/>
            <rFont val="Helvetica"/>
            <family val="2"/>
          </rPr>
          <t>Author:
Both plaintiffs are French citizens.
http://news.bbc.co.uk/2/hi/europe/311076.stm</t>
        </r>
      </text>
    </comment>
    <comment ref="AR268" authorId="0" shapeId="0" xr:uid="{00000000-0006-0000-0000-0000D2230000}">
      <text>
        <r>
          <rPr>
            <sz val="11"/>
            <color indexed="8"/>
            <rFont val="Helvetica"/>
            <family val="2"/>
          </rPr>
          <t xml:space="preserve">Author:
Some complainants lived in Belgium, some in France. See, https://www.ictj.org/sites/default/files/ICTJ-Cambodia-Diaspora-Justice-2008-English.pdf at 10, </t>
        </r>
      </text>
    </comment>
    <comment ref="AV268" authorId="0" shapeId="0" xr:uid="{00000000-0006-0000-0000-0000D3230000}">
      <text>
        <r>
          <rPr>
            <sz val="11"/>
            <color indexed="8"/>
            <rFont val="Helvetica"/>
            <family val="2"/>
          </rPr>
          <t xml:space="preserve">Author:
http://www.cbsnews.com/news/khmer-rouge-amnesty-denied/
</t>
        </r>
      </text>
    </comment>
    <comment ref="AX268" authorId="1" shapeId="0" xr:uid="{00000000-0006-0000-0000-0000D4230000}">
      <text>
        <r>
          <rPr>
            <sz val="11"/>
            <color indexed="8"/>
            <rFont val="Helvetica"/>
            <family val="2"/>
          </rPr>
          <t>Mack Eason:
(classified as LDC in 1991)
Cambodia an LDC at time these cases began, 
not officially classified as an LDC at time of crimes (1975) but would likely have met the criteria at the time.</t>
        </r>
      </text>
    </comment>
    <comment ref="AF269" authorId="0" shapeId="0" xr:uid="{00000000-0006-0000-0000-0000D5230000}">
      <text>
        <r>
          <rPr>
            <sz val="11"/>
            <color indexed="8"/>
            <rFont val="Helvetica"/>
            <family val="2"/>
          </rPr>
          <t>Author:
“charges of murder, torture, illegal detention, and crimes against humanity” http://www.phnompenhpost.com/national/french-trial-target-mok-samphan-and-chea</t>
        </r>
      </text>
    </comment>
    <comment ref="AI269" authorId="0" shapeId="0" xr:uid="{00000000-0006-0000-0000-0000D6230000}">
      <text>
        <r>
          <rPr>
            <sz val="11"/>
            <color indexed="8"/>
            <rFont val="Helvetica"/>
            <family val="2"/>
          </rPr>
          <t>Author:
“1863 - Cambodia becomes a protectorate of France. French colonial rule lasts for 90 years.”
http://www.bbc.com/news/world-asia-pacific-13006828</t>
        </r>
      </text>
    </comment>
    <comment ref="AN269" authorId="0" shapeId="0" xr:uid="{00000000-0006-0000-0000-0000D7230000}">
      <text>
        <r>
          <rPr>
            <sz val="11"/>
            <color indexed="8"/>
            <rFont val="Helvetica"/>
            <family val="2"/>
          </rPr>
          <t>Author:
Suit was “filed by a lawyer acting for Antonya Tioulong and Herve Son, two of whose relatives disappeared shortly after the Khmer Rouge took power in Cambodia in 1975”
http://news.bbc.co.uk/2/hi/europe/311076.stm</t>
        </r>
      </text>
    </comment>
    <comment ref="AO269" authorId="0" shapeId="0" xr:uid="{00000000-0006-0000-0000-0000D8230000}">
      <text>
        <r>
          <rPr>
            <sz val="11"/>
            <color indexed="8"/>
            <rFont val="Helvetica"/>
            <family val="2"/>
          </rPr>
          <t>Author:
No evidence of outside support, but all the plaintiffs were part of an “association of victims”
http://webcache.googleusercontent.com/search?q=cache:HJ5GlErG76EJ:collections.banq.qc.ca:81/lapresse/src/cahiers/1999/04/03/02/82812_1999040302.pdf+&amp;cd=3&amp;hl=en&amp;ct=clnk&amp;gl=us&amp;client=safari</t>
        </r>
      </text>
    </comment>
    <comment ref="AP269" authorId="0" shapeId="0" xr:uid="{00000000-0006-0000-0000-0000D9230000}">
      <text>
        <r>
          <rPr>
            <sz val="11"/>
            <color indexed="8"/>
            <rFont val="Helvetica"/>
            <family val="2"/>
          </rPr>
          <t>Author:
Both plaintiffs are listed as “French Citizens of Cambodian origin”
http://news.bbc.co.uk/2/hi/europe/311076.stm</t>
        </r>
      </text>
    </comment>
    <comment ref="AQ269" authorId="0" shapeId="0" xr:uid="{00000000-0006-0000-0000-0000DA230000}">
      <text>
        <r>
          <rPr>
            <sz val="11"/>
            <color indexed="8"/>
            <rFont val="Helvetica"/>
            <family val="2"/>
          </rPr>
          <t>Author:
Both plaintiffs are French citizens.
http://news.bbc.co.uk/2/hi/europe/311076.stm</t>
        </r>
      </text>
    </comment>
    <comment ref="AR269" authorId="0" shapeId="0" xr:uid="{00000000-0006-0000-0000-0000DB230000}">
      <text>
        <r>
          <rPr>
            <sz val="11"/>
            <color indexed="8"/>
            <rFont val="Helvetica"/>
            <family val="2"/>
          </rPr>
          <t xml:space="preserve">Author:
Some complainants lived in Belgium, some in France. See, https://www.ictj.org/sites/default/files/ICTJ-Cambodia-Diaspora-Justice-2008-English.pdf at 10, </t>
        </r>
      </text>
    </comment>
    <comment ref="AV269" authorId="0" shapeId="0" xr:uid="{00000000-0006-0000-0000-0000DC230000}">
      <text>
        <r>
          <rPr>
            <sz val="11"/>
            <color indexed="8"/>
            <rFont val="Helvetica"/>
            <family val="2"/>
          </rPr>
          <t>Author:
See: http://nsuworks.nova.edu/cgi/viewcontent.cgi?article=1097&amp;context=ilsajournal at p. 707</t>
        </r>
      </text>
    </comment>
    <comment ref="AX269" authorId="1" shapeId="0" xr:uid="{00000000-0006-0000-0000-0000DD230000}">
      <text>
        <r>
          <rPr>
            <sz val="11"/>
            <color indexed="8"/>
            <rFont val="Helvetica"/>
            <family val="2"/>
          </rPr>
          <t>Mack Eason:
(classified as LDC in 1991)
Cambodia an LDC at time these cases began, 
not officially classified as an LDC at time of crimes (1975) but would likely have met the criteria at the time.</t>
        </r>
      </text>
    </comment>
    <comment ref="AF270" authorId="0" shapeId="0" xr:uid="{00000000-0006-0000-0000-0000B9230000}">
      <text>
        <r>
          <rPr>
            <sz val="11"/>
            <color indexed="8"/>
            <rFont val="Helvetica"/>
            <family val="2"/>
          </rPr>
          <t>Author:
“charges of murder, torture, illegal detention, and crimes against humanity” http://www.phnompenhpost.com/national/french-trial-target-mok-samphan-and-chea</t>
        </r>
      </text>
    </comment>
    <comment ref="AI270" authorId="0" shapeId="0" xr:uid="{00000000-0006-0000-0000-0000BA230000}">
      <text>
        <r>
          <rPr>
            <sz val="11"/>
            <color indexed="8"/>
            <rFont val="Helvetica"/>
            <family val="2"/>
          </rPr>
          <t>Author:
“1863 - Cambodia becomes a protectorate of France. French colonial rule lasts for 90 years.”
http://www.bbc.com/news/world-asia-pacific-13006828</t>
        </r>
      </text>
    </comment>
    <comment ref="AN270" authorId="0" shapeId="0" xr:uid="{00000000-0006-0000-0000-0000BB230000}">
      <text>
        <r>
          <rPr>
            <sz val="11"/>
            <color indexed="8"/>
            <rFont val="Helvetica"/>
            <family val="2"/>
          </rPr>
          <t>Author:
Suit was “filed by a lawyer acting for Antonya Tioulong and Herve Son, two of whose relatives disappeared shortly after the Khmer Rouge took power in Cambodia in 1975”
http://news.bbc.co.uk/2/hi/europe/311076.stm</t>
        </r>
      </text>
    </comment>
    <comment ref="AO270" authorId="0" shapeId="0" xr:uid="{00000000-0006-0000-0000-0000BC230000}">
      <text>
        <r>
          <rPr>
            <sz val="11"/>
            <color indexed="8"/>
            <rFont val="Helvetica"/>
            <family val="2"/>
          </rPr>
          <t>Author:
No evidence of outside support, but all the plaintiffs were part of an “association of victims”
http://webcache.googleusercontent.com/search?q=cache:HJ5GlErG76EJ:collections.banq.qc.ca:81/lapresse/src/cahiers/1999/04/03/02/82812_1999040302.pdf+&amp;cd=3&amp;hl=en&amp;ct=clnk&amp;gl=us&amp;client=safari</t>
        </r>
      </text>
    </comment>
    <comment ref="AP270" authorId="0" shapeId="0" xr:uid="{00000000-0006-0000-0000-0000BD230000}">
      <text>
        <r>
          <rPr>
            <sz val="11"/>
            <color indexed="8"/>
            <rFont val="Helvetica"/>
            <family val="2"/>
          </rPr>
          <t>Author:
Both plaintiffs are listed as “French Citizens of Cambodian origin”
http://news.bbc.co.uk/2/hi/europe/311076.stm</t>
        </r>
      </text>
    </comment>
    <comment ref="AQ270" authorId="0" shapeId="0" xr:uid="{00000000-0006-0000-0000-0000BE230000}">
      <text>
        <r>
          <rPr>
            <sz val="11"/>
            <color indexed="8"/>
            <rFont val="Helvetica"/>
            <family val="2"/>
          </rPr>
          <t>Author:
Both plaintiffs are French citizens.
http://news.bbc.co.uk/2/hi/europe/311076.stm</t>
        </r>
      </text>
    </comment>
    <comment ref="AR270" authorId="0" shapeId="0" xr:uid="{00000000-0006-0000-0000-0000BF230000}">
      <text>
        <r>
          <rPr>
            <sz val="11"/>
            <color indexed="8"/>
            <rFont val="Helvetica"/>
            <family val="2"/>
          </rPr>
          <t xml:space="preserve">Author:
Some complainants lived in Belgium, some in France. See, https://www.ictj.org/sites/default/files/ICTJ-Cambodia-Diaspora-Justice-2008-English.pdf at 10, </t>
        </r>
      </text>
    </comment>
    <comment ref="AV270" authorId="0" shapeId="0" xr:uid="{00000000-0006-0000-0000-0000C0230000}">
      <text>
        <r>
          <rPr>
            <sz val="11"/>
            <color indexed="8"/>
            <rFont val="Helvetica"/>
            <family val="2"/>
          </rPr>
          <t>Author:
http://articles.chicagotribune.com/1998-05-08/news/9805080131_1_nuon-chea-ta-mok-khieu-samphan</t>
        </r>
      </text>
    </comment>
    <comment ref="AX270" authorId="1" shapeId="0" xr:uid="{00000000-0006-0000-0000-0000C1230000}">
      <text>
        <r>
          <rPr>
            <sz val="11"/>
            <color indexed="8"/>
            <rFont val="Helvetica"/>
            <family val="2"/>
          </rPr>
          <t>Mack Eason:
(classified as LDC in 1991)
Cambodia an LDC at time these cases began, 
not officially classified as an LDC at time of crimes (1975) but would likely have met the criteria at the time.</t>
        </r>
      </text>
    </comment>
    <comment ref="BJ270" authorId="0" shapeId="0" xr:uid="{00000000-0006-0000-0000-0000C2230000}">
      <text>
        <r>
          <rPr>
            <sz val="11"/>
            <color indexed="8"/>
            <rFont val="Helvetica"/>
            <family val="2"/>
          </rPr>
          <t>Author:
Cambodia at least started to try Ta Mok in 1999.  Though the process was derailed by his health. http://www.nytimes.com/1999/03/08/world/cambodia-says-it-plans-trial-for-jailed-khmer-rouge-commander.html</t>
        </r>
      </text>
    </comment>
    <comment ref="Q271" authorId="1" shapeId="0" xr:uid="{00000000-0006-0000-0000-000016180000}">
      <text>
        <r>
          <rPr>
            <sz val="11"/>
            <color indexed="8"/>
            <rFont val="Helvetica"/>
            <family val="2"/>
          </rPr>
          <t>Mack Eason:
https://www.generalbundesanwalt.de/de/showpress.php?searchstring=Abdulrahman&amp;newsid=708</t>
        </r>
      </text>
    </comment>
    <comment ref="R271" authorId="1" shapeId="0" xr:uid="{00000000-0006-0000-0000-000017180000}">
      <text>
        <r>
          <rPr>
            <sz val="11"/>
            <color indexed="8"/>
            <rFont val="Helvetica"/>
            <family val="2"/>
          </rPr>
          <t>Mack Eason:
https://www.generalbundesanwalt.de/de/showpress.php?searchstring=Abdoulfatah&amp;newsid=651</t>
        </r>
      </text>
    </comment>
    <comment ref="AL272" authorId="1" shapeId="0" xr:uid="{00000000-0006-0000-0000-00002C0D0000}">
      <text>
        <r>
          <rPr>
            <sz val="11"/>
            <color indexed="8"/>
            <rFont val="Helvetica"/>
            <family val="2"/>
          </rPr>
          <t>Mack Eason:
https://translate.google.com/translate?hl=en&amp;sl=fr&amp;u=http://www.lalibre.be/actu/international/pinochet-hospitalise-51b870cde4b0de6db9a57316&amp;prev=search</t>
        </r>
      </text>
    </comment>
    <comment ref="AO272" authorId="1" shapeId="0" xr:uid="{00000000-0006-0000-0000-00002D0D0000}">
      <text>
        <r>
          <rPr>
            <sz val="11"/>
            <color indexed="8"/>
            <rFont val="Helvetica"/>
            <family val="2"/>
          </rPr>
          <t>Mack Eason:
“The initiative of the families is supported by various
non-governmental organisations in Belgium, including the Flemish
Guatemala Committee, the Flemish Guatemala Concertation, 11.11.11.
(the Flemish umbrella organisation of development NGOs), and the
Serge
Berten Committee.”</t>
        </r>
      </text>
    </comment>
    <comment ref="AV272" authorId="1" shapeId="0" xr:uid="{00000000-0006-0000-0000-00002E0D0000}">
      <text>
        <r>
          <rPr>
            <sz val="11"/>
            <color indexed="8"/>
            <rFont val="Helvetica"/>
            <family val="2"/>
          </rPr>
          <t>Mack Eason:
https://freedomhouse.org/blog/defunct-amnesty-decree-haunts-guatemala-genocide-case</t>
        </r>
      </text>
    </comment>
    <comment ref="B273" authorId="0" shapeId="0" xr:uid="{00000000-0006-0000-0000-000097120000}">
      <text>
        <r>
          <rPr>
            <sz val="11"/>
            <color indexed="8"/>
            <rFont val="Helvetica"/>
            <family val="2"/>
          </rPr>
          <t xml:space="preserve">Author:
CONSIDER WHETHER TO DELETE. TURNS OUT THE CASE IS BASED ON A VICTIM THAT HAS DUAL CITIZENSHIP AND THUS THIS COULD BE CONSIDERED A PASSIVE PERSONALITY CASE
</t>
        </r>
      </text>
    </comment>
    <comment ref="K273" authorId="0" shapeId="0" xr:uid="{00000000-0006-0000-0000-000098120000}">
      <text>
        <r>
          <rPr>
            <sz val="11"/>
            <color indexed="8"/>
            <rFont val="Helvetica"/>
            <family val="2"/>
          </rPr>
          <t>Author:
“After examining an earlier complaint filed on the same grounds in 2014, the Swedish prosecutor-general found in March 2015 that it was likely that crimes against humanity had been committed against Isaak and that the top echelons of the Eritrean government were responsible. He also said there was enough evidence to start an investigation in Sweden.
However, after consulting with the Swedish foreign ministry, he unfortunately decided not to investigate on the reported grounds that this could harm the ministry's negotiations with Eritrea about Isaak.”
http://www.refworld.org/docid/577660ad4.html</t>
        </r>
      </text>
    </comment>
    <comment ref="V273" authorId="0" shapeId="0" xr:uid="{00000000-0006-0000-0000-000099120000}">
      <text>
        <r>
          <rPr>
            <sz val="11"/>
            <color indexed="8"/>
            <rFont val="Helvetica"/>
            <family val="2"/>
          </rPr>
          <t xml:space="preserve">Author:
Complaint filed by Swedish law firm with Swedish authorities
</t>
        </r>
      </text>
    </comment>
    <comment ref="AB273" authorId="0" shapeId="0" xr:uid="{00000000-0006-0000-0000-00009A120000}">
      <text>
        <r>
          <rPr>
            <sz val="11"/>
            <color indexed="8"/>
            <rFont val="Helvetica"/>
            <family val="2"/>
          </rPr>
          <t xml:space="preserve">Author:
http://www.ibtimes.co.uk/sweden-eritrean-president-afewerki-reported-crimes-against-humanity-1454965
</t>
        </r>
      </text>
    </comment>
    <comment ref="AE273" authorId="0" shapeId="0" xr:uid="{00000000-0006-0000-0000-00009B120000}">
      <text>
        <r>
          <rPr>
            <sz val="11"/>
            <color indexed="8"/>
            <rFont val="Helvetica"/>
            <family val="2"/>
          </rPr>
          <t xml:space="preserve">Author:
http://www.ibtimes.co.uk/sweden-eritrean-president-afewerki-reported-crimes-against-humanity-1454965
</t>
        </r>
      </text>
    </comment>
    <comment ref="AF273" authorId="0" shapeId="0" xr:uid="{00000000-0006-0000-0000-00009C120000}">
      <text>
        <r>
          <rPr>
            <sz val="11"/>
            <color indexed="8"/>
            <rFont val="Helvetica"/>
            <family val="2"/>
          </rPr>
          <t>Author:
Kidnapping, 
Deprivation of liberty
Infringment of physical integrity
Enforced disappearances</t>
        </r>
      </text>
    </comment>
    <comment ref="AG273" authorId="0" shapeId="0" xr:uid="{00000000-0006-0000-0000-00009D120000}">
      <text>
        <r>
          <rPr>
            <sz val="11"/>
            <color indexed="8"/>
            <rFont val="Helvetica"/>
            <family val="2"/>
          </rPr>
          <t>Author:
“The Italians created the colony of Eritrea in the 19th century around Asmara, and named it with its current name. After World War II Eritrea was annexed to Ethiopia. In 1991 the Eritrean People's Liberation Front defeated the Ethiopian government.”
https://www.google.com/search?client=safari&amp;rls=en&amp;q=eritrean+colonial+history&amp;ie=UTF-8&amp;oe=UTF-8</t>
        </r>
      </text>
    </comment>
    <comment ref="AH273" authorId="0" shapeId="0" xr:uid="{00000000-0006-0000-0000-00009E120000}">
      <text>
        <r>
          <rPr>
            <sz val="11"/>
            <color indexed="8"/>
            <rFont val="Helvetica"/>
            <family val="2"/>
          </rPr>
          <t>Author:
Barely.
https://en.wikipedia.org/wiki/Swedish_overseas_colonies</t>
        </r>
      </text>
    </comment>
    <comment ref="AN273" authorId="0" shapeId="0" xr:uid="{00000000-0006-0000-0000-00009F120000}">
      <text>
        <r>
          <rPr>
            <sz val="11"/>
            <color indexed="8"/>
            <rFont val="Helvetica"/>
            <family val="2"/>
          </rPr>
          <t>Author:
Three Swedish LAWYERS REPRESENTING a victim did.  Not sure to what degree the victim in question was involved.</t>
        </r>
      </text>
    </comment>
    <comment ref="AO273" authorId="0" shapeId="0" xr:uid="{00000000-0006-0000-0000-0000A0120000}">
      <text>
        <r>
          <rPr>
            <sz val="11"/>
            <color indexed="8"/>
            <rFont val="Helvetica"/>
            <family val="2"/>
          </rPr>
          <t xml:space="preserve">Author:
Reporters Without Borders (RSF) </t>
        </r>
      </text>
    </comment>
    <comment ref="AP273" authorId="0" shapeId="0" xr:uid="{00000000-0006-0000-0000-0000A1120000}">
      <text>
        <r>
          <rPr>
            <sz val="11"/>
            <color indexed="8"/>
            <rFont val="Helvetica"/>
            <family val="2"/>
          </rPr>
          <t>Author:
Three Swedish LAWYERS REPRESENTING a victim did.  Not sure to what degree the victim in question was involved.</t>
        </r>
      </text>
    </comment>
    <comment ref="AQ273" authorId="0" shapeId="0" xr:uid="{00000000-0006-0000-0000-0000A2120000}">
      <text>
        <r>
          <rPr>
            <sz val="11"/>
            <color indexed="8"/>
            <rFont val="Helvetica"/>
            <family val="2"/>
          </rPr>
          <t>Author:
Alleged victim was living in Eritrea</t>
        </r>
      </text>
    </comment>
    <comment ref="AR273" authorId="0" shapeId="0" xr:uid="{00000000-0006-0000-0000-0000A3120000}">
      <text>
        <r>
          <rPr>
            <sz val="11"/>
            <color indexed="8"/>
            <rFont val="Helvetica"/>
            <family val="2"/>
          </rPr>
          <t>Author:
Alleged victim was living in Eritrea</t>
        </r>
      </text>
    </comment>
    <comment ref="AS273" authorId="0" shapeId="0" xr:uid="{00000000-0006-0000-0000-0000A4120000}">
      <text>
        <r>
          <rPr>
            <sz val="11"/>
            <color indexed="8"/>
            <rFont val="Helvetica"/>
            <family val="2"/>
          </rPr>
          <t>Author:
justice minister</t>
        </r>
      </text>
    </comment>
    <comment ref="BI273" authorId="0" shapeId="0" xr:uid="{00000000-0006-0000-0000-0000A5120000}">
      <text>
        <r>
          <rPr>
            <sz val="11"/>
            <color indexed="8"/>
            <rFont val="Helvetica"/>
            <family val="2"/>
          </rPr>
          <t>Author:
UNHCR condemnation of Eritrea	
http://www.refworld.org/docid/577660ad4.html</t>
        </r>
      </text>
    </comment>
    <comment ref="B274" authorId="0" shapeId="0" xr:uid="{00000000-0006-0000-0000-0000A6120000}">
      <text>
        <r>
          <rPr>
            <sz val="11"/>
            <color indexed="8"/>
            <rFont val="Helvetica"/>
            <family val="2"/>
          </rPr>
          <t xml:space="preserve">Author:
CONSIDER WHETHER TO DELETE. TURNS OUT THE CASE IS BASED ON A VICTIM THAT HAS DUAL CITIZENSHIP AND THUS THIS COULD BE CONSIDERED A PASSIVE PERSONALITY CASE
</t>
        </r>
      </text>
    </comment>
    <comment ref="K274" authorId="0" shapeId="0" xr:uid="{00000000-0006-0000-0000-0000A7120000}">
      <text>
        <r>
          <rPr>
            <sz val="11"/>
            <color indexed="8"/>
            <rFont val="Helvetica"/>
            <family val="2"/>
          </rPr>
          <t>Author:
“After examining an earlier complaint filed on the same grounds in 2014, the Swedish prosecutor-general found in March 2015 that it was likely that crimes against humanity had been committed against Isaak and that the top echelons of the Eritrean government were responsible. He also said there was enough evidence to start an investigation in Sweden.
However, after consulting with the Swedish foreign ministry, he unfortunately decided not to investigate on the reported grounds that this could harm the ministry's negotiations with Eritrea about Isaak.”
http://www.refworld.org/docid/577660ad4.html</t>
        </r>
      </text>
    </comment>
    <comment ref="V274" authorId="0" shapeId="0" xr:uid="{00000000-0006-0000-0000-0000A8120000}">
      <text>
        <r>
          <rPr>
            <sz val="11"/>
            <color indexed="8"/>
            <rFont val="Helvetica"/>
            <family val="2"/>
          </rPr>
          <t xml:space="preserve">Author:
Complaint filed by Swedish law firm with Swedish authorities
</t>
        </r>
      </text>
    </comment>
    <comment ref="AB274" authorId="0" shapeId="0" xr:uid="{00000000-0006-0000-0000-0000A9120000}">
      <text>
        <r>
          <rPr>
            <sz val="11"/>
            <color indexed="8"/>
            <rFont val="Helvetica"/>
            <family val="2"/>
          </rPr>
          <t xml:space="preserve">Author:
http://www.ibtimes.co.uk/sweden-eritrean-president-afewerki-reported-crimes-against-humanity-1454965
</t>
        </r>
      </text>
    </comment>
    <comment ref="AE274" authorId="0" shapeId="0" xr:uid="{00000000-0006-0000-0000-0000AA120000}">
      <text>
        <r>
          <rPr>
            <sz val="11"/>
            <color indexed="8"/>
            <rFont val="Helvetica"/>
            <family val="2"/>
          </rPr>
          <t xml:space="preserve">Author:
http://www.ibtimes.co.uk/sweden-eritrean-president-afewerki-reported-crimes-against-humanity-1454965
</t>
        </r>
      </text>
    </comment>
    <comment ref="AF274" authorId="0" shapeId="0" xr:uid="{00000000-0006-0000-0000-0000AB120000}">
      <text>
        <r>
          <rPr>
            <sz val="11"/>
            <color indexed="8"/>
            <rFont val="Helvetica"/>
            <family val="2"/>
          </rPr>
          <t>Author:
Kidnapping, 
Deprivation of liberty
Infringment of physical integrity
Enforced disappearances</t>
        </r>
      </text>
    </comment>
    <comment ref="AG274" authorId="0" shapeId="0" xr:uid="{00000000-0006-0000-0000-0000AC120000}">
      <text>
        <r>
          <rPr>
            <sz val="11"/>
            <color indexed="8"/>
            <rFont val="Helvetica"/>
            <family val="2"/>
          </rPr>
          <t>Author:
“The Italians created the colony of Eritrea in the 19th century around Asmara, and named it with its current name. After World War II Eritrea was annexed to Ethiopia. In 1991 the Eritrean People's Liberation Front defeated the Ethiopian government.”
https://www.google.com/search?client=safari&amp;rls=en&amp;q=eritrean+colonial+history&amp;ie=UTF-8&amp;oe=UTF-8</t>
        </r>
      </text>
    </comment>
    <comment ref="AH274" authorId="0" shapeId="0" xr:uid="{00000000-0006-0000-0000-0000AD120000}">
      <text>
        <r>
          <rPr>
            <sz val="11"/>
            <color indexed="8"/>
            <rFont val="Helvetica"/>
            <family val="2"/>
          </rPr>
          <t>Author:
Barely.
https://en.wikipedia.org/wiki/Swedish_overseas_colonies</t>
        </r>
      </text>
    </comment>
    <comment ref="AN274" authorId="0" shapeId="0" xr:uid="{00000000-0006-0000-0000-0000AE120000}">
      <text>
        <r>
          <rPr>
            <sz val="11"/>
            <color indexed="8"/>
            <rFont val="Helvetica"/>
            <family val="2"/>
          </rPr>
          <t>Author:
Three Swedish LAWYERS REPRESENTING a victim did.  Not sure to what degree the victim in question was involved.</t>
        </r>
      </text>
    </comment>
    <comment ref="AO274" authorId="0" shapeId="0" xr:uid="{00000000-0006-0000-0000-0000AF120000}">
      <text>
        <r>
          <rPr>
            <sz val="11"/>
            <color indexed="8"/>
            <rFont val="Helvetica"/>
            <family val="2"/>
          </rPr>
          <t xml:space="preserve">Author:
Reporters Without Borders (RSF) </t>
        </r>
      </text>
    </comment>
    <comment ref="AP274" authorId="0" shapeId="0" xr:uid="{00000000-0006-0000-0000-0000B0120000}">
      <text>
        <r>
          <rPr>
            <sz val="11"/>
            <color indexed="8"/>
            <rFont val="Helvetica"/>
            <family val="2"/>
          </rPr>
          <t>Author:
Three Swedish LAWYERS REPRESENTING a victim did.  Not sure to what degree the victim in question was involved.</t>
        </r>
      </text>
    </comment>
    <comment ref="AQ274" authorId="0" shapeId="0" xr:uid="{00000000-0006-0000-0000-0000B1120000}">
      <text>
        <r>
          <rPr>
            <sz val="11"/>
            <color indexed="8"/>
            <rFont val="Helvetica"/>
            <family val="2"/>
          </rPr>
          <t>Author:
Alleged victim was living in Eritrea</t>
        </r>
      </text>
    </comment>
    <comment ref="AR274" authorId="0" shapeId="0" xr:uid="{00000000-0006-0000-0000-0000B2120000}">
      <text>
        <r>
          <rPr>
            <sz val="11"/>
            <color indexed="8"/>
            <rFont val="Helvetica"/>
            <family val="2"/>
          </rPr>
          <t>Author:
Alleged victim was living in Eritrea</t>
        </r>
      </text>
    </comment>
    <comment ref="AS274" authorId="0" shapeId="0" xr:uid="{00000000-0006-0000-0000-0000B3120000}">
      <text>
        <r>
          <rPr>
            <sz val="11"/>
            <color indexed="8"/>
            <rFont val="Helvetica"/>
            <family val="2"/>
          </rPr>
          <t>Author:
 incumbent President</t>
        </r>
      </text>
    </comment>
    <comment ref="BI274" authorId="0" shapeId="0" xr:uid="{00000000-0006-0000-0000-0000B4120000}">
      <text>
        <r>
          <rPr>
            <sz val="11"/>
            <color indexed="8"/>
            <rFont val="Helvetica"/>
            <family val="2"/>
          </rPr>
          <t>Author:
UNHCR condemnation of Eritrea	
http://www.refworld.org/docid/577660ad4.html</t>
        </r>
      </text>
    </comment>
    <comment ref="B275" authorId="0" shapeId="0" xr:uid="{00000000-0006-0000-0000-0000B5120000}">
      <text>
        <r>
          <rPr>
            <sz val="11"/>
            <color indexed="8"/>
            <rFont val="Helvetica"/>
            <family val="2"/>
          </rPr>
          <t xml:space="preserve">Author:
CONSIDER WHETHER TO DELETE. TURNS OUT THE CASE IS BASED ON A VICTIM THAT HAS DUAL CITIZENSHIP AND THUS THIS COULD BE CONSIDERED A PASSIVE PERSONALITY CASE
</t>
        </r>
      </text>
    </comment>
    <comment ref="C275" authorId="0" shapeId="0" xr:uid="{00000000-0006-0000-0000-0000B6120000}">
      <text>
        <r>
          <rPr>
            <sz val="11"/>
            <color indexed="8"/>
            <rFont val="Helvetica"/>
            <family val="2"/>
          </rPr>
          <t>Author:
“a presidential adviser”
http://www.trial-ch.org/en/resources/trial-watch/trial-watch/profiles/profile/4308/action/show/controller/Profile/tab/legal-procedure.html</t>
        </r>
      </text>
    </comment>
    <comment ref="K275" authorId="0" shapeId="0" xr:uid="{00000000-0006-0000-0000-0000B7120000}">
      <text>
        <r>
          <rPr>
            <sz val="11"/>
            <color indexed="8"/>
            <rFont val="Helvetica"/>
            <family val="2"/>
          </rPr>
          <t>Author:
“After examining an earlier complaint filed on the same grounds in 2014, the Swedish prosecutor-general found in March 2015 that it was likely that crimes against humanity had been committed against Isaak and that the top echelons of the Eritrean government were responsible. He also said there was enough evidence to start an investigation in Sweden.
However, after consulting with the Swedish foreign ministry, he unfortunately decided not to investigate on the reported grounds that this could harm the ministry's negotiations with Eritrea about Isaak.”
http://www.refworld.org/docid/577660ad4.html</t>
        </r>
      </text>
    </comment>
    <comment ref="V275" authorId="0" shapeId="0" xr:uid="{00000000-0006-0000-0000-0000B8120000}">
      <text>
        <r>
          <rPr>
            <sz val="11"/>
            <color indexed="8"/>
            <rFont val="Helvetica"/>
            <family val="2"/>
          </rPr>
          <t xml:space="preserve">Author:
Complaint filed by Swedish law firm with Swedish authorities
</t>
        </r>
      </text>
    </comment>
    <comment ref="AB275" authorId="0" shapeId="0" xr:uid="{00000000-0006-0000-0000-0000B9120000}">
      <text>
        <r>
          <rPr>
            <sz val="11"/>
            <color indexed="8"/>
            <rFont val="Helvetica"/>
            <family val="2"/>
          </rPr>
          <t xml:space="preserve">Author:
http://www.ibtimes.co.uk/sweden-eritrean-president-afewerki-reported-crimes-against-humanity-1454965
</t>
        </r>
      </text>
    </comment>
    <comment ref="AE275" authorId="0" shapeId="0" xr:uid="{00000000-0006-0000-0000-0000BA120000}">
      <text>
        <r>
          <rPr>
            <sz val="11"/>
            <color indexed="8"/>
            <rFont val="Helvetica"/>
            <family val="2"/>
          </rPr>
          <t xml:space="preserve">Author:
http://www.ibtimes.co.uk/sweden-eritrean-president-afewerki-reported-crimes-against-humanity-1454965
</t>
        </r>
      </text>
    </comment>
    <comment ref="AF275" authorId="0" shapeId="0" xr:uid="{00000000-0006-0000-0000-0000BB120000}">
      <text>
        <r>
          <rPr>
            <sz val="11"/>
            <color indexed="8"/>
            <rFont val="Helvetica"/>
            <family val="2"/>
          </rPr>
          <t>Author:
Kidnapping, 
Deprivation of liberty
Infringment of physical integrity
Enforced disappearances</t>
        </r>
      </text>
    </comment>
    <comment ref="AG275" authorId="0" shapeId="0" xr:uid="{00000000-0006-0000-0000-0000BC120000}">
      <text>
        <r>
          <rPr>
            <sz val="11"/>
            <color indexed="8"/>
            <rFont val="Helvetica"/>
            <family val="2"/>
          </rPr>
          <t>Author:
“The Italians created the colony of Eritrea in the 19th century around Asmara, and named it with its current name. After World War II Eritrea was annexed to Ethiopia. In 1991 the Eritrean People's Liberation Front defeated the Ethiopian government.”
https://www.google.com/search?client=safari&amp;rls=en&amp;q=eritrean+colonial+history&amp;ie=UTF-8&amp;oe=UTF-8</t>
        </r>
      </text>
    </comment>
    <comment ref="AH275" authorId="0" shapeId="0" xr:uid="{00000000-0006-0000-0000-0000BD120000}">
      <text>
        <r>
          <rPr>
            <sz val="11"/>
            <color indexed="8"/>
            <rFont val="Helvetica"/>
            <family val="2"/>
          </rPr>
          <t>Author:
Barely.
https://en.wikipedia.org/wiki/Swedish_overseas_colonies</t>
        </r>
      </text>
    </comment>
    <comment ref="AN275" authorId="0" shapeId="0" xr:uid="{00000000-0006-0000-0000-0000BE120000}">
      <text>
        <r>
          <rPr>
            <sz val="11"/>
            <color indexed="8"/>
            <rFont val="Helvetica"/>
            <family val="2"/>
          </rPr>
          <t>Author:
Three Swedish LAWYERS REPRESENTING a victim did.  Not sure to what degree the victim in question was involved.</t>
        </r>
      </text>
    </comment>
    <comment ref="AO275" authorId="0" shapeId="0" xr:uid="{00000000-0006-0000-0000-0000BF120000}">
      <text>
        <r>
          <rPr>
            <sz val="11"/>
            <color indexed="8"/>
            <rFont val="Helvetica"/>
            <family val="2"/>
          </rPr>
          <t xml:space="preserve">Author:
Reporters Without Borders (RSF) </t>
        </r>
      </text>
    </comment>
    <comment ref="AP275" authorId="0" shapeId="0" xr:uid="{00000000-0006-0000-0000-0000C0120000}">
      <text>
        <r>
          <rPr>
            <sz val="11"/>
            <color indexed="8"/>
            <rFont val="Helvetica"/>
            <family val="2"/>
          </rPr>
          <t>Author:
Three Swedish LAWYERS REPRESENTING a victim did.  Not sure to what degree the victim in question was involved.</t>
        </r>
      </text>
    </comment>
    <comment ref="AQ275" authorId="0" shapeId="0" xr:uid="{00000000-0006-0000-0000-0000C1120000}">
      <text>
        <r>
          <rPr>
            <sz val="11"/>
            <color indexed="8"/>
            <rFont val="Helvetica"/>
            <family val="2"/>
          </rPr>
          <t>Author:
Alleged victim was living in Eritrea</t>
        </r>
      </text>
    </comment>
    <comment ref="AR275" authorId="0" shapeId="0" xr:uid="{00000000-0006-0000-0000-0000C2120000}">
      <text>
        <r>
          <rPr>
            <sz val="11"/>
            <color indexed="8"/>
            <rFont val="Helvetica"/>
            <family val="2"/>
          </rPr>
          <t>Author:
Alleged victim was living in Eritrea</t>
        </r>
      </text>
    </comment>
    <comment ref="AS275" authorId="0" shapeId="0" xr:uid="{00000000-0006-0000-0000-0000C3120000}">
      <text>
        <r>
          <rPr>
            <sz val="11"/>
            <color indexed="8"/>
            <rFont val="Helvetica"/>
            <family val="2"/>
          </rPr>
          <t>Author:
presidential adviser.  Does this count?</t>
        </r>
      </text>
    </comment>
    <comment ref="BI275" authorId="0" shapeId="0" xr:uid="{00000000-0006-0000-0000-0000C4120000}">
      <text>
        <r>
          <rPr>
            <sz val="11"/>
            <color indexed="8"/>
            <rFont val="Helvetica"/>
            <family val="2"/>
          </rPr>
          <t>Author:
UNHCR condemnation of Eritrea	
http://www.refworld.org/docid/577660ad4.html</t>
        </r>
      </text>
    </comment>
    <comment ref="B276" authorId="0" shapeId="0" xr:uid="{00000000-0006-0000-0000-0000C5120000}">
      <text>
        <r>
          <rPr>
            <sz val="11"/>
            <color indexed="8"/>
            <rFont val="Helvetica"/>
            <family val="2"/>
          </rPr>
          <t xml:space="preserve">Author:
CONSIDER WHETHER TO DELETE. TURNS OUT THE CASE IS BASED ON A VICTIM THAT HAS DUAL CITIZENSHIP AND THUS THIS COULD BE CONSIDERED A PASSIVE PERSONALITY CASE
</t>
        </r>
      </text>
    </comment>
    <comment ref="K276" authorId="0" shapeId="0" xr:uid="{00000000-0006-0000-0000-0000C6120000}">
      <text>
        <r>
          <rPr>
            <sz val="11"/>
            <color indexed="8"/>
            <rFont val="Helvetica"/>
            <family val="2"/>
          </rPr>
          <t>Author:
“After examining an earlier complaint filed on the same grounds in 2014, the Swedish prosecutor-general found in March 2015 that it was likely that crimes against humanity had been committed against Isaak and that the top echelons of the Eritrean government were responsible. He also said there was enough evidence to start an investigation in Sweden.
However, after consulting with the Swedish foreign ministry, he unfortunately decided not to investigate on the reported grounds that this could harm the ministry's negotiations with Eritrea about Isaak.”
http://www.refworld.org/docid/577660ad4.html</t>
        </r>
      </text>
    </comment>
    <comment ref="V276" authorId="0" shapeId="0" xr:uid="{00000000-0006-0000-0000-0000C7120000}">
      <text>
        <r>
          <rPr>
            <sz val="11"/>
            <color indexed="8"/>
            <rFont val="Helvetica"/>
            <family val="2"/>
          </rPr>
          <t xml:space="preserve">Author:
Complaint filed by Swedish law firm with Swedish authorities
</t>
        </r>
      </text>
    </comment>
    <comment ref="AB276" authorId="0" shapeId="0" xr:uid="{00000000-0006-0000-0000-0000C8120000}">
      <text>
        <r>
          <rPr>
            <sz val="11"/>
            <color indexed="8"/>
            <rFont val="Helvetica"/>
            <family val="2"/>
          </rPr>
          <t xml:space="preserve">Author:
http://www.ibtimes.co.uk/sweden-eritrean-president-afewerki-reported-crimes-against-humanity-1454965
</t>
        </r>
      </text>
    </comment>
    <comment ref="AE276" authorId="0" shapeId="0" xr:uid="{00000000-0006-0000-0000-0000C9120000}">
      <text>
        <r>
          <rPr>
            <sz val="11"/>
            <color indexed="8"/>
            <rFont val="Helvetica"/>
            <family val="2"/>
          </rPr>
          <t xml:space="preserve">Author:
http://www.ibtimes.co.uk/sweden-eritrean-president-afewerki-reported-crimes-against-humanity-1454965
</t>
        </r>
      </text>
    </comment>
    <comment ref="AF276" authorId="0" shapeId="0" xr:uid="{00000000-0006-0000-0000-0000CA120000}">
      <text>
        <r>
          <rPr>
            <sz val="11"/>
            <color indexed="8"/>
            <rFont val="Helvetica"/>
            <family val="2"/>
          </rPr>
          <t>Author:
Kidnapping, 
Deprivation of liberty
Infringment of physical integrity
Enforced disappearances</t>
        </r>
      </text>
    </comment>
    <comment ref="AG276" authorId="0" shapeId="0" xr:uid="{00000000-0006-0000-0000-0000CB120000}">
      <text>
        <r>
          <rPr>
            <sz val="11"/>
            <color indexed="8"/>
            <rFont val="Helvetica"/>
            <family val="2"/>
          </rPr>
          <t>Author:
“The Italians created the colony of Eritrea in the 19th century around Asmara, and named it with its current name. After World War II Eritrea was annexed to Ethiopia. In 1991 the Eritrean People's Liberation Front defeated the Ethiopian government.”
https://www.google.com/search?client=safari&amp;rls=en&amp;q=eritrean+colonial+history&amp;ie=UTF-8&amp;oe=UTF-8</t>
        </r>
      </text>
    </comment>
    <comment ref="AH276" authorId="0" shapeId="0" xr:uid="{00000000-0006-0000-0000-0000CC120000}">
      <text>
        <r>
          <rPr>
            <sz val="11"/>
            <color indexed="8"/>
            <rFont val="Helvetica"/>
            <family val="2"/>
          </rPr>
          <t>Author:
Barely.
https://en.wikipedia.org/wiki/Swedish_overseas_colonies</t>
        </r>
      </text>
    </comment>
    <comment ref="AN276" authorId="0" shapeId="0" xr:uid="{00000000-0006-0000-0000-0000CD120000}">
      <text>
        <r>
          <rPr>
            <sz val="11"/>
            <color indexed="8"/>
            <rFont val="Helvetica"/>
            <family val="2"/>
          </rPr>
          <t>Author:
Three Swedish LAWYERS REPRESENTING a victim did.  Not sure to what degree the victim in question was involved.</t>
        </r>
      </text>
    </comment>
    <comment ref="AO276" authorId="0" shapeId="0" xr:uid="{00000000-0006-0000-0000-0000CE120000}">
      <text>
        <r>
          <rPr>
            <sz val="11"/>
            <color indexed="8"/>
            <rFont val="Helvetica"/>
            <family val="2"/>
          </rPr>
          <t xml:space="preserve">Author:
Reporters Without Borders (RSF) </t>
        </r>
      </text>
    </comment>
    <comment ref="AP276" authorId="0" shapeId="0" xr:uid="{00000000-0006-0000-0000-0000CF120000}">
      <text>
        <r>
          <rPr>
            <sz val="11"/>
            <color indexed="8"/>
            <rFont val="Helvetica"/>
            <family val="2"/>
          </rPr>
          <t>Author:
Three Swedish LAWYERS REPRESENTING a victim did.  Not sure to what degree the victim in question was involved.</t>
        </r>
      </text>
    </comment>
    <comment ref="AQ276" authorId="0" shapeId="0" xr:uid="{00000000-0006-0000-0000-0000D0120000}">
      <text>
        <r>
          <rPr>
            <sz val="11"/>
            <color indexed="8"/>
            <rFont val="Helvetica"/>
            <family val="2"/>
          </rPr>
          <t>Author:
Alleged victim was living in Eritrea</t>
        </r>
      </text>
    </comment>
    <comment ref="AR276" authorId="0" shapeId="0" xr:uid="{00000000-0006-0000-0000-0000D1120000}">
      <text>
        <r>
          <rPr>
            <sz val="11"/>
            <color indexed="8"/>
            <rFont val="Helvetica"/>
            <family val="2"/>
          </rPr>
          <t>Author:
Alleged victim was living in Eritrea</t>
        </r>
      </text>
    </comment>
    <comment ref="AS276" authorId="0" shapeId="0" xr:uid="{00000000-0006-0000-0000-0000D2120000}">
      <text>
        <r>
          <rPr>
            <sz val="11"/>
            <color indexed="8"/>
            <rFont val="Helvetica"/>
            <family val="2"/>
          </rPr>
          <t>Author:
foreign minister</t>
        </r>
      </text>
    </comment>
    <comment ref="BI276" authorId="0" shapeId="0" xr:uid="{00000000-0006-0000-0000-0000D3120000}">
      <text>
        <r>
          <rPr>
            <sz val="11"/>
            <color indexed="8"/>
            <rFont val="Helvetica"/>
            <family val="2"/>
          </rPr>
          <t>Author:
UNHCR condemnation of Eritrea	
http://www.refworld.org/docid/577660ad4.html</t>
        </r>
      </text>
    </comment>
    <comment ref="B277" authorId="0" shapeId="0" xr:uid="{00000000-0006-0000-0000-0000D4120000}">
      <text>
        <r>
          <rPr>
            <sz val="11"/>
            <color indexed="8"/>
            <rFont val="Helvetica"/>
            <family val="2"/>
          </rPr>
          <t xml:space="preserve">Author:
CONSIDER WHETHER TO DELETE. TURNS OUT THE CASE IS BASED ON A VICTIM THAT HAS DUAL CITIZENSHIP AND THUS THIS COULD BE CONSIDERED A PASSIVE PERSONALITY CASE
</t>
        </r>
      </text>
    </comment>
    <comment ref="K277" authorId="0" shapeId="0" xr:uid="{00000000-0006-0000-0000-0000D5120000}">
      <text>
        <r>
          <rPr>
            <sz val="11"/>
            <color indexed="8"/>
            <rFont val="Helvetica"/>
            <family val="2"/>
          </rPr>
          <t>Author:
“After examining an earlier complaint filed on the same grounds in 2014, the Swedish prosecutor-general found in March 2015 that it was likely that crimes against humanity had been committed against Isaak and that the top echelons of the Eritrean government were responsible. He also said there was enough evidence to start an investigation in Sweden.
However, after consulting with the Swedish foreign ministry, he unfortunately decided not to investigate on the reported grounds that this could harm the ministry's negotiations with Eritrea about Isaak.”
http://www.refworld.org/docid/577660ad4.html</t>
        </r>
      </text>
    </comment>
    <comment ref="V277" authorId="0" shapeId="0" xr:uid="{00000000-0006-0000-0000-0000D6120000}">
      <text>
        <r>
          <rPr>
            <sz val="11"/>
            <color indexed="8"/>
            <rFont val="Helvetica"/>
            <family val="2"/>
          </rPr>
          <t xml:space="preserve">Author:
Complaint filed by Swedish law firm with Swedish authorities
</t>
        </r>
      </text>
    </comment>
    <comment ref="AB277" authorId="0" shapeId="0" xr:uid="{00000000-0006-0000-0000-0000D7120000}">
      <text>
        <r>
          <rPr>
            <sz val="11"/>
            <color indexed="8"/>
            <rFont val="Helvetica"/>
            <family val="2"/>
          </rPr>
          <t xml:space="preserve">Author:
http://www.ibtimes.co.uk/sweden-eritrean-president-afewerki-reported-crimes-against-humanity-1454965
</t>
        </r>
      </text>
    </comment>
    <comment ref="AE277" authorId="0" shapeId="0" xr:uid="{00000000-0006-0000-0000-0000D8120000}">
      <text>
        <r>
          <rPr>
            <sz val="11"/>
            <color indexed="8"/>
            <rFont val="Helvetica"/>
            <family val="2"/>
          </rPr>
          <t xml:space="preserve">Author:
http://www.ibtimes.co.uk/sweden-eritrean-president-afewerki-reported-crimes-against-humanity-1454965
</t>
        </r>
      </text>
    </comment>
    <comment ref="AF277" authorId="0" shapeId="0" xr:uid="{00000000-0006-0000-0000-0000D9120000}">
      <text>
        <r>
          <rPr>
            <sz val="11"/>
            <color indexed="8"/>
            <rFont val="Helvetica"/>
            <family val="2"/>
          </rPr>
          <t>Author:
Kidnapping, 
Deprivation of liberty
Infringment of physical integrity
Enforced disappearances</t>
        </r>
      </text>
    </comment>
    <comment ref="AG277" authorId="0" shapeId="0" xr:uid="{00000000-0006-0000-0000-0000DA120000}">
      <text>
        <r>
          <rPr>
            <sz val="11"/>
            <color indexed="8"/>
            <rFont val="Helvetica"/>
            <family val="2"/>
          </rPr>
          <t>Author:
“The Italians created the colony of Eritrea in the 19th century around Asmara, and named it with its current name. After World War II Eritrea was annexed to Ethiopia. In 1991 the Eritrean People's Liberation Front defeated the Ethiopian government.”
https://www.google.com/search?client=safari&amp;rls=en&amp;q=eritrean+colonial+history&amp;ie=UTF-8&amp;oe=UTF-8</t>
        </r>
      </text>
    </comment>
    <comment ref="AH277" authorId="0" shapeId="0" xr:uid="{00000000-0006-0000-0000-0000DB120000}">
      <text>
        <r>
          <rPr>
            <sz val="11"/>
            <color indexed="8"/>
            <rFont val="Helvetica"/>
            <family val="2"/>
          </rPr>
          <t>Author:
Barely.
https://en.wikipedia.org/wiki/Swedish_overseas_colonies</t>
        </r>
      </text>
    </comment>
    <comment ref="AN277" authorId="0" shapeId="0" xr:uid="{00000000-0006-0000-0000-0000DC120000}">
      <text>
        <r>
          <rPr>
            <sz val="11"/>
            <color indexed="8"/>
            <rFont val="Helvetica"/>
            <family val="2"/>
          </rPr>
          <t>Author:
Three Swedish LAWYERS REPRESENTING a victim did.  Not sure to what degree the victim in question was involved.</t>
        </r>
      </text>
    </comment>
    <comment ref="AO277" authorId="0" shapeId="0" xr:uid="{00000000-0006-0000-0000-0000DD120000}">
      <text>
        <r>
          <rPr>
            <sz val="11"/>
            <color indexed="8"/>
            <rFont val="Helvetica"/>
            <family val="2"/>
          </rPr>
          <t xml:space="preserve">Author:
Reporters Without Borders (RSF) </t>
        </r>
      </text>
    </comment>
    <comment ref="AP277" authorId="0" shapeId="0" xr:uid="{00000000-0006-0000-0000-0000DE120000}">
      <text>
        <r>
          <rPr>
            <sz val="11"/>
            <color indexed="8"/>
            <rFont val="Helvetica"/>
            <family val="2"/>
          </rPr>
          <t>Author:
Three Swedish LAWYERS REPRESENTING a victim did.  Not sure to what degree the victim in question was involved.</t>
        </r>
      </text>
    </comment>
    <comment ref="AQ277" authorId="0" shapeId="0" xr:uid="{00000000-0006-0000-0000-0000DF120000}">
      <text>
        <r>
          <rPr>
            <sz val="11"/>
            <color indexed="8"/>
            <rFont val="Helvetica"/>
            <family val="2"/>
          </rPr>
          <t>Author:
Alleged victim was living in Eritrea</t>
        </r>
      </text>
    </comment>
    <comment ref="AR277" authorId="0" shapeId="0" xr:uid="{00000000-0006-0000-0000-0000E0120000}">
      <text>
        <r>
          <rPr>
            <sz val="11"/>
            <color indexed="8"/>
            <rFont val="Helvetica"/>
            <family val="2"/>
          </rPr>
          <t>Author:
Alleged victim was living in Eritrea</t>
        </r>
      </text>
    </comment>
    <comment ref="AS277" authorId="0" shapeId="0" xr:uid="{00000000-0006-0000-0000-0000E1120000}">
      <text>
        <r>
          <rPr>
            <sz val="11"/>
            <color indexed="8"/>
            <rFont val="Helvetica"/>
            <family val="2"/>
          </rPr>
          <t>Author:
defence minister</t>
        </r>
      </text>
    </comment>
    <comment ref="BI277" authorId="0" shapeId="0" xr:uid="{00000000-0006-0000-0000-0000E2120000}">
      <text>
        <r>
          <rPr>
            <sz val="11"/>
            <color indexed="8"/>
            <rFont val="Helvetica"/>
            <family val="2"/>
          </rPr>
          <t>Author:
UNHCR condemnation of Eritrea	
http://www.refworld.org/docid/577660ad4.html</t>
        </r>
      </text>
    </comment>
    <comment ref="L278" authorId="0" shapeId="0" xr:uid="{00000000-0006-0000-0000-000031310000}">
      <text>
        <r>
          <rPr>
            <sz val="11"/>
            <color indexed="8"/>
            <rFont val="Helvetica"/>
            <family val="2"/>
          </rPr>
          <t xml:space="preserve">Author:
</t>
        </r>
      </text>
    </comment>
    <comment ref="O278" authorId="0" shapeId="0" xr:uid="{00000000-0006-0000-0000-00003231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AF278" authorId="0" shapeId="0" xr:uid="{00000000-0006-0000-0000-000033310000}">
      <text>
        <r>
          <rPr>
            <sz val="11"/>
            <color indexed="8"/>
            <rFont val="Helvetica"/>
            <family val="2"/>
          </rPr>
          <t>Author:
arrest, abduction and illegal detention with the use of torture
forced disappearances</t>
        </r>
      </text>
    </comment>
    <comment ref="AL278" authorId="0" shapeId="0" xr:uid="{00000000-0006-0000-0000-000034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278" authorId="0" shapeId="0" xr:uid="{00000000-0006-0000-0000-000035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278" authorId="0" shapeId="0" xr:uid="{00000000-0006-0000-0000-00003631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278" authorId="0" shapeId="0" xr:uid="{00000000-0006-0000-0000-00003731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AS278" authorId="0" shapeId="0" xr:uid="{00000000-0006-0000-0000-000038310000}">
      <text>
        <r>
          <rPr>
            <sz val="11"/>
            <color indexed="8"/>
            <rFont val="Helvetica"/>
            <family val="2"/>
          </rPr>
          <t>Author:
1998 - still Commander in chief of Chilean army</t>
        </r>
      </text>
    </comment>
    <comment ref="L279" authorId="0" shapeId="0" xr:uid="{00000000-0006-0000-0000-000039310000}">
      <text>
        <r>
          <rPr>
            <sz val="11"/>
            <color indexed="8"/>
            <rFont val="Helvetica"/>
            <family val="2"/>
          </rPr>
          <t xml:space="preserve">Author:
</t>
        </r>
      </text>
    </comment>
    <comment ref="O279" authorId="0" shapeId="0" xr:uid="{00000000-0006-0000-0000-00003A31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279" authorId="0" shapeId="0" xr:uid="{00000000-0006-0000-0000-00003B310000}">
      <text>
        <r>
          <rPr>
            <sz val="11"/>
            <color indexed="8"/>
            <rFont val="Helvetica"/>
            <family val="2"/>
          </rPr>
          <t>Author:
http://www.countercurrents.org/venturini090311.pdf
Source doesn’t have the most reliable pedigree but it does list all the individuals’ names</t>
        </r>
      </text>
    </comment>
    <comment ref="Q279" authorId="0" shapeId="0" xr:uid="{00000000-0006-0000-0000-00003C310000}">
      <text>
        <r>
          <rPr>
            <sz val="11"/>
            <color indexed="8"/>
            <rFont val="Helvetica"/>
            <family val="2"/>
          </rPr>
          <t>Author:
http://www.countercurrents.org/venturini090311.pdf
Source doesn’t have the most reliable pedigree but it does list all the individuals’ names</t>
        </r>
      </text>
    </comment>
    <comment ref="AF279" authorId="0" shapeId="0" xr:uid="{00000000-0006-0000-0000-00003D310000}">
      <text>
        <r>
          <rPr>
            <sz val="11"/>
            <color indexed="8"/>
            <rFont val="Helvetica"/>
            <family val="2"/>
          </rPr>
          <t>Author:
arrest, abduction and illegal detention with the use of torture
forced disappearances</t>
        </r>
      </text>
    </comment>
    <comment ref="AL279" authorId="0" shapeId="0" xr:uid="{00000000-0006-0000-0000-00003E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279" authorId="0" shapeId="0" xr:uid="{00000000-0006-0000-0000-00003F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279" authorId="0" shapeId="0" xr:uid="{00000000-0006-0000-0000-00004031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279" authorId="0" shapeId="0" xr:uid="{00000000-0006-0000-0000-00004131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L280" authorId="0" shapeId="0" xr:uid="{00000000-0006-0000-0000-000042310000}">
      <text>
        <r>
          <rPr>
            <sz val="11"/>
            <color indexed="8"/>
            <rFont val="Helvetica"/>
            <family val="2"/>
          </rPr>
          <t xml:space="preserve">Author:
</t>
        </r>
      </text>
    </comment>
    <comment ref="O280" authorId="0" shapeId="0" xr:uid="{00000000-0006-0000-0000-00004331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280" authorId="0" shapeId="0" xr:uid="{00000000-0006-0000-0000-000044310000}">
      <text>
        <r>
          <rPr>
            <sz val="11"/>
            <color indexed="8"/>
            <rFont val="Helvetica"/>
            <family val="2"/>
          </rPr>
          <t>Author:
http://www.countercurrents.org/venturini090311.pdf
Source doesn’t have the most reliable pedigree but it does list all the individuals’ names</t>
        </r>
      </text>
    </comment>
    <comment ref="Q280" authorId="0" shapeId="0" xr:uid="{00000000-0006-0000-0000-000045310000}">
      <text>
        <r>
          <rPr>
            <sz val="11"/>
            <color indexed="8"/>
            <rFont val="Helvetica"/>
            <family val="2"/>
          </rPr>
          <t>Author:
http://www.countercurrents.org/venturini090311.pdf
Source doesn’t have the most reliable pedigree but it does list all the individuals’ names</t>
        </r>
      </text>
    </comment>
    <comment ref="AF280" authorId="0" shapeId="0" xr:uid="{00000000-0006-0000-0000-000046310000}">
      <text>
        <r>
          <rPr>
            <sz val="11"/>
            <color indexed="8"/>
            <rFont val="Helvetica"/>
            <family val="2"/>
          </rPr>
          <t>Author:
arrest, abduction and illegal detention with the use of torture
forced disappearances</t>
        </r>
      </text>
    </comment>
    <comment ref="AL280" authorId="0" shapeId="0" xr:uid="{00000000-0006-0000-0000-000047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280" authorId="0" shapeId="0" xr:uid="{00000000-0006-0000-0000-000048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280" authorId="0" shapeId="0" xr:uid="{00000000-0006-0000-0000-00004931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280" authorId="0" shapeId="0" xr:uid="{00000000-0006-0000-0000-00004A31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L281" authorId="0" shapeId="0" xr:uid="{00000000-0006-0000-0000-00004B310000}">
      <text>
        <r>
          <rPr>
            <sz val="11"/>
            <color indexed="8"/>
            <rFont val="Helvetica"/>
            <family val="2"/>
          </rPr>
          <t xml:space="preserve">Author:
</t>
        </r>
      </text>
    </comment>
    <comment ref="O281" authorId="0" shapeId="0" xr:uid="{00000000-0006-0000-0000-00004C31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281" authorId="0" shapeId="0" xr:uid="{00000000-0006-0000-0000-00004D310000}">
      <text>
        <r>
          <rPr>
            <sz val="11"/>
            <color indexed="8"/>
            <rFont val="Helvetica"/>
            <family val="2"/>
          </rPr>
          <t>Author:
http://www.countercurrents.org/venturini090311.pdf
Source doesn’t have the most reliable pedigree but it does list all the individuals’ names</t>
        </r>
      </text>
    </comment>
    <comment ref="Q281" authorId="0" shapeId="0" xr:uid="{00000000-0006-0000-0000-00004E310000}">
      <text>
        <r>
          <rPr>
            <sz val="11"/>
            <color indexed="8"/>
            <rFont val="Helvetica"/>
            <family val="2"/>
          </rPr>
          <t>Author:
http://www.countercurrents.org/venturini090311.pdf
Source doesn’t have the most reliable pedigree but it does list all the individuals’ names</t>
        </r>
      </text>
    </comment>
    <comment ref="AF281" authorId="0" shapeId="0" xr:uid="{00000000-0006-0000-0000-00004F310000}">
      <text>
        <r>
          <rPr>
            <sz val="11"/>
            <color indexed="8"/>
            <rFont val="Helvetica"/>
            <family val="2"/>
          </rPr>
          <t>Author:
arrest, abduction and illegal detention with the use of torture
forced disappearances</t>
        </r>
      </text>
    </comment>
    <comment ref="AL281" authorId="0" shapeId="0" xr:uid="{00000000-0006-0000-0000-000050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281" authorId="0" shapeId="0" xr:uid="{00000000-0006-0000-0000-000051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281" authorId="0" shapeId="0" xr:uid="{00000000-0006-0000-0000-00005231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281" authorId="0" shapeId="0" xr:uid="{00000000-0006-0000-0000-00005331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L282" authorId="0" shapeId="0" xr:uid="{00000000-0006-0000-0000-000054310000}">
      <text>
        <r>
          <rPr>
            <sz val="11"/>
            <color indexed="8"/>
            <rFont val="Helvetica"/>
            <family val="2"/>
          </rPr>
          <t xml:space="preserve">Author:
</t>
        </r>
      </text>
    </comment>
    <comment ref="O282" authorId="0" shapeId="0" xr:uid="{00000000-0006-0000-0000-00005531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282" authorId="0" shapeId="0" xr:uid="{00000000-0006-0000-0000-000056310000}">
      <text>
        <r>
          <rPr>
            <sz val="11"/>
            <color indexed="8"/>
            <rFont val="Helvetica"/>
            <family val="2"/>
          </rPr>
          <t>Author:
http://www.countercurrents.org/venturini090311.pdf
Source doesn’t have the most reliable pedigree but it does list all the individuals’ names</t>
        </r>
      </text>
    </comment>
    <comment ref="Q282" authorId="0" shapeId="0" xr:uid="{00000000-0006-0000-0000-000057310000}">
      <text>
        <r>
          <rPr>
            <sz val="11"/>
            <color indexed="8"/>
            <rFont val="Helvetica"/>
            <family val="2"/>
          </rPr>
          <t>Author:
http://www.countercurrents.org/venturini090311.pdf
Source doesn’t have the most reliable pedigree but it does list all the individuals’ names</t>
        </r>
      </text>
    </comment>
    <comment ref="AF282" authorId="0" shapeId="0" xr:uid="{00000000-0006-0000-0000-000058310000}">
      <text>
        <r>
          <rPr>
            <sz val="11"/>
            <color indexed="8"/>
            <rFont val="Helvetica"/>
            <family val="2"/>
          </rPr>
          <t>Author:
arrest, abduction and illegal detention with the use of torture
forced disappearances</t>
        </r>
      </text>
    </comment>
    <comment ref="AL282" authorId="0" shapeId="0" xr:uid="{00000000-0006-0000-0000-000059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282" authorId="0" shapeId="0" xr:uid="{00000000-0006-0000-0000-00005A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282" authorId="0" shapeId="0" xr:uid="{00000000-0006-0000-0000-00005B31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282" authorId="0" shapeId="0" xr:uid="{00000000-0006-0000-0000-00005C31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L283" authorId="0" shapeId="0" xr:uid="{00000000-0006-0000-0000-00005D310000}">
      <text>
        <r>
          <rPr>
            <sz val="11"/>
            <color indexed="8"/>
            <rFont val="Helvetica"/>
            <family val="2"/>
          </rPr>
          <t xml:space="preserve">Author:
</t>
        </r>
      </text>
    </comment>
    <comment ref="O283" authorId="0" shapeId="0" xr:uid="{00000000-0006-0000-0000-00005E31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283" authorId="0" shapeId="0" xr:uid="{00000000-0006-0000-0000-00005F310000}">
      <text>
        <r>
          <rPr>
            <sz val="11"/>
            <color indexed="8"/>
            <rFont val="Helvetica"/>
            <family val="2"/>
          </rPr>
          <t>Author:
http://www.countercurrents.org/venturini090311.pdf
Source doesn’t have the most reliable pedigree but it does list all the individuals’ names</t>
        </r>
      </text>
    </comment>
    <comment ref="Q283" authorId="0" shapeId="0" xr:uid="{00000000-0006-0000-0000-000060310000}">
      <text>
        <r>
          <rPr>
            <sz val="11"/>
            <color indexed="8"/>
            <rFont val="Helvetica"/>
            <family val="2"/>
          </rPr>
          <t>Author:
http://www.countercurrents.org/venturini090311.pdf
Source doesn’t have the most reliable pedigree but it does list all the individuals’ names</t>
        </r>
      </text>
    </comment>
    <comment ref="AF283" authorId="0" shapeId="0" xr:uid="{00000000-0006-0000-0000-000061310000}">
      <text>
        <r>
          <rPr>
            <sz val="11"/>
            <color indexed="8"/>
            <rFont val="Helvetica"/>
            <family val="2"/>
          </rPr>
          <t>Author:
arrest, abduction and illegal detention with the use of torture
forced disappearances</t>
        </r>
      </text>
    </comment>
    <comment ref="AL283" authorId="0" shapeId="0" xr:uid="{00000000-0006-0000-0000-000062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283" authorId="0" shapeId="0" xr:uid="{00000000-0006-0000-0000-000063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283" authorId="0" shapeId="0" xr:uid="{00000000-0006-0000-0000-00006431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283" authorId="0" shapeId="0" xr:uid="{00000000-0006-0000-0000-00006531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L284" authorId="0" shapeId="0" xr:uid="{00000000-0006-0000-0000-000066310000}">
      <text>
        <r>
          <rPr>
            <sz val="11"/>
            <color indexed="8"/>
            <rFont val="Helvetica"/>
            <family val="2"/>
          </rPr>
          <t xml:space="preserve">Author:
</t>
        </r>
      </text>
    </comment>
    <comment ref="O284" authorId="0" shapeId="0" xr:uid="{00000000-0006-0000-0000-000067310000}">
      <text>
        <r>
          <rPr>
            <sz val="11"/>
            <color indexed="8"/>
            <rFont val="Helvetica"/>
            <family val="2"/>
          </rPr>
          <t>Author:
investigation opened on this date by Judge Roer Le Loire.  Complaints were lodged by Isabelle Ropert and the families of  Alfonso Chanfreau, Jean-Yves Claudet, Georges Klein and Etienne Pesle a few days before this.
https://www.fidh.org/IMG/pdf/CHILI_DosPress_UK-CS3-02-2-2.pdf</t>
        </r>
      </text>
    </comment>
    <comment ref="P284" authorId="0" shapeId="0" xr:uid="{00000000-0006-0000-0000-000068310000}">
      <text>
        <r>
          <rPr>
            <sz val="11"/>
            <color indexed="8"/>
            <rFont val="Helvetica"/>
            <family val="2"/>
          </rPr>
          <t>Author:
http://www.countercurrents.org/venturini090311.pdf
Source doesn’t have the most reliable pedigree but it does list all the individuals’ names</t>
        </r>
      </text>
    </comment>
    <comment ref="Q284" authorId="0" shapeId="0" xr:uid="{00000000-0006-0000-0000-000069310000}">
      <text>
        <r>
          <rPr>
            <sz val="11"/>
            <color indexed="8"/>
            <rFont val="Helvetica"/>
            <family val="2"/>
          </rPr>
          <t>Author:
http://www.countercurrents.org/venturini090311.pdf
Source doesn’t have the most reliable pedigree but it does list all the individuals’ names</t>
        </r>
      </text>
    </comment>
    <comment ref="AF284" authorId="0" shapeId="0" xr:uid="{00000000-0006-0000-0000-00006A310000}">
      <text>
        <r>
          <rPr>
            <sz val="11"/>
            <color indexed="8"/>
            <rFont val="Helvetica"/>
            <family val="2"/>
          </rPr>
          <t>Author:
arrest, abduction and illegal detention with the use of torture
forced disappearances</t>
        </r>
      </text>
    </comment>
    <comment ref="AL284" authorId="0" shapeId="0" xr:uid="{00000000-0006-0000-0000-00006B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N284" authorId="0" shapeId="0" xr:uid="{00000000-0006-0000-0000-00006C310000}">
      <text>
        <r>
          <rPr>
            <sz val="11"/>
            <color indexed="8"/>
            <rFont val="Helvetica"/>
            <family val="2"/>
          </rPr>
          <t>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t>
        </r>
      </text>
    </comment>
    <comment ref="AO284" authorId="0" shapeId="0" xr:uid="{00000000-0006-0000-0000-00006D310000}">
      <text>
        <r>
          <rPr>
            <sz val="11"/>
            <color indexed="8"/>
            <rFont val="Helvetica"/>
            <family val="2"/>
          </rPr>
          <t>Author:
“FIDH and its member organisation in France, the French League for Human Rights (Ligue française des droits de l’Homme et du citoyen - LDH), joined the lawsuit as civil parties as early as July 1999.”
https://www.fidh.org/IMG/pdf/CHILI_DosPress_UK-CS3-02-2-2.pdf</t>
        </r>
      </text>
    </comment>
    <comment ref="AQ284" authorId="0" shapeId="0" xr:uid="{00000000-0006-0000-0000-00006E310000}">
      <text>
        <r>
          <rPr>
            <sz val="11"/>
            <color indexed="8"/>
            <rFont val="Helvetica"/>
            <family val="2"/>
          </rPr>
          <t xml:space="preserve">Author:
“Isabelle Ropert filed the first complaint on behalf of her brother, Enrique Ropert, who was arrested on 11 September 1973 in front of the Moneda Presidential Palace and then found dead on 20 October 1973 at the Santiago morgue._x000D_The complaints filed with civil parties constitution by the families of Alfonso Chanfreau, Jean-Yves Claudet, Georges Klein and Etienne Pesle are the only ones to be recognised as admissible by the French courts. The courts have in fact retained the continuing nature of the crime of enforced disappearance, since the victims’ bodies have never been found. In French law this crime is qualified as arrest and illegal confinement, aggravated by torture and barbarous acts.”_x000D_https://www.fidh.org/IMG/pdf/CHILI_DosPress_UK-CS3-02-2-2.pdf
</t>
        </r>
      </text>
    </comment>
    <comment ref="AS284" authorId="0" shapeId="0" xr:uid="{00000000-0006-0000-0000-00006F310000}">
      <text>
        <r>
          <rPr>
            <sz val="11"/>
            <color indexed="8"/>
            <rFont val="Helvetica"/>
            <family val="2"/>
          </rPr>
          <t>Author:
1998 - still Commander in chief of Chilean army</t>
        </r>
      </text>
    </comment>
    <comment ref="AL285" authorId="1" shapeId="0" xr:uid="{00000000-0006-0000-0000-0000181B0000}">
      <text>
        <r>
          <rPr>
            <sz val="11"/>
            <color indexed="8"/>
            <rFont val="Helvetica"/>
            <family val="2"/>
          </rPr>
          <t xml:space="preserve">Mack Eason:
http://guernica37.org/2017/07/opencanada-in-spain-will-a-pioneering-case-bring-justice-for-syrian-victims/ </t>
        </r>
      </text>
    </comment>
    <comment ref="AN285" authorId="1" shapeId="0" xr:uid="{00000000-0006-0000-0000-0000191B0000}">
      <text>
        <r>
          <rPr>
            <sz val="11"/>
            <color indexed="8"/>
            <rFont val="Helvetica"/>
            <family val="2"/>
          </rPr>
          <t xml:space="preserve">Mack Eason:
https://www.nytimes.com/2017/03/27/world/middleeast/syria-crime-torture-assad-war.html
</t>
        </r>
      </text>
    </comment>
    <comment ref="AP285" authorId="1" shapeId="0" xr:uid="{00000000-0006-0000-0000-00001A1B0000}">
      <text>
        <r>
          <rPr>
            <sz val="11"/>
            <color rgb="FF000000"/>
            <rFont val="Helvetica"/>
            <family val="2"/>
          </rPr>
          <t xml:space="preserve">Mack Eason:
</t>
        </r>
        <r>
          <rPr>
            <sz val="11"/>
            <color rgb="FF000000"/>
            <rFont val="Helvetica"/>
            <family val="2"/>
          </rPr>
          <t xml:space="preserve">https://www.nytimes.com/2017/03/27/world/middleeast/syria-crime-torture-assad-war.html
</t>
        </r>
      </text>
    </comment>
    <comment ref="AQ285" authorId="1" shapeId="0" xr:uid="{00000000-0006-0000-0000-00001B1B0000}">
      <text>
        <r>
          <rPr>
            <sz val="11"/>
            <color indexed="8"/>
            <rFont val="Helvetica"/>
            <family val="2"/>
          </rPr>
          <t xml:space="preserve">Mack Eason:
https://www.nytimes.com/2017/03/27/world/middleeast/syria-crime-torture-assad-war.html
</t>
        </r>
      </text>
    </comment>
    <comment ref="AR285" authorId="1" shapeId="0" xr:uid="{00000000-0006-0000-0000-00001C1B0000}">
      <text>
        <r>
          <rPr>
            <sz val="11"/>
            <color indexed="8"/>
            <rFont val="Helvetica"/>
            <family val="2"/>
          </rPr>
          <t xml:space="preserve">Mack Eason:
https://www.nytimes.com/2017/03/27/world/middleeast/syria-crime-torture-assad-war.html
</t>
        </r>
      </text>
    </comment>
    <comment ref="AS285" authorId="1" shapeId="0" xr:uid="{00000000-0006-0000-0000-00001D1B0000}">
      <text>
        <r>
          <rPr>
            <sz val="11"/>
            <color rgb="FF000000"/>
            <rFont val="Helvetica"/>
            <family val="2"/>
          </rPr>
          <t xml:space="preserve">Mack Eason:
</t>
        </r>
        <r>
          <rPr>
            <sz val="11"/>
            <color rgb="FF000000"/>
            <rFont val="Helvetica"/>
            <family val="2"/>
          </rPr>
          <t xml:space="preserve">https://www.nytimes.com/2017/03/27/world/middleeast/syria-crime-torture-assad-war.html
</t>
        </r>
        <r>
          <rPr>
            <u/>
            <sz val="18"/>
            <color rgb="FF000000"/>
            <rFont val="Calibri"/>
            <family val="2"/>
          </rPr>
          <t>http://www.lefigaro.fr/flash-actu/2011/09/05/97001-20110905FILWWW00457-genociderwanda-plainte-en-france.php</t>
        </r>
        <r>
          <rPr>
            <sz val="18"/>
            <color rgb="FF000000"/>
            <rFont val="Calibri"/>
            <family val="2"/>
          </rPr>
          <t xml:space="preserve"> 
</t>
        </r>
        <r>
          <rPr>
            <sz val="18"/>
            <color rgb="FF000000"/>
            <rFont val="Calibri"/>
            <family val="2"/>
          </rPr>
          <t xml:space="preserve"> 
</t>
        </r>
        <r>
          <rPr>
            <u/>
            <sz val="18"/>
            <color rgb="FF000000"/>
            <rFont val="Calibri"/>
            <family val="2"/>
          </rPr>
          <t>https://rwandaises.com/2011/09/un-habitant-de-bouffemont-accuse-de-genocide-au-rwanda/</t>
        </r>
        <r>
          <rPr>
            <sz val="18"/>
            <color rgb="FF000000"/>
            <rFont val="Calibri"/>
            <family val="2"/>
          </rPr>
          <t xml:space="preserve">
</t>
        </r>
        <r>
          <rPr>
            <sz val="18"/>
            <color rgb="FF000000"/>
            <rFont val="Calibri"/>
            <family val="2"/>
          </rPr>
          <t xml:space="preserve"> 
</t>
        </r>
        <r>
          <rPr>
            <u/>
            <sz val="18"/>
            <color rgb="FF000000"/>
            <rFont val="Calibri"/>
            <family val="2"/>
          </rPr>
          <t>http://www.lhebdoduvendredi.com/article/4329/nouvelle_plainte_contre_un_presume_genocidaire_rwandais_residant_en_france</t>
        </r>
        <r>
          <rPr>
            <sz val="18"/>
            <color rgb="FF000000"/>
            <rFont val="Calibri"/>
            <family val="2"/>
          </rPr>
          <t xml:space="preserve">
</t>
        </r>
      </text>
    </comment>
    <comment ref="AL286" authorId="1" shapeId="0" xr:uid="{00000000-0006-0000-0000-00001E1B0000}">
      <text>
        <r>
          <rPr>
            <sz val="11"/>
            <color indexed="8"/>
            <rFont val="Helvetica"/>
            <family val="2"/>
          </rPr>
          <t xml:space="preserve">Mack Eason:
http://guernica37.org/2017/07/opencanada-in-spain-will-a-pioneering-case-bring-justice-for-syrian-victims/ </t>
        </r>
      </text>
    </comment>
    <comment ref="AN286" authorId="1" shapeId="0" xr:uid="{00000000-0006-0000-0000-00001F1B0000}">
      <text>
        <r>
          <rPr>
            <sz val="11"/>
            <color indexed="8"/>
            <rFont val="Helvetica"/>
            <family val="2"/>
          </rPr>
          <t xml:space="preserve">Mack Eason:
https://www.nytimes.com/2017/03/27/world/middleeast/syria-crime-torture-assad-war.html
</t>
        </r>
      </text>
    </comment>
    <comment ref="AP286" authorId="1" shapeId="0" xr:uid="{00000000-0006-0000-0000-0000201B0000}">
      <text>
        <r>
          <rPr>
            <sz val="11"/>
            <color indexed="8"/>
            <rFont val="Helvetica"/>
            <family val="2"/>
          </rPr>
          <t xml:space="preserve">Mack Eason:
https://www.nytimes.com/2017/03/27/world/middleeast/syria-crime-torture-assad-war.html
</t>
        </r>
      </text>
    </comment>
    <comment ref="AQ286" authorId="1" shapeId="0" xr:uid="{00000000-0006-0000-0000-0000211B0000}">
      <text>
        <r>
          <rPr>
            <sz val="11"/>
            <color indexed="8"/>
            <rFont val="Helvetica"/>
            <family val="2"/>
          </rPr>
          <t xml:space="preserve">Mack Eason:
https://www.nytimes.com/2017/03/27/world/middleeast/syria-crime-torture-assad-war.html
</t>
        </r>
      </text>
    </comment>
    <comment ref="AR286" authorId="1" shapeId="0" xr:uid="{00000000-0006-0000-0000-0000221B0000}">
      <text>
        <r>
          <rPr>
            <sz val="11"/>
            <color indexed="8"/>
            <rFont val="Helvetica"/>
            <family val="2"/>
          </rPr>
          <t xml:space="preserve">Mack Eason:
https://www.nytimes.com/2017/03/27/world/middleeast/syria-crime-torture-assad-war.html
</t>
        </r>
      </text>
    </comment>
    <comment ref="AS286" authorId="1" shapeId="0" xr:uid="{00000000-0006-0000-0000-0000231B0000}">
      <text>
        <r>
          <rPr>
            <sz val="11"/>
            <color indexed="8"/>
            <rFont val="Helvetica"/>
            <family val="2"/>
          </rPr>
          <t xml:space="preserve">Mack Eason:
https://www.nytimes.com/2017/03/27/world/middleeast/syria-crime-torture-assad-war.html
</t>
        </r>
      </text>
    </comment>
    <comment ref="AL287" authorId="1" shapeId="0" xr:uid="{00000000-0006-0000-0000-0000241B0000}">
      <text>
        <r>
          <rPr>
            <sz val="11"/>
            <color indexed="8"/>
            <rFont val="Helvetica"/>
            <family val="2"/>
          </rPr>
          <t xml:space="preserve">Mack Eason:
http://guernica37.org/2017/07/opencanada-in-spain-will-a-pioneering-case-bring-justice-for-syrian-victims/ </t>
        </r>
      </text>
    </comment>
    <comment ref="AN287" authorId="1" shapeId="0" xr:uid="{00000000-0006-0000-0000-0000251B0000}">
      <text>
        <r>
          <rPr>
            <sz val="11"/>
            <color indexed="8"/>
            <rFont val="Helvetica"/>
            <family val="2"/>
          </rPr>
          <t xml:space="preserve">Mack Eason:
https://www.nytimes.com/2017/03/27/world/middleeast/syria-crime-torture-assad-war.html
</t>
        </r>
      </text>
    </comment>
    <comment ref="AP287" authorId="1" shapeId="0" xr:uid="{00000000-0006-0000-0000-0000261B0000}">
      <text>
        <r>
          <rPr>
            <sz val="11"/>
            <color indexed="8"/>
            <rFont val="Helvetica"/>
            <family val="2"/>
          </rPr>
          <t xml:space="preserve">Mack Eason:
https://www.nytimes.com/2017/03/27/world/middleeast/syria-crime-torture-assad-war.html
</t>
        </r>
      </text>
    </comment>
    <comment ref="AQ287" authorId="1" shapeId="0" xr:uid="{00000000-0006-0000-0000-0000271B0000}">
      <text>
        <r>
          <rPr>
            <sz val="11"/>
            <color indexed="8"/>
            <rFont val="Helvetica"/>
            <family val="2"/>
          </rPr>
          <t xml:space="preserve">Mack Eason:
https://www.nytimes.com/2017/03/27/world/middleeast/syria-crime-torture-assad-war.html
</t>
        </r>
      </text>
    </comment>
    <comment ref="AR287" authorId="1" shapeId="0" xr:uid="{00000000-0006-0000-0000-0000281B0000}">
      <text>
        <r>
          <rPr>
            <sz val="11"/>
            <color indexed="8"/>
            <rFont val="Helvetica"/>
            <family val="2"/>
          </rPr>
          <t xml:space="preserve">Mack Eason:
https://www.nytimes.com/2017/03/27/world/middleeast/syria-crime-torture-assad-war.html
</t>
        </r>
      </text>
    </comment>
    <comment ref="AS287" authorId="1" shapeId="0" xr:uid="{00000000-0006-0000-0000-0000291B0000}">
      <text>
        <r>
          <rPr>
            <sz val="11"/>
            <color indexed="8"/>
            <rFont val="Helvetica"/>
            <family val="2"/>
          </rPr>
          <t xml:space="preserve">Mack Eason:
https://www.nytimes.com/2017/03/27/world/middleeast/syria-crime-torture-assad-war.html
</t>
        </r>
      </text>
    </comment>
    <comment ref="AL288" authorId="1" shapeId="0" xr:uid="{00000000-0006-0000-0000-00002A1B0000}">
      <text>
        <r>
          <rPr>
            <sz val="11"/>
            <color indexed="8"/>
            <rFont val="Helvetica"/>
            <family val="2"/>
          </rPr>
          <t xml:space="preserve">Mack Eason:
http://guernica37.org/2017/07/opencanada-in-spain-will-a-pioneering-case-bring-justice-for-syrian-victims/ </t>
        </r>
      </text>
    </comment>
    <comment ref="AN288" authorId="1" shapeId="0" xr:uid="{00000000-0006-0000-0000-00002B1B0000}">
      <text>
        <r>
          <rPr>
            <sz val="11"/>
            <color indexed="8"/>
            <rFont val="Helvetica"/>
            <family val="2"/>
          </rPr>
          <t xml:space="preserve">Mack Eason:
https://www.nytimes.com/2017/03/27/world/middleeast/syria-crime-torture-assad-war.html
</t>
        </r>
      </text>
    </comment>
    <comment ref="AP288" authorId="1" shapeId="0" xr:uid="{00000000-0006-0000-0000-00002C1B0000}">
      <text>
        <r>
          <rPr>
            <sz val="11"/>
            <color indexed="8"/>
            <rFont val="Helvetica"/>
            <family val="2"/>
          </rPr>
          <t xml:space="preserve">Mack Eason:
https://www.nytimes.com/2017/03/27/world/middleeast/syria-crime-torture-assad-war.html
</t>
        </r>
      </text>
    </comment>
    <comment ref="AQ288" authorId="1" shapeId="0" xr:uid="{00000000-0006-0000-0000-00002D1B0000}">
      <text>
        <r>
          <rPr>
            <sz val="11"/>
            <color indexed="8"/>
            <rFont val="Helvetica"/>
            <family val="2"/>
          </rPr>
          <t xml:space="preserve">Mack Eason:
https://www.nytimes.com/2017/03/27/world/middleeast/syria-crime-torture-assad-war.html
</t>
        </r>
      </text>
    </comment>
    <comment ref="AR288" authorId="1" shapeId="0" xr:uid="{00000000-0006-0000-0000-00002E1B0000}">
      <text>
        <r>
          <rPr>
            <sz val="11"/>
            <color indexed="8"/>
            <rFont val="Helvetica"/>
            <family val="2"/>
          </rPr>
          <t xml:space="preserve">Mack Eason:
https://www.nytimes.com/2017/03/27/world/middleeast/syria-crime-torture-assad-war.html
</t>
        </r>
      </text>
    </comment>
    <comment ref="AS288" authorId="1" shapeId="0" xr:uid="{00000000-0006-0000-0000-00002F1B0000}">
      <text>
        <r>
          <rPr>
            <sz val="11"/>
            <color indexed="8"/>
            <rFont val="Helvetica"/>
            <family val="2"/>
          </rPr>
          <t xml:space="preserve">Mack Eason:
https://www.nytimes.com/2017/03/27/world/middleeast/syria-crime-torture-assad-war.html
</t>
        </r>
      </text>
    </comment>
    <comment ref="AL289" authorId="1" shapeId="0" xr:uid="{00000000-0006-0000-0000-0000301B0000}">
      <text>
        <r>
          <rPr>
            <sz val="11"/>
            <color indexed="8"/>
            <rFont val="Helvetica"/>
            <family val="2"/>
          </rPr>
          <t xml:space="preserve">Mack Eason:
http://guernica37.org/2017/07/opencanada-in-spain-will-a-pioneering-case-bring-justice-for-syrian-victims/ </t>
        </r>
      </text>
    </comment>
    <comment ref="AN289" authorId="1" shapeId="0" xr:uid="{00000000-0006-0000-0000-0000311B0000}">
      <text>
        <r>
          <rPr>
            <sz val="11"/>
            <color indexed="8"/>
            <rFont val="Helvetica"/>
            <family val="2"/>
          </rPr>
          <t xml:space="preserve">Mack Eason:
https://www.nytimes.com/2017/03/27/world/middleeast/syria-crime-torture-assad-war.html
</t>
        </r>
      </text>
    </comment>
    <comment ref="AP289" authorId="1" shapeId="0" xr:uid="{00000000-0006-0000-0000-0000321B0000}">
      <text>
        <r>
          <rPr>
            <sz val="11"/>
            <color indexed="8"/>
            <rFont val="Helvetica"/>
            <family val="2"/>
          </rPr>
          <t xml:space="preserve">Mack Eason:
https://www.nytimes.com/2017/03/27/world/middleeast/syria-crime-torture-assad-war.html
</t>
        </r>
      </text>
    </comment>
    <comment ref="AQ289" authorId="1" shapeId="0" xr:uid="{00000000-0006-0000-0000-0000331B0000}">
      <text>
        <r>
          <rPr>
            <sz val="11"/>
            <color indexed="8"/>
            <rFont val="Helvetica"/>
            <family val="2"/>
          </rPr>
          <t xml:space="preserve">Mack Eason:
https://www.nytimes.com/2017/03/27/world/middleeast/syria-crime-torture-assad-war.html
</t>
        </r>
      </text>
    </comment>
    <comment ref="AR289" authorId="1" shapeId="0" xr:uid="{00000000-0006-0000-0000-0000341B0000}">
      <text>
        <r>
          <rPr>
            <sz val="11"/>
            <color indexed="8"/>
            <rFont val="Helvetica"/>
            <family val="2"/>
          </rPr>
          <t xml:space="preserve">Mack Eason:
https://www.nytimes.com/2017/03/27/world/middleeast/syria-crime-torture-assad-war.html
</t>
        </r>
      </text>
    </comment>
    <comment ref="AS289" authorId="1" shapeId="0" xr:uid="{00000000-0006-0000-0000-0000351B0000}">
      <text>
        <r>
          <rPr>
            <sz val="11"/>
            <color indexed="8"/>
            <rFont val="Helvetica"/>
            <family val="2"/>
          </rPr>
          <t xml:space="preserve">Mack Eason:
https://www.nytimes.com/2017/03/27/world/middleeast/syria-crime-torture-assad-war.html
</t>
        </r>
      </text>
    </comment>
    <comment ref="AL290" authorId="1" shapeId="0" xr:uid="{00000000-0006-0000-0000-0000361B0000}">
      <text>
        <r>
          <rPr>
            <sz val="11"/>
            <color indexed="8"/>
            <rFont val="Helvetica"/>
            <family val="2"/>
          </rPr>
          <t xml:space="preserve">Mack Eason:
http://guernica37.org/2017/07/opencanada-in-spain-will-a-pioneering-case-bring-justice-for-syrian-victims/ </t>
        </r>
      </text>
    </comment>
    <comment ref="AN290" authorId="1" shapeId="0" xr:uid="{00000000-0006-0000-0000-0000371B0000}">
      <text>
        <r>
          <rPr>
            <sz val="11"/>
            <color indexed="8"/>
            <rFont val="Helvetica"/>
            <family val="2"/>
          </rPr>
          <t xml:space="preserve">Mack Eason:
https://www.nytimes.com/2017/03/27/world/middleeast/syria-crime-torture-assad-war.html
</t>
        </r>
      </text>
    </comment>
    <comment ref="AP290" authorId="1" shapeId="0" xr:uid="{00000000-0006-0000-0000-0000381B0000}">
      <text>
        <r>
          <rPr>
            <sz val="11"/>
            <color indexed="8"/>
            <rFont val="Helvetica"/>
            <family val="2"/>
          </rPr>
          <t xml:space="preserve">Mack Eason:
https://www.nytimes.com/2017/03/27/world/middleeast/syria-crime-torture-assad-war.html
</t>
        </r>
      </text>
    </comment>
    <comment ref="AQ290" authorId="1" shapeId="0" xr:uid="{00000000-0006-0000-0000-0000391B0000}">
      <text>
        <r>
          <rPr>
            <sz val="11"/>
            <color indexed="8"/>
            <rFont val="Helvetica"/>
            <family val="2"/>
          </rPr>
          <t xml:space="preserve">Mack Eason:
https://www.nytimes.com/2017/03/27/world/middleeast/syria-crime-torture-assad-war.html
</t>
        </r>
      </text>
    </comment>
    <comment ref="AR290" authorId="1" shapeId="0" xr:uid="{00000000-0006-0000-0000-00003A1B0000}">
      <text>
        <r>
          <rPr>
            <sz val="11"/>
            <color indexed="8"/>
            <rFont val="Helvetica"/>
            <family val="2"/>
          </rPr>
          <t xml:space="preserve">Mack Eason:
https://www.nytimes.com/2017/03/27/world/middleeast/syria-crime-torture-assad-war.html
</t>
        </r>
      </text>
    </comment>
    <comment ref="AS290" authorId="1" shapeId="0" xr:uid="{00000000-0006-0000-0000-00003B1B0000}">
      <text>
        <r>
          <rPr>
            <sz val="11"/>
            <color indexed="8"/>
            <rFont val="Helvetica"/>
            <family val="2"/>
          </rPr>
          <t xml:space="preserve">Mack Eason:
https://www.nytimes.com/2017/03/27/world/middleeast/syria-crime-torture-assad-war.html
</t>
        </r>
      </text>
    </comment>
    <comment ref="B292" authorId="2" shapeId="0" xr:uid="{F1A50613-412E-AC4C-96F0-2D357BA41A3C}">
      <text>
        <r>
          <rPr>
            <b/>
            <sz val="10"/>
            <color rgb="FF000000"/>
            <rFont val="Tahoma"/>
            <family val="2"/>
          </rPr>
          <t>Maximo Langer:</t>
        </r>
        <r>
          <rPr>
            <sz val="10"/>
            <color rgb="FF000000"/>
            <rFont val="Tahoma"/>
            <family val="2"/>
          </rPr>
          <t xml:space="preserve">
</t>
        </r>
        <r>
          <rPr>
            <i/>
            <sz val="18"/>
            <color rgb="FF000000"/>
            <rFont val="Calibri"/>
            <family val="2"/>
          </rPr>
          <t>http://www.nanduti.com.py/2015/09/09/conozca-los-nombres-de-los-18-represores-stronistas-querellados-en-argentina/ De nacionalidad argentina. Fue Jefe de Policía de Córdoba (Argentina).</t>
        </r>
        <r>
          <rPr>
            <sz val="10"/>
            <color rgb="FF000000"/>
            <rFont val="Calibri"/>
            <family val="2"/>
          </rPr>
          <t xml:space="preserve">
</t>
        </r>
        <r>
          <rPr>
            <i/>
            <sz val="18"/>
            <color rgb="FF000000"/>
            <rFont val="Calibri"/>
            <family val="2"/>
          </rPr>
          <t>Martín Almada, uno de los querellantes, lo identifica como participante en las torturas a que fue sometido en el DIPC durante su detención el 26 de noviembre de 1974. El motivo de su visita era la publicación de Martín Almada de una tesis doctoral en su estadía en la universidad de La Plata, por lo que en el marco del operativo de cooperación entre Argentina y Paraguay, Héctor García Rey se había traslado a Asunción para reportar sobre las ideas políticas de Almada.</t>
        </r>
        <r>
          <rPr>
            <sz val="10"/>
            <color rgb="FF000000"/>
            <rFont val="Calibri"/>
            <family val="2"/>
          </rPr>
          <t xml:space="preserve">
</t>
        </r>
      </text>
    </comment>
    <comment ref="C292" authorId="2" shapeId="0" xr:uid="{000F946D-0A71-6A4E-8D50-0083473ACA7E}">
      <text>
        <r>
          <rPr>
            <b/>
            <sz val="10"/>
            <color rgb="FF000000"/>
            <rFont val="Tahoma"/>
            <family val="2"/>
          </rPr>
          <t>Maximo Langer:</t>
        </r>
        <r>
          <rPr>
            <sz val="10"/>
            <color rgb="FF000000"/>
            <rFont val="Tahoma"/>
            <family val="2"/>
          </rPr>
          <t xml:space="preserve">
</t>
        </r>
        <r>
          <rPr>
            <i/>
            <sz val="10"/>
            <color rgb="FF000000"/>
            <rFont val="Calibri"/>
            <family val="2"/>
          </rPr>
          <t xml:space="preserve">http://www.nanduti.com.py/2015/09/09/conozca-los-nombres-de-los-18-represores-stronistas-querellados-en-argentina/ </t>
        </r>
        <r>
          <rPr>
            <i/>
            <sz val="10"/>
            <color rgb="FF000000"/>
            <rFont val="Calibri"/>
            <family val="2"/>
          </rPr>
          <t>De nacionalidad argentina. Fue Jefe de Policía de Córdoba (Argentina).</t>
        </r>
        <r>
          <rPr>
            <sz val="10"/>
            <color rgb="FF000000"/>
            <rFont val="Calibri"/>
            <family val="2"/>
          </rPr>
          <t xml:space="preserve">
</t>
        </r>
        <r>
          <rPr>
            <i/>
            <sz val="10"/>
            <color rgb="FF000000"/>
            <rFont val="Calibri"/>
            <family val="2"/>
          </rPr>
          <t>Martín Almada, uno de los querellantes, lo identifica como participante en las torturas a que fue sometido en el DIPC durante su detención el 26 de noviembre de 1974. El motivo de su visita era la publicación de Martín Almada de una tesis doctoral en su estadía en la universidad de La Plata, por lo que en el marco del operativo de cooperación entre Argentina y Paraguay, Héctor García Rey se había traslado a Asunción para reportar sobre las ideas políticas de Almada.</t>
        </r>
        <r>
          <rPr>
            <sz val="10"/>
            <color rgb="FF000000"/>
            <rFont val="Calibri"/>
            <family val="2"/>
          </rPr>
          <t xml:space="preserve">
</t>
        </r>
      </text>
    </comment>
    <comment ref="B293" authorId="2" shapeId="0" xr:uid="{029702D5-4657-104A-B509-F20985537B7E}">
      <text>
        <r>
          <rPr>
            <b/>
            <sz val="10"/>
            <color rgb="FF000000"/>
            <rFont val="Tahoma"/>
            <family val="2"/>
          </rPr>
          <t>Maximo Langer:</t>
        </r>
        <r>
          <rPr>
            <sz val="10"/>
            <color rgb="FF000000"/>
            <rFont val="Tahoma"/>
            <family val="2"/>
          </rPr>
          <t xml:space="preserve">
</t>
        </r>
        <r>
          <rPr>
            <sz val="10"/>
            <color rgb="FF000000"/>
            <rFont val="Tahoma"/>
            <family val="2"/>
          </rPr>
          <t xml:space="preserve">http://www.nanduti.com.py/2015/09/09/conozca-los-nombres-de-los-18-represores-stronistas-querellados-en-argentina/ </t>
        </r>
        <r>
          <rPr>
            <i/>
            <sz val="10"/>
            <color rgb="FF000000"/>
            <rFont val="Calibri"/>
            <family val="2"/>
          </rPr>
          <t>Fue oficial de la Policía Nacional en la Comisaría 8ª, uno de los centros de detención arbitraria de larga duración y torturas sistemáticas utilizados por la Policía Nacional durante la dictadura.</t>
        </r>
        <r>
          <rPr>
            <sz val="10"/>
            <color rgb="FF000000"/>
            <rFont val="Calibri"/>
            <family val="2"/>
          </rPr>
          <t xml:space="preserve">
</t>
        </r>
        <r>
          <rPr>
            <i/>
            <sz val="10"/>
            <color rgb="FF000000"/>
            <rFont val="Calibri"/>
            <family val="2"/>
          </rPr>
          <t>Entre los querellantes, Evaristo Antonio González, de nacionalidad argentina, lo identifica como uno de los torturadores que recurrentemente participaban en las sesiones durante los 4 años que estuvo detenido en la Comisaría 8ª después de su detención en 1964 y hasta su libertad gracias a la mediación de la Embajada de Argentina.</t>
        </r>
        <r>
          <rPr>
            <sz val="10"/>
            <color rgb="FF000000"/>
            <rFont val="Calibri"/>
            <family val="2"/>
          </rPr>
          <t xml:space="preserve">
</t>
        </r>
      </text>
    </comment>
    <comment ref="B294" authorId="2" shapeId="0" xr:uid="{91182B6B-CA2E-5F42-9956-C7905C5DAD10}">
      <text>
        <r>
          <rPr>
            <b/>
            <sz val="10"/>
            <color rgb="FF000000"/>
            <rFont val="Tahoma"/>
            <family val="2"/>
          </rPr>
          <t>Maximo Langer:</t>
        </r>
        <r>
          <rPr>
            <sz val="10"/>
            <color rgb="FF000000"/>
            <rFont val="Tahoma"/>
            <family val="2"/>
          </rPr>
          <t xml:space="preserve">
</t>
        </r>
        <r>
          <rPr>
            <sz val="10"/>
            <color rgb="FF000000"/>
            <rFont val="Tahoma"/>
            <family val="2"/>
          </rPr>
          <t xml:space="preserve">http://www.nanduti.com.py/2015/09/09/conozca-los-nombres-de-los-18-represores-stronistas-querellados-en-argentina/ </t>
        </r>
        <r>
          <rPr>
            <i/>
            <sz val="10"/>
            <color rgb="FF000000"/>
            <rFont val="Calibri"/>
            <family val="2"/>
          </rPr>
          <t>Entre los querellantes, Evaristo Antonio González, de nacionalidad argentina, lo identifica como uno de los torturadores que participaba activamente en las sesiones durante los 4 años que estuvo detenido en la Comisaría 8ª, hasta que la Embajada Argentina en Paraguay medió para conseguir su libertad y traslado a su país.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T2" authorId="0" shapeId="0" xr:uid="{00000000-0006-0000-0100-000001000000}">
      <text>
        <r>
          <rPr>
            <sz val="11"/>
            <color indexed="8"/>
            <rFont val="Helvetica"/>
            <family val="2"/>
          </rPr>
          <t>Author:
0=no
1=yes
-1=unclear/unknown</t>
        </r>
      </text>
    </comment>
    <comment ref="U2" authorId="0" shapeId="0" xr:uid="{00000000-0006-0000-0100-000002000000}">
      <text>
        <r>
          <rPr>
            <sz val="11"/>
            <color indexed="8"/>
            <rFont val="Helvetica"/>
            <family val="2"/>
          </rPr>
          <t>Author:
0=no
1=yes
-1=unclear/unknown</t>
        </r>
      </text>
    </comment>
  </commentList>
</comments>
</file>

<file path=xl/sharedStrings.xml><?xml version="1.0" encoding="utf-8"?>
<sst xmlns="http://schemas.openxmlformats.org/spreadsheetml/2006/main" count="37116" uniqueCount="3626">
  <si>
    <t>STATUS</t>
  </si>
  <si>
    <t>Important(!)/Problematic(?)</t>
  </si>
  <si>
    <t>defendant_name</t>
  </si>
  <si>
    <t>def nationality state</t>
  </si>
  <si>
    <t>prosecuting state</t>
  </si>
  <si>
    <t>Data entry completed?</t>
  </si>
  <si>
    <t>New?</t>
  </si>
  <si>
    <t>Case ongoing?</t>
  </si>
  <si>
    <t xml:space="preserve">CUTOFF CASE? </t>
  </si>
  <si>
    <t>defendant_id</t>
  </si>
  <si>
    <t>Status (INCOMPLETE)</t>
  </si>
  <si>
    <t>Source Citations</t>
  </si>
  <si>
    <t>dates of alleged crimes
(INCOMPLETE)</t>
  </si>
  <si>
    <t>Case Year</t>
  </si>
  <si>
    <t>Complaint/investigation start date</t>
  </si>
  <si>
    <t>Warrant date (FIX THIS)</t>
  </si>
  <si>
    <t>formal proceedings initiated date (formally charged or indicted)</t>
  </si>
  <si>
    <t>Arrest date</t>
  </si>
  <si>
    <t>Initial_Trial_Start_Date</t>
  </si>
  <si>
    <t>Initial_Trial_End_Date</t>
  </si>
  <si>
    <t>End of Final Round of Trials Date</t>
  </si>
  <si>
    <t>Complaint Issued/Investigation begun</t>
  </si>
  <si>
    <t>formal proceedings initiated</t>
  </si>
  <si>
    <t>NEW: Trial begun?</t>
  </si>
  <si>
    <t>trial completed</t>
  </si>
  <si>
    <t>trial outcome</t>
  </si>
  <si>
    <t>Upheld on appeal?</t>
  </si>
  <si>
    <t>Crime_Torture</t>
  </si>
  <si>
    <t>Crime_Genocide</t>
  </si>
  <si>
    <t>Crime_WarCrimes</t>
  </si>
  <si>
    <t>Crime_ CaH</t>
  </si>
  <si>
    <t>Crime_Other</t>
  </si>
  <si>
    <t>def_nation_former_colony (FORMAL colony)</t>
  </si>
  <si>
    <t>Prosec_state_colonial_power</t>
  </si>
  <si>
    <t>Prosec_is_SAME_colonial_power</t>
  </si>
  <si>
    <t xml:space="preserve">Defendant Nationality state region </t>
  </si>
  <si>
    <t>Prosecuting state region</t>
  </si>
  <si>
    <t>Who Initiated case?</t>
  </si>
  <si>
    <r>
      <rPr>
        <b/>
        <sz val="12"/>
        <color indexed="9"/>
        <rFont val="Arial"/>
        <family val="2"/>
      </rPr>
      <t xml:space="preserve">Who Initiated case, CODED: 
</t>
    </r>
    <r>
      <rPr>
        <b/>
        <sz val="12"/>
        <color indexed="9"/>
        <rFont val="Arial"/>
        <family val="2"/>
      </rPr>
      <t xml:space="preserve">1= victims alone
</t>
    </r>
    <r>
      <rPr>
        <b/>
        <sz val="12"/>
        <color indexed="9"/>
        <rFont val="Arial"/>
        <family val="2"/>
      </rPr>
      <t xml:space="preserve">2= NGO(s) (co-national or otherwise)
</t>
    </r>
    <r>
      <rPr>
        <b/>
        <sz val="12"/>
        <color indexed="9"/>
        <rFont val="Arial"/>
        <family val="2"/>
      </rPr>
      <t xml:space="preserve">3= victims &amp; NGO(s) (co-national or otherwise)
</t>
    </r>
    <r>
      <rPr>
        <b/>
        <sz val="12"/>
        <color indexed="9"/>
        <rFont val="Arial"/>
        <family val="2"/>
      </rPr>
      <t xml:space="preserve">4=prosecuting state alone
</t>
    </r>
    <r>
      <rPr>
        <b/>
        <sz val="12"/>
        <color indexed="9"/>
        <rFont val="Arial"/>
        <family val="2"/>
      </rPr>
      <t xml:space="preserve">5=Prosecuting state working with defendant nationality state OR Int’l Court
</t>
    </r>
    <r>
      <rPr>
        <b/>
        <sz val="12"/>
        <color indexed="9"/>
        <rFont val="Arial"/>
        <family val="2"/>
      </rPr>
      <t xml:space="preserve">6=International Court Official
</t>
    </r>
    <r>
      <rPr>
        <b/>
        <sz val="12"/>
        <color indexed="9"/>
        <rFont val="Arial"/>
        <family val="2"/>
      </rPr>
      <t xml:space="preserve">7=private, non-victim individual(s)
</t>
    </r>
    <r>
      <rPr>
        <b/>
        <sz val="12"/>
        <color indexed="9"/>
        <rFont val="Arial"/>
        <family val="2"/>
      </rPr>
      <t xml:space="preserve">8= NGO(s) and private, non-victim individual(s)
</t>
    </r>
    <r>
      <rPr>
        <b/>
        <sz val="12"/>
        <color indexed="9"/>
        <rFont val="Arial"/>
        <family val="2"/>
      </rPr>
      <t xml:space="preserve">-1=unclear
</t>
    </r>
    <r>
      <rPr>
        <b/>
        <u/>
        <sz val="12"/>
        <color indexed="9"/>
        <rFont val="Arial"/>
        <family val="2"/>
      </rPr>
      <t>WORKING BUT UNFINISHED</t>
    </r>
  </si>
  <si>
    <t>Were at least some of the complaining parties alleged victims (or victims’ next of kin) of the defendant?</t>
  </si>
  <si>
    <t>Were at least some of the complaining parties NGOs?</t>
  </si>
  <si>
    <t>Were (at least some) complaining parties co-nationals with the defendant?</t>
  </si>
  <si>
    <t>Were at least some of the alleged Victims (or deceased/disappeared victims’ families) living in prosecuting state when complaint lodged?</t>
  </si>
  <si>
    <t>Were at least some of the complainants RESIDING in prosecuting state prior to complaint/indictment?</t>
  </si>
  <si>
    <t>Def = State official AT TIME OF Complaint?</t>
  </si>
  <si>
    <t>Did def_national state support trial IN PROSECUTING STATE, AT TIME OF complaint/INDICTMENT?</t>
  </si>
  <si>
    <t>If defendant was residing outside defendant national state, did def_national state submit extradition request prior to complaint/investigation start?</t>
  </si>
  <si>
    <t>Did defendant nationality state have an Amnesty law (or had the defendant been granted amnesty individually), preventing prosecution in defendant nation?</t>
  </si>
  <si>
    <t>LDC prosecuting LDC?</t>
  </si>
  <si>
    <t>Def Nationality State an LDC?  (WORKING)</t>
  </si>
  <si>
    <t>Prosecuting State an LDC? (WORKING)</t>
  </si>
  <si>
    <t>Was defendant PRESENT in prosecuting state prior to complaint/indictment?</t>
  </si>
  <si>
    <t xml:space="preserve">
Was defendant residing in prosecuting state prior to complaint/indictment?</t>
  </si>
  <si>
    <t>Had defendant sought asylum/refugee status in prosecuting State?</t>
  </si>
  <si>
    <t>Had defendant become a permanent resident or citizen of prosecuting state prior to complaint/indictment?</t>
  </si>
  <si>
    <t>Additional Data Points to consider completing →</t>
  </si>
  <si>
    <t>Case Citation</t>
  </si>
  <si>
    <t>Treaty/Statute Cited
(INCOMPLETE DATA)</t>
  </si>
  <si>
    <t>Prosecuted under domestic statute implementing ICC obligations? (NEW) 
(INCOMPLETE DATA)</t>
  </si>
  <si>
    <t>Reason for Outcome
(INCOMPLETE DATA)</t>
  </si>
  <si>
    <t>Int’l support for trial? Complaint part of an international effort?
(INCOMPLETE DATA)</t>
  </si>
  <si>
    <t>Complementarity: Did defendant nationality state decide not to prosecute OR ignore an order to prosecute PRIOR to UJ complaint? 
INCOMPLETE: NEED TO RECONCEPTUALIZE THIS ONE</t>
  </si>
  <si>
    <t>Was underlying conflict within jurisdiction of ICTY?</t>
  </si>
  <si>
    <t>Was underlying conflict within jurisdiction of ICTR?</t>
  </si>
  <si>
    <r>
      <rPr>
        <b/>
        <sz val="12"/>
        <color indexed="9"/>
        <rFont val="Arial"/>
        <family val="2"/>
      </rPr>
      <t>Was underlying conflict one of the “situations under investigation” by ICC? (</t>
    </r>
    <r>
      <rPr>
        <b/>
        <u/>
        <sz val="12"/>
        <color indexed="14"/>
        <rFont val="Arial"/>
        <family val="2"/>
      </rPr>
      <t>https://www.icc-cpi.int/pages/situations.aspx</t>
    </r>
    <r>
      <rPr>
        <b/>
        <sz val="12"/>
        <color indexed="9"/>
        <rFont val="Arial"/>
        <family val="2"/>
      </rPr>
      <t>)</t>
    </r>
  </si>
  <si>
    <t>NEW: In absentia?</t>
  </si>
  <si>
    <t>NEW: Refugee/Asylum case?</t>
  </si>
  <si>
    <t>Completed 12-9-16</t>
  </si>
  <si>
    <t>Michel Desaedeleer</t>
  </si>
  <si>
    <t>United States</t>
  </si>
  <si>
    <t>Belgium</t>
  </si>
  <si>
    <t>Blood Diamonds</t>
  </si>
  <si>
    <t>Indicted, but died September 28, 2016</t>
  </si>
  <si>
    <r>
      <rPr>
        <u/>
        <sz val="11"/>
        <color indexed="14"/>
        <rFont val="Calibri"/>
        <family val="2"/>
      </rPr>
      <t>http://www.cnn.com/2015/08/31/europe/blood-diamonds/</t>
    </r>
    <r>
      <rPr>
        <sz val="11"/>
        <color indexed="8"/>
        <rFont val="Calibri"/>
        <family val="2"/>
      </rPr>
      <t xml:space="preserve">
</t>
    </r>
    <r>
      <rPr>
        <u/>
        <sz val="11"/>
        <color indexed="14"/>
        <rFont val="Calibri"/>
        <family val="2"/>
      </rPr>
      <t>http://www.lesoir.be/1328244/article/selection-abonnes/2016-09-28/un-belge-juge-pour-crime-guerre-et-crime-contre-l-humanite</t>
    </r>
  </si>
  <si>
    <t>1999-2001</t>
  </si>
  <si>
    <t>NA</t>
  </si>
  <si>
    <t>Americas - Northern America</t>
  </si>
  <si>
    <t>Europe - Western Europe</t>
  </si>
  <si>
    <t>Completed 7-20-16</t>
  </si>
  <si>
    <t>!</t>
  </si>
  <si>
    <t>Abdelkader Mohamed</t>
  </si>
  <si>
    <t>Algeria</t>
  </si>
  <si>
    <t>France</t>
  </si>
  <si>
    <t>Relizane</t>
  </si>
  <si>
    <t>Dismissed 2016, being appealed</t>
  </si>
  <si>
    <r>
      <rPr>
        <u/>
        <sz val="11"/>
        <color indexed="14"/>
        <rFont val="Calibri"/>
        <family val="2"/>
      </rPr>
      <t>http://www.trial-ch.org/en/resources/trial-watch/trial-watch/profiles/profile/567/action/show/controller/Profile.html</t>
    </r>
    <r>
      <rPr>
        <sz val="11"/>
        <color indexed="8"/>
        <rFont val="Calibri"/>
        <family val="2"/>
      </rPr>
      <t xml:space="preserve">
</t>
    </r>
    <r>
      <rPr>
        <sz val="11"/>
        <color indexed="8"/>
        <rFont val="Calibri"/>
        <family val="2"/>
      </rPr>
      <t xml:space="preserve">Story about one plaintiff: </t>
    </r>
    <r>
      <rPr>
        <u/>
        <sz val="11"/>
        <color indexed="14"/>
        <rFont val="Calibri"/>
        <family val="2"/>
      </rPr>
      <t>http://www.nytimes.com/2004/04/18/world/voices-of-the-dead-echo-across-algeria.html?_r=0</t>
    </r>
    <r>
      <rPr>
        <sz val="11"/>
        <color indexed="8"/>
        <rFont val="Calibri"/>
        <family val="2"/>
      </rPr>
      <t xml:space="preserve">
</t>
    </r>
    <r>
      <rPr>
        <sz val="11"/>
        <color indexed="8"/>
        <rFont val="Calibri"/>
        <family val="2"/>
      </rPr>
      <t xml:space="preserve">Chronology and FAQ: </t>
    </r>
    <r>
      <rPr>
        <u/>
        <sz val="11"/>
        <color indexed="14"/>
        <rFont val="Calibri"/>
        <family val="2"/>
      </rPr>
      <t>https://www.fidh.org/en/region/north-africa-middle-east/algeria/16735-algeria-questions-and-answers-on-the-relizane-case-judged-in-france#Q5</t>
    </r>
    <r>
      <rPr>
        <sz val="11"/>
        <color indexed="8"/>
        <rFont val="Calibri"/>
        <family val="2"/>
      </rPr>
      <t xml:space="preserve">
</t>
    </r>
    <r>
      <rPr>
        <sz val="11"/>
        <color indexed="8"/>
        <rFont val="Calibri"/>
        <family val="2"/>
      </rPr>
      <t xml:space="preserve">On 2016 dismissal: </t>
    </r>
    <r>
      <rPr>
        <u/>
        <sz val="11"/>
        <color indexed="14"/>
        <rFont val="Calibri"/>
        <family val="2"/>
      </rPr>
      <t>http://www.france24.com/fr/20160119-algerie-guerre-civile-justice-non-lieu-miliciens-algeriens-torture-appel-nimes-relizane</t>
    </r>
  </si>
  <si>
    <t>1994-1997</t>
  </si>
  <si>
    <t>Africa - Northern Africa</t>
  </si>
  <si>
    <t>Hocine Mohamed</t>
  </si>
  <si>
    <t>Completed 6-23-16</t>
  </si>
  <si>
    <t>César Mendoza Durán</t>
  </si>
  <si>
    <t>Chile</t>
  </si>
  <si>
    <t>Spain</t>
  </si>
  <si>
    <t>Pinochet et al. 1996 Spain</t>
  </si>
  <si>
    <r>
      <rPr>
        <sz val="11"/>
        <color indexed="8"/>
        <rFont val="Calibri"/>
        <family val="2"/>
      </rPr>
      <t xml:space="preserve">1996 complaint: </t>
    </r>
    <r>
      <rPr>
        <u/>
        <sz val="11"/>
        <color indexed="14"/>
        <rFont val="Calibri"/>
        <family val="2"/>
      </rPr>
      <t>http://elclarin.cl/fpa/pdf/p_050796_en.pdf</t>
    </r>
    <r>
      <rPr>
        <sz val="11"/>
        <color indexed="8"/>
        <rFont val="Calibri"/>
        <family val="2"/>
      </rPr>
      <t xml:space="preserve">
</t>
    </r>
  </si>
  <si>
    <t>1974-1990</t>
  </si>
  <si>
    <t>Americas - South America</t>
  </si>
  <si>
    <t>Europe - Southern Europe</t>
  </si>
  <si>
    <t>Fernando Matthei Aubel</t>
  </si>
  <si>
    <t>Gustavo Leigh Guzmán</t>
  </si>
  <si>
    <t>José Toribio Merino Castro</t>
  </si>
  <si>
    <t>Rodolfo Stange Oelckers</t>
  </si>
  <si>
    <t>Augusto Pinochet_1996</t>
  </si>
  <si>
    <t>Herman Julio Brady Roche</t>
  </si>
  <si>
    <t xml:space="preserve">Carmelo Soria case </t>
  </si>
  <si>
    <t>Reopened 2009</t>
  </si>
  <si>
    <t>Completed 10-25-16</t>
  </si>
  <si>
    <t>Tommy Franks</t>
  </si>
  <si>
    <t>2nd Gulf War</t>
  </si>
  <si>
    <t>https://www.law.kuleuven.be/jura/art/40n1/genocidewet_rechtspraak.html</t>
  </si>
  <si>
    <t xml:space="preserve"> 17 Iraqi and 2 Jordanian citizens filed a complained against Tommy Franks in Belgium.</t>
  </si>
  <si>
    <t>the Belgian government, however, decided to transfer proceedings to the American judiciary, and to put a stop to proceedings in Belgium.</t>
  </si>
  <si>
    <t>Completed 11-29-16</t>
  </si>
  <si>
    <t>Bryan P. McCoy</t>
  </si>
  <si>
    <r>
      <rPr>
        <u/>
        <sz val="11"/>
        <color indexed="14"/>
        <rFont val="Calibri"/>
        <family val="2"/>
      </rPr>
      <t>http://webcache.googleusercontent.com/search?q=cache:3c2TfoIlGYQJ:www.leatherneck.com/forums/showthread.php%3F6920-Belgian-politician-accuses-Franks-of-war-crimes+&amp;cd=2&amp;hl=en&amp;ct=clnk&amp;gl=us&amp;lr=lang_de%7Clang_en%7Clang_es%7Clang_fr%7Clang_it%7Clang_no%7Clang_pt&amp;client=safari</t>
    </r>
    <r>
      <rPr>
        <sz val="11"/>
        <color indexed="8"/>
        <rFont val="Calibri"/>
        <family val="2"/>
      </rPr>
      <t xml:space="preserve">
</t>
    </r>
    <r>
      <rPr>
        <u/>
        <sz val="11"/>
        <color indexed="14"/>
        <rFont val="Calibri"/>
        <family val="2"/>
      </rPr>
      <t>https://books.google.com/books?id=jS_GeIlHj_MC&amp;pg=PA22&amp;lpg=PA22&amp;dq=2003,+FRANKS,+MCCOY+belgium&amp;source=bl&amp;ots=d2HKJijmUZ&amp;sig=c4zqof0a7QygmUrmjCKRHuU2IAo&amp;hl=en&amp;sa=X&amp;ved=0ahUKEwjB07nL1ZfQAhXDxlQKHS2oAo4Q6AEIJzAC#v=onepage&amp;q=2003%2C%20FRANKS%2C%20MCCOY%20belgium&amp;f=false</t>
    </r>
    <r>
      <rPr>
        <sz val="11"/>
        <color indexed="8"/>
        <rFont val="Calibri"/>
        <family val="2"/>
      </rPr>
      <t xml:space="preserve">
</t>
    </r>
    <r>
      <rPr>
        <u/>
        <sz val="11"/>
        <color indexed="14"/>
        <rFont val="Calibri"/>
        <family val="2"/>
      </rPr>
      <t>https://www.law.kuleuven.be/jura/art/40n1/genocidewet_rechtspraak.html</t>
    </r>
  </si>
  <si>
    <t>Completed 11-2-16</t>
  </si>
  <si>
    <t>Li Lanqing</t>
  </si>
  <si>
    <t>China</t>
  </si>
  <si>
    <t>Falun Gong</t>
  </si>
  <si>
    <r>
      <rPr>
        <u/>
        <sz val="11"/>
        <color indexed="14"/>
        <rFont val="Calibri"/>
        <family val="2"/>
      </rPr>
      <t>http://www.clearwisdom.net/emh/articles/2004/3/8/45850.html</t>
    </r>
    <r>
      <rPr>
        <sz val="11"/>
        <color indexed="8"/>
        <rFont val="Calibri"/>
        <family val="2"/>
      </rPr>
      <t xml:space="preserve">
</t>
    </r>
    <r>
      <rPr>
        <u/>
        <sz val="11"/>
        <color indexed="14"/>
        <rFont val="Calibri"/>
        <family val="2"/>
      </rPr>
      <t>http://www.theepochtimes.com/n3/1081169-anything-for-power-the-real-story-of-chinas-jiang-zemin-chapter-21/6/</t>
    </r>
    <r>
      <rPr>
        <sz val="11"/>
        <color indexed="8"/>
        <rFont val="Calibri"/>
        <family val="2"/>
      </rPr>
      <t xml:space="preserve"> (search for france)
</t>
    </r>
    <r>
      <rPr>
        <u/>
        <sz val="11"/>
        <color indexed="14"/>
        <rFont val="Calibri"/>
        <family val="2"/>
      </rPr>
      <t>http://www.faluninfo.net/print/164/</t>
    </r>
    <r>
      <rPr>
        <sz val="11"/>
        <color indexed="8"/>
        <rFont val="Calibri"/>
        <family val="2"/>
      </rPr>
      <t xml:space="preserve">
</t>
    </r>
    <r>
      <rPr>
        <u/>
        <sz val="11"/>
        <color indexed="14"/>
        <rFont val="Calibri"/>
        <family val="2"/>
      </rPr>
      <t>http://www.clearwisdom.net/emh/articles/2004/12/20/55764p.html</t>
    </r>
  </si>
  <si>
    <t>Asia - Eastern Asia</t>
  </si>
  <si>
    <t xml:space="preserve"> four Falun Gong practitioners, including two French women.</t>
  </si>
  <si>
    <t>UN Convention Against Torture</t>
  </si>
  <si>
    <t>Vladimir Katriuk</t>
  </si>
  <si>
    <t>Nazi</t>
  </si>
  <si>
    <t>Russia</t>
  </si>
  <si>
    <t>Criminal case begun May 2015, weeks before Katriuk died on May 22 2015</t>
  </si>
  <si>
    <r>
      <rPr>
        <u/>
        <sz val="11"/>
        <color indexed="14"/>
        <rFont val="Calibri"/>
        <family val="2"/>
      </rPr>
      <t>https://trialinternational.org/latest-post/vladimir-katriuk/</t>
    </r>
    <r>
      <rPr>
        <sz val="11"/>
        <color indexed="8"/>
        <rFont val="Calibri"/>
        <family val="2"/>
      </rPr>
      <t xml:space="preserve">
</t>
    </r>
    <r>
      <rPr>
        <u/>
        <sz val="11"/>
        <color indexed="14"/>
        <rFont val="Calibri"/>
        <family val="2"/>
      </rPr>
      <t>http://www.huffingtonpost.com/2015/05/29/vladimir-katriuk-dead_n_7470810.html</t>
    </r>
  </si>
  <si>
    <t>Europe</t>
  </si>
  <si>
    <t>Europe - Eastern Europe</t>
  </si>
  <si>
    <t xml:space="preserve"> the Russian Investigative Committee launched the criminal case (after “In 2012, Vladimir Katriuk’s name was added to the Simon Wiesenthal center’s list gathering the 10 most wanted war criminals from the Nazi regime.”)</t>
  </si>
  <si>
    <t>Liu Qi</t>
  </si>
  <si>
    <t>Israel</t>
  </si>
  <si>
    <r>
      <rPr>
        <u/>
        <sz val="11"/>
        <color indexed="14"/>
        <rFont val="Calibri"/>
        <family val="2"/>
      </rPr>
      <t>http://www.cja.org/downloads/LiuQi_MiddleEastTimes_11.22.06.pdf</t>
    </r>
    <r>
      <rPr>
        <sz val="11"/>
        <color indexed="8"/>
        <rFont val="Calibri"/>
        <family val="2"/>
      </rPr>
      <t xml:space="preserve">
</t>
    </r>
    <r>
      <rPr>
        <u/>
        <sz val="11"/>
        <color indexed="14"/>
        <rFont val="Calibri"/>
        <family val="2"/>
      </rPr>
      <t>https://web.archive.org/web/20071026130931/http://en.epochtimes.com/news/6-11-22/48464.html</t>
    </r>
    <r>
      <rPr>
        <sz val="11"/>
        <color indexed="8"/>
        <rFont val="Calibri"/>
        <family val="2"/>
      </rPr>
      <t xml:space="preserve">
</t>
    </r>
    <r>
      <rPr>
        <u/>
        <sz val="11"/>
        <color indexed="14"/>
        <rFont val="Calibri"/>
        <family val="2"/>
      </rPr>
      <t>http://cja.org/downloads/LiuQi_MiddleEastTimes_11.22.06.pdf</t>
    </r>
  </si>
  <si>
    <t>Asia - Western Asia</t>
  </si>
  <si>
    <t xml:space="preserve">" members of the Israeli Falun Dafa Association </t>
  </si>
  <si>
    <t>Afghanistan</t>
  </si>
  <si>
    <t>United Kingdom</t>
  </si>
  <si>
    <t>Asia - Southern Asia</t>
  </si>
  <si>
    <t>Europe - Northern Europe</t>
  </si>
  <si>
    <t>Completed 12-5-16</t>
  </si>
  <si>
    <t>Jia Qinglin</t>
  </si>
  <si>
    <t>http://www.clearwisdom.net/html/articles/2005/3/18/zip.html</t>
  </si>
  <si>
    <t>"15 Falun Gong practitioners, who in their majority suffered either directly or indirectly by way of family members this persecution in Beijing, during the time Jia Qinglin was in office.”</t>
  </si>
  <si>
    <t>Completed 6-24-16</t>
  </si>
  <si>
    <t>Bo XilaI</t>
  </si>
  <si>
    <t>Dismissed June 24, 2014 - lack of jurisdiction (change of law in prosecuting state)</t>
  </si>
  <si>
    <r>
      <rPr>
        <u/>
        <sz val="11"/>
        <color indexed="14"/>
        <rFont val="Calibri"/>
        <family val="2"/>
      </rPr>
      <t>http://www.trial-ch.org/en/resources/trial-watch/trial-watch/profiles/profile/954/action/show/controller/Profile/tab/legal-procedure.html</t>
    </r>
    <r>
      <rPr>
        <sz val="11"/>
        <color indexed="8"/>
        <rFont val="Calibri"/>
        <family val="2"/>
      </rPr>
      <t xml:space="preserve">
</t>
    </r>
    <r>
      <rPr>
        <u/>
        <sz val="11"/>
        <color indexed="14"/>
        <rFont val="Calibri"/>
        <family val="2"/>
      </rPr>
      <t>http://hrlf.net/direct-litigation/</t>
    </r>
    <r>
      <rPr>
        <sz val="11"/>
        <color indexed="8"/>
        <rFont val="Calibri"/>
        <family val="2"/>
      </rPr>
      <t xml:space="preserve">
</t>
    </r>
    <r>
      <rPr>
        <u/>
        <sz val="11"/>
        <color indexed="14"/>
        <rFont val="Calibri"/>
        <family val="2"/>
      </rPr>
      <t>https://web.archive.org/web/20070209050948/http://www.flgjustice.org/index.php?option=content&amp;task=view&amp;id=68&amp;Itemid=1</t>
    </r>
    <r>
      <rPr>
        <sz val="11"/>
        <color indexed="8"/>
        <rFont val="Calibri"/>
        <family val="2"/>
      </rPr>
      <t xml:space="preserve">
</t>
    </r>
  </si>
  <si>
    <t>"15 October, 2003, fifteen genocide victims interpose a criminal complaint against Chinese Ex-president Jiang Zemin and Luo Gan”</t>
  </si>
  <si>
    <t>Wu Guanzheng</t>
  </si>
  <si>
    <t>Luo Gan_2007</t>
  </si>
  <si>
    <t>Added 10-1-2018</t>
  </si>
  <si>
    <t>JohnDoe(Syria/Germany)(ECCHR Austria case)1</t>
  </si>
  <si>
    <t>Syria</t>
  </si>
  <si>
    <t>Austria</t>
  </si>
  <si>
    <t>ECCHR/SCLRS/SCM/CEHRI torture case in Austria</t>
  </si>
  <si>
    <r>
      <rPr>
        <sz val="11"/>
        <color indexed="8"/>
        <rFont val="Calibri"/>
        <family val="2"/>
      </rPr>
      <t xml:space="preserve">"16 women and men from Syria…[all] torture survivors…are filing the complaint together with ECCHR, the Syrian lawyer Anwar al-Bunni (Syrian Center for Legal Research and Studies) and Mazen Darwish (Syrian Center for Media and Freedom of Expression) as well as the Center for the Enforcement of Human Rights International (CEHRI) in Vienna.” </t>
    </r>
    <r>
      <rPr>
        <u/>
        <sz val="11"/>
        <color indexed="14"/>
        <rFont val="Calibri"/>
        <family val="2"/>
      </rPr>
      <t>https://www.ecchr.eu/en/case/the-path-to-justice-leads-through-europe-eg-austria/</t>
    </r>
  </si>
  <si>
    <t>JohnDoe(Syria/Germany)(ECCHR Austria case)2</t>
  </si>
  <si>
    <t>JohnDoe(Syria/Germany)(ECCHR Austria case)3</t>
  </si>
  <si>
    <t>JohnDoe(Syria/Germany)(ECCHR Austria case)4</t>
  </si>
  <si>
    <t>JohnDoe(Syria/Germany)(ECCHR Austria case)5</t>
  </si>
  <si>
    <t>JohnDoe(Syria/Germany)(ECCHR Austria case)6</t>
  </si>
  <si>
    <t>JohnDoe(Syria/Germany)(ECCHR Austria case)7</t>
  </si>
  <si>
    <t>JohnDoe(Syria/Germany)(ECCHR Austria case)8</t>
  </si>
  <si>
    <t>JohnDoe(Syria/Germany)(ECCHR Austria case)9</t>
  </si>
  <si>
    <t>JohnDoe(Syria/Germany)(ECCHR Austria case)10</t>
  </si>
  <si>
    <t>JohnDoe(Syria/Germany)(ECCHR Austria case)11</t>
  </si>
  <si>
    <t>JohnDoe(Syria/Germany)(ECCHR Austria case)12</t>
  </si>
  <si>
    <t>JohnDoe(Syria/Germany)(ECCHR Austria case)13</t>
  </si>
  <si>
    <t>JohnDoe(Syria/Germany)(ECCHR Austria case)14</t>
  </si>
  <si>
    <t>JohnDoe(Syria/Germany)(ECCHR Austria case)15</t>
  </si>
  <si>
    <t>JohnDoe(Syria/Germany)(ECCHR Austria case)16</t>
  </si>
  <si>
    <t>JohnDoe(Syria/Germany)(ECCHR Austria case)17</t>
  </si>
  <si>
    <t>JohnDoe(Syria/Germany)(ECCHR Austria case)18</t>
  </si>
  <si>
    <t>JohnDoe(Syria/Germany)(ECCHR Austria case)19</t>
  </si>
  <si>
    <t>JohnDoe(Syria/Germany)(ECCHR Austria case)20</t>
  </si>
  <si>
    <t>JohnDoe(Syria/Germany)(ECCHR Austria case)21</t>
  </si>
  <si>
    <t>JohnDoe(Syria/Germany)(ECCHR Austria case)22</t>
  </si>
  <si>
    <t>JohnDoe(Syria/Germany)(ECCHR Austria case)23</t>
  </si>
  <si>
    <t>JohnDoe(Syria/Germany)(ECCHR Austria case)24</t>
  </si>
  <si>
    <t>Completed 7-30-16</t>
  </si>
  <si>
    <t>!!</t>
  </si>
  <si>
    <t>Rwanda</t>
  </si>
  <si>
    <t>Canada</t>
  </si>
  <si>
    <t>Rwandan cases</t>
  </si>
  <si>
    <t>Africa - Eastern Africa</t>
  </si>
  <si>
    <t>Completed 7-19-16</t>
  </si>
  <si>
    <t>Fidel Castro</t>
  </si>
  <si>
    <t>Cuba</t>
  </si>
  <si>
    <r>
      <rPr>
        <u/>
        <sz val="11"/>
        <color indexed="14"/>
        <rFont val="Calibri"/>
        <family val="2"/>
      </rPr>
      <t>http://www.liberation.fr/planete/1999/02/26/nouvelle-plainte-en-france-contre-fidel-castro-un-ancien-espion-cubain-accuse-le-lider-maximo-de-tra_265994</t>
    </r>
    <r>
      <rPr>
        <sz val="11"/>
        <color indexed="8"/>
        <rFont val="Calibri"/>
        <family val="2"/>
      </rPr>
      <t xml:space="preserve">
</t>
    </r>
    <r>
      <rPr>
        <u/>
        <sz val="11"/>
        <color indexed="14"/>
        <rFont val="Calibri"/>
        <family val="2"/>
      </rPr>
      <t>https://www.theguardian.com/world/1999/jan/07/internationalcrime</t>
    </r>
    <r>
      <rPr>
        <sz val="11"/>
        <color indexed="8"/>
        <rFont val="Calibri"/>
        <family val="2"/>
      </rPr>
      <t xml:space="preserve">
</t>
    </r>
  </si>
  <si>
    <t>Americas - Caribbean</t>
  </si>
  <si>
    <t>"a Cuban artist Lazaro Jordana”</t>
  </si>
  <si>
    <t>Chen Zhili</t>
  </si>
  <si>
    <t>Tanzania</t>
  </si>
  <si>
    <r>
      <rPr>
        <u/>
        <sz val="11"/>
        <color indexed="14"/>
        <rFont val="Calibri"/>
        <family val="2"/>
      </rPr>
      <t>http://www.theepochtimes.com/n3/1081169-anything-for-power-the-real-story-of-chinas-jiang-zemin-chapter-21/full/</t>
    </r>
    <r>
      <rPr>
        <sz val="11"/>
        <color indexed="8"/>
        <rFont val="Calibri"/>
        <family val="2"/>
      </rPr>
      <t xml:space="preserve">
</t>
    </r>
    <r>
      <rPr>
        <u/>
        <sz val="11"/>
        <color indexed="14"/>
        <rFont val="Calibri"/>
        <family val="2"/>
      </rPr>
      <t>http://www.clearwisdom.net/emh/articles/2005/1/19/56716.html</t>
    </r>
    <r>
      <rPr>
        <sz val="11"/>
        <color indexed="8"/>
        <rFont val="Calibri"/>
        <family val="2"/>
      </rPr>
      <t xml:space="preserve">
</t>
    </r>
    <r>
      <rPr>
        <u/>
        <sz val="11"/>
        <color indexed="14"/>
        <rFont val="Calibri"/>
        <family val="2"/>
      </rPr>
      <t>http://www.scoop.co.nz/stories/WO0408/S00104/chinese-ed-minister-sued-for-torture-and-killing.htm</t>
    </r>
    <r>
      <rPr>
        <sz val="11"/>
        <color indexed="8"/>
        <rFont val="Calibri"/>
        <family val="2"/>
      </rPr>
      <t xml:space="preserve">
</t>
    </r>
    <r>
      <rPr>
        <u/>
        <sz val="11"/>
        <color indexed="14"/>
        <rFont val="Calibri"/>
        <family val="2"/>
      </rPr>
      <t>http://au.china-embassy.org/eng/zt/jpflg/t179668.htm</t>
    </r>
    <r>
      <rPr>
        <sz val="11"/>
        <color indexed="8"/>
        <rFont val="Calibri"/>
        <family val="2"/>
      </rPr>
      <t xml:space="preserve">
</t>
    </r>
    <r>
      <rPr>
        <u/>
        <sz val="11"/>
        <color indexed="14"/>
        <rFont val="Calibri"/>
        <family val="2"/>
      </rPr>
      <t>https://www.timeshighereducation.com/news/chinese-links-land-notts-in-hot-water/191481.article</t>
    </r>
  </si>
  <si>
    <t>"a group of international attorneys representing Falun Gong practitioners”</t>
  </si>
  <si>
    <t>Completed 12-7-16</t>
  </si>
  <si>
    <t>?</t>
  </si>
  <si>
    <t>Marc Ravalomanana</t>
  </si>
  <si>
    <t>Madagascar</t>
  </si>
  <si>
    <t>South Africa</t>
  </si>
  <si>
    <t>"a group of survivors, organized into the Association of Martyrs of Antaninarenina Square, laid a complaint against Ravalomanana.”
“the Association of the Martyrs of Antananarivo Merrina Square and citizens of the State of Madagascar”</t>
  </si>
  <si>
    <t>Completed 11-30-16</t>
  </si>
  <si>
    <t>Bush_GHW</t>
  </si>
  <si>
    <t>Iceland</t>
  </si>
  <si>
    <r>
      <rPr>
        <u/>
        <sz val="11"/>
        <color indexed="14"/>
        <rFont val="Calibri"/>
        <family val="2"/>
      </rPr>
      <t>http://web.archive.org/web/20080704175151/http://www.brusselstribunal.org/Lawsuits.htm#criminal</t>
    </r>
    <r>
      <rPr>
        <sz val="11"/>
        <color indexed="8"/>
        <rFont val="Calibri"/>
        <family val="2"/>
      </rPr>
      <t xml:space="preserve">
</t>
    </r>
    <r>
      <rPr>
        <u/>
        <sz val="11"/>
        <color indexed="14"/>
        <rFont val="Calibri"/>
        <family val="2"/>
      </rPr>
      <t>http://uruknet.info/?p=m24374&amp;l=i&amp;size=1&amp;hd=0</t>
    </r>
  </si>
  <si>
    <t>"A group of ten Icelandic citizens”</t>
  </si>
  <si>
    <t>Completed 8-4-16</t>
  </si>
  <si>
    <t>Qeybdiid, Abdi Hasan Awale</t>
  </si>
  <si>
    <t>Somalia</t>
  </si>
  <si>
    <t>Sweden</t>
  </si>
  <si>
    <t>Somali police chief</t>
  </si>
  <si>
    <t>AI: Sweden End Impunity Through Universal Jurisdiction, http://www.iccnow.org/documents/eur420012009en.pdf p.86</t>
  </si>
  <si>
    <t>"Abdi Qeybdiid, a Somali police chief in Mogadishu, was in Sweden to attend an international conference in Lund and was recognized by a Somali refugee, who filed a police complaint claiming that Abdi Qeybdiid had led a militia during the civil war.”</t>
  </si>
  <si>
    <t>Completed 12-12-16</t>
  </si>
  <si>
    <t>Khaled Nezzar</t>
  </si>
  <si>
    <t>Nezzar fled the country</t>
  </si>
  <si>
    <r>
      <rPr>
        <sz val="11"/>
        <color indexed="8"/>
        <rFont val="Calibri"/>
        <family val="2"/>
      </rPr>
      <t xml:space="preserve">COMPLAINT: http://www.algeria-watch.de/farticle/nezzar_plainte/nezzar_plaignants.htm
</t>
    </r>
    <r>
      <rPr>
        <u/>
        <sz val="11"/>
        <color indexed="14"/>
        <rFont val="Calibri"/>
        <family val="2"/>
      </rPr>
      <t>http://www.rfi.fr/afrique/20111022-le-general-nezzar-sous-le-coup-une-enquete-faits-torture-algerie</t>
    </r>
    <r>
      <rPr>
        <sz val="11"/>
        <color indexed="8"/>
        <rFont val="Calibri"/>
        <family val="2"/>
      </rPr>
      <t xml:space="preserve">
</t>
    </r>
    <r>
      <rPr>
        <u/>
        <sz val="11"/>
        <color indexed="14"/>
        <rFont val="Calibri"/>
        <family val="2"/>
      </rPr>
      <t>https://translate.google.com/translate?hl=en&amp;sl=fr&amp;u=http://tempsreel.nouvelobs.com/societe/20010426.OBS3860/le-general-khaled-nezzar-a-quitte-la-france.html&amp;prev=search</t>
    </r>
    <r>
      <rPr>
        <sz val="11"/>
        <color indexed="8"/>
        <rFont val="Calibri"/>
        <family val="2"/>
      </rPr>
      <t xml:space="preserve">
</t>
    </r>
    <r>
      <rPr>
        <sz val="11"/>
        <color indexed="8"/>
        <rFont val="Calibri"/>
        <family val="2"/>
      </rPr>
      <t xml:space="preserve">http://www.algeria-watch.org/farticle/justice/enquete_nezzar.htm
</t>
    </r>
    <r>
      <rPr>
        <u/>
        <sz val="11"/>
        <color indexed="14"/>
        <rFont val="Calibri"/>
        <family val="2"/>
      </rPr>
      <t>http://www.algeria-watch.de/farticle/nezzar_plainte/nezzar_la_presse.htm</t>
    </r>
    <r>
      <rPr>
        <sz val="11"/>
        <color indexed="8"/>
        <rFont val="Calibri"/>
        <family val="2"/>
      </rPr>
      <t xml:space="preserve"> (after Nezzar flees)
</t>
    </r>
    <r>
      <rPr>
        <u/>
        <sz val="11"/>
        <color indexed="14"/>
        <rFont val="Calibri"/>
        <family val="2"/>
      </rPr>
      <t>http://www.algeria-watch.de/farticle/nezzar_plainte/nezzr_revue_presse.htm</t>
    </r>
    <r>
      <rPr>
        <sz val="11"/>
        <color indexed="8"/>
        <rFont val="Calibri"/>
        <family val="2"/>
      </rPr>
      <t xml:space="preserve">
</t>
    </r>
    <r>
      <rPr>
        <sz val="11"/>
        <color indexed="8"/>
        <rFont val="Calibri"/>
        <family val="2"/>
      </rPr>
      <t xml:space="preserve">Complaint dropped 1-19-17: </t>
    </r>
    <r>
      <rPr>
        <u/>
        <sz val="11"/>
        <color indexed="14"/>
        <rFont val="Calibri"/>
        <family val="2"/>
      </rPr>
      <t>https://trialinternational.org/latest-post/nezzar-case-victims-appeal-case-dismissal/</t>
    </r>
    <r>
      <rPr>
        <sz val="11"/>
        <color indexed="8"/>
        <rFont val="Calibri"/>
        <family val="2"/>
      </rPr>
      <t xml:space="preserve">, </t>
    </r>
    <r>
      <rPr>
        <u/>
        <sz val="11"/>
        <color indexed="14"/>
        <rFont val="Calibri"/>
        <family val="2"/>
      </rPr>
      <t>http://www.justiceinfo.net/en/component/k2/31739-switzerland-drops-war-crimes-case-against-ex-algerian-minister.html</t>
    </r>
  </si>
  <si>
    <t>"An Algerian family whose son died and two former Algerian detainees filed complaints”</t>
  </si>
  <si>
    <t>CAT</t>
  </si>
  <si>
    <t>Completed 12-13-16</t>
  </si>
  <si>
    <t>Tzipi Livni</t>
  </si>
  <si>
    <t>Israel case</t>
  </si>
  <si>
    <r>
      <rPr>
        <u/>
        <sz val="11"/>
        <color indexed="14"/>
        <rFont val="Calibri"/>
        <family val="2"/>
      </rPr>
      <t>http://news.bbc.co.uk/2/hi/8415161.stm</t>
    </r>
    <r>
      <rPr>
        <sz val="11"/>
        <color indexed="8"/>
        <rFont val="Calibri"/>
        <family val="2"/>
      </rPr>
      <t xml:space="preserve">
</t>
    </r>
    <r>
      <rPr>
        <sz val="11"/>
        <color indexed="8"/>
        <rFont val="Calibri"/>
        <family val="2"/>
      </rPr>
      <t xml:space="preserve">https://www.theguardian.com/world/2009/dec/14/tzipi-livni-israel-gaza-arrest
</t>
    </r>
  </si>
  <si>
    <t>December 27, 2008 to January 18, 2009</t>
  </si>
  <si>
    <t>"An unidentified person applied to the Director of Public Prosecutions, Keir Starmer, on Tuesday for permission to apply to a court for an arrest warrant against Livni for alleged war crimes linked to Israel's offensive against Gaza in 2008, the Crown Prosecution Service said in a statement.”
“A Palestinian civilian, who maintains Livni is responsible for war crimes allegedly committed by Israel during the Gaza offensive, asked Britain's top prosecutor to allow an application be made for an arrest warrant for Livni, according to lawyers representing the unnamed Palestinian.” (those lawyers work for Hickman&amp;Rose</t>
  </si>
  <si>
    <t>Added 3-6-2017
Updated 10-30-17</t>
  </si>
  <si>
    <t>"Association Belgo-Palestinienne, a Palestine solidarity group, said in a press release that the complaints have been brought against several Israeli leaders in connection with the attack on Gaza.”</t>
  </si>
  <si>
    <t>Completed 7-15-16</t>
  </si>
  <si>
    <t>Jiang Zemin</t>
  </si>
  <si>
    <r>
      <rPr>
        <u/>
        <sz val="11"/>
        <color indexed="14"/>
        <rFont val="Calibri"/>
        <family val="2"/>
      </rPr>
      <t>http://www.clearwisdom.net/emh/articles/2004/3/8/45850.html</t>
    </r>
    <r>
      <rPr>
        <sz val="11"/>
        <color indexed="8"/>
        <rFont val="Calibri"/>
        <family val="2"/>
      </rPr>
      <t xml:space="preserve">
</t>
    </r>
    <r>
      <rPr>
        <u/>
        <sz val="11"/>
        <color indexed="14"/>
        <rFont val="Calibri"/>
        <family val="2"/>
      </rPr>
      <t>http://www.clearwisdom.net/emh/articles/2003/8/21/39348.html</t>
    </r>
  </si>
  <si>
    <t>"At least one, “Yuhong Shi (Chinese citizen living in belgium as a student…”</t>
  </si>
  <si>
    <t>Pinochet</t>
  </si>
  <si>
    <t>Luxembourg</t>
  </si>
  <si>
    <r>
      <rPr>
        <u/>
        <sz val="11"/>
        <color indexed="14"/>
        <rFont val="Calibri"/>
        <family val="2"/>
      </rPr>
      <t>http://www.redress.org/downloads/publications/LegalRemediesFinal.pdf</t>
    </r>
    <r>
      <rPr>
        <sz val="11"/>
        <color indexed="8"/>
        <rFont val="Calibri"/>
        <family val="2"/>
      </rPr>
      <t xml:space="preserve"> (Legal Remedies Final (Luxembourg) p. 61)</t>
    </r>
  </si>
  <si>
    <t>"Chilean refugees in Luxembourg filed a complaint”</t>
  </si>
  <si>
    <t>The_Netherlands</t>
  </si>
  <si>
    <t>Chili Komitee Nederland v Pinochet</t>
  </si>
  <si>
    <r>
      <rPr>
        <sz val="11"/>
        <color indexed="8"/>
        <rFont val="Calibri"/>
        <family val="2"/>
      </rPr>
      <t xml:space="preserve">Universal Jurisdiction – Reydams, Chapter on the Netherlands pp.169-171 (available at: </t>
    </r>
    <r>
      <rPr>
        <u/>
        <sz val="11"/>
        <color indexed="14"/>
        <rFont val="Calibri"/>
        <family val="2"/>
      </rPr>
      <t>http://documents.law.yale.edu/sites/default/files/Reydams%20-%20Netherlands%20Univ.%20Jurisdiction%20-%202004.pdf</t>
    </r>
    <r>
      <rPr>
        <sz val="11"/>
        <color indexed="8"/>
        <rFont val="Calibri"/>
        <family val="2"/>
      </rPr>
      <t xml:space="preserve">)
</t>
    </r>
    <r>
      <rPr>
        <u/>
        <sz val="11"/>
        <color indexed="14"/>
        <rFont val="Calibri"/>
        <family val="2"/>
      </rPr>
      <t>http://www.redress.org/downloads/publications/LegalRemediesFinal.pdf</t>
    </r>
    <r>
      <rPr>
        <sz val="11"/>
        <color indexed="8"/>
        <rFont val="Calibri"/>
        <family val="2"/>
      </rPr>
      <t xml:space="preserve"> (Legal Remedies Final (Netherlands) p. 66)</t>
    </r>
  </si>
  <si>
    <r>
      <rPr>
        <sz val="11"/>
        <color indexed="8"/>
        <rFont val="Calibri"/>
        <family val="2"/>
      </rPr>
      <t xml:space="preserve">"Chili Komitee Nederland”
</t>
    </r>
    <r>
      <rPr>
        <sz val="11"/>
        <color indexed="8"/>
        <rFont val="Calibri"/>
        <family val="2"/>
      </rPr>
      <t xml:space="preserve">(more information: </t>
    </r>
    <r>
      <rPr>
        <u/>
        <sz val="11"/>
        <color indexed="14"/>
        <rFont val="Calibri"/>
        <family val="2"/>
      </rPr>
      <t>https://translate.google.com/translate?hl=en&amp;sl=nl&amp;u=http://theses.ubn.ru.nl/bitstream/handle/123456789/2029/Kraaij,%2520C.A.A.%2520van%25204250532%252015-03-2016.pdf%3Fsequence%3D1&amp;prev=search</t>
    </r>
    <r>
      <rPr>
        <sz val="11"/>
        <color indexed="8"/>
        <rFont val="Calibri"/>
        <family val="2"/>
      </rPr>
      <t>)</t>
    </r>
  </si>
  <si>
    <t>Alberto Fujimori</t>
  </si>
  <si>
    <t>Peru</t>
  </si>
  <si>
    <t>Peruvian case</t>
  </si>
  <si>
    <r>
      <rPr>
        <u/>
        <sz val="11"/>
        <color indexed="14"/>
        <rFont val="Calibri"/>
        <family val="2"/>
      </rPr>
      <t>https://www.jstor.org/stable/20694413</t>
    </r>
  </si>
  <si>
    <t>"complaint brought by various Peruvian persons”</t>
  </si>
  <si>
    <t>Alan Garcia</t>
  </si>
  <si>
    <t>https://www.jstor.org/stable/20694413</t>
  </si>
  <si>
    <t>Vladimiro Montesinos</t>
  </si>
  <si>
    <t>Completed 8-3-16</t>
  </si>
  <si>
    <t>Kagame, Paul</t>
  </si>
  <si>
    <t xml:space="preserve">Dropped </t>
  </si>
  <si>
    <r>
      <rPr>
        <sz val="11"/>
        <color indexed="8"/>
        <rFont val="Calibri"/>
        <family val="2"/>
      </rPr>
      <t xml:space="preserve">On filing of complaint: http://archives.lesoir.be/le-juge-vandermeersch-instruit-le-dossier-rwanda-_t-20000617-Z0JCE6.html?queryand=kagame&amp;queryor=paul+plainte+belge+tribunal+juge&amp;firstHit=0&amp;by=10&amp;when=-1&amp;begYear=1989&amp;begMonth=01&amp;begDay=01&amp;endYear=2009&amp;endMonth=11&amp;endDay=14&amp;sort=
</t>
    </r>
    <r>
      <rPr>
        <sz val="11"/>
        <color indexed="8"/>
        <rFont val="Calibri"/>
        <family val="2"/>
      </rPr>
      <t xml:space="preserve">On complaints ing dropped: </t>
    </r>
    <r>
      <rPr>
        <u/>
        <sz val="11"/>
        <color indexed="14"/>
        <rFont val="Calibri"/>
        <family val="2"/>
      </rPr>
      <t>http://www.lalibre.be/actu/international/plaintes-contre-kagame-justice-belge-dessaisie-51b88a1ee4b0de6db9ac28a5</t>
    </r>
  </si>
  <si>
    <t>"complaint filed in early April by Belgian lawyer Luc De Temmerman, which defends the interests of Bernard Ntuyahaga, a former staff of the Rwandan army on suspicion of involvement in the murders of ten Belgian peacekeepers in 1994.”</t>
  </si>
  <si>
    <t>Completed 7-22-16</t>
  </si>
  <si>
    <t>!!, !</t>
  </si>
  <si>
    <t>Desmarest, Thierry</t>
  </si>
  <si>
    <r>
      <rPr>
        <u/>
        <sz val="11"/>
        <color indexed="14"/>
        <rFont val="Calibri"/>
        <family val="2"/>
      </rPr>
      <t>https://trialinternational.org/latest-post/thierry-desmarest/</t>
    </r>
    <r>
      <rPr>
        <sz val="11"/>
        <color indexed="8"/>
        <rFont val="Calibri"/>
        <family val="2"/>
      </rPr>
      <t xml:space="preserve">
</t>
    </r>
    <r>
      <rPr>
        <u/>
        <sz val="11"/>
        <color indexed="14"/>
        <rFont val="Calibri"/>
        <family val="2"/>
      </rPr>
      <t>http://www.reuters.com/article/us-myanmar-total-belgium-idUSL0189406220071001</t>
    </r>
    <r>
      <rPr>
        <sz val="11"/>
        <color indexed="8"/>
        <rFont val="Calibri"/>
        <family val="2"/>
      </rPr>
      <t xml:space="preserve">
</t>
    </r>
    <r>
      <rPr>
        <u/>
        <sz val="11"/>
        <color indexed="14"/>
        <rFont val="Calibri"/>
        <family val="2"/>
      </rPr>
      <t>http://www.atimes.com/atimes/Southeast_Asia/IJ04Ae01.html</t>
    </r>
  </si>
  <si>
    <t>"complaint lodged in Brussels by four victims of human rights violations in Myanmar”
“four Myanmar refugees"</t>
  </si>
  <si>
    <t>Madeo, Herve</t>
  </si>
  <si>
    <t>Dismissal - lack of jurisdiction</t>
  </si>
  <si>
    <t>Maaouya Ould Sid’Amed Taya</t>
  </si>
  <si>
    <t>Mauritania</t>
  </si>
  <si>
    <r>
      <rPr>
        <u/>
        <sz val="11"/>
        <color indexed="14"/>
        <rFont val="Calibri"/>
        <family val="2"/>
      </rPr>
      <t>http://www.cridem.org/C_Info.php?article=3917</t>
    </r>
    <r>
      <rPr>
        <sz val="11"/>
        <color indexed="8"/>
        <rFont val="Calibri"/>
        <family val="2"/>
      </rPr>
      <t xml:space="preserve">
</t>
    </r>
    <r>
      <rPr>
        <sz val="11"/>
        <color indexed="8"/>
        <rFont val="Calibri"/>
        <family val="2"/>
      </rPr>
      <t xml:space="preserve">http://www.avomm.com/Extraits-d-une-interview-du-Dr-Moussa-Sy-charge-des-droits-de-l-Homme-de-l-Association-Aides-aux-veuves-et-orphelins_a11893.html 
</t>
    </r>
    <r>
      <rPr>
        <u/>
        <sz val="11"/>
        <color indexed="14"/>
        <rFont val="Calibri"/>
        <family val="2"/>
      </rPr>
      <t>http://www.avomm.com/OUSMANE-SARR-PRESIDENT-DE-L-ASSOCIATION-D-AIDE-AUX-VEUVES-ET-ORPHELINS-DES-MILITAIRES-MAURITANIENS-NOUS-TENONS-VALL_a1013.html</t>
    </r>
    <r>
      <rPr>
        <sz val="11"/>
        <color indexed="8"/>
        <rFont val="Calibri"/>
        <family val="2"/>
      </rPr>
      <t xml:space="preserve">
</t>
    </r>
    <r>
      <rPr>
        <u/>
        <sz val="11"/>
        <color indexed="14"/>
        <rFont val="Calibri"/>
        <family val="2"/>
      </rPr>
      <t>http://www.panapress.com/Une-plainte-contre-Ould-Taya-jugee-recevable-en-Belgique--13-632657-17-lang4-index.html</t>
    </r>
    <r>
      <rPr>
        <sz val="11"/>
        <color indexed="8"/>
        <rFont val="Calibri"/>
        <family val="2"/>
      </rPr>
      <t xml:space="preserve">
</t>
    </r>
    <r>
      <rPr>
        <u/>
        <sz val="11"/>
        <color indexed="14"/>
        <rFont val="Calibri"/>
        <family val="2"/>
      </rPr>
      <t>https://translate.googleusercontent.com/translate_c?depth=1&amp;hl=en&amp;prev=search&amp;rurl=translate.google.com&amp;sl=fr&amp;sp=nmt1&amp;u=http://fr.allafrica.com/stories/200203050603.html&amp;usg=ALkJrhjB8P0L7tEmuaByBUffubPAk-t7NQ</t>
    </r>
  </si>
  <si>
    <t>Africa - Western Africa</t>
  </si>
  <si>
    <t>"complaint was filed Tuesday by the association of widows and orphans of Mauritanian soldiers ( AVOMM ), represented by its president Ousmane Sarr”</t>
  </si>
  <si>
    <t>Ramzan Kadyrov</t>
  </si>
  <si>
    <r>
      <rPr>
        <u/>
        <sz val="11"/>
        <color indexed="14"/>
        <rFont val="Calibri"/>
        <family val="2"/>
      </rPr>
      <t>https://www.ecchr.eu/en/our_work/international-crimes-and-accountability/chechnya.html?file=tl_files/Dokumente/Universelle%2520Justiz/Kadyrov%252C%2520Background%2520paper%252C%2520Criminal%2520complaint%2520against%2520Kadyrov%252C%25202010-11.pdf</t>
    </r>
    <r>
      <rPr>
        <sz val="11"/>
        <color indexed="8"/>
        <rFont val="Calibri"/>
        <family val="2"/>
      </rPr>
      <t xml:space="preserve">
</t>
    </r>
    <r>
      <rPr>
        <u/>
        <sz val="11"/>
        <color indexed="14"/>
        <rFont val="Calibri"/>
        <family val="2"/>
      </rPr>
      <t>https://www.ecchr.eu/en/our_work/international-crimes-and-accountability/chechnya.html?file=tl_files/Dokumente/Universelle%20Justiz/Kadyrov%2C%20Background%20paper%2C%20Criminal%20complaint%20against%20Kadyrov%2C%202010-11.pdf</t>
    </r>
    <r>
      <rPr>
        <sz val="11"/>
        <color indexed="8"/>
        <rFont val="Calibri"/>
        <family val="2"/>
      </rPr>
      <t xml:space="preserve">
</t>
    </r>
  </si>
  <si>
    <t>"criminal complaint filed in Austria by Umar Israilov, the former rebel-turned-Kadyrov-bodyguard “</t>
  </si>
  <si>
    <t>key witness murdered</t>
  </si>
  <si>
    <t>Celso Galván Abascal</t>
  </si>
  <si>
    <t>Argentina</t>
  </si>
  <si>
    <t>Argentine Franco Cases (1st Round)</t>
  </si>
  <si>
    <r>
      <rPr>
        <sz val="11"/>
        <color indexed="8"/>
        <rFont val="Calibri"/>
        <family val="2"/>
      </rPr>
      <t xml:space="preserve">Names and short descriptions of named suspects: </t>
    </r>
    <r>
      <rPr>
        <u/>
        <sz val="11"/>
        <color indexed="14"/>
        <rFont val="Calibri"/>
        <family val="2"/>
      </rPr>
      <t>http://politica.elpais.com/politica/2014/10/31/actualidad/1414789472_600996.html</t>
    </r>
    <r>
      <rPr>
        <sz val="11"/>
        <color indexed="8"/>
        <rFont val="Calibri"/>
        <family val="2"/>
      </rPr>
      <t xml:space="preserve">
</t>
    </r>
    <r>
      <rPr>
        <u/>
        <sz val="11"/>
        <color indexed="14"/>
        <rFont val="Calibri"/>
        <family val="2"/>
      </rPr>
      <t>http://www.huffingtonpost.com/huff-wires/20100414/lt-argentina-spain-human-rights/</t>
    </r>
    <r>
      <rPr>
        <sz val="11"/>
        <color indexed="8"/>
        <rFont val="Calibri"/>
        <family val="2"/>
      </rPr>
      <t xml:space="preserve">
</t>
    </r>
    <r>
      <rPr>
        <u/>
        <sz val="11"/>
        <color indexed="14"/>
        <rFont val="Calibri"/>
        <family val="2"/>
      </rPr>
      <t>http://www.buenosairesherald.com/article/140972/judge-seeks-arrests-for-francoera-crimes</t>
    </r>
    <r>
      <rPr>
        <sz val="11"/>
        <color indexed="8"/>
        <rFont val="Calibri"/>
        <family val="2"/>
      </rPr>
      <t xml:space="preserve">
</t>
    </r>
    <r>
      <rPr>
        <u/>
        <sz val="11"/>
        <color indexed="14"/>
        <rFont val="Calibri"/>
        <family val="2"/>
      </rPr>
      <t>http://www.globalissues.org/news/2011/12/28/12324</t>
    </r>
    <r>
      <rPr>
        <sz val="11"/>
        <color indexed="8"/>
        <rFont val="Calibri"/>
        <family val="2"/>
      </rPr>
      <t xml:space="preserve">
</t>
    </r>
    <r>
      <rPr>
        <u/>
        <sz val="11"/>
        <color indexed="14"/>
        <rFont val="Calibri"/>
        <family val="2"/>
      </rPr>
      <t>http://www.bbc.com/news/world-latin-america-29868270</t>
    </r>
    <r>
      <rPr>
        <sz val="11"/>
        <color indexed="8"/>
        <rFont val="Calibri"/>
        <family val="2"/>
      </rPr>
      <t xml:space="preserve">
</t>
    </r>
    <r>
      <rPr>
        <u/>
        <sz val="11"/>
        <color indexed="14"/>
        <rFont val="Calibri"/>
        <family val="2"/>
      </rPr>
      <t>http://www.lanacion.com.ar/1621143-servini-de-cubria-pidio-las-primeras-detenciones-por-la-represion-franquista</t>
    </r>
    <r>
      <rPr>
        <sz val="11"/>
        <color indexed="8"/>
        <rFont val="Calibri"/>
        <family val="2"/>
      </rPr>
      <t xml:space="preserve">
</t>
    </r>
    <r>
      <rPr>
        <u/>
        <sz val="11"/>
        <color indexed="14"/>
        <rFont val="Calibri"/>
        <family val="2"/>
      </rPr>
      <t>http://cadenaser.com/ser/2014/10/31/tribunales/1414787886_712567.html</t>
    </r>
    <r>
      <rPr>
        <sz val="11"/>
        <color indexed="8"/>
        <rFont val="Calibri"/>
        <family val="2"/>
      </rPr>
      <t xml:space="preserve">
</t>
    </r>
    <r>
      <rPr>
        <sz val="11"/>
        <color indexed="8"/>
        <rFont val="Calibri"/>
        <family val="2"/>
      </rPr>
      <t xml:space="preserve">2017 article on continuing investigation: </t>
    </r>
    <r>
      <rPr>
        <u/>
        <sz val="11"/>
        <color indexed="14"/>
        <rFont val="Calibri"/>
        <family val="2"/>
      </rPr>
      <t>http://www.euronews.com/2017/06/16/spanish-archaeologists-uncover-mass-graves-with-victims-of-franco-s-regim</t>
    </r>
  </si>
  <si>
    <t>"Darío Rivas and Inés García Holgado filed a criminal complaint in Buenos Aires and were backed by several human rights organizations”</t>
  </si>
  <si>
    <t>Antonio González Pacheco</t>
  </si>
  <si>
    <t>Jose Ignacio Gidalte (or Giralte) González</t>
  </si>
  <si>
    <t>Jesús Muñecas Aguilar</t>
  </si>
  <si>
    <t>Abelardo García Balaguer</t>
  </si>
  <si>
    <t>Argentine Franco Cases (2nd Round)</t>
  </si>
  <si>
    <t>6/2/1936-7/15/1977</t>
  </si>
  <si>
    <t>Alfonso Osorio Garcia</t>
  </si>
  <si>
    <t>Antonio Barrera de Irimo (now deceased)</t>
  </si>
  <si>
    <t>Antonio Troncoso de Castro</t>
  </si>
  <si>
    <t>Atilano del Valle Oter</t>
  </si>
  <si>
    <t>Carlos Rey Gonzalez</t>
  </si>
  <si>
    <t>Fernando Suárez González</t>
  </si>
  <si>
    <t>Jesús Cejas Mohedano</t>
  </si>
  <si>
    <t>Jesús Martínez Torres</t>
  </si>
  <si>
    <t>José María Sánchez-Ventura Pascual</t>
  </si>
  <si>
    <t>Jose Utrera (Uteri) Molina</t>
  </si>
  <si>
    <t>Juan Antonio González Pacheco</t>
  </si>
  <si>
    <t>Licinio de la Fuente</t>
  </si>
  <si>
    <t>Rafael Gomez Chaparro Aguado</t>
  </si>
  <si>
    <t>Rodolfo Martin Villa</t>
  </si>
  <si>
    <t>Antonio Carro Martinez</t>
  </si>
  <si>
    <t>Benjamín Solsona Cortés</t>
  </si>
  <si>
    <t>Félix Criado Sanz</t>
  </si>
  <si>
    <t>Jesus Gonzalez Reglero</t>
  </si>
  <si>
    <t>Pascual Honrado de la Fuente</t>
  </si>
  <si>
    <t>Ricardo Algar Barrón</t>
  </si>
  <si>
    <t>Completed 3-6-2017</t>
  </si>
  <si>
    <t>Abdelfattah Qudsiyeh</t>
  </si>
  <si>
    <t>Germany</t>
  </si>
  <si>
    <t>ECCHR/SCLRS/SCM “military intelligence" case - March 2017 Torture Complaint</t>
  </si>
  <si>
    <r>
      <rPr>
        <sz val="11"/>
        <color indexed="8"/>
        <rFont val="Calibri"/>
        <family val="2"/>
      </rPr>
      <t xml:space="preserve">Info on case: </t>
    </r>
    <r>
      <rPr>
        <u/>
        <sz val="11"/>
        <color indexed="14"/>
        <rFont val="Calibri"/>
        <family val="2"/>
      </rPr>
      <t>https://www.ecchr.eu/en/international-crimes-and-accountability/syria/torture-under-assad/articles/international-crimes-and-accountability-syria-torture-under-assad.html</t>
    </r>
    <r>
      <rPr>
        <sz val="11"/>
        <color indexed="8"/>
        <rFont val="Calibri"/>
        <family val="2"/>
      </rPr>
      <t xml:space="preserve">
</t>
    </r>
    <r>
      <rPr>
        <sz val="11"/>
        <color indexed="8"/>
        <rFont val="Calibri"/>
        <family val="2"/>
      </rPr>
      <t xml:space="preserve">Summary of complaint: https://www.ecchr.eu/en/international-crimes-and-accountability/syria/torture-under-assad/articles/international-crimes-and-accountability-syria-torture-under-assad.html?file=tl_files/Dokumente/Universelle%20Justiz/Syria_Torture_Complaint_ECCHR_ExecutiveSummary.pdf
</t>
    </r>
    <r>
      <rPr>
        <sz val="11"/>
        <color indexed="8"/>
        <rFont val="Calibri"/>
        <family val="2"/>
      </rPr>
      <t xml:space="preserve">Info on plaintiffs: </t>
    </r>
    <r>
      <rPr>
        <u/>
        <sz val="11"/>
        <color indexed="14"/>
        <rFont val="Calibri"/>
        <family val="2"/>
      </rPr>
      <t>https://www.ecchr.eu/en/international-crimes-and-accountability/syria/torture-under-assad/articles/international-crimes-and-accountability-syria-torture-under-assad.html?file=tl_files/Dokumente/Universelle%20Justiz/Syria_Torture_Complaint_ECCHR_Portraits_claimants.pdf</t>
    </r>
    <r>
      <rPr>
        <sz val="11"/>
        <color indexed="8"/>
        <rFont val="Calibri"/>
        <family val="2"/>
      </rPr>
      <t xml:space="preserve">
</t>
    </r>
  </si>
  <si>
    <t>"ECCHR together with seven women and men from Syria as well as Syrian lawyers Anwar al-Bounni and Mazen Darwish (SCM) submitted the first criminal complaint against six suspected high-level officials of the Syrian Intelligence Service to the German Federal Public Prosecutor.”</t>
  </si>
  <si>
    <t>Rafiq Shehadeh</t>
  </si>
  <si>
    <t>Muhamad Mahalla</t>
  </si>
  <si>
    <t>Muhammad Khallouf (alias Abou Ezzat)</t>
  </si>
  <si>
    <t>Shafiq Masa</t>
  </si>
  <si>
    <t>Added 11-12-17</t>
  </si>
  <si>
    <t>JohnDoe(Syria/Germany)(ECCHR Complaint)1</t>
  </si>
  <si>
    <t>JohnDoe(Syria/Germany)(ECCHR Complaint)2</t>
  </si>
  <si>
    <t>Ali Mamluk (or Mamlouk)</t>
  </si>
  <si>
    <t>Luo Gan_2004_Spain</t>
  </si>
  <si>
    <t>Completed 12-6-16</t>
  </si>
  <si>
    <t>! (Forum Shopping)
! (Diaspora)</t>
  </si>
  <si>
    <t>Asher Grunis</t>
  </si>
  <si>
    <t>Chilean court rejected the suit on 2 December</t>
  </si>
  <si>
    <r>
      <rPr>
        <u/>
        <sz val="11"/>
        <color indexed="14"/>
        <rFont val="Calibri"/>
        <family val="2"/>
      </rPr>
      <t>http://www.haaretz.com/israel-news/.premium-1.755922</t>
    </r>
    <r>
      <rPr>
        <sz val="11"/>
        <color indexed="8"/>
        <rFont val="Calibri"/>
        <family val="2"/>
      </rPr>
      <t xml:space="preserve">
</t>
    </r>
    <r>
      <rPr>
        <u/>
        <sz val="11"/>
        <color indexed="14"/>
        <rFont val="Calibri"/>
        <family val="2"/>
      </rPr>
      <t>http://www.jurist.org/paperchase/2016/12/chile-court-rejects-war-crimes-suit-against-israel-justices.php</t>
    </r>
    <r>
      <rPr>
        <sz val="11"/>
        <color indexed="8"/>
        <rFont val="Calibri"/>
        <family val="2"/>
      </rPr>
      <t xml:space="preserve">
</t>
    </r>
    <r>
      <rPr>
        <u/>
        <sz val="11"/>
        <color indexed="14"/>
        <rFont val="Calibri"/>
        <family val="2"/>
      </rPr>
      <t>https://electronicintifada.net/blogs/charlotte-silver/israels-judges-taken-court-chile</t>
    </r>
    <r>
      <rPr>
        <sz val="11"/>
        <color indexed="8"/>
        <rFont val="Calibri"/>
        <family val="2"/>
      </rPr>
      <t xml:space="preserve">
</t>
    </r>
    <r>
      <rPr>
        <u/>
        <sz val="11"/>
        <color indexed="14"/>
        <rFont val="Calibri"/>
        <family val="2"/>
      </rPr>
      <t>http://www.jurist.org/paperchase/2016/11/three-israel-high-court-justices-face-war-crime-suit.php</t>
    </r>
    <r>
      <rPr>
        <sz val="11"/>
        <color indexed="8"/>
        <rFont val="Calibri"/>
        <family val="2"/>
      </rPr>
      <t xml:space="preserve">
</t>
    </r>
    <r>
      <rPr>
        <sz val="11"/>
        <color indexed="8"/>
        <rFont val="Calibri"/>
        <family val="2"/>
      </rPr>
      <t>http://jewishbusinessnews.com/2016/11/29/three-israeli-supreme-court-justices-faces-war-crimes-suit-for-authorizing-wall-barrier-in-west-bank/</t>
    </r>
  </si>
  <si>
    <t>"filed by Palestinians from Beit Jala, near Betlehem”
“Six Palestinian landowners from Beit Jala, a town near Bethlehem, filed the suit in Santiago, Chile, because Chile ascribes to the concept of universal jurisdiction.”
“Five of the plaintiffs live in Chile, and the sixth lives in Beit Jala.”</t>
  </si>
  <si>
    <t>Neal Hendel</t>
  </si>
  <si>
    <t>Uzi Vogelman</t>
  </si>
  <si>
    <t>Pinochet_Switzerland_1998</t>
  </si>
  <si>
    <t>Switzerland</t>
  </si>
  <si>
    <t>case of Alexis Jaccard</t>
  </si>
  <si>
    <t>http://www.irishtimes.com/news/swiss-join-attempt-to-try-pinochet-over-kidnap-1.207713</t>
  </si>
  <si>
    <t>September -December 1973</t>
  </si>
  <si>
    <t>"filed in Geneva by Jaccard's widow”</t>
  </si>
  <si>
    <t>Jorge Rafael Videla</t>
  </si>
  <si>
    <t>http://www.sddt.com/News/article.cfm?SourceCode=199812081v#.WD3udbw3iBM</t>
  </si>
  <si>
    <t>Norway</t>
  </si>
  <si>
    <t>Amat, Carlos</t>
  </si>
  <si>
    <t>Castro Spain 2005 Complaint</t>
  </si>
  <si>
    <t>Rejected 4 November 2005</t>
  </si>
  <si>
    <r>
      <rPr>
        <u/>
        <sz val="11"/>
        <color indexed="14"/>
        <rFont val="Calibri"/>
        <family val="2"/>
      </rPr>
      <t>https://trialinternational.org/latest-post/fidel-castro/</t>
    </r>
    <r>
      <rPr>
        <sz val="11"/>
        <color indexed="8"/>
        <rFont val="Calibri"/>
        <family val="2"/>
      </rPr>
      <t xml:space="preserve">
</t>
    </r>
  </si>
  <si>
    <t>1959-2005</t>
  </si>
  <si>
    <t>"Foundation for Human Rights in Cuba (FHRC)” “together with Cuban citizens”</t>
  </si>
  <si>
    <t>Castro, Fidel</t>
  </si>
  <si>
    <t>Castro, Raul</t>
  </si>
  <si>
    <t>Cienfuegos, Osmani</t>
  </si>
  <si>
    <t>Castro Spain 1998 Complaint</t>
  </si>
  <si>
    <t>Dismissed November 19, 1998</t>
  </si>
  <si>
    <r>
      <rPr>
        <u/>
        <sz val="11"/>
        <color indexed="14"/>
        <rFont val="Calibri"/>
        <family val="2"/>
      </rPr>
      <t>https://trialinternational.org/latest-post/fidel-castro/</t>
    </r>
    <r>
      <rPr>
        <sz val="11"/>
        <color indexed="8"/>
        <rFont val="Calibri"/>
        <family val="2"/>
      </rPr>
      <t xml:space="preserve">
</t>
    </r>
    <r>
      <rPr>
        <u/>
        <sz val="11"/>
        <color indexed="14"/>
        <rFont val="Calibri"/>
        <family val="2"/>
      </rPr>
      <t>http://www.latinamericanstudies.org/fidel/immunity.htm</t>
    </r>
    <r>
      <rPr>
        <sz val="11"/>
        <color indexed="8"/>
        <rFont val="Calibri"/>
        <family val="2"/>
      </rPr>
      <t xml:space="preserve">
</t>
    </r>
    <r>
      <rPr>
        <u/>
        <sz val="11"/>
        <color indexed="14"/>
        <rFont val="Calibri"/>
        <family val="2"/>
      </rPr>
      <t>https://www.hrw.org/reports/1999/cuba/Cuba996-11.htm#P1955_493926</t>
    </r>
  </si>
  <si>
    <t>1959-1998</t>
  </si>
  <si>
    <t>"Foundation for Human Rights in Cuba, allied with the Cuban American National Foundation”</t>
  </si>
  <si>
    <t>Completed 8-2-16</t>
  </si>
  <si>
    <t>Convicted</t>
  </si>
  <si>
    <t>Alfred Musema</t>
  </si>
  <si>
    <t>Transferred to ICTR, 20 May 1997</t>
  </si>
  <si>
    <r>
      <rPr>
        <u/>
        <sz val="11"/>
        <color indexed="14"/>
        <rFont val="Calibri"/>
        <family val="2"/>
      </rPr>
      <t>https://trialinternational.org/latest-post/alfred-musema/</t>
    </r>
    <r>
      <rPr>
        <sz val="11"/>
        <color indexed="8"/>
        <rFont val="Calibri"/>
        <family val="2"/>
      </rPr>
      <t xml:space="preserve">
</t>
    </r>
    <r>
      <rPr>
        <u/>
        <sz val="11"/>
        <color indexed="14"/>
        <rFont val="Calibri"/>
        <family val="2"/>
      </rPr>
      <t>http://law.unimelb.edu.au/__data/assets/pdf_file/0009/1679400/Aptel-and-Williamson.pdf</t>
    </r>
  </si>
  <si>
    <t>"he was recognized and denounced by an organisation for the defence of victims of the Rwandan genocide”
(Likely the Association for International Justice in Rwanda (AJIR))</t>
  </si>
  <si>
    <t>Transferred to ICTR</t>
  </si>
  <si>
    <t>"in 2007, the Norwegian National Authority for Prosecution of Organized and Other Serious Crimes started investigation against 19 Rwandese staying in Norway accused of having participated in the genocide in Rwanda."</t>
  </si>
  <si>
    <t>Completed 11-12-17</t>
  </si>
  <si>
    <t>JohnDoe(Zimbabwe/South Africa)1</t>
  </si>
  <si>
    <t>Zimbabwe</t>
  </si>
  <si>
    <t>South Africa Zimbabwe Torture Case</t>
  </si>
  <si>
    <t>Nominally still going.  No updates found since 2014, however.</t>
  </si>
  <si>
    <t>Case note in Yearbook of International Humanitarian Law (Volume 17, 2014) stating number of named officials and other details of case: https://www.academia.edu/24266643/Case_note_on_the_Zimbabwe_Torture_Docket_case_National_Commissioner_of_the_South_African_Police_Service_v_Southern_African_Human_Rights_Litigation_Centre_and_Another_2014_?auto=download
Information on COMPLAINT from filing NGO HERE: https://web.archive.org/web/20141231193759/http://www.southernafricalitigationcentre.org:80/2014/10/30/news-release-zimbabwe-torture-case-victory-in-the-constitutional-court/ 
Decision from High Court of South Africa: http://41.208.61.234/uhtbin/cgisirsi/20141030161730/SIRSI/0/520/J-CCT02-14 
Details of this case written up HERE: http://www.ijrcenter.org/2014/11/05/argentina-and-south-africa-to-prosecute-human-rights-abuses-in-spain-and-zimbabwe-through-universal-jurisdiction/) 
https://academic.oup.com/jicj/article-abstract/13/4/861/1839247
https://journals.co.za/content/journal/10520/EJC-6104c0d7f</t>
  </si>
  <si>
    <t>Africa - Southern Africa</t>
  </si>
  <si>
    <t>"In 2008, the Southern Africa Litigation Centre (SALC) and the Zimbabwean Exiles Forum (ZEF), presented detailed evidence of State-sanctioned torture in Zimbabwe to the South African Prosecuting Authority (NPA) and South African Police Service (SAPS)”</t>
  </si>
  <si>
    <t>JohnDoe(Zimbabwe/South Africa)2</t>
  </si>
  <si>
    <t>JohnDoe(Zimbabwe/South Africa)3</t>
  </si>
  <si>
    <t>JohnDoe(Zimbabwe/South Africa)4</t>
  </si>
  <si>
    <t>JohnDoe(Zimbabwe/South Africa)5</t>
  </si>
  <si>
    <t>JohnDoe(Zimbabwe/South Africa)6</t>
  </si>
  <si>
    <t>Completed 10-20-16</t>
  </si>
  <si>
    <t>Kabila, Laurent Desire</t>
  </si>
  <si>
    <t>Congo_DRC</t>
  </si>
  <si>
    <t>Investigating judge decided not to bring case</t>
  </si>
  <si>
    <t>http://web.archive.org/web/20010305221111/http://udps.org/Textes-Europe/belux00036-071298.html</t>
  </si>
  <si>
    <t>Africa - Middle Africa</t>
  </si>
  <si>
    <t>"In late 1998, twelve individuals lodged a complaint with a Belgian investigating judge at the Brussels Court of First Instance.  Of the twelve complainants, five were of Belgian nationality, seven were of Congolese nationality, and all were resident in Belgium."</t>
  </si>
  <si>
    <t>Law of 16 June 1993 “concerning the Punishment of Grave Breaches of the International Geneva Conventions of 12 August 1949 and of Protocols I and II of 8 June 1977 Additional Thereto”, as amended by the Law of 10 February 1999 “concerning the Punishment of Serious Violations of International Humanitarian Law”, a then-effective rule of universal jurisdiction</t>
  </si>
  <si>
    <t>Mumengi, Didier</t>
  </si>
  <si>
    <r>
      <rPr>
        <u/>
        <sz val="11"/>
        <color indexed="14"/>
        <rFont val="Calibri"/>
        <family val="2"/>
      </rPr>
      <t>http://web.archive.org/web/20010305221111/http://udps.org/Textes-Europe/belux00036-071298.html</t>
    </r>
    <r>
      <rPr>
        <sz val="11"/>
        <color indexed="8"/>
        <rFont val="Calibri"/>
        <family val="2"/>
      </rPr>
      <t xml:space="preserve">
</t>
    </r>
    <r>
      <rPr>
        <u/>
        <sz val="11"/>
        <color indexed="14"/>
        <rFont val="Calibri"/>
        <family val="2"/>
      </rPr>
      <t>http://www.law.kuleuven.be/jura/art/40n1/genocidewet_rechtspraak.html</t>
    </r>
    <r>
      <rPr>
        <sz val="11"/>
        <color indexed="8"/>
        <rFont val="Calibri"/>
        <family val="2"/>
      </rPr>
      <t xml:space="preserve">
</t>
    </r>
    <r>
      <rPr>
        <sz val="11"/>
        <color indexed="8"/>
        <rFont val="Calibri"/>
        <family val="2"/>
      </rPr>
      <t xml:space="preserve">Yerodia Arrest Warrant: </t>
    </r>
    <r>
      <rPr>
        <u/>
        <sz val="11"/>
        <color indexed="14"/>
        <rFont val="Calibri"/>
        <family val="2"/>
      </rPr>
      <t>https://translate.google.com/translate?hl=en&amp;sl=fr&amp;u=https://competenceuniverselle.files.wordpress.com/2011/07/vandermeersch-avril-2000.pdf</t>
    </r>
  </si>
  <si>
    <t>Sakombi, Dominique</t>
  </si>
  <si>
    <t>Abdoulaye Yerodia Ndombasi</t>
  </si>
  <si>
    <t>Dismissal - lack of jurisdiction (ICJ order)</t>
  </si>
  <si>
    <t>Updated 6-27-17
Completed 3-6-2017</t>
  </si>
  <si>
    <t>! (Refugee/Asylum case)</t>
  </si>
  <si>
    <t>Haisam Omar Sakhanh</t>
  </si>
  <si>
    <t>Pinochet, Augusto</t>
  </si>
  <si>
    <r>
      <rPr>
        <sz val="11"/>
        <color indexed="8"/>
        <rFont val="Calibri"/>
        <family val="2"/>
      </rPr>
      <t xml:space="preserve">“Demands for Pinochet trial spread through Europe” Agence France Presse -- English, November 03, 1998 (available in LexisNexis Academic)
</t>
    </r>
    <r>
      <rPr>
        <u/>
        <sz val="11"/>
        <color indexed="14"/>
        <rFont val="Calibri"/>
        <family val="2"/>
      </rPr>
      <t>http://www.irishtimes.com/news/allende-s-daughter-arrives-as-lords-decision-awaited-1.210216</t>
    </r>
    <r>
      <rPr>
        <sz val="11"/>
        <color indexed="8"/>
        <rFont val="Calibri"/>
        <family val="2"/>
      </rPr>
      <t xml:space="preserve">
</t>
    </r>
    <r>
      <rPr>
        <sz val="11"/>
        <color indexed="8"/>
        <rFont val="Calibri"/>
        <family val="2"/>
      </rPr>
      <t>“Chileans report Pinochet to Swedish police” Agence France Presse -- English, October 26, 1998</t>
    </r>
  </si>
  <si>
    <r>
      <rPr>
        <sz val="11"/>
        <color indexed="8"/>
        <rFont val="Calibri"/>
        <family val="2"/>
      </rPr>
      <t xml:space="preserve">"In </t>
    </r>
    <r>
      <rPr>
        <b/>
        <sz val="11"/>
        <color indexed="21"/>
        <rFont val="Calibri"/>
        <family val="2"/>
      </rPr>
      <t>SWEDEN,</t>
    </r>
    <r>
      <rPr>
        <sz val="11"/>
        <color indexed="8"/>
        <rFont val="Calibri"/>
        <family val="2"/>
      </rPr>
      <t xml:space="preserve"> three Chilean exiles have filed suit against </t>
    </r>
    <r>
      <rPr>
        <b/>
        <sz val="11"/>
        <color indexed="21"/>
        <rFont val="Calibri"/>
        <family val="2"/>
      </rPr>
      <t>Pinochet</t>
    </r>
    <r>
      <rPr>
        <sz val="11"/>
        <color indexed="8"/>
        <rFont val="Calibri"/>
        <family val="2"/>
      </rPr>
      <t xml:space="preserve"> for the murder or kidnapping of members of their family. Their lawyer says they may seek </t>
    </r>
    <r>
      <rPr>
        <b/>
        <sz val="11"/>
        <color indexed="21"/>
        <rFont val="Calibri"/>
        <family val="2"/>
      </rPr>
      <t>Pinochet's</t>
    </r>
    <r>
      <rPr>
        <sz val="11"/>
        <color indexed="8"/>
        <rFont val="Calibri"/>
        <family val="2"/>
      </rPr>
      <t xml:space="preserve"> extradition to </t>
    </r>
    <r>
      <rPr>
        <b/>
        <sz val="11"/>
        <color indexed="21"/>
        <rFont val="Calibri"/>
        <family val="2"/>
      </rPr>
      <t>Sweden.”</t>
    </r>
  </si>
  <si>
    <t>Hasan di Tiro</t>
  </si>
  <si>
    <t>Indonesia</t>
  </si>
  <si>
    <t>GAM/Ache case</t>
  </si>
  <si>
    <t>Investigation discontinued 22 April 2005,</t>
  </si>
  <si>
    <r>
      <rPr>
        <u/>
        <sz val="11"/>
        <color indexed="14"/>
        <rFont val="Calibri"/>
        <family val="2"/>
      </rPr>
      <t>http://news.bbc.co.uk/2/hi/asia-pacific/3819535.stm</t>
    </r>
    <r>
      <rPr>
        <sz val="11"/>
        <color indexed="8"/>
        <rFont val="Calibri"/>
        <family val="2"/>
      </rPr>
      <t xml:space="preserve">
</t>
    </r>
    <r>
      <rPr>
        <sz val="11"/>
        <color indexed="8"/>
        <rFont val="Calibri"/>
        <family val="2"/>
      </rPr>
      <t xml:space="preserve">http://news.bbc.co.uk/2/hi/asia-pacific/3039243.stm
</t>
    </r>
    <r>
      <rPr>
        <u/>
        <sz val="11"/>
        <color indexed="14"/>
        <rFont val="Calibri"/>
        <family val="2"/>
      </rPr>
      <t>http://news.bbc.co.uk/2/hi/asia-pacific/3810941.stm</t>
    </r>
    <r>
      <rPr>
        <sz val="11"/>
        <color indexed="8"/>
        <rFont val="Calibri"/>
        <family val="2"/>
      </rPr>
      <t xml:space="preserve">
</t>
    </r>
    <r>
      <rPr>
        <u/>
        <sz val="11"/>
        <color indexed="14"/>
        <rFont val="Calibri"/>
        <family val="2"/>
      </rPr>
      <t>http://www.theintelligencer.com/news/article/Aceh-Rebels-Find-an-Unlikely-Base-Sweden-10545066.php</t>
    </r>
  </si>
  <si>
    <t>Asia - South-Eastern Asia</t>
  </si>
  <si>
    <t>"Indonesia asked Sweden to take action against them.”</t>
  </si>
  <si>
    <t>Zaini Abdullah</t>
  </si>
  <si>
    <r>
      <rPr>
        <u/>
        <sz val="11"/>
        <color indexed="14"/>
        <rFont val="Calibri"/>
        <family val="2"/>
      </rPr>
      <t>http://news.bbc.co.uk/2/hi/asia-pacific/3819535.stm</t>
    </r>
    <r>
      <rPr>
        <sz val="11"/>
        <color indexed="8"/>
        <rFont val="Calibri"/>
        <family val="2"/>
      </rPr>
      <t xml:space="preserve">
</t>
    </r>
    <r>
      <rPr>
        <sz val="11"/>
        <color indexed="8"/>
        <rFont val="Calibri"/>
        <family val="2"/>
      </rPr>
      <t xml:space="preserve">http://news.bbc.co.uk/2/hi/asia-pacific/3039243.stm
</t>
    </r>
    <r>
      <rPr>
        <u/>
        <sz val="11"/>
        <color indexed="14"/>
        <rFont val="Calibri"/>
        <family val="2"/>
      </rPr>
      <t>http://news.bbc.co.uk/2/hi/asia-pacific/3810941.stm</t>
    </r>
    <r>
      <rPr>
        <sz val="11"/>
        <color indexed="8"/>
        <rFont val="Calibri"/>
        <family val="2"/>
      </rPr>
      <t xml:space="preserve">
</t>
    </r>
    <r>
      <rPr>
        <sz val="11"/>
        <color indexed="8"/>
        <rFont val="Calibri"/>
        <family val="2"/>
      </rPr>
      <t xml:space="preserve">http://www.theintelligencer.com/news/article/Aceh-Rebels-Find-an-Unlikely-Base-Sweden-10545066.php
</t>
    </r>
  </si>
  <si>
    <t>Malik Mahmud</t>
  </si>
  <si>
    <t>Avi Dichter</t>
  </si>
  <si>
    <t>“Swiss Military General Prosecutor decided not to prosecute the case, as none of the accused were on Swiss soil at the time the complaints were brought"</t>
  </si>
  <si>
    <r>
      <rPr>
        <u/>
        <sz val="11"/>
        <color indexed="14"/>
        <rFont val="Calibri"/>
        <family val="2"/>
      </rPr>
      <t>http://pchrgaza.org/files/Reports/English/pdf_spec/PCHR-UJ-BOOK.pdf</t>
    </r>
    <r>
      <rPr>
        <sz val="11"/>
        <color indexed="8"/>
        <rFont val="Calibri"/>
        <family val="2"/>
      </rPr>
      <t xml:space="preserve"> at §8.3</t>
    </r>
  </si>
  <si>
    <t xml:space="preserve"> July 2001 - March 2002</t>
  </si>
  <si>
    <t>"instigated by PCHR and Swiss Attorney Marcel Bosonnet on behalf of Palestinian victims.”</t>
  </si>
  <si>
    <t>"application for penal prosecution was lodged in accordance with Article 109 of the Swiss Military Penal Code”</t>
  </si>
  <si>
    <t>Ben-Elizer, Benjamin (or Binyamin)</t>
  </si>
  <si>
    <t>Doron Almog</t>
  </si>
  <si>
    <t>Shaul Mofaz</t>
  </si>
  <si>
    <t>JohnDoe(FranceSyria)1</t>
  </si>
  <si>
    <t>Mazen and Patrick Dabbagh case</t>
  </si>
  <si>
    <t>"Obeida Dabbagh, brother and uncle of the disappeared”</t>
  </si>
  <si>
    <t>Knezevic, Darko</t>
  </si>
  <si>
    <t>Former_Yugoslavia</t>
  </si>
  <si>
    <t>After the Supreme Court’s decision, the case was dropped due to a lack of evidence.</t>
  </si>
  <si>
    <r>
      <rPr>
        <u/>
        <sz val="11"/>
        <color indexed="14"/>
        <rFont val="Calibri"/>
        <family val="2"/>
      </rPr>
      <t>http://www.asser.nl/upload/documents/DomCLIC/Docs/Dutch%20cases/Darko_Knesevic_decision_19-3-1997%28EN%29.pdf</t>
    </r>
    <r>
      <rPr>
        <sz val="11"/>
        <color indexed="8"/>
        <rFont val="Calibri"/>
        <family val="2"/>
      </rPr>
      <t xml:space="preserve">
</t>
    </r>
    <r>
      <rPr>
        <sz val="11"/>
        <color indexed="8"/>
        <rFont val="Calibri"/>
        <family val="2"/>
      </rPr>
      <t xml:space="preserve">http://www.internationalcrimesdatabase.org/Case/1036/Knesevic-/
</t>
    </r>
    <r>
      <rPr>
        <u/>
        <sz val="11"/>
        <color indexed="14"/>
        <rFont val="Calibri"/>
        <family val="2"/>
      </rPr>
      <t>https://www.icrc.org/applic/ihl/ihl-nat.nsf/39a82e2ca42b52974125673e00508144/24ab487a98917ce5c1256a09003d6a27?openDocument</t>
    </r>
  </si>
  <si>
    <t>"Officer of Justice in the district of Arnhem"</t>
  </si>
  <si>
    <t>Added 11-12-17
Completed 11-13-17</t>
  </si>
  <si>
    <t>JohnDoe(Mauritania/France)1</t>
  </si>
  <si>
    <r>
      <rPr>
        <sz val="11"/>
        <color indexed="8"/>
        <rFont val="Calibri"/>
        <family val="2"/>
      </rPr>
      <t xml:space="preserve">DETAILED ARTICLE ABOUT COMPLAINT: </t>
    </r>
    <r>
      <rPr>
        <u/>
        <sz val="11"/>
        <color indexed="14"/>
        <rFont val="Calibri"/>
        <family val="2"/>
      </rPr>
      <t>http://lauthentic.info/Social/article/Mauritanie-une-plainte-pour-torture-deposee-en-France</t>
    </r>
    <r>
      <rPr>
        <sz val="11"/>
        <color indexed="8"/>
        <rFont val="Calibri"/>
        <family val="2"/>
      </rPr>
      <t xml:space="preserve"> 
</t>
    </r>
    <r>
      <rPr>
        <u/>
        <sz val="11"/>
        <color indexed="14"/>
        <rFont val="Calibri"/>
        <family val="2"/>
      </rPr>
      <t>http://unpo.org/article/17712</t>
    </r>
    <r>
      <rPr>
        <sz val="11"/>
        <color indexed="8"/>
        <rFont val="Calibri"/>
        <family val="2"/>
      </rPr>
      <t xml:space="preserve"> (Reporting that on “15 Novembre 2016”, “Three French lawyers for IRA-Mauritania filed a complaint against person unknown with the Paris Tribunal de Grande Instance for acts of torture and cruelty. They are hoping to threaten juridically the high-ranking officers responsible for mistreating antislavery activists in prison.”)
</t>
    </r>
    <r>
      <rPr>
        <u/>
        <sz val="11"/>
        <color indexed="14"/>
        <rFont val="Calibri"/>
        <family val="2"/>
      </rPr>
      <t>http://unpo.org/article/19648</t>
    </r>
    <r>
      <rPr>
        <sz val="11"/>
        <color indexed="8"/>
        <rFont val="Calibri"/>
        <family val="2"/>
      </rPr>
      <t xml:space="preserve"> 
</t>
    </r>
    <r>
      <rPr>
        <sz val="11"/>
        <color indexed="8"/>
        <rFont val="Calibri"/>
        <family val="2"/>
      </rPr>
      <t>Trial International 2017 Report, p. 27</t>
    </r>
  </si>
  <si>
    <t>"On 14 November 2016, three French lawyers representing 13 Mauritanian anti-slavery activists lodged a complaint before the specialized unit against 20 high-level government officials who are allegedly known to be architects of a “torture program” in Mauritania.”
“The lawyers William Bourdon, Georges-Henri Beauthier and Amélie Lefebvre filed a complaint against X High Court of Paris for "torture" and “cruel”."
“Three French lawyers for IRA-Mauritania filed a complaint against person unknown with the Paris Tribunal de Grande Instance for acts of torture and cruelty.”</t>
  </si>
  <si>
    <t>JohnDoe(Mauritania/France)2</t>
  </si>
  <si>
    <t>JohnDoe(Mauritania/France)3</t>
  </si>
  <si>
    <t>JohnDoe(Mauritania/France)4</t>
  </si>
  <si>
    <t>JohnDoe(Mauritania/France)5</t>
  </si>
  <si>
    <t>JohnDoe(Mauritania/France)6</t>
  </si>
  <si>
    <t>JohnDoe(Mauritania/France)7</t>
  </si>
  <si>
    <t>JohnDoe(Mauritania/France)8</t>
  </si>
  <si>
    <t>JohnDoe(Mauritania/France)9</t>
  </si>
  <si>
    <t>JohnDoe(Mauritania/France)10</t>
  </si>
  <si>
    <t>JohnDoe(Mauritania/France)11</t>
  </si>
  <si>
    <t>JohnDoe(Mauritania/France)12</t>
  </si>
  <si>
    <t>JohnDoe(Mauritania/France)13</t>
  </si>
  <si>
    <t>JohnDoe(Mauritania/France)14</t>
  </si>
  <si>
    <t>JohnDoe(Mauritania/France)15</t>
  </si>
  <si>
    <t>JohnDoe(Mauritania/France)16</t>
  </si>
  <si>
    <t>JohnDoe(Mauritania/France)17</t>
  </si>
  <si>
    <t>JohnDoe(Mauritania/France)18</t>
  </si>
  <si>
    <t>JohnDoe(Mauritania/France)19</t>
  </si>
  <si>
    <t>JohnDoe(Mauritania/France)20</t>
  </si>
  <si>
    <t>Jiang Zemin_2005</t>
  </si>
  <si>
    <t>Tibet case</t>
  </si>
  <si>
    <t>http://digitalcommons.law.seattleu.edu/cgi/viewcontent.cgi?article=2300&amp;context=sulr</t>
  </si>
  <si>
    <t>1950-present</t>
  </si>
  <si>
    <t>"On 28 June 2005, the Tibetan Support Committee (Comité de Apoyo al Tibet), the Foundation “House of Tibet” (Fundacion Casa del Tibet) and Thubten Wangchen, a Tibetan in exile, filed a criminal complaint against eight defendants” http://www.trial-ch.org/en/resources/trial-watch/trial-watch/profiles/profile/4023/action/show/controller/Profile/tab/legal-procedure.html</t>
  </si>
  <si>
    <t>2014 Spain amendment to UJ law dampened the case, then the National Audience voted to table the case due to pressure from Beijing June 23, 2014, then the supreme court upheld the dropping of the case.</t>
  </si>
  <si>
    <t>Mixed</t>
  </si>
  <si>
    <t>Li Peng</t>
  </si>
  <si>
    <t>Qiao Shi</t>
  </si>
  <si>
    <t>Ren Rong</t>
  </si>
  <si>
    <t>Yin Fatang</t>
  </si>
  <si>
    <t>Chen Kuyian</t>
  </si>
  <si>
    <t>Deng Delyun (or Delyung)</t>
  </si>
  <si>
    <t>Jintao, Hu</t>
  </si>
  <si>
    <t>Lequan</t>
  </si>
  <si>
    <t>Tibet case II</t>
  </si>
  <si>
    <t>Early 2008 (riots)</t>
  </si>
  <si>
    <t>Qingli</t>
  </si>
  <si>
    <t xml:space="preserve">Dezhu, Li </t>
  </si>
  <si>
    <t xml:space="preserve">Guanglie, Liang </t>
  </si>
  <si>
    <t>Guihua, Zhang</t>
  </si>
  <si>
    <t xml:space="preserve">Guishan, Tong </t>
  </si>
  <si>
    <t>Huichang, Geng</t>
  </si>
  <si>
    <t>Pinochet_Denmark</t>
  </si>
  <si>
    <t>Denmark</t>
  </si>
  <si>
    <t>Dropped - finding no Danish jurisdiction</t>
  </si>
  <si>
    <t>1973-1988</t>
  </si>
  <si>
    <t>"On 7 November 1998, 15 resident persons originating from Chile laid an information against Chile’s former President, Augusto Pinochet, with the Danish Director for Public Prosecutions”</t>
  </si>
  <si>
    <t>Lee Urzua et al v. Pinochet, Opinion of the Director of Public Prosecution, December 3, 1998, Case No. 555/98, reported in Yearbook of International Humanitarian Law,  vol. 3 (2003), p. 469.</t>
  </si>
  <si>
    <t>lack of presence.</t>
  </si>
  <si>
    <t>Completed 7-18-16</t>
  </si>
  <si>
    <t>Ali Bin Fadhul Al-Buainain</t>
  </si>
  <si>
    <t>Bahrain</t>
  </si>
  <si>
    <t>"On 9 September 2015 Bahrain-born British citizen Jaafar Al-Hasabi submitted a criminal complaint to the prosecuting authorities in Berne (Switzerland) against Bahraini Attorney General Ali Bin Fadhul Al-Buainain”</t>
  </si>
  <si>
    <t>Al Buainain left Switzerland before case could be started</t>
  </si>
  <si>
    <t>Completed 12-1-16</t>
  </si>
  <si>
    <t>Former Yugoslavia cases</t>
  </si>
  <si>
    <t>Gu Binglin</t>
  </si>
  <si>
    <t>"persecuted Falun Gong practitioners”</t>
  </si>
  <si>
    <t>Unknown</t>
  </si>
  <si>
    <t>Wu Jianmin</t>
  </si>
  <si>
    <t>Chen Zhu</t>
  </si>
  <si>
    <t>Wang Qinghai</t>
  </si>
  <si>
    <t>Cyprus</t>
  </si>
  <si>
    <r>
      <rPr>
        <u/>
        <sz val="11"/>
        <color indexed="14"/>
        <rFont val="Calibri"/>
        <family val="2"/>
      </rPr>
      <t>http://www.clearwisdom.net/html/articles/2005/3/18/zip.html</t>
    </r>
    <r>
      <rPr>
        <sz val="11"/>
        <color indexed="8"/>
        <rFont val="Calibri"/>
        <family val="2"/>
      </rPr>
      <t xml:space="preserve">
</t>
    </r>
    <r>
      <rPr>
        <u/>
        <sz val="11"/>
        <color indexed="14"/>
        <rFont val="Calibri"/>
        <family val="2"/>
      </rPr>
      <t>http://www.clearwisdom.net/emh/articles/2003/10/31/41835.html</t>
    </r>
  </si>
  <si>
    <t>"practitioners from Great Britain, Sweden, Switzerland, Denmark, Finland, Germany, Greece and Australia filed a joint lawsuit”
“Canadian-Chinese art professor Mr. Zhang Kunlun</t>
  </si>
  <si>
    <t>Nahimana, Eugene</t>
  </si>
  <si>
    <t>"relatives of Rwandan and Belgian victims of the massacres filed complaints with the office of the public prosecutor in several jurisdictions.”</t>
  </si>
  <si>
    <t>Nahimana, Ferdinand</t>
  </si>
  <si>
    <t>Belgian case deferred to ICTR 12 March 1996</t>
  </si>
  <si>
    <r>
      <rPr>
        <sz val="11"/>
        <color indexed="8"/>
        <rFont val="Calibri"/>
        <family val="2"/>
      </rPr>
      <t xml:space="preserve">ICTR Yearbook 1994-1996: </t>
    </r>
    <r>
      <rPr>
        <u/>
        <sz val="11"/>
        <color indexed="14"/>
        <rFont val="Calibri"/>
        <family val="2"/>
      </rPr>
      <t>http://www.metafro.be/grandslacs/grandslacsdir400/0714.pdf</t>
    </r>
    <r>
      <rPr>
        <sz val="11"/>
        <color indexed="8"/>
        <rFont val="Calibri"/>
        <family val="2"/>
      </rPr>
      <t xml:space="preserve">
</t>
    </r>
  </si>
  <si>
    <t>Mbonyumutwa, Shingiro</t>
  </si>
  <si>
    <t>LUC REYDAMS, “UNIVERSAL CRIMINAL JURISDICTION: THE BELGIAN STATE OF AFFAIRS” Criminal Law Forum 11: 183–216, 2000.</t>
  </si>
  <si>
    <t>Completed 8-1-16</t>
  </si>
  <si>
    <t>Bagosora, Théoneste</t>
  </si>
  <si>
    <r>
      <rPr>
        <u/>
        <sz val="11"/>
        <color indexed="14"/>
        <rFont val="Calibri"/>
        <family val="2"/>
      </rPr>
      <t>https://trialinternational.org/latest-post/theoneste-bagosora/</t>
    </r>
    <r>
      <rPr>
        <sz val="11"/>
        <color indexed="8"/>
        <rFont val="Calibri"/>
        <family val="2"/>
      </rPr>
      <t xml:space="preserve">
</t>
    </r>
    <r>
      <rPr>
        <u/>
        <sz val="11"/>
        <color indexed="14"/>
        <rFont val="Calibri"/>
        <family val="2"/>
      </rPr>
      <t>https://www.icrc.org/customary-ihl/eng/docs/v2_cou_cm_rule161_sectionb</t>
    </r>
  </si>
  <si>
    <t>Bikindi, Simon</t>
  </si>
  <si>
    <t>https://trialinternational.org/latest-post/simon-bikindi/</t>
  </si>
  <si>
    <t>UPDATE</t>
  </si>
  <si>
    <t>Philip DeCamp</t>
  </si>
  <si>
    <t>Couso case</t>
  </si>
  <si>
    <t>Case Closed on on 14 July 2009 due to lack of evidence, later closed again on 9 june 2015 amendment of Spanish legislation (req that defendants be present)</t>
  </si>
  <si>
    <r>
      <rPr>
        <u/>
        <sz val="11"/>
        <color indexed="14"/>
        <rFont val="Calibri"/>
        <family val="2"/>
      </rPr>
      <t>https://trialinternational.org/latest-post/philip-decamp/</t>
    </r>
    <r>
      <rPr>
        <sz val="11"/>
        <color indexed="8"/>
        <rFont val="Calibri"/>
        <family val="2"/>
      </rPr>
      <t xml:space="preserve">
</t>
    </r>
    <r>
      <rPr>
        <sz val="11"/>
        <color indexed="8"/>
        <rFont val="Calibri"/>
        <family val="2"/>
      </rPr>
      <t>http://www.internationalcrimesdatabase.org/Case/1210/Gibson-et-al/</t>
    </r>
  </si>
  <si>
    <t>"request from Couso’s [the victim’s] family”</t>
  </si>
  <si>
    <t>Gibson, Shawn</t>
  </si>
  <si>
    <t>Philip Wolford</t>
  </si>
  <si>
    <t>NEW</t>
  </si>
  <si>
    <t>Buford Blount</t>
  </si>
  <si>
    <t>https://trialinternational.org/latest-post/philip-decamp/</t>
  </si>
  <si>
    <t>David Perkins</t>
  </si>
  <si>
    <t>Barak, Ehud</t>
  </si>
  <si>
    <t>Rejected, immunity</t>
  </si>
  <si>
    <r>
      <rPr>
        <u/>
        <sz val="11"/>
        <color indexed="14"/>
        <rFont val="Calibri"/>
        <family val="2"/>
      </rPr>
      <t>http://www.telegraph.co.uk/news/worldnews/middleeast/israel/6240836/Arrest-warrant-sought-for-Ehud-Barak.html</t>
    </r>
    <r>
      <rPr>
        <sz val="11"/>
        <color indexed="8"/>
        <rFont val="Calibri"/>
        <family val="2"/>
      </rPr>
      <t xml:space="preserve">
</t>
    </r>
    <r>
      <rPr>
        <u/>
        <sz val="11"/>
        <color indexed="14"/>
        <rFont val="Calibri"/>
        <family val="2"/>
      </rPr>
      <t>https://www.theguardian.com/world/2009/sep/29/ehud-barak-warrant-war-crimes-gaza</t>
    </r>
    <r>
      <rPr>
        <sz val="11"/>
        <color indexed="8"/>
        <rFont val="Calibri"/>
        <family val="2"/>
      </rPr>
      <t xml:space="preserve">
</t>
    </r>
    <r>
      <rPr>
        <u/>
        <sz val="11"/>
        <color indexed="14"/>
        <rFont val="Calibri"/>
        <family val="2"/>
      </rPr>
      <t>https://www.theguardian.com/world/2009/sep/29/ehud-barak-war-crimes-israel</t>
    </r>
    <r>
      <rPr>
        <sz val="11"/>
        <color indexed="8"/>
        <rFont val="Calibri"/>
        <family val="2"/>
      </rPr>
      <t xml:space="preserve">
</t>
    </r>
    <r>
      <rPr>
        <u/>
        <sz val="11"/>
        <color indexed="14"/>
        <rFont val="Calibri"/>
        <family val="2"/>
      </rPr>
      <t>http://www.thejc.com/news/israel-news/20459/barak-arrest-warrant-rejected-judge-0</t>
    </r>
  </si>
  <si>
    <t>12/27/2008 - 01/21/2009</t>
  </si>
  <si>
    <t>"September 2009, lawyers for 16 Palestinians laid an information at Westminster Magistrates’ Court seeking the issue of an arrest warrant for Israeli defence minister Ehud Barak.”</t>
  </si>
  <si>
    <t xml:space="preserve">"International Criminal Court Act 2001 and the Criminal Justice Act.” </t>
  </si>
  <si>
    <t>Completed 11-7-16</t>
  </si>
  <si>
    <t>Kumpf, Josias</t>
  </si>
  <si>
    <t>Nazi case</t>
  </si>
  <si>
    <t xml:space="preserve">Kumpf died on 15 October 2009 </t>
  </si>
  <si>
    <r>
      <rPr>
        <u/>
        <sz val="11"/>
        <color indexed="14"/>
        <rFont val="Calibri"/>
        <family val="2"/>
      </rPr>
      <t>http://www.derechos.org/nizkor/espana/doc/klm.html</t>
    </r>
    <r>
      <rPr>
        <sz val="11"/>
        <color indexed="8"/>
        <rFont val="Calibri"/>
        <family val="2"/>
      </rPr>
      <t xml:space="preserve">
</t>
    </r>
    <r>
      <rPr>
        <u/>
        <sz val="11"/>
        <color indexed="14"/>
        <rFont val="Calibri"/>
        <family val="2"/>
      </rPr>
      <t>https://trialinternational.org/latest-post/anton-tittjung/</t>
    </r>
    <r>
      <rPr>
        <sz val="11"/>
        <color indexed="8"/>
        <rFont val="Calibri"/>
        <family val="2"/>
      </rPr>
      <t xml:space="preserve">
</t>
    </r>
    <r>
      <rPr>
        <sz val="11"/>
        <color indexed="8"/>
        <rFont val="Calibri"/>
        <family val="2"/>
      </rPr>
      <t>https://trialinternational.org/latest-post/josias-kumpf/</t>
    </r>
  </si>
  <si>
    <t>1942-5</t>
  </si>
  <si>
    <t>"several survivors and family members of Spanish victims of the Nazi regime.”</t>
  </si>
  <si>
    <t>Leprich, Johann</t>
  </si>
  <si>
    <t>Unfit for trial (diagnosed with Alzheimers in 2010)</t>
  </si>
  <si>
    <r>
      <rPr>
        <u/>
        <sz val="11"/>
        <color indexed="14"/>
        <rFont val="Calibri"/>
        <family val="2"/>
      </rPr>
      <t>http://www.derechos.org/nizkor/espana/doc/klm.html</t>
    </r>
    <r>
      <rPr>
        <sz val="11"/>
        <color indexed="8"/>
        <rFont val="Calibri"/>
        <family val="2"/>
      </rPr>
      <t xml:space="preserve">
</t>
    </r>
    <r>
      <rPr>
        <u/>
        <sz val="11"/>
        <color indexed="14"/>
        <rFont val="Calibri"/>
        <family val="2"/>
      </rPr>
      <t>https://trialinternational.org/latest-post/anton-tittjung/</t>
    </r>
    <r>
      <rPr>
        <sz val="11"/>
        <color indexed="8"/>
        <rFont val="Calibri"/>
        <family val="2"/>
      </rPr>
      <t xml:space="preserve">
</t>
    </r>
    <r>
      <rPr>
        <sz val="11"/>
        <color indexed="8"/>
        <rFont val="Calibri"/>
        <family val="2"/>
      </rPr>
      <t>https://trialinternational.org/latest-post/johann-leprich/</t>
    </r>
  </si>
  <si>
    <t>1943-4</t>
  </si>
  <si>
    <t>Tittjung, Anton</t>
  </si>
  <si>
    <t>Tittjung died in 2012</t>
  </si>
  <si>
    <r>
      <rPr>
        <u/>
        <sz val="11"/>
        <color indexed="14"/>
        <rFont val="Calibri"/>
        <family val="2"/>
      </rPr>
      <t>http://www.derechos.org/nizkor/espana/doc/klm.html</t>
    </r>
    <r>
      <rPr>
        <sz val="11"/>
        <color indexed="8"/>
        <rFont val="Calibri"/>
        <family val="2"/>
      </rPr>
      <t xml:space="preserve">
</t>
    </r>
    <r>
      <rPr>
        <sz val="11"/>
        <color indexed="8"/>
        <rFont val="Calibri"/>
        <family val="2"/>
      </rPr>
      <t>https://trialinternational.org/latest-post/anton-tittjung/</t>
    </r>
  </si>
  <si>
    <t>Demjanjuk, John</t>
  </si>
  <si>
    <t>1942-3</t>
  </si>
  <si>
    <t>Jose Antonio Ramiro Ávalos Vargas</t>
  </si>
  <si>
    <t>El Salvador</t>
  </si>
  <si>
    <t>Jesuits massacre (original 15 defendants)</t>
  </si>
  <si>
    <t>Extradition request denied</t>
  </si>
  <si>
    <r>
      <rPr>
        <u/>
        <sz val="11"/>
        <color indexed="14"/>
        <rFont val="Calibri"/>
        <family val="2"/>
      </rPr>
      <t>http://www.coha.org/spotlight-on-el-salvador-the-truth-commission-and-the-jesuit-massacre/</t>
    </r>
    <r>
      <rPr>
        <sz val="11"/>
        <color indexed="8"/>
        <rFont val="Calibri"/>
        <family val="2"/>
      </rPr>
      <t xml:space="preserve">
</t>
    </r>
    <r>
      <rPr>
        <u/>
        <sz val="11"/>
        <color indexed="14"/>
        <rFont val="Calibri"/>
        <family val="2"/>
      </rPr>
      <t>http://www.cja.org/downloads/Jesuits_Summary_of_Complaint_in_English.pdf</t>
    </r>
  </si>
  <si>
    <t>Americas - Central America</t>
  </si>
  <si>
    <r>
      <rPr>
        <sz val="11"/>
        <color indexed="8"/>
        <rFont val="Calibri"/>
        <family val="2"/>
      </rPr>
      <t xml:space="preserve">"Spanish Association for Human Rights (APDHE) and the Center for Justice and Accountability (CJA) filed a suit with the Spanish National Court against </t>
    </r>
    <r>
      <rPr>
        <sz val="11"/>
        <color indexed="23"/>
        <rFont val="Calibri"/>
        <family val="2"/>
      </rPr>
      <t>Rene Emilio Ponce</t>
    </r>
    <r>
      <rPr>
        <sz val="11"/>
        <color indexed="8"/>
        <rFont val="Calibri"/>
        <family val="2"/>
      </rPr>
      <t xml:space="preserve">, 13 other Salvadorian military officers and Alfredo Cristiani, the former Salvadorian president.” </t>
    </r>
    <r>
      <rPr>
        <u/>
        <sz val="11"/>
        <color indexed="14"/>
        <rFont val="Calibri"/>
        <family val="2"/>
      </rPr>
      <t>http://www.trial-ch.org/en/resources/trial-watch/trial-watch/profiles/profile/817/action/show/controller/Profile.html</t>
    </r>
  </si>
  <si>
    <t>José Alberto Sierra Ascencio</t>
  </si>
  <si>
    <t>Juan Rafael Bustillo</t>
  </si>
  <si>
    <t>Carlos Camilo Hernández Barahona</t>
  </si>
  <si>
    <t>Died before end of trial</t>
  </si>
  <si>
    <t>Extradition denied, Died before trial</t>
  </si>
  <si>
    <t>Juan Orlando Zepeda</t>
  </si>
  <si>
    <t>Gonzalo Guevara Cerritos</t>
  </si>
  <si>
    <t>Francisco Elena Fuentes</t>
  </si>
  <si>
    <t>Oscar Mariano Amaya Grimaldi</t>
  </si>
  <si>
    <t>José Ricardo Espinoza Guerra</t>
  </si>
  <si>
    <t>Rafael Humberto Larios</t>
  </si>
  <si>
    <t>Indicted</t>
  </si>
  <si>
    <t>Angel Pérez Vásquez</t>
  </si>
  <si>
    <t>Rene Emilio Ponce</t>
  </si>
  <si>
    <t>Died before trial</t>
  </si>
  <si>
    <t>Alfredo Cristiani Burkard</t>
  </si>
  <si>
    <t>Dismissal - (not enough information to indict, UJ doesn’t apply to crime of concealment)</t>
  </si>
  <si>
    <r>
      <rPr>
        <u/>
        <sz val="11"/>
        <color indexed="14"/>
        <rFont val="Calibri"/>
        <family val="2"/>
      </rPr>
      <t>https://trialinternational.org/latest-post/alfredo-cristiani-burkard/</t>
    </r>
    <r>
      <rPr>
        <sz val="11"/>
        <color indexed="8"/>
        <rFont val="Calibri"/>
        <family val="2"/>
      </rPr>
      <t xml:space="preserve">
</t>
    </r>
    <r>
      <rPr>
        <u/>
        <sz val="11"/>
        <color indexed="14"/>
        <rFont val="Calibri"/>
        <family val="2"/>
      </rPr>
      <t>http://www.coha.org/spotlight-on-el-salvador-the-truth-commission-and-the-jesuit-massacre/</t>
    </r>
    <r>
      <rPr>
        <sz val="11"/>
        <color indexed="8"/>
        <rFont val="Calibri"/>
        <family val="2"/>
      </rPr>
      <t xml:space="preserve">
</t>
    </r>
    <r>
      <rPr>
        <u/>
        <sz val="11"/>
        <color indexed="14"/>
        <rFont val="Calibri"/>
        <family val="2"/>
      </rPr>
      <t>http://www.cja.org/downloads/Jesuits_Summary_of_Complaint_in_English.pdf</t>
    </r>
  </si>
  <si>
    <t>"examining magistrate refused to indict Alfredo Cristiani in this investigation because he considered that there was not enough information to indict him for direct participation in the murders”</t>
  </si>
  <si>
    <t>Jesuits massacre (additional defendants, added 2011)</t>
  </si>
  <si>
    <t>Guillermo Alfredo Benavides Moreno</t>
  </si>
  <si>
    <t>In Salvadoran prison</t>
  </si>
  <si>
    <t>Rene Yusshy Mendoza Vallecillos</t>
  </si>
  <si>
    <t>Zhang Xiaoguang</t>
  </si>
  <si>
    <t>"Spanish Falun Gong practitioners”</t>
  </si>
  <si>
    <t>Zhang Xianlin</t>
  </si>
  <si>
    <t>Dong Zongfang</t>
  </si>
  <si>
    <t>Gao Kuixian</t>
  </si>
  <si>
    <t>Sosthène Munyemana</t>
  </si>
  <si>
    <t>http://www.trial-ch.org/en/resources/trial-watch/trial-watch/profiles/profile/886/action/show/controller/Profile.html</t>
  </si>
  <si>
    <t>"Targeted by a 1995 inquiry in Bordeaux after a complaint by a group of victims, Munyemana has been on Interpol files since 2006." http://af.reuters.com/article/rwandaNews/idAFLDE6961VR20101007
Individuals and NGOs: SCRC (FIDH-Survival-Other individual complainants)</t>
  </si>
  <si>
    <t>Abdol Hossein Al-Shemmari</t>
  </si>
  <si>
    <t>Iraq</t>
  </si>
  <si>
    <t>Ashraf Camp case</t>
  </si>
  <si>
    <t>Investigation still open as of 2014</t>
  </si>
  <si>
    <r>
      <rPr>
        <sz val="11"/>
        <color indexed="8"/>
        <rFont val="Calibri"/>
        <family val="2"/>
      </rPr>
      <t xml:space="preserve">Juzgado Central de Instrucción No. Cuatro, Audiencia Nacional, Diligencias Previas No. 211 / 2009, Auto, Madrid, Nov. 26, 2009
</t>
    </r>
    <r>
      <rPr>
        <sz val="11"/>
        <color indexed="8"/>
        <rFont val="Calibri"/>
        <family val="2"/>
      </rPr>
      <t xml:space="preserve">www.asser.nl/media/1452/spain-yihl-14-2011.pdf at p. 5
</t>
    </r>
    <r>
      <rPr>
        <u/>
        <sz val="11"/>
        <color indexed="14"/>
        <rFont val="Calibri"/>
        <family val="2"/>
      </rPr>
      <t>http://ihrp.law.utoronto.ca/utfl_file/count/documents/WorkingGroup_Clinic/Spain%20Universal%20Jurisdiction%20Memo.pdf</t>
    </r>
    <r>
      <rPr>
        <sz val="11"/>
        <color indexed="8"/>
        <rFont val="Calibri"/>
        <family val="2"/>
      </rPr>
      <t xml:space="preserve">
</t>
    </r>
    <r>
      <rPr>
        <u/>
        <sz val="11"/>
        <color indexed="14"/>
        <rFont val="Calibri"/>
        <family val="2"/>
      </rPr>
      <t>http://www.jurist.org/paperchase/2011/01/spain-judge-launches-probe-into-iraq-refugee-killings.php</t>
    </r>
    <r>
      <rPr>
        <sz val="11"/>
        <color indexed="8"/>
        <rFont val="Calibri"/>
        <family val="2"/>
      </rPr>
      <t xml:space="preserve">
</t>
    </r>
    <r>
      <rPr>
        <u/>
        <sz val="11"/>
        <color indexed="14"/>
        <rFont val="Calibri"/>
        <family val="2"/>
      </rPr>
      <t>http://www.ncr-iran.org/en/images/stories/il307_spanish_court.pdf</t>
    </r>
    <r>
      <rPr>
        <sz val="11"/>
        <color indexed="8"/>
        <rFont val="Calibri"/>
        <family val="2"/>
      </rPr>
      <t xml:space="preserve">
</t>
    </r>
    <r>
      <rPr>
        <u/>
        <sz val="11"/>
        <color indexed="14"/>
        <rFont val="Calibri"/>
        <family val="2"/>
      </rPr>
      <t>http://www.sandiegouniontribune.com/sdut-spanish-court-open-probe-into-killings-in-iraq-2011jan04-story.html</t>
    </r>
    <r>
      <rPr>
        <sz val="11"/>
        <color indexed="8"/>
        <rFont val="Calibri"/>
        <family val="2"/>
      </rPr>
      <t xml:space="preserve">
</t>
    </r>
    <r>
      <rPr>
        <u/>
        <sz val="11"/>
        <color indexed="14"/>
        <rFont val="Calibri"/>
        <family val="2"/>
      </rPr>
      <t>https://www.mojahedin.org/newsen/11940/A-Spanish-judge-summons-4-more-Iraqis-for-attack-on-Iranian-refugees</t>
    </r>
    <r>
      <rPr>
        <sz val="11"/>
        <color indexed="8"/>
        <rFont val="Calibri"/>
        <family val="2"/>
      </rPr>
      <t xml:space="preserve">
</t>
    </r>
    <r>
      <rPr>
        <u/>
        <sz val="11"/>
        <color indexed="14"/>
        <rFont val="Calibri"/>
        <family val="2"/>
      </rPr>
      <t>https://translate.google.com/translate?sl=auto&amp;tl=en&amp;u=http%3A//www.abc.es/espana/20140319/rc-audiencia-nacional-duda-constitucionalidad-201403191646.html</t>
    </r>
    <r>
      <rPr>
        <sz val="11"/>
        <color indexed="8"/>
        <rFont val="Calibri"/>
        <family val="2"/>
      </rPr>
      <t xml:space="preserve">
</t>
    </r>
    <r>
      <rPr>
        <u/>
        <sz val="11"/>
        <color indexed="14"/>
        <rFont val="Calibri"/>
        <family val="2"/>
      </rPr>
      <t>https://translate.google.com/translate?hl=&amp;sl=es&amp;tl=en&amp;u=http%3A%2F%2Fpolitica.elpais.com%2Fpolitica%2F2014%2F03%2F19%2Factualidad%2F1395233699_903497.html</t>
    </r>
  </si>
  <si>
    <t>"the case presented by a group of Spanish human rights lawyers representing the group People's Mujahedin of Iran against the Lieutenant-Colonel of the Iraqi army, Abdol Hossein Al Shemmari,”
"The complaint was filed in the Spanish court by human rights lawyers in Spain representing members of the group, the People's Mujahedeen Organization of Iran."</t>
  </si>
  <si>
    <t>Ali al-Yaseri</t>
  </si>
  <si>
    <t>Sadeq Mohammad Kazem</t>
  </si>
  <si>
    <t>Haydar Azab Mashi</t>
  </si>
  <si>
    <t>Ali Ghaidan Majad</t>
  </si>
  <si>
    <t>Abdol-Latif al-Anabi</t>
  </si>
  <si>
    <t>Jasem Mohammad Aleive al Tamami</t>
  </si>
  <si>
    <t>Nuri al Maliki</t>
  </si>
  <si>
    <t>Sadeq Alamyar</t>
  </si>
  <si>
    <r>
      <rPr>
        <u/>
        <sz val="11"/>
        <color indexed="14"/>
        <rFont val="Calibri"/>
        <family val="2"/>
      </rPr>
      <t>https://www.justicetribune.com/articles/war-crimes-victims-lead-dutch-police-alleged-afghan-war-criminal</t>
    </r>
    <r>
      <rPr>
        <sz val="11"/>
        <color indexed="8"/>
        <rFont val="Calibri"/>
        <family val="2"/>
      </rPr>
      <t xml:space="preserve">
</t>
    </r>
    <r>
      <rPr>
        <u/>
        <sz val="11"/>
        <color indexed="14"/>
        <rFont val="Calibri"/>
        <family val="2"/>
      </rPr>
      <t>https://www.hrw.org/news/2015/10/30/dispatches-dutch-arrest-holds-hope-justice-afghanistans-dark-past</t>
    </r>
    <r>
      <rPr>
        <sz val="11"/>
        <color indexed="8"/>
        <rFont val="Calibri"/>
        <family val="2"/>
      </rPr>
      <t xml:space="preserve">
</t>
    </r>
    <r>
      <rPr>
        <u/>
        <sz val="11"/>
        <color indexed="14"/>
        <rFont val="Calibri"/>
        <family val="2"/>
      </rPr>
      <t>http://www.aihrc.org.af/home/press-release/5113</t>
    </r>
    <r>
      <rPr>
        <sz val="11"/>
        <color indexed="8"/>
        <rFont val="Calibri"/>
        <family val="2"/>
      </rPr>
      <t xml:space="preserve">
</t>
    </r>
    <r>
      <rPr>
        <sz val="11"/>
        <color indexed="8"/>
        <rFont val="Calibri"/>
        <family val="2"/>
      </rPr>
      <t>https://www.afghanistan-analysts.org/a-36-year-wait-for-justice-dutch-arrest-suspected-afghan-war-criminal/</t>
    </r>
  </si>
  <si>
    <t>"The case was initiated following a criminal complaint filed in 2008 by relatives of victims. “</t>
  </si>
  <si>
    <t>Ongoing as of November 2015</t>
  </si>
  <si>
    <t>Makitan, Ahmet</t>
  </si>
  <si>
    <t>Sentenced to Five Years in Prison</t>
  </si>
  <si>
    <t>May to August 1992</t>
  </si>
  <si>
    <t>Castro Belgium Complaint</t>
  </si>
  <si>
    <t>Dismissed by Court of Cassation for lack of jurisdiction, 12 December 2003</t>
  </si>
  <si>
    <r>
      <rPr>
        <u/>
        <sz val="11"/>
        <color indexed="14"/>
        <rFont val="Calibri"/>
        <family val="2"/>
      </rPr>
      <t>https://trialinternational.org/latest-post/fidel-castro/</t>
    </r>
    <r>
      <rPr>
        <sz val="11"/>
        <color indexed="8"/>
        <rFont val="Calibri"/>
        <family val="2"/>
      </rPr>
      <t xml:space="preserve">
</t>
    </r>
    <r>
      <rPr>
        <u/>
        <sz val="11"/>
        <color indexed="14"/>
        <rFont val="Calibri"/>
        <family val="2"/>
      </rPr>
      <t>http://www.internationalcrimesdatabase.org/Case/980</t>
    </r>
    <r>
      <rPr>
        <sz val="11"/>
        <color indexed="8"/>
        <rFont val="Calibri"/>
        <family val="2"/>
      </rPr>
      <t xml:space="preserve">
</t>
    </r>
  </si>
  <si>
    <t>"The claim was made by José Basulto, president of the ‘Brothers to the Rescue’ organisation.”</t>
  </si>
  <si>
    <t>Arnaldo Tamayo Mendez</t>
  </si>
  <si>
    <r>
      <rPr>
        <u/>
        <sz val="11"/>
        <color indexed="14"/>
        <rFont val="Calibri"/>
        <family val="2"/>
      </rPr>
      <t>http://www.internationalcrimesdatabase.org/Case/980</t>
    </r>
  </si>
  <si>
    <t>Ulises Rosales del Toro</t>
  </si>
  <si>
    <t>!!!</t>
  </si>
  <si>
    <t>Castro Spain 2007 Complaint</t>
  </si>
  <si>
    <t>Dismissed (sovereign immunity) 13 December 2007</t>
  </si>
  <si>
    <r>
      <rPr>
        <u/>
        <sz val="11"/>
        <color indexed="14"/>
        <rFont val="Calibri"/>
        <family val="2"/>
      </rPr>
      <t>https://trialinternational.org/latest-post/fidel-castro/</t>
    </r>
    <r>
      <rPr>
        <sz val="11"/>
        <color indexed="8"/>
        <rFont val="Calibri"/>
        <family val="2"/>
      </rPr>
      <t xml:space="preserve">
</t>
    </r>
    <r>
      <rPr>
        <u/>
        <sz val="11"/>
        <color indexed="14"/>
        <rFont val="Calibri"/>
        <family val="2"/>
      </rPr>
      <t>http://www.jurist.org/paperchase/2007/12/spain-court-dismisses-bay-of-pigs-war.php</t>
    </r>
    <r>
      <rPr>
        <sz val="11"/>
        <color indexed="8"/>
        <rFont val="Calibri"/>
        <family val="2"/>
      </rPr>
      <t xml:space="preserve">
</t>
    </r>
    <r>
      <rPr>
        <u/>
        <sz val="11"/>
        <color indexed="14"/>
        <rFont val="Calibri"/>
        <family val="2"/>
      </rPr>
      <t>http://www.spa.gov.sa/viewstory.php?newsid=509048</t>
    </r>
    <r>
      <rPr>
        <sz val="11"/>
        <color indexed="8"/>
        <rFont val="Calibri"/>
        <family val="2"/>
      </rPr>
      <t xml:space="preserve">
</t>
    </r>
    <r>
      <rPr>
        <u/>
        <sz val="11"/>
        <color indexed="14"/>
        <rFont val="Calibri"/>
        <family val="2"/>
      </rPr>
      <t>https://web.archive.org/web/20080217060139/http://www.iht.com/articles/ap/2007/12/13/europe/EU-GEN-Spain-Castro.php</t>
    </r>
  </si>
  <si>
    <t>"the Dissident Assistant Committee 2506 (CAD)”</t>
  </si>
  <si>
    <r>
      <rPr>
        <u/>
        <sz val="11"/>
        <color indexed="14"/>
        <rFont val="Calibri"/>
        <family val="2"/>
      </rPr>
      <t>http://www.clearwisdom.net/html/articles/2005/3/18/zip.html</t>
    </r>
    <r>
      <rPr>
        <sz val="11"/>
        <color indexed="8"/>
        <rFont val="Calibri"/>
        <family val="2"/>
      </rPr>
      <t xml:space="preserve">
</t>
    </r>
    <r>
      <rPr>
        <u/>
        <sz val="11"/>
        <color indexed="14"/>
        <rFont val="Calibri"/>
        <family val="2"/>
      </rPr>
      <t>http://en.minghui.org/emh/articles/2004/12/22/55836p.html</t>
    </r>
    <r>
      <rPr>
        <sz val="11"/>
        <color indexed="8"/>
        <rFont val="Calibri"/>
        <family val="2"/>
      </rPr>
      <t xml:space="preserve">
</t>
    </r>
    <r>
      <rPr>
        <u/>
        <sz val="11"/>
        <color indexed="14"/>
        <rFont val="Calibri"/>
        <family val="2"/>
      </rPr>
      <t>http://www.nbo.clearharmony.net/articles/a23611-Radio-France-Internationale-Falun-Gong-Filed-a-Lawsuit-in-the-Dutch-Court-Against-Jiang-Zemin-and-his-Accomplices.html</t>
    </r>
    <r>
      <rPr>
        <sz val="11"/>
        <color indexed="8"/>
        <rFont val="Calibri"/>
        <family val="2"/>
      </rPr>
      <t xml:space="preserve">
</t>
    </r>
    <r>
      <rPr>
        <u/>
        <sz val="11"/>
        <color indexed="14"/>
        <rFont val="Calibri"/>
        <family val="2"/>
      </rPr>
      <t>http://www.clearwisdom.net/emh/articles/2004/12/7/55341p.html</t>
    </r>
    <r>
      <rPr>
        <sz val="11"/>
        <color indexed="8"/>
        <rFont val="Calibri"/>
        <family val="2"/>
      </rPr>
      <t xml:space="preserve">
</t>
    </r>
    <r>
      <rPr>
        <u/>
        <sz val="11"/>
        <color indexed="14"/>
        <rFont val="Calibri"/>
        <family val="2"/>
      </rPr>
      <t>https://www.stratfor.com/situation-report/holland-chinese-sued</t>
    </r>
    <r>
      <rPr>
        <sz val="11"/>
        <color indexed="8"/>
        <rFont val="Calibri"/>
        <family val="2"/>
      </rPr>
      <t xml:space="preserve">
</t>
    </r>
    <r>
      <rPr>
        <u/>
        <sz val="11"/>
        <color indexed="14"/>
        <rFont val="Calibri"/>
        <family val="2"/>
      </rPr>
      <t>http://www.expatica.com/nl/news/Falun-Gong-accuse-Chinese-leaders-of-genocide_124553.html</t>
    </r>
  </si>
  <si>
    <t>"The Dutch Falun Gong Association is the plaintiff acting on behalf of all Falun Gong victims.”</t>
  </si>
  <si>
    <t>International Convention Against Genocide and the Convention Against Torture</t>
  </si>
  <si>
    <t>Bo Xilai</t>
  </si>
  <si>
    <t>Jiang Zemin_2005_Argentina</t>
  </si>
  <si>
    <t>Reopened 2013, pending as of 2015</t>
  </si>
  <si>
    <r>
      <rPr>
        <u/>
        <sz val="11"/>
        <color indexed="14"/>
        <rFont val="Calibri"/>
        <family val="2"/>
      </rPr>
      <t>http://www.reuters.com/article/us-argentina-china-falungong-idUSTRE5BM02B20091223</t>
    </r>
    <r>
      <rPr>
        <sz val="11"/>
        <color indexed="8"/>
        <rFont val="Calibri"/>
        <family val="2"/>
      </rPr>
      <t xml:space="preserve">
</t>
    </r>
    <r>
      <rPr>
        <sz val="11"/>
        <color indexed="8"/>
        <rFont val="Calibri"/>
        <family val="2"/>
      </rPr>
      <t xml:space="preserve">https://competence-universelle.org/tag/liwei-fu/
</t>
    </r>
  </si>
  <si>
    <t>1999-2005</t>
  </si>
  <si>
    <t>"the Falun Dafa Association of Argentina (FDAA)”</t>
  </si>
  <si>
    <t>Causa nº Nro. 17.885/2005</t>
  </si>
  <si>
    <t>Michel Bagaragaza</t>
  </si>
  <si>
    <t>Pled guilty at ICTR</t>
  </si>
  <si>
    <r>
      <rPr>
        <u/>
        <sz val="11"/>
        <color indexed="14"/>
        <rFont val="Calibri"/>
        <family val="2"/>
      </rPr>
      <t>http://www.haguejusticeportal.net/index.php?id=7404</t>
    </r>
    <r>
      <rPr>
        <sz val="11"/>
        <color indexed="8"/>
        <rFont val="Calibri"/>
        <family val="2"/>
      </rPr>
      <t xml:space="preserve">
</t>
    </r>
    <r>
      <rPr>
        <u/>
        <sz val="11"/>
        <color indexed="14"/>
        <rFont val="Calibri"/>
        <family val="2"/>
      </rPr>
      <t>http://www.haguejusticeportal.net/index.php?id=11116</t>
    </r>
    <r>
      <rPr>
        <sz val="11"/>
        <color indexed="8"/>
        <rFont val="Calibri"/>
        <family val="2"/>
      </rPr>
      <t xml:space="preserve">
</t>
    </r>
    <r>
      <rPr>
        <u/>
        <sz val="11"/>
        <color indexed="14"/>
        <rFont val="Calibri"/>
        <family val="2"/>
      </rPr>
      <t>http://opil.ouplaw.com/view/10.1093/law:icl/500ictr07.case.1/law-icl-500ictr07</t>
    </r>
    <r>
      <rPr>
        <sz val="11"/>
        <color indexed="8"/>
        <rFont val="Calibri"/>
        <family val="2"/>
      </rPr>
      <t xml:space="preserve"> (NEEDS LOGIN)</t>
    </r>
  </si>
  <si>
    <t>"the ICTR Prosecutor sought to have his case transferred” to Netherlands (after a transfer to Norway failed)</t>
  </si>
  <si>
    <t>Ya’alon (or Yaalon), Moshe</t>
  </si>
  <si>
    <t>New_Zealand</t>
  </si>
  <si>
    <t>permanent stay of prosecution issued, November 28 2006</t>
  </si>
  <si>
    <r>
      <rPr>
        <sz val="11"/>
        <color indexed="8"/>
        <rFont val="Calibri"/>
        <family val="2"/>
      </rPr>
      <t xml:space="preserve"> </t>
    </r>
    <r>
      <rPr>
        <u/>
        <sz val="11"/>
        <color indexed="14"/>
        <rFont val="Calibri"/>
        <family val="2"/>
      </rPr>
      <t>http://pchrgaza.org/files/Reports/English/pdf_spec/PCHR-UJ-BOOK.pdf</t>
    </r>
    <r>
      <rPr>
        <sz val="11"/>
        <color indexed="8"/>
        <rFont val="Calibri"/>
        <family val="2"/>
      </rPr>
      <t xml:space="preserve"> at § 8.7.1
</t>
    </r>
    <r>
      <rPr>
        <u/>
        <sz val="11"/>
        <color indexed="14"/>
        <rFont val="Calibri"/>
        <family val="2"/>
      </rPr>
      <t>http://www.nzherald.co.nz/nz/news/article.cfm?c_id=1&amp;objectid=10413310</t>
    </r>
    <r>
      <rPr>
        <sz val="11"/>
        <color indexed="8"/>
        <rFont val="Calibri"/>
        <family val="2"/>
      </rPr>
      <t xml:space="preserve">
</t>
    </r>
    <r>
      <rPr>
        <u/>
        <sz val="11"/>
        <color indexed="14"/>
        <rFont val="Calibri"/>
        <family val="2"/>
      </rPr>
      <t>http://www.nzherald.co.nz/nz/news/article.cfm?c_id=1&amp;objectid=10413558</t>
    </r>
  </si>
  <si>
    <t>July 9 2002 until June 1 2005</t>
  </si>
  <si>
    <t>Oceania - Australia and New Zealand</t>
  </si>
  <si>
    <t>"The petition was brought by Auckland law firm LeeSalmonLong, acting in conjunction with PCHR and Hickman &amp; Rose.”</t>
  </si>
  <si>
    <t>"Geneva Conventions Act 1958, and the International Criminal Court Act 2000”</t>
  </si>
  <si>
    <t>Added 11-12-17
Completed 11-13-17
Updated 10-1-2018</t>
  </si>
  <si>
    <t>JohnDoe(Syria/Germany)(ECCHR Caesar Files Case)1</t>
  </si>
  <si>
    <t>ECCHR/SCLRS/SCM “Caesar-File Support Group” case</t>
  </si>
  <si>
    <r>
      <rPr>
        <u/>
        <sz val="11"/>
        <color indexed="14"/>
        <rFont val="Calibri"/>
        <family val="2"/>
      </rPr>
      <t>http://impunitywatch.com/wp-content/uploads/2017/09/PR_Syria_torture_CaesarFiles_GermanyCriminalComplaint_ECCHR_20170922.pdf</t>
    </r>
    <r>
      <rPr>
        <sz val="11"/>
        <color indexed="8"/>
        <rFont val="Calibri"/>
        <family val="2"/>
      </rPr>
      <t xml:space="preserve">
</t>
    </r>
    <r>
      <rPr>
        <u/>
        <sz val="11"/>
        <color indexed="14"/>
        <rFont val="Calibri"/>
        <family val="2"/>
      </rPr>
      <t>https://www.ecchr.eu/en/international-crimes-and-accountability/syria/the-caesar-files/articles/caesar-files.html</t>
    </r>
    <r>
      <rPr>
        <sz val="11"/>
        <color indexed="8"/>
        <rFont val="Calibri"/>
        <family val="2"/>
      </rPr>
      <t xml:space="preserve">
</t>
    </r>
    <r>
      <rPr>
        <u/>
        <sz val="11"/>
        <color indexed="14"/>
        <rFont val="Calibri"/>
        <family val="2"/>
      </rPr>
      <t>https://www.thelocal.de/20170922/german-justice-handed-27000-images-of-torture-and-killings-by-assad-regime</t>
    </r>
    <r>
      <rPr>
        <sz val="11"/>
        <color indexed="8"/>
        <rFont val="Calibri"/>
        <family val="2"/>
      </rPr>
      <t xml:space="preserve">
</t>
    </r>
    <r>
      <rPr>
        <sz val="11"/>
        <color indexed="8"/>
        <rFont val="Calibri"/>
        <family val="2"/>
      </rPr>
      <t xml:space="preserve">SOURCE DETAILING HOW MANY OFFICIALS ARE NAMED: </t>
    </r>
    <r>
      <rPr>
        <u/>
        <sz val="11"/>
        <color indexed="14"/>
        <rFont val="Calibri"/>
        <family val="2"/>
      </rPr>
      <t>https://www.nytimes.com/aponline/2017/11/08/world/europe/ap-eu-germany-syria-torture.html</t>
    </r>
  </si>
  <si>
    <t>"The second complaint from four Syrians alleges torture and other crimes at Saydnaya military prison.”</t>
  </si>
  <si>
    <t>JohnDoe(Syria/Germany)(ECCHR Caesar Files Case)2</t>
  </si>
  <si>
    <t>JohnDoe(Syria/Germany)(ECCHR Caesar Files Case)3</t>
  </si>
  <si>
    <t>JohnDoe(Syria/Germany)(ECCHR Caesar Files Case)4</t>
  </si>
  <si>
    <t>JohnDoe(Syria/Germany)(ECCHR Caesar Files Case)5</t>
  </si>
  <si>
    <t>JohnDoe(Syria/Germany)(ECCHR Caesar Files Case)6</t>
  </si>
  <si>
    <t>JohnDoe(Syria/Germany)(ECCHR Caesar Files Case)7</t>
  </si>
  <si>
    <t>JohnDoe(Syria/Germany)(ECCHR Caesar Files Case)8</t>
  </si>
  <si>
    <t>JohnDoe(Syria/Germany)(ECCHR Caesar Files Case)9</t>
  </si>
  <si>
    <t>JohnDoe(Syria/Germany)(ECCHR Caesar Files Case)10</t>
  </si>
  <si>
    <t>JohnDoe(Syria/Germany)(ECCHR Caesar Files Case)11</t>
  </si>
  <si>
    <t>JohnDoe(Syria/Germany)(ECCHR Caesar Files Case)12</t>
  </si>
  <si>
    <t>JohnDoe(Syria/Germany)(ECCHR Caesar Files Case)13</t>
  </si>
  <si>
    <t>JohnDoe(Syria/Germany)(ECCHR Caesar Files Case)14</t>
  </si>
  <si>
    <t>JohnDoe(Syria/Germany)(ECCHR Caesar Files Case)15</t>
  </si>
  <si>
    <t>JohnDoe(Syria/Germany)(ECCHR Caesar Files Case)16</t>
  </si>
  <si>
    <t>JohnDoe(Syria/Germany)(ECCHR Caesar Files Case)17</t>
  </si>
  <si>
    <t>Jagath Dias</t>
  </si>
  <si>
    <t>Sri Lanka</t>
  </si>
  <si>
    <t>September 2008 - May 2009</t>
  </si>
  <si>
    <t>"The Society for Threatened Peoples (STP) and TRIAL – Swiss Association against Impunity”</t>
  </si>
  <si>
    <t>"the Office of the Attorney General of Switzerland decided to close the case” after Dias left Switzerland</t>
  </si>
  <si>
    <t xml:space="preserve">Sucharev, Vjatjeslav </t>
  </si>
  <si>
    <t>Snowflake case</t>
  </si>
  <si>
    <t>Dismissal - lack of jurisdiction (official immunity)</t>
  </si>
  <si>
    <t>http://icc.amnesty.se/media/UJM%20No%20Safe%20Haven%20Sweden%20report.pdf at p. 86</t>
  </si>
  <si>
    <t>"the Swedish Helsinki Committee for Human Rights filed a report with the police”</t>
  </si>
  <si>
    <t>Martina Johnson</t>
  </si>
  <si>
    <t>Liberia</t>
  </si>
  <si>
    <t>Liberian Civil War</t>
  </si>
  <si>
    <r>
      <rPr>
        <sz val="11"/>
        <color indexed="8"/>
        <rFont val="Calibri"/>
        <family val="2"/>
      </rPr>
      <t xml:space="preserve">https://trialinternational.org/latest-post/martina-johnson/
</t>
    </r>
    <r>
      <rPr>
        <u/>
        <sz val="11"/>
        <color indexed="14"/>
        <rFont val="Calibri"/>
        <family val="2"/>
      </rPr>
      <t>https://armedgroups-internationallaw.org/2014/10/07/interview-with-luc-walleyn-victims-representative-in-the-case-against-martina-johnson/</t>
    </r>
    <r>
      <rPr>
        <sz val="11"/>
        <color indexed="8"/>
        <rFont val="Calibri"/>
        <family val="2"/>
      </rPr>
      <t xml:space="preserve">
</t>
    </r>
    <r>
      <rPr>
        <u/>
        <sz val="11"/>
        <color indexed="14"/>
        <rFont val="Calibri"/>
        <family val="2"/>
      </rPr>
      <t>http://trcofliberia.org/press_releases/1</t>
    </r>
    <r>
      <rPr>
        <sz val="11"/>
        <color indexed="8"/>
        <rFont val="Calibri"/>
        <family val="2"/>
      </rPr>
      <t xml:space="preserve">
</t>
    </r>
    <r>
      <rPr>
        <u/>
        <sz val="11"/>
        <color indexed="14"/>
        <rFont val="Calibri"/>
        <family val="2"/>
      </rPr>
      <t>http://www.salonemonitor.net/martina-johnson-former-liberian-npfl-rebel-commander-arrested-and-indicted-in-belgium-for-alleged-war-crimes-and-crimes-against-humanity/</t>
    </r>
    <r>
      <rPr>
        <sz val="11"/>
        <color indexed="8"/>
        <rFont val="Calibri"/>
        <family val="2"/>
      </rPr>
      <t xml:space="preserve">
</t>
    </r>
    <r>
      <rPr>
        <u/>
        <sz val="11"/>
        <color indexed="14"/>
        <rFont val="Calibri"/>
        <family val="2"/>
      </rPr>
      <t>http://www.redress.org/downloads/eu-update-on-serious-international-crimes13th-editionnov2014.pdf</t>
    </r>
  </si>
  <si>
    <t>?1989-1996</t>
  </si>
  <si>
    <t>"three of her victims living in Liberia filed a complaint “</t>
  </si>
  <si>
    <t>Completed 12-8-16</t>
  </si>
  <si>
    <t>Benjamin Netanyahu</t>
  </si>
  <si>
    <t>2010 Gaza Flotilla Case</t>
  </si>
  <si>
    <t>Appellate review removed Netanyahu et al. from list of persons of interest</t>
  </si>
  <si>
    <t>"Three Spanish citizens aboard the Marmara filed a lawsuit against Israel in 2010”
Laura Arau, David Segarra and Manuel Espinar</t>
  </si>
  <si>
    <t>Moshe Ya'alon</t>
  </si>
  <si>
    <t>Dan Meridor</t>
  </si>
  <si>
    <t>Eli Yishai</t>
  </si>
  <si>
    <t>Avigdor Lieberman</t>
  </si>
  <si>
    <t>Ehud Barak</t>
  </si>
  <si>
    <t>Benny Begin</t>
  </si>
  <si>
    <t>Jia Chunwang</t>
  </si>
  <si>
    <t>investigation discontinued after Danish Special International Crimes Office couldn’t put together enough information to apply for a warrant before Chunking left the country.</t>
  </si>
  <si>
    <r>
      <rPr>
        <u/>
        <sz val="11"/>
        <color indexed="14"/>
        <rFont val="Calibri"/>
        <family val="2"/>
      </rPr>
      <t>http://www.clearharmony.net/articles/a28643-Denmark-Danish-Falun-Gong-Practitioners-File-a-Lawsuit-against-Jia-Chunwang-the-Former-Minister-of-the-Public-Security-Bureau-and-the-Head-of-the-610-Office-in-China.html</t>
    </r>
    <r>
      <rPr>
        <sz val="11"/>
        <color indexed="8"/>
        <rFont val="Calibri"/>
        <family val="2"/>
      </rPr>
      <t xml:space="preserve">
</t>
    </r>
    <r>
      <rPr>
        <u/>
        <sz val="11"/>
        <color indexed="14"/>
        <rFont val="Calibri"/>
        <family val="2"/>
      </rPr>
      <t>https://www.hrw.org/sites/default/files/reports/ij0606web.pdf</t>
    </r>
    <r>
      <rPr>
        <sz val="11"/>
        <color indexed="8"/>
        <rFont val="Calibri"/>
        <family val="2"/>
      </rPr>
      <t xml:space="preserve"> (p. 47)
</t>
    </r>
  </si>
  <si>
    <t>1999-2002</t>
  </si>
  <si>
    <t>"two Falun Gong practitioners and the spokesperson of the Danish Falun Gong Association walked into a Danish Police Station under intense media coverage to submit the file”</t>
  </si>
  <si>
    <t>Elfeta Veseli</t>
  </si>
  <si>
    <r>
      <rPr>
        <u/>
        <sz val="11"/>
        <color indexed="14"/>
        <rFont val="Calibri"/>
        <family val="2"/>
      </rPr>
      <t>https://trialinternational.org/latest-post/elfeta-veseli/</t>
    </r>
    <r>
      <rPr>
        <sz val="11"/>
        <color indexed="8"/>
        <rFont val="Calibri"/>
        <family val="2"/>
      </rPr>
      <t xml:space="preserve">
</t>
    </r>
    <r>
      <rPr>
        <u/>
        <sz val="11"/>
        <color indexed="14"/>
        <rFont val="Calibri"/>
        <family val="2"/>
      </rPr>
      <t>http://www.balkaninsight.com/en/article/switzerland-arrests-suspected-bosnian-wartime-child-killer-09-29-2016</t>
    </r>
    <r>
      <rPr>
        <sz val="11"/>
        <color indexed="8"/>
        <rFont val="Calibri"/>
        <family val="2"/>
      </rPr>
      <t xml:space="preserve">
</t>
    </r>
    <r>
      <rPr>
        <u/>
        <sz val="11"/>
        <color indexed="14"/>
        <rFont val="Calibri"/>
        <family val="2"/>
      </rPr>
      <t>https://www.tagesanzeiger.ch/schweiz/standard/schweizer-justiz-ermittelt-wegen-kriegsverbrechen-in-syrien/story/21007826</t>
    </r>
  </si>
  <si>
    <t>"Veseli was first mentioned in a statement by the Bosnian prosecution last year, when former Bosnian Army general Naser Oric...was charged with war crimes against Serb prisoners in the area in 1992.  ... At the time, the Bosnian prosecution also told BIRN that within the same case they would file a request to the Swiss authorities for the extradition of Veseli.”"</t>
  </si>
  <si>
    <t>!!! - LEGACY OF EMPIRE</t>
  </si>
  <si>
    <t>Abdelkader Taleb Omar</t>
  </si>
  <si>
    <t>Morocco</t>
  </si>
  <si>
    <t>Zubair complaint for Rape and CaH</t>
  </si>
  <si>
    <t>"victim Jediyetu Mahmud Mohamed Zubair, assisted by lawyer Agustín Fernández de la Cruz and the support of the Saharawi Spanish Association "Hiwar", deposited on January 14 in Madrid, one Denounced before the National Court, the highest Spanish criminal court, against Brahim Ghali and a son of the SADR prime minister, Abdelkader Taleb Omar.”</t>
  </si>
  <si>
    <t>Brahim Ghali</t>
  </si>
  <si>
    <t>Sharon, Ariel</t>
  </si>
  <si>
    <r>
      <rPr>
        <sz val="11"/>
        <color indexed="8"/>
        <rFont val="Calibri"/>
        <family val="2"/>
      </rPr>
      <t xml:space="preserve">https://www.amnesty.org/en/documents/EUR42/001/2009/en/
</t>
    </r>
    <r>
      <rPr>
        <u/>
        <sz val="11"/>
        <color indexed="14"/>
        <rFont val="Calibri"/>
        <family val="2"/>
      </rPr>
      <t>http://www.haaretz.com/news/swedish-political-youth-group-files-complaint-against-sharon-1.42520</t>
    </r>
  </si>
  <si>
    <t>“ The youth faction of Sweden's ruling party [Social Democratic Youth of Sweden] on Thursday filed a police complaint against Prime Minister Ariel Sharon accusing him of war crimes.”</t>
  </si>
  <si>
    <t>Penal Code Ch.22, Sect. 6)</t>
  </si>
  <si>
    <t>Galant, Yoav</t>
  </si>
  <si>
    <t>Case dropped 11/6/2009</t>
  </si>
  <si>
    <r>
      <rPr>
        <sz val="11"/>
        <color indexed="8"/>
        <rFont val="Calibri"/>
        <family val="2"/>
      </rPr>
      <t xml:space="preserve">COMPLAINT: </t>
    </r>
    <r>
      <rPr>
        <u/>
        <sz val="11"/>
        <color indexed="14"/>
        <rFont val="Calibri"/>
        <family val="2"/>
      </rPr>
      <t>http://www.achr.eu/newen113.htm</t>
    </r>
    <r>
      <rPr>
        <sz val="11"/>
        <color indexed="8"/>
        <rFont val="Calibri"/>
        <family val="2"/>
      </rPr>
      <t xml:space="preserve">
</t>
    </r>
    <r>
      <rPr>
        <sz val="11"/>
        <color indexed="8"/>
        <rFont val="Calibri"/>
        <family val="2"/>
      </rPr>
      <t xml:space="preserve">http://www.haaretz.com/news/report-olmert-livni-may-face-war-crimes-charges-in-norway-1.274588
</t>
    </r>
    <r>
      <rPr>
        <u/>
        <sz val="11"/>
        <color indexed="14"/>
        <rFont val="Calibri"/>
        <family val="2"/>
      </rPr>
      <t>http://www.jta.org/2009/11/08/news-opinion/world/norway-drops-war-crimes-case-against-israel</t>
    </r>
    <r>
      <rPr>
        <sz val="11"/>
        <color indexed="8"/>
        <rFont val="Calibri"/>
        <family val="2"/>
      </rPr>
      <t xml:space="preserve">
</t>
    </r>
    <r>
      <rPr>
        <u/>
        <sz val="11"/>
        <color indexed="14"/>
        <rFont val="Calibri"/>
        <family val="2"/>
      </rPr>
      <t>http://www.jurist.org/paperchase/2009/04/norway-to-consider-war-crimes-charges.php</t>
    </r>
    <r>
      <rPr>
        <sz val="11"/>
        <color indexed="8"/>
        <rFont val="Calibri"/>
        <family val="2"/>
      </rPr>
      <t xml:space="preserve">
</t>
    </r>
    <r>
      <rPr>
        <sz val="11"/>
        <color indexed="8"/>
        <rFont val="Calibri"/>
        <family val="2"/>
      </rPr>
      <t>http://www.sandiegouniontribune.com/news/2009/apr/22/eu-norway-israel-gaza-complaint-042209/</t>
    </r>
  </si>
  <si>
    <t>27 December 2008 - 25 January 2009.</t>
  </si>
  <si>
    <t>“"It involves three people of Palestinian origin living in Norway and 20 families who lost loved ones or property during the attack," one of the lawyers, Kjell Brygfjeld,  told AFP.”</t>
  </si>
  <si>
    <t>"Norwegian Penal Code Articles 102 to 109 and concerns crimes of war and gross violation of international humanitarian law “</t>
  </si>
  <si>
    <t>Livni, Tzipi</t>
  </si>
  <si>
    <t>Malka, Ilan</t>
  </si>
  <si>
    <t>Marom, Eliezer</t>
  </si>
  <si>
    <t>Mishrahi, Avi</t>
  </si>
  <si>
    <t>Nehoshtan, Ido</t>
  </si>
  <si>
    <t>Olmert, Ehud</t>
  </si>
  <si>
    <t>Peled, Avi</t>
  </si>
  <si>
    <r>
      <rPr>
        <sz val="11"/>
        <color indexed="8"/>
        <rFont val="Calibri"/>
        <family val="2"/>
      </rPr>
      <t xml:space="preserve">“"It involves three people of Palestinian origin living in Norway and 20 families who lost loved ones or property during the attack," one of the lawyers, Kjell Brygfjeld, told AFP.”
</t>
    </r>
    <r>
      <rPr>
        <u/>
        <sz val="11"/>
        <color indexed="14"/>
        <rFont val="Calibri"/>
        <family val="2"/>
      </rPr>
      <t>http://www.haaretz.com/news/report-olmert-livni-may-face-war-crimes-charges-in-norway-1.274588</t>
    </r>
  </si>
  <si>
    <t>Hissene Habre_Sept 2008</t>
  </si>
  <si>
    <t>Chad</t>
  </si>
  <si>
    <t>Senegal</t>
  </si>
  <si>
    <t>Appeal filed 10 June 2016</t>
  </si>
  <si>
    <r>
      <rPr>
        <u/>
        <sz val="11"/>
        <color indexed="14"/>
        <rFont val="Calibri"/>
        <family val="2"/>
      </rPr>
      <t>https://www.fidh.org/en/issues/litigation/litigation-against-individuals/hissene-habre-case/chronology-of-the-hissene-habre-case</t>
    </r>
    <r>
      <rPr>
        <sz val="11"/>
        <color indexed="8"/>
        <rFont val="Calibri"/>
        <family val="2"/>
      </rPr>
      <t xml:space="preserve">
</t>
    </r>
    <r>
      <rPr>
        <u/>
        <sz val="11"/>
        <color indexed="14"/>
        <rFont val="Calibri"/>
        <family val="2"/>
      </rPr>
      <t>https://trialinternational.org/latest-post/hissene-habre/</t>
    </r>
    <r>
      <rPr>
        <sz val="11"/>
        <color indexed="8"/>
        <rFont val="Calibri"/>
        <family val="2"/>
      </rPr>
      <t xml:space="preserve">
</t>
    </r>
    <r>
      <rPr>
        <u/>
        <sz val="11"/>
        <color indexed="14"/>
        <rFont val="Calibri"/>
        <family val="2"/>
      </rPr>
      <t>https://www.hrw.org/news/2015/04/27/chronology-habre-case</t>
    </r>
    <r>
      <rPr>
        <sz val="11"/>
        <color indexed="8"/>
        <rFont val="Calibri"/>
        <family val="2"/>
      </rPr>
      <t xml:space="preserve">
</t>
    </r>
    <r>
      <rPr>
        <u/>
        <sz val="11"/>
        <color indexed="14"/>
        <rFont val="Calibri"/>
        <family val="2"/>
      </rPr>
      <t>https://www.hrw.org/news/2009/02/11/case-against-hissene-habre-african-pinochet#anchor3</t>
    </r>
    <r>
      <rPr>
        <sz val="11"/>
        <color indexed="8"/>
        <rFont val="Calibri"/>
        <family val="2"/>
      </rPr>
      <t xml:space="preserve">
</t>
    </r>
    <r>
      <rPr>
        <sz val="11"/>
        <color indexed="8"/>
        <rFont val="Calibri"/>
        <family val="2"/>
      </rPr>
      <t xml:space="preserve">Mbacké Fall, “The Extraordinary African Chambers: The Case of Hissène Habré” in </t>
    </r>
    <r>
      <rPr>
        <i/>
        <sz val="11"/>
        <color indexed="8"/>
        <rFont val="Calibri"/>
        <family val="2"/>
      </rPr>
      <t>Africa and the International Criminal Court</t>
    </r>
  </si>
  <si>
    <t>“16 September 2008 – 14 victims file complaints with a Senegalese prosecutor accusing Habré of crimes against humanity and torture.”</t>
  </si>
  <si>
    <t>“a criminal complaint filed by the non-governmental organisation TRIAL”</t>
  </si>
  <si>
    <t>Al-Doori (or al-Duri, or al-Douri), Izzat Ibrahim</t>
  </si>
  <si>
    <r>
      <rPr>
        <u/>
        <sz val="11"/>
        <color indexed="14"/>
        <rFont val="Calibri"/>
        <family val="2"/>
      </rPr>
      <t>http://1997-2001.state.gov/www/policy_remarks/1999/991029_scheffer_un_iraq.html</t>
    </r>
    <r>
      <rPr>
        <sz val="11"/>
        <color indexed="8"/>
        <rFont val="Calibri"/>
        <family val="2"/>
      </rPr>
      <t xml:space="preserve">
</t>
    </r>
    <r>
      <rPr>
        <u/>
        <sz val="11"/>
        <color indexed="14"/>
        <rFont val="Calibri"/>
        <family val="2"/>
      </rPr>
      <t>https://www.hrw.org/legacy/press/1999/aug/iraq0817.htm</t>
    </r>
    <r>
      <rPr>
        <sz val="11"/>
        <color indexed="8"/>
        <rFont val="Calibri"/>
        <family val="2"/>
      </rPr>
      <t xml:space="preserve">
</t>
    </r>
  </si>
  <si>
    <t>“a criminal complaint filed by Vienna city councillor Peter Pilz.”</t>
  </si>
  <si>
    <t>Case report to the Public Prosecutor Vienna concerning Izzat Ibrahim Khalil Al Door, submitted by Peter Pilz, 13 August 1999 (as found in Amnesty International, “Universal Jurisdiction - the duty of states to enact and enforce legislation,” AI Index: IOR 53/002/2001, 1 September 2001.).</t>
  </si>
  <si>
    <t xml:space="preserve">Patasse, Ange-Felix </t>
  </si>
  <si>
    <t>Central African Republic</t>
  </si>
  <si>
    <r>
      <rPr>
        <u/>
        <sz val="11"/>
        <color indexed="14"/>
        <rFont val="Calibri"/>
        <family val="2"/>
      </rPr>
      <t>http://www.sangonet.com/Anzeretenetik2Infop/AppelrepriseTrPlainteTI.html</t>
    </r>
    <r>
      <rPr>
        <sz val="11"/>
        <color indexed="8"/>
        <rFont val="Calibri"/>
        <family val="2"/>
      </rPr>
      <t xml:space="preserve">
</t>
    </r>
    <r>
      <rPr>
        <u/>
        <sz val="11"/>
        <color indexed="14"/>
        <rFont val="Calibri"/>
        <family val="2"/>
      </rPr>
      <t>http://www.panapress.com/Cameroon-s-President-Paul-Biya-sued-in-Belgian-court--13-451358-18-lang1-index.html</t>
    </r>
    <r>
      <rPr>
        <sz val="11"/>
        <color indexed="8"/>
        <rFont val="Calibri"/>
        <family val="2"/>
      </rPr>
      <t xml:space="preserve">
</t>
    </r>
    <r>
      <rPr>
        <u/>
        <sz val="11"/>
        <color indexed="14"/>
        <rFont val="Calibri"/>
        <family val="2"/>
      </rPr>
      <t>http://archives.lesoir.be/competence-universelle-la-loi-vit-encore-justice_t-20040503-Z0PAKK.html?query=biya&amp;firstHit=0&amp;by=10&amp;sort=datedesc&amp;when=-1&amp;queryor=biya&amp;pos=7&amp;all=68&amp;nav=1</t>
    </r>
  </si>
  <si>
    <r>
      <rPr>
        <sz val="11"/>
        <color indexed="8"/>
        <rFont val="Calibri"/>
        <family val="2"/>
      </rPr>
      <t xml:space="preserve">“A dozen Central Africans filed a complaint Thursday before the public prosecutor in Brussels against President Ange-Felix Patasse” (translated from french)
</t>
    </r>
    <r>
      <rPr>
        <u/>
        <sz val="11"/>
        <color indexed="14"/>
        <rFont val="Calibri"/>
        <family val="2"/>
      </rPr>
      <t>http://www.sangonet.com/Anzeretenetik2Infop/AppelrepriseTrPlainteTI.html</t>
    </r>
  </si>
  <si>
    <t>Bozize, Françoise</t>
  </si>
  <si>
    <t>Ziguele (Ziguélé), Martin</t>
  </si>
  <si>
    <t>Added 6-27-17
Updated 9-14-18</t>
  </si>
  <si>
    <t>JohnDoe(Syria/Austria)1</t>
  </si>
  <si>
    <t>Syria cases</t>
  </si>
  <si>
    <r>
      <rPr>
        <u/>
        <sz val="11"/>
        <color indexed="14"/>
        <rFont val="Calibri"/>
        <family val="2"/>
      </rPr>
      <t>https://southfront.org/refugee-on-trial-in-austria-accused-of-executing-20-unarmed-syrian-soldiers/</t>
    </r>
    <r>
      <rPr>
        <sz val="11"/>
        <color indexed="8"/>
        <rFont val="Calibri"/>
        <family val="2"/>
      </rPr>
      <t xml:space="preserve">
</t>
    </r>
    <r>
      <rPr>
        <u/>
        <sz val="11"/>
        <color indexed="14"/>
        <rFont val="Calibri"/>
        <family val="2"/>
      </rPr>
      <t>https://www.theguardian.com/world/2017/may/11/austria-jails-syrian-man-who-boasted-of-killings-in-homeland</t>
    </r>
    <r>
      <rPr>
        <sz val="11"/>
        <color indexed="8"/>
        <rFont val="Calibri"/>
        <family val="2"/>
      </rPr>
      <t xml:space="preserve">
</t>
    </r>
    <r>
      <rPr>
        <u/>
        <sz val="11"/>
        <color indexed="14"/>
        <rFont val="Calibri"/>
        <family val="2"/>
      </rPr>
      <t>https://sputniknews.com/europe/201705111053509886-austria-free-syrian-army-mass-murder/</t>
    </r>
    <r>
      <rPr>
        <sz val="11"/>
        <color indexed="8"/>
        <rFont val="Calibri"/>
        <family val="2"/>
      </rPr>
      <t xml:space="preserve">
</t>
    </r>
    <r>
      <rPr>
        <u/>
        <sz val="11"/>
        <color indexed="14"/>
        <rFont val="Calibri"/>
        <family val="2"/>
      </rPr>
      <t>http://www.bbc.com/news/world-europe-39879305</t>
    </r>
  </si>
  <si>
    <t>“A fellow asylum seeker from Syria reported him to the authorities, after he boasted that he had shot dead 20 seriously wounded government soldiers, hours after fighting had finished.”</t>
  </si>
  <si>
    <t>Updated 6-27-16</t>
  </si>
  <si>
    <t>Nizar al-Khazraji</t>
  </si>
  <si>
    <t>Fled Denmark Mar 17 2003</t>
  </si>
  <si>
    <r>
      <rPr>
        <u/>
        <sz val="11"/>
        <color indexed="14"/>
        <rFont val="Calibri"/>
        <family val="2"/>
      </rPr>
      <t>https://www.hrw.org/news/2002/11/20/us-needs-screen-iraqi-opposition-allies</t>
    </r>
    <r>
      <rPr>
        <sz val="11"/>
        <color indexed="8"/>
        <rFont val="Calibri"/>
        <family val="2"/>
      </rPr>
      <t xml:space="preserve">
</t>
    </r>
    <r>
      <rPr>
        <sz val="11"/>
        <color indexed="8"/>
        <rFont val="Calibri"/>
        <family val="2"/>
      </rPr>
      <t xml:space="preserve">http://www.redress.org/downloads/conferences/country%20studies.pdf
</t>
    </r>
    <r>
      <rPr>
        <u/>
        <sz val="11"/>
        <color indexed="14"/>
        <rFont val="Calibri"/>
        <family val="2"/>
      </rPr>
      <t>http://webcache.googleusercontent.com/search?q=cache:Wd_YAeDP0V0J:ekurd.net/mismas/articles/misc/nizar.htm+&amp;cd=1&amp;hl=en&amp;ct=clnk&amp;gl=us&amp;lr=lang_de%7Clang_en%7Clang_es%7Clang_fr%7Clang_it%7Clang_no%7Clang_pt&amp;client=safari</t>
    </r>
    <r>
      <rPr>
        <sz val="11"/>
        <color indexed="8"/>
        <rFont val="Calibri"/>
        <family val="2"/>
      </rPr>
      <t xml:space="preserve">
</t>
    </r>
  </si>
  <si>
    <t>1980-1988</t>
  </si>
  <si>
    <t>“a Kurdish refugee living in Denmark reportedly recognized him in the street and reported him to the authorities.”</t>
  </si>
  <si>
    <t>al-Khazraji escaped Denmark in 2003</t>
  </si>
  <si>
    <t>Poland</t>
  </si>
  <si>
    <r>
      <rPr>
        <sz val="11"/>
        <color indexed="8"/>
        <rFont val="Calibri"/>
        <family val="2"/>
      </rPr>
      <t>“A Polish Falun Gong practitioner</t>
    </r>
    <r>
      <rPr>
        <vertAlign val="superscript"/>
        <sz val="12"/>
        <color indexed="8"/>
        <rFont val="Calibri"/>
        <family val="2"/>
      </rPr>
      <t>1</t>
    </r>
    <r>
      <rPr>
        <sz val="11"/>
        <color indexed="8"/>
        <rFont val="Calibri"/>
        <family val="2"/>
      </rPr>
      <t xml:space="preserve"> who is an English teacher told VOA that he and several other Falun Gong practitioners “</t>
    </r>
  </si>
  <si>
    <t>"Polish National Criminal Law, the UN Human Rights Treaty and the International Anti-Torture Treaty signed by Poland.”</t>
  </si>
  <si>
    <t>Pinochet_1998_Belgium</t>
  </si>
  <si>
    <t>Aguilar Diaz et al. v Pinochet</t>
  </si>
  <si>
    <r>
      <rPr>
        <sz val="11"/>
        <color indexed="8"/>
        <rFont val="Calibri"/>
        <family val="2"/>
      </rPr>
      <t xml:space="preserve">Juge d’instruction a Bruxelles, 6 November 1998, in Revue de Droit Penal et de Criminologie (1999), pp 278 and 290.
</t>
    </r>
    <r>
      <rPr>
        <sz val="11"/>
        <color indexed="8"/>
        <rFont val="Calibri"/>
        <family val="2"/>
      </rPr>
      <t xml:space="preserve">Damien Vandermeersch, “Prosecuting International Crimes in Belgium”, Journal of International Criminal Justice, vol 3, (2005), p 406.
</t>
    </r>
    <r>
      <rPr>
        <u/>
        <sz val="11"/>
        <color indexed="14"/>
        <rFont val="Calibri"/>
        <family val="2"/>
      </rPr>
      <t>http://www.sussex.ac.uk/Units/spru/hsp/documents/Dragffy%20Chronolgoy%20HSDC.pdf</t>
    </r>
    <r>
      <rPr>
        <sz val="11"/>
        <color indexed="8"/>
        <rFont val="Calibri"/>
        <family val="2"/>
      </rPr>
      <t xml:space="preserve">
</t>
    </r>
    <r>
      <rPr>
        <sz val="11"/>
        <color indexed="8"/>
        <rFont val="Calibri"/>
        <family val="2"/>
      </rPr>
      <t xml:space="preserve">Universal Jurisdiction – Reydams, Chapter on Belgium (available here: </t>
    </r>
    <r>
      <rPr>
        <u/>
        <sz val="11"/>
        <color indexed="14"/>
        <rFont val="Calibri"/>
        <family val="2"/>
      </rPr>
      <t>http://www.oxfordscholarship.com/view/10.1093/acprof:oso/9780199274260.001.0001/acprof-9780199274260-chapter-8</t>
    </r>
    <r>
      <rPr>
        <sz val="11"/>
        <color indexed="8"/>
        <rFont val="Calibri"/>
        <family val="2"/>
      </rPr>
      <t>)</t>
    </r>
  </si>
  <si>
    <t>“Aguilar Diaz and other Chilean exiles living in Belgium filed a criminal complaint”
Chilean victims living in Belgium
“several Belgian and Chilean nationals residing in Belgium filed a complaint”</t>
  </si>
  <si>
    <t>Pinochet released by UK</t>
  </si>
  <si>
    <t>Greece</t>
  </si>
  <si>
    <t>https://web.archive.org/web/20050406062206/http://www.bjtj.org/news_detail.php?id=36</t>
  </si>
  <si>
    <t>“Australian citizen Chris Cominos” and “Ireland resident Zhao Ming and American Frances Bakatsias”</t>
  </si>
  <si>
    <t>Completed 7-27-16</t>
  </si>
  <si>
    <t>Amman, Karuna</t>
  </si>
  <si>
    <t>Sri Lankan dispute</t>
  </si>
  <si>
    <r>
      <rPr>
        <u/>
        <sz val="11"/>
        <color indexed="14"/>
        <rFont val="Calibri"/>
        <family val="2"/>
      </rPr>
      <t>https://trialinternational.org/latest-post/karuna-amman/</t>
    </r>
    <r>
      <rPr>
        <sz val="11"/>
        <color indexed="8"/>
        <rFont val="Calibri"/>
        <family val="2"/>
      </rPr>
      <t xml:space="preserve">
</t>
    </r>
    <r>
      <rPr>
        <u/>
        <sz val="11"/>
        <color indexed="14"/>
        <rFont val="Calibri"/>
        <family val="2"/>
      </rPr>
      <t>https://www.theguardian.com/commentisfree/2007/nov/09/britainsdilemma</t>
    </r>
    <r>
      <rPr>
        <sz val="11"/>
        <color indexed="8"/>
        <rFont val="Calibri"/>
        <family val="2"/>
      </rPr>
      <t xml:space="preserve">
</t>
    </r>
    <r>
      <rPr>
        <u/>
        <sz val="11"/>
        <color indexed="14"/>
        <rFont val="Calibri"/>
        <family val="2"/>
      </rPr>
      <t>http://www.tamilguardian.com/article.asp?articleid=1924</t>
    </r>
  </si>
  <si>
    <t>“Both Amnesty and Human Rights Watch petitioned the UK government and the Metropolitan police to charge Karuna but the case was not pursued.”</t>
  </si>
  <si>
    <t>Dropped for lack of evidence</t>
  </si>
  <si>
    <t>Rafsanjani, Ali-Akbar Hashemi</t>
  </si>
  <si>
    <t>Iran</t>
  </si>
  <si>
    <r>
      <rPr>
        <u/>
        <sz val="11"/>
        <color indexed="14"/>
        <rFont val="Calibri"/>
        <family val="2"/>
      </rPr>
      <t>http://www.rferl.org/content/article/1093439.html</t>
    </r>
    <r>
      <rPr>
        <sz val="11"/>
        <color indexed="8"/>
        <rFont val="Calibri"/>
        <family val="2"/>
      </rPr>
      <t xml:space="preserve">
</t>
    </r>
    <r>
      <rPr>
        <u/>
        <sz val="11"/>
        <color indexed="14"/>
        <rFont val="Calibri"/>
        <family val="2"/>
      </rPr>
      <t>http://amarillo.com/stories/2000/03/07/usn_LA0628.001.shtml#.V4kpeLxGreM</t>
    </r>
    <r>
      <rPr>
        <sz val="11"/>
        <color indexed="8"/>
        <rFont val="Calibri"/>
        <family val="2"/>
      </rPr>
      <t xml:space="preserve">
</t>
    </r>
    <r>
      <rPr>
        <u/>
        <sz val="11"/>
        <color indexed="14"/>
        <rFont val="Calibri"/>
        <family val="2"/>
      </rPr>
      <t>http://news.bbc.co.uk/2/hi/middle_east/666854.stm</t>
    </r>
    <r>
      <rPr>
        <sz val="11"/>
        <color indexed="8"/>
        <rFont val="Calibri"/>
        <family val="2"/>
      </rPr>
      <t xml:space="preserve">
</t>
    </r>
    <r>
      <rPr>
        <u/>
        <sz val="11"/>
        <color indexed="14"/>
        <rFont val="Calibri"/>
        <family val="2"/>
      </rPr>
      <t>http://archives.lesoir.be/competence-universelle-la-loi-vit-encore-justice_t-20040503-Z0PAKK.html?query=biya&amp;firstHit=0&amp;by=10&amp;sort=datedesc&amp;when=-1&amp;queryor=biya&amp;pos=7&amp;all=68&amp;nav=1</t>
    </r>
  </si>
  <si>
    <t>“charges were brought by a male Belgian citzen of Iranian origin”</t>
  </si>
  <si>
    <t>Wenceslas Munyeshyaka (1995)</t>
  </si>
  <si>
    <r>
      <rPr>
        <sz val="11"/>
        <color indexed="8"/>
        <rFont val="Calibri"/>
        <family val="2"/>
      </rPr>
      <t xml:space="preserve">THE OXFORD COMPANION TO INTERNATIONAL CRIMINAL JUSTICE, p. 829
</t>
    </r>
    <r>
      <rPr>
        <u/>
        <sz val="11"/>
        <color indexed="14"/>
        <rFont val="Calibri"/>
        <family val="2"/>
      </rPr>
      <t>https://trialinternational.org/latest-post/wenceslas-munyeshyaka/</t>
    </r>
    <r>
      <rPr>
        <sz val="11"/>
        <color indexed="8"/>
        <rFont val="Calibri"/>
        <family val="2"/>
      </rPr>
      <t xml:space="preserve">
</t>
    </r>
    <r>
      <rPr>
        <u/>
        <sz val="11"/>
        <color indexed="14"/>
        <rFont val="Calibri"/>
        <family val="2"/>
      </rPr>
      <t>http://www.internationalcrimesdatabase.org/Case/1074</t>
    </r>
    <r>
      <rPr>
        <sz val="11"/>
        <color indexed="8"/>
        <rFont val="Calibri"/>
        <family val="2"/>
      </rPr>
      <t xml:space="preserve">
</t>
    </r>
    <r>
      <rPr>
        <u/>
        <sz val="11"/>
        <color indexed="14"/>
        <rFont val="Calibri"/>
        <family val="2"/>
      </rPr>
      <t>https://www.fidh.org/en/region/Africa/rwanda/the-wenceslas-munyeshyaka-case-dismissed-the-victims-deserve-a-trial</t>
    </r>
    <r>
      <rPr>
        <sz val="11"/>
        <color indexed="8"/>
        <rFont val="Calibri"/>
        <family val="2"/>
      </rPr>
      <t xml:space="preserve">
</t>
    </r>
    <r>
      <rPr>
        <sz val="11"/>
        <color indexed="8"/>
        <rFont val="Calibri"/>
        <family val="2"/>
      </rPr>
      <t xml:space="preserve">On 2000 complaint: </t>
    </r>
    <r>
      <rPr>
        <u/>
        <sz val="11"/>
        <color indexed="14"/>
        <rFont val="Calibri"/>
        <family val="2"/>
      </rPr>
      <t>http://www.haguejusticeportal.net/index.php?id=10679</t>
    </r>
  </si>
  <si>
    <t>“complaint was submitted by genocide survivors alleging that Munyeshyaka participated in acts of genocide.”
SCRC (FIDH-Surviv2-LICRA-Other individual complainants)</t>
  </si>
  <si>
    <t>Wenceslas Munyeshyaka (2007)</t>
  </si>
  <si>
    <t>Dismissed (2 October 2015) at prosecutor’s request</t>
  </si>
  <si>
    <t xml:space="preserve">Ayalon, Ami </t>
  </si>
  <si>
    <r>
      <rPr>
        <u/>
        <sz val="11"/>
        <color indexed="14"/>
        <rFont val="Calibri"/>
        <family val="2"/>
      </rPr>
      <t>http://www.geneva-academy.ch/RULAC/print_state.php?page=10&amp;id_state=113</t>
    </r>
    <r>
      <rPr>
        <sz val="11"/>
        <color indexed="8"/>
        <rFont val="Calibri"/>
        <family val="2"/>
      </rPr>
      <t xml:space="preserve">
</t>
    </r>
    <r>
      <rPr>
        <u/>
        <sz val="11"/>
        <color indexed="14"/>
        <rFont val="Calibri"/>
        <family val="2"/>
      </rPr>
      <t>http://pchrgaza.org/files/Reports/English/pdf_spec/PCHR-UJ-BOOK.pdf</t>
    </r>
    <r>
      <rPr>
        <sz val="11"/>
        <color indexed="8"/>
        <rFont val="Calibri"/>
        <family val="2"/>
      </rPr>
      <t xml:space="preserve"> section 8.8
</t>
    </r>
    <r>
      <rPr>
        <u/>
        <sz val="11"/>
        <color indexed="14"/>
        <rFont val="Calibri"/>
        <family val="2"/>
      </rPr>
      <t>http://www.haaretz.com/news/dutch-lawyers-seek-arrest-of-minister-ayalon-for-war-crimes-1.255137</t>
    </r>
    <r>
      <rPr>
        <sz val="11"/>
        <color indexed="8"/>
        <rFont val="Calibri"/>
        <family val="2"/>
      </rPr>
      <t xml:space="preserve">
</t>
    </r>
    <r>
      <rPr>
        <u/>
        <sz val="11"/>
        <color indexed="14"/>
        <rFont val="Calibri"/>
        <family val="2"/>
      </rPr>
      <t>http://www.ngo-monitor.org/data/images/File/lawfare-monograph.pdf</t>
    </r>
  </si>
  <si>
    <t>“Dutch law firm BFKW, acting in conjunction with PCHR, filed Al-Shami v. Ayalon, a torture complaint with the Dutch prosecution authorities.”</t>
  </si>
  <si>
    <t>"International Crimes Act of June 19 of 2003”</t>
  </si>
  <si>
    <t>Jamil Hassan</t>
  </si>
  <si>
    <r>
      <rPr>
        <sz val="11"/>
        <color indexed="8"/>
        <rFont val="Calibri"/>
        <family val="2"/>
      </rPr>
      <t>ECCHR/SCLRS/SCM Air Force Intelligence case (against “Ten high-ranking officials from the National Security Bureau and Air Force Intelligence”</t>
    </r>
    <r>
      <rPr>
        <sz val="12"/>
        <color indexed="8"/>
        <rFont val="Times"/>
        <family val="1"/>
      </rPr>
      <t>)</t>
    </r>
  </si>
  <si>
    <r>
      <rPr>
        <sz val="11"/>
        <color indexed="8"/>
        <rFont val="Calibri"/>
        <family val="2"/>
      </rPr>
      <t xml:space="preserve">ECCHR site re this case: </t>
    </r>
    <r>
      <rPr>
        <u/>
        <sz val="11"/>
        <color indexed="14"/>
        <rFont val="Calibri"/>
        <family val="2"/>
      </rPr>
      <t>https://www.ecchr.eu/en/case/german-authorities-issue-arrest-warrant-against-jamil-hassan-head-of-the-syrian-air-force-intellige/</t>
    </r>
    <r>
      <rPr>
        <sz val="11"/>
        <color indexed="8"/>
        <rFont val="Calibri"/>
        <family val="2"/>
      </rPr>
      <t xml:space="preserve">
</t>
    </r>
    <r>
      <rPr>
        <sz val="11"/>
        <color indexed="8"/>
        <rFont val="Calibri"/>
        <family val="2"/>
      </rPr>
      <t xml:space="preserve">ECCHR Press Release: </t>
    </r>
    <r>
      <rPr>
        <u/>
        <sz val="11"/>
        <color indexed="14"/>
        <rFont val="Calibri"/>
        <family val="2"/>
      </rPr>
      <t>https://www.ecchr.eu/fileadmin/Pressemitteilungen_englisch/PR_Syria_Torture_Saydnaya_AirForceIntelligence.pdf</t>
    </r>
    <r>
      <rPr>
        <sz val="11"/>
        <color indexed="8"/>
        <rFont val="Calibri"/>
        <family val="2"/>
      </rPr>
      <t xml:space="preserve">
</t>
    </r>
    <r>
      <rPr>
        <u/>
        <sz val="11"/>
        <color indexed="14"/>
        <rFont val="Calibri"/>
        <family val="2"/>
      </rPr>
      <t>https://www.thenational.ae/world/europe/former-syrian-prisoners-are-firing-back-at-the-assad-regime-1.676426</t>
    </r>
  </si>
  <si>
    <r>
      <rPr>
        <sz val="11"/>
        <color indexed="8"/>
        <rFont val="Calibri"/>
        <family val="2"/>
      </rPr>
      <t>“ECCHR together with nine Syrian women and men as well as the lawyers and activists Anwar al-Bunni (</t>
    </r>
    <r>
      <rPr>
        <u/>
        <sz val="11"/>
        <color indexed="14"/>
        <rFont val="Calibri"/>
        <family val="2"/>
      </rPr>
      <t>SCLSR</t>
    </r>
    <r>
      <rPr>
        <sz val="11"/>
        <color indexed="8"/>
        <rFont val="Calibri"/>
        <family val="2"/>
      </rPr>
      <t>) and Mazen Darwish (</t>
    </r>
    <r>
      <rPr>
        <u/>
        <sz val="11"/>
        <color indexed="14"/>
        <rFont val="Calibri"/>
        <family val="2"/>
      </rPr>
      <t>SCM</t>
    </r>
    <r>
      <rPr>
        <sz val="11"/>
        <color indexed="8"/>
        <rFont val="Calibri"/>
        <family val="2"/>
      </rPr>
      <t xml:space="preserve">)" </t>
    </r>
    <r>
      <rPr>
        <u/>
        <sz val="11"/>
        <color indexed="14"/>
        <rFont val="Calibri"/>
        <family val="2"/>
      </rPr>
      <t>https://www.ecchr.eu/en/case/german-authorities-issue-arrest-warrant-against-jamil-hassan-head-of-the-syrian-air-force-intellige/</t>
    </r>
  </si>
  <si>
    <r>
      <rPr>
        <sz val="11"/>
        <color indexed="8"/>
        <rFont val="Calibri"/>
        <family val="2"/>
      </rPr>
      <t xml:space="preserve">ECCHR site re this case: </t>
    </r>
    <r>
      <rPr>
        <u/>
        <sz val="11"/>
        <color indexed="14"/>
        <rFont val="Calibri"/>
        <family val="2"/>
      </rPr>
      <t>https://www.ecchr.eu/en/case/german-authorities-issue-arrest-warrant-against-jamil-hassan-head-of-the-syrian-air-force-intellige/</t>
    </r>
    <r>
      <rPr>
        <sz val="11"/>
        <color indexed="8"/>
        <rFont val="Calibri"/>
        <family val="2"/>
      </rPr>
      <t xml:space="preserve">
</t>
    </r>
    <r>
      <rPr>
        <sz val="11"/>
        <color indexed="8"/>
        <rFont val="Calibri"/>
        <family val="2"/>
      </rPr>
      <t xml:space="preserve">ECCHR Press Release: </t>
    </r>
    <r>
      <rPr>
        <u/>
        <sz val="11"/>
        <color indexed="14"/>
        <rFont val="Calibri"/>
        <family val="2"/>
      </rPr>
      <t>https://www.ecchr.eu/fileadmin/Pressemitteilungen_englisch/PR_Syria_Torture_Saydnaya_AirForceIntelligence.pdf</t>
    </r>
    <r>
      <rPr>
        <sz val="11"/>
        <color indexed="8"/>
        <rFont val="Calibri"/>
        <family val="2"/>
      </rPr>
      <t xml:space="preserve">
</t>
    </r>
    <r>
      <rPr>
        <u/>
        <sz val="11"/>
        <color indexed="14"/>
        <rFont val="Calibri"/>
        <family val="2"/>
      </rPr>
      <t>https://www.thenational.ae/world/europe/former-syrian-prisoners-are-firing-back-at-the-assad-regime-1.676426</t>
    </r>
    <r>
      <rPr>
        <sz val="11"/>
        <color indexed="8"/>
        <rFont val="Calibri"/>
        <family val="2"/>
      </rPr>
      <t xml:space="preserve">
</t>
    </r>
    <r>
      <rPr>
        <sz val="11"/>
        <color indexed="8"/>
        <rFont val="Calibri"/>
        <family val="2"/>
      </rPr>
      <t xml:space="preserve">Trial Int’l article reporting that Mamluk was one of the defendants in this complaint: </t>
    </r>
    <r>
      <rPr>
        <u/>
        <sz val="11"/>
        <color indexed="14"/>
        <rFont val="Calibri"/>
        <family val="2"/>
      </rPr>
      <t>https://trialinternational.org/latest-post/ali-mamlouk-marie-colvin-case/</t>
    </r>
  </si>
  <si>
    <t>JohnDoe(Syria/Germany)(ECCHR Air Force Intelligence case)1</t>
  </si>
  <si>
    <t>JohnDoe(Syria/Germany)(ECCHR Air Force Intelligence case)2</t>
  </si>
  <si>
    <t>JohnDoe(Syria/Germany)(ECCHR Air Force Intelligence case)3</t>
  </si>
  <si>
    <t>JohnDoe(Syria/Germany)(ECCHR Air Force Intelligence case)4</t>
  </si>
  <si>
    <t>JohnDoe(Syria/Germany)(ECCHR Air Force Intelligence case)5</t>
  </si>
  <si>
    <t>JohnDoe(Syria/Germany)(ECCHR Air Force Intelligence case)6</t>
  </si>
  <si>
    <t>JohnDoe(Syria/Germany)(ECCHR Air Force Intelligence case)7</t>
  </si>
  <si>
    <t>JohnDoe(Syria/Germany)(ECCHR Air Force Intelligence case)8</t>
  </si>
  <si>
    <t>Yasser Arafat</t>
  </si>
  <si>
    <t>Palestine</t>
  </si>
  <si>
    <t>Dropped as of 09/24/2003</t>
  </si>
  <si>
    <r>
      <rPr>
        <u/>
        <sz val="11"/>
        <color indexed="14"/>
        <rFont val="Calibri"/>
        <family val="2"/>
      </rPr>
      <t>http://www.haaretz.com/news/right-wing-activists-to-file-claim-against-arafat-in-belgium-1.66483</t>
    </r>
    <r>
      <rPr>
        <sz val="11"/>
        <color indexed="8"/>
        <rFont val="Calibri"/>
        <family val="2"/>
      </rPr>
      <t xml:space="preserve">
</t>
    </r>
    <r>
      <rPr>
        <u/>
        <sz val="11"/>
        <color indexed="14"/>
        <rFont val="Calibri"/>
        <family val="2"/>
      </rPr>
      <t>https://www.theguardian.com/world/2001/nov/23/israelandthepalestinians.warcrimes</t>
    </r>
    <r>
      <rPr>
        <sz val="11"/>
        <color indexed="8"/>
        <rFont val="Calibri"/>
        <family val="2"/>
      </rPr>
      <t xml:space="preserve">
</t>
    </r>
    <r>
      <rPr>
        <u/>
        <sz val="11"/>
        <color indexed="14"/>
        <rFont val="Calibri"/>
        <family val="2"/>
      </rPr>
      <t>http://news.bbc.co.uk/2/hi/europe/1679044.stm</t>
    </r>
    <r>
      <rPr>
        <sz val="11"/>
        <color indexed="8"/>
        <rFont val="Calibri"/>
        <family val="2"/>
      </rPr>
      <t xml:space="preserve">
</t>
    </r>
    <r>
      <rPr>
        <u/>
        <sz val="11"/>
        <color indexed="14"/>
        <rFont val="Calibri"/>
        <family val="2"/>
      </rPr>
      <t>http://212.150.54.123/spotlight/det.cfm?id=712</t>
    </r>
    <r>
      <rPr>
        <sz val="11"/>
        <color indexed="8"/>
        <rFont val="Calibri"/>
        <family val="2"/>
      </rPr>
      <t xml:space="preserve">
</t>
    </r>
    <r>
      <rPr>
        <u/>
        <sz val="11"/>
        <color indexed="14"/>
        <rFont val="Calibri"/>
        <family val="2"/>
      </rPr>
      <t>http://www.dw-world.de/dw/article/0,,978973,00.html</t>
    </r>
  </si>
  <si>
    <t>“Eight Israelis and one Belgian who were wounded or lost loved ones in terror attacks filed a lawsuit”
“lawsuit was organized by the Terror Victims Association of Israel (TVA)”</t>
  </si>
  <si>
    <t>Marwan Barghouti</t>
  </si>
  <si>
    <t>Mohammed Dahlan</t>
  </si>
  <si>
    <t>Jibril Rajoub</t>
  </si>
  <si>
    <r>
      <rPr>
        <u/>
        <sz val="11"/>
        <color indexed="14"/>
        <rFont val="Calibri"/>
        <family val="2"/>
      </rPr>
      <t>https://www.information.dk/2007/07/aaen-anmelder-livni-krigs-forbrydelser</t>
    </r>
    <r>
      <rPr>
        <sz val="11"/>
        <color indexed="8"/>
        <rFont val="Calibri"/>
        <family val="2"/>
      </rPr>
      <t xml:space="preserve">
</t>
    </r>
    <r>
      <rPr>
        <sz val="11"/>
        <color indexed="8"/>
        <rFont val="Calibri"/>
        <family val="2"/>
      </rPr>
      <t>investigation rejected: http://politiken.dk/indland/ECE167746/frank-aaen-fik-ikke-tilbageholdt-israels-udenrigsminister/</t>
    </r>
  </si>
  <si>
    <t>“Enhedslistens foreign policy spokesman Frank Aaen” (he was apparently inspired by the then-recently released Amnesty International report on the lebanon civil war</t>
  </si>
  <si>
    <t>Fahd Jassem al-Freij (or Fahd Jasim Al Furayi)</t>
  </si>
  <si>
    <r>
      <rPr>
        <sz val="11"/>
        <color indexed="8"/>
        <rFont val="Calibri"/>
        <family val="2"/>
      </rPr>
      <t xml:space="preserve">ECCHR/SCLRS/SCM Saydnaya Prison Case (against "seven high-level Syrian military officials </t>
    </r>
    <r>
      <rPr>
        <sz val="12"/>
        <color indexed="8"/>
        <rFont val="Times"/>
        <family val="1"/>
      </rPr>
      <t>“)</t>
    </r>
  </si>
  <si>
    <r>
      <rPr>
        <sz val="11"/>
        <color indexed="8"/>
        <rFont val="Calibri"/>
        <family val="2"/>
      </rPr>
      <t xml:space="preserve">ECCHR Press Release: </t>
    </r>
    <r>
      <rPr>
        <u/>
        <sz val="11"/>
        <color indexed="14"/>
        <rFont val="Calibri"/>
        <family val="2"/>
      </rPr>
      <t>https://www.ecchr.eu/fileadmin/Hintergrundberichte/Background_Syria_Torture_Saydnaya_ECCHR_20171108.pdf</t>
    </r>
    <r>
      <rPr>
        <sz val="11"/>
        <color indexed="8"/>
        <rFont val="Calibri"/>
        <family val="2"/>
      </rPr>
      <t xml:space="preserve">
</t>
    </r>
    <r>
      <rPr>
        <sz val="11"/>
        <color indexed="8"/>
        <rFont val="Calibri"/>
        <family val="2"/>
      </rPr>
      <t xml:space="preserve">ECCHR Press Release: </t>
    </r>
    <r>
      <rPr>
        <u/>
        <sz val="11"/>
        <color indexed="14"/>
        <rFont val="Calibri"/>
        <family val="2"/>
      </rPr>
      <t>https://www.ecchr.eu/fileadmin/Pressemitteilungen_englisch/PR_Syria_Torture_Saydnaya_AirForceIntelligence.pdf</t>
    </r>
    <r>
      <rPr>
        <sz val="11"/>
        <color indexed="8"/>
        <rFont val="Calibri"/>
        <family val="2"/>
      </rPr>
      <t xml:space="preserve">
</t>
    </r>
    <r>
      <rPr>
        <u/>
        <sz val="11"/>
        <color indexed="14"/>
        <rFont val="Calibri"/>
        <family val="2"/>
      </rPr>
      <t>https://www.thenational.ae/world/europe/former-syrian-prisoners-are-firing-back-at-the-assad-regime-1.676426</t>
    </r>
  </si>
  <si>
    <r>
      <rPr>
        <sz val="11"/>
        <color indexed="8"/>
        <rFont val="Calibri"/>
        <family val="2"/>
      </rPr>
      <t xml:space="preserve">“European Center for Constitutional and Human Rights (ECCHR) together with four Syrians and the lawyers Anwar Al-Bunni (Syrian Center for Legal Research and Studies, SCLSR) and Mazen Darwish (Syrian Center for Media and Freedom of Expression, SCM)” </t>
    </r>
    <r>
      <rPr>
        <u/>
        <sz val="11"/>
        <color indexed="14"/>
        <rFont val="Calibri"/>
        <family val="2"/>
      </rPr>
      <t>https://www.ecchr.eu/fileadmin/Hintergrundberichte/Background_Syria_Torture_Saydnaya_ECCHR_20171108.pdf</t>
    </r>
  </si>
  <si>
    <t>Mohammed Hassan Kenjo</t>
  </si>
  <si>
    <t>JohnDoe(Syria/Germany)(ECCHR Saydnaya Prison Case)1</t>
  </si>
  <si>
    <t>JohnDoe(Syria/Germany)(ECCHR Saydnaya Prison Case)2</t>
  </si>
  <si>
    <t>JohnDoe(Syria/Germany)(ECCHR Saydnaya Prison Case)3</t>
  </si>
  <si>
    <t>JohnDoe(Syria/Germany)(ECCHR Saydnaya Prison Case)4</t>
  </si>
  <si>
    <t>JohnDoe(Syria/Germany)(ECCHR Saydnaya Prison Case)5</t>
  </si>
  <si>
    <t>Luo Gan</t>
  </si>
  <si>
    <t>Armenia</t>
  </si>
  <si>
    <r>
      <rPr>
        <u/>
        <sz val="11"/>
        <color indexed="14"/>
        <rFont val="Calibri"/>
        <family val="2"/>
      </rPr>
      <t>http://www.clearwisdom.net/emh/articles/2004/3/8/45850.html</t>
    </r>
    <r>
      <rPr>
        <sz val="11"/>
        <color indexed="8"/>
        <rFont val="Calibri"/>
        <family val="2"/>
      </rPr>
      <t xml:space="preserve">
</t>
    </r>
    <r>
      <rPr>
        <u/>
        <sz val="11"/>
        <color indexed="14"/>
        <rFont val="Calibri"/>
        <family val="2"/>
      </rPr>
      <t>http://www.clearwisdom.net/emh/articles/2003/9/24/40627.html</t>
    </r>
  </si>
  <si>
    <t>“Falun Gong practitioners"</t>
  </si>
  <si>
    <t xml:space="preserve">Kabila, Laurent-Désiré </t>
  </si>
  <si>
    <t>Dismissal - lack of evidence AND head of state immunity</t>
  </si>
  <si>
    <t>https://www.fidh.org/fr/regions/afrique/rdc/Visite-de-Laurent-Desire-KABILA-en</t>
  </si>
  <si>
    <t>“FIDH and the French League for the Defence of Human Rights and Citizen”</t>
  </si>
  <si>
    <t>“New York Convention of 1984 itself directly applicable in France under French criminal law.”</t>
  </si>
  <si>
    <t>Bizimungu, Casimir</t>
  </si>
  <si>
    <t>https://www.fidh.org/fr/themes/actions-judiciaires/actions-judiciaires-contre-des-individus/affaires-rwandaises/La-repression-des-presumes</t>
  </si>
  <si>
    <t>“FIDH and the League of Human Rights (LDH) filed complaints”</t>
  </si>
  <si>
    <t>Renzaho, Tharcisse</t>
  </si>
  <si>
    <t>Tried and convicted at ICTR</t>
  </si>
  <si>
    <t>1971-1975</t>
  </si>
  <si>
    <t>“Golendorf Pierre, a French photographer,”</t>
  </si>
  <si>
    <t>Modi, Narendra</t>
  </si>
  <si>
    <t>India</t>
  </si>
  <si>
    <t>application rejected</t>
  </si>
  <si>
    <r>
      <rPr>
        <u/>
        <sz val="11"/>
        <color indexed="14"/>
        <rFont val="Calibri"/>
        <family val="2"/>
      </rPr>
      <t>http://www.rediff.com/news/2003/aug/20modi1.htm</t>
    </r>
    <r>
      <rPr>
        <sz val="11"/>
        <color indexed="8"/>
        <rFont val="Calibri"/>
        <family val="2"/>
      </rPr>
      <t xml:space="preserve">
</t>
    </r>
    <r>
      <rPr>
        <u/>
        <sz val="11"/>
        <color indexed="14"/>
        <rFont val="Calibri"/>
        <family val="2"/>
      </rPr>
      <t>http://alt.fan.jai-maharaj.narkive.com/ivA5sxd0/uk-court-dismisses-plea-against-narendra-modi</t>
    </r>
    <r>
      <rPr>
        <sz val="11"/>
        <color indexed="8"/>
        <rFont val="Calibri"/>
        <family val="2"/>
      </rPr>
      <t xml:space="preserve">
</t>
    </r>
  </si>
  <si>
    <t>“human rights activists led by London-based Suresh Grover”</t>
  </si>
  <si>
    <t>International Convention Against Torture and Section 134 of the UK Criminal Justice Act of 1998</t>
  </si>
  <si>
    <t>dismissed, insufficient evidence</t>
  </si>
  <si>
    <r>
      <rPr>
        <u/>
        <sz val="11"/>
        <color indexed="14"/>
        <rFont val="Calibri"/>
        <family val="2"/>
      </rPr>
      <t>http://www.cnn.com/WORLD/europe/9901/06/france.castro/index.html</t>
    </r>
    <r>
      <rPr>
        <sz val="11"/>
        <color indexed="8"/>
        <rFont val="Calibri"/>
        <family val="2"/>
      </rPr>
      <t xml:space="preserve">
</t>
    </r>
    <r>
      <rPr>
        <u/>
        <sz val="11"/>
        <color indexed="14"/>
        <rFont val="Calibri"/>
        <family val="2"/>
      </rPr>
      <t>http://www.aparchive.com/metadata/youtube/815911da442656642209c2207cef35d7</t>
    </r>
    <r>
      <rPr>
        <sz val="11"/>
        <color indexed="8"/>
        <rFont val="Calibri"/>
        <family val="2"/>
      </rPr>
      <t xml:space="preserve">
</t>
    </r>
    <r>
      <rPr>
        <u/>
        <sz val="11"/>
        <color indexed="14"/>
        <rFont val="Calibri"/>
        <family val="2"/>
      </rPr>
      <t>https://www.theguardian.com/world/1999/jan/07/internationalcrime</t>
    </r>
    <r>
      <rPr>
        <sz val="11"/>
        <color indexed="8"/>
        <rFont val="Calibri"/>
        <family val="2"/>
      </rPr>
      <t xml:space="preserve">
</t>
    </r>
  </si>
  <si>
    <t>1959-1999</t>
  </si>
  <si>
    <t>“Ileana De La Guardia, the daughter of a Cuban Colonel who was executed in Cuba in 1989 for allegedly smuggling drugs into the United States.”</t>
  </si>
  <si>
    <t>Emmanuel Mbarushimana</t>
  </si>
  <si>
    <t>“In 2006, Kigali indicated that at least fifteen Rwandan genocide suspects were living in Denmark”</t>
  </si>
  <si>
    <t>Pedro García Arredondo</t>
  </si>
  <si>
    <t>Guatemala</t>
  </si>
  <si>
    <r>
      <rPr>
        <u/>
        <sz val="11"/>
        <color indexed="14"/>
        <rFont val="Calibri"/>
        <family val="2"/>
      </rPr>
      <t>https://web.archive.org/web/20100601180658/http://cgs.gmu.edu/publications/hjd/hjd_wp_2.pdf</t>
    </r>
    <r>
      <rPr>
        <sz val="11"/>
        <color indexed="8"/>
        <rFont val="Calibri"/>
        <family val="2"/>
      </rPr>
      <t xml:space="preserve">
</t>
    </r>
    <r>
      <rPr>
        <u/>
        <sz val="11"/>
        <color indexed="14"/>
        <rFont val="Calibri"/>
        <family val="2"/>
      </rPr>
      <t>https://translate.google.com/translate?hl=en&amp;sl=es&amp;u=http://www.elmundo.es/elmundo/2006/07/07/espana/1152285483.html&amp;prev=search</t>
    </r>
  </si>
  <si>
    <t>1980-81</t>
  </si>
  <si>
    <t>“In December 1999, the Rigoberta Menchú Foundation, as well as several families of victims of repression, filed a complaint against García Arredondo before the Spanish National Court, the highest judicial body of Spain, for torture and genocide.”
“a group of Guatemalans, led by Mayan activist Rigoberta Menchu,”
"lawsuit filed by Guatemalan indigenous leader and 1992 Nobel Peace Prize winner Rigoberta Menchú in December 1999”</t>
  </si>
  <si>
    <t>German Chupina Barahona</t>
  </si>
  <si>
    <r>
      <rPr>
        <u/>
        <sz val="11"/>
        <color indexed="14"/>
        <rFont val="Calibri"/>
        <family val="2"/>
      </rPr>
      <t>https://translate.google.com/translate?hl=en&amp;sl=es&amp;u=http://www.abc.es/hemeroteca/historico-17-02-2008/abc/Nacional/fallece-german-chupina-coronel-guatemalteco-procesado-en-espa%25C3%25B1a_1641653202388.html&amp;prev=search</t>
    </r>
    <r>
      <rPr>
        <sz val="11"/>
        <color indexed="8"/>
        <rFont val="Calibri"/>
        <family val="2"/>
      </rPr>
      <t xml:space="preserve">
</t>
    </r>
    <r>
      <rPr>
        <u/>
        <sz val="11"/>
        <color indexed="14"/>
        <rFont val="Calibri"/>
        <family val="2"/>
      </rPr>
      <t>https://books.google.com/books?id=JB4UBgAAQBAJ&amp;pg=PA904&amp;lpg=PA904&amp;dq=German%C2%A0Chupina+Barahona,+spain,+1999&amp;source=bl&amp;ots=yRRTe5bIOi&amp;sig=dqxE6zzRKemJnv46zXm7liyTMUs&amp;hl=en&amp;sa=X&amp;ved=0ahUKEwihtY6o3N3QAhULe7wKHVSoBUMQ6AEIKTAF#v=onepage&amp;q=German%C2%A0Chupina%20Barahona%2C%20spain%2C%201999&amp;f=false</t>
    </r>
    <r>
      <rPr>
        <sz val="11"/>
        <color indexed="8"/>
        <rFont val="Calibri"/>
        <family val="2"/>
      </rPr>
      <t xml:space="preserve">
</t>
    </r>
    <r>
      <rPr>
        <u/>
        <sz val="11"/>
        <color indexed="14"/>
        <rFont val="Calibri"/>
        <family val="2"/>
      </rPr>
      <t>https://web.archive.org/web/20100601180658/http://cgs.gmu.edu/publications/hjd/hjd_wp_2.pdf</t>
    </r>
    <r>
      <rPr>
        <sz val="11"/>
        <color indexed="8"/>
        <rFont val="Calibri"/>
        <family val="2"/>
      </rPr>
      <t xml:space="preserve">
</t>
    </r>
    <r>
      <rPr>
        <u/>
        <sz val="11"/>
        <color indexed="14"/>
        <rFont val="Calibri"/>
        <family val="2"/>
      </rPr>
      <t>https://translate.google.com/translate?hl=en&amp;sl=es&amp;u=http://www.elmundo.es/elmundo/2006/07/07/espana/1152285483.html&amp;prev=search</t>
    </r>
  </si>
  <si>
    <t>Fernándo Romeo Lucas García</t>
  </si>
  <si>
    <t>Manuel Benedicto Lucas Garcia</t>
  </si>
  <si>
    <r>
      <rPr>
        <u/>
        <sz val="11"/>
        <color indexed="14"/>
        <rFont val="Calibri"/>
        <family val="2"/>
      </rPr>
      <t>https://web.archive.org/web/20100601180658/http://cgs.gmu.edu/publications/hjd/hjd_wp_2.pdf</t>
    </r>
    <r>
      <rPr>
        <sz val="11"/>
        <color indexed="8"/>
        <rFont val="Calibri"/>
        <family val="2"/>
      </rPr>
      <t xml:space="preserve">
</t>
    </r>
    <r>
      <rPr>
        <u/>
        <sz val="11"/>
        <color indexed="14"/>
        <rFont val="Calibri"/>
        <family val="2"/>
      </rPr>
      <t>https://translate.google.com/translate?hl=en&amp;sl=es&amp;u=http://www.elmundo.es/elmundo/2006/07/07/espana/1152285483.html&amp;prev=search</t>
    </r>
    <r>
      <rPr>
        <sz val="11"/>
        <color indexed="8"/>
        <rFont val="Calibri"/>
        <family val="2"/>
      </rPr>
      <t xml:space="preserve">
</t>
    </r>
    <r>
      <rPr>
        <sz val="11"/>
        <color indexed="8"/>
        <rFont val="Calibri"/>
        <family val="2"/>
      </rPr>
      <t>https://trialinternational.org/latest-post/manuel-benedicto-lucas-garcia/</t>
    </r>
  </si>
  <si>
    <t>Efraín Ríos Montt</t>
  </si>
  <si>
    <r>
      <rPr>
        <u/>
        <sz val="11"/>
        <color indexed="14"/>
        <rFont val="Calibri"/>
        <family val="2"/>
      </rPr>
      <t>https://trialinternational.org/latest-post/efrain-rios-montt-2/</t>
    </r>
    <r>
      <rPr>
        <sz val="11"/>
        <color indexed="8"/>
        <rFont val="Calibri"/>
        <family val="2"/>
      </rPr>
      <t xml:space="preserve">
</t>
    </r>
    <r>
      <rPr>
        <u/>
        <sz val="11"/>
        <color indexed="14"/>
        <rFont val="Calibri"/>
        <family val="2"/>
      </rPr>
      <t>https://web.archive.org/web/20100601180658/http://cgs.gmu.edu/publications/hjd/hjd_wp_2.pdf</t>
    </r>
    <r>
      <rPr>
        <sz val="11"/>
        <color indexed="8"/>
        <rFont val="Calibri"/>
        <family val="2"/>
      </rPr>
      <t xml:space="preserve">
</t>
    </r>
    <r>
      <rPr>
        <sz val="11"/>
        <color indexed="8"/>
        <rFont val="Calibri"/>
        <family val="2"/>
      </rPr>
      <t xml:space="preserve">
</t>
    </r>
    <r>
      <rPr>
        <u/>
        <sz val="11"/>
        <color indexed="14"/>
        <rFont val="Calibri"/>
        <family val="2"/>
      </rPr>
      <t>https://translate.google.com/translate?hl=en&amp;sl=es&amp;u=http://www.elmundo.es/elmundo/2006/07/07/espana/1152285483.html&amp;prev=search</t>
    </r>
  </si>
  <si>
    <t>Angel Anibal Guevara Rodriguez</t>
  </si>
  <si>
    <t>Donaldo Alvarez Ruiz</t>
  </si>
  <si>
    <t>Oscar Mejía Víctores</t>
  </si>
  <si>
    <t>Jorge Vinicio Sosa Orantes</t>
  </si>
  <si>
    <r>
      <rPr>
        <u/>
        <sz val="11"/>
        <color indexed="14"/>
        <rFont val="Calibri"/>
        <family val="2"/>
      </rPr>
      <t>https://www.ijmonitor.org/efrain-rios-montt-and-mauricio-rodriguez-sanchez-background/</t>
    </r>
    <r>
      <rPr>
        <sz val="11"/>
        <color indexed="8"/>
        <rFont val="Calibri"/>
        <family val="2"/>
      </rPr>
      <t xml:space="preserve">
</t>
    </r>
    <r>
      <rPr>
        <u/>
        <sz val="11"/>
        <color indexed="14"/>
        <rFont val="Calibri"/>
        <family val="2"/>
      </rPr>
      <t>https://web.archive.org/web/20100601180658/http://cgs.gmu.edu/publications/hjd/hjd_wp_2.pdf</t>
    </r>
    <r>
      <rPr>
        <sz val="11"/>
        <color indexed="8"/>
        <rFont val="Calibri"/>
        <family val="2"/>
      </rPr>
      <t xml:space="preserve">
</t>
    </r>
    <r>
      <rPr>
        <u/>
        <sz val="11"/>
        <color indexed="14"/>
        <rFont val="Calibri"/>
        <family val="2"/>
      </rPr>
      <t>https://translate.google.com/translate?hl=en&amp;sl=es&amp;u=http://www.elmundo.es/elmundo/2006/07/07/espana/1152285483.html&amp;prev=search</t>
    </r>
  </si>
  <si>
    <t>In US prison for immigration fraud</t>
  </si>
  <si>
    <t>!?</t>
  </si>
  <si>
    <t>Rumsfeld</t>
  </si>
  <si>
    <r>
      <rPr>
        <u/>
        <sz val="11"/>
        <color indexed="14"/>
        <rFont val="Calibri"/>
        <family val="2"/>
      </rPr>
      <t>https://www.ecchr.eu/en/our_work/international-crimes-and-accountability/u-s-accountability/rumsfeld.html</t>
    </r>
    <r>
      <rPr>
        <sz val="11"/>
        <color indexed="8"/>
        <rFont val="Calibri"/>
        <family val="2"/>
      </rPr>
      <t xml:space="preserve">
</t>
    </r>
    <r>
      <rPr>
        <u/>
        <sz val="11"/>
        <color indexed="14"/>
        <rFont val="Calibri"/>
        <family val="2"/>
      </rPr>
      <t>http://www.europe-solidaire.org/spip.php?article7975</t>
    </r>
  </si>
  <si>
    <t>“International Federation for Human Rights (FIDH) along with the Center for Constitutional Rights
(CCR), the European Center for Constitutional and Human Rights (ECCHR),
and the French League for Human Rights (LDH)”</t>
  </si>
  <si>
    <t>Abubakar Shekau</t>
  </si>
  <si>
    <t>Nigeria</t>
  </si>
  <si>
    <t>Boko Haram</t>
  </si>
  <si>
    <t>Reopened b/c of Spanish nun victim</t>
  </si>
  <si>
    <r>
      <rPr>
        <u/>
        <sz val="11"/>
        <color indexed="14"/>
        <rFont val="Calibri"/>
        <family val="2"/>
      </rPr>
      <t>http://politica.elpais.com/politica/2015/04/28/actualidad/1430220741_763301.html</t>
    </r>
    <r>
      <rPr>
        <sz val="11"/>
        <color indexed="8"/>
        <rFont val="Calibri"/>
        <family val="2"/>
      </rPr>
      <t xml:space="preserve">
</t>
    </r>
    <r>
      <rPr>
        <u/>
        <sz val="11"/>
        <color indexed="14"/>
        <rFont val="Calibri"/>
        <family val="2"/>
      </rPr>
      <t>http://politica.elpais.com/politica/2015/05/28/actualidad/1432813954_976483.html</t>
    </r>
    <r>
      <rPr>
        <sz val="11"/>
        <color indexed="8"/>
        <rFont val="Calibri"/>
        <family val="2"/>
      </rPr>
      <t xml:space="preserve">
</t>
    </r>
    <r>
      <rPr>
        <u/>
        <sz val="11"/>
        <color indexed="14"/>
        <rFont val="Calibri"/>
        <family val="2"/>
      </rPr>
      <t>http://www.jurist.org/paperchase/2015/05/spain-judge-opens-probe-into-boko-haram-militant-group.php</t>
    </r>
    <r>
      <rPr>
        <sz val="11"/>
        <color indexed="8"/>
        <rFont val="Calibri"/>
        <family val="2"/>
      </rPr>
      <t xml:space="preserve">
</t>
    </r>
    <r>
      <rPr>
        <u/>
        <sz val="11"/>
        <color indexed="14"/>
        <rFont val="Calibri"/>
        <family val="2"/>
      </rPr>
      <t>http://www.reuters.com/article/us-spain-judge-boko-haram-idUSKBN0OD2CD20150528</t>
    </r>
    <r>
      <rPr>
        <sz val="11"/>
        <color indexed="8"/>
        <rFont val="Calibri"/>
        <family val="2"/>
      </rPr>
      <t xml:space="preserve">
</t>
    </r>
    <r>
      <rPr>
        <u/>
        <sz val="11"/>
        <color indexed="14"/>
        <rFont val="Calibri"/>
        <family val="2"/>
      </rPr>
      <t>https://trialinternational.org/latest-post/abubakar-shekau/</t>
    </r>
    <r>
      <rPr>
        <sz val="11"/>
        <color indexed="8"/>
        <rFont val="Calibri"/>
        <family val="2"/>
      </rPr>
      <t xml:space="preserve">
</t>
    </r>
    <r>
      <rPr>
        <u/>
        <sz val="11"/>
        <color indexed="14"/>
        <rFont val="Calibri"/>
        <family val="2"/>
      </rPr>
      <t>https://books.google.com/books?id=MA7MDAAAQBAJ&amp;pg=PA392&amp;lpg=PA392&amp;dq=Abubakar+Shekau,+spain,+crimes+against+humanity&amp;source=bl&amp;ots=zDyJ8OH9N8&amp;sig=TH-u0xnESNfokZvMnktn_E2oTyw&amp;hl=en&amp;sa=X&amp;ved=0ahUKEwjp1d3Y_OjQAhUBSWMKHZDsBTI4ChDoAQgmMAM#v=onepage&amp;q=Abubakar%20Shekau%2C%20spain%2C%20crimes%20against%20humanity&amp;f=false</t>
    </r>
  </si>
  <si>
    <t>“International Foundation Baltasar Garzón (FIBGAR) criminal complaint against the leader of Boko Haram, Abubakar Shekau and the members of the group for crimes against humanity and terrorism.”</t>
  </si>
  <si>
    <t>Hussein, Saddam</t>
  </si>
  <si>
    <t>https://www.hrw.org/legacy/backgrounder/mena/iraq1217bg.htm</t>
  </si>
  <si>
    <t>“Iraqi Kurds”</t>
  </si>
  <si>
    <t>Shimon Peres (President of the State of Israel)</t>
  </si>
  <si>
    <t>Turkey</t>
  </si>
  <si>
    <t>2012 “Estelle” boat case</t>
  </si>
  <si>
    <t>“Mavi Marmara lawyers file a complaint against Israel for the seizure of Estelle”</t>
  </si>
  <si>
    <t>Benjamin Netanyahu (Prime Minister of Israel)</t>
  </si>
  <si>
    <r>
      <rPr>
        <u/>
        <sz val="11"/>
        <color indexed="14"/>
        <rFont val="Calibri"/>
        <family val="2"/>
      </rPr>
      <t>https://electronicintifada.net/blogs/ali-abunimah/mavi-marmara-lawyers-file-case-against-israel-seizure-gaza-bound-estelle</t>
    </r>
    <r>
      <rPr>
        <sz val="11"/>
        <color indexed="8"/>
        <rFont val="Calibri"/>
        <family val="2"/>
      </rPr>
      <t xml:space="preserve">
</t>
    </r>
    <r>
      <rPr>
        <u/>
        <sz val="11"/>
        <color indexed="14"/>
        <rFont val="Calibri"/>
        <family val="2"/>
      </rPr>
      <t>https://www.theguardian.com/world/2012/oct/20/gaza-ship-estelle-israeli-forces</t>
    </r>
  </si>
  <si>
    <t>Ehud Barak (Minister of Defense and Deputy Prime Minister)</t>
  </si>
  <si>
    <t>Avigdor Lieberman (Israeli Minister of Foreign Affairs and Deputy Prime Minister of Israel)</t>
  </si>
  <si>
    <t>Benny Gantz(Chief of General Staff of the Israel Defense Forces)</t>
  </si>
  <si>
    <t xml:space="preserve">Ram Rothberg (Head of the Israel Navy) </t>
  </si>
  <si>
    <t>Almog, Doron</t>
  </si>
  <si>
    <r>
      <rPr>
        <sz val="11"/>
        <color indexed="8"/>
        <rFont val="Calibri"/>
        <family val="2"/>
      </rPr>
      <t xml:space="preserve">Machover, Daniel, and Kate Maynard. "Prosecuting Alleged Israeli War Criminals in England and Wales." </t>
    </r>
    <r>
      <rPr>
        <i/>
        <sz val="11"/>
        <color indexed="8"/>
        <rFont val="Calibri"/>
        <family val="2"/>
      </rPr>
      <t>Denning LJ</t>
    </r>
    <r>
      <rPr>
        <sz val="11"/>
        <color indexed="8"/>
        <rFont val="Calibri"/>
        <family val="2"/>
      </rPr>
      <t xml:space="preserve"> 18 (2006): 95.
</t>
    </r>
    <r>
      <rPr>
        <u/>
        <sz val="11"/>
        <color indexed="14"/>
        <rFont val="Calibri"/>
        <family val="2"/>
      </rPr>
      <t>http://news.bbc.co.uk/2/hi/uk_news/7251954.stm</t>
    </r>
    <r>
      <rPr>
        <sz val="11"/>
        <color indexed="8"/>
        <rFont val="Calibri"/>
        <family val="2"/>
      </rPr>
      <t xml:space="preserve">
</t>
    </r>
    <r>
      <rPr>
        <u/>
        <sz val="11"/>
        <color indexed="14"/>
        <rFont val="Calibri"/>
        <family val="2"/>
      </rPr>
      <t>http://pchrgaza.org/files/Reports/English/pdf_spec/PCHR-UJ-BOOK.pdf</t>
    </r>
  </si>
  <si>
    <t>“PCHR, acting for victims in Gaza, built a file of evidence with the help of Hickman &amp; Rose Solicitors to pursue a case against him (and others) in the UK in accordance with the legal principle of universal jurisdiction over war crimes.”
“The action was instigated by PCHR and Hickman &amp; Rose Solicitors, on behalf of Palestinian victims.”</t>
  </si>
  <si>
    <t>Geneva Conventions Act 1957</t>
  </si>
  <si>
    <t xml:space="preserve">“Plaintiff Li Dan, a Chinese Falun Gong practitioner who lives in Russia, was detained three times in the province Bo governed.” </t>
  </si>
  <si>
    <t>Finland</t>
  </si>
  <si>
    <r>
      <rPr>
        <u/>
        <sz val="11"/>
        <color indexed="14"/>
        <rFont val="Calibri"/>
        <family val="2"/>
      </rPr>
      <t>http://www.clearwisdom.net/emh/articles/2004/3/8/45850.html</t>
    </r>
    <r>
      <rPr>
        <sz val="11"/>
        <color indexed="8"/>
        <rFont val="Calibri"/>
        <family val="2"/>
      </rPr>
      <t xml:space="preserve">
</t>
    </r>
    <r>
      <rPr>
        <u/>
        <sz val="11"/>
        <color indexed="14"/>
        <rFont val="Calibri"/>
        <family val="2"/>
      </rPr>
      <t>http://www.clearwisdom.net/html/articles/2003/9/13/40228p.html</t>
    </r>
  </si>
  <si>
    <t>“Plaintiffs in the lawsuit include Ms. Cuiying Zhang and Ms. Jane Dai who both practice Falun Gong.”</t>
  </si>
  <si>
    <t>Added 6-23-17
Updated 10-30-17
Updated 9-14-18</t>
  </si>
  <si>
    <t>Agnes Reeves-Taylor</t>
  </si>
  <si>
    <t>In Dec 2017, “denied bail ahead of a war crime related trial slated for October 2018.”</t>
  </si>
  <si>
    <t>23 December 1989 - 1 January 1991</t>
  </si>
  <si>
    <t>“Reeves-Taylor has reportedly been under investigation by British authorities for more than three years following the release of the final TRC report.”  (Report from Liberian TRC)</t>
  </si>
  <si>
    <t>Hissene Habre</t>
  </si>
  <si>
    <t>Prosecution blocked by highest Senegalese Court on 20 March 2001</t>
  </si>
  <si>
    <t>“Seven Chadian victims and the AVCRP file a criminal complaint in Dakar, Senegal, accusing Habré of torture, barbaric acts and crimes against humanity.”
(AVCRP = “Chadian Association of Victims of Crimes and Political Repression”)</t>
  </si>
  <si>
    <t>Bush_GHW_2003</t>
  </si>
  <si>
    <t>1st Gulf war</t>
  </si>
  <si>
    <t>http://www.informationclearinghouse.info/article2335.htm</t>
  </si>
  <si>
    <t>“Seven Iraqi families”</t>
  </si>
  <si>
    <t>Belgian law amended</t>
  </si>
  <si>
    <t>Colin Powell</t>
  </si>
  <si>
    <t>Dick Cheney</t>
  </si>
  <si>
    <t>H Norman Schwarzkopf</t>
  </si>
  <si>
    <t>Mohammed Ahmed Mahgoub</t>
  </si>
  <si>
    <t>Sudan</t>
  </si>
  <si>
    <t>Withdrawn, lack of evidence (as of 2003)</t>
  </si>
  <si>
    <r>
      <rPr>
        <u/>
        <sz val="11"/>
        <color indexed="14"/>
        <rFont val="Calibri"/>
        <family val="2"/>
      </rPr>
      <t>http://www.redress.org/downloads/publications/LegalRemediesFinal.pdf</t>
    </r>
    <r>
      <rPr>
        <sz val="11"/>
        <color indexed="8"/>
        <rFont val="Calibri"/>
        <family val="2"/>
      </rPr>
      <t xml:space="preserve">
</t>
    </r>
    <r>
      <rPr>
        <u/>
        <sz val="11"/>
        <color indexed="14"/>
        <rFont val="Calibri"/>
        <family val="2"/>
      </rPr>
      <t>https://www.amnesty.org/download/Documents/128000/ior530132001en.pdf</t>
    </r>
    <r>
      <rPr>
        <sz val="11"/>
        <color indexed="8"/>
        <rFont val="Calibri"/>
        <family val="2"/>
      </rPr>
      <t xml:space="preserve"> at p. 106
</t>
    </r>
    <r>
      <rPr>
        <u/>
        <sz val="11"/>
        <color indexed="14"/>
        <rFont val="Calibri"/>
        <family val="2"/>
      </rPr>
      <t>https://www.highbeam.com/doc/1P2-18699117.html</t>
    </r>
  </si>
  <si>
    <t>1989-90</t>
  </si>
  <si>
    <t>“Sudanese refuges in the UK had raised the allegations”</t>
  </si>
  <si>
    <t>Section 134 of the Criminal Justice Act</t>
  </si>
  <si>
    <t>“the Austrian Falun Dafa Association, the International Human Rights Association, the human rights organisation ‘Society For Threatened Peoples’, many individuals, and Falun Gong practitioners who were persecuted in Beijing filed a lawsuit"</t>
  </si>
  <si>
    <t>JohnDoe(Syria/Switzerland)1</t>
  </si>
  <si>
    <t>case opened 2016</t>
  </si>
  <si>
    <r>
      <rPr>
        <u/>
        <sz val="11"/>
        <color indexed="14"/>
        <rFont val="Calibri"/>
        <family val="2"/>
      </rPr>
      <t>http://www.swissinfo.ch/eng/human-rights-violation_swiss-authorities-open-syrian-war-crimes-investigation/42490180</t>
    </r>
    <r>
      <rPr>
        <sz val="11"/>
        <color indexed="8"/>
        <rFont val="Calibri"/>
        <family val="2"/>
      </rPr>
      <t xml:space="preserve">
</t>
    </r>
    <r>
      <rPr>
        <u/>
        <sz val="11"/>
        <color indexed="14"/>
        <rFont val="Calibri"/>
        <family val="2"/>
      </rPr>
      <t>http://www.tagesanzeiger.ch/schweiz/standard/schweizer-justiz-ermittelt-wegen-kriegsverbrechen-in-syrien/story/21007826</t>
    </r>
    <r>
      <rPr>
        <sz val="11"/>
        <color indexed="8"/>
        <rFont val="Calibri"/>
        <family val="2"/>
      </rPr>
      <t xml:space="preserve">
</t>
    </r>
    <r>
      <rPr>
        <u/>
        <sz val="11"/>
        <color indexed="14"/>
        <rFont val="Calibri"/>
        <family val="2"/>
      </rPr>
      <t>https://worldradio.ch/news/2016/10/03/syrian-war-crimes-case-opened-in-switzerland/</t>
    </r>
    <r>
      <rPr>
        <sz val="11"/>
        <color indexed="8"/>
        <rFont val="Calibri"/>
        <family val="2"/>
      </rPr>
      <t xml:space="preserve">
</t>
    </r>
    <r>
      <rPr>
        <u/>
        <sz val="11"/>
        <color indexed="14"/>
        <rFont val="Calibri"/>
        <family val="2"/>
      </rPr>
      <t>http://www.pressreader.com/switzerland/nzz-am-sonntag/20161002/281479275910040</t>
    </r>
    <r>
      <rPr>
        <sz val="11"/>
        <color indexed="8"/>
        <rFont val="Calibri"/>
        <family val="2"/>
      </rPr>
      <t xml:space="preserve">
</t>
    </r>
  </si>
  <si>
    <t>“the case was brought to the OAG by the immigration authorities”</t>
  </si>
  <si>
    <t>Recep Tayyip Erdogan</t>
  </si>
  <si>
    <t>Swedish ministers case against Erdogan for crimes in Kurdish region</t>
  </si>
  <si>
    <t>Complaint filed with Swedish International Public Prosecution Offices, but no evidence of further action taken</t>
  </si>
  <si>
    <r>
      <rPr>
        <sz val="11"/>
        <color indexed="8"/>
        <rFont val="Calibri"/>
        <family val="2"/>
      </rPr>
      <t xml:space="preserve">Sources mentioning filing of case: </t>
    </r>
    <r>
      <rPr>
        <u/>
        <sz val="11"/>
        <color indexed="14"/>
        <rFont val="Calibri"/>
        <family val="2"/>
      </rPr>
      <t>https://www.independent.co.uk/news/world/europe/recep-tayyip-erdogan-latest-news-sweden-genocide-lawsuit-turkey-president-kurdish-a7835951.html</t>
    </r>
    <r>
      <rPr>
        <sz val="11"/>
        <color indexed="8"/>
        <rFont val="Calibri"/>
        <family val="2"/>
      </rPr>
      <t xml:space="preserve">
</t>
    </r>
    <r>
      <rPr>
        <u/>
        <sz val="11"/>
        <color indexed="14"/>
        <rFont val="Calibri"/>
        <family val="2"/>
      </rPr>
      <t>https://www.thelocal.se/20170711/swedish-mps-file-genocide-complaint-against-turkeys-erdogan</t>
    </r>
    <r>
      <rPr>
        <sz val="11"/>
        <color indexed="8"/>
        <rFont val="Calibri"/>
        <family val="2"/>
      </rPr>
      <t xml:space="preserve">
</t>
    </r>
    <r>
      <rPr>
        <sz val="11"/>
        <color indexed="8"/>
        <rFont val="Calibri"/>
        <family val="2"/>
      </rPr>
      <t xml:space="preserve">Source mentioning SPECIFICS (e.g. all Turkish officials named in complaint, all Swedish ministers filing, etc.): </t>
    </r>
    <r>
      <rPr>
        <u/>
        <sz val="11"/>
        <color indexed="14"/>
        <rFont val="Calibri"/>
        <family val="2"/>
      </rPr>
      <t>https://sverigesradio.se/sida/artikel.aspx?programid=2200&amp;artikel=6735976</t>
    </r>
    <r>
      <rPr>
        <sz val="11"/>
        <color indexed="8"/>
        <rFont val="Calibri"/>
        <family val="2"/>
      </rPr>
      <t xml:space="preserve">
</t>
    </r>
  </si>
  <si>
    <t xml:space="preserve">“The complaint has been signed by five MPs. Jabar Amin, Annika Lillemets, Valter Mutt and Carl Schlyter from the Green Party and Kakabaveh from the Left Party.” </t>
  </si>
  <si>
    <t>Binali Yildirim</t>
  </si>
  <si>
    <t>Ahmet Davutoglu</t>
  </si>
  <si>
    <t>Suleyman Soglu</t>
  </si>
  <si>
    <t>Efkan Ala</t>
  </si>
  <si>
    <t>Fikri Işik</t>
  </si>
  <si>
    <t>Ismet Yilmaz</t>
  </si>
  <si>
    <t>Paul Mwilambwe</t>
  </si>
  <si>
    <r>
      <rPr>
        <u/>
        <sz val="11"/>
        <color indexed="14"/>
        <rFont val="Calibri"/>
        <family val="2"/>
      </rPr>
      <t>http://www.trial-ch.org/en/resources/trial-watch/trial-watch/profiles/profile/4655/action/show/controller/Profile.html</t>
    </r>
    <r>
      <rPr>
        <sz val="11"/>
        <color indexed="8"/>
        <rFont val="Calibri"/>
        <family val="2"/>
      </rPr>
      <t xml:space="preserve">
</t>
    </r>
    <r>
      <rPr>
        <u/>
        <sz val="11"/>
        <color indexed="14"/>
        <rFont val="Calibri"/>
        <family val="2"/>
      </rPr>
      <t>https://www.fidh.org/en/region/Africa/democratic-republic-of-congo/16755-the-chebeya-bazana-case-indictment-of-paul-mwilambwe-in-senegal-on-the</t>
    </r>
  </si>
  <si>
    <t>Sentenced</t>
  </si>
  <si>
    <r>
      <rPr>
        <u/>
        <sz val="11"/>
        <color indexed="14"/>
        <rFont val="Calibri"/>
        <family val="2"/>
      </rPr>
      <t>http://www.seneweb.com/news/Afrique/affaire-chebeya-six-ans-apres-les-famill_n_183942.html</t>
    </r>
    <r>
      <rPr>
        <sz val="11"/>
        <color indexed="8"/>
        <rFont val="Calibri"/>
        <family val="2"/>
      </rPr>
      <t xml:space="preserve">
</t>
    </r>
    <r>
      <rPr>
        <u/>
        <sz val="11"/>
        <color indexed="14"/>
        <rFont val="Calibri"/>
        <family val="2"/>
      </rPr>
      <t>https://trialinternational.org/latest-post/paul-mwilambwe/</t>
    </r>
  </si>
  <si>
    <r>
      <rPr>
        <sz val="11"/>
        <color indexed="8"/>
        <rFont val="Calibri"/>
        <family val="2"/>
      </rPr>
      <t xml:space="preserve">“The FIDH Litigation Action Group (LAG), who represent the </t>
    </r>
    <r>
      <rPr>
        <b/>
        <sz val="11"/>
        <color indexed="8"/>
        <rFont val="Calibri"/>
        <family val="2"/>
      </rPr>
      <t>Chebeya and Bazana families</t>
    </r>
    <r>
      <rPr>
        <sz val="11"/>
        <color indexed="8"/>
        <rFont val="Calibri"/>
        <family val="2"/>
      </rPr>
      <t>, filed the complaint on 2 June 2014"</t>
    </r>
  </si>
  <si>
    <t>!!!!</t>
  </si>
  <si>
    <t>Bagabe, Willy</t>
  </si>
  <si>
    <t>Rwandan case</t>
  </si>
  <si>
    <r>
      <rPr>
        <u/>
        <sz val="11"/>
        <color indexed="14"/>
        <rFont val="Calibri"/>
        <family val="2"/>
      </rPr>
      <t>http://www.veritasrwandaforum.org/material/press_release_080208_eng.pdf</t>
    </r>
    <r>
      <rPr>
        <sz val="11"/>
        <color indexed="8"/>
        <rFont val="Calibri"/>
        <family val="2"/>
      </rPr>
      <t xml:space="preserve"> (press release from NGO that filed complaint)
</t>
    </r>
    <r>
      <rPr>
        <sz val="11"/>
        <color indexed="8"/>
        <rFont val="Calibri"/>
        <family val="2"/>
      </rPr>
      <t xml:space="preserve">Spanish Indictment: </t>
    </r>
    <r>
      <rPr>
        <u/>
        <sz val="11"/>
        <color indexed="14"/>
        <rFont val="Calibri"/>
        <family val="2"/>
      </rPr>
      <t>http://www.friendsofthecongo.org/pdf/spanish_indictment.pdf</t>
    </r>
    <r>
      <rPr>
        <sz val="11"/>
        <color indexed="8"/>
        <rFont val="Calibri"/>
        <family val="2"/>
      </rPr>
      <t xml:space="preserve">
</t>
    </r>
    <r>
      <rPr>
        <u/>
        <sz val="11"/>
        <color indexed="14"/>
        <rFont val="Calibri"/>
        <family val="2"/>
      </rPr>
      <t>http://www.bbc.com/news/world-africa-34477883</t>
    </r>
  </si>
  <si>
    <t>1994-2000</t>
  </si>
  <si>
    <t>“The following individuals, public institutions and organizations are plaintiffs in the
criminal lawsuit: Adolfo-Maria Pérez Esquivel, 1980 Nobel Peace laureate (Argentina); Cynthia Ann McKinney, former congresswoman (USA); Juan Carrero Saralegui, Nobel Peace Prize nominee, President of Fundación S’Olivar of Mallorca (Spain); Relatives of Spanish victims Joaquim Vallmajó (priest), Servando Mayor, Julio Rodríguez, Miguel A. Isla and Fernando de la Fuente (Marian clergy), Flors Sirera, Luis Valtueña and Manuel Madrazo (volunteers at Médicos del Mundo) and Isidro Uzcudun (priest); Relatives of Rwandan victims including Emmanuel Gapyisi (politician), a.m.o.; 7 Rwandan survivors of the crimes (in exile), Assistance aux Victimes des Conflits en Afrique Centrale, (Belgium); Centre de Lutte contre l’Impunité, (Belgium); Asociación de Víctimas Pro Iustitia, (The Netherlands); Organisation For Peace Justice And Development in Rwanda, (USA); City Councils of Figueres, Manresa, Navata and Seville (Spain); Federación de Comités de Solidaridad con el África Negra de España (12 Committees); Centro de Recursos de la Coordinadora d’ONG Solidàries de comarques gironines, (47 associations); Associació Drets Humans de Mallorca (Spain); Asociación Médicos del Mundo (Spain); Asociación Politeia (Spain).”</t>
  </si>
  <si>
    <t>article 23.4 of the Organic Law of the Judicial Power</t>
  </si>
  <si>
    <t>Bagabo, John</t>
  </si>
  <si>
    <t>Bakunzi, Frank</t>
  </si>
  <si>
    <t>Balinda, Steven</t>
  </si>
  <si>
    <t>Bayingana, Firmin</t>
  </si>
  <si>
    <t>Butera, John</t>
  </si>
  <si>
    <t>Dodo, Tahirwa</t>
  </si>
  <si>
    <t>Gabonziza, Wilson</t>
  </si>
  <si>
    <t>Gacinya, Rugumya</t>
  </si>
  <si>
    <t>Gapfizi, Dan</t>
  </si>
  <si>
    <t>Gashayija, Agustin</t>
  </si>
  <si>
    <t>Gumisiriza, Wilson</t>
  </si>
  <si>
    <t>Habimana, Joaquim</t>
  </si>
  <si>
    <t xml:space="preserve">Ibingira, Fred </t>
  </si>
  <si>
    <t>Kabalisa, Evariste</t>
  </si>
  <si>
    <t>Kabarebe, James</t>
  </si>
  <si>
    <t>Kagame, Alex</t>
  </si>
  <si>
    <t xml:space="preserve">Kagame, Paul </t>
  </si>
  <si>
    <t>Kaje, Alphonse</t>
  </si>
  <si>
    <t>Kalimba, Peter</t>
  </si>
  <si>
    <t>Kanyemera, Samuel</t>
  </si>
  <si>
    <t xml:space="preserve">Karake, Emmanuel Karenzi </t>
  </si>
  <si>
    <t>Indicted (but released)</t>
  </si>
  <si>
    <r>
      <rPr>
        <u/>
        <sz val="11"/>
        <color indexed="14"/>
        <rFont val="Calibri"/>
        <family val="2"/>
      </rPr>
      <t>http://www.veritasrwandaforum.org/material/press_release_080208_eng.pdf</t>
    </r>
    <r>
      <rPr>
        <sz val="11"/>
        <color indexed="8"/>
        <rFont val="Calibri"/>
        <family val="2"/>
      </rPr>
      <t xml:space="preserve"> (press release from NGO that filed complaint)
</t>
    </r>
    <r>
      <rPr>
        <sz val="11"/>
        <color indexed="8"/>
        <rFont val="Calibri"/>
        <family val="2"/>
      </rPr>
      <t xml:space="preserve">Spanish Indictment: </t>
    </r>
    <r>
      <rPr>
        <u/>
        <sz val="11"/>
        <color indexed="14"/>
        <rFont val="Calibri"/>
        <family val="2"/>
      </rPr>
      <t>http://www.friendsofthecongo.org/pdf/spanish_indictment.pdf</t>
    </r>
    <r>
      <rPr>
        <sz val="11"/>
        <color indexed="8"/>
        <rFont val="Calibri"/>
        <family val="2"/>
      </rPr>
      <t xml:space="preserve">
</t>
    </r>
    <r>
      <rPr>
        <u/>
        <sz val="11"/>
        <color indexed="14"/>
        <rFont val="Calibri"/>
        <family val="2"/>
      </rPr>
      <t>http://www.bbc.com/news/world-africa-34477883</t>
    </r>
    <r>
      <rPr>
        <sz val="11"/>
        <color indexed="8"/>
        <rFont val="Calibri"/>
        <family val="2"/>
      </rPr>
      <t xml:space="preserve">
</t>
    </r>
    <r>
      <rPr>
        <u/>
        <sz val="11"/>
        <color indexed="14"/>
        <rFont val="Calibri"/>
        <family val="2"/>
      </rPr>
      <t>http://www.jurist.org/paperchase/2015/06/uk-arrests-rwanda-intelligence-chief-on-war-crimes-warrant.php</t>
    </r>
  </si>
  <si>
    <r>
      <rPr>
        <sz val="11"/>
        <color indexed="8"/>
        <rFont val="Calibri"/>
        <family val="2"/>
      </rPr>
      <t xml:space="preserve">Arrested at London Heathrow airport on 20 June 2015. extradition demand of Spain rejected on 10 August 2015 and suspect returned to Rwanda (provisionally closed). </t>
    </r>
    <r>
      <rPr>
        <u/>
        <sz val="11"/>
        <color indexed="14"/>
        <rFont val="Calibri"/>
        <family val="2"/>
      </rPr>
      <t>http://civitas-maxima.org/CM_ANNUAL%20REPORT%202015.pdf</t>
    </r>
  </si>
  <si>
    <t>Karamba, Charles</t>
  </si>
  <si>
    <t>Karenzezi, Samuel</t>
  </si>
  <si>
    <t>Karenzi, Evarist</t>
  </si>
  <si>
    <t>Karera, Denys</t>
  </si>
  <si>
    <t>Kayizari, Ceaser</t>
  </si>
  <si>
    <t xml:space="preserve">Kayonga, Charles </t>
  </si>
  <si>
    <t>Majyambere, Justus</t>
  </si>
  <si>
    <t>Matayo</t>
  </si>
  <si>
    <t>Misingo, Karara</t>
  </si>
  <si>
    <t xml:space="preserve">Munyuza, Dan </t>
  </si>
  <si>
    <t>Murokore, Erik</t>
  </si>
  <si>
    <t>Musitu, Charles</t>
  </si>
  <si>
    <t>Mutabazi, Rwahama Jackson</t>
  </si>
  <si>
    <t>Ntukayajemo, Godefroid</t>
  </si>
  <si>
    <t xml:space="preserve">Nyamwasa, Kayumba </t>
  </si>
  <si>
    <t>Nzabamwita, Joseph</t>
  </si>
  <si>
    <t xml:space="preserve">Nziza, Jack </t>
  </si>
  <si>
    <t>Rurayi, Gasana</t>
  </si>
  <si>
    <t>Udahemuka, Silas</t>
  </si>
  <si>
    <t>Gaza 2002</t>
  </si>
  <si>
    <t>"On January 29 2009, the Central Investigative Judge No. 4 of the Audiencia Nacional ruled that the Israeli authorities were not willing to investigate and bring to trial”</t>
  </si>
  <si>
    <r>
      <rPr>
        <sz val="11"/>
        <color indexed="8"/>
        <rFont val="Calibri"/>
        <family val="2"/>
      </rPr>
      <t xml:space="preserve">http://web.archive.org/web/20090430213332/http://www.fidh.org/IMG/pdf/admission_order_propery_translated-1.pdf
</t>
    </r>
    <r>
      <rPr>
        <sz val="11"/>
        <color indexed="8"/>
        <rFont val="Calibri"/>
        <family val="2"/>
      </rPr>
      <t xml:space="preserve">http://pchrgaza.org/files/Reports/English/pdf_spec/PCHR-UJ-BOOK.pdf
</t>
    </r>
    <r>
      <rPr>
        <u/>
        <sz val="11"/>
        <color indexed="14"/>
        <rFont val="Calibri"/>
        <family val="2"/>
      </rPr>
      <t>http://www.ngo-monitor.org/data/images/File/lawfare-monograph.pdf</t>
    </r>
  </si>
  <si>
    <t>“The lawsuit was taken on behalf of six survivors and relatives of the Al-Daraj assassination… PCHR, with the assistance of Spanish partners – Antonio Segura, Gonzalo Boye, Juan Moreno and Raul Maillo – filed a lawsuit at the Spanish Audiencia Nacional (National Court), against seven former senior Israeli military officials.”</t>
  </si>
  <si>
    <t>" article 26 of the Organic Law 6/1985, as amended by Organic Law 11/1999, article 23.4 (a) and (g)”</t>
  </si>
  <si>
    <t>Dichter, Avi</t>
  </si>
  <si>
    <t>Eiland, Giora</t>
  </si>
  <si>
    <t>Halutz, Dan</t>
  </si>
  <si>
    <t>Herzog, Michael</t>
  </si>
  <si>
    <t>Jesuits massacre</t>
  </si>
  <si>
    <t>“The relatives of two priests who died in Guatemala in the 1980s filed a complaint”
“supported by various non-governmental organisations in Belgium, including the Flemish Guatemala Committee, the Flemish Guatemala Concertation, 11.11.11. (the Flemish umbrella organisation of development NGOs), and the Serge Berten Committee.”</t>
  </si>
  <si>
    <t>Habre</t>
  </si>
  <si>
    <t>“Three Chadian victims who had acquired Belgian nationality file a criminal complaint against Habré with Judge Daniel Fransen of the District Court of Brussels under Belgium’s universal jurisdiction law for crimes against humanity, torture, arbitrary arrests, and abduction. Since then, about 20 other victims have joined the case.”
"The complaint comes from 21 victims, three of them having obtained Belgian nationality after several years of residence there.”
“Chadian victims living in Belgium file charges in Brussels against Habré.”</t>
  </si>
  <si>
    <t>Sun Jiazheng</t>
  </si>
  <si>
    <t>“three Chinese men and a French woman [who] say they have been imprisoned and tortured”</t>
  </si>
  <si>
    <r>
      <rPr>
        <u/>
        <sz val="11"/>
        <color indexed="14"/>
        <rFont val="Calibri"/>
        <family val="2"/>
      </rPr>
      <t>http://www.clearwisdom.net/html/articles/2005/3/18/zip.html</t>
    </r>
    <r>
      <rPr>
        <sz val="11"/>
        <color indexed="8"/>
        <rFont val="Calibri"/>
        <family val="2"/>
      </rPr>
      <t xml:space="preserve">
</t>
    </r>
    <r>
      <rPr>
        <u/>
        <sz val="11"/>
        <color indexed="14"/>
        <rFont val="Calibri"/>
        <family val="2"/>
      </rPr>
      <t>http://www.clearwisdom.net/emh/articles/2004/5/11/47930.html</t>
    </r>
    <r>
      <rPr>
        <sz val="11"/>
        <color indexed="8"/>
        <rFont val="Calibri"/>
        <family val="2"/>
      </rPr>
      <t xml:space="preserve">
</t>
    </r>
    <r>
      <rPr>
        <u/>
        <sz val="11"/>
        <color indexed="14"/>
        <rFont val="Calibri"/>
        <family val="2"/>
      </rPr>
      <t>http://www.clearharmony.net/articles/a19506-UK-Falun-Gong-Practitioners-Take-Legal-Action-Against-Bo-Xilai.html</t>
    </r>
  </si>
  <si>
    <t>“UK Falun Gong practitioners”</t>
  </si>
  <si>
    <t>Abdellatif Hammouchi_2013</t>
  </si>
  <si>
    <t>https://trialinternational.org/latest-post/abdellatif-hammouchi/</t>
  </si>
  <si>
    <t>2013 Complaint filed by Moroccan torture victim Adil Lamtalsi with assistance of ACAT (Action by Christians for the Abolition of Torture) (Action des Chrétiens pour l'Abolition de la Torture)</t>
  </si>
  <si>
    <t>Complaints were rejected by French authorities b/c no evidence Hammouchi was present on French territory</t>
  </si>
  <si>
    <t>Abdellatif Hammouchi_2014_1</t>
  </si>
  <si>
    <t>2013 Complaint filed by Moroccan torture victim Naama Asfari with assistance of ACAT (Action by Christians for the Abolition of Torture) (Action des Chrétiens pour l'Abolition de la Torture)</t>
  </si>
  <si>
    <t>Li Changchun</t>
  </si>
  <si>
    <r>
      <rPr>
        <u/>
        <sz val="11"/>
        <color indexed="14"/>
        <rFont val="Calibri"/>
        <family val="2"/>
      </rPr>
      <t>http://www.clearwisdom.net/html/articles/2005/3/18/zip.html</t>
    </r>
    <r>
      <rPr>
        <sz val="11"/>
        <color indexed="8"/>
        <rFont val="Calibri"/>
        <family val="2"/>
      </rPr>
      <t xml:space="preserve">
</t>
    </r>
    <r>
      <rPr>
        <u/>
        <sz val="11"/>
        <color indexed="14"/>
        <rFont val="Calibri"/>
        <family val="2"/>
      </rPr>
      <t>http://www.clearwisdom.net/emh/articles/2004/7/11/50107.html</t>
    </r>
  </si>
  <si>
    <t>3 plaintiffs: “Chinese-Australian Falun Gong practitioner Ms. Dai Zhizhen, whose husband Mr. Chen Yong was tortured to death in Guangdong Province because of his practice of Falun Gong; Ms. Chen Ying, currently a resident of France. She had lived in France with her husband who worked for the Chinese Embassy in France. Later, because she went back to China and peacefully appealed for Falun Gong, she was arrested and detained several times. During her detention, Ms. Chen was beaten, injected with harmful drugs, deprived of sleep and forced to undergo brainwashing. The third plaintiff in the case is Ms. Chen Zhumei, also residing in France; Ms. Chen Zhumei had gone back to China to call for an end to the persecution but was beaten, threatened and verbally abused by Chinese police officers.”</t>
  </si>
  <si>
    <t>Tito Barahira (or Barahirwa)</t>
  </si>
  <si>
    <t>Being appealed (no news)</t>
  </si>
  <si>
    <r>
      <rPr>
        <u/>
        <sz val="11"/>
        <color indexed="14"/>
        <rFont val="Calibri"/>
        <family val="2"/>
      </rPr>
      <t>http://www.trial-ch.org/en/resources/trial-watch/trial-watch/profiles/profile/4255/action/show/controller/Profile.html</t>
    </r>
    <r>
      <rPr>
        <sz val="11"/>
        <color indexed="8"/>
        <rFont val="Calibri"/>
        <family val="2"/>
      </rPr>
      <t xml:space="preserve">
</t>
    </r>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http://www.dailymail.co.uk/wires/afp/article-3679668/Rwandan-ex-mayors-appeal-French-life-terms-genocide.html</t>
    </r>
    <r>
      <rPr>
        <sz val="11"/>
        <color indexed="8"/>
        <rFont val="Calibri"/>
        <family val="2"/>
      </rPr>
      <t xml:space="preserve">
</t>
    </r>
    <r>
      <rPr>
        <u/>
        <sz val="11"/>
        <color indexed="14"/>
        <rFont val="Calibri"/>
        <family val="2"/>
      </rPr>
      <t>https://www.theguardian.com/world/2016/jul/06/two-rwandan-mayors-jailed-for-life-over-1994-massacre</t>
    </r>
    <r>
      <rPr>
        <sz val="11"/>
        <color indexed="8"/>
        <rFont val="Calibri"/>
        <family val="2"/>
      </rPr>
      <t xml:space="preserve">
</t>
    </r>
    <r>
      <rPr>
        <u/>
        <sz val="11"/>
        <color indexed="14"/>
        <rFont val="Calibri"/>
        <family val="2"/>
      </rPr>
      <t>http://www.justiceinfo.net/en/tribunals/national-tribunals/27240-france-tries-two-rwandan-mayors-for-genocide.html</t>
    </r>
  </si>
  <si>
    <t>31 August 2009, Rwandan Prosecutor (Kigali) issues warrant, 2010 Rwandan court indicts, 2011 CPCR filed complaint in France</t>
  </si>
  <si>
    <t>Norbert Dabira</t>
  </si>
  <si>
    <t>Congo_Brazzaville</t>
  </si>
  <si>
    <t>The disappeared of the Beach</t>
  </si>
  <si>
    <t>Ongoing (as of June 2016)</t>
  </si>
  <si>
    <r>
      <rPr>
        <u/>
        <sz val="11"/>
        <color indexed="14"/>
        <rFont val="Calibri"/>
        <family val="2"/>
      </rPr>
      <t>https://www.fidh.org/International-Federation-for-Human-Rights/Africa/congo/the-disappeared-of-the-beach-case/16341-the-brazza</t>
    </r>
    <r>
      <rPr>
        <sz val="11"/>
        <color indexed="8"/>
        <rFont val="Calibri"/>
        <family val="2"/>
      </rPr>
      <t xml:space="preserve">
</t>
    </r>
    <r>
      <rPr>
        <u/>
        <sz val="11"/>
        <color indexed="14"/>
        <rFont val="Calibri"/>
        <family val="2"/>
      </rPr>
      <t>https://www.fidh.org/en/issues/litigation/litigation-against-individuals/the-disappeared-of-the-beach-case/16341-the-brazzaville-beach-case-france-confirms-that-norbert-dabira-is-under</t>
    </r>
    <r>
      <rPr>
        <sz val="11"/>
        <color indexed="8"/>
        <rFont val="Calibri"/>
        <family val="2"/>
      </rPr>
      <t xml:space="preserve">
</t>
    </r>
    <r>
      <rPr>
        <u/>
        <sz val="11"/>
        <color indexed="14"/>
        <rFont val="Calibri"/>
        <family val="2"/>
      </rPr>
      <t>https://translate.google.com/translate?hl=en&amp;sl=fr&amp;u=https://fr.wikipedia.org/wiki/Norbert_Dabira&amp;prev=search</t>
    </r>
    <r>
      <rPr>
        <sz val="11"/>
        <color indexed="8"/>
        <rFont val="Calibri"/>
        <family val="2"/>
      </rPr>
      <t xml:space="preserve">
</t>
    </r>
    <r>
      <rPr>
        <u/>
        <sz val="11"/>
        <color indexed="14"/>
        <rFont val="Calibri"/>
        <family val="2"/>
      </rPr>
      <t>https://translate.google.com/translate?hl=en&amp;sl=fr&amp;u=http://oeildafrique.com/disparus-du-beach-brazzaville-general-norbert-dabira-reste-inculpe/&amp;prev=search</t>
    </r>
  </si>
  <si>
    <t>5/1999 (approx)</t>
  </si>
  <si>
    <t>8/2013 (APPROX)</t>
  </si>
  <si>
    <t>4 or 5 CLARIFY</t>
  </si>
  <si>
    <t>Article 689-1 and 689-2 of the French Code of Criminal Procedure and the Convention against Torture, and further as a crime against humanity (under Article 212-1 of the Criminal Code)</t>
  </si>
  <si>
    <t xml:space="preserve">Adoua, Blaise </t>
  </si>
  <si>
    <t>https://www.icrc.org/customary-ihl/eng/docs/v2_cou_fr_rule157</t>
  </si>
  <si>
    <t xml:space="preserve">Ndengue, Jean-François </t>
  </si>
  <si>
    <t>Dismissal - immunity</t>
  </si>
  <si>
    <t>Oba, Pierre</t>
  </si>
  <si>
    <t xml:space="preserve">Sassou-Nguesso (or N’Guesso), Denis </t>
  </si>
  <si>
    <t xml:space="preserve">Huang Ju </t>
  </si>
  <si>
    <t>Ireland</t>
  </si>
  <si>
    <r>
      <rPr>
        <u/>
        <sz val="11"/>
        <color indexed="14"/>
        <rFont val="Calibri"/>
        <family val="2"/>
      </rPr>
      <t>http://www.clearwisdom.net/html/articles/2005/3/18/zip.html</t>
    </r>
    <r>
      <rPr>
        <sz val="11"/>
        <color indexed="8"/>
        <rFont val="Calibri"/>
        <family val="2"/>
      </rPr>
      <t xml:space="preserve">
</t>
    </r>
    <r>
      <rPr>
        <u/>
        <sz val="11"/>
        <color indexed="14"/>
        <rFont val="Calibri"/>
        <family val="2"/>
      </rPr>
      <t>http://web.archive.org/web/20050421061645/http://www.ireland.com/newspaper/front/2004/1117/1909611588HMCHINESE.html</t>
    </r>
  </si>
  <si>
    <t>5 Irish Falun Gong practitioners</t>
  </si>
  <si>
    <t>Ashkenazi, Gabi</t>
  </si>
  <si>
    <t>6 norwegian lawyers “representing three people of Palestinian origin living in Norway and 20 families who lost loved ones or property during the attack”</t>
  </si>
  <si>
    <t>Ignace Murwanashyaka_2006</t>
  </si>
  <si>
    <r>
      <rPr>
        <sz val="11"/>
        <color indexed="8"/>
        <rFont val="Calibri"/>
        <family val="2"/>
      </rPr>
      <t xml:space="preserve">http://www.trial-ch.org/en/resources/trial-watch/trial-watch/profiles/profile/854/action/show/controller/Profile/tab/legal-procedure.html
</t>
    </r>
    <r>
      <rPr>
        <sz val="11"/>
        <color indexed="8"/>
        <rFont val="Calibri"/>
        <family val="2"/>
      </rPr>
      <t xml:space="preserve">ECCHR SUMMARY REPORT: </t>
    </r>
    <r>
      <rPr>
        <u/>
        <sz val="11"/>
        <color indexed="14"/>
        <rFont val="Calibri"/>
        <family val="2"/>
      </rPr>
      <t>https://www.ecchr.eu/en/documents/publications/ecchr-publications/studies-and-reports.html?file=tl_files/Dokumente/Publikationen/FDLR%20Report%20Executive%20Summary_EN.PDF</t>
    </r>
    <r>
      <rPr>
        <sz val="11"/>
        <color indexed="8"/>
        <rFont val="Calibri"/>
        <family val="2"/>
      </rPr>
      <t xml:space="preserve">
</t>
    </r>
    <r>
      <rPr>
        <sz val="11"/>
        <color indexed="8"/>
        <rFont val="Calibri"/>
        <family val="2"/>
      </rPr>
      <t>“Universal Jurisdiction in Germany? The Congo War Crimes Trial: First Case under the Code of Crimes against International Law” ECCHR Report, 8 June 2016</t>
    </r>
  </si>
  <si>
    <t>January 2008 - November 2009</t>
  </si>
  <si>
    <t>a german Atty General (Bundesanwaltschaft) initiated the investigation in response to travel and financial sanctions put on defendant by UN. (as part of international effort)</t>
  </si>
  <si>
    <t>Prosecution stalled</t>
  </si>
  <si>
    <t>Case was dropped on 4/30/2009</t>
  </si>
  <si>
    <r>
      <rPr>
        <sz val="11"/>
        <color indexed="8"/>
        <rFont val="Calibri"/>
        <family val="2"/>
      </rPr>
      <t xml:space="preserve">Complaint: </t>
    </r>
    <r>
      <rPr>
        <u/>
        <sz val="11"/>
        <color indexed="14"/>
        <rFont val="Calibri"/>
        <family val="2"/>
      </rPr>
      <t>https://web.archive.org/web/20120303014906/http://www.mazlumder.org/ing/haber_detay.asp?haberID=15</t>
    </r>
    <r>
      <rPr>
        <sz val="11"/>
        <color indexed="8"/>
        <rFont val="Calibri"/>
        <family val="2"/>
      </rPr>
      <t xml:space="preserve">
</t>
    </r>
    <r>
      <rPr>
        <u/>
        <sz val="11"/>
        <color indexed="14"/>
        <rFont val="Calibri"/>
        <family val="2"/>
      </rPr>
      <t>https://www.dailykos.com/stories/2009/4/30/726464/-</t>
    </r>
  </si>
  <si>
    <t>12/2008 - 1/2009</t>
  </si>
  <si>
    <t>a group called Mazlum-Der, Turkey based Human Rights org</t>
  </si>
  <si>
    <t>Case dropped by prosecutor</t>
  </si>
  <si>
    <t>Ben-Eliezer, Binyamin</t>
  </si>
  <si>
    <t>Gilon, Carmi</t>
  </si>
  <si>
    <t>Mofaz, Shaul</t>
  </si>
  <si>
    <t>Peres, Simon</t>
  </si>
  <si>
    <t>Peretz, Amir</t>
  </si>
  <si>
    <t>Shkedy, Eliezer</t>
  </si>
  <si>
    <t>Vilnai, Matan</t>
  </si>
  <si>
    <t>Ya’alon, Moshe Bogie</t>
  </si>
  <si>
    <r>
      <rPr>
        <u/>
        <sz val="11"/>
        <color indexed="14"/>
        <rFont val="Calibri"/>
        <family val="2"/>
      </rPr>
      <t>http://tamilguardian.com/content/german-lawsuit-accuses-turkish-president-war-crimes-against-kurds?articleid=21179</t>
    </r>
    <r>
      <rPr>
        <sz val="11"/>
        <color indexed="8"/>
        <rFont val="Calibri"/>
        <family val="2"/>
      </rPr>
      <t xml:space="preserve">
</t>
    </r>
    <r>
      <rPr>
        <u/>
        <sz val="11"/>
        <color indexed="14"/>
        <rFont val="Calibri"/>
        <family val="2"/>
      </rPr>
      <t>http://rudaw.net/english/middleeast/turkey/270620161</t>
    </r>
    <r>
      <rPr>
        <sz val="11"/>
        <color indexed="8"/>
        <rFont val="Calibri"/>
        <family val="2"/>
      </rPr>
      <t xml:space="preserve">
</t>
    </r>
    <r>
      <rPr>
        <u/>
        <sz val="11"/>
        <color indexed="14"/>
        <rFont val="Calibri"/>
        <family val="2"/>
      </rPr>
      <t>http://www.reuters.com/article/us-germany-turkey-complaint-idUSKCN0ZD231</t>
    </r>
    <r>
      <rPr>
        <sz val="11"/>
        <color indexed="8"/>
        <rFont val="Calibri"/>
        <family val="2"/>
      </rPr>
      <t xml:space="preserve">
</t>
    </r>
    <r>
      <rPr>
        <u/>
        <sz val="11"/>
        <color indexed="14"/>
        <rFont val="Calibri"/>
        <family val="2"/>
      </rPr>
      <t>http://www.dw.com/en/german-lawsuit-accuses-turkey-of-war-crimes-in-military-operations-against-kurds/a-19361089</t>
    </r>
    <r>
      <rPr>
        <sz val="11"/>
        <color indexed="8"/>
        <rFont val="Calibri"/>
        <family val="2"/>
      </rPr>
      <t xml:space="preserve">
</t>
    </r>
    <r>
      <rPr>
        <u/>
        <sz val="11"/>
        <color indexed="14"/>
        <rFont val="Calibri"/>
        <family val="2"/>
      </rPr>
      <t>http://www.thelocal.de/20160627/german-mps-file-war-crimes-suit-against-erdogan</t>
    </r>
    <r>
      <rPr>
        <sz val="11"/>
        <color indexed="8"/>
        <rFont val="Calibri"/>
        <family val="2"/>
      </rPr>
      <t xml:space="preserve">
</t>
    </r>
    <r>
      <rPr>
        <u/>
        <sz val="11"/>
        <color indexed="14"/>
        <rFont val="Calibri"/>
        <family val="2"/>
      </rPr>
      <t>https://sputniknews.com/politics/201606281042101173-german-erdogan-war-crimes-trial/</t>
    </r>
    <r>
      <rPr>
        <sz val="11"/>
        <color indexed="8"/>
        <rFont val="Calibri"/>
        <family val="2"/>
      </rPr>
      <t xml:space="preserve">
</t>
    </r>
    <r>
      <rPr>
        <sz val="11"/>
        <color indexed="8"/>
        <rFont val="Calibri"/>
        <family val="2"/>
      </rPr>
      <t xml:space="preserve">	http://www.mafdad.org/de/strafanzeige-gegen-recep-tayip-erdogan-u-a-nach-dem-volkerstrafgesetzbuch-wegen-kriegsverbrechen-und-verbrechen-gegen-die-menschlichkeit/
</t>
    </r>
    <r>
      <rPr>
        <sz val="11"/>
        <color indexed="8"/>
        <rFont val="Calibri"/>
        <family val="2"/>
      </rPr>
      <t xml:space="preserve">	http://www.anadoluverumelimedya.com/2016/11/15/14681/
</t>
    </r>
    <r>
      <rPr>
        <sz val="11"/>
        <color indexed="8"/>
        <rFont val="Calibri"/>
        <family val="2"/>
      </rPr>
      <t xml:space="preserve">	https://turkishpress.de/tr/node/529
</t>
    </r>
  </si>
  <si>
    <r>
      <rPr>
        <sz val="11"/>
        <color indexed="8"/>
        <rFont val="Calibri"/>
        <family val="2"/>
      </rPr>
      <t xml:space="preserve">A massive group of German lawmakers, lawyers, activists and high-profile artists.  (See list here: </t>
    </r>
    <r>
      <rPr>
        <u/>
        <sz val="11"/>
        <color indexed="14"/>
        <rFont val="Calibri"/>
        <family val="2"/>
      </rPr>
      <t>http://www.mafdad.org/de/strafanzeige-gegen-recep-tayip-erdogan-u-a-nach-dem-volkerstrafgesetzbuch-wegen-kriegsverbrechen-und-verbrechen-gegen-die-menschlichkeit/</t>
    </r>
  </si>
  <si>
    <t>Efka Ala</t>
  </si>
  <si>
    <t>Vecdi Gönül</t>
  </si>
  <si>
    <t>Salih Zeki Çolak</t>
  </si>
  <si>
    <t>Mehmet Okkan</t>
  </si>
  <si>
    <t>Galip Mendi</t>
  </si>
  <si>
    <t>Adem Huduti</t>
  </si>
  <si>
    <t>Ibrahim Yolmaz</t>
  </si>
  <si>
    <t>Musa CITIL</t>
  </si>
  <si>
    <t>Abdullah Baysar</t>
  </si>
  <si>
    <t>Ali Osman Gürcan</t>
  </si>
  <si>
    <t>Mustafa Sakaoğlu</t>
  </si>
  <si>
    <t>Celal Sel</t>
  </si>
  <si>
    <t>Ömer Faruk Karakaş</t>
  </si>
  <si>
    <t>Ali Ihsan Su</t>
  </si>
  <si>
    <t>Ahmet Adanur</t>
  </si>
  <si>
    <t>Cuma Çoban</t>
  </si>
  <si>
    <t>M. Celalettin Lekesiz</t>
  </si>
  <si>
    <t>Abdallah Kallel</t>
  </si>
  <si>
    <t>Tunisia</t>
  </si>
  <si>
    <r>
      <rPr>
        <u/>
        <sz val="11"/>
        <color indexed="14"/>
        <rFont val="Calibri"/>
        <family val="2"/>
      </rPr>
      <t>https://trialinternational.org/latest-post/echr-should-voice-its-opinion-on-the-immunity-of-torturer-minister/</t>
    </r>
    <r>
      <rPr>
        <sz val="11"/>
        <color indexed="8"/>
        <rFont val="Calibri"/>
        <family val="2"/>
      </rPr>
      <t xml:space="preserve">
</t>
    </r>
    <r>
      <rPr>
        <sz val="11"/>
        <color indexed="8"/>
        <rFont val="Calibri"/>
        <family val="2"/>
      </rPr>
      <t>https://trialinternational.org/fr/latest-post/demande-en-reparation-contre-la-tunisie/</t>
    </r>
  </si>
  <si>
    <t>Abdennacer Naït-Liman, “a Tunisian victim of torture”</t>
  </si>
  <si>
    <t xml:space="preserve">Kallel fled country </t>
  </si>
  <si>
    <t xml:space="preserve">Pinochet_1994, Augusto </t>
  </si>
  <si>
    <t>Geoffrey Bindman, UK Prosecutions for Crimes under International Law, in Justice for Crimes against Humanity 365, 366-69 (Mark Lattimer &amp; Philippe Sands eds. 2003).</t>
  </si>
  <si>
    <t>Amnesty International</t>
  </si>
  <si>
    <t xml:space="preserve">Pinochet_1997, Augusto </t>
  </si>
  <si>
    <t xml:space="preserve">Pinochet_1998, Augusto </t>
  </si>
  <si>
    <t>Completed 12-7-16
Updated 20-30-2017</t>
  </si>
  <si>
    <t>Mohamad Abdullah</t>
  </si>
  <si>
    <r>
      <rPr>
        <sz val="11"/>
        <color indexed="8"/>
        <rFont val="Calibri"/>
        <family val="2"/>
      </rPr>
      <t xml:space="preserve">https://www.irinnews.org/feature/2016/04/20/where-are-they-hiding
</t>
    </r>
    <r>
      <rPr>
        <u/>
        <sz val="11"/>
        <color indexed="14"/>
        <rFont val="Calibri"/>
        <family val="2"/>
      </rPr>
      <t>https://www.alaraby.co.uk/english/news/2016/2/25/sweden-arrests-syrian-asylum-seeker-for-war-crimes</t>
    </r>
    <r>
      <rPr>
        <sz val="11"/>
        <color indexed="8"/>
        <rFont val="Calibri"/>
        <family val="2"/>
      </rPr>
      <t xml:space="preserve">
</t>
    </r>
  </si>
  <si>
    <t>Another syrian refugee in Sweden</t>
  </si>
  <si>
    <t>Muammar Al-Gadaffi</t>
  </si>
  <si>
    <t>Libya</t>
  </si>
  <si>
    <t>Al-Hazouz torture case</t>
  </si>
  <si>
    <r>
      <rPr>
        <u/>
        <sz val="11"/>
        <color indexed="14"/>
        <rFont val="Calibri"/>
        <family val="2"/>
      </rPr>
      <t>http://www.20minutes.fr/france/200893-20071213-avocats-frontieres-depose-plainte-contre-kadhafi-tortures</t>
    </r>
    <r>
      <rPr>
        <sz val="11"/>
        <color indexed="8"/>
        <rFont val="Calibri"/>
        <family val="2"/>
      </rPr>
      <t xml:space="preserve">
</t>
    </r>
    <r>
      <rPr>
        <u/>
        <sz val="11"/>
        <color indexed="14"/>
        <rFont val="Calibri"/>
        <family val="2"/>
      </rPr>
      <t>http://www.lefigaro.fr/flash-actu/2007/12/12/01011-20071212FILWWW00558-kadhafi-plainte-du-medecin-bulgare.php</t>
    </r>
    <r>
      <rPr>
        <sz val="11"/>
        <color indexed="8"/>
        <rFont val="Calibri"/>
        <family val="2"/>
      </rPr>
      <t xml:space="preserve">
</t>
    </r>
    <r>
      <rPr>
        <u/>
        <sz val="11"/>
        <color indexed="14"/>
        <rFont val="Calibri"/>
        <family val="2"/>
      </rPr>
      <t>http://www.cbsnews.com/news/doctor-detained-in-libya-suing-gadhafi/</t>
    </r>
    <r>
      <rPr>
        <sz val="11"/>
        <color indexed="8"/>
        <rFont val="Calibri"/>
        <family val="2"/>
      </rPr>
      <t xml:space="preserve">
</t>
    </r>
    <r>
      <rPr>
        <u/>
        <sz val="11"/>
        <color indexed="14"/>
        <rFont val="Calibri"/>
        <family val="2"/>
      </rPr>
      <t>http://usatoday30.usatoday.com/news/world/2007-12-12-3900409884_x.htm</t>
    </r>
  </si>
  <si>
    <t>Ashraf al-Hazouz, a Palestinian-Bulgarian, with the help of his attorney, Françoise Cantier (then-president of Avocats sans frontières France)</t>
  </si>
  <si>
    <t>JohnDoe(Libya)1</t>
  </si>
  <si>
    <t>JohnDoe(Libya)2</t>
  </si>
  <si>
    <t>JohnDoe(Libya)3</t>
  </si>
  <si>
    <t>JohnDoe(Libya)4</t>
  </si>
  <si>
    <t>JohnDoe(Libya)5</t>
  </si>
  <si>
    <t>JohnDoe(Libya)6</t>
  </si>
  <si>
    <t>Australia</t>
  </si>
  <si>
    <t>Nazi cases</t>
  </si>
  <si>
    <t>Australian Special Investigations Unit (though they were spurred on by a documentary on the ABC)</t>
  </si>
  <si>
    <t>Australian War Crimes act of 1988</t>
  </si>
  <si>
    <t>Berezowsky, Michael (or Mikolay)</t>
  </si>
  <si>
    <t>Dismissal - lack of evidence</t>
  </si>
  <si>
    <r>
      <rPr>
        <u/>
        <sz val="11"/>
        <color indexed="14"/>
        <rFont val="Calibri"/>
        <family val="2"/>
      </rPr>
      <t>https://books.google.com/books?id=5h_8dxXEIPsC&amp;pg=PA227</t>
    </r>
    <r>
      <rPr>
        <sz val="11"/>
        <color indexed="8"/>
        <rFont val="Calibri"/>
        <family val="2"/>
      </rPr>
      <t xml:space="preserve">, pp. 227-230
</t>
    </r>
    <r>
      <rPr>
        <sz val="11"/>
        <color indexed="8"/>
        <rFont val="Calibri"/>
        <family val="2"/>
      </rPr>
      <t xml:space="preserve">Chronology here: </t>
    </r>
    <r>
      <rPr>
        <u/>
        <sz val="11"/>
        <color indexed="14"/>
        <rFont val="Calibri"/>
        <family val="2"/>
      </rPr>
      <t>https://www.monash.edu/law/research/projects/war-crimes-australia/chronology</t>
    </r>
  </si>
  <si>
    <t>Malone v.Berezowsky, File No. 91/25241 (Adelaide Magis. Ct. 16 July 1992) (unfit to stand trial);</t>
  </si>
  <si>
    <t>Dismissed b/c defendant found unfit to stand trial</t>
  </si>
  <si>
    <t xml:space="preserve">Wagner, Heinrich </t>
  </si>
  <si>
    <t>Dismissal - ill health</t>
  </si>
  <si>
    <t>Dismissed b/c defendant found unfit to stand trial (cardiologists said he had suffered a heart attack and a trial would prove fatal)</t>
  </si>
  <si>
    <t>Doe_John174</t>
  </si>
  <si>
    <t>never formally charged</t>
  </si>
  <si>
    <r>
      <rPr>
        <sz val="11"/>
        <color indexed="8"/>
        <rFont val="Calibri"/>
        <family val="2"/>
      </rPr>
      <t xml:space="preserve">Mr A.C.C. Menzies OBE, Review of Material Relating to the Entry of Suspected War Criminals into Australia 119-20 (1986).
</t>
    </r>
    <r>
      <rPr>
        <u/>
        <sz val="11"/>
        <color indexed="14"/>
        <rFont val="Calibri"/>
        <family val="2"/>
      </rPr>
      <t>https://books.google.com/books?id=7o7KTp1341gC&amp;pg=PA126&amp;lpg=PA126</t>
    </r>
    <r>
      <rPr>
        <sz val="11"/>
        <color indexed="8"/>
        <rFont val="Calibri"/>
        <family val="2"/>
      </rPr>
      <t xml:space="preserve">
</t>
    </r>
    <r>
      <rPr>
        <sz val="11"/>
        <color indexed="8"/>
        <rFont val="Calibri"/>
        <family val="2"/>
      </rPr>
      <t xml:space="preserve">Chronology here: </t>
    </r>
    <r>
      <rPr>
        <u/>
        <sz val="11"/>
        <color indexed="14"/>
        <rFont val="Calibri"/>
        <family val="2"/>
      </rPr>
      <t>https://www.monash.edu/law/research/projects/war-crimes-australia/chronology</t>
    </r>
  </si>
  <si>
    <t>Doe_John175</t>
  </si>
  <si>
    <t>Doe_John176</t>
  </si>
  <si>
    <t>Doe_John177</t>
  </si>
  <si>
    <t>Doe_John178</t>
  </si>
  <si>
    <t>Doe_John179</t>
  </si>
  <si>
    <t>Doe_John180</t>
  </si>
  <si>
    <t>Doe_John181</t>
  </si>
  <si>
    <t>Doe_John182</t>
  </si>
  <si>
    <t>Doe_John183</t>
  </si>
  <si>
    <t>Doe_John184</t>
  </si>
  <si>
    <t>Doe_John185</t>
  </si>
  <si>
    <t>Doe_John186</t>
  </si>
  <si>
    <t>Doe_John187</t>
  </si>
  <si>
    <t>Doe_John188</t>
  </si>
  <si>
    <t>Doe_John189</t>
  </si>
  <si>
    <t>Doe_John190</t>
  </si>
  <si>
    <t>Doe_John191</t>
  </si>
  <si>
    <t>Doe_John192</t>
  </si>
  <si>
    <t>Doe_John193</t>
  </si>
  <si>
    <t>Doe_John194</t>
  </si>
  <si>
    <t>Doe_John195</t>
  </si>
  <si>
    <t>Doe_John196</t>
  </si>
  <si>
    <t>Doe_John197</t>
  </si>
  <si>
    <t>Doe_John198</t>
  </si>
  <si>
    <t>Doe_John199</t>
  </si>
  <si>
    <t>Doe_John200</t>
  </si>
  <si>
    <t>Doe_John201</t>
  </si>
  <si>
    <t>Doe_John202</t>
  </si>
  <si>
    <t>Doe_John203</t>
  </si>
  <si>
    <t>Doe_John204</t>
  </si>
  <si>
    <t>Doe_John205</t>
  </si>
  <si>
    <t>Doe_John206</t>
  </si>
  <si>
    <t>Doe_John207</t>
  </si>
  <si>
    <t>Doe_John208</t>
  </si>
  <si>
    <t>Doe_John209</t>
  </si>
  <si>
    <t>Doe_John210</t>
  </si>
  <si>
    <t>Doe_John211</t>
  </si>
  <si>
    <t>Doe_John212</t>
  </si>
  <si>
    <t>Doe_John213</t>
  </si>
  <si>
    <t>Doe_John214</t>
  </si>
  <si>
    <t>Doe_John215</t>
  </si>
  <si>
    <t>Doe_John216</t>
  </si>
  <si>
    <t>Doe_John217</t>
  </si>
  <si>
    <t>Doe_John218</t>
  </si>
  <si>
    <t>Doe_John219</t>
  </si>
  <si>
    <t>Doe_John220</t>
  </si>
  <si>
    <t>Doe_John221</t>
  </si>
  <si>
    <t>Doe_John222</t>
  </si>
  <si>
    <t>Doe_John223</t>
  </si>
  <si>
    <t>Doe_John224</t>
  </si>
  <si>
    <t>Doe_John225</t>
  </si>
  <si>
    <t>Doe_John226</t>
  </si>
  <si>
    <t>Doe_John227</t>
  </si>
  <si>
    <t>Doe_John228</t>
  </si>
  <si>
    <t>Doe_John229</t>
  </si>
  <si>
    <t>Doe_John230</t>
  </si>
  <si>
    <t>Doe_John231</t>
  </si>
  <si>
    <t>Doe_John232</t>
  </si>
  <si>
    <t>Doe_John233</t>
  </si>
  <si>
    <t>Doe_John234</t>
  </si>
  <si>
    <t>Doe_John235</t>
  </si>
  <si>
    <t>Doe_John236</t>
  </si>
  <si>
    <t>Doe_John237</t>
  </si>
  <si>
    <t>Doe_John238</t>
  </si>
  <si>
    <t>Kalejs, Konrads</t>
  </si>
  <si>
    <r>
      <rPr>
        <u/>
        <sz val="11"/>
        <color indexed="14"/>
        <rFont val="Calibri"/>
        <family val="2"/>
      </rPr>
      <t>https://www.washingtonpost.com/archive/politics/2001/01/21/case-tests-australian-protection-of-nazi-war-criminal/1883c4ae-e017-4f1e-b632-148bfe681747/</t>
    </r>
    <r>
      <rPr>
        <sz val="11"/>
        <color indexed="8"/>
        <rFont val="Calibri"/>
        <family val="2"/>
      </rPr>
      <t xml:space="preserve">
</t>
    </r>
    <r>
      <rPr>
        <sz val="11"/>
        <color indexed="8"/>
        <rFont val="Calibri"/>
        <family val="2"/>
      </rPr>
      <t xml:space="preserve">Chronology here: </t>
    </r>
    <r>
      <rPr>
        <u/>
        <sz val="11"/>
        <color indexed="14"/>
        <rFont val="Calibri"/>
        <family val="2"/>
      </rPr>
      <t>https://www.monash.edu/law/research/projects/war-crimes-australia/chronology</t>
    </r>
  </si>
  <si>
    <t>Prosecution dropped b/c war crimes unit closed and federal police lack of funds.</t>
  </si>
  <si>
    <t>Ozols, Karlis (Langer’s “Doe_John174”)</t>
  </si>
  <si>
    <r>
      <rPr>
        <u/>
        <sz val="11"/>
        <color indexed="14"/>
        <rFont val="Calibri"/>
        <family val="2"/>
      </rPr>
      <t>https://trialinternational.org/latest-post/karlis-ozols/</t>
    </r>
    <r>
      <rPr>
        <sz val="11"/>
        <color indexed="8"/>
        <rFont val="Calibri"/>
        <family val="2"/>
      </rPr>
      <t xml:space="preserve">
</t>
    </r>
    <r>
      <rPr>
        <sz val="11"/>
        <color indexed="8"/>
        <rFont val="Calibri"/>
        <family val="2"/>
      </rPr>
      <t xml:space="preserve">Chronology here: </t>
    </r>
    <r>
      <rPr>
        <u/>
        <sz val="11"/>
        <color indexed="14"/>
        <rFont val="Calibri"/>
        <family val="2"/>
      </rPr>
      <t>https://www.monash.edu/law/research/projects/war-crimes-australia/chronology</t>
    </r>
  </si>
  <si>
    <t>1942-43</t>
  </si>
  <si>
    <t xml:space="preserve">War crimes unit shut down before prosecution could be brought </t>
  </si>
  <si>
    <t>Added 6-27-17
Updated 10-30-17</t>
  </si>
  <si>
    <t>JohnDoe(Bosnia/Austria)1</t>
  </si>
  <si>
    <r>
      <rPr>
        <u/>
        <sz val="11"/>
        <color indexed="14"/>
        <rFont val="Calibri"/>
        <family val="2"/>
      </rPr>
      <t>http://www.foxnews.com/world/2016/07/06/austrian-court-convicts-man-murder-during-bosnian-war.html</t>
    </r>
    <r>
      <rPr>
        <sz val="11"/>
        <color indexed="8"/>
        <rFont val="Calibri"/>
        <family val="2"/>
      </rPr>
      <t xml:space="preserve">
</t>
    </r>
    <r>
      <rPr>
        <u/>
        <sz val="11"/>
        <color indexed="14"/>
        <rFont val="Calibri"/>
        <family val="2"/>
      </rPr>
      <t>https://www.thelocal.at/20160706/10-years-for-war-crimes-sentence-in-linz</t>
    </r>
    <r>
      <rPr>
        <sz val="11"/>
        <color indexed="8"/>
        <rFont val="Calibri"/>
        <family val="2"/>
      </rPr>
      <t xml:space="preserve">
</t>
    </r>
    <r>
      <rPr>
        <u/>
        <sz val="11"/>
        <color indexed="14"/>
        <rFont val="Calibri"/>
        <family val="2"/>
      </rPr>
      <t>https://tribune.com.pk/story/1006814/bosnian-muslim-on-trial-in-austria-over-serb-massacre/</t>
    </r>
    <r>
      <rPr>
        <sz val="11"/>
        <color indexed="8"/>
        <rFont val="Calibri"/>
        <family val="2"/>
      </rPr>
      <t xml:space="preserve">
</t>
    </r>
  </si>
  <si>
    <t>Austrian prosecutors initiate investigation after suspect’s name arises in connection to a 2011 case in Sarajevo)</t>
  </si>
  <si>
    <t>Thadée Kwitonda</t>
  </si>
  <si>
    <t>Belg. investigation triggered by ”an investigation on his role during the genocide initiated by the Office of the Prosecutor of the ICTR, Kwitonda’s contract was suspended by the Registrar of the Tribunal in July 2001,”</t>
  </si>
  <si>
    <t>Alberto Gonzales_2006</t>
  </si>
  <si>
    <t>Guantanamo Bay, Iraq</t>
  </si>
  <si>
    <t>“On 27 April 2007 Germany’s judicial authorities again refused to open up investigations against Rumsfeld.”</t>
  </si>
  <si>
    <r>
      <rPr>
        <u/>
        <sz val="11"/>
        <color indexed="14"/>
        <rFont val="Calibri"/>
        <family val="2"/>
      </rPr>
      <t>https://trialinternational.org/latest-post/donald-h-rumsfeld/</t>
    </r>
    <r>
      <rPr>
        <sz val="11"/>
        <color indexed="8"/>
        <rFont val="Calibri"/>
        <family val="2"/>
      </rPr>
      <t xml:space="preserve">
</t>
    </r>
    <r>
      <rPr>
        <u/>
        <sz val="11"/>
        <color indexed="14"/>
        <rFont val="Calibri"/>
        <family val="2"/>
      </rPr>
      <t>https://web.archive.org/web/20110510030744/http://jurist.law.pitt.edu/paperchase/2006/11/rumsfeld-war-crimes-complaint-filed-in.php</t>
    </r>
    <r>
      <rPr>
        <sz val="11"/>
        <color indexed="8"/>
        <rFont val="Calibri"/>
        <family val="2"/>
      </rPr>
      <t xml:space="preserve">
</t>
    </r>
    <r>
      <rPr>
        <u/>
        <sz val="11"/>
        <color indexed="14"/>
        <rFont val="Calibri"/>
        <family val="2"/>
      </rPr>
      <t>https://web.archive.org/web/20111013130709/http://jurist.law.pitt.edu/paperchase/2006/11/rumsfeld-war-crimes-complaint-filed-in.php</t>
    </r>
  </si>
  <si>
    <t>Case filed behalf of 11 Iraqi torture survivors by ECCHR, FIDH, CCR, 40 other NGOs and individuals</t>
  </si>
  <si>
    <t>VStGB</t>
  </si>
  <si>
    <t>Dismissed for lack of sufficient links to Germany and low likelihood of successful prosecution</t>
  </si>
  <si>
    <t>David Addington</t>
  </si>
  <si>
    <t>Donald Rumsfeld_2006</t>
  </si>
  <si>
    <t>Barbara Fast</t>
  </si>
  <si>
    <t>George Tenet_2006</t>
  </si>
  <si>
    <t>Jay Bybee</t>
  </si>
  <si>
    <t>John Yoo</t>
  </si>
  <si>
    <t>Miller_2006</t>
  </si>
  <si>
    <t>Pappas_2006</t>
  </si>
  <si>
    <t>Ricardo Sanchez_2006</t>
  </si>
  <si>
    <t>Steven Cambone_2006</t>
  </si>
  <si>
    <t>Warren</t>
  </si>
  <si>
    <t>William James Haynes</t>
  </si>
  <si>
    <t>Wojdakowski_2006</t>
  </si>
  <si>
    <t>Completed 7-14-16</t>
  </si>
  <si>
    <t>Khieu Samphan</t>
  </si>
  <si>
    <t>Cambodia</t>
  </si>
  <si>
    <t>Khmer Rouge</t>
  </si>
  <si>
    <r>
      <rPr>
        <sz val="11"/>
        <color indexed="8"/>
        <rFont val="Calibri"/>
        <family val="2"/>
      </rPr>
      <t xml:space="preserve">http://archives.lesoir.be/la-justice-belge-saisie-du-genocide-khmer-rouge_t-19990205-Z0GC8M.html
</t>
    </r>
    <r>
      <rPr>
        <u/>
        <sz val="11"/>
        <color indexed="14"/>
        <rFont val="Calibri"/>
        <family val="2"/>
      </rPr>
      <t>https://www.ictj.org/sites/default/files/ICTJ-Cambodia-Diaspora-Justice-2008-English.pdf</t>
    </r>
    <r>
      <rPr>
        <sz val="11"/>
        <color indexed="8"/>
        <rFont val="Calibri"/>
        <family val="2"/>
      </rPr>
      <t xml:space="preserve">
</t>
    </r>
    <r>
      <rPr>
        <u/>
        <sz val="11"/>
        <color indexed="14"/>
        <rFont val="Calibri"/>
        <family val="2"/>
      </rPr>
      <t>http://www.phnompenhpost.com/national/khmers-file-suit-against-kr-leaders-brussels</t>
    </r>
    <r>
      <rPr>
        <sz val="11"/>
        <color indexed="8"/>
        <rFont val="Calibri"/>
        <family val="2"/>
      </rPr>
      <t xml:space="preserve">
</t>
    </r>
  </si>
  <si>
    <t>1975-1979</t>
  </si>
  <si>
    <t>Case filed by 17 families from the ASSOCA, a victims’ organization in belgium.</t>
  </si>
  <si>
    <t>1993 Belgian statute</t>
  </si>
  <si>
    <t>Ieng Sary</t>
  </si>
  <si>
    <t>Nuon Chea</t>
  </si>
  <si>
    <t xml:space="preserve">Ali, Amadou </t>
  </si>
  <si>
    <t>Cameroon</t>
  </si>
  <si>
    <t>Bepanda 9 case</t>
  </si>
  <si>
    <t>Dismissed - December 18, 2003</t>
  </si>
  <si>
    <r>
      <rPr>
        <u/>
        <sz val="11"/>
        <color indexed="14"/>
        <rFont val="Calibri"/>
        <family val="2"/>
      </rPr>
      <t>http://www.camer.be/49766/35:32/cameroun-devoir-de-memoire-affaire-des-9-disparus-de-bepanda-plainte-en-belgique-pour-crimes-contre-l39humanite-cameroon.html</t>
    </r>
    <r>
      <rPr>
        <sz val="11"/>
        <color indexed="8"/>
        <rFont val="Calibri"/>
        <family val="2"/>
      </rPr>
      <t xml:space="preserve">
</t>
    </r>
  </si>
  <si>
    <t>January 22-23 2001</t>
  </si>
  <si>
    <t xml:space="preserve">Case was filed by members of the “National Collective against Impunity” (CNI), a civil association started in connection with the Bepanda 9 case. </t>
  </si>
  <si>
    <t>Amendment to Belgian law</t>
  </si>
  <si>
    <t>Bobo, Ousmanou</t>
  </si>
  <si>
    <t xml:space="preserve">Edima, Ferdinand Koungou </t>
  </si>
  <si>
    <t xml:space="preserve">Edou, Emmanuel </t>
  </si>
  <si>
    <t xml:space="preserve">Ename, Samson Ename </t>
  </si>
  <si>
    <t xml:space="preserve">Essomba, Victor Yene </t>
  </si>
  <si>
    <t xml:space="preserve">Mpay, Philippe </t>
  </si>
  <si>
    <t xml:space="preserve">Otong, Eban </t>
  </si>
  <si>
    <t>Paul Biya</t>
  </si>
  <si>
    <t xml:space="preserve">Pom, Guillaume </t>
  </si>
  <si>
    <t xml:space="preserve">Yaya, Marafa </t>
  </si>
  <si>
    <t xml:space="preserve">Zemeka, Rémy </t>
  </si>
  <si>
    <t>Bush_GW_2001 Canada complaint 1</t>
  </si>
  <si>
    <r>
      <rPr>
        <u/>
        <sz val="11"/>
        <color indexed="14"/>
        <rFont val="Calibri"/>
        <family val="2"/>
      </rPr>
      <t>http://www.ccrjustice.org/home/press-center/press-releases/torture-victims-case-against-george-w-bush-received-provincial</t>
    </r>
    <r>
      <rPr>
        <sz val="11"/>
        <color indexed="8"/>
        <rFont val="Calibri"/>
        <family val="2"/>
      </rPr>
      <t xml:space="preserve">
</t>
    </r>
    <r>
      <rPr>
        <u/>
        <sz val="11"/>
        <color indexed="14"/>
        <rFont val="Calibri"/>
        <family val="2"/>
      </rPr>
      <t>http://ccrjustice.org/sites/default/files/assets/files/2011.09.29%20Bush%20Canada%20Indictment.pdf</t>
    </r>
    <r>
      <rPr>
        <sz val="11"/>
        <color indexed="8"/>
        <rFont val="Calibri"/>
        <family val="2"/>
      </rPr>
      <t xml:space="preserve">
</t>
    </r>
    <r>
      <rPr>
        <u/>
        <sz val="11"/>
        <color indexed="14"/>
        <rFont val="Calibri"/>
        <family val="2"/>
      </rPr>
      <t>http://ccrjustice.org/sites/default/files/assets/files/Private%20Prosecution_Oct_18_2011.pdf</t>
    </r>
  </si>
  <si>
    <t>Case was filed on behalf of Hassan bin Attash, Sami el-Hajj, Muhammed Khan Tumani and Murat Kurnaz, four torture victims who had been detained by the U.S</t>
  </si>
  <si>
    <t>section 504 of the Canadian criminal code, includes four counts of inflicting torture, contrary to section 269.1 of the code</t>
  </si>
  <si>
    <t>Bush_GW_2001 Canada complaint 2</t>
  </si>
  <si>
    <t>Tomas Ricardo Anderson Kohatsu</t>
  </si>
  <si>
    <t>Center for Justice and Accountability alerted US Immigration (ICE) and FBI to the presence of known international criminals in the US, including Anderson Kohatsu.</t>
  </si>
  <si>
    <t>Diplomatic immunity</t>
  </si>
  <si>
    <t>Chavez_Hugo</t>
  </si>
  <si>
    <t>Venezuela</t>
  </si>
  <si>
    <t>Venezuelan case</t>
  </si>
  <si>
    <t>Complaint forwarded to ICC</t>
  </si>
  <si>
    <t>https://venezuelanalysis.com/analysis/225#_edn1</t>
  </si>
  <si>
    <t>Co-national victims AND co-national lawyers</t>
  </si>
  <si>
    <t>Spanish court refused to admit the complaint due to sovereign immunity</t>
  </si>
  <si>
    <t>Rangel</t>
  </si>
  <si>
    <t xml:space="preserve">! (Colonial legacy case: Bouterse received military training in the Netherlands prior to Suriname’s independence from the Netherlands in 1975, and assumed power in a military coup in 1980, only 5 years after independence.  </t>
  </si>
  <si>
    <t>Desire Delano Bouterse</t>
  </si>
  <si>
    <t>Suriname</t>
  </si>
  <si>
    <t>Dismissal - retroactivity</t>
  </si>
  <si>
    <r>
      <rPr>
        <sz val="11"/>
        <color indexed="8"/>
        <rFont val="Calibri"/>
        <family val="2"/>
      </rPr>
      <t xml:space="preserve">Universal Jurisdiction – Reydams, Chapter on the Netherlands pp. 173-179 (available at: </t>
    </r>
    <r>
      <rPr>
        <u/>
        <sz val="11"/>
        <color indexed="14"/>
        <rFont val="Calibri"/>
        <family val="2"/>
      </rPr>
      <t>http://www.oxfordscholarship.com/view/10.1093/acprof:oso/9780199274260.001.0001/acprof-9780199274260-chapter-14</t>
    </r>
    <r>
      <rPr>
        <sz val="11"/>
        <color indexed="8"/>
        <rFont val="Calibri"/>
        <family val="2"/>
      </rPr>
      <t xml:space="preserve">)
</t>
    </r>
    <r>
      <rPr>
        <u/>
        <sz val="11"/>
        <color indexed="14"/>
        <rFont val="Calibri"/>
        <family val="2"/>
      </rPr>
      <t>http://www.trial-ch.org/en/resources/trial-watch/trial-watch/profiles/profile/3705/action/show/controller/Profile.html</t>
    </r>
    <r>
      <rPr>
        <sz val="11"/>
        <color indexed="8"/>
        <rFont val="Calibri"/>
        <family val="2"/>
      </rPr>
      <t xml:space="preserve">
</t>
    </r>
    <r>
      <rPr>
        <sz val="11"/>
        <color indexed="8"/>
        <rFont val="Calibri"/>
        <family val="2"/>
      </rPr>
      <t xml:space="preserve">APPEALS COURT DECISION (TRANSLATED FROM DUTCH) HERE: </t>
    </r>
    <r>
      <rPr>
        <u/>
        <sz val="11"/>
        <color indexed="14"/>
        <rFont val="Calibri"/>
        <family val="2"/>
      </rPr>
      <t>https://translate.google.com/translate?hl=en&amp;sl=nl&amp;tl=en&amp;u=http%3A%2F%2Fwww.asser.nl%2Fupload%2Fdocuments%2FDomCLIC%2FDocs%2FNLP%2FNetherlands%2FBouterse_HogeRaad_18-9-2001.pdf</t>
    </r>
    <r>
      <rPr>
        <sz val="11"/>
        <color indexed="8"/>
        <rFont val="Calibri"/>
        <family val="2"/>
      </rPr>
      <t xml:space="preserve">
</t>
    </r>
    <r>
      <rPr>
        <u/>
        <sz val="11"/>
        <color indexed="14"/>
        <rFont val="Calibri"/>
        <family val="2"/>
      </rPr>
      <t>http://www.austlii.edu.au/au/journals/AJHR/2001/20.html</t>
    </r>
    <r>
      <rPr>
        <sz val="11"/>
        <color indexed="8"/>
        <rFont val="Calibri"/>
        <family val="2"/>
      </rPr>
      <t xml:space="preserve">
</t>
    </r>
    <r>
      <rPr>
        <sz val="11"/>
        <color indexed="8"/>
        <rFont val="Calibri"/>
        <family val="2"/>
      </rPr>
      <t>http://www.internationalcrimesdatabase.org/Case/1082/Bouterse/</t>
    </r>
  </si>
  <si>
    <t>8 and 9 December 1982</t>
  </si>
  <si>
    <t>Co-national victims’ families
“In January 1996 a relative of the Dutch victim filed a criminal complaint against Bouterse for having ordered the December killings”</t>
  </si>
  <si>
    <t>Wijngaarde et al. v Bouterse</t>
  </si>
  <si>
    <t>the CAT, the Dutch Genocide Convention Implementation Act (Act of July 2, 1964,
Stb. 243), EC Treaty against Torture and Other Cruel, Inhuman or Degrading Treatment or Punishment, Dutch “Torture Convention Implementation Act”</t>
  </si>
  <si>
    <t>dismissed for retroactivity and being in absentia</t>
  </si>
  <si>
    <t xml:space="preserve">Mbonampeka_2008_1, Stanislas </t>
  </si>
  <si>
    <t>https://www.collectifpartiescivilesrwanda.fr/en/tableau-des-plaintes-du-cpcr/</t>
  </si>
  <si>
    <t>complaint filed by CPCR</t>
  </si>
  <si>
    <t>Marcel Bivugabagabo (or Bivugabago)</t>
  </si>
  <si>
    <t>Released 16 July 2008</t>
  </si>
  <si>
    <r>
      <rPr>
        <u/>
        <sz val="11"/>
        <color indexed="14"/>
        <rFont val="Calibri"/>
        <family val="2"/>
      </rPr>
      <t>https://www.collectifpartiescivilesrwanda.fr/en/tableau-des-plaintes-du-cpcr/</t>
    </r>
    <r>
      <rPr>
        <sz val="11"/>
        <color indexed="8"/>
        <rFont val="Calibri"/>
        <family val="2"/>
      </rPr>
      <t xml:space="preserve">
</t>
    </r>
    <r>
      <rPr>
        <sz val="11"/>
        <color indexed="8"/>
        <rFont val="Calibri"/>
        <family val="2"/>
      </rPr>
      <t xml:space="preserve">http://www.collectifpartiescivilesrwanda.fr/nos-actions/actions-en-justice/marcel-bivugabagabo/
</t>
    </r>
    <r>
      <rPr>
        <sz val="11"/>
        <color indexed="8"/>
        <rFont val="Calibri"/>
        <family val="2"/>
      </rPr>
      <t xml:space="preserve">TRIAL Watch: http://www.trial-ch.org/en/resources/trial-watch/trial-watch/profiles/profile/3955/action/show/controller/Profile/tab/legal-procedure.html
</t>
    </r>
  </si>
  <si>
    <t>Claver Kamana</t>
  </si>
  <si>
    <t>Released 29 July 2008, extradition request rejected by Court of Appeals in Lyon on 10 January 2009</t>
  </si>
  <si>
    <r>
      <rPr>
        <u/>
        <sz val="11"/>
        <color indexed="14"/>
        <rFont val="Calibri"/>
        <family val="2"/>
      </rPr>
      <t>https://www.collectifpartiescivilesrwanda.fr/en/tableau-des-plaintes-du-cpcr/</t>
    </r>
    <r>
      <rPr>
        <sz val="11"/>
        <color indexed="8"/>
        <rFont val="Calibri"/>
        <family val="2"/>
      </rPr>
      <t xml:space="preserve">
</t>
    </r>
    <r>
      <rPr>
        <sz val="11"/>
        <color indexed="8"/>
        <rFont val="Calibri"/>
        <family val="2"/>
      </rPr>
      <t xml:space="preserve">https://trialinternational.org/latest-post/claver-kamana/
</t>
    </r>
    <r>
      <rPr>
        <u/>
        <sz val="11"/>
        <color indexed="14"/>
        <rFont val="Calibri"/>
        <family val="2"/>
      </rPr>
      <t>http://allafrica.com/stories/201311050916.html</t>
    </r>
  </si>
  <si>
    <t xml:space="preserve">Mbonampeka_2008_2, Stanislas </t>
  </si>
  <si>
    <t>Isaac Kamali</t>
  </si>
  <si>
    <t>Completed 8-2-16
Updated 6-23-17</t>
  </si>
  <si>
    <t>Pierre Tegera</t>
  </si>
  <si>
    <t>Rwandan extradition request rejected “under the principle of non-retroactivity of the law.”
Case dismissed by investigating judges 12 December 2016</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</si>
  <si>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https://competence-universelle.org/2015/06/09/laffaire-philippe-hategekimana-manier/</t>
    </r>
    <r>
      <rPr>
        <sz val="11"/>
        <color indexed="8"/>
        <rFont val="Calibri"/>
        <family val="2"/>
      </rPr>
      <t xml:space="preserve">
</t>
    </r>
    <r>
      <rPr>
        <u/>
        <sz val="11"/>
        <color indexed="14"/>
        <rFont val="Calibri"/>
        <family val="2"/>
      </rPr>
      <t>http://www.lefigaro.fr/flash-actu/2017/01/11/97001-20170111FILWWW00104-genocide-au-rwanda-un-non-lieu-en-france.php</t>
    </r>
  </si>
  <si>
    <t>Updated 6-22-16</t>
  </si>
  <si>
    <t>Octavien Ngenzi</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</si>
  <si>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http://www.dailymail.co.uk/wires/afp/article-3679668/Rwandan-ex-mayors-appeal-French-life-terms-genocide.html</t>
    </r>
    <r>
      <rPr>
        <sz val="11"/>
        <color indexed="8"/>
        <rFont val="Calibri"/>
        <family val="2"/>
      </rPr>
      <t xml:space="preserve">
</t>
    </r>
    <r>
      <rPr>
        <u/>
        <sz val="11"/>
        <color indexed="14"/>
        <rFont val="Calibri"/>
        <family val="2"/>
      </rPr>
      <t>https://www.theguardian.com/world/2016/jul/06/two-rwandan-mayors-jailed-for-life-over-1994-massacre</t>
    </r>
    <r>
      <rPr>
        <sz val="11"/>
        <color indexed="8"/>
        <rFont val="Calibri"/>
        <family val="2"/>
      </rPr>
      <t xml:space="preserve">
</t>
    </r>
    <r>
      <rPr>
        <u/>
        <sz val="11"/>
        <color indexed="14"/>
        <rFont val="Calibri"/>
        <family val="2"/>
      </rPr>
      <t>http://www.justiceinfo.net/en/tribunals/national-tribunals/27240-france-tries-two-rwandan-mayors-for-genocide.html</t>
    </r>
  </si>
  <si>
    <t>Paul Camy (or Kanyamihigo)</t>
  </si>
  <si>
    <t>Claude Muhayimana</t>
  </si>
  <si>
    <t>Released</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</si>
  <si>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https://www.yahoo.com/news/france-free-rwandan-genocide-suspect-213346849.html?ref=gs</t>
    </r>
    <r>
      <rPr>
        <sz val="11"/>
        <color indexed="8"/>
        <rFont val="Calibri"/>
        <family val="2"/>
      </rPr>
      <t xml:space="preserve">
</t>
    </r>
    <r>
      <rPr>
        <u/>
        <sz val="11"/>
        <color indexed="14"/>
        <rFont val="Calibri"/>
        <family val="2"/>
      </rPr>
      <t>http://www.dailymail.co.uk/wires/afp/article-3025091/France-free-Rwandan-genocide-suspect.html</t>
    </r>
    <r>
      <rPr>
        <sz val="11"/>
        <color indexed="8"/>
        <rFont val="Calibri"/>
        <family val="2"/>
      </rPr>
      <t xml:space="preserve">
</t>
    </r>
    <r>
      <rPr>
        <sz val="11"/>
        <color indexed="8"/>
        <rFont val="Calibri"/>
        <family val="2"/>
      </rPr>
      <t>https://trialinternational.org/latest-post/claude-muhayimana/</t>
    </r>
  </si>
  <si>
    <t>Charles Twagira</t>
  </si>
  <si>
    <t>Suspect released on probation pending trial</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</si>
  <si>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http://www.afrik.com/rwanda-accuse-de-genocide-le-docteur-twagira-remis-en-liberte-en-france</t>
    </r>
    <r>
      <rPr>
        <sz val="11"/>
        <color indexed="8"/>
        <rFont val="Calibri"/>
        <family val="2"/>
      </rPr>
      <t xml:space="preserve">
</t>
    </r>
    <r>
      <rPr>
        <u/>
        <sz val="11"/>
        <color indexed="14"/>
        <rFont val="Calibri"/>
        <family val="2"/>
      </rPr>
      <t>http://www.jeuneafrique.com/164825/politique/g-nocide-rwandais-charles-twagira-plac-en-d-tention-provisoire-en-france/</t>
    </r>
    <r>
      <rPr>
        <sz val="11"/>
        <color indexed="8"/>
        <rFont val="Calibri"/>
        <family val="2"/>
      </rPr>
      <t xml:space="preserve">
</t>
    </r>
    <r>
      <rPr>
        <sz val="11"/>
        <color indexed="8"/>
        <rFont val="Calibri"/>
        <family val="2"/>
      </rPr>
      <t>http://www.newtimes.co.rw/section/article/2014-03-20/74006/</t>
    </r>
  </si>
  <si>
    <t>complaint filed by CPCR
Identified by the director of CPCR</t>
  </si>
  <si>
    <t>Updated 5-24-17</t>
  </si>
  <si>
    <t>Kumar Lama</t>
  </si>
  <si>
    <t>Nepal</t>
  </si>
  <si>
    <t>On Trial (Adjourned until June 2016)</t>
  </si>
  <si>
    <r>
      <rPr>
        <u/>
        <sz val="11"/>
        <color indexed="14"/>
        <rFont val="Calibri"/>
        <family val="2"/>
      </rPr>
      <t>http://www.trial-ch.org/en/resources/trial-watch/trial-watch/profiles/profile/3900/action/show/controller/Profile.html</t>
    </r>
    <r>
      <rPr>
        <sz val="11"/>
        <color indexed="8"/>
        <rFont val="Calibri"/>
        <family val="2"/>
      </rPr>
      <t xml:space="preserve">
</t>
    </r>
    <r>
      <rPr>
        <u/>
        <sz val="11"/>
        <color indexed="14"/>
        <rFont val="Calibri"/>
        <family val="2"/>
      </rPr>
      <t>http://myrepublica.com/feature-article/story/42032/london-court-to-hear-lama-s-case-on-june-6.html</t>
    </r>
    <r>
      <rPr>
        <sz val="11"/>
        <color indexed="8"/>
        <rFont val="Calibri"/>
        <family val="2"/>
      </rPr>
      <t xml:space="preserve">
</t>
    </r>
    <r>
      <rPr>
        <u/>
        <sz val="11"/>
        <color indexed="14"/>
        <rFont val="Calibri"/>
        <family val="2"/>
      </rPr>
      <t>http://www.ndtv.com/world-news/nepal-army-officer-accused-of-torture-in-london-court-743047</t>
    </r>
    <r>
      <rPr>
        <sz val="11"/>
        <color indexed="8"/>
        <rFont val="Calibri"/>
        <family val="2"/>
      </rPr>
      <t xml:space="preserve">
</t>
    </r>
    <r>
      <rPr>
        <u/>
        <sz val="11"/>
        <color indexed="14"/>
        <rFont val="Calibri"/>
        <family val="2"/>
      </rPr>
      <t>http://www.myrepublica.com/news/5155</t>
    </r>
  </si>
  <si>
    <t>Complaint filed by Nepali victims Karim Husain and Janak Raut</t>
  </si>
  <si>
    <t>Fawzia Hashim</t>
  </si>
  <si>
    <t>Eritrea</t>
  </si>
  <si>
    <t>Dawit Isaak detention case</t>
  </si>
  <si>
    <t>On hold.</t>
  </si>
  <si>
    <r>
      <rPr>
        <u/>
        <sz val="11"/>
        <color indexed="14"/>
        <rFont val="Calibri"/>
        <family val="2"/>
      </rPr>
      <t>http://www.trial-ch.org/en/resources/trial-watch/trial-watch/profiles/profile/4308/action/show/controller/Profile/tab/legal-procedure.html</t>
    </r>
    <r>
      <rPr>
        <sz val="11"/>
        <color indexed="8"/>
        <rFont val="Calibri"/>
        <family val="2"/>
      </rPr>
      <t xml:space="preserve">
</t>
    </r>
    <r>
      <rPr>
        <u/>
        <sz val="11"/>
        <color indexed="14"/>
        <rFont val="Calibri"/>
        <family val="2"/>
      </rPr>
      <t>http://www.aljazeera.com/news/africa/2014/07/eritrea-president-targeted-new-swedish-law-20147244836744984.html</t>
    </r>
    <r>
      <rPr>
        <sz val="11"/>
        <color indexed="8"/>
        <rFont val="Calibri"/>
        <family val="2"/>
      </rPr>
      <t xml:space="preserve">
</t>
    </r>
    <r>
      <rPr>
        <u/>
        <sz val="11"/>
        <color indexed="14"/>
        <rFont val="Calibri"/>
        <family val="2"/>
      </rPr>
      <t>https://rsf.org/en/news/eritrean-officials-accused-swedish-court-crime-against-humanity</t>
    </r>
    <r>
      <rPr>
        <sz val="11"/>
        <color indexed="8"/>
        <rFont val="Calibri"/>
        <family val="2"/>
      </rPr>
      <t xml:space="preserve">
</t>
    </r>
    <r>
      <rPr>
        <u/>
        <sz val="11"/>
        <color indexed="14"/>
        <rFont val="Calibri"/>
        <family val="2"/>
      </rPr>
      <t>http://www.thelocal.se/20140701/swedish-court-accuse-eritrean-president-torture</t>
    </r>
    <r>
      <rPr>
        <sz val="11"/>
        <color indexed="8"/>
        <rFont val="Calibri"/>
        <family val="2"/>
      </rPr>
      <t xml:space="preserve">
</t>
    </r>
    <r>
      <rPr>
        <u/>
        <sz val="11"/>
        <color indexed="14"/>
        <rFont val="Calibri"/>
        <family val="2"/>
      </rPr>
      <t>http://www.refworld.org/docid/577660ad4.html</t>
    </r>
  </si>
  <si>
    <t>2001-2014</t>
  </si>
  <si>
    <t>Complaint filed by Swedish law firm with Swedish authorities</t>
  </si>
  <si>
    <t>1 July 2014, Sweden adopted new legislation on universal jurisdiction</t>
  </si>
  <si>
    <t>Isaias Afewerki</t>
  </si>
  <si>
    <t>JohnDoe(Eritrea)1</t>
  </si>
  <si>
    <t>Osman Saleh</t>
  </si>
  <si>
    <t>Sebhat Ephrem</t>
  </si>
  <si>
    <t>Agathe Habyarimana (or Kanziga)</t>
  </si>
  <si>
    <r>
      <rPr>
        <u/>
        <sz val="11"/>
        <color indexed="14"/>
        <rFont val="Calibri"/>
        <family val="2"/>
      </rPr>
      <t>http://www.theguardian.com/world/2010/mar/02/widow-assassinated-rwandan-president-arrrested?INTCMP=SRCH</t>
    </r>
    <r>
      <rPr>
        <sz val="11"/>
        <color indexed="8"/>
        <rFont val="Calibri"/>
        <family val="2"/>
      </rPr>
      <t xml:space="preserve">
</t>
    </r>
    <r>
      <rPr>
        <sz val="11"/>
        <color indexed="8"/>
        <rFont val="Calibri"/>
        <family val="2"/>
      </rPr>
      <t xml:space="preserve">https://www.collectifpartiescivilesrwanda.fr/en/new-complaint-about-a-rwandan-suspect-of-genocide/
</t>
    </r>
    <r>
      <rPr>
        <u/>
        <sz val="11"/>
        <color indexed="14"/>
        <rFont val="Calibri"/>
        <family val="2"/>
      </rPr>
      <t>https://trialinternational.org/latest-post/agathe-kanziga-habyarimana/</t>
    </r>
    <r>
      <rPr>
        <sz val="11"/>
        <color indexed="8"/>
        <rFont val="Calibri"/>
        <family val="2"/>
      </rPr>
      <t xml:space="preserve">
</t>
    </r>
    <r>
      <rPr>
        <u/>
        <sz val="11"/>
        <color indexed="14"/>
        <rFont val="Calibri"/>
        <family val="2"/>
      </rPr>
      <t>https://www.theguardian.com/world/2010/mar/02/widow-assassinated-rwandan-president-arrrested?INTCMP=SRCH</t>
    </r>
  </si>
  <si>
    <t>CPCR filed a complaint, two years later Rwanda issued an international arrest warrant</t>
  </si>
  <si>
    <t>George Tenet</t>
  </si>
  <si>
    <t>ECCHR/CCR 2014 torture complaint</t>
  </si>
  <si>
    <r>
      <rPr>
        <u/>
        <sz val="11"/>
        <color indexed="14"/>
        <rFont val="Calibri"/>
        <family val="2"/>
      </rPr>
      <t>https://www.ecchr.eu/en/our_work/international-crimes-and-accountability/u-s-accountability/germany.html</t>
    </r>
    <r>
      <rPr>
        <sz val="11"/>
        <color indexed="8"/>
        <rFont val="Calibri"/>
        <family val="2"/>
      </rPr>
      <t xml:space="preserve">
</t>
    </r>
    <r>
      <rPr>
        <u/>
        <sz val="11"/>
        <color indexed="14"/>
        <rFont val="Calibri"/>
        <family val="2"/>
      </rPr>
      <t>https://www.hrw.org/news/2015/12/18/why-germany-can-and-should-open-investigation-us-torture</t>
    </r>
    <r>
      <rPr>
        <sz val="11"/>
        <color indexed="8"/>
        <rFont val="Calibri"/>
        <family val="2"/>
      </rPr>
      <t xml:space="preserve">
</t>
    </r>
    <r>
      <rPr>
        <u/>
        <sz val="11"/>
        <color indexed="14"/>
        <rFont val="Calibri"/>
        <family val="2"/>
      </rPr>
      <t>https://www.ecchr.eu/en/our_work/international-crimes-and-accountability/u-s-accountability/germany.html?file=tl_files/Dokumente/Universelle%20Justiz/Criminal%20Complaint_Tenet_Rumsfeld_et%20al_20141217.pdf</t>
    </r>
    <r>
      <rPr>
        <sz val="11"/>
        <color indexed="8"/>
        <rFont val="Calibri"/>
        <family val="2"/>
      </rPr>
      <t xml:space="preserve">
</t>
    </r>
    <r>
      <rPr>
        <u/>
        <sz val="11"/>
        <color indexed="14"/>
        <rFont val="Calibri"/>
        <family val="2"/>
      </rPr>
      <t>https://www.ecchr.eu/en/our_work/international-crimes-and-accountability/u-s-accountability/germany.html?file=tl_files/Dokumente/Universelle%20Justiz/Criminal%20complaint%20Tenet%20summary_engl_2014_14_17.pdf</t>
    </r>
  </si>
  <si>
    <t>ECCHR and CCR</t>
  </si>
  <si>
    <t>Donald Rumsfeld</t>
  </si>
  <si>
    <t>Alfreda Frances Bikowski</t>
  </si>
  <si>
    <t>Cofer Black</t>
  </si>
  <si>
    <t>Stephen Cambone</t>
  </si>
  <si>
    <t>Geoffrey Miller</t>
  </si>
  <si>
    <t>Ricardo S. Sanchez</t>
  </si>
  <si>
    <t>Alberto Gonzales</t>
  </si>
  <si>
    <t>William J. Haynes II</t>
  </si>
  <si>
    <t>Douglas Feith</t>
  </si>
  <si>
    <t>David S. Addington</t>
  </si>
  <si>
    <t>John A. Rizzo</t>
  </si>
  <si>
    <t>James Mitchell</t>
  </si>
  <si>
    <t>Bruce Jessen</t>
  </si>
  <si>
    <t xml:space="preserve">Akhmedov, Kossimali </t>
  </si>
  <si>
    <t>Uzbekistan</t>
  </si>
  <si>
    <t>Andijan massacre case</t>
  </si>
  <si>
    <t>Dismissed - APRIL 5, 2006</t>
  </si>
  <si>
    <r>
      <rPr>
        <sz val="11"/>
        <color indexed="8"/>
        <rFont val="Calibri"/>
        <family val="2"/>
      </rPr>
      <t xml:space="preserve">Complaint located at: </t>
    </r>
    <r>
      <rPr>
        <u/>
        <sz val="11"/>
        <color indexed="14"/>
        <rFont val="Calibri"/>
        <family val="2"/>
      </rPr>
      <t>http://webcache.googleusercontent.com/search?q=cache:XwiTGZDUdKsJ:www.ecchr.eu/en/our_work/business-and-human-rights/uzbekistan.html%3Ffile%3Dtl_files/Dokumente/Universelle%2520Justiz/Usbekistan%252C%2520Almatow%252C%2520Strafanzeige%252C%25202005-12.pdf+&amp;cd=1&amp;hl=en&amp;ct=clnk&amp;gl=us&amp;client=safari</t>
    </r>
  </si>
  <si>
    <t>1991-2005</t>
  </si>
  <si>
    <t>Asia - Central Asia</t>
  </si>
  <si>
    <t>Eight Uzbek citizens and assorted NGOs (including ECCHR)</t>
  </si>
  <si>
    <t>German Code of Crimes Against International Law (CCAIL)</t>
  </si>
  <si>
    <t>Prosecutor dismissed b/c vanishingly low chance of success.</t>
  </si>
  <si>
    <t>Begaliyevich, Saidullo Begaliyev</t>
  </si>
  <si>
    <t xml:space="preserve">Ergashev, Ismail Ergashevitch </t>
  </si>
  <si>
    <t xml:space="preserve">Ergashev, Pavel Islamovich </t>
  </si>
  <si>
    <t xml:space="preserve">Gulamov, Kadir Gafurovich </t>
  </si>
  <si>
    <t>Inoyatov, Rustam Raulovich</t>
  </si>
  <si>
    <t xml:space="preserve">Mamo, Vladimir Adolfovich </t>
  </si>
  <si>
    <t xml:space="preserve">Mirzaev, Ruslan </t>
  </si>
  <si>
    <t xml:space="preserve">Mullajonov, Tokhir Okhunovich </t>
  </si>
  <si>
    <t xml:space="preserve">Pak, Gregori </t>
  </si>
  <si>
    <t xml:space="preserve">Tadzhiev, Valeri </t>
  </si>
  <si>
    <t xml:space="preserve">Almatov, Zakiron </t>
  </si>
  <si>
    <t>Added 6-27-17
Updated 10-30-2017
Updated 9-14-18</t>
  </si>
  <si>
    <t>Eshetu Alemu</t>
  </si>
  <si>
    <t>Ethiopia</t>
  </si>
  <si>
    <t>1977-1978</t>
  </si>
  <si>
    <t>Ethiopia tried and convicted him in absentia in 2006.  They passed his file on to the
 "International Crimes Team of the Dutch national police”.  The Dutch investigation, indictment and trial were
initiated by the Dutch “int’l crimes team.”</t>
  </si>
  <si>
    <t>Falun Gong practitioners</t>
  </si>
  <si>
    <t>Jose Rios San Martin</t>
  </si>
  <si>
    <t>Reopened 29 October 2012</t>
  </si>
  <si>
    <t>http://www.lanacion.cl/noticias/pais/caso-soria-fiscalia-espanola-pide-detener-a-ex-agentes-dina/2009-07-27/213459.html</t>
  </si>
  <si>
    <t>Family of victim and Spanish NGO “Spanish Foundation for President Allende”</t>
  </si>
  <si>
    <t>Manuel Contreras Sepulveda</t>
  </si>
  <si>
    <t>Quilhot Patricio Palma</t>
  </si>
  <si>
    <t>New</t>
  </si>
  <si>
    <t>Jaime Enrique Lepe Orellana</t>
  </si>
  <si>
    <r>
      <rPr>
        <u/>
        <sz val="11"/>
        <color indexed="14"/>
        <rFont val="Calibri"/>
        <family val="2"/>
      </rPr>
      <t>http://www.trial-ch.org/en/resources/trial-watch/trial-watch/profiles/profile/4766/action/show/controller/Profile/tab/legal-procedure.html</t>
    </r>
    <r>
      <rPr>
        <sz val="11"/>
        <color indexed="8"/>
        <rFont val="Calibri"/>
        <family val="2"/>
      </rPr>
      <t xml:space="preserve">
</t>
    </r>
    <r>
      <rPr>
        <u/>
        <sz val="11"/>
        <color indexed="14"/>
        <rFont val="Calibri"/>
        <family val="2"/>
      </rPr>
      <t>http://www.lanacion.cl/noticias/pais/caso-soria-fiscalia-espanola-pide-detener-a-ex-agentes-dina/2009-07-27/213459.html</t>
    </r>
    <r>
      <rPr>
        <sz val="11"/>
        <color indexed="8"/>
        <rFont val="Calibri"/>
        <family val="2"/>
      </rPr>
      <t xml:space="preserve">
</t>
    </r>
  </si>
  <si>
    <t>Delmas Juan Ramirez</t>
  </si>
  <si>
    <t>Cesar Paul Benavides Escobar</t>
  </si>
  <si>
    <t>http://elclarin.cl/fpa/pdf/CasoSoriaAutode17112009.pdf</t>
  </si>
  <si>
    <t>Enrique Montero Marx</t>
  </si>
  <si>
    <t>Guillermo Salinas Torres</t>
  </si>
  <si>
    <t>Pablo Belmar Labbé</t>
  </si>
  <si>
    <t>Pedro Octavio Espinoza Bravo</t>
  </si>
  <si>
    <t>Ricardo Lawrence Mires</t>
  </si>
  <si>
    <t>Rolf Wenderoth Pozo</t>
  </si>
  <si>
    <t>Ernesto Julio Baeza Michaelsen</t>
  </si>
  <si>
    <t>Osvaldo Romo Mena</t>
  </si>
  <si>
    <t>Raul Eduardo Iturriaga Neumann (alias Luis Gutierrez)</t>
  </si>
  <si>
    <t>Sergio Fernandez Fernandez</t>
  </si>
  <si>
    <t xml:space="preserve">Mofaz, Shaul </t>
  </si>
  <si>
    <t>“23 October 2003, the Crimes Against Humanity Unit informed lawyers acting on behalf of Palestinian victims that no police action would be pursued.”</t>
  </si>
  <si>
    <t>1998 – July 9, 2002</t>
  </si>
  <si>
    <t>Filed by “LAW (The Palestinian Society for the Protection of Human Rights and the Environment)” and Palestinian Center for Human Rights.</t>
  </si>
  <si>
    <t>Completed 12-7-16
Updated 6-23-17</t>
  </si>
  <si>
    <t>JohnDoe(IraqiTwin)1</t>
  </si>
  <si>
    <t>Finland Iraqi Twin Case</t>
  </si>
  <si>
    <t>9/2015 (APPROXIMATE)</t>
  </si>
  <si>
    <t>Finnish immigration investigators</t>
  </si>
  <si>
    <t>JohnDoe(IraqiTwin)2</t>
  </si>
  <si>
    <t>Alberto Gonzales_2004</t>
  </si>
  <si>
    <t>American case 2004</t>
  </si>
  <si>
    <t>Dismissed</t>
  </si>
  <si>
    <t>four Iraqi torture victims, represented by ECCHR Founder Wolfgang Kaleck</t>
  </si>
  <si>
    <t>Pressure from US</t>
  </si>
  <si>
    <t>Donald Rumsfeld_2004</t>
  </si>
  <si>
    <t>Geoffrey Miller_2004</t>
  </si>
  <si>
    <t>George Tenet_2004</t>
  </si>
  <si>
    <t>Janis L. Karpinski</t>
  </si>
  <si>
    <t>Jerry L. Phillabaum</t>
  </si>
  <si>
    <t>Stephen L. Jordan</t>
  </si>
  <si>
    <t>Steven Cambone_2004</t>
  </si>
  <si>
    <t>Ricardo Sanchez_2004</t>
  </si>
  <si>
    <t>Thomas Pappas_2004</t>
  </si>
  <si>
    <t>Walter Wojdakowski_2004</t>
  </si>
  <si>
    <t>Added 11-12-17
Completed 11-12-17 (except crimes charged)</t>
  </si>
  <si>
    <t>JohnDoe(Syria/Germany)1</t>
  </si>
  <si>
    <t>Germany Structural Investigation into Syria</t>
  </si>
  <si>
    <r>
      <rPr>
        <u/>
        <sz val="11"/>
        <color indexed="14"/>
        <rFont val="Calibri"/>
        <family val="2"/>
      </rPr>
      <t>http://dip21.bundestag.de/dip21/btd/18/125/1812533.pdf</t>
    </r>
    <r>
      <rPr>
        <sz val="11"/>
        <color indexed="8"/>
        <rFont val="Calibri"/>
        <family val="2"/>
      </rPr>
      <t xml:space="preserve"> (at p. 7, referring to 300 of communications sent from the German Federal Office for Migration and Refugees (BAMF) that were classified in categories 1 or 2 (meaning it concerns one or more alleged perpetrators (identified by name) who are present in Germany or in any other country associated to EUROPOL.)
</t>
    </r>
    <r>
      <rPr>
        <sz val="11"/>
        <color indexed="8"/>
        <rFont val="Calibri"/>
        <family val="2"/>
      </rPr>
      <t xml:space="preserve">Email explaining above source sent by Florian Jeßberger to Maximo Langer on Nov. 12, 2011)
</t>
    </r>
    <r>
      <rPr>
        <u/>
        <sz val="11"/>
        <color indexed="14"/>
        <rFont val="Calibri"/>
        <family val="2"/>
      </rPr>
      <t>http://dip21.bundestag.de/dip21/btd/18/124/1812487.pdf</t>
    </r>
    <r>
      <rPr>
        <sz val="11"/>
        <color indexed="8"/>
        <rFont val="Calibri"/>
        <family val="2"/>
      </rPr>
      <t xml:space="preserve">
</t>
    </r>
    <r>
      <rPr>
        <sz val="11"/>
        <color indexed="8"/>
        <rFont val="Calibri"/>
        <family val="2"/>
      </rPr>
      <t>HRW, "'These are the Crimes we are Fleeing', Justice for Syria in Swedish and German Courts" (2017), p. 69</t>
    </r>
  </si>
  <si>
    <t>German Immigration officials</t>
  </si>
  <si>
    <t>JohnDoe(Syria/Germany)2</t>
  </si>
  <si>
    <t>JohnDoe(Syria/Germany)3</t>
  </si>
  <si>
    <t>JohnDoe(Syria/Germany)4</t>
  </si>
  <si>
    <t>JohnDoe(Syria/Germany)5</t>
  </si>
  <si>
    <t>JohnDoe(Syria/Germany)6</t>
  </si>
  <si>
    <t>JohnDoe(Syria/Germany)7</t>
  </si>
  <si>
    <t>JohnDoe(Syria/Germany)8</t>
  </si>
  <si>
    <t>JohnDoe(Syria/Germany)9</t>
  </si>
  <si>
    <t>JohnDoe(Syria/Germany)10</t>
  </si>
  <si>
    <t>JohnDoe(Syria/Germany)11</t>
  </si>
  <si>
    <t>JohnDoe(Syria/Germany)12</t>
  </si>
  <si>
    <t>JohnDoe(Syria/Germany)13</t>
  </si>
  <si>
    <t>JohnDoe(Syria/Germany)14</t>
  </si>
  <si>
    <t>JohnDoe(Syria/Germany)15</t>
  </si>
  <si>
    <t>JohnDoe(Syria/Germany)16</t>
  </si>
  <si>
    <t>JohnDoe(Syria/Germany)17</t>
  </si>
  <si>
    <t>JohnDoe(Syria/Germany)18</t>
  </si>
  <si>
    <t>JohnDoe(Syria/Germany)19</t>
  </si>
  <si>
    <t>JohnDoe(Syria/Germany)20</t>
  </si>
  <si>
    <t>JohnDoe(Syria/Germany)21</t>
  </si>
  <si>
    <t>JohnDoe(Syria/Germany)22</t>
  </si>
  <si>
    <t>JohnDoe(Syria/Germany)23</t>
  </si>
  <si>
    <t>JohnDoe(Syria/Germany)24</t>
  </si>
  <si>
    <t>JohnDoe(Syria/Germany)25</t>
  </si>
  <si>
    <t>JohnDoe(Syria/Germany)26</t>
  </si>
  <si>
    <t>JohnDoe(Syria/Germany)27</t>
  </si>
  <si>
    <t>JohnDoe(Syria/Germany)28</t>
  </si>
  <si>
    <t>JohnDoe(Syria/Germany)29</t>
  </si>
  <si>
    <t>JohnDoe(Syria/Germany)30</t>
  </si>
  <si>
    <t>JohnDoe(Syria/Germany)31</t>
  </si>
  <si>
    <t>JohnDoe(Syria/Germany)32</t>
  </si>
  <si>
    <t>JohnDoe(Syria/Germany)33</t>
  </si>
  <si>
    <t>JohnDoe(Syria/Germany)34</t>
  </si>
  <si>
    <t>JohnDoe(Syria/Germany)35</t>
  </si>
  <si>
    <t>JohnDoe(Syria/Germany)36</t>
  </si>
  <si>
    <t>JohnDoe(Syria/Germany)37</t>
  </si>
  <si>
    <t>JohnDoe(Syria/Germany)38</t>
  </si>
  <si>
    <t>JohnDoe(Syria/Germany)39</t>
  </si>
  <si>
    <t>JohnDoe(Syria/Germany)40</t>
  </si>
  <si>
    <t>JohnDoe(Syria/Germany)41</t>
  </si>
  <si>
    <t>JohnDoe(Syria/Germany)42</t>
  </si>
  <si>
    <t>JohnDoe(Syria/Germany)43</t>
  </si>
  <si>
    <t>JohnDoe(Syria/Germany)44</t>
  </si>
  <si>
    <t>JohnDoe(Syria/Germany)45</t>
  </si>
  <si>
    <t>JohnDoe(Syria/Germany)46</t>
  </si>
  <si>
    <t>JohnDoe(Syria/Germany)47</t>
  </si>
  <si>
    <t>JohnDoe(Syria/Germany)48</t>
  </si>
  <si>
    <t>JohnDoe(Syria/Germany)49</t>
  </si>
  <si>
    <t>JohnDoe(Syria/Germany)50</t>
  </si>
  <si>
    <t>JohnDoe(Syria/Germany)51</t>
  </si>
  <si>
    <t>JohnDoe(Syria/Germany)52</t>
  </si>
  <si>
    <t>JohnDoe(Syria/Germany)53</t>
  </si>
  <si>
    <t>JohnDoe(Syria/Germany)54</t>
  </si>
  <si>
    <t>JohnDoe(Syria/Germany)55</t>
  </si>
  <si>
    <t>JohnDoe(Syria/Germany)56</t>
  </si>
  <si>
    <t>JohnDoe(Syria/Germany)57</t>
  </si>
  <si>
    <t>JohnDoe(Syria/Germany)58</t>
  </si>
  <si>
    <t>JohnDoe(Syria/Germany)59</t>
  </si>
  <si>
    <t>JohnDoe(Syria/Germany)60</t>
  </si>
  <si>
    <t>JohnDoe(Syria/Germany)61</t>
  </si>
  <si>
    <t>JohnDoe(Syria/Germany)62</t>
  </si>
  <si>
    <t>JohnDoe(Syria/Germany)63</t>
  </si>
  <si>
    <t>JohnDoe(Syria/Germany)64</t>
  </si>
  <si>
    <t>JohnDoe(Syria/Germany)65</t>
  </si>
  <si>
    <t>JohnDoe(Syria/Germany)66</t>
  </si>
  <si>
    <t>JohnDoe(Syria/Germany)67</t>
  </si>
  <si>
    <t>JohnDoe(Syria/Germany)68</t>
  </si>
  <si>
    <t>JohnDoe(Syria/Germany)69</t>
  </si>
  <si>
    <t>JohnDoe(Syria/Germany)70</t>
  </si>
  <si>
    <t>JohnDoe(Syria/Germany)71</t>
  </si>
  <si>
    <t>JohnDoe(Syria/Germany)72</t>
  </si>
  <si>
    <t>JohnDoe(Syria/Germany)73</t>
  </si>
  <si>
    <t>JohnDoe(Syria/Germany)74</t>
  </si>
  <si>
    <t>JohnDoe(Syria/Germany)75</t>
  </si>
  <si>
    <t>JohnDoe(Syria/Germany)76</t>
  </si>
  <si>
    <t>JohnDoe(Syria/Germany)77</t>
  </si>
  <si>
    <t>JohnDoe(Syria/Germany)78</t>
  </si>
  <si>
    <t>JohnDoe(Syria/Germany)79</t>
  </si>
  <si>
    <t>JohnDoe(Syria/Germany)80</t>
  </si>
  <si>
    <t>JohnDoe(Syria/Germany)81</t>
  </si>
  <si>
    <t>JohnDoe(Syria/Germany)82</t>
  </si>
  <si>
    <t>JohnDoe(Syria/Germany)83</t>
  </si>
  <si>
    <t>JohnDoe(Syria/Germany)84</t>
  </si>
  <si>
    <t>JohnDoe(Syria/Germany)85</t>
  </si>
  <si>
    <t>JohnDoe(Syria/Germany)86</t>
  </si>
  <si>
    <t>JohnDoe(Syria/Germany)87</t>
  </si>
  <si>
    <t>JohnDoe(Syria/Germany)88</t>
  </si>
  <si>
    <t>JohnDoe(Syria/Germany)89</t>
  </si>
  <si>
    <t>JohnDoe(Syria/Germany)90</t>
  </si>
  <si>
    <t>JohnDoe(Syria/Germany)91</t>
  </si>
  <si>
    <t>JohnDoe(Syria/Germany)92</t>
  </si>
  <si>
    <t>JohnDoe(Syria/Germany)93</t>
  </si>
  <si>
    <t>JohnDoe(Syria/Germany)94</t>
  </si>
  <si>
    <t>JohnDoe(Syria/Germany)95</t>
  </si>
  <si>
    <t>JohnDoe(Syria/Germany)96</t>
  </si>
  <si>
    <t>JohnDoe(Syria/Germany)97</t>
  </si>
  <si>
    <t>JohnDoe(Syria/Germany)98</t>
  </si>
  <si>
    <t>JohnDoe(Syria/Germany)99</t>
  </si>
  <si>
    <t>JohnDoe(Syria/Germany)100</t>
  </si>
  <si>
    <t>JohnDoe(Syria/Germany)101</t>
  </si>
  <si>
    <t>JohnDoe(Syria/Germany)102</t>
  </si>
  <si>
    <t>JohnDoe(Syria/Germany)103</t>
  </si>
  <si>
    <t>JohnDoe(Syria/Germany)104</t>
  </si>
  <si>
    <t>JohnDoe(Syria/Germany)105</t>
  </si>
  <si>
    <t>JohnDoe(Syria/Germany)106</t>
  </si>
  <si>
    <t>JohnDoe(Syria/Germany)107</t>
  </si>
  <si>
    <t>JohnDoe(Syria/Germany)108</t>
  </si>
  <si>
    <t>JohnDoe(Syria/Germany)109</t>
  </si>
  <si>
    <t>JohnDoe(Syria/Germany)110</t>
  </si>
  <si>
    <t>JohnDoe(Syria/Germany)111</t>
  </si>
  <si>
    <t>JohnDoe(Syria/Germany)112</t>
  </si>
  <si>
    <t>JohnDoe(Syria/Germany)113</t>
  </si>
  <si>
    <t>JohnDoe(Syria/Germany)114</t>
  </si>
  <si>
    <t>JohnDoe(Syria/Germany)115</t>
  </si>
  <si>
    <t>JohnDoe(Syria/Germany)116</t>
  </si>
  <si>
    <t>JohnDoe(Syria/Germany)117</t>
  </si>
  <si>
    <t>JohnDoe(Syria/Germany)118</t>
  </si>
  <si>
    <t>JohnDoe(Syria/Germany)119</t>
  </si>
  <si>
    <t>JohnDoe(Syria/Germany)120</t>
  </si>
  <si>
    <t>JohnDoe(Syria/Germany)121</t>
  </si>
  <si>
    <t>JohnDoe(Syria/Germany)122</t>
  </si>
  <si>
    <t>JohnDoe(Syria/Germany)123</t>
  </si>
  <si>
    <t>JohnDoe(Syria/Germany)124</t>
  </si>
  <si>
    <t>JohnDoe(Syria/Germany)125</t>
  </si>
  <si>
    <t>JohnDoe(Syria/Germany)126</t>
  </si>
  <si>
    <t>JohnDoe(Syria/Germany)127</t>
  </si>
  <si>
    <t>JohnDoe(Syria/Germany)128</t>
  </si>
  <si>
    <t>JohnDoe(Syria/Germany)129</t>
  </si>
  <si>
    <t>JohnDoe(Syria/Germany)130</t>
  </si>
  <si>
    <t>JohnDoe(Syria/Germany)131</t>
  </si>
  <si>
    <t>JohnDoe(Syria/Germany)132</t>
  </si>
  <si>
    <t>JohnDoe(Syria/Germany)133</t>
  </si>
  <si>
    <t>JohnDoe(Syria/Germany)134</t>
  </si>
  <si>
    <t>JohnDoe(Syria/Germany)135</t>
  </si>
  <si>
    <t>JohnDoe(Syria/Germany)136</t>
  </si>
  <si>
    <t>JohnDoe(Syria/Germany)137</t>
  </si>
  <si>
    <t>JohnDoe(Syria/Germany)138</t>
  </si>
  <si>
    <t>JohnDoe(Syria/Germany)139</t>
  </si>
  <si>
    <t>JohnDoe(Syria/Germany)140</t>
  </si>
  <si>
    <t>JohnDoe(Syria/Germany)141</t>
  </si>
  <si>
    <t>JohnDoe(Syria/Germany)142</t>
  </si>
  <si>
    <t>JohnDoe(Syria/Germany)143</t>
  </si>
  <si>
    <t>JohnDoe(Syria/Germany)144</t>
  </si>
  <si>
    <t>JohnDoe(Syria/Germany)145</t>
  </si>
  <si>
    <t>JohnDoe(Syria/Germany)146</t>
  </si>
  <si>
    <t>JohnDoe(Syria/Germany)147</t>
  </si>
  <si>
    <t>JohnDoe(Syria/Germany)148</t>
  </si>
  <si>
    <t>JohnDoe(Syria/Germany)149</t>
  </si>
  <si>
    <t>JohnDoe(Syria/Germany)150</t>
  </si>
  <si>
    <t>JohnDoe(Syria/Germany)151</t>
  </si>
  <si>
    <t>JohnDoe(Syria/Germany)152</t>
  </si>
  <si>
    <t>JohnDoe(Syria/Germany)153</t>
  </si>
  <si>
    <t>JohnDoe(Syria/Germany)154</t>
  </si>
  <si>
    <t>JohnDoe(Syria/Germany)155</t>
  </si>
  <si>
    <t>JohnDoe(Syria/Germany)156</t>
  </si>
  <si>
    <t>JohnDoe(Syria/Germany)157</t>
  </si>
  <si>
    <t>JohnDoe(Syria/Germany)158</t>
  </si>
  <si>
    <t>JohnDoe(Syria/Germany)159</t>
  </si>
  <si>
    <t>JohnDoe(Syria/Germany)160</t>
  </si>
  <si>
    <t>JohnDoe(Syria/Germany)161</t>
  </si>
  <si>
    <t>JohnDoe(Syria/Germany)162</t>
  </si>
  <si>
    <t>JohnDoe(Syria/Germany)163</t>
  </si>
  <si>
    <t>JohnDoe(Syria/Germany)164</t>
  </si>
  <si>
    <t>JohnDoe(Syria/Germany)165</t>
  </si>
  <si>
    <t>JohnDoe(Syria/Germany)166</t>
  </si>
  <si>
    <t>JohnDoe(Syria/Germany)167</t>
  </si>
  <si>
    <t>JohnDoe(Syria/Germany)168</t>
  </si>
  <si>
    <t>JohnDoe(Syria/Germany)169</t>
  </si>
  <si>
    <t>JohnDoe(Syria/Germany)170</t>
  </si>
  <si>
    <t>JohnDoe(Syria/Germany)171</t>
  </si>
  <si>
    <t>JohnDoe(Syria/Germany)172</t>
  </si>
  <si>
    <t>JohnDoe(Syria/Germany)173</t>
  </si>
  <si>
    <t>JohnDoe(Syria/Germany)174</t>
  </si>
  <si>
    <t>JohnDoe(Syria/Germany)175</t>
  </si>
  <si>
    <t>JohnDoe(Syria/Germany)176</t>
  </si>
  <si>
    <t>JohnDoe(Syria/Germany)177</t>
  </si>
  <si>
    <t>JohnDoe(Syria/Germany)178</t>
  </si>
  <si>
    <t>JohnDoe(Syria/Germany)179</t>
  </si>
  <si>
    <t>JohnDoe(Syria/Germany)180</t>
  </si>
  <si>
    <t>JohnDoe(Syria/Germany)181</t>
  </si>
  <si>
    <t>JohnDoe(Syria/Germany)182</t>
  </si>
  <si>
    <t>JohnDoe(Syria/Germany)183</t>
  </si>
  <si>
    <t>JohnDoe(Syria/Germany)184</t>
  </si>
  <si>
    <t>JohnDoe(Syria/Germany)185</t>
  </si>
  <si>
    <t>JohnDoe(Syria/Germany)186</t>
  </si>
  <si>
    <t>JohnDoe(Syria/Germany)187</t>
  </si>
  <si>
    <t>JohnDoe(Syria/Germany)188</t>
  </si>
  <si>
    <t>JohnDoe(Syria/Germany)189</t>
  </si>
  <si>
    <t>JohnDoe(Syria/Germany)190</t>
  </si>
  <si>
    <t>JohnDoe(Syria/Germany)191</t>
  </si>
  <si>
    <t>JohnDoe(Syria/Germany)192</t>
  </si>
  <si>
    <t>JohnDoe(Syria/Germany)193</t>
  </si>
  <si>
    <t>JohnDoe(Syria/Germany)194</t>
  </si>
  <si>
    <t>JohnDoe(Syria/Germany)195</t>
  </si>
  <si>
    <t>JohnDoe(Syria/Germany)196</t>
  </si>
  <si>
    <t>JohnDoe(Syria/Germany)197</t>
  </si>
  <si>
    <t>JohnDoe(Syria/Germany)198</t>
  </si>
  <si>
    <t>JohnDoe(Syria/Germany)199</t>
  </si>
  <si>
    <t>JohnDoe(Syria/Germany)200</t>
  </si>
  <si>
    <t>JohnDoe(Syria/Germany)201</t>
  </si>
  <si>
    <t>JohnDoe(Syria/Germany)202</t>
  </si>
  <si>
    <t>JohnDoe(Syria/Germany)203</t>
  </si>
  <si>
    <t>JohnDoe(Syria/Germany)204</t>
  </si>
  <si>
    <t>JohnDoe(Syria/Germany)205</t>
  </si>
  <si>
    <t>JohnDoe(Syria/Germany)206</t>
  </si>
  <si>
    <t>JohnDoe(Syria/Germany)207</t>
  </si>
  <si>
    <t>JohnDoe(Syria/Germany)208</t>
  </si>
  <si>
    <t>JohnDoe(Syria/Germany)209</t>
  </si>
  <si>
    <t>JohnDoe(Syria/Germany)210</t>
  </si>
  <si>
    <t>JohnDoe(Syria/Germany)211</t>
  </si>
  <si>
    <t>JohnDoe(Syria/Germany)212</t>
  </si>
  <si>
    <t>JohnDoe(Syria/Germany)213</t>
  </si>
  <si>
    <t>JohnDoe(Syria/Germany)214</t>
  </si>
  <si>
    <t>JohnDoe(Syria/Germany)215</t>
  </si>
  <si>
    <t>JohnDoe(Syria/Germany)216</t>
  </si>
  <si>
    <t>JohnDoe(Syria/Germany)217</t>
  </si>
  <si>
    <t>JohnDoe(Syria/Germany)218</t>
  </si>
  <si>
    <t>JohnDoe(Syria/Germany)219</t>
  </si>
  <si>
    <t>JohnDoe(Syria/Germany)220</t>
  </si>
  <si>
    <t>JohnDoe(Syria/Germany)221</t>
  </si>
  <si>
    <t>JohnDoe(Syria/Germany)222</t>
  </si>
  <si>
    <t>JohnDoe(Syria/Germany)223</t>
  </si>
  <si>
    <t>JohnDoe(Syria/Germany)224</t>
  </si>
  <si>
    <t>JohnDoe(Syria/Germany)225</t>
  </si>
  <si>
    <t>JohnDoe(Syria/Germany)226</t>
  </si>
  <si>
    <t>JohnDoe(Syria/Germany)227</t>
  </si>
  <si>
    <t>JohnDoe(Syria/Germany)228</t>
  </si>
  <si>
    <t>JohnDoe(Syria/Germany)229</t>
  </si>
  <si>
    <t>JohnDoe(Syria/Germany)230</t>
  </si>
  <si>
    <t>JohnDoe(Syria/Germany)231</t>
  </si>
  <si>
    <t>JohnDoe(Syria/Germany)232</t>
  </si>
  <si>
    <t>JohnDoe(Syria/Germany)233</t>
  </si>
  <si>
    <t>JohnDoe(Syria/Germany)234</t>
  </si>
  <si>
    <t>JohnDoe(Syria/Germany)235</t>
  </si>
  <si>
    <t>JohnDoe(Syria/Germany)236</t>
  </si>
  <si>
    <t>JohnDoe(Syria/Germany)237</t>
  </si>
  <si>
    <t>JohnDoe(Syria/Germany)238</t>
  </si>
  <si>
    <t>JohnDoe(Syria/Germany)239</t>
  </si>
  <si>
    <t>JohnDoe(Syria/Germany)240</t>
  </si>
  <si>
    <t>JohnDoe(Syria/Germany)241</t>
  </si>
  <si>
    <t>JohnDoe(Syria/Germany)242</t>
  </si>
  <si>
    <t>JohnDoe(Syria/Germany)243</t>
  </si>
  <si>
    <t>JohnDoe(Syria/Germany)244</t>
  </si>
  <si>
    <t>JohnDoe(Syria/Germany)245</t>
  </si>
  <si>
    <t>JohnDoe(Syria/Germany)246</t>
  </si>
  <si>
    <t>JohnDoe(Syria/Germany)247</t>
  </si>
  <si>
    <t>JohnDoe(Syria/Germany)248</t>
  </si>
  <si>
    <t>JohnDoe(Syria/Germany)249</t>
  </si>
  <si>
    <t>JohnDoe(Syria/Germany)250</t>
  </si>
  <si>
    <t>JohnDoe(Syria/Germany)251</t>
  </si>
  <si>
    <t>JohnDoe(Syria/Germany)252</t>
  </si>
  <si>
    <t>JohnDoe(Syria/Germany)253</t>
  </si>
  <si>
    <t>JohnDoe(Syria/Germany)254</t>
  </si>
  <si>
    <t>JohnDoe(Syria/Germany)255</t>
  </si>
  <si>
    <t>JohnDoe(Syria/Germany)256</t>
  </si>
  <si>
    <t>JohnDoe(Syria/Germany)257</t>
  </si>
  <si>
    <t>JohnDoe(Syria/Germany)258</t>
  </si>
  <si>
    <t>JohnDoe(Syria/Germany)259</t>
  </si>
  <si>
    <t>JohnDoe(Syria/Germany)260</t>
  </si>
  <si>
    <t>JohnDoe(Syria/Germany)261</t>
  </si>
  <si>
    <t>JohnDoe(Syria/Germany)262</t>
  </si>
  <si>
    <t>JohnDoe(Syria/Germany)263</t>
  </si>
  <si>
    <t>JohnDoe(Syria/Germany)264</t>
  </si>
  <si>
    <t>JohnDoe(Syria/Germany)265</t>
  </si>
  <si>
    <t>JohnDoe(Syria/Germany)266</t>
  </si>
  <si>
    <t>JohnDoe(Syria/Germany)267</t>
  </si>
  <si>
    <t>JohnDoe(Syria/Germany)268</t>
  </si>
  <si>
    <t>JohnDoe(Syria/Germany)269</t>
  </si>
  <si>
    <t>JohnDoe(Syria/Germany)270</t>
  </si>
  <si>
    <t>JohnDoe(Syria/Germany)271</t>
  </si>
  <si>
    <t>JohnDoe(Syria/Germany)272</t>
  </si>
  <si>
    <t>JohnDoe(Syria/Germany)273</t>
  </si>
  <si>
    <t>JohnDoe(Syria/Germany)274</t>
  </si>
  <si>
    <t>JohnDoe(Syria/Germany)275</t>
  </si>
  <si>
    <t>JohnDoe(Syria/Germany)276</t>
  </si>
  <si>
    <t>JohnDoe(Syria/Germany)277</t>
  </si>
  <si>
    <t>JohnDoe(Syria/Germany)278</t>
  </si>
  <si>
    <t>JohnDoe(Syria/Germany)279</t>
  </si>
  <si>
    <t>JohnDoe(Syria/Germany)280</t>
  </si>
  <si>
    <t>JohnDoe(Syria/Germany)281</t>
  </si>
  <si>
    <t>JohnDoe(Syria/Germany)282</t>
  </si>
  <si>
    <t>JohnDoe(Syria/Germany)283</t>
  </si>
  <si>
    <t>JohnDoe(Syria/Germany)284</t>
  </si>
  <si>
    <t>JohnDoe(Syria/Germany)285</t>
  </si>
  <si>
    <t>JohnDoe(Syria/Germany)286</t>
  </si>
  <si>
    <t>JohnDoe(Syria/Germany)287</t>
  </si>
  <si>
    <t>JohnDoe(Syria/Germany)288</t>
  </si>
  <si>
    <t>JohnDoe(Syria/Germany)289</t>
  </si>
  <si>
    <t>JohnDoe(Syria/Germany)290</t>
  </si>
  <si>
    <t>ISIS/Daesh</t>
  </si>
  <si>
    <t>JohnDoe(ISIS/Daesh/Germany)1</t>
  </si>
  <si>
    <t>Germany Structural Investigation into Isis/Daesh</t>
  </si>
  <si>
    <t>JohnDoe(ISIS/Daesh/Germany)2</t>
  </si>
  <si>
    <t>JohnDoe(ISIS/Daesh/Germany)3</t>
  </si>
  <si>
    <t>JohnDoe(ISIS/Daesh/Germany)4</t>
  </si>
  <si>
    <t>JohnDoe(ISIS/Daesh/Germany)5</t>
  </si>
  <si>
    <t>JohnDoe(ISIS/Daesh/Germany)6</t>
  </si>
  <si>
    <t>JohnDoe(ISIS/Daesh/Germany)7</t>
  </si>
  <si>
    <t>JohnDoe(ISIS/Daesh/Germany)8</t>
  </si>
  <si>
    <t>JohnDoe(ISIS/Daesh/Germany)9</t>
  </si>
  <si>
    <t>JohnDoe(ISIS/Daesh/Germany)10</t>
  </si>
  <si>
    <t>JohnDoe(ISIS/Daesh/Germany)11</t>
  </si>
  <si>
    <t>JohnDoe(ISIS/Daesh/Germany)12</t>
  </si>
  <si>
    <t>JohnDoe(ISIS/Daesh/Germany)13</t>
  </si>
  <si>
    <t>JohnDoe(ISIS/Daesh/Germany)14</t>
  </si>
  <si>
    <t>JohnDoe(ISIS/Daesh/Germany)15</t>
  </si>
  <si>
    <t>JohnDoe(ISIS/Daesh/Germany)16</t>
  </si>
  <si>
    <t>JohnDoe(ISIS/Daesh/Germany)17</t>
  </si>
  <si>
    <t>JohnDoe(ISIS/Daesh/Germany)18</t>
  </si>
  <si>
    <t>JohnDoe(ISIS/Daesh/Germany)19</t>
  </si>
  <si>
    <t>JohnDoe(ISIS/Daesh/Germany)20</t>
  </si>
  <si>
    <t>JohnDoe(ISIS/Daesh/Germany)21</t>
  </si>
  <si>
    <t>JohnDoe(ISIS/Daesh/Germany)22</t>
  </si>
  <si>
    <t>JohnDoe(ISIS/Daesh/Germany)23</t>
  </si>
  <si>
    <t>JohnDoe(ISIS/Daesh/Germany)24</t>
  </si>
  <si>
    <t>JohnDoe(ISIS/Daesh/Germany)25</t>
  </si>
  <si>
    <t>JohnDoe(ISIS/Daesh/Germany)26</t>
  </si>
  <si>
    <t>JohnDoe(ISIS/Daesh/Germany)27</t>
  </si>
  <si>
    <t>JohnDoe(ISIS/Daesh/Germany)28</t>
  </si>
  <si>
    <t>Abdulmalk A.</t>
  </si>
  <si>
    <t>War crimes charge dropped
Prosecuted for membership in terrorist group in mid-2018</t>
  </si>
  <si>
    <r>
      <rPr>
        <u/>
        <sz val="11"/>
        <color indexed="14"/>
        <rFont val="Calibri"/>
        <family val="2"/>
      </rPr>
      <t>https://www.usnews.com/news/world/articles/2017-05-09/germany-arrests-2-suspected-islamic-extremists-from-syria</t>
    </r>
    <r>
      <rPr>
        <sz val="11"/>
        <color indexed="8"/>
        <rFont val="Calibri"/>
        <family val="2"/>
      </rPr>
      <t xml:space="preserve">
</t>
    </r>
    <r>
      <rPr>
        <u/>
        <sz val="11"/>
        <color indexed="14"/>
        <rFont val="Calibri"/>
        <family val="2"/>
      </rPr>
      <t>https://www.generalbundesanwalt.de/de/showpress.php?newsid=702</t>
    </r>
    <r>
      <rPr>
        <sz val="11"/>
        <color indexed="8"/>
        <rFont val="Calibri"/>
        <family val="2"/>
      </rPr>
      <t xml:space="preserve">
</t>
    </r>
    <r>
      <rPr>
        <u/>
        <sz val="11"/>
        <color indexed="14"/>
        <rFont val="Calibri"/>
        <family val="2"/>
      </rPr>
      <t>http://www.presseportal.de//blaulicht/pm/14981/3630991</t>
    </r>
    <r>
      <rPr>
        <sz val="11"/>
        <color indexed="8"/>
        <rFont val="Calibri"/>
        <family val="2"/>
      </rPr>
      <t xml:space="preserve">
</t>
    </r>
    <r>
      <rPr>
        <u/>
        <sz val="11"/>
        <color indexed="14"/>
        <rFont val="Calibri"/>
        <family val="2"/>
      </rPr>
      <t>https://translate.google.com/translate?hl=en&amp;sl=de&amp;u=http://www.spiegel.de/politik/deutschland/bundesanwaltschaft-erhebt-anklage-gegen-dschihadisten-anfuehrer-a-1182769.html&amp;prev=search</t>
    </r>
  </si>
  <si>
    <t>German officials</t>
  </si>
  <si>
    <t>Added 11-13-17
Updated 9-14-18</t>
  </si>
  <si>
    <t>Fares A. B.</t>
  </si>
  <si>
    <t>Convicted of rape and assault committed AFTER 
arriving in Germany in Nov. 2017.  Still awaiting
trial for war crimes and Membership in terrorist group
as of end of calendar year 2017.</t>
  </si>
  <si>
    <t>Summer 2014</t>
  </si>
  <si>
    <t>Completed 10-26-16</t>
  </si>
  <si>
    <t xml:space="preserve">Mugabe, Robert </t>
  </si>
  <si>
    <t>dismissed</t>
  </si>
  <si>
    <r>
      <rPr>
        <u/>
        <sz val="11"/>
        <color indexed="14"/>
        <rFont val="Calibri"/>
        <family val="2"/>
      </rPr>
      <t>http://web.archive.org/web/20100326183205/http://www.petertatchell.net/international/mugabefrance.htm</t>
    </r>
    <r>
      <rPr>
        <sz val="11"/>
        <color indexed="8"/>
        <rFont val="Calibri"/>
        <family val="2"/>
      </rPr>
      <t xml:space="preserve">
</t>
    </r>
    <r>
      <rPr>
        <u/>
        <sz val="11"/>
        <color indexed="14"/>
        <rFont val="Calibri"/>
        <family val="2"/>
      </rPr>
      <t>http://www.redress.org/downloads/publications/UJ%20Update%20-%20Apr03%20-%20final.pdf</t>
    </r>
    <r>
      <rPr>
        <sz val="11"/>
        <color indexed="8"/>
        <rFont val="Calibri"/>
        <family val="2"/>
      </rPr>
      <t xml:space="preserve">
</t>
    </r>
    <r>
      <rPr>
        <sz val="11"/>
        <color indexed="8"/>
        <rFont val="Calibri"/>
        <family val="2"/>
      </rPr>
      <t>http://www.</t>
    </r>
    <r>
      <rPr>
        <u/>
        <sz val="11"/>
        <color indexed="14"/>
        <rFont val="Calibri"/>
        <family val="2"/>
      </rPr>
      <t>petertatchell.net/international/mugabefrance.htm</t>
    </r>
  </si>
  <si>
    <t>human rights campaigner Peter Tatchell</t>
  </si>
  <si>
    <t>"the French anti-torture law”</t>
  </si>
  <si>
    <t>Mugabe, Robert</t>
  </si>
  <si>
    <r>
      <rPr>
        <u/>
        <sz val="11"/>
        <color indexed="14"/>
        <rFont val="Calibri"/>
        <family val="2"/>
      </rPr>
      <t>https://www.theguardian.com/uk/2004/jan/15/zimbabwe.world</t>
    </r>
    <r>
      <rPr>
        <sz val="11"/>
        <color indexed="8"/>
        <rFont val="Calibri"/>
        <family val="2"/>
      </rPr>
      <t xml:space="preserve">
</t>
    </r>
  </si>
  <si>
    <t>State immunity</t>
  </si>
  <si>
    <t>Added 10-30-17
Updated 9-14-18</t>
  </si>
  <si>
    <t>Abdul Jawad A. K.</t>
  </si>
  <si>
    <t>Taqba massacre suspects</t>
  </si>
  <si>
    <t>No updates on trial available.</t>
  </si>
  <si>
    <r>
      <rPr>
        <sz val="11"/>
        <color indexed="8"/>
        <rFont val="Calibri"/>
        <family val="2"/>
      </rPr>
      <t xml:space="preserve">Arrest: </t>
    </r>
    <r>
      <rPr>
        <u/>
        <sz val="11"/>
        <color indexed="14"/>
        <rFont val="Calibri"/>
        <family val="2"/>
      </rPr>
      <t>https://www.generalbundesanwalt.de/de/showpress.php?themenid=19&amp;newsid=680</t>
    </r>
    <r>
      <rPr>
        <sz val="11"/>
        <color indexed="8"/>
        <rFont val="Calibri"/>
        <family val="2"/>
      </rPr>
      <t xml:space="preserve">
</t>
    </r>
    <r>
      <rPr>
        <sz val="11"/>
        <color indexed="8"/>
        <rFont val="Calibri"/>
        <family val="2"/>
      </rPr>
      <t xml:space="preserve">Indictment: </t>
    </r>
    <r>
      <rPr>
        <u/>
        <sz val="11"/>
        <color indexed="14"/>
        <rFont val="Calibri"/>
        <family val="2"/>
      </rPr>
      <t>https://www.generalbundesanwalt.de/de/showpress.php?searchstring=Abdulrahman&amp;newsid=708</t>
    </r>
  </si>
  <si>
    <t>Immigration authorities</t>
  </si>
  <si>
    <t>Abdulrahman A. A.</t>
  </si>
  <si>
    <t>Abdoulfatah A.</t>
  </si>
  <si>
    <t>Abdalfatah H. A.</t>
  </si>
  <si>
    <t>Jazic, Sinisa</t>
  </si>
  <si>
    <r>
      <rPr>
        <u/>
        <sz val="11"/>
        <color indexed="14"/>
        <rFont val="Calibri"/>
        <family val="2"/>
      </rPr>
      <t>http://www.redress.org/downloads/publications/LegalRemediesFinal.pdf</t>
    </r>
    <r>
      <rPr>
        <sz val="11"/>
        <color indexed="8"/>
        <rFont val="Calibri"/>
        <family val="2"/>
      </rPr>
      <t xml:space="preserve"> at p. 70</t>
    </r>
  </si>
  <si>
    <t>initiated by a Public Prosecutor</t>
  </si>
  <si>
    <r>
      <rPr>
        <b/>
        <sz val="11"/>
        <color indexed="8"/>
        <rFont val="Calibri"/>
        <family val="2"/>
      </rPr>
      <t>Barzan Ibrahim Hassan al-Tikriti</t>
    </r>
  </si>
  <si>
    <t>Tikriti Criminal case</t>
  </si>
  <si>
    <t>Dismissal - La  ck of Presence</t>
  </si>
  <si>
    <r>
      <rPr>
        <u/>
        <sz val="11"/>
        <color indexed="14"/>
        <rFont val="Calibri"/>
        <family val="2"/>
      </rPr>
      <t>http://www.internationalcrimesdatabase.org/Case/1099/M-v-al-Tikriti/</t>
    </r>
    <r>
      <rPr>
        <sz val="11"/>
        <color indexed="8"/>
        <rFont val="Calibri"/>
        <family val="2"/>
      </rPr>
      <t xml:space="preserve">
</t>
    </r>
    <r>
      <rPr>
        <sz val="11"/>
        <color indexed="8"/>
        <rFont val="Calibri"/>
        <family val="2"/>
      </rPr>
      <t>https://trialinternational.org/latest-post/barzan-ibrahim-hassan-al-tikriti/</t>
    </r>
  </si>
  <si>
    <t>Iraqi refugee living in Switzerland</t>
  </si>
  <si>
    <t>lack of presence, ex post facto concerns</t>
  </si>
  <si>
    <t>Overlapped with Iraq war effort</t>
  </si>
  <si>
    <t>!(Refugee/immigrant initiated investigation)</t>
  </si>
  <si>
    <t>Elie Ndayambaje</t>
  </si>
  <si>
    <t>8 November 1996, Ndayambaje transferred to ICTR</t>
  </si>
  <si>
    <r>
      <rPr>
        <u/>
        <sz val="11"/>
        <color indexed="14"/>
        <rFont val="Calibri"/>
        <family val="2"/>
      </rPr>
      <t>https://trialinternational.org/latest-post/elie-ndayambaje/</t>
    </r>
    <r>
      <rPr>
        <sz val="11"/>
        <color indexed="8"/>
        <rFont val="Calibri"/>
        <family val="2"/>
      </rPr>
      <t xml:space="preserve">
</t>
    </r>
    <r>
      <rPr>
        <sz val="11"/>
        <color indexed="8"/>
        <rFont val="Calibri"/>
        <family val="2"/>
      </rPr>
      <t xml:space="preserve">ICTR Yearbook 1994-1996: </t>
    </r>
    <r>
      <rPr>
        <u/>
        <sz val="11"/>
        <color indexed="14"/>
        <rFont val="Calibri"/>
        <family val="2"/>
      </rPr>
      <t>http://www.metafro.be/grandslacs/grandslacsdir400/0714.pdf</t>
    </r>
  </si>
  <si>
    <t>Kingdom of Belgium on own motion: “In February 1995 the Kingdom of Belgium decided to commence investigations in relation to Elie Ndayambaje, (a prominent member of the commune of Muganza in the Prefecture of Butare who was appointed Bourgmestre of Muganza in June 1994), , Joseph Kanyabashi, the Bourgmestre of the commune of Ngoma in the Prefecture of Butare; and Alphonse Higaniro, a former Minister and Director of the Para-statal SORWAL in the Commune of Butare, in the Prefecture of Butare.”</t>
  </si>
  <si>
    <t>Joseph Kanyabashi</t>
  </si>
  <si>
    <t>Transferred to ICTR 8 November 1996</t>
  </si>
  <si>
    <t>http://unictr.unmict.org/en/news/elie-ndayambaje-and-joseph-kanyabashi-transferred-arusha</t>
  </si>
  <si>
    <t>South Korea</t>
  </si>
  <si>
    <r>
      <rPr>
        <u/>
        <sz val="11"/>
        <color indexed="14"/>
        <rFont val="Calibri"/>
        <family val="2"/>
      </rPr>
      <t>http://www.clearwisdom.net/emh/articles/2003/12/29/43602.html</t>
    </r>
    <r>
      <rPr>
        <sz val="11"/>
        <color indexed="8"/>
        <rFont val="Calibri"/>
        <family val="2"/>
      </rPr>
      <t xml:space="preserve">
</t>
    </r>
  </si>
  <si>
    <t>Korean Falun Dafa Association</t>
  </si>
  <si>
    <t>Convention on the Prevention and Punishment of the Crime of Genocide</t>
  </si>
  <si>
    <t>Freddy Padilla de León</t>
  </si>
  <si>
    <t>Colombia</t>
  </si>
  <si>
    <t>Ecuador</t>
  </si>
  <si>
    <t>Indicted, but Columbia “rejected the arrest warrant and extradition request issued by judicial bodies Sucumbíos (Ecuador), against General Freddy Padilla Lion, considering them an assault on the Colombian state”</t>
  </si>
  <si>
    <t>La Fundación Regional de Asesoría en Derechos Humanos, INREDH</t>
  </si>
  <si>
    <t>Alieu Kosiah</t>
  </si>
  <si>
    <t>1993-1995</t>
  </si>
  <si>
    <t>Liberian victims, represented by director of Civitas Maxima (an NGO)</t>
  </si>
  <si>
    <t>Tabaro Theodore (or Theodore Tabaro, or Theodore Rukeratabaro)</t>
  </si>
  <si>
    <t>between April 9 and May 31, 1994</t>
  </si>
  <si>
    <t>Looks like Swedish police initiated investigation based on Rwandan-issued int’l arrest warrant</t>
  </si>
  <si>
    <t>Milic Martinovic</t>
  </si>
  <si>
    <t>Looks like this was initiated by Swedish prosecutor, but I can't be sure.</t>
  </si>
  <si>
    <t xml:space="preserve">Acquitted on appeal b/c Court of Appeal “finding there was no proof he was involved in the massacre.” </t>
  </si>
  <si>
    <t>Driss Basri</t>
  </si>
  <si>
    <r>
      <rPr>
        <u/>
        <sz val="11"/>
        <color indexed="14"/>
        <rFont val="Calibri"/>
        <family val="2"/>
      </rPr>
      <t>https://trialinternational.org/latest-post/driss-basri/</t>
    </r>
    <r>
      <rPr>
        <sz val="11"/>
        <color indexed="8"/>
        <rFont val="Calibri"/>
        <family val="2"/>
      </rPr>
      <t xml:space="preserve">
</t>
    </r>
    <r>
      <rPr>
        <sz val="11"/>
        <color indexed="8"/>
        <rFont val="Calibri"/>
        <family val="2"/>
      </rPr>
      <t xml:space="preserve">MAROC : une plainte pour « crimes contre l'humanité » à l'encontre de Driss Basri déposée à Bruxelles </t>
    </r>
    <r>
      <rPr>
        <u/>
        <sz val="11"/>
        <color indexed="14"/>
        <rFont val="Calibri"/>
        <family val="2"/>
      </rPr>
      <t>http://www.lemonde.fr/web/recherche_breve/1,13-0,37-52430,0.html</t>
    </r>
    <r>
      <rPr>
        <sz val="11"/>
        <color indexed="8"/>
        <rFont val="Calibri"/>
        <family val="2"/>
      </rPr>
      <t xml:space="preserve">
</t>
    </r>
    <r>
      <rPr>
        <sz val="11"/>
        <color indexed="8"/>
        <rFont val="Calibri"/>
        <family val="2"/>
      </rPr>
      <t xml:space="preserve">Une plainte déposée à Bruxelles L'ex-ministre marocain Basri face à la justice belge </t>
    </r>
    <r>
      <rPr>
        <u/>
        <sz val="11"/>
        <color indexed="14"/>
        <rFont val="Calibri"/>
        <family val="2"/>
      </rPr>
      <t>http://archives.lesoir.be/une-plainte-deposee-a-bruxelles-l-ex-ministre-marocain_t-19991118-Z0HHKJ.html?queryand=basri&amp;queryor=Patrice+Leprince&amp;firstHit=10&amp;by=10&amp;when=-2&amp;begYear=1999&amp;begMonth=01&amp;begDay=01&amp;endYear=2009&amp;endMonth=11&amp;endDay=09&amp;sort=dateasc&amp;rub=TOUT&amp;pos=14&amp;all=52&amp;nav=1</t>
    </r>
    <r>
      <rPr>
        <sz val="11"/>
        <color indexed="8"/>
        <rFont val="Calibri"/>
        <family val="2"/>
      </rPr>
      <t xml:space="preserve">
</t>
    </r>
    <r>
      <rPr>
        <sz val="11"/>
        <color indexed="8"/>
        <rFont val="Calibri"/>
        <family val="2"/>
      </rPr>
      <t xml:space="preserve">Compétence universelle : la loi vit encore Justice internationale - Trois plaintes sur quatre ont passé le cap et les filtres de la nouvelle loi de 2003 La compétence universelle n'est pas morte en Belgique REPÈRES </t>
    </r>
    <r>
      <rPr>
        <u/>
        <sz val="11"/>
        <color indexed="14"/>
        <rFont val="Calibri"/>
        <family val="2"/>
      </rPr>
      <t>http://archives.lesoir.be/competence-universelle-la-loi-vit-encore-justice_t-20040503-Z0PAKK.html?query=biya&amp;firstHit=0&amp;by=10&amp;sort=datedesc&amp;when=-1&amp;queryor=biya&amp;pos=7&amp;all=68&amp;nav=1</t>
    </r>
    <r>
      <rPr>
        <sz val="11"/>
        <color indexed="8"/>
        <rFont val="Calibri"/>
        <family val="2"/>
      </rPr>
      <t xml:space="preserve">
</t>
    </r>
    <r>
      <rPr>
        <sz val="11"/>
        <color indexed="8"/>
        <rFont val="Calibri"/>
        <family val="2"/>
      </rPr>
      <t xml:space="preserve">Belgium Drops War Crimes Cases </t>
    </r>
    <r>
      <rPr>
        <u/>
        <sz val="11"/>
        <color indexed="14"/>
        <rFont val="Calibri"/>
        <family val="2"/>
      </rPr>
      <t>http://www.dw-world.de/dw/article/0,,978973,00.html</t>
    </r>
    <r>
      <rPr>
        <sz val="11"/>
        <color indexed="8"/>
        <rFont val="Calibri"/>
        <family val="2"/>
      </rPr>
      <t xml:space="preserve">
</t>
    </r>
  </si>
  <si>
    <t>Mohamed El-Battiui, a victim of torture at hands of regime of King Hassan II, of which Driss Basri was an official</t>
  </si>
  <si>
    <t>Basri died before trial (died in Paris as exhile/refugee)</t>
  </si>
  <si>
    <t>Inocente Orlando Montano</t>
  </si>
  <si>
    <r>
      <rPr>
        <u/>
        <sz val="11"/>
        <color indexed="14"/>
        <rFont val="Calibri"/>
        <family val="2"/>
      </rPr>
      <t>http://www.coha.org/spotlight-on-el-salvador-the-truth-commission-and-the-jesuit-massacre/</t>
    </r>
    <r>
      <rPr>
        <sz val="11"/>
        <color indexed="8"/>
        <rFont val="Calibri"/>
        <family val="2"/>
      </rPr>
      <t xml:space="preserve">
</t>
    </r>
    <r>
      <rPr>
        <u/>
        <sz val="11"/>
        <color indexed="14"/>
        <rFont val="Calibri"/>
        <family val="2"/>
      </rPr>
      <t>http://www.cja.org/downloads/Jesuits_Summary_of_Complaint_in_English.pdf</t>
    </r>
    <r>
      <rPr>
        <sz val="11"/>
        <color indexed="8"/>
        <rFont val="Calibri"/>
        <family val="2"/>
      </rPr>
      <t xml:space="preserve">
</t>
    </r>
    <r>
      <rPr>
        <u/>
        <sz val="11"/>
        <color indexed="14"/>
        <rFont val="Calibri"/>
        <family val="2"/>
      </rPr>
      <t>https://www.ncronline.org/news/global/salvadoran-military-man-linked-1989-jesuit-massacre-faces-extradition-spain</t>
    </r>
  </si>
  <si>
    <r>
      <rPr>
        <sz val="11"/>
        <color indexed="8"/>
        <rFont val="Calibri"/>
        <family val="2"/>
      </rPr>
      <t xml:space="preserve">mSpanish Association for Human Rights (APDHE) and the Center for Justice and Accountability (CJA) filed a suit with the Spanish National Court against </t>
    </r>
    <r>
      <rPr>
        <sz val="11"/>
        <color indexed="23"/>
        <rFont val="Calibri"/>
        <family val="2"/>
      </rPr>
      <t>Rene Emilio Ponce</t>
    </r>
    <r>
      <rPr>
        <sz val="11"/>
        <color indexed="8"/>
        <rFont val="Calibri"/>
        <family val="2"/>
      </rPr>
      <t xml:space="preserve">, 13 other Salvadorian military officers and Alfredo Cristiani, the former Salvadorian president.” </t>
    </r>
    <r>
      <rPr>
        <u/>
        <sz val="11"/>
        <color indexed="14"/>
        <rFont val="Calibri"/>
        <family val="2"/>
      </rPr>
      <t>http://www.trial-ch.org/en/resources/trial-watch/trial-watch/profiles/profile/817/action/show/controller/Profile.html</t>
    </r>
  </si>
  <si>
    <t>Denis Sassou Nguesso</t>
  </si>
  <si>
    <r>
      <rPr>
        <u/>
        <sz val="11"/>
        <color indexed="14"/>
        <rFont val="Calibri"/>
        <family val="2"/>
      </rPr>
      <t>https://www.globalpolicy.org/component/content/article/163/28142.html</t>
    </r>
    <r>
      <rPr>
        <sz val="11"/>
        <color indexed="8"/>
        <rFont val="Calibri"/>
        <family val="2"/>
      </rPr>
      <t xml:space="preserve">
</t>
    </r>
    <r>
      <rPr>
        <u/>
        <sz val="11"/>
        <color indexed="14"/>
        <rFont val="Calibri"/>
        <family val="2"/>
      </rPr>
      <t>http://web.archive.org/web/20010305221111/http://udps.org/Textes-Europe/belux00036-071298.html</t>
    </r>
    <r>
      <rPr>
        <sz val="11"/>
        <color indexed="8"/>
        <rFont val="Calibri"/>
        <family val="2"/>
      </rPr>
      <t xml:space="preserve">
</t>
    </r>
  </si>
  <si>
    <t>1998-1999</t>
  </si>
  <si>
    <t>Multiple cases: 
1 initiated by “three plaintiffs - a Belgian, a UN refugee (both of Congolese origin) and a Congolese citizen - live in Belgium, and all have lost many relatives in the massacres related to the latest takeover of Sassou Nguesso.”
another initiated by Jean-Pierre Makouta-Mboukou and Albert Siasia, French nationals of Congolese origin.</t>
  </si>
  <si>
    <t>Ben Hachem (or Benhachem), Abdelhafid</t>
  </si>
  <si>
    <t>Moroccan Officials case</t>
  </si>
  <si>
    <t>Reopened 9 April 2015</t>
  </si>
  <si>
    <t>1975-1991</t>
  </si>
  <si>
    <t>Multiple groups involved: “the Association of Relatives of Saharawi Prisoners and Disappeared (AFAPREDESA), the Federation of Associations for the Promotion of Defense of Human Rights, the Human Rights Association of Spain (APDHE), the State Federation of Institutions in solidarity with the Saharawi people (FESISSAH) and Associations State Coordinator of Solidarity with the Saharawi people (CEAS-SAHARA).”</t>
  </si>
  <si>
    <t xml:space="preserve">El Arbi, Hariz </t>
  </si>
  <si>
    <t>Lemdaour, Abdelhak</t>
  </si>
  <si>
    <t>Ouassou, Said</t>
  </si>
  <si>
    <t>Sami Ben Brahim</t>
  </si>
  <si>
    <t>Basri died before trial</t>
  </si>
  <si>
    <t xml:space="preserve">Allabouch, Abdelaziz </t>
  </si>
  <si>
    <t>Case dropped without prejudice, 4/9/2015</t>
  </si>
  <si>
    <t>Amini</t>
  </si>
  <si>
    <t>Ayachi</t>
  </si>
  <si>
    <t>Ben Sliman, Hosni</t>
  </si>
  <si>
    <t>Hamdaoui, Moustafa</t>
  </si>
  <si>
    <t>Hamid, Sanhaji</t>
  </si>
  <si>
    <t>Ahmed, Moulay</t>
  </si>
  <si>
    <t>Bel Laarabi</t>
  </si>
  <si>
    <t>Lamarti</t>
  </si>
  <si>
    <t>Loudghiri</t>
  </si>
  <si>
    <t>Uychen, Hassan</t>
  </si>
  <si>
    <t>King Hassan II</t>
  </si>
  <si>
    <t>Lanigi (or Lanigri), Hamidou</t>
  </si>
  <si>
    <t>Benani, Abdelaziz</t>
  </si>
  <si>
    <t>Benhima, Ali</t>
  </si>
  <si>
    <t>JohnDoe(Morocco)1</t>
  </si>
  <si>
    <t>JohnDoe(Morocco)2</t>
  </si>
  <si>
    <t>JohnDoe(Morocco)3</t>
  </si>
  <si>
    <t>JohnDoe(Morocco)4</t>
  </si>
  <si>
    <t>JohnDoe(Morocco)5</t>
  </si>
  <si>
    <t>JohnDoe(Morocco)6</t>
  </si>
  <si>
    <t>JohnDoe(Morocco)7</t>
  </si>
  <si>
    <t>Kadiri, Abdellaj</t>
  </si>
  <si>
    <t>Mansouri, Yasine (or Yassine)</t>
  </si>
  <si>
    <t>JohnDoe(Syria/Norway)1</t>
  </si>
  <si>
    <r>
      <rPr>
        <u/>
        <sz val="11"/>
        <color indexed="14"/>
        <rFont val="Calibri"/>
        <family val="2"/>
      </rPr>
      <t>http://uk.reuters.com/article/uk-europe-migrants-warcrimes-norway/norway-police-search-for-syrian-war-criminals-among-asylum-seekers-idUKKCN0UT1FG</t>
    </r>
  </si>
  <si>
    <t>National Criminal Investigation Service “following tips from refugees and local immigration authorities”</t>
  </si>
  <si>
    <t>JohnDoe(Syria/Norway)2</t>
  </si>
  <si>
    <t>JohnDoe(Syria/Norway)3</t>
  </si>
  <si>
    <t>JohnDoe(Syria/Norway)4</t>
  </si>
  <si>
    <t>JohnDoe(Syria/Norway)5</t>
  </si>
  <si>
    <t>JohnDoe(Syria/Norway)6</t>
  </si>
  <si>
    <t>JohnDoe(Syria/Norway)7</t>
  </si>
  <si>
    <t>JohnDoe(Syria/Norway)8</t>
  </si>
  <si>
    <t>JohnDoe(Syria/Norway)9</t>
  </si>
  <si>
    <t>JohnDoe(Syria/Norway)10</t>
  </si>
  <si>
    <t>JohnDoe(Syria/Norway)11</t>
  </si>
  <si>
    <t>JohnDoe(Syria/Norway)12</t>
  </si>
  <si>
    <t>JohnDoe(Syria/Norway)13</t>
  </si>
  <si>
    <t>JohnDoe(Syria/Norway)14</t>
  </si>
  <si>
    <t>JohnDoe(Syria/Norway)15</t>
  </si>
  <si>
    <t>JohnDoe(Syria/Norway)16</t>
  </si>
  <si>
    <t>JohnDoe(Syria/Norway)17</t>
  </si>
  <si>
    <t>JohnDoe(Syria/Norway)18</t>
  </si>
  <si>
    <t>JohnDoe(Syria/Norway)19</t>
  </si>
  <si>
    <t>JohnDoe(Syria/Norway)20</t>
  </si>
  <si>
    <t>Eugène Rwamucyo</t>
  </si>
  <si>
    <t>15 September 2010 a French court in Versailles rejected Kigali’s request to extradite Eugene Rwamucyo and he was released.</t>
  </si>
  <si>
    <r>
      <rPr>
        <u/>
        <sz val="11"/>
        <color indexed="14"/>
        <rFont val="Calibri"/>
        <family val="2"/>
      </rPr>
      <t>http://www.collectifpartiescivilesrwanda.fr/en/tableau-des-plaintes-du-cpcr/</t>
    </r>
    <r>
      <rPr>
        <sz val="11"/>
        <color indexed="8"/>
        <rFont val="Calibri"/>
        <family val="2"/>
      </rPr>
      <t xml:space="preserve">
</t>
    </r>
    <r>
      <rPr>
        <u/>
        <sz val="11"/>
        <color indexed="14"/>
        <rFont val="Calibri"/>
        <family val="2"/>
      </rPr>
      <t>http://www.reuters.com/article/us-france-rwanda-idUSTRE59H1BI20091018</t>
    </r>
    <r>
      <rPr>
        <sz val="11"/>
        <color indexed="8"/>
        <rFont val="Calibri"/>
        <family val="2"/>
      </rPr>
      <t xml:space="preserve">
</t>
    </r>
    <r>
      <rPr>
        <u/>
        <sz val="11"/>
        <color indexed="14"/>
        <rFont val="Calibri"/>
        <family val="2"/>
      </rPr>
      <t>http://news.bbc.co.uk/2/hi/europe/8313361.stm</t>
    </r>
    <r>
      <rPr>
        <sz val="11"/>
        <color indexed="8"/>
        <rFont val="Calibri"/>
        <family val="2"/>
      </rPr>
      <t xml:space="preserve">
</t>
    </r>
    <r>
      <rPr>
        <u/>
        <sz val="11"/>
        <color indexed="14"/>
        <rFont val="Calibri"/>
        <family val="2"/>
      </rPr>
      <t>http://allafrica.com/stories/200910260729.html</t>
    </r>
    <r>
      <rPr>
        <sz val="11"/>
        <color indexed="8"/>
        <rFont val="Calibri"/>
        <family val="2"/>
      </rPr>
      <t xml:space="preserve">
</t>
    </r>
    <r>
      <rPr>
        <u/>
        <sz val="11"/>
        <color indexed="14"/>
        <rFont val="Calibri"/>
        <family val="2"/>
      </rPr>
      <t>https://translate.google.com/translate?hl=en&amp;sl=fr&amp;u=http://www.francetvinfo.fr/faits-divers/le-medecin-rwandais-eugene-rwamucyo-ne-sera-pas-extrade_1664355.html&amp;prev=search</t>
    </r>
  </si>
  <si>
    <t>NGO - CPCR</t>
  </si>
  <si>
    <t>Callixte Mbarushimana</t>
  </si>
  <si>
    <t>ICC dismissed charges on Dec 16 2011, and confirms dismissal on May 30, 2012</t>
  </si>
  <si>
    <t>https://trialinternational.org/latest-post/callixte-mbarushimana/</t>
  </si>
  <si>
    <t>Joseph Habyarimana</t>
  </si>
  <si>
    <t>"Denial of extradition to Rwanda by the Court of Appeal of Toulouse on 15 September 2015, pursuant to the principle of non-retroactivity of laws.”</t>
  </si>
  <si>
    <r>
      <rPr>
        <sz val="11"/>
        <color indexed="8"/>
        <rFont val="Calibri"/>
        <family val="2"/>
      </rPr>
      <t xml:space="preserve">https://www.collectifpartiescivilesrwanda.fr/en/new-complaint-about-a-rwandan-suspect-of-genocide/
</t>
    </r>
    <r>
      <rPr>
        <u/>
        <sz val="11"/>
        <color indexed="14"/>
        <rFont val="Calibri"/>
        <family val="2"/>
      </rPr>
      <t>http://www.jurist.org/paperchase/2015/09/france-court-blocks-extradition-of-genocide-suspect.php</t>
    </r>
    <r>
      <rPr>
        <sz val="11"/>
        <color indexed="8"/>
        <rFont val="Calibri"/>
        <family val="2"/>
      </rPr>
      <t xml:space="preserve">
</t>
    </r>
    <r>
      <rPr>
        <u/>
        <sz val="11"/>
        <color indexed="14"/>
        <rFont val="Calibri"/>
        <family val="2"/>
      </rPr>
      <t>http://www.lemonde.fr/police-justice/article/2015/09/15/la-justice-s-oppose-a-l-extradition-vers-le-rwanda-d-un-francais-suspecte-de-genocide_4757970_1653578.html</t>
    </r>
    <r>
      <rPr>
        <sz val="11"/>
        <color indexed="8"/>
        <rFont val="Calibri"/>
        <family val="2"/>
      </rPr>
      <t xml:space="preserve">
</t>
    </r>
    <r>
      <rPr>
        <sz val="11"/>
        <color indexed="8"/>
        <rFont val="Calibri"/>
        <family val="2"/>
      </rPr>
      <t>http://www.jeuneafrique.com/264694/societe/rwanda-justice-francaise-refuse-lextradition-de-joseph-habyarimana-complicite-de-genocide/</t>
    </r>
  </si>
  <si>
    <t>Manasse Bigwenzare_2011</t>
  </si>
  <si>
    <t>Hyacinthe Rafiki Nsengiyumva</t>
  </si>
  <si>
    <t>Manasse Bigwenzare_2012</t>
  </si>
  <si>
    <t>Enoch Kayondo</t>
  </si>
  <si>
    <t>Felicien Baligira (or Barigira)</t>
  </si>
  <si>
    <r>
      <rPr>
        <u/>
        <sz val="11"/>
        <color indexed="14"/>
        <rFont val="Calibri"/>
        <family val="2"/>
      </rPr>
      <t>https://www.collectifpartiescivilesrwanda.fr/en/new-complaint-about-a-rwandan-suspect-of-genocide/</t>
    </r>
    <r>
      <rPr>
        <sz val="11"/>
        <color indexed="8"/>
        <rFont val="Calibri"/>
        <family val="2"/>
      </rPr>
      <t xml:space="preserve">
</t>
    </r>
    <r>
      <rPr>
        <u/>
        <sz val="11"/>
        <color indexed="14"/>
        <rFont val="Calibri"/>
        <family val="2"/>
      </rPr>
      <t>https://trialinternational.org/fr/latest-post/baligira-felicien-2/</t>
    </r>
    <r>
      <rPr>
        <sz val="11"/>
        <color indexed="8"/>
        <rFont val="Calibri"/>
        <family val="2"/>
      </rPr>
      <t xml:space="preserve">
</t>
    </r>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https://translate.google.com/translate?hl=en&amp;sl=fr&amp;u=http://www.hirondellenews.com/fr/tpirrwanda/179-collaboration-avec-les-etats/collaboration-avec-les-etatsfrance/33001-060412-francerwanda-rejet-dune-demande-rwandaise-dextradition-a-rennes&amp;prev=search</t>
    </r>
  </si>
  <si>
    <t>Philippe Manier (or Hategekimana)</t>
  </si>
  <si>
    <t>Vénuste Nyombayire</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</si>
  <si>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http://www.collectifpartiescivilesrwanda.fr/en/venuste-nyombayire-indicted/</t>
    </r>
    <r>
      <rPr>
        <sz val="11"/>
        <color indexed="8"/>
        <rFont val="Calibri"/>
        <family val="2"/>
      </rPr>
      <t xml:space="preserve">
</t>
    </r>
    <r>
      <rPr>
        <u/>
        <sz val="11"/>
        <color indexed="14"/>
        <rFont val="Calibri"/>
        <family val="2"/>
      </rPr>
      <t>https://trialinternational.org/latest-post/venuste-nyombayire/</t>
    </r>
    <r>
      <rPr>
        <sz val="11"/>
        <color indexed="8"/>
        <rFont val="Calibri"/>
        <family val="2"/>
      </rPr>
      <t xml:space="preserve">
</t>
    </r>
  </si>
  <si>
    <t>NGO - CPCR
“On 15 December 2012, a French NGO representing the victims of the Rwandan genocide (Collectif des Parties Civiles pour le Rwanda) filed a complaint against Nyombayire with the Office of the Prosecution specialised in the repression of international crimes in Paris.”</t>
  </si>
  <si>
    <t>Cyprien Kayumba</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</si>
  <si>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https://www.justicetribune.com/articles/five-rwandan-files-kept-back-burner</t>
    </r>
    <r>
      <rPr>
        <sz val="11"/>
        <color indexed="8"/>
        <rFont val="Calibri"/>
        <family val="2"/>
      </rPr>
      <t xml:space="preserve">
</t>
    </r>
  </si>
  <si>
    <t>NGO - CPCR (CRF-FIDH-Survie)</t>
  </si>
  <si>
    <t>Completed 8-2-16
Updated 7-23-17</t>
  </si>
  <si>
    <t>Laurent Bucyibaruta</t>
  </si>
  <si>
    <t>November 20 2007: ICTR waives the extradition request (as MUNYESHYAKA) but requires that he be tried in France., since then the case has been in limbo with French prosecutor</t>
  </si>
  <si>
    <r>
      <rPr>
        <u/>
        <sz val="11"/>
        <color indexed="14"/>
        <rFont val="Calibri"/>
        <family val="2"/>
      </rPr>
      <t>http://www.trial-ch.org/en/resources/trial-watch/trial-watch/profiles/profile/653/action/show/controller/Profile.html</t>
    </r>
    <r>
      <rPr>
        <sz val="11"/>
        <color indexed="8"/>
        <rFont val="Calibri"/>
        <family val="2"/>
      </rPr>
      <t xml:space="preserve">
</t>
    </r>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http://www.justiceinfo.net/fr/component/k2/33408-france-rwanda-l-instruction-clôturée-dans-le-second-dossier-confié-par-le-tpir.html</t>
    </r>
    <r>
      <rPr>
        <sz val="11"/>
        <color indexed="8"/>
        <rFont val="Calibri"/>
        <family val="2"/>
      </rPr>
      <t xml:space="preserve">
</t>
    </r>
  </si>
  <si>
    <t>5/30/2000, 7/20/2007</t>
  </si>
  <si>
    <t>NGO - CPCR (FIDH-Survie)</t>
  </si>
  <si>
    <t>Laurent Serubuga_2000</t>
  </si>
  <si>
    <t>prosecutor refused to investigate on the basis of the lack of existing evidence.</t>
  </si>
  <si>
    <r>
      <rPr>
        <u/>
        <sz val="11"/>
        <color indexed="14"/>
        <rFont val="Calibri"/>
        <family val="2"/>
      </rPr>
      <t>https://www.collectifpartiescivilesrwanda.fr/en/tableau-des-plaintes-du-cpcr/</t>
    </r>
    <r>
      <rPr>
        <sz val="11"/>
        <color indexed="8"/>
        <rFont val="Calibri"/>
        <family val="2"/>
      </rPr>
      <t xml:space="preserve">
</t>
    </r>
    <r>
      <rPr>
        <sz val="11"/>
        <color indexed="8"/>
        <rFont val="Calibri"/>
        <family val="2"/>
      </rPr>
      <t xml:space="preserve">https://trialinternational.org/latest-post/laurent-serubuga/
</t>
    </r>
    <r>
      <rPr>
        <u/>
        <sz val="11"/>
        <color indexed="14"/>
        <rFont val="Calibri"/>
        <family val="2"/>
      </rPr>
      <t>https://books.google.com/books?id=_jppBQAAQBAJ&amp;pg=PA200</t>
    </r>
    <r>
      <rPr>
        <sz val="11"/>
        <color indexed="8"/>
        <rFont val="Calibri"/>
        <family val="2"/>
      </rPr>
      <t xml:space="preserve">
</t>
    </r>
    <r>
      <rPr>
        <u/>
        <sz val="11"/>
        <color indexed="14"/>
        <rFont val="Calibri"/>
        <family val="2"/>
      </rPr>
      <t>http://www.naharnet.com/stories/en/90509</t>
    </r>
  </si>
  <si>
    <t>NGO - CRF-FIDH-Survie CPCR</t>
  </si>
  <si>
    <t>Laurent Serubuga_2001</t>
  </si>
  <si>
    <t>February 26, 2014: refusal of extradition by the Court of Cassation</t>
  </si>
  <si>
    <t>Fabien Neretse_2000 (alias Fabien Nsabimana)</t>
  </si>
  <si>
    <t>subsequent investigations were discontinued because he was not found on the French territory.</t>
  </si>
  <si>
    <t>https://trialinternational.org/latest-post/fabien-neretse/</t>
  </si>
  <si>
    <t>NGO - FIDH-Survival and SCRC</t>
  </si>
  <si>
    <t>Fabien Neretse_2008 (alias Fabien Nsabimana)</t>
  </si>
  <si>
    <t>Extradited to stand trial in Belgium (Belgian case is based on passive personality)</t>
  </si>
  <si>
    <t>Added 11-12-17
Completed 11-12-17
Reviewed 9-28-2018</t>
  </si>
  <si>
    <t>JohnDoe(Syria/Spain)(Guernica 37)1</t>
  </si>
  <si>
    <t>Guernica 37 case</t>
  </si>
  <si>
    <t>Case dropped by Spanish High Court  - JULY 21, 2017</t>
  </si>
  <si>
    <r>
      <rPr>
        <sz val="11"/>
        <color indexed="8"/>
        <rFont val="Calibri"/>
        <family val="2"/>
      </rPr>
      <t xml:space="preserve">Press release from NGO who helped file complaint: http://guernica37.org/2017/02/press-release-guernica-37-international-justice-chambers-g37-despacho-internacional-file-a-criminal-complaint-against-members-of-the-syrian-security-forces/
</t>
    </r>
    <r>
      <rPr>
        <u/>
        <sz val="11"/>
        <color indexed="14"/>
        <rFont val="Calibri"/>
        <family val="2"/>
      </rPr>
      <t>http://guernica37.org/2017/04/the-new-york-times-assad-opponents-seek-justice-for-syrias-war-victims/</t>
    </r>
    <r>
      <rPr>
        <sz val="11"/>
        <color indexed="8"/>
        <rFont val="Calibri"/>
        <family val="2"/>
      </rPr>
      <t xml:space="preserve">
</t>
    </r>
    <r>
      <rPr>
        <sz val="11"/>
        <color indexed="8"/>
        <rFont val="Calibri"/>
        <family val="2"/>
      </rPr>
      <t xml:space="preserve">https://www.nytimes.com/2017/02/02/world/europe/spain-syria-torture-case.html (Stating that names of defendants were not made public “because prosecutors hope this will improve their chances of apprehending the officials outside Syria if arrest warrants are issued.”)
</t>
    </r>
    <r>
      <rPr>
        <sz val="11"/>
        <color indexed="8"/>
        <rFont val="Calibri"/>
        <family val="2"/>
      </rPr>
      <t xml:space="preserve">https://www.nytimes.com/2017/03/27/world/middleeast/syria-crime-torture-assad-war.html
</t>
    </r>
    <r>
      <rPr>
        <sz val="11"/>
        <color indexed="8"/>
        <rFont val="Calibri"/>
        <family val="2"/>
      </rPr>
      <t xml:space="preserve">https://www.theguardian.com/world/2017/mar/27/spanish-court-syria-state-terrorism-assad-regime-mrs-ah 
</t>
    </r>
    <r>
      <rPr>
        <sz val="11"/>
        <color indexed="8"/>
        <rFont val="Calibri"/>
        <family val="2"/>
      </rPr>
      <t xml:space="preserve">Article clarifying that the plaintiff and the victim were originally of Syrian origin, though the plaintiff (the victim’s sister) became Spanish citizen prior to filing case: http://guernica37.org/2017/07/opencanada-in-spain-will-a-pioneering-case-bring-justice-for-syrian-victims/ 
</t>
    </r>
    <r>
      <rPr>
        <sz val="11"/>
        <color indexed="8"/>
        <rFont val="Calibri"/>
        <family val="2"/>
      </rPr>
      <t xml:space="preserve">Article reporting that a panel in the Spanish High Court dropped the case: https://www.reuters.com/article/us-mideast-crisis-syria-spain/spain-court-drops-complaint-against-syrian-security-forces-idUSKBN1A61J1
</t>
    </r>
  </si>
  <si>
    <t>NGO “Guernica 37” files complaint on behalf of Mrs. A.H., a former Syrian who subsequently gained Spanish nationality</t>
  </si>
  <si>
    <t>JohnDoe(Syria/Spain)(Guernica 37)2</t>
  </si>
  <si>
    <t>JohnDoe(Syria/Spain)(Guernica 37)3</t>
  </si>
  <si>
    <t>JohnDoe(Syria/Spain)(Guernica 37)4</t>
  </si>
  <si>
    <t>JohnDoe(Syria/Spain)(Guernica 37)5</t>
  </si>
  <si>
    <t>JohnDoe(Syria/Spain)(Guernica 37)6</t>
  </si>
  <si>
    <t>Farouk al-Sharaa</t>
  </si>
  <si>
    <t>Ali Mamlouk</t>
  </si>
  <si>
    <t>Jamil Hassan (or Jameel al-Hassan)</t>
  </si>
  <si>
    <t>Dominique Ntawukuriryayo (or Ntawukulilyayo)_2004</t>
  </si>
  <si>
    <t>Complaint ruled inadmissible</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</si>
  <si>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http://www.hirondellenews.com/fr/ictr-rwanda/410-rwanda-other-countries/21712-en-en-020408-rwandafrance-four-new-legal-procedures-opened-in-france1076310763</t>
    </r>
    <r>
      <rPr>
        <sz val="11"/>
        <color indexed="8"/>
        <rFont val="Calibri"/>
        <family val="2"/>
      </rPr>
      <t xml:space="preserve">
</t>
    </r>
    <r>
      <rPr>
        <u/>
        <sz val="11"/>
        <color indexed="14"/>
        <rFont val="Calibri"/>
        <family val="2"/>
      </rPr>
      <t>http://allafrica.com/stories/200711010597.html</t>
    </r>
    <r>
      <rPr>
        <sz val="11"/>
        <color indexed="8"/>
        <rFont val="Calibri"/>
        <family val="2"/>
      </rPr>
      <t xml:space="preserve">
</t>
    </r>
    <r>
      <rPr>
        <sz val="11"/>
        <color indexed="8"/>
        <rFont val="Calibri"/>
        <family val="2"/>
      </rPr>
      <t>https://trialinternational.org/latest-post/dominique-ntawukulilyayo/</t>
    </r>
  </si>
  <si>
    <t>NGO (SCRC) and Rwandan nationals</t>
  </si>
  <si>
    <t>Dominique Ntawukuriryayo (or Ntawukulilyayo)_2006</t>
  </si>
  <si>
    <t>Complaint dismissed b/c defendant not found at listed address</t>
  </si>
  <si>
    <t>Bush_GW</t>
  </si>
  <si>
    <t>Closed</t>
  </si>
  <si>
    <r>
      <rPr>
        <u/>
        <sz val="11"/>
        <color indexed="14"/>
        <rFont val="Calibri"/>
        <family val="2"/>
      </rPr>
      <t>https://www.hrw.org/report/2006/06/27/universal-jurisdiction-europe/state-art</t>
    </r>
    <r>
      <rPr>
        <sz val="11"/>
        <color indexed="8"/>
        <rFont val="Calibri"/>
        <family val="2"/>
      </rPr>
      <t xml:space="preserve"> at section 15</t>
    </r>
  </si>
  <si>
    <t>2001-2003</t>
  </si>
  <si>
    <t>No information available</t>
  </si>
  <si>
    <t>Added 6-23-17
Updated 9-14-18</t>
  </si>
  <si>
    <t>Jebbar Salman Ammar</t>
  </si>
  <si>
    <t>Not clear, but likely initiated when defendant went through immigration</t>
  </si>
  <si>
    <t>Hadi Habeeb Hilal</t>
  </si>
  <si>
    <r>
      <rPr>
        <u/>
        <sz val="11"/>
        <color indexed="14"/>
        <rFont val="Calibri"/>
        <family val="2"/>
      </rPr>
      <t>https://trialinternational.org/latest-post/hadi-habeeb-hilal/</t>
    </r>
    <r>
      <rPr>
        <sz val="11"/>
        <color indexed="8"/>
        <rFont val="Calibri"/>
        <family val="2"/>
      </rPr>
      <t xml:space="preserve">
</t>
    </r>
    <r>
      <rPr>
        <u/>
        <sz val="11"/>
        <color indexed="14"/>
        <rFont val="Calibri"/>
        <family val="2"/>
      </rPr>
      <t>http://www.justiceinfo.net/en/live-feed/26473-.html</t>
    </r>
  </si>
  <si>
    <t>Habib Ammar</t>
  </si>
  <si>
    <r>
      <rPr>
        <u/>
        <sz val="11"/>
        <color indexed="14"/>
        <rFont val="Calibri"/>
        <family val="2"/>
      </rPr>
      <t>https://trialinternational.org/latest-post/habib-ammar-2/</t>
    </r>
    <r>
      <rPr>
        <sz val="11"/>
        <color indexed="8"/>
        <rFont val="Calibri"/>
        <family val="2"/>
      </rPr>
      <t xml:space="preserve">
</t>
    </r>
    <r>
      <rPr>
        <u/>
        <sz val="11"/>
        <color indexed="14"/>
        <rFont val="Calibri"/>
        <family val="2"/>
      </rPr>
      <t>http://www.swissinfo.ch/eng/ngo-calls-time-on-tyrants-in-switzerland/31385692</t>
    </r>
  </si>
  <si>
    <t>1984-1988</t>
  </si>
  <si>
    <t>On 17 September 2003, TRIAL (Track Impunity Always) and the OMCT (World Organisation Against Torture) filed criminal charges against General Habib AMMAR (Two victims later joined in the criminal complaint by demanding that General Habib AMMAR be arrested.)</t>
  </si>
  <si>
    <t>CAT and the Swiss Criminal Code</t>
  </si>
  <si>
    <r>
      <rPr>
        <u/>
        <sz val="11"/>
        <color indexed="14"/>
        <rFont val="Calibri"/>
        <family val="2"/>
      </rPr>
      <t>http://pchrgaza.org/en/?p=1513</t>
    </r>
    <r>
      <rPr>
        <sz val="11"/>
        <color indexed="8"/>
        <rFont val="Calibri"/>
        <family val="2"/>
      </rPr>
      <t xml:space="preserve">
</t>
    </r>
    <r>
      <rPr>
        <u/>
        <sz val="11"/>
        <color indexed="14"/>
        <rFont val="Calibri"/>
        <family val="2"/>
      </rPr>
      <t>https://electronicintifada.net/blogs/hilary-aked/war-crimes-suspect-shaul-mofaz-evades-arrest-uk-parliament</t>
    </r>
    <r>
      <rPr>
        <sz val="11"/>
        <color indexed="8"/>
        <rFont val="Calibri"/>
        <family val="2"/>
      </rPr>
      <t xml:space="preserve">
</t>
    </r>
  </si>
  <si>
    <t>Palestinian Center for Human Rights</t>
  </si>
  <si>
    <t>UK Geneva Conventions Act 1957</t>
  </si>
  <si>
    <r>
      <rPr>
        <u/>
        <sz val="11"/>
        <color indexed="14"/>
        <rFont val="Calibri"/>
        <family val="2"/>
      </rPr>
      <t>http://www.clearwisdom.net/emh/articles/2004/3/8/45850.html</t>
    </r>
    <r>
      <rPr>
        <sz val="11"/>
        <color indexed="8"/>
        <rFont val="Calibri"/>
        <family val="2"/>
      </rPr>
      <t xml:space="preserve">
</t>
    </r>
    <r>
      <rPr>
        <u/>
        <sz val="11"/>
        <color indexed="14"/>
        <rFont val="Calibri"/>
        <family val="2"/>
      </rPr>
      <t>http://faluninfo.net/displayAnArticle.asp?ID=7786</t>
    </r>
    <r>
      <rPr>
        <sz val="11"/>
        <color indexed="8"/>
        <rFont val="Calibri"/>
        <family val="2"/>
      </rPr>
      <t xml:space="preserve">
</t>
    </r>
    <r>
      <rPr>
        <u/>
        <sz val="11"/>
        <color indexed="14"/>
        <rFont val="Calibri"/>
        <family val="2"/>
      </rPr>
      <t>http://www.clearwisdom.net/emh/articles/2003/9/16/40321.html</t>
    </r>
  </si>
  <si>
    <t>Plaintiffs in the lawsuit include Falun Gong practitioners from Australia, Canada, the United States, Britain, Italy, Holland, Denmark and Ireland.</t>
  </si>
  <si>
    <t>Laurent Gbagbo</t>
  </si>
  <si>
    <t>Côte d'Ivoire</t>
  </si>
  <si>
    <t>Case declared inadmissible by Belgian Court on 26 June 2002.</t>
  </si>
  <si>
    <r>
      <rPr>
        <u/>
        <sz val="11"/>
        <color indexed="14"/>
        <rFont val="Calibri"/>
        <family val="2"/>
      </rPr>
      <t>http://www.countrywatch.com/Content/pdfs/reviews/B36LQ863.01c.pdf</t>
    </r>
    <r>
      <rPr>
        <sz val="11"/>
        <color indexed="8"/>
        <rFont val="Calibri"/>
        <family val="2"/>
      </rPr>
      <t xml:space="preserve">
</t>
    </r>
    <r>
      <rPr>
        <sz val="11"/>
        <color indexed="8"/>
        <rFont val="Calibri"/>
        <family val="2"/>
      </rPr>
      <t xml:space="preserve">https://translate.googleusercontent.com/translate_c?depth=1&amp;hl=en&amp;prev=search&amp;rurl=translate.google.com&amp;sl=fr&amp;u=http://fr.allafrica.com/stories/200107180249.html&amp;usg=ALkJrhhqEsbfpRvdik-HEtOzV2bdgTyJRA
</t>
    </r>
    <r>
      <rPr>
        <sz val="11"/>
        <color indexed="8"/>
        <rFont val="Calibri"/>
        <family val="2"/>
      </rPr>
      <t xml:space="preserve">for an analysis of this case see Karel Arnaut, “‘Out of the Race,’ The Poises of Genocide in Mass Media Discourses in Côte D’Ivoire”, available here: </t>
    </r>
    <r>
      <rPr>
        <u/>
        <sz val="11"/>
        <color indexed="14"/>
        <rFont val="Calibri"/>
        <family val="2"/>
      </rPr>
      <t>https://books.google.com/books?id=DqEGulGWVdgC&amp;pg=PA112&amp;lpg=PA112</t>
    </r>
  </si>
  <si>
    <t>Prévention Genocide, a Belgian NGO, and 150 Cote d'Ivoirians  (NOTE: Prévention Genocide is now called “Verbatims”)</t>
  </si>
  <si>
    <t>Court dropped case b/c defendant not present in Belgium</t>
  </si>
  <si>
    <t>Robert Guei</t>
  </si>
  <si>
    <t>Emile Boga Doudou</t>
  </si>
  <si>
    <t>Filed at some time as complaint against Gbagbo and Guei</t>
  </si>
  <si>
    <t xml:space="preserve">
Case declared inadmissible by Belgian Court on 26 June 2002.
Doudou died september 20, 2002</t>
  </si>
  <si>
    <t>Moise Lida Kouassi</t>
  </si>
  <si>
    <t>Sakib Dautovic</t>
  </si>
  <si>
    <r>
      <rPr>
        <u/>
        <sz val="11"/>
        <color indexed="14"/>
        <rFont val="Calibri"/>
        <family val="2"/>
      </rPr>
      <t>http://www.justice-report.com/en/articles/extradition-of-sakib-dautovic</t>
    </r>
    <r>
      <rPr>
        <sz val="11"/>
        <color indexed="8"/>
        <rFont val="Calibri"/>
        <family val="2"/>
      </rPr>
      <t xml:space="preserve">
</t>
    </r>
    <r>
      <rPr>
        <u/>
        <sz val="11"/>
        <color indexed="14"/>
        <rFont val="Calibri"/>
        <family val="2"/>
      </rPr>
      <t>http://www.justice-report.com/en/cases/dautovic-sakib-news-analysis-and-opinion</t>
    </r>
    <r>
      <rPr>
        <sz val="11"/>
        <color indexed="8"/>
        <rFont val="Calibri"/>
        <family val="2"/>
      </rPr>
      <t xml:space="preserve">
</t>
    </r>
    <r>
      <rPr>
        <u/>
        <sz val="11"/>
        <color indexed="14"/>
        <rFont val="Calibri"/>
        <family val="2"/>
      </rPr>
      <t>http://www.justice-report.com/en/articles/norway-war-crimes-suspects-held</t>
    </r>
  </si>
  <si>
    <t>Prosecution in Bihac (Bosnia and Herzegovina) issued an order, Norway Ministry of Interior issued arrest warrant based on Bihac order.</t>
  </si>
  <si>
    <t>Emmanuel Uwayezu</t>
  </si>
  <si>
    <t>Italy</t>
  </si>
  <si>
    <t>Extradition refused by Italy</t>
  </si>
  <si>
    <r>
      <rPr>
        <u/>
        <sz val="11"/>
        <color indexed="14"/>
        <rFont val="Calibri"/>
        <family val="2"/>
      </rPr>
      <t>https://trialinternational.org/latest-post/emmanuel-uwayezu/</t>
    </r>
    <r>
      <rPr>
        <sz val="11"/>
        <color indexed="8"/>
        <rFont val="Calibri"/>
        <family val="2"/>
      </rPr>
      <t xml:space="preserve">
</t>
    </r>
    <r>
      <rPr>
        <u/>
        <sz val="11"/>
        <color indexed="14"/>
        <rFont val="Calibri"/>
        <family val="2"/>
      </rPr>
      <t>http://edition.cnn.com/2009/WORLD/africa/10/25/italy.rwanda.arrest/index.html?iref=24hours</t>
    </r>
  </si>
  <si>
    <t>Prosecutor General of the Republic of Rwanda issued an arrest warrant</t>
  </si>
  <si>
    <t>Robert Kaplan (then-Solicitor General) orders Canadian War Crimes Unit (based on names from Deschênes Commission and, according to head of the unit, from names submitted by Jewish groups.</t>
  </si>
  <si>
    <t>1987 Act to Amend the Criminal Code</t>
  </si>
  <si>
    <t>Stephen Reistetter</t>
  </si>
  <si>
    <t xml:space="preserve">Deschênes Commission Report (1986)
</t>
  </si>
  <si>
    <t>1941-44</t>
  </si>
  <si>
    <t>1990 (approx)</t>
  </si>
  <si>
    <t>Radislav Grujicic</t>
  </si>
  <si>
    <r>
      <rPr>
        <sz val="11"/>
        <color indexed="8"/>
        <rFont val="Calibri"/>
        <family val="2"/>
      </rPr>
      <t xml:space="preserve">Deschênes Commission Report (1986)
</t>
    </r>
    <r>
      <rPr>
        <u/>
        <sz val="11"/>
        <color indexed="14"/>
        <rFont val="Calibri"/>
        <family val="2"/>
      </rPr>
      <t>http://www.jta.org/1994/09/19/archive/canada-drops-charges-against-ailing-man-accused-of-nazi-crimes</t>
    </r>
  </si>
  <si>
    <t>June 22, 1941, to Oct. 1, 1944</t>
  </si>
  <si>
    <t>1994 (approx)</t>
  </si>
  <si>
    <t>Doe_John243</t>
  </si>
  <si>
    <t>Doe_John244</t>
  </si>
  <si>
    <t>Doe_John245</t>
  </si>
  <si>
    <t>Doe_John246</t>
  </si>
  <si>
    <t>Doe_John247</t>
  </si>
  <si>
    <t>Doe_John248</t>
  </si>
  <si>
    <t>Doe_John249</t>
  </si>
  <si>
    <t>Doe_John250</t>
  </si>
  <si>
    <t>Doe_John251</t>
  </si>
  <si>
    <t>Doe_John252</t>
  </si>
  <si>
    <t>Doe_John253</t>
  </si>
  <si>
    <t>Doe_John254</t>
  </si>
  <si>
    <t>Doe_John255</t>
  </si>
  <si>
    <t>Doe_John256</t>
  </si>
  <si>
    <t>Doe_John257</t>
  </si>
  <si>
    <t>Doe_John258</t>
  </si>
  <si>
    <t>Doe_John259</t>
  </si>
  <si>
    <t>Doe_John260</t>
  </si>
  <si>
    <t>Doe_John261</t>
  </si>
  <si>
    <t>Doe_John262</t>
  </si>
  <si>
    <t>Doe_John263</t>
  </si>
  <si>
    <t>Doe_John264</t>
  </si>
  <si>
    <t>Doe_John265</t>
  </si>
  <si>
    <t>Doe_John266</t>
  </si>
  <si>
    <t>Doe_John267</t>
  </si>
  <si>
    <t>Doe_John314</t>
  </si>
  <si>
    <t>Doe_John315</t>
  </si>
  <si>
    <t>Doe_John316</t>
  </si>
  <si>
    <t>Doe_John317</t>
  </si>
  <si>
    <t>Doe_John318</t>
  </si>
  <si>
    <t>Doe_John319</t>
  </si>
  <si>
    <t>Doe_John320</t>
  </si>
  <si>
    <t>Doe_John321</t>
  </si>
  <si>
    <t>Doe_John322</t>
  </si>
  <si>
    <t>Doe_John323</t>
  </si>
  <si>
    <t>Doe_John324</t>
  </si>
  <si>
    <t>Doe_John325</t>
  </si>
  <si>
    <t>Doe_John326</t>
  </si>
  <si>
    <t>Doe_John327</t>
  </si>
  <si>
    <t>Doe_John328</t>
  </si>
  <si>
    <t>Doe_John329</t>
  </si>
  <si>
    <t>Doe_John330</t>
  </si>
  <si>
    <t>Doe_John331</t>
  </si>
  <si>
    <t>Doe_John332</t>
  </si>
  <si>
    <t>Doe_John333</t>
  </si>
  <si>
    <t>Doe_John334</t>
  </si>
  <si>
    <t>Doe_John335</t>
  </si>
  <si>
    <t>Doe_John336</t>
  </si>
  <si>
    <t>Doe_John337</t>
  </si>
  <si>
    <t>Doe_John338</t>
  </si>
  <si>
    <t>Doe_John339</t>
  </si>
  <si>
    <t>Doe_John340</t>
  </si>
  <si>
    <t>Doe_John341</t>
  </si>
  <si>
    <t>Doe_John342</t>
  </si>
  <si>
    <t>Doe_John343</t>
  </si>
  <si>
    <t>Doe_John344</t>
  </si>
  <si>
    <t>Doe_John345</t>
  </si>
  <si>
    <t>Doe_John346</t>
  </si>
  <si>
    <t>Doe_John347</t>
  </si>
  <si>
    <t>Doe_John348</t>
  </si>
  <si>
    <t>Doe_John349</t>
  </si>
  <si>
    <t>Doe_John350</t>
  </si>
  <si>
    <t>Doe_John351</t>
  </si>
  <si>
    <t>Doe_John352</t>
  </si>
  <si>
    <t>Doe_John353</t>
  </si>
  <si>
    <t>Doe_John354</t>
  </si>
  <si>
    <t>Doe_John355</t>
  </si>
  <si>
    <t>Doe_John356</t>
  </si>
  <si>
    <t>Doe_John357</t>
  </si>
  <si>
    <t>Doe_John358</t>
  </si>
  <si>
    <t>Doe_John359</t>
  </si>
  <si>
    <t>Doe_John360</t>
  </si>
  <si>
    <t>Doe_John361</t>
  </si>
  <si>
    <t>Doe_John362</t>
  </si>
  <si>
    <t>Doe_John363</t>
  </si>
  <si>
    <t>Doe_John364</t>
  </si>
  <si>
    <t>Doe_John365</t>
  </si>
  <si>
    <t>Doe_John366</t>
  </si>
  <si>
    <t>Doe_John367</t>
  </si>
  <si>
    <t>Doe_John368</t>
  </si>
  <si>
    <t>Doe_John369</t>
  </si>
  <si>
    <t>Doe_John370</t>
  </si>
  <si>
    <t>Doe_John371</t>
  </si>
  <si>
    <t>Doe_John372</t>
  </si>
  <si>
    <t>Doe_John373</t>
  </si>
  <si>
    <t>Doe_John374</t>
  </si>
  <si>
    <t>Doe_John375</t>
  </si>
  <si>
    <t>Doe_John376</t>
  </si>
  <si>
    <t>Doe_John377</t>
  </si>
  <si>
    <t>Doe_John378</t>
  </si>
  <si>
    <t>Doe_John379</t>
  </si>
  <si>
    <t>Doe_John380</t>
  </si>
  <si>
    <t>Doe_John381</t>
  </si>
  <si>
    <t>Doe_John382</t>
  </si>
  <si>
    <t>Doe_John383</t>
  </si>
  <si>
    <t>Doe_John384</t>
  </si>
  <si>
    <t>Doe_John385</t>
  </si>
  <si>
    <t>Doe_John386</t>
  </si>
  <si>
    <t>Doe_John387</t>
  </si>
  <si>
    <t>Doe_John388</t>
  </si>
  <si>
    <t>Doe_John389</t>
  </si>
  <si>
    <t>Doe_John390</t>
  </si>
  <si>
    <t>Doe_John391</t>
  </si>
  <si>
    <t>Doe_John392</t>
  </si>
  <si>
    <t>Doe_John393</t>
  </si>
  <si>
    <t>Doe_John394</t>
  </si>
  <si>
    <t>Doe_John395</t>
  </si>
  <si>
    <t>Doe_John396</t>
  </si>
  <si>
    <t>Doe_John397</t>
  </si>
  <si>
    <t>Doe_John398</t>
  </si>
  <si>
    <t>Doe_John399</t>
  </si>
  <si>
    <t>Doe_John400</t>
  </si>
  <si>
    <t>Doe_John401</t>
  </si>
  <si>
    <t>Doe_John402</t>
  </si>
  <si>
    <t>Doe_John403</t>
  </si>
  <si>
    <t>Doe_John404</t>
  </si>
  <si>
    <t>Doe_John405</t>
  </si>
  <si>
    <t>Doe_John406</t>
  </si>
  <si>
    <t>Doe_John407</t>
  </si>
  <si>
    <t>Doe_John408</t>
  </si>
  <si>
    <t>Doe_John409</t>
  </si>
  <si>
    <t>Doe_John410</t>
  </si>
  <si>
    <t>Doe_John411</t>
  </si>
  <si>
    <t>Doe_John412</t>
  </si>
  <si>
    <t>Doe_John413</t>
  </si>
  <si>
    <t>Doe_John414</t>
  </si>
  <si>
    <t>Doe_John415</t>
  </si>
  <si>
    <t>Doe_John416</t>
  </si>
  <si>
    <t>Doe_John417</t>
  </si>
  <si>
    <t>Doe_John418</t>
  </si>
  <si>
    <t>Doe_John419</t>
  </si>
  <si>
    <t>Doe_John420</t>
  </si>
  <si>
    <t>Doe_John421</t>
  </si>
  <si>
    <t>Doe_John422</t>
  </si>
  <si>
    <t>Doe_John423</t>
  </si>
  <si>
    <t>Doe_John424</t>
  </si>
  <si>
    <t>Doe_John425</t>
  </si>
  <si>
    <t>Doe_John426</t>
  </si>
  <si>
    <t>Doe_John427</t>
  </si>
  <si>
    <t>Doe_John428</t>
  </si>
  <si>
    <t>Doe_John429</t>
  </si>
  <si>
    <t>Doe_John430</t>
  </si>
  <si>
    <t>Doe_John431</t>
  </si>
  <si>
    <t>Doe_John432</t>
  </si>
  <si>
    <t>Doe_John433</t>
  </si>
  <si>
    <t>Doe_John434</t>
  </si>
  <si>
    <t>Doe_John435</t>
  </si>
  <si>
    <t>Doe_John436</t>
  </si>
  <si>
    <t>Doe_John437</t>
  </si>
  <si>
    <t>Doe_John438</t>
  </si>
  <si>
    <t>Doe_John439</t>
  </si>
  <si>
    <t>Doe_John440</t>
  </si>
  <si>
    <t>Doe_John441</t>
  </si>
  <si>
    <t>Doe_John442</t>
  </si>
  <si>
    <t>Doe_John443</t>
  </si>
  <si>
    <t>Doe_John444</t>
  </si>
  <si>
    <t>Doe_John445</t>
  </si>
  <si>
    <t>Doe_John446</t>
  </si>
  <si>
    <t>Doe_John447</t>
  </si>
  <si>
    <t>Doe_John448</t>
  </si>
  <si>
    <t>Doe_John449</t>
  </si>
  <si>
    <t>Doe_John450</t>
  </si>
  <si>
    <t>Doe_John451</t>
  </si>
  <si>
    <t>Doe_John452</t>
  </si>
  <si>
    <t>Doe_John453</t>
  </si>
  <si>
    <t>Doe_John454</t>
  </si>
  <si>
    <t>Doe_John455</t>
  </si>
  <si>
    <t>Doe_John456</t>
  </si>
  <si>
    <t>Doe_John457</t>
  </si>
  <si>
    <t>Doe_John458</t>
  </si>
  <si>
    <t>Doe_John459</t>
  </si>
  <si>
    <t>Doe_John460</t>
  </si>
  <si>
    <t>Doe_John461</t>
  </si>
  <si>
    <t>Doe_John462</t>
  </si>
  <si>
    <t>Doe_John463</t>
  </si>
  <si>
    <t>Doe_John464</t>
  </si>
  <si>
    <t>Doe_John465</t>
  </si>
  <si>
    <t>Doe_John466</t>
  </si>
  <si>
    <t>Doe_John467</t>
  </si>
  <si>
    <t>Doe_John468</t>
  </si>
  <si>
    <t>Doe_John469</t>
  </si>
  <si>
    <t>Doe_John470</t>
  </si>
  <si>
    <t>Doe_John471</t>
  </si>
  <si>
    <t>Doe_John472</t>
  </si>
  <si>
    <t>Doe_John473</t>
  </si>
  <si>
    <t>Doe_John474</t>
  </si>
  <si>
    <t>Doe_John475</t>
  </si>
  <si>
    <t>Doe_John476</t>
  </si>
  <si>
    <t>Doe_John477</t>
  </si>
  <si>
    <t>Doe_John478</t>
  </si>
  <si>
    <t>Doe_John479</t>
  </si>
  <si>
    <t>Doe_John480</t>
  </si>
  <si>
    <t>Doe_John481</t>
  </si>
  <si>
    <t>Doe_John482</t>
  </si>
  <si>
    <t>Doe_John483</t>
  </si>
  <si>
    <t>Doe_John484</t>
  </si>
  <si>
    <t>Doe_John485</t>
  </si>
  <si>
    <t>Doe_John486</t>
  </si>
  <si>
    <t>Doe_John487</t>
  </si>
  <si>
    <t>Doe_John488</t>
  </si>
  <si>
    <t>Doe_John489</t>
  </si>
  <si>
    <t>Doe_John490</t>
  </si>
  <si>
    <t>Doe_John491</t>
  </si>
  <si>
    <t>Doe_John492</t>
  </si>
  <si>
    <t>Doe_John493</t>
  </si>
  <si>
    <t>Doe_John494</t>
  </si>
  <si>
    <t>Doe_John495</t>
  </si>
  <si>
    <t>Doe_John496</t>
  </si>
  <si>
    <t>Doe_John497</t>
  </si>
  <si>
    <t xml:space="preserve">Michael Pawlowski </t>
  </si>
  <si>
    <t>Mathias Bushishi</t>
  </si>
  <si>
    <t>released on bail 2/20/12</t>
  </si>
  <si>
    <r>
      <rPr>
        <u/>
        <sz val="11"/>
        <color indexed="14"/>
        <rFont val="Calibri"/>
        <family val="2"/>
      </rPr>
      <t>http://www.trial-ch.org/en/resources/trial-watch/trial-watch/profiles/profile/1073/action/show/controller/Profile/tab/legal-procedure.html</t>
    </r>
    <r>
      <rPr>
        <sz val="11"/>
        <color indexed="8"/>
        <rFont val="Calibri"/>
        <family val="2"/>
      </rPr>
      <t xml:space="preserve">
</t>
    </r>
    <r>
      <rPr>
        <u/>
        <sz val="11"/>
        <color indexed="14"/>
        <rFont val="Calibri"/>
        <family val="2"/>
      </rPr>
      <t>http://www.hirondellenews.com/ictr-rwanda/410-rwanda-other-countries/30002-200212-rwandabelgium-former-rwandan-prosecutor-released-on-bail-in-belgium-</t>
    </r>
    <r>
      <rPr>
        <sz val="11"/>
        <color indexed="8"/>
        <rFont val="Calibri"/>
        <family val="2"/>
      </rPr>
      <t xml:space="preserve">
</t>
    </r>
    <r>
      <rPr>
        <u/>
        <sz val="11"/>
        <color indexed="14"/>
        <rFont val="Calibri"/>
        <family val="2"/>
      </rPr>
      <t>http://www.7sur7.be/7s7/fr/3007/Bruxelles/article/detail/1253505/2011/04/20/Un-presume-genocidaire-rwandais-arrete-a-Bruxelles.dhtml</t>
    </r>
    <r>
      <rPr>
        <sz val="11"/>
        <color indexed="8"/>
        <rFont val="Calibri"/>
        <family val="2"/>
      </rPr>
      <t xml:space="preserve">
</t>
    </r>
    <r>
      <rPr>
        <sz val="11"/>
        <color indexed="8"/>
        <rFont val="Calibri"/>
        <family val="2"/>
      </rPr>
      <t>http://www.hirondellenews.com/fr/ictr-rwanda/410-rwanda-other-countries/30002-200212-rwandabelgium-former-rwandan-prosecutor-released-on-bail-in-belgium-</t>
    </r>
  </si>
  <si>
    <t>Rwanda issued international arrest warrant for war crimes and genocide</t>
  </si>
  <si>
    <t>Sylvère Ahorugeze</t>
  </si>
  <si>
    <r>
      <rPr>
        <u/>
        <sz val="11"/>
        <color indexed="14"/>
        <rFont val="Calibri"/>
        <family val="2"/>
      </rPr>
      <t>http://www.trial-ch.org/en/resources/trial-watch/trial-watch/profiles/profile/476/action/show/controller/Profile.html</t>
    </r>
    <r>
      <rPr>
        <sz val="11"/>
        <color indexed="8"/>
        <rFont val="Calibri"/>
        <family val="2"/>
      </rPr>
      <t xml:space="preserve">
</t>
    </r>
    <r>
      <rPr>
        <sz val="11"/>
        <color indexed="8"/>
        <rFont val="Calibri"/>
        <family val="2"/>
      </rPr>
      <t xml:space="preserve">http://www.internationallawobserver.eu/2009/09/10/the-decision-of-the-swedish-government-to-extradite-a-rwanda-genocide-suspect/
</t>
    </r>
    <r>
      <rPr>
        <sz val="11"/>
        <color indexed="8"/>
        <rFont val="Calibri"/>
        <family val="2"/>
      </rPr>
      <t>http://www.internationalcrimesdatabase.org/Case/904/Case-of-Ahorugeze-v-Sweden/</t>
    </r>
  </si>
  <si>
    <t>Rwandan officials issued int’l arrest warrant, Danish officials arrest</t>
  </si>
  <si>
    <t>Lack of evidence</t>
  </si>
  <si>
    <t>Abdelwodoud El Feri</t>
  </si>
  <si>
    <t>“Polisario Front” case</t>
  </si>
  <si>
    <r>
      <rPr>
        <u/>
        <sz val="11"/>
        <color indexed="14"/>
        <rFont val="Calibri"/>
        <family val="2"/>
      </rPr>
      <t>http://www.asser.nl/media/1421/spain-yihl-15-2012.pdf</t>
    </r>
    <r>
      <rPr>
        <sz val="11"/>
        <color indexed="8"/>
        <rFont val="Calibri"/>
        <family val="2"/>
      </rPr>
      <t xml:space="preserve">
</t>
    </r>
    <r>
      <rPr>
        <u/>
        <sz val="11"/>
        <color indexed="14"/>
        <rFont val="Calibri"/>
        <family val="2"/>
      </rPr>
      <t>http://polisario-thinktwice.org/460-december-14-2007-mens-justice-catches-up-with-the-polisario-and-algeria.html</t>
    </r>
    <r>
      <rPr>
        <sz val="11"/>
        <color indexed="8"/>
        <rFont val="Calibri"/>
        <family val="2"/>
      </rPr>
      <t xml:space="preserve">
</t>
    </r>
    <r>
      <rPr>
        <sz val="11"/>
        <color indexed="8"/>
        <rFont val="Calibri"/>
        <family val="2"/>
      </rPr>
      <t>2014 court document:https://</t>
    </r>
    <r>
      <rPr>
        <u/>
        <sz val="11"/>
        <color indexed="14"/>
        <rFont val="Calibri"/>
        <family val="2"/>
      </rPr>
      <t>translate.google.com/translate?hl=en&amp;sl=es&amp;u=http://ep00.epimg.net/descargables/2014/04/15/1d96fd32c9561db4e9282bd5063cbfe7.pdf&amp;prev=search</t>
    </r>
  </si>
  <si>
    <t>Saadani Maoulainine, Dahi Aguai, and Hosein Baida Abdelaziz, represented by a lawyer from  ”the Sahrawi Association for the Defence of Human Rights (‘ASADEH’) filed an action against 24 leaders of the Polisario Front and three Algerian army officers on the grounds of genocide, torture and disappearances”</t>
  </si>
  <si>
    <t>Abderraman Buho (‘Michel’).</t>
  </si>
  <si>
    <t>Ahmed Salama</t>
  </si>
  <si>
    <t>Ahmedu Bad</t>
  </si>
  <si>
    <t>Ali Dabba</t>
  </si>
  <si>
    <t>Bachir Moustafa Sabed</t>
  </si>
  <si>
    <t>Brahim Beidila</t>
  </si>
  <si>
    <t>Edda Hmoim</t>
  </si>
  <si>
    <t>El Jalil Ahmed</t>
  </si>
  <si>
    <t>GENERAL LAMARI</t>
  </si>
  <si>
    <t>General Omari</t>
  </si>
  <si>
    <t>Jandoud Mohamed</t>
  </si>
  <si>
    <t>Luchaa Obeid</t>
  </si>
  <si>
    <t xml:space="preserve">Mahfoud </t>
  </si>
  <si>
    <t>Mahfoud Hmeina Duihi (‘Ali Beiba’)</t>
  </si>
  <si>
    <t>Mahjoub (‘Lincoln’)</t>
  </si>
  <si>
    <t>Mohamed Ali Hnya (‘Degaulle’)</t>
  </si>
  <si>
    <t>Mohamed Fadeln (‘Japonés’)</t>
  </si>
  <si>
    <t>Mohamed Hnya (‘Derbali’)</t>
  </si>
  <si>
    <t>Mohamed Jadad</t>
  </si>
  <si>
    <t>Mohamed Lamine Buhali</t>
  </si>
  <si>
    <t>Mohamed Salem Sanoussi (‘Salazar’)</t>
  </si>
  <si>
    <t>Molud Didi</t>
  </si>
  <si>
    <t>Molud Lehsen</t>
  </si>
  <si>
    <t>Nabil Kadour</t>
  </si>
  <si>
    <t>Nadim Benaser</t>
  </si>
  <si>
    <t>Sidahmed Battal</t>
  </si>
  <si>
    <t>Sidi Wagag</t>
  </si>
  <si>
    <t>Taleb Haidar</t>
  </si>
  <si>
    <t>six Falun Gong practitioners residing in Belgium</t>
  </si>
  <si>
    <t>Bashar al-Assad</t>
  </si>
  <si>
    <r>
      <rPr>
        <u/>
        <sz val="11"/>
        <color indexed="14"/>
        <rFont val="Calibri"/>
        <family val="2"/>
      </rPr>
      <t>http://jurist.org/paperchase/2016/11/germany-lawyers-file-suit-against-syria-president-for-war-crimes-in-aleppo.php</t>
    </r>
    <r>
      <rPr>
        <sz val="11"/>
        <color indexed="8"/>
        <rFont val="Calibri"/>
        <family val="2"/>
      </rPr>
      <t xml:space="preserve">
</t>
    </r>
    <r>
      <rPr>
        <u/>
        <sz val="11"/>
        <color indexed="14"/>
        <rFont val="Calibri"/>
        <family val="2"/>
      </rPr>
      <t>http://www.zeit.de/politik/ausland/2016-11/baschar-al-assad-syrien-kriegsverbrechen-anklage/komplettansicht</t>
    </r>
    <r>
      <rPr>
        <sz val="11"/>
        <color indexed="8"/>
        <rFont val="Calibri"/>
        <family val="2"/>
      </rPr>
      <t xml:space="preserve">
</t>
    </r>
    <r>
      <rPr>
        <u/>
        <sz val="11"/>
        <color indexed="14"/>
        <rFont val="Calibri"/>
        <family val="2"/>
      </rPr>
      <t>http://www.foxnews.com/world/2016/11/28/lawyers-seek-war-crimes-case-against-assad-in-germany.html</t>
    </r>
    <r>
      <rPr>
        <sz val="11"/>
        <color indexed="8"/>
        <rFont val="Calibri"/>
        <family val="2"/>
      </rPr>
      <t xml:space="preserve">
</t>
    </r>
    <r>
      <rPr>
        <u/>
        <sz val="11"/>
        <color indexed="14"/>
        <rFont val="Calibri"/>
        <family val="2"/>
      </rPr>
      <t>http://www.dw.com/de/deutsche-anwälte-zeigen-assad-an/a-36557705</t>
    </r>
    <r>
      <rPr>
        <sz val="11"/>
        <color indexed="8"/>
        <rFont val="Calibri"/>
        <family val="2"/>
      </rPr>
      <t xml:space="preserve">
</t>
    </r>
    <r>
      <rPr>
        <u/>
        <sz val="11"/>
        <color indexed="14"/>
        <rFont val="Calibri"/>
        <family val="2"/>
      </rPr>
      <t>http://www.noz.de/deutschland-welt/politik/artikel/813298/kriegsverbrechen-deutsche-anwaelte-zeigen-assad-an</t>
    </r>
  </si>
  <si>
    <t>Six german attorneys, including Mehmet Daimagüler, Seda Basay-Yildiz and Jens Dieckmann</t>
  </si>
  <si>
    <t>Ennaceur</t>
  </si>
  <si>
    <t>https://web.archive.org/web/20050310130806/http://www.tunisnews.net/9novembre01.htm</t>
  </si>
  <si>
    <t>six Tunisians, all allegedly victims of torture</t>
  </si>
  <si>
    <t>Ali Ganzaoui</t>
  </si>
  <si>
    <t>Fraj Gdoura</t>
  </si>
  <si>
    <t>Ali Mansour</t>
  </si>
  <si>
    <t>JohnDoe(FranceTunisia)1</t>
  </si>
  <si>
    <t>JohnDoe(FranceTunisia)2</t>
  </si>
  <si>
    <t>JohnDoe(FranceTunisia)3</t>
  </si>
  <si>
    <t>JohnDoe(FranceTunisia)4</t>
  </si>
  <si>
    <t>JohnDoe(FranceTunisia)5</t>
  </si>
  <si>
    <t>JohnDoe(FranceTunisia)6</t>
  </si>
  <si>
    <t>JohnDoe(FranceTunisia)7</t>
  </si>
  <si>
    <t>JohnDoe(FranceTunisia)8</t>
  </si>
  <si>
    <t>JohnDoe(FranceTunisia)9</t>
  </si>
  <si>
    <t>JohnDoe(FranceTunisia)10</t>
  </si>
  <si>
    <t>JohnDoe(FranceTunisia)11</t>
  </si>
  <si>
    <t>JohnDoe(FranceTunisia)12</t>
  </si>
  <si>
    <t>JohnDoe(FranceTunisia)13</t>
  </si>
  <si>
    <t>JohnDoe(FranceTunisia)14</t>
  </si>
  <si>
    <t>JohnDoe(FranceTunisia)15</t>
  </si>
  <si>
    <t>JohnDoe(FranceTunisia)16</t>
  </si>
  <si>
    <t>JohnDoe(FranceTunisia)17</t>
  </si>
  <si>
    <t>JohnDoe(FranceTunisia)18</t>
  </si>
  <si>
    <t>JohnDoe(FranceTunisia)19</t>
  </si>
  <si>
    <t>JohnDoe(FranceTunisia)20</t>
  </si>
  <si>
    <t>JohnDoe(FranceTunisia)21</t>
  </si>
  <si>
    <t>JohnDoe(FranceTunisia)22</t>
  </si>
  <si>
    <t>JohnDoe(FranceTunisia)23</t>
  </si>
  <si>
    <t>JohnDoe(FranceTunisia)24</t>
  </si>
  <si>
    <t>JohnDoe(FranceTunisia)25</t>
  </si>
  <si>
    <t>JohnDoe(FranceTunisia)26</t>
  </si>
  <si>
    <t>JohnDoe(FranceTunisia)27</t>
  </si>
  <si>
    <t>JohnDoe(FranceTunisia)28</t>
  </si>
  <si>
    <t>JohnDoe(FranceTunisia)29</t>
  </si>
  <si>
    <t>JohnDoe(FranceTunisia)30</t>
  </si>
  <si>
    <t>JohnDoe(FranceTunisia)31</t>
  </si>
  <si>
    <t>JohnDoe(FranceTunisia)32</t>
  </si>
  <si>
    <t>JohnDoe(FranceTunisia)33</t>
  </si>
  <si>
    <t>JohnDoe(FranceTunisia)34</t>
  </si>
  <si>
    <t>JohnDoe(FranceTunisia)35</t>
  </si>
  <si>
    <t>JohnDoe(FranceTunisia)36</t>
  </si>
  <si>
    <t>Jorge Olivera_France (or JORGE ANTONIO OLIVERA)</t>
  </si>
  <si>
    <t>Argentine case, France</t>
  </si>
  <si>
    <r>
      <rPr>
        <u/>
        <sz val="11"/>
        <color indexed="14"/>
        <rFont val="Calibri"/>
        <family val="2"/>
      </rPr>
      <t>https://books.google.com/books?id=RnpUxiYTT_IC&amp;pg=PA627&amp;lpg=PA627&amp;dq=Jorge+Olivera+France+indictment+judge+roger+le+loire&amp;source=bl&amp;ots=3CFMLh3ps-&amp;sig=XTSKAFhS63c6SwjmGT22sAi0cAg&amp;hl=en&amp;sa=X&amp;ved=0ahUKEwjr28zSk7_NAhVOzmMKHe8NDpcQ6AEIHDAA#v=onepage&amp;q=Jorge%20Olivera%20France%20indictment%20judge%20roger%20le%20loire&amp;f=false</t>
    </r>
    <r>
      <rPr>
        <sz val="11"/>
        <color indexed="8"/>
        <rFont val="Calibri"/>
        <family val="2"/>
      </rPr>
      <t xml:space="preserve">
</t>
    </r>
    <r>
      <rPr>
        <u/>
        <sz val="11"/>
        <color indexed="14"/>
        <rFont val="Calibri"/>
        <family val="2"/>
      </rPr>
      <t>http://www.humanite.fr/node/231883</t>
    </r>
    <r>
      <rPr>
        <sz val="11"/>
        <color indexed="8"/>
        <rFont val="Calibri"/>
        <family val="2"/>
      </rPr>
      <t xml:space="preserve">
</t>
    </r>
    <r>
      <rPr>
        <u/>
        <sz val="11"/>
        <color indexed="14"/>
        <rFont val="Calibri"/>
        <family val="2"/>
      </rPr>
      <t>https://books.google.com/books?id=7xQKjLLxU1gC&amp;pg=PA128</t>
    </r>
  </si>
  <si>
    <t>1976-1983</t>
  </si>
  <si>
    <t>Sophie Thonon, representing families of Chilean and Argentine victims</t>
  </si>
  <si>
    <t>Dismissed - statute of limitations (based on document later shown to be forged)</t>
  </si>
  <si>
    <t>Grabez, Goran</t>
  </si>
  <si>
    <t>acquitted April 18, 1997 for lack of evidence</t>
  </si>
  <si>
    <t>May-August 1992.</t>
  </si>
  <si>
    <t xml:space="preserve">State prosecutor, AFTER refugees identified Grabez </t>
  </si>
  <si>
    <t>Jiang Zemin_2003_Germany</t>
  </si>
  <si>
    <t>Dropped - Prosecutorial discretion, 2005</t>
  </si>
  <si>
    <r>
      <rPr>
        <u/>
        <sz val="11"/>
        <color indexed="14"/>
        <rFont val="Calibri"/>
        <family val="2"/>
      </rPr>
      <t>http://en.minghui.org/html/articles/2003/11/29/42699.html</t>
    </r>
    <r>
      <rPr>
        <sz val="11"/>
        <color indexed="8"/>
        <rFont val="Calibri"/>
        <family val="2"/>
      </rPr>
      <t xml:space="preserve">
</t>
    </r>
    <r>
      <rPr>
        <sz val="11"/>
        <color indexed="8"/>
        <rFont val="Calibri"/>
        <family val="2"/>
      </rPr>
      <t xml:space="preserve">Complaint available here: </t>
    </r>
    <r>
      <rPr>
        <u/>
        <sz val="11"/>
        <color indexed="14"/>
        <rFont val="Calibri"/>
        <family val="2"/>
      </rPr>
      <t>https://translate.google.com/translate?sl=auto&amp;tl=en&amp;js=y&amp;prev=_t&amp;hl=en&amp;ie=UTF-8&amp;u=https%3A%2F%2Fweb.archive.org%2Fweb%2F20060127201746%2Fhttp%3A%2F%2Fflgjustice.org%2Fdmdocuments%2FGermanComplaintJiangGe20031121.pdf&amp;edit-text=&amp;act=url</t>
    </r>
    <r>
      <rPr>
        <sz val="11"/>
        <color indexed="8"/>
        <rFont val="Calibri"/>
        <family val="2"/>
      </rPr>
      <t xml:space="preserve">
</t>
    </r>
    <r>
      <rPr>
        <sz val="11"/>
        <color indexed="8"/>
        <rFont val="Calibri"/>
        <family val="2"/>
      </rPr>
      <t xml:space="preserve">letter from prosecutor declining to prosecute available here: </t>
    </r>
    <r>
      <rPr>
        <u/>
        <sz val="11"/>
        <color indexed="14"/>
        <rFont val="Calibri"/>
        <family val="2"/>
      </rPr>
      <t>https://competenceuniverselle.files.wordpress.com/2011/07/einstellungsbescheidchina1.pdf</t>
    </r>
    <r>
      <rPr>
        <sz val="11"/>
        <color indexed="8"/>
        <rFont val="Calibri"/>
        <family val="2"/>
      </rPr>
      <t xml:space="preserve">
</t>
    </r>
    <r>
      <rPr>
        <u/>
        <sz val="11"/>
        <color indexed="14"/>
        <rFont val="Calibri"/>
        <family val="2"/>
      </rPr>
      <t>http://www.clearwisdom.net/html/articles/2005/3/18/zip.html</t>
    </r>
  </si>
  <si>
    <t>1999-2003</t>
  </si>
  <si>
    <t xml:space="preserve">Suit filed by victims, both Chinese and expats, living in Germany, China, Ireland, Canada, Australia, and US (via Wolfgang Kaleck (ECCHR)) </t>
  </si>
  <si>
    <t>Wang Chao</t>
  </si>
  <si>
    <t>Cheng Tsui (Chui) E</t>
  </si>
  <si>
    <t>Chiao Hsuehhsien (Jiao Xuexian)</t>
  </si>
  <si>
    <t>Chuang Hsuhung (Zhuang Xuhung)</t>
  </si>
  <si>
    <t>Jiang Haiquan</t>
  </si>
  <si>
    <t>Jiang Wanlai</t>
  </si>
  <si>
    <t>Sha Hsuehmei (Xuemei)</t>
  </si>
  <si>
    <t>Tu Chiwen (Du Qiwen)</t>
  </si>
  <si>
    <t>Wang Chaofeng (Zhaofeng)</t>
  </si>
  <si>
    <t>Xia Deren</t>
  </si>
  <si>
    <t>Yang Fenghua</t>
  </si>
  <si>
    <t>Zhao Zhifei</t>
  </si>
  <si>
    <t>Completed 7-14-16;  NEW (not in Langer’s database, found 7-14-16)</t>
  </si>
  <si>
    <t>Ta Mok</t>
  </si>
  <si>
    <r>
      <rPr>
        <u/>
        <sz val="11"/>
        <color indexed="14"/>
        <rFont val="Calibri"/>
        <family val="2"/>
      </rPr>
      <t>http://www.phnompenhpost.com/national/french-trial-target-mok-samphan-and-chea</t>
    </r>
    <r>
      <rPr>
        <sz val="11"/>
        <color indexed="8"/>
        <rFont val="Calibri"/>
        <family val="2"/>
      </rPr>
      <t xml:space="preserve">
</t>
    </r>
    <r>
      <rPr>
        <u/>
        <sz val="11"/>
        <color indexed="14"/>
        <rFont val="Calibri"/>
        <family val="2"/>
      </rPr>
      <t>http://news.bbc.co.uk/2/hi/europe/311076.stm</t>
    </r>
    <r>
      <rPr>
        <sz val="11"/>
        <color indexed="8"/>
        <rFont val="Calibri"/>
        <family val="2"/>
      </rPr>
      <t xml:space="preserve">
</t>
    </r>
  </si>
  <si>
    <r>
      <rPr>
        <sz val="11"/>
        <color indexed="8"/>
        <rFont val="Calibri"/>
        <family val="2"/>
      </rPr>
      <t xml:space="preserve">Suit was “filed by a lawyer acting for Antonya Tioulong and Herve Son, two of whose relatives disappeared shortly after the Khmer Rouge took power in Cambodia in 1975”
</t>
    </r>
    <r>
      <rPr>
        <u/>
        <sz val="11"/>
        <color indexed="14"/>
        <rFont val="Calibri"/>
        <family val="2"/>
      </rPr>
      <t>http://news.bbc.co.uk/2/hi/europe/311076.stm</t>
    </r>
  </si>
  <si>
    <t>Mouhannad Droubi</t>
  </si>
  <si>
    <t>Sentenced to five years in prison; but in 2016 war crimes conviction dropped, aggravated assault charge upheld</t>
  </si>
  <si>
    <t>Swedish police (after receiving a video uploaded to Facebook)</t>
  </si>
  <si>
    <t>Raed Abdulkareem</t>
  </si>
  <si>
    <t>Swedish Police initiated the war crimes case after discovering photos on his phone while they were prosecuting him for robbery in a separate case.</t>
  </si>
  <si>
    <t>Tony Blair</t>
  </si>
  <si>
    <t>Third gulf war</t>
  </si>
  <si>
    <t>Closed, Prosecutor decided not to follow suit</t>
  </si>
  <si>
    <r>
      <rPr>
        <u/>
        <sz val="11"/>
        <color indexed="14"/>
        <rFont val="Calibri"/>
        <family val="2"/>
      </rPr>
      <t>https://web.archive.org/web/20081121165411/http://www.trial-ch.org/en/swiss/cases-in-switzerland/iraq.html</t>
    </r>
    <r>
      <rPr>
        <sz val="11"/>
        <color indexed="8"/>
        <rFont val="Calibri"/>
        <family val="2"/>
      </rPr>
      <t xml:space="preserve">
</t>
    </r>
    <r>
      <rPr>
        <u/>
        <sz val="11"/>
        <color indexed="14"/>
        <rFont val="Calibri"/>
        <family val="2"/>
      </rPr>
      <t>http://www.internationalcrimesdatabase.org/Case/1108/Solidarité-avec-les-victimes-de-la-guerre-contre-l'Irak-v/</t>
    </r>
    <r>
      <rPr>
        <sz val="11"/>
        <color indexed="8"/>
        <rFont val="Calibri"/>
        <family val="2"/>
      </rPr>
      <t xml:space="preserve">
</t>
    </r>
  </si>
  <si>
    <t>Swiss NGO called “Association  de solidarité avec les victimes de la guerre contre l’Irak"</t>
  </si>
  <si>
    <t>Jack Straw</t>
  </si>
  <si>
    <t>Cheney</t>
  </si>
  <si>
    <t>Clinton</t>
  </si>
  <si>
    <t>Franks</t>
  </si>
  <si>
    <t>Myers</t>
  </si>
  <si>
    <t>Powell</t>
  </si>
  <si>
    <t>Rice</t>
  </si>
  <si>
    <t>Added 6-27-17
Updated 10-30-17
Checked 9-14-18, no updates</t>
  </si>
  <si>
    <r>
      <rPr>
        <u/>
        <sz val="11"/>
        <color indexed="14"/>
        <rFont val="Calibri"/>
        <family val="2"/>
      </rPr>
      <t>https://www.letemps.ch/monde/2017/05/30/lexministre-israelienne-tzipi-livni-nest-plus-tranquille-meme-suisse</t>
    </r>
    <r>
      <rPr>
        <sz val="11"/>
        <color indexed="8"/>
        <rFont val="Calibri"/>
        <family val="2"/>
      </rPr>
      <t xml:space="preserve">
</t>
    </r>
    <r>
      <rPr>
        <u/>
        <sz val="11"/>
        <color indexed="14"/>
        <rFont val="Calibri"/>
        <family val="2"/>
      </rPr>
      <t>http://www.timesofisrael.com/switzerland-considers-war-crimes-complaint-against-tzipi-livni/</t>
    </r>
    <r>
      <rPr>
        <sz val="11"/>
        <color indexed="8"/>
        <rFont val="Calibri"/>
        <family val="2"/>
      </rPr>
      <t xml:space="preserve">
</t>
    </r>
    <r>
      <rPr>
        <u/>
        <sz val="11"/>
        <color indexed="14"/>
        <rFont val="Calibri"/>
        <family val="2"/>
      </rPr>
      <t>https://www.swissinfo.ch/eng/swiss-visit_war-crimes-suit-filed-in-switzerland-against-former-israeli-minister/43224320</t>
    </r>
    <r>
      <rPr>
        <sz val="11"/>
        <color indexed="8"/>
        <rFont val="Calibri"/>
        <family val="2"/>
      </rPr>
      <t xml:space="preserve">
</t>
    </r>
  </si>
  <si>
    <t>Swiss NGO Trial International filed the complaint</t>
  </si>
  <si>
    <t>Dusko Tadic</t>
  </si>
  <si>
    <t>Transferred to ICTY 24 April 1995</t>
  </si>
  <si>
    <r>
      <rPr>
        <u/>
        <sz val="11"/>
        <color indexed="14"/>
        <rFont val="Calibri"/>
        <family val="2"/>
      </rPr>
      <t>https://trialinternational.org/latest-post/dusko-tadic/</t>
    </r>
    <r>
      <rPr>
        <sz val="11"/>
        <color indexed="8"/>
        <rFont val="Calibri"/>
        <family val="2"/>
      </rPr>
      <t xml:space="preserve">
</t>
    </r>
    <r>
      <rPr>
        <u/>
        <sz val="11"/>
        <color indexed="14"/>
        <rFont val="Calibri"/>
        <family val="2"/>
      </rPr>
      <t>http://heinonline.org/HOL/Page?handle=hein.journals/eurint6&amp;div=19&amp;g_sent=1&amp;collection=journals</t>
    </r>
  </si>
  <si>
    <t>Tadic was arrested "after claims by Muslim refugees to the effect that he was one of the authors of the atrocities committed in the Prijedor Region of Bosnia-Herzegovina"</t>
  </si>
  <si>
    <t>Prosecutor declined to prosecute based on diplomatic immunity April 28 2005</t>
  </si>
  <si>
    <r>
      <rPr>
        <sz val="11"/>
        <color indexed="8"/>
        <rFont val="Calibri"/>
        <family val="2"/>
      </rPr>
      <t xml:space="preserve">ORIGINAL COMPLAINT: </t>
    </r>
    <r>
      <rPr>
        <u/>
        <sz val="11"/>
        <color indexed="14"/>
        <rFont val="Calibri"/>
        <family val="2"/>
      </rPr>
      <t>https://www.gfbv.de/de/news/gesellschaft-fuer-bedrohte-voelker-stellt-strafanzeige-gegen-ramzan-kadyrow-2738/</t>
    </r>
    <r>
      <rPr>
        <sz val="11"/>
        <color indexed="8"/>
        <rFont val="Calibri"/>
        <family val="2"/>
      </rPr>
      <t xml:space="preserve">
</t>
    </r>
    <r>
      <rPr>
        <sz val="11"/>
        <color indexed="8"/>
        <rFont val="Calibri"/>
        <family val="2"/>
      </rPr>
      <t>Amnesty International, “GERMANY: END IMPUNITY THROUGH UNIVERSAL JURISDICTION [NO SAFE HAVEN SERIES NO. 3]”, 16 October 2008, Index number: EUR 23/003/2008 https://www.amnesty.org/en/documents/EUR23/003/2008/en/</t>
    </r>
  </si>
  <si>
    <r>
      <rPr>
        <sz val="11"/>
        <color indexed="8"/>
        <rFont val="Calibri"/>
        <family val="2"/>
      </rPr>
      <t xml:space="preserve">the "Society for Threatened Peoples” (Gesellschaft für bedrohte Völker (GfbV))
</t>
    </r>
    <r>
      <rPr>
        <u/>
        <sz val="11"/>
        <color indexed="14"/>
        <rFont val="Calibri"/>
        <family val="2"/>
      </rPr>
      <t>https://en.wikipedia.org/wiki/Society_for_Threatened_Peoples</t>
    </r>
  </si>
  <si>
    <t>Addington, David</t>
  </si>
  <si>
    <t>Bush six</t>
  </si>
  <si>
    <t>https://trialinternational.org/latest-post/douglas-feith/</t>
  </si>
  <si>
    <t>the Association for the Dignity of Detainees, a Spanish non-profit dedicated to the protection of human rights</t>
  </si>
  <si>
    <t>Dismissed after UJ statute revised in 2009</t>
  </si>
  <si>
    <t>Bybee, Jay</t>
  </si>
  <si>
    <t>Feith, Douglas</t>
  </si>
  <si>
    <t>Gonzales, Alberto</t>
  </si>
  <si>
    <t>Haynes, William</t>
  </si>
  <si>
    <t>Yoo, John</t>
  </si>
  <si>
    <t>The French Foreign Ministry asked the prosecutor’s office in Paris to open an investigation</t>
  </si>
  <si>
    <t>Doe_John1</t>
  </si>
  <si>
    <t>“117 of these cases were dismissed for lack of sufficient evidence.”</t>
  </si>
  <si>
    <r>
      <rPr>
        <sz val="11"/>
        <color indexed="8"/>
        <rFont val="Calibri"/>
        <family val="2"/>
      </rPr>
      <t xml:space="preserve">Rolf Hannich, Justice in the Name of All, Zeitschrift fuer Internationale Strafrechtsdogmatik, 13/2007, p. 507, p. 510-11. (available at </t>
    </r>
    <r>
      <rPr>
        <u/>
        <sz val="11"/>
        <color indexed="14"/>
        <rFont val="Calibri"/>
        <family val="2"/>
      </rPr>
      <t>http://www.zis-online.com/dat/artikel/2007_13_187.pdf</t>
    </r>
    <r>
      <rPr>
        <sz val="11"/>
        <color indexed="8"/>
        <rFont val="Calibri"/>
        <family val="2"/>
      </rPr>
      <t>)</t>
    </r>
  </si>
  <si>
    <t>The German Attorney General</t>
  </si>
  <si>
    <t>Doe_John10</t>
  </si>
  <si>
    <t>Doe_John100</t>
  </si>
  <si>
    <t>Doe_John101</t>
  </si>
  <si>
    <t>Doe_John102</t>
  </si>
  <si>
    <t>Doe_John103</t>
  </si>
  <si>
    <t>Doe_John104</t>
  </si>
  <si>
    <t>Doe_John105</t>
  </si>
  <si>
    <t>Doe_John106</t>
  </si>
  <si>
    <t>Doe_John107</t>
  </si>
  <si>
    <t>Doe_John108</t>
  </si>
  <si>
    <t>Doe_John109</t>
  </si>
  <si>
    <t>Doe_John11</t>
  </si>
  <si>
    <t>Doe_John110</t>
  </si>
  <si>
    <t>Doe_John111</t>
  </si>
  <si>
    <t>Doe_John112</t>
  </si>
  <si>
    <t>Doe_John113</t>
  </si>
  <si>
    <t>Doe_John114</t>
  </si>
  <si>
    <t>Doe_John115</t>
  </si>
  <si>
    <t>Doe_John116</t>
  </si>
  <si>
    <t>Doe_John117</t>
  </si>
  <si>
    <t>Doe_John118</t>
  </si>
  <si>
    <t>Doe_John119</t>
  </si>
  <si>
    <t>Doe_John12</t>
  </si>
  <si>
    <t>Doe_John120</t>
  </si>
  <si>
    <t>Doe_John121</t>
  </si>
  <si>
    <t>Doe_John122</t>
  </si>
  <si>
    <t>Doe_John123</t>
  </si>
  <si>
    <t>Doe_John124</t>
  </si>
  <si>
    <t>Doe_John125</t>
  </si>
  <si>
    <t>Doe_John126</t>
  </si>
  <si>
    <t>Doe_John127</t>
  </si>
  <si>
    <t>Doe_John128</t>
  </si>
  <si>
    <t>Doe_John129</t>
  </si>
  <si>
    <t>Doe_John13</t>
  </si>
  <si>
    <t>Doe_John130</t>
  </si>
  <si>
    <t>Doe_John131</t>
  </si>
  <si>
    <t>Doe_John132</t>
  </si>
  <si>
    <t>Doe_John133</t>
  </si>
  <si>
    <t>Doe_John134</t>
  </si>
  <si>
    <t>Doe_John135</t>
  </si>
  <si>
    <t>Doe_John136</t>
  </si>
  <si>
    <t>Doe_John137</t>
  </si>
  <si>
    <t>Doe_John138</t>
  </si>
  <si>
    <t>Doe_John139</t>
  </si>
  <si>
    <t>Doe_John14</t>
  </si>
  <si>
    <t>Doe_John140</t>
  </si>
  <si>
    <t>Doe_John141</t>
  </si>
  <si>
    <t>Doe_John142</t>
  </si>
  <si>
    <t>Doe_John143</t>
  </si>
  <si>
    <t>Doe_John144</t>
  </si>
  <si>
    <t>Doe_John145</t>
  </si>
  <si>
    <t>Doe_John146</t>
  </si>
  <si>
    <t>Doe_John147</t>
  </si>
  <si>
    <t>Doe_John148</t>
  </si>
  <si>
    <t>Doe_John149</t>
  </si>
  <si>
    <t>Doe_John15</t>
  </si>
  <si>
    <t>Doe_John150</t>
  </si>
  <si>
    <t>Doe_John151</t>
  </si>
  <si>
    <t>Doe_John152</t>
  </si>
  <si>
    <t>Doe_John153</t>
  </si>
  <si>
    <t>Doe_John154</t>
  </si>
  <si>
    <t>Doe_John155</t>
  </si>
  <si>
    <t>Doe_John156</t>
  </si>
  <si>
    <t>Doe_John157</t>
  </si>
  <si>
    <t>Doe_John158</t>
  </si>
  <si>
    <t>Doe_John159</t>
  </si>
  <si>
    <t>Doe_John16</t>
  </si>
  <si>
    <t>Doe_John160</t>
  </si>
  <si>
    <t>Doe_John161</t>
  </si>
  <si>
    <t>Doe_John162</t>
  </si>
  <si>
    <t>Doe_John163</t>
  </si>
  <si>
    <t>Doe_John164</t>
  </si>
  <si>
    <t>Doe_John165</t>
  </si>
  <si>
    <t>Doe_John166</t>
  </si>
  <si>
    <t>Doe_John167</t>
  </si>
  <si>
    <t>Doe_John168</t>
  </si>
  <si>
    <t>Doe_John169</t>
  </si>
  <si>
    <t>Doe_John17</t>
  </si>
  <si>
    <t>Doe_John170</t>
  </si>
  <si>
    <t>Doe_John171</t>
  </si>
  <si>
    <t>Doe_John172</t>
  </si>
  <si>
    <t>Doe_John18</t>
  </si>
  <si>
    <t>Doe_John19</t>
  </si>
  <si>
    <t>Doe_John2</t>
  </si>
  <si>
    <t>Doe_John20</t>
  </si>
  <si>
    <t>Doe_John21</t>
  </si>
  <si>
    <t>Doe_John22</t>
  </si>
  <si>
    <t>Doe_John23</t>
  </si>
  <si>
    <t>Doe_John24</t>
  </si>
  <si>
    <t>Doe_John25</t>
  </si>
  <si>
    <t>Doe_John26</t>
  </si>
  <si>
    <t>Doe_John27</t>
  </si>
  <si>
    <t>Doe_John28</t>
  </si>
  <si>
    <t>Doe_John29</t>
  </si>
  <si>
    <t>Doe_John3</t>
  </si>
  <si>
    <t>Doe_John30</t>
  </si>
  <si>
    <t>Doe_John31</t>
  </si>
  <si>
    <t>Doe_John32</t>
  </si>
  <si>
    <t>Doe_John33</t>
  </si>
  <si>
    <t>Doe_John34</t>
  </si>
  <si>
    <t>Doe_John35</t>
  </si>
  <si>
    <t>Doe_John36</t>
  </si>
  <si>
    <t>Doe_John37</t>
  </si>
  <si>
    <t>Doe_John38</t>
  </si>
  <si>
    <t>Doe_John39</t>
  </si>
  <si>
    <t>Doe_John4</t>
  </si>
  <si>
    <t>Doe_John40</t>
  </si>
  <si>
    <t>Doe_John41</t>
  </si>
  <si>
    <t>Doe_John42</t>
  </si>
  <si>
    <t>Doe_John43</t>
  </si>
  <si>
    <t>Doe_John44</t>
  </si>
  <si>
    <t>Doe_John45</t>
  </si>
  <si>
    <t>Doe_John46</t>
  </si>
  <si>
    <t>Doe_John47</t>
  </si>
  <si>
    <t>Doe_John48</t>
  </si>
  <si>
    <t>Doe_John49</t>
  </si>
  <si>
    <t>Doe_John5</t>
  </si>
  <si>
    <t>Doe_John50</t>
  </si>
  <si>
    <t>Doe_John51</t>
  </si>
  <si>
    <t>Doe_John52</t>
  </si>
  <si>
    <t>Doe_John53</t>
  </si>
  <si>
    <t>Doe_John54</t>
  </si>
  <si>
    <t>Doe_John55</t>
  </si>
  <si>
    <t>Doe_John56</t>
  </si>
  <si>
    <t>Doe_John57</t>
  </si>
  <si>
    <t>Doe_John58</t>
  </si>
  <si>
    <t>Doe_John59</t>
  </si>
  <si>
    <t>Doe_John6</t>
  </si>
  <si>
    <t>Doe_John60</t>
  </si>
  <si>
    <t>Doe_John61</t>
  </si>
  <si>
    <t>Doe_John62</t>
  </si>
  <si>
    <t>Doe_John63</t>
  </si>
  <si>
    <t>Doe_John64</t>
  </si>
  <si>
    <t>Doe_John65</t>
  </si>
  <si>
    <t>Doe_John66</t>
  </si>
  <si>
    <t>Doe_John67</t>
  </si>
  <si>
    <t>Doe_John68</t>
  </si>
  <si>
    <t>Doe_John69</t>
  </si>
  <si>
    <t>Doe_John7</t>
  </si>
  <si>
    <t>Doe_John70</t>
  </si>
  <si>
    <t>Doe_John71</t>
  </si>
  <si>
    <t>Doe_John72</t>
  </si>
  <si>
    <t>Doe_John73</t>
  </si>
  <si>
    <t>Doe_John74</t>
  </si>
  <si>
    <t>Doe_John75</t>
  </si>
  <si>
    <t>Doe_John76</t>
  </si>
  <si>
    <t>Doe_John77</t>
  </si>
  <si>
    <t>Doe_John78</t>
  </si>
  <si>
    <t>Doe_John79</t>
  </si>
  <si>
    <t>Doe_John8</t>
  </si>
  <si>
    <t>Doe_John80</t>
  </si>
  <si>
    <t>Doe_John81</t>
  </si>
  <si>
    <t>Doe_John82</t>
  </si>
  <si>
    <t>Doe_John83</t>
  </si>
  <si>
    <t>Doe_John84</t>
  </si>
  <si>
    <t>Doe_John85</t>
  </si>
  <si>
    <t>Doe_John86</t>
  </si>
  <si>
    <t>Doe_John87</t>
  </si>
  <si>
    <t>Doe_John88</t>
  </si>
  <si>
    <t>Doe_John89</t>
  </si>
  <si>
    <t>Doe_John9</t>
  </si>
  <si>
    <t>Doe_John90</t>
  </si>
  <si>
    <t>Doe_John91</t>
  </si>
  <si>
    <t>Doe_John92</t>
  </si>
  <si>
    <t>Doe_John93</t>
  </si>
  <si>
    <t>Doe_John94</t>
  </si>
  <si>
    <t>Doe_John95</t>
  </si>
  <si>
    <t>Doe_John96</t>
  </si>
  <si>
    <t>Doe_John97</t>
  </si>
  <si>
    <t>Doe_John98</t>
  </si>
  <si>
    <t>Doe_John99</t>
  </si>
  <si>
    <t>Bo Xilai_2006</t>
  </si>
  <si>
    <r>
      <rPr>
        <u/>
        <sz val="11"/>
        <color indexed="14"/>
        <rFont val="Calibri"/>
        <family val="2"/>
      </rPr>
      <t>http://en.minghui.org/html/articles/2007/6/16/86824.html</t>
    </r>
    <r>
      <rPr>
        <sz val="11"/>
        <color indexed="8"/>
        <rFont val="Calibri"/>
        <family val="2"/>
      </rPr>
      <t xml:space="preserve">
</t>
    </r>
    <r>
      <rPr>
        <u/>
        <sz val="11"/>
        <color indexed="14"/>
        <rFont val="Calibri"/>
        <family val="2"/>
      </rPr>
      <t>http://www.clearwisdom.net/emh/articles/2006/9/18/78122.html</t>
    </r>
  </si>
  <si>
    <t>the Swedish Falun Gong Association served Mr. Bo with a lawsuit at the Stockholm Police Department</t>
  </si>
  <si>
    <t>Bo Xilai_2007</t>
  </si>
  <si>
    <t xml:space="preserve">Scilingo, Adolfo </t>
  </si>
  <si>
    <t>Argentine case</t>
  </si>
  <si>
    <r>
      <rPr>
        <u/>
        <sz val="11"/>
        <color indexed="14"/>
        <rFont val="Calibri"/>
        <family val="2"/>
      </rPr>
      <t>http://www.trial-ch.org/en/resources/trial-watch/trial-watch/profiles/profile/258/action/show/controller/Profile/tab/legal-procedure.html</t>
    </r>
    <r>
      <rPr>
        <sz val="11"/>
        <color indexed="8"/>
        <rFont val="Calibri"/>
        <family val="2"/>
      </rPr>
      <t xml:space="preserve">
</t>
    </r>
    <r>
      <rPr>
        <sz val="11"/>
        <color indexed="8"/>
        <rFont val="Calibri"/>
        <family val="2"/>
      </rPr>
      <t xml:space="preserve">Yearbook of International Humanitarian Law - 2003, Volume 6, p. 630, https://books.google.com/books?id=RnpUxiYTT_IC&amp;pg=PA627&amp;lpg=PA627&amp;dq=miguel+cavallo,+Judge+Le+Loire&amp;source=bl&amp;ots=3CFMFg-lr2&amp;sig=0nobNpG4NkZkw3Z_3dyAw-eP08g&amp;hl=en&amp;sa=X&amp;ved=0ahUKEwik7qPmoq3NAhUIKGMKHZn3ChsQ6AEILDAC#v=onepage&amp;q=miguel%20cavallo%2C%20Judge%20Le%20Loire&amp;f=false
</t>
    </r>
    <r>
      <rPr>
        <u/>
        <sz val="11"/>
        <color indexed="14"/>
        <rFont val="Calibri"/>
        <family val="2"/>
      </rPr>
      <t>http://www.derechos.org/nizkor/arg/espana/gar.html</t>
    </r>
    <r>
      <rPr>
        <sz val="11"/>
        <color indexed="8"/>
        <rFont val="Calibri"/>
        <family val="2"/>
      </rPr>
      <t xml:space="preserve">
</t>
    </r>
    <r>
      <rPr>
        <u/>
        <sz val="11"/>
        <color indexed="14"/>
        <rFont val="Calibri"/>
        <family val="2"/>
      </rPr>
      <t>https://books.google.com/books?id=7xQKjLLxU1gC&amp;pg=PA10</t>
    </r>
    <r>
      <rPr>
        <sz val="11"/>
        <color indexed="8"/>
        <rFont val="Calibri"/>
        <family val="2"/>
      </rPr>
      <t xml:space="preserve">
</t>
    </r>
  </si>
  <si>
    <t>1976-77</t>
  </si>
  <si>
    <t>The Union of Progressive Spanish Prosecutors (UPF)</t>
  </si>
  <si>
    <t xml:space="preserve">Article 23, paragraph four of the Spanish “Ley Orgánica del Poder Judicial.” (dealing with Genocide), article 23, paragraph four of La Ley Organica (dealing with terrorism), Article 23, paragraph four, letter g, of the Organic Law of Judicial Power, in conjunction with Article 5 of the Convention of 10 December 1984 against Torture and other cruel, inhuman or degrading punishment,
</t>
  </si>
  <si>
    <t xml:space="preserve">Agosti, Brigadier Orlando Ramón </t>
  </si>
  <si>
    <r>
      <rPr>
        <u/>
        <sz val="11"/>
        <color indexed="14"/>
        <rFont val="Calibri"/>
        <family val="2"/>
      </rPr>
      <t>http://www.derechos.org/nizkor/arg/espana/gar.html</t>
    </r>
    <r>
      <rPr>
        <sz val="11"/>
        <color indexed="8"/>
        <rFont val="Calibri"/>
        <family val="2"/>
      </rPr>
      <t xml:space="preserve">
</t>
    </r>
    <r>
      <rPr>
        <u/>
        <sz val="11"/>
        <color indexed="14"/>
        <rFont val="Calibri"/>
        <family val="2"/>
      </rPr>
      <t>https://books.google.com/books?id=7xQKjLLxU1gC&amp;pg=PA10</t>
    </r>
    <r>
      <rPr>
        <sz val="11"/>
        <color indexed="8"/>
        <rFont val="Calibri"/>
        <family val="2"/>
      </rPr>
      <t xml:space="preserve">
</t>
    </r>
  </si>
  <si>
    <t xml:space="preserve">Daviou, Carlos Eduardo </t>
  </si>
  <si>
    <t xml:space="preserve">Viola, Roberto Eduardo </t>
  </si>
  <si>
    <t>Doe_John269 (Might be Jorge Rafael Carmen Montero)</t>
  </si>
  <si>
    <t>Doe_John271 (might be Carlos Alberto Vega Aciar)</t>
  </si>
  <si>
    <t>Doe_John272 (might be Antonio Fischetti)</t>
  </si>
  <si>
    <t>Doe_John273 (might be David Ferro)</t>
  </si>
  <si>
    <t>Doe_John274 (might be Julio Abraham)</t>
  </si>
  <si>
    <t>Doe_John275 (might be Fernando Alberto Almirón</t>
  </si>
  <si>
    <t>Doe_John276 (might be José Bulacio)</t>
  </si>
  <si>
    <t>Acosto Aubone, Jorge Eduardo  (or Jorge Eduardo Acosta)</t>
  </si>
  <si>
    <t xml:space="preserve">Anaya, José Isaac </t>
  </si>
  <si>
    <t xml:space="preserve">Arriola, José María </t>
  </si>
  <si>
    <t xml:space="preserve">Astiz, Alfredo Ignacio </t>
  </si>
  <si>
    <t xml:space="preserve">Azic, Juan Antonio </t>
  </si>
  <si>
    <t xml:space="preserve">Benazzi Berisso, Miguel Angel </t>
  </si>
  <si>
    <t xml:space="preserve">Capdevilla, Carlos Octavio </t>
  </si>
  <si>
    <t xml:space="preserve">Cardo, Víctor </t>
  </si>
  <si>
    <t xml:space="preserve">Carella, Carlos Raul </t>
  </si>
  <si>
    <t xml:space="preserve">Carnot, Roberto Ruben </t>
  </si>
  <si>
    <t xml:space="preserve">Corbeta, Ricardo </t>
  </si>
  <si>
    <t xml:space="preserve">Damario, Hugo </t>
  </si>
  <si>
    <t xml:space="preserve">Donda Tigel, Adolfo Miguel </t>
  </si>
  <si>
    <t xml:space="preserve">Febres Méndez, Héctor Antonio </t>
  </si>
  <si>
    <t xml:space="preserve">Franco, Ruben Oscar </t>
  </si>
  <si>
    <t xml:space="preserve">Garcia Velazco, Pablo Eduardo </t>
  </si>
  <si>
    <t xml:space="preserve">Gonzalez, Jorge Raul </t>
  </si>
  <si>
    <t xml:space="preserve">Gonzalez, Orlando </t>
  </si>
  <si>
    <t>Gonzalez, Roberto Oscar</t>
  </si>
  <si>
    <t xml:space="preserve">Lambruschini Dellavalle, Armando </t>
  </si>
  <si>
    <t xml:space="preserve">Linares, Juan Carlos </t>
  </si>
  <si>
    <t xml:space="preserve">Magnacco, Jorge Luis </t>
  </si>
  <si>
    <t xml:space="preserve">Massera, Emilio Eduardo </t>
  </si>
  <si>
    <t xml:space="preserve">Mazzola, Anibal </t>
  </si>
  <si>
    <t xml:space="preserve">Minucci (or Minicucci), Guillermo Antonio </t>
  </si>
  <si>
    <t xml:space="preserve">Navarro, Wis </t>
  </si>
  <si>
    <t xml:space="preserve">Naya, Roberto </t>
  </si>
  <si>
    <t xml:space="preserve">Perez, Carlos </t>
  </si>
  <si>
    <t xml:space="preserve">Pernías Basterreix (or Pernias), Antonio </t>
  </si>
  <si>
    <t xml:space="preserve">Perren Fernandez, Jorge Enrique </t>
  </si>
  <si>
    <t xml:space="preserve">Peyón, Fernando Enrique </t>
  </si>
  <si>
    <t xml:space="preserve">Radice, Jorge Carlos </t>
  </si>
  <si>
    <t xml:space="preserve">Rioja, Francisco Lucio </t>
  </si>
  <si>
    <t xml:space="preserve">Rolón Tassier (or Rolon), Juan Carlos </t>
  </si>
  <si>
    <t>Salvia, Pedro</t>
  </si>
  <si>
    <t xml:space="preserve">Salvio, Olegario Menéndez </t>
  </si>
  <si>
    <t xml:space="preserve">Sanchez, Gonzalo </t>
  </si>
  <si>
    <t xml:space="preserve">Savio, Nestor Omar </t>
  </si>
  <si>
    <t xml:space="preserve">Scheller, Raúl Enrique </t>
  </si>
  <si>
    <t xml:space="preserve">Spinelli, Alejandro </t>
  </si>
  <si>
    <t xml:space="preserve">Velazco, Jorge García </t>
  </si>
  <si>
    <t xml:space="preserve">Vildoza Ostini, Jorge Raul </t>
  </si>
  <si>
    <t xml:space="preserve">Weber, Enrique Frimón </t>
  </si>
  <si>
    <t xml:space="preserve">Duval, Alberto Arias </t>
  </si>
  <si>
    <t>Mario, Arduino Adolfo</t>
  </si>
  <si>
    <t xml:space="preserve">Menotti, Alberto Gonzalez </t>
  </si>
  <si>
    <t xml:space="preserve">Whamond, Francis Williams </t>
  </si>
  <si>
    <t>Doe_John277 (might be Juan Carlos Coronel)</t>
  </si>
  <si>
    <t xml:space="preserve">Cavallo, Ricardo Miguel </t>
  </si>
  <si>
    <t>Extradited from Spain to Agentina for trial</t>
  </si>
  <si>
    <t xml:space="preserve">Farias, Angel Jesus </t>
  </si>
  <si>
    <t xml:space="preserve">Feced, Agustin </t>
  </si>
  <si>
    <t xml:space="preserve">Mendia, Luis Maria </t>
  </si>
  <si>
    <t xml:space="preserve">Torres de Tolosa, Gonzalo Dalma </t>
  </si>
  <si>
    <t xml:space="preserve">Cedola, Mario </t>
  </si>
  <si>
    <t xml:space="preserve">Del Cerro, Juan Antonio </t>
  </si>
  <si>
    <t>Díaz Smith, Jorge Manuel</t>
  </si>
  <si>
    <t xml:space="preserve">Dimieri, Juan Carlos Fotea </t>
  </si>
  <si>
    <t>Estrada, Pedro Horacio</t>
  </si>
  <si>
    <t xml:space="preserve">Fernandez, Gustavo </t>
  </si>
  <si>
    <t xml:space="preserve">Generoso, Carlos Orlando </t>
  </si>
  <si>
    <t xml:space="preserve">Otero, Edgardo </t>
  </si>
  <si>
    <t xml:space="preserve">Pittana, Claudio Orlando </t>
  </si>
  <si>
    <t>Doe_John268 (might be Luis Carlos Manor)</t>
  </si>
  <si>
    <t>Risso Avellaneda (or LUIS RICARDO RIZO AVELLANEDA)</t>
  </si>
  <si>
    <t xml:space="preserve">Abba, Jose Roberto </t>
  </si>
  <si>
    <t xml:space="preserve">Albornoz, Roberto Heriberto </t>
  </si>
  <si>
    <t xml:space="preserve">Arrechea Andrade, Antonio </t>
  </si>
  <si>
    <t xml:space="preserve">Barroso (or Barrozo), Eugenio Antonio </t>
  </si>
  <si>
    <t xml:space="preserve">Bussi, Antonio Domingo </t>
  </si>
  <si>
    <t xml:space="preserve">Caffarena Sese, Mario Arturo </t>
  </si>
  <si>
    <t xml:space="preserve">Cattaneo, Alberto Luis </t>
  </si>
  <si>
    <t xml:space="preserve">Coronel, Julio César </t>
  </si>
  <si>
    <t xml:space="preserve">Cutielo, Raúl Fernandez </t>
  </si>
  <si>
    <t xml:space="preserve">Gomez, Américo </t>
  </si>
  <si>
    <t xml:space="preserve">Haouache, Ismael </t>
  </si>
  <si>
    <t>La_Fuente</t>
  </si>
  <si>
    <t>Llanos, Antonio</t>
  </si>
  <si>
    <t xml:space="preserve">Maradona Jofre, Jorge Alberto </t>
  </si>
  <si>
    <t xml:space="preserve">Martella, Luis Santiago </t>
  </si>
  <si>
    <t xml:space="preserve">Menendez, Luciano Benjamin </t>
  </si>
  <si>
    <t xml:space="preserve">Naya, Arturo Félix González </t>
  </si>
  <si>
    <t xml:space="preserve">Neme, Augusto Leonardo </t>
  </si>
  <si>
    <t xml:space="preserve">Palomo, Benito </t>
  </si>
  <si>
    <t xml:space="preserve">Rodriguez Quiroga, Luis Fabian </t>
  </si>
  <si>
    <t xml:space="preserve">Santiago, Fernando Huberto </t>
  </si>
  <si>
    <t xml:space="preserve">Schwab, Héctor Mario </t>
  </si>
  <si>
    <t xml:space="preserve">Vera, Robinson Luis </t>
  </si>
  <si>
    <t xml:space="preserve">Zimmerman, Albino Mario Alberto (or Albino) </t>
  </si>
  <si>
    <t>Avaca</t>
  </si>
  <si>
    <t>Bustos</t>
  </si>
  <si>
    <t xml:space="preserve">Calderon, Hector Domingo </t>
  </si>
  <si>
    <t xml:space="preserve">Carvallo, Marcial Perez </t>
  </si>
  <si>
    <t xml:space="preserve">Galdeano, Ricardo </t>
  </si>
  <si>
    <t xml:space="preserve">Jarolesjki, Jorge </t>
  </si>
  <si>
    <t xml:space="preserve">Lujan, Roger </t>
  </si>
  <si>
    <t xml:space="preserve">Martinez, Manlio Torquato </t>
  </si>
  <si>
    <t xml:space="preserve">Rivero, Ernesto </t>
  </si>
  <si>
    <t xml:space="preserve">Sanchez, Victor </t>
  </si>
  <si>
    <t xml:space="preserve">Sowinsky, Roberto Barraza </t>
  </si>
  <si>
    <t xml:space="preserve">Warnes, Jorge </t>
  </si>
  <si>
    <t>Doe_John270 (might be Teniente Coronel Cafarena)</t>
  </si>
  <si>
    <t>Doe_John278 (might be Antonio Llamas)</t>
  </si>
  <si>
    <t>Doe_John279 (Might be Marcos Fidencio (or Florencio) Hidalgo</t>
  </si>
  <si>
    <t>Doe_John280 (might be Carrizo)</t>
  </si>
  <si>
    <t>Doe_John281 (Might be Raul Ruben Bessieres)</t>
  </si>
  <si>
    <t>Doe_John282 (might be Medina, Capitán del Ejército)</t>
  </si>
  <si>
    <t>Doe_John283 (might be Medina, gendarme)</t>
  </si>
  <si>
    <t>Doe_John284 (might be Ventura, Capitán del Ejército)</t>
  </si>
  <si>
    <t>Doe_John285 (might be Montes de Oca)</t>
  </si>
  <si>
    <t xml:space="preserve">Aevis, Maria Eva </t>
  </si>
  <si>
    <t xml:space="preserve">Avila, Antonio </t>
  </si>
  <si>
    <t xml:space="preserve">Brusa, Victor Hermes </t>
  </si>
  <si>
    <t xml:space="preserve">Colombini, Hector Romeo </t>
  </si>
  <si>
    <t xml:space="preserve">Díaz Bessone, Ramón Genaro </t>
  </si>
  <si>
    <t xml:space="preserve">Fasino, Mario Jose </t>
  </si>
  <si>
    <t xml:space="preserve">Galtieri, Leopoldo Fortunato </t>
  </si>
  <si>
    <t xml:space="preserve">Graffigna, Omar Rubens </t>
  </si>
  <si>
    <t xml:space="preserve">Jaúregui (or Jaregui or Jauregui), Luciano Adolfo </t>
  </si>
  <si>
    <t xml:space="preserve">Lami Dozo, Basilio Arturo </t>
  </si>
  <si>
    <t xml:space="preserve">Lofiego, José Rubén </t>
  </si>
  <si>
    <t xml:space="preserve">Nicolaides Augusto Hughes, Cristino </t>
  </si>
  <si>
    <t>Olivera, Jorge (or Jorge Olivera Rovere)</t>
  </si>
  <si>
    <t xml:space="preserve">Pazo, Carlos José </t>
  </si>
  <si>
    <t xml:space="preserve">Perizzoti, Juan Calixto </t>
  </si>
  <si>
    <t xml:space="preserve">Ramos, Eduardo Alberto </t>
  </si>
  <si>
    <t xml:space="preserve">Rolón (or Rolon), Juan Orlando </t>
  </si>
  <si>
    <t xml:space="preserve">Súarez Masón, Carlos Guillermo </t>
  </si>
  <si>
    <t xml:space="preserve">Trimarco, Juan Carlos Ricardo </t>
  </si>
  <si>
    <t xml:space="preserve">Vaquero, Jose Antonio </t>
  </si>
  <si>
    <t xml:space="preserve">Videla Redondo, Jorge Rafael </t>
  </si>
  <si>
    <t xml:space="preserve">Vitantonio, Alberto </t>
  </si>
  <si>
    <t xml:space="preserve">Perello, Eugenio Guañabens </t>
  </si>
  <si>
    <t>Serafinowicz</t>
  </si>
  <si>
    <t>Dismissed, ill health</t>
  </si>
  <si>
    <r>
      <rPr>
        <u/>
        <sz val="11"/>
        <color indexed="14"/>
        <rFont val="Calibri"/>
        <family val="2"/>
      </rPr>
      <t>http://web.archive.org/web/20061016213114/http://www.publications.parliament.uk/pa/cm/cmedm/61012e01.htm</t>
    </r>
    <r>
      <rPr>
        <sz val="11"/>
        <color indexed="8"/>
        <rFont val="Calibri"/>
        <family val="2"/>
      </rPr>
      <t xml:space="preserve">
</t>
    </r>
    <r>
      <rPr>
        <sz val="11"/>
        <color indexed="8"/>
        <rFont val="Calibri"/>
        <family val="2"/>
      </rPr>
      <t xml:space="preserve">“War Crimes, Old Soldiers and Fading Memories: The Serafinowicz Case” (available at: </t>
    </r>
    <r>
      <rPr>
        <u/>
        <sz val="11"/>
        <color indexed="14"/>
        <rFont val="Calibri"/>
        <family val="2"/>
      </rPr>
      <t>http://www.tandfonline.com/doi/pdf/10.1080/17504902.1999.11087085</t>
    </r>
    <r>
      <rPr>
        <sz val="11"/>
        <color indexed="8"/>
        <rFont val="Calibri"/>
        <family val="2"/>
      </rPr>
      <t>)</t>
    </r>
  </si>
  <si>
    <t>The War Crimes Parliamentary Group and the Wiesenthal Centre pressured British gov’t to initiate investigations.</t>
  </si>
  <si>
    <t>"The case collapsed because the 86-year-old retired carpenter, from Dorking, Surrey, was suffering from Alzheimer's disease”</t>
  </si>
  <si>
    <t>Doe_John293</t>
  </si>
  <si>
    <r>
      <rPr>
        <u/>
        <sz val="11"/>
        <color indexed="14"/>
        <rFont val="Calibri"/>
        <family val="2"/>
      </rPr>
      <t>http://scholarlycommons.law.cwsl.edu/cgi/viewcontent.cgi?article=1279&amp;context=cwilj</t>
    </r>
    <r>
      <rPr>
        <sz val="11"/>
        <color indexed="8"/>
        <rFont val="Calibri"/>
        <family val="2"/>
      </rPr>
      <t xml:space="preserve">
</t>
    </r>
    <r>
      <rPr>
        <u/>
        <sz val="11"/>
        <color indexed="14"/>
        <rFont val="Calibri"/>
        <family val="2"/>
      </rPr>
      <t>http://web.archive.org/web/20061016213114/http://www.publications.parliament.uk/pa/cm/cmedm/61012e01.htm</t>
    </r>
    <r>
      <rPr>
        <sz val="11"/>
        <color indexed="8"/>
        <rFont val="Calibri"/>
        <family val="2"/>
      </rPr>
      <t xml:space="preserve">
</t>
    </r>
  </si>
  <si>
    <t>Doe_John294</t>
  </si>
  <si>
    <r>
      <rPr>
        <u/>
        <sz val="11"/>
        <color indexed="14"/>
        <rFont val="Calibri"/>
        <family val="2"/>
      </rPr>
      <t>http://web.archive.org/web/20061016213114/http://www.publications.parliament.uk/pa/cm/cmedm/61012e01.htm</t>
    </r>
    <r>
      <rPr>
        <sz val="11"/>
        <color indexed="8"/>
        <rFont val="Calibri"/>
        <family val="2"/>
      </rPr>
      <t xml:space="preserve">
</t>
    </r>
  </si>
  <si>
    <t>Doe_John295</t>
  </si>
  <si>
    <t>Doe_John296</t>
  </si>
  <si>
    <t>Doe_John297</t>
  </si>
  <si>
    <t>Doe_John298</t>
  </si>
  <si>
    <t>Doe_John299</t>
  </si>
  <si>
    <t>Doe_John300</t>
  </si>
  <si>
    <t>Doe_John301</t>
  </si>
  <si>
    <t>Doe_John302</t>
  </si>
  <si>
    <t>Doe_John303</t>
  </si>
  <si>
    <t>Doe_John304</t>
  </si>
  <si>
    <t>Doe_John305</t>
  </si>
  <si>
    <t>Doe_John306</t>
  </si>
  <si>
    <t>Doe_John307</t>
  </si>
  <si>
    <t>Doe_John308</t>
  </si>
  <si>
    <t>Doe_John309</t>
  </si>
  <si>
    <t>Doe_John310</t>
  </si>
  <si>
    <t>Doe_John311</t>
  </si>
  <si>
    <t>Doe_John312</t>
  </si>
  <si>
    <t>Doe_John313</t>
  </si>
  <si>
    <t>Abakuks</t>
  </si>
  <si>
    <r>
      <rPr>
        <u/>
        <sz val="11"/>
        <color indexed="14"/>
        <rFont val="Calibri"/>
        <family val="2"/>
      </rPr>
      <t>http://web.archive.org/web/20061016213114/http://www.publications.parliament.uk/pa/cm/cmedm/61012e01.htm</t>
    </r>
    <r>
      <rPr>
        <sz val="11"/>
        <color indexed="8"/>
        <rFont val="Calibri"/>
        <family val="2"/>
      </rPr>
      <t xml:space="preserve">
</t>
    </r>
    <r>
      <rPr>
        <u/>
        <sz val="11"/>
        <color indexed="14"/>
        <rFont val="Calibri"/>
        <family val="2"/>
      </rPr>
      <t>http://www.parliament.uk/edm/2005-06/2628</t>
    </r>
  </si>
  <si>
    <t>Andrins-Andrups</t>
  </si>
  <si>
    <t>Androusynk, Stephan</t>
  </si>
  <si>
    <t>Bialowas, Jon</t>
  </si>
  <si>
    <t>Booskariw, Victor</t>
  </si>
  <si>
    <t xml:space="preserve">Bornheim, John F. </t>
  </si>
  <si>
    <t>Bych, Roman</t>
  </si>
  <si>
    <t>Chrzanowski, Stanislaw (also known as Stasic Chrenowski)</t>
  </si>
  <si>
    <t>Damasevieius, Julius</t>
  </si>
  <si>
    <t>Derzinskas, Antas</t>
  </si>
  <si>
    <t>Fostun, Swiatomyr</t>
  </si>
  <si>
    <t>Frisvalds, Janis</t>
  </si>
  <si>
    <t>Gecas, Antanas</t>
  </si>
  <si>
    <t>Glusch, Peter</t>
  </si>
  <si>
    <t>Husak, Anton (AKA Avtandil Pardshanadze)</t>
  </si>
  <si>
    <r>
      <rPr>
        <u/>
        <sz val="11"/>
        <color indexed="14"/>
        <rFont val="Calibri"/>
        <family val="2"/>
      </rPr>
      <t>http://news.bbc.co.uk/2/hi/uk_news/387005.stm</t>
    </r>
    <r>
      <rPr>
        <sz val="11"/>
        <color indexed="8"/>
        <rFont val="Calibri"/>
        <family val="2"/>
      </rPr>
      <t xml:space="preserve">
</t>
    </r>
    <r>
      <rPr>
        <u/>
        <sz val="11"/>
        <color indexed="14"/>
        <rFont val="Calibri"/>
        <family val="2"/>
      </rPr>
      <t>http://news.bbc.co.uk/2/hi/uk_news/politics/593250.stm</t>
    </r>
    <r>
      <rPr>
        <sz val="11"/>
        <color indexed="8"/>
        <rFont val="Calibri"/>
        <family val="2"/>
      </rPr>
      <t xml:space="preserve">
</t>
    </r>
    <r>
      <rPr>
        <u/>
        <sz val="11"/>
        <color indexed="14"/>
        <rFont val="Calibri"/>
        <family val="2"/>
      </rPr>
      <t>http://web.archive.org/web/20061016213114/http://www.publications.parliament.uk/pa/cm/cmedm/61012e01.htm</t>
    </r>
    <r>
      <rPr>
        <sz val="11"/>
        <color indexed="8"/>
        <rFont val="Calibri"/>
        <family val="2"/>
      </rPr>
      <t xml:space="preserve">
</t>
    </r>
    <r>
      <rPr>
        <u/>
        <sz val="11"/>
        <color indexed="14"/>
        <rFont val="Calibri"/>
        <family val="2"/>
      </rPr>
      <t>http://news.bbc.co.uk/2/hi/uk_news/wales/474041.stm</t>
    </r>
  </si>
  <si>
    <t>Jurgens, Iwan</t>
  </si>
  <si>
    <r>
      <rPr>
        <u/>
        <sz val="11"/>
        <color indexed="14"/>
        <rFont val="Calibri"/>
        <family val="2"/>
      </rPr>
      <t>http://web.archive.org/web/20061016213114/http://www.publications.parliament.uk/pa/cm/cmedm/61012e01.htm</t>
    </r>
    <r>
      <rPr>
        <sz val="11"/>
        <color indexed="8"/>
        <rFont val="Calibri"/>
        <family val="2"/>
      </rPr>
      <t xml:space="preserve">
</t>
    </r>
    <r>
      <rPr>
        <u/>
        <sz val="11"/>
        <color indexed="14"/>
        <rFont val="Calibri"/>
        <family val="2"/>
      </rPr>
      <t>http://web.archive.org/web/20061016213114/http://www.publications.parliament.uk/pa/cm/cmedm/61012e01.htm</t>
    </r>
    <r>
      <rPr>
        <sz val="11"/>
        <color indexed="8"/>
        <rFont val="Calibri"/>
        <family val="2"/>
      </rPr>
      <t xml:space="preserve">
</t>
    </r>
  </si>
  <si>
    <t>Kalejs, Iwan</t>
  </si>
  <si>
    <t>Koch, Gerhard</t>
  </si>
  <si>
    <t>Kubis, Herbert</t>
  </si>
  <si>
    <t>Lehkyj, Mykola</t>
  </si>
  <si>
    <t>Lenczyk, Wolodymyr</t>
  </si>
  <si>
    <t>Lipe, Janis</t>
  </si>
  <si>
    <t>Marnickyj, Lev</t>
  </si>
  <si>
    <t>Marnitski, Lev</t>
  </si>
  <si>
    <t>Metelmann, Henry</t>
  </si>
  <si>
    <r>
      <rPr>
        <u/>
        <sz val="11"/>
        <color indexed="14"/>
        <rFont val="Calibri"/>
        <family val="2"/>
      </rPr>
      <t>http://www.thetimes.co.uk/tto/life/article1715674.ece</t>
    </r>
    <r>
      <rPr>
        <sz val="11"/>
        <color indexed="8"/>
        <rFont val="Calibri"/>
        <family val="2"/>
      </rPr>
      <t xml:space="preserve">
</t>
    </r>
    <r>
      <rPr>
        <sz val="11"/>
        <color indexed="8"/>
        <rFont val="Calibri"/>
        <family val="2"/>
      </rPr>
      <t xml:space="preserve">http://www.thetimes.co.uk/tto/arts/film/article2424413.ece
</t>
    </r>
    <r>
      <rPr>
        <u/>
        <sz val="11"/>
        <color indexed="14"/>
        <rFont val="Calibri"/>
        <family val="2"/>
      </rPr>
      <t>http://web.archive.org/web/20061016213114/http://www.publications.parliament.uk/pa/cm/cmedm/61012e01.htm</t>
    </r>
    <r>
      <rPr>
        <sz val="11"/>
        <color indexed="8"/>
        <rFont val="Calibri"/>
        <family val="2"/>
      </rPr>
      <t xml:space="preserve">
</t>
    </r>
  </si>
  <si>
    <t>Mueller, Cert</t>
  </si>
  <si>
    <t>Nemeth, Josef</t>
  </si>
  <si>
    <t>Opara, Jurig</t>
  </si>
  <si>
    <t>Panasiuk, Wolodymyr</t>
  </si>
  <si>
    <t>Polotniuk, Stefan</t>
  </si>
  <si>
    <t>Romanowsky, Bohdcn</t>
  </si>
  <si>
    <t>Rutkowski, Antoni</t>
  </si>
  <si>
    <t>Schweidler, Alexander</t>
  </si>
  <si>
    <t>Serbyn, Iwan</t>
  </si>
  <si>
    <t>Shur, Wladymyr</t>
  </si>
  <si>
    <t>Shur, Wolodimir</t>
  </si>
  <si>
    <t>Stefan, Martin</t>
  </si>
  <si>
    <t>Svikeris, Harry</t>
  </si>
  <si>
    <r>
      <rPr>
        <u/>
        <sz val="11"/>
        <color indexed="14"/>
        <rFont val="Calibri"/>
        <family val="2"/>
      </rPr>
      <t>http://www.independent.co.uk/news/war-crimes-suspect-dies-during-inquiry-1595260.html</t>
    </r>
    <r>
      <rPr>
        <sz val="11"/>
        <color indexed="8"/>
        <rFont val="Calibri"/>
        <family val="2"/>
      </rPr>
      <t xml:space="preserve">
</t>
    </r>
    <r>
      <rPr>
        <u/>
        <sz val="11"/>
        <color indexed="14"/>
        <rFont val="Calibri"/>
        <family val="2"/>
      </rPr>
      <t>http://www.independent.co.uk/news/uk/this-britain/more-war-crime-suspects-are-living-in-the-uk-728500.html</t>
    </r>
    <r>
      <rPr>
        <sz val="11"/>
        <color indexed="8"/>
        <rFont val="Calibri"/>
        <family val="2"/>
      </rPr>
      <t xml:space="preserve">
</t>
    </r>
    <r>
      <rPr>
        <u/>
        <sz val="11"/>
        <color indexed="14"/>
        <rFont val="Calibri"/>
        <family val="2"/>
      </rPr>
      <t>http://web.archive.org/web/20061016213114/http://www.publications.parliament.uk/pa/cm/cmedm/61012e01.htm</t>
    </r>
    <r>
      <rPr>
        <sz val="11"/>
        <color indexed="8"/>
        <rFont val="Calibri"/>
        <family val="2"/>
      </rPr>
      <t xml:space="preserve">
</t>
    </r>
  </si>
  <si>
    <t>Szczur, Iwan</t>
  </si>
  <si>
    <t>Szczyhol, Wolodymyr</t>
  </si>
  <si>
    <t>Tarasov, Ivan (also known as Tarasinko, Iwan)</t>
  </si>
  <si>
    <t>Trembluk, Mychaylo</t>
  </si>
  <si>
    <t>Tymkewycz, Bohdan</t>
  </si>
  <si>
    <r>
      <rPr>
        <u/>
        <sz val="11"/>
        <color indexed="14"/>
        <rFont val="Calibri"/>
        <family val="2"/>
      </rPr>
      <t>http://web.archive.org/web/20061016213114/http://www.publications.parliament.uk/pa/cm/cmedm/61012e01.htm</t>
    </r>
    <r>
      <rPr>
        <sz val="11"/>
        <color indexed="8"/>
        <rFont val="Calibri"/>
        <family val="2"/>
      </rPr>
      <t xml:space="preserve">
</t>
    </r>
    <r>
      <rPr>
        <u/>
        <sz val="11"/>
        <color indexed="14"/>
        <rFont val="Calibri"/>
        <family val="2"/>
      </rPr>
      <t>http://www.scotsman.com/news/suspected-ex-ss-officer-dies-in-city-1-2547061</t>
    </r>
    <r>
      <rPr>
        <sz val="11"/>
        <color indexed="8"/>
        <rFont val="Calibri"/>
        <family val="2"/>
      </rPr>
      <t xml:space="preserve">
</t>
    </r>
  </si>
  <si>
    <t>Valvars, Julija</t>
  </si>
  <si>
    <t>Volkner, Werner</t>
  </si>
  <si>
    <t>Woloszyn, Wasyl</t>
  </si>
  <si>
    <r>
      <rPr>
        <u/>
        <sz val="11"/>
        <color indexed="14"/>
        <rFont val="Calibri"/>
        <family val="2"/>
      </rPr>
      <t>http://web.archive.org/web/20070702203505/http://www.holocaustresearchproject.org/ar/Trawniki/TRAWNIKI%20STAFF.html</t>
    </r>
    <r>
      <rPr>
        <sz val="11"/>
        <color indexed="8"/>
        <rFont val="Calibri"/>
        <family val="2"/>
      </rPr>
      <t xml:space="preserve">
</t>
    </r>
  </si>
  <si>
    <t>Zvarich, Stanislav</t>
  </si>
  <si>
    <t>Sawoniuk, Andrei (or Anthony)</t>
  </si>
  <si>
    <r>
      <rPr>
        <u/>
        <sz val="11"/>
        <color indexed="14"/>
        <rFont val="Calibri"/>
        <family val="2"/>
      </rPr>
      <t>http://web.archive.org/web/20061016213114/http://www.publications.parliament.uk/pa/cm/cmedm/61012e01.htm</t>
    </r>
    <r>
      <rPr>
        <sz val="11"/>
        <color indexed="8"/>
        <rFont val="Calibri"/>
        <family val="2"/>
      </rPr>
      <t xml:space="preserve">
</t>
    </r>
    <r>
      <rPr>
        <sz val="11"/>
        <color indexed="8"/>
        <rFont val="Calibri"/>
        <family val="2"/>
      </rPr>
      <t xml:space="preserve">http://news.bbc.co.uk/2/hi/uk_news/309559.stm
</t>
    </r>
  </si>
  <si>
    <t>Rifaat Al-Assad</t>
  </si>
  <si>
    <t>As of 9/19/18, Swiss case is Still in preliminary investigation stage.
THat said, looks like he's going to be tried for corruption in a French court.</t>
  </si>
  <si>
    <t>TRIAL International</t>
  </si>
  <si>
    <t>Updated 9-14-18</t>
  </si>
  <si>
    <t>Ousman Sonko</t>
  </si>
  <si>
    <t>Gambia</t>
  </si>
  <si>
    <t>Sonko is still in pre-trial detention but prosecutors have already said that the case will go to trial</t>
  </si>
  <si>
    <t>TRIAL International  lodged a criminal complaint, then multiple alleged Gambian victims filed complaints for torture</t>
  </si>
  <si>
    <t>Arrested under CAT and Swiss criminal code</t>
  </si>
  <si>
    <t>Abou Djerra Soltani</t>
  </si>
  <si>
    <r>
      <rPr>
        <u/>
        <sz val="11"/>
        <color indexed="14"/>
        <rFont val="Calibri"/>
        <family val="2"/>
      </rPr>
      <t>https://trialinternational.org/latest-post/abou-djerra-soltani/</t>
    </r>
    <r>
      <rPr>
        <sz val="11"/>
        <color indexed="8"/>
        <rFont val="Calibri"/>
        <family val="2"/>
      </rPr>
      <t xml:space="preserve">
</t>
    </r>
    <r>
      <rPr>
        <u/>
        <sz val="11"/>
        <color indexed="14"/>
        <rFont val="Calibri"/>
        <family val="2"/>
      </rPr>
      <t>https://trialinternational.org/latest-post/alleged-algerian-torturer-barely-escapes-swiss-justice/</t>
    </r>
  </si>
  <si>
    <t>TRIAL International filed initial complaint, with a victim (Mr. Nouar ABDELMALEK) joining the following day as a supporting complainant.</t>
  </si>
  <si>
    <t>Demjanjuk</t>
  </si>
  <si>
    <t>https://trialinternational.org/latest-post/john-demjanjuk/</t>
  </si>
  <si>
    <t>1942-45</t>
  </si>
  <si>
    <t>Unclear (looks Israeli officials initiated prosecution, raising their hand when the US was trying to get rid of Demjanjuk after his denaturalization)</t>
  </si>
  <si>
    <t>1950 Israeli law termed “Nazis and Nazi Collaborators (Punishment) Law, 5710-1950” (NNCL).</t>
  </si>
  <si>
    <t>Mistaken Identity</t>
  </si>
  <si>
    <t>! (Reluctant prosecuting state)</t>
  </si>
  <si>
    <t>Nikola Jorgic</t>
  </si>
  <si>
    <r>
      <rPr>
        <u/>
        <sz val="11"/>
        <color indexed="14"/>
        <rFont val="Calibri"/>
        <family val="2"/>
      </rPr>
      <t>https://translate.google.com/translate?hl=en&amp;sl=de&amp;u=http://www.spiegel.de/spiegel/print/d-8670655.html&amp;prev=search</t>
    </r>
    <r>
      <rPr>
        <sz val="11"/>
        <color indexed="8"/>
        <rFont val="Calibri"/>
        <family val="2"/>
      </rPr>
      <t xml:space="preserve">
</t>
    </r>
    <r>
      <rPr>
        <u/>
        <sz val="11"/>
        <color indexed="14"/>
        <rFont val="Calibri"/>
        <family val="2"/>
      </rPr>
      <t>http://www.internationalcrimesdatabase.org/Case/1088</t>
    </r>
    <r>
      <rPr>
        <sz val="11"/>
        <color indexed="8"/>
        <rFont val="Calibri"/>
        <family val="2"/>
      </rPr>
      <t xml:space="preserve">
</t>
    </r>
    <r>
      <rPr>
        <u/>
        <sz val="11"/>
        <color indexed="14"/>
        <rFont val="Calibri"/>
        <family val="2"/>
      </rPr>
      <t>https://trialinternational.org/latest-post/nikola-jorgic/</t>
    </r>
    <r>
      <rPr>
        <sz val="11"/>
        <color indexed="8"/>
        <rFont val="Calibri"/>
        <family val="2"/>
      </rPr>
      <t xml:space="preserve">
</t>
    </r>
    <r>
      <rPr>
        <u/>
        <sz val="11"/>
        <color indexed="14"/>
        <rFont val="Calibri"/>
        <family val="2"/>
      </rPr>
      <t>https://wcd.coe.int/ViewDoc.jsp?p=&amp;id=1163649&amp;Site=COE&amp;direct=true</t>
    </r>
  </si>
  <si>
    <t>Unclear (looks like German police initiated it, but not clear where the initial tip came from.)</t>
  </si>
  <si>
    <t>"German courts had jurisdiction on the basis of the Convention on the Prevention and Punishment of the Crime of Genocide (Genocide Convention) and on account of the fact that Jorgić had been residing in Germany for a long time, meaning that there were sufficient links with the count”
“Articles 2 and 6 of the Genocide Convention and of Section 220a of the German Criminal Code</t>
  </si>
  <si>
    <t>Mohamad C.</t>
  </si>
  <si>
    <t>Ahmed Hamdane Mahmoud El Ayach El Aswadi</t>
  </si>
  <si>
    <r>
      <rPr>
        <u/>
        <sz val="11"/>
        <color indexed="14"/>
        <rFont val="Calibri"/>
        <family val="2"/>
      </rPr>
      <t>https://trialinternational.org/latest-post/ahmed-hamdane-mahmoud-el-ayach-el-aswadi/</t>
    </r>
    <r>
      <rPr>
        <sz val="11"/>
        <color indexed="8"/>
        <rFont val="Calibri"/>
        <family val="2"/>
      </rPr>
      <t xml:space="preserve">
</t>
    </r>
    <r>
      <rPr>
        <u/>
        <sz val="11"/>
        <color indexed="14"/>
        <rFont val="Calibri"/>
        <family val="2"/>
      </rPr>
      <t>http://www.lefigaro.fr/flash-actu/2018/06/11/97001-20180611FILWWW00196-le-refugie-irakien-arrete-en-france-aurait-participe-a-des-massacres.php</t>
    </r>
    <r>
      <rPr>
        <sz val="11"/>
        <color indexed="8"/>
        <rFont val="Calibri"/>
        <family val="2"/>
      </rPr>
      <t xml:space="preserve">
</t>
    </r>
    <r>
      <rPr>
        <u/>
        <sz val="11"/>
        <color indexed="14"/>
        <rFont val="Calibri"/>
        <family val="2"/>
      </rPr>
      <t>http://www.lequotidien.lu/international/le-refugie-irakien-arrete-en-france-aurait-participe-a-des-massacres/</t>
    </r>
    <r>
      <rPr>
        <sz val="11"/>
        <color indexed="8"/>
        <rFont val="Calibri"/>
        <family val="2"/>
      </rPr>
      <t xml:space="preserve">
</t>
    </r>
    <r>
      <rPr>
        <u/>
        <sz val="11"/>
        <color indexed="14"/>
        <rFont val="Calibri"/>
        <family val="2"/>
      </rPr>
      <t>https://www.express.co.uk/news/world/973296/france-news-isis-iraq-refugee-asylum-tikrit</t>
    </r>
  </si>
  <si>
    <r>
      <rPr>
        <sz val="11"/>
        <color indexed="8"/>
        <rFont val="Calibri"/>
        <family val="2"/>
      </rPr>
      <t xml:space="preserve">"French intelligence officials put him under surveillance the following month, after Interpol issued a “red notice” for him at the request of Iraqi authorities, Mr Collomb added” </t>
    </r>
    <r>
      <rPr>
        <u/>
        <sz val="11"/>
        <color indexed="14"/>
        <rFont val="Calibri"/>
        <family val="2"/>
      </rPr>
      <t>https://www.express.co.uk/news/world/973296/france-news-isis-iraq-refugee-asylum-tikrit</t>
    </r>
  </si>
  <si>
    <t>Maksim Sokolovic</t>
  </si>
  <si>
    <r>
      <rPr>
        <u/>
        <sz val="11"/>
        <color indexed="14"/>
        <rFont val="Calibri"/>
        <family val="2"/>
      </rPr>
      <t>http://www.internationalcrimesdatabase.org/Case/44</t>
    </r>
    <r>
      <rPr>
        <sz val="11"/>
        <color indexed="8"/>
        <rFont val="Calibri"/>
        <family val="2"/>
      </rPr>
      <t xml:space="preserve">
</t>
    </r>
    <r>
      <rPr>
        <u/>
        <sz val="11"/>
        <color indexed="14"/>
        <rFont val="Calibri"/>
        <family val="2"/>
      </rPr>
      <t>https://trialinternational.org/latest-post/maksim-sokolovic/</t>
    </r>
    <r>
      <rPr>
        <sz val="11"/>
        <color indexed="8"/>
        <rFont val="Calibri"/>
        <family val="2"/>
      </rPr>
      <t xml:space="preserve">
</t>
    </r>
    <r>
      <rPr>
        <u/>
        <sz val="11"/>
        <color indexed="14"/>
        <rFont val="Calibri"/>
        <family val="2"/>
      </rPr>
      <t>http://www.apnewsarchive.com/1998/Bosnian-War-Crimes-Trial-Begins/id-d99537a122d98ff28644e4e3d7b918f1</t>
    </r>
    <r>
      <rPr>
        <sz val="11"/>
        <color indexed="8"/>
        <rFont val="Calibri"/>
        <family val="2"/>
      </rPr>
      <t xml:space="preserve">
</t>
    </r>
    <r>
      <rPr>
        <u/>
        <sz val="11"/>
        <color indexed="14"/>
        <rFont val="Calibri"/>
        <family val="2"/>
      </rPr>
      <t>https://web.archive.org/web/20110625160447/http://bosniagenocide.wordpress.com/2011/01/09/bosnian-serb-maksim-sokolovic-guilty-of-bosnian-genocide</t>
    </r>
    <r>
      <rPr>
        <sz val="11"/>
        <color indexed="8"/>
        <rFont val="Calibri"/>
        <family val="2"/>
      </rPr>
      <t xml:space="preserve">
</t>
    </r>
    <r>
      <rPr>
        <u/>
        <sz val="11"/>
        <color indexed="14"/>
        <rFont val="Calibri"/>
        <family val="2"/>
      </rPr>
      <t>http://www.apnewsarchive.com/1998/Bosnian-War-Crimes-Trial-Begins/id-d99537a122d98ff28644e4e3d7b918f1</t>
    </r>
  </si>
  <si>
    <t>Articles 4, 146 and 147 of the Fourth Geneva Convention 1949; Article VI of the Convention on the Prevention and Punishment of Genocide; Articles 6 and Art. 220(a) of the German Penal Code (Strafgesetzbuch). </t>
  </si>
  <si>
    <t>Djuradj Kusljic</t>
  </si>
  <si>
    <r>
      <rPr>
        <u/>
        <sz val="11"/>
        <color indexed="14"/>
        <rFont val="Calibri"/>
        <family val="2"/>
      </rPr>
      <t>https://books.google.com/books?id=bHVCAgAAQBAJ&amp;pg=PA786&amp;lpg=PA786&amp;dq=Djuradj+Kusljic+arrest&amp;source=bl&amp;ots=ElwoRJ6Nh5&amp;sig=0GPHMVqjU2a4yz6oaUo7-0vy9Z0&amp;hl=en&amp;sa=X&amp;ved=0ahUKEwjD_rqjgdDMAhVHzGMKHeUcABIQ6AEIHDAA#v=onepage&amp;q=Djuradj%20Kusljic%20arrest&amp;f=false</t>
    </r>
    <r>
      <rPr>
        <sz val="11"/>
        <color indexed="8"/>
        <rFont val="Calibri"/>
        <family val="2"/>
      </rPr>
      <t xml:space="preserve">, </t>
    </r>
    <r>
      <rPr>
        <u/>
        <sz val="11"/>
        <color indexed="14"/>
        <rFont val="Calibri"/>
        <family val="2"/>
      </rPr>
      <t>http://www.trial-ch.org/en/resources/trial-watch/trial-watch/profiles/profile/140/action/show/controller/Profile/tab/legal-procedure.html</t>
    </r>
    <r>
      <rPr>
        <sz val="11"/>
        <color indexed="8"/>
        <rFont val="Calibri"/>
        <family val="2"/>
      </rPr>
      <t xml:space="preserve">
</t>
    </r>
    <r>
      <rPr>
        <u/>
        <sz val="11"/>
        <color indexed="14"/>
        <rFont val="Calibri"/>
        <family val="2"/>
      </rPr>
      <t>https://trialinternational.org/latest-post/djuradj-kusljic/</t>
    </r>
    <r>
      <rPr>
        <sz val="11"/>
        <color indexed="8"/>
        <rFont val="Calibri"/>
        <family val="2"/>
      </rPr>
      <t xml:space="preserve">
</t>
    </r>
    <r>
      <rPr>
        <u/>
        <sz val="11"/>
        <color indexed="14"/>
        <rFont val="Calibri"/>
        <family val="2"/>
      </rPr>
      <t>https://books.google.com/books?id=lw62fC-SbrIC&amp;pg=PA528&amp;lpg=PA528&amp;dq=Djuradj+Kusljic&amp;source=bl&amp;ots=rRvHLvfDX1&amp;sig=2_IzePCw3dte2I4HmrKzOxC1gXw&amp;hl=en&amp;sa=X&amp;ved=0ahUKEwiu0t_QlNTQAhVHrVQKHc1ZBoYQ6AEINjAE#v=onepage&amp;q=Djuradj%20Kusljic&amp;f=false</t>
    </r>
    <r>
      <rPr>
        <sz val="11"/>
        <color indexed="8"/>
        <rFont val="Calibri"/>
        <family val="2"/>
      </rPr>
      <t xml:space="preserve">
</t>
    </r>
    <r>
      <rPr>
        <u/>
        <sz val="11"/>
        <color indexed="14"/>
        <rFont val="Calibri"/>
        <family val="2"/>
      </rPr>
      <t>https://translate.google.com/translate?hl=en&amp;sl=sr&amp;u=http://www.glaskotorvarosa.com/durad-kusljic-bruka-njemackog-pravosuda/&amp;prev=search</t>
    </r>
    <r>
      <rPr>
        <sz val="11"/>
        <color indexed="8"/>
        <rFont val="Calibri"/>
        <family val="2"/>
      </rPr>
      <t xml:space="preserve">
</t>
    </r>
    <r>
      <rPr>
        <u/>
        <sz val="11"/>
        <color indexed="14"/>
        <rFont val="Calibri"/>
        <family val="2"/>
      </rPr>
      <t>http://www.kuna.net.kw/ArticlePrintPage.aspx?id=1047585&amp;language=en</t>
    </r>
  </si>
  <si>
    <t>complicity for genocide pursuant to the former §220a German Criminal Code (Strafgesetzbuch) which has been transferred as §6 to the German Code of Crimes Against International Law (Völkerstrafgesetzbuch) in 2002</t>
  </si>
  <si>
    <t>Updated 6-27-17
Completed 12-12-16
Updated 9-14-18
Updated 9-28-18
(CUTOFF CASE: Trial starts in 2017, trial ends in conviction</t>
  </si>
  <si>
    <t>Ibrahim al-F</t>
  </si>
  <si>
    <t>Convicted 9-25-18</t>
  </si>
  <si>
    <t>Abdellatif Hammouchi_2014_2</t>
  </si>
  <si>
    <t>Unclear who filed this third complaint but it seems like it was ACAT, same NGO as in first two complaints.</t>
  </si>
  <si>
    <t>Jean-Marie Vianney Ndahimana</t>
  </si>
  <si>
    <t>unclear, looks like a joint operation between Belgians and Rwandans</t>
  </si>
  <si>
    <t>Ernest Gakwaya</t>
  </si>
  <si>
    <r>
      <rPr>
        <u/>
        <sz val="11"/>
        <color indexed="14"/>
        <rFont val="Calibri"/>
        <family val="2"/>
      </rPr>
      <t>https://trialinternational.org/latest-post/emmanuel-nkunzuwimye/</t>
    </r>
    <r>
      <rPr>
        <sz val="11"/>
        <color indexed="8"/>
        <rFont val="Calibri"/>
        <family val="2"/>
      </rPr>
      <t xml:space="preserve">
</t>
    </r>
    <r>
      <rPr>
        <sz val="11"/>
        <color indexed="8"/>
        <rFont val="Calibri"/>
        <family val="2"/>
      </rPr>
      <t>http://www.newtimes.co.rw/section/article/2011-03-25/29618/</t>
    </r>
  </si>
  <si>
    <t>Emmanuel Nkunzuwimye</t>
  </si>
  <si>
    <t>unclear. might have been a continuation of 2002 complaint by PCHR</t>
  </si>
  <si>
    <t>Completed 12-12-16
Updated 10-30-17</t>
  </si>
  <si>
    <t xml:space="preserve">Suliman Al-S. </t>
  </si>
  <si>
    <t>Arrested (Jan 23)</t>
  </si>
  <si>
    <t>Unknown, likely a joint effort between German immigration authorities and war crimes unit</t>
  </si>
  <si>
    <t>Rami K.</t>
  </si>
  <si>
    <t>arrested and indicted Aug 29 2016</t>
  </si>
  <si>
    <t>Mustafa K.</t>
  </si>
  <si>
    <r>
      <rPr>
        <u/>
        <sz val="11"/>
        <color indexed="14"/>
        <rFont val="Calibri"/>
        <family val="2"/>
      </rPr>
      <t>https://www.presseportal.de/blaulicht/pm/14981/3657435</t>
    </r>
    <r>
      <rPr>
        <sz val="11"/>
        <color indexed="8"/>
        <rFont val="Calibri"/>
        <family val="2"/>
      </rPr>
      <t xml:space="preserve">
</t>
    </r>
    <r>
      <rPr>
        <u/>
        <sz val="11"/>
        <color indexed="14"/>
        <rFont val="Calibri"/>
        <family val="2"/>
      </rPr>
      <t>https://sputniknews.com/europe/201706121054550606-germany-syrians-arrest-islamic-terrorists/</t>
    </r>
    <r>
      <rPr>
        <sz val="11"/>
        <color indexed="8"/>
        <rFont val="Calibri"/>
        <family val="2"/>
      </rPr>
      <t xml:space="preserve">
</t>
    </r>
    <r>
      <rPr>
        <u/>
        <sz val="11"/>
        <color indexed="14"/>
        <rFont val="Calibri"/>
        <family val="2"/>
      </rPr>
      <t>https://anfenglish.com/news/al-nusra-member-committed-suicide-in-prison-21856</t>
    </r>
    <r>
      <rPr>
        <sz val="11"/>
        <color indexed="8"/>
        <rFont val="Calibri"/>
        <family val="2"/>
      </rPr>
      <t xml:space="preserve">
</t>
    </r>
    <r>
      <rPr>
        <u/>
        <sz val="11"/>
        <color indexed="14"/>
        <rFont val="Calibri"/>
        <family val="2"/>
      </rPr>
      <t>https://www.ndr.de/nachrichten/niedersachsen/hannover_weser-leinegebiet/Mutmassliche-Al-Nusra-Terroristenvor-Gericht-,alnusra102.html</t>
    </r>
    <r>
      <rPr>
        <sz val="11"/>
        <color indexed="8"/>
        <rFont val="Calibri"/>
        <family val="2"/>
      </rPr>
      <t xml:space="preserve">
</t>
    </r>
    <r>
      <rPr>
        <sz val="11"/>
        <color indexed="8"/>
        <rFont val="Calibri"/>
        <family val="2"/>
      </rPr>
      <t xml:space="preserve">PRESS RELEASE RE: INDICTMENT - </t>
    </r>
    <r>
      <rPr>
        <u/>
        <sz val="11"/>
        <color indexed="14"/>
        <rFont val="Calibri"/>
        <family val="2"/>
      </rPr>
      <t>https://www.generalbundesanwalt.de/de/showpress.php?newsid=752</t>
    </r>
  </si>
  <si>
    <t>Appears to be a joint effort between German immigration authorities and war crimes unit initiated after “police noticed Sultan K. shared ISIS and Al Nusra propaganda material on her social media accounts”</t>
  </si>
  <si>
    <t>Sultan K.</t>
  </si>
  <si>
    <t>Pinochet_France_1998_1</t>
  </si>
  <si>
    <t>French Chili cases</t>
  </si>
  <si>
    <r>
      <rPr>
        <u/>
        <sz val="11"/>
        <color indexed="14"/>
        <rFont val="Calibri"/>
        <family val="2"/>
      </rPr>
      <t>https://www.fidh.org/en/issues/litigation/litigation-against-individuals/Pinochet-and-others-Case/Historic-decision-on-the-crimes-of</t>
    </r>
    <r>
      <rPr>
        <sz val="11"/>
        <color indexed="8"/>
        <rFont val="Calibri"/>
        <family val="2"/>
      </rPr>
      <t xml:space="preserve">
</t>
    </r>
    <r>
      <rPr>
        <sz val="11"/>
        <color indexed="8"/>
        <rFont val="Calibri"/>
        <family val="2"/>
      </rPr>
      <t xml:space="preserve">https://www.fidh.org/IMG/pdf/CHILI_DosPress_UK-CS3-02-2-2.pdf
</t>
    </r>
    <r>
      <rPr>
        <sz val="11"/>
        <color indexed="8"/>
        <rFont val="Calibri"/>
        <family val="2"/>
      </rPr>
      <t xml:space="preserve">http://www.countercurrents.org/venturini090311.pdf
</t>
    </r>
  </si>
  <si>
    <t>Victims and families of victims</t>
  </si>
  <si>
    <t>Javier Secundo Emilio Palacios Ruhmann</t>
  </si>
  <si>
    <t>French Chile cases</t>
  </si>
  <si>
    <t>José Octavio Zara Holger</t>
  </si>
  <si>
    <t xml:space="preserve">Pacheco Cardenas, Andres Rigoberto </t>
  </si>
  <si>
    <t>Paul Schaeffer Schneider</t>
  </si>
  <si>
    <t>Pinochet_France_1998_2</t>
  </si>
  <si>
    <t>Elie Hobeika</t>
  </si>
  <si>
    <t>Lebanon</t>
  </si>
  <si>
    <t>Sabra and Shatila massacre case</t>
  </si>
  <si>
    <t>Dismissal - Defendant killed</t>
  </si>
  <si>
    <t>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t>
  </si>
  <si>
    <t>victims and NGOS</t>
  </si>
  <si>
    <t>The Act of 16 June, 1993 Concerning the Punishment of Grave Breaches of the Geneva Conventions of 12 August 1949 and their Additional Protocols I and II of 18 June 1977 (MONITEUR BELGE [M.B.], Aug. 5, 1993)</t>
  </si>
  <si>
    <t>Hobeika was assassinated after being named as a defendant</t>
  </si>
  <si>
    <t>Sharon</t>
  </si>
  <si>
    <t>Dismissal - lack of jurisdiction due to change of Belgian law</t>
  </si>
  <si>
    <r>
      <rPr>
        <sz val="11"/>
        <color indexed="8"/>
        <rFont val="Calibri"/>
        <family val="2"/>
      </rPr>
      <t xml:space="preserve">TEXT OF THE COMPLAINT: http://ejournal.tripod.com/aad009.html
</t>
    </r>
    <r>
      <rPr>
        <u/>
        <sz val="11"/>
        <color indexed="14"/>
        <rFont val="Calibri"/>
        <family val="2"/>
      </rPr>
      <t>http://www.trial-ch.org/en/resources/trial-watch/trial-watch/profiles/profile/261/action/show/controller/Profile.html</t>
    </r>
    <r>
      <rPr>
        <sz val="11"/>
        <color indexed="8"/>
        <rFont val="Calibri"/>
        <family val="2"/>
      </rPr>
      <t xml:space="preserve">
</t>
    </r>
    <r>
      <rPr>
        <u/>
        <sz val="11"/>
        <color indexed="14"/>
        <rFont val="Calibri"/>
        <family val="2"/>
      </rPr>
      <t>http://www.rense.com/general11/sharon.htm</t>
    </r>
    <r>
      <rPr>
        <sz val="11"/>
        <color indexed="8"/>
        <rFont val="Calibri"/>
        <family val="2"/>
      </rPr>
      <t xml:space="preserve">
</t>
    </r>
    <r>
      <rPr>
        <u/>
        <sz val="11"/>
        <color indexed="14"/>
        <rFont val="Calibri"/>
        <family val="2"/>
      </rPr>
      <t>https://books.google.com/books?id=jI_NCwAAQBAJ&amp;pg=PT347</t>
    </r>
    <r>
      <rPr>
        <sz val="11"/>
        <color indexed="8"/>
        <rFont val="Calibri"/>
        <family val="2"/>
      </rPr>
      <t xml:space="preserve">
</t>
    </r>
    <r>
      <rPr>
        <sz val="11"/>
        <color indexed="8"/>
        <rFont val="Calibri"/>
        <family val="2"/>
      </rPr>
      <t xml:space="preserve">Complaint thrown out: </t>
    </r>
    <r>
      <rPr>
        <u/>
        <sz val="11"/>
        <color indexed="14"/>
        <rFont val="Calibri"/>
        <family val="2"/>
      </rPr>
      <t>http://www.haaretz.com/belgian-court-throws-out-cases-against-sharon-yaron-1.101105</t>
    </r>
  </si>
  <si>
    <t>Pressure from US over Bush/Rumsfeld lawsuit led to amended Belgian statute which led Beglian supreme court to reject this case too.</t>
  </si>
  <si>
    <t>Yaron, Amos</t>
  </si>
  <si>
    <t>Wang Yusheng</t>
  </si>
  <si>
    <r>
      <rPr>
        <u/>
        <sz val="11"/>
        <color indexed="14"/>
        <rFont val="Calibri"/>
        <family val="2"/>
      </rPr>
      <t>http://www.clearwisdom.net/html/articles/2005/3/18/zip.html</t>
    </r>
    <r>
      <rPr>
        <sz val="11"/>
        <color indexed="8"/>
        <rFont val="Calibri"/>
        <family val="2"/>
      </rPr>
      <t xml:space="preserve">
</t>
    </r>
    <r>
      <rPr>
        <u/>
        <sz val="11"/>
        <color indexed="14"/>
        <rFont val="Calibri"/>
        <family val="2"/>
      </rPr>
      <t>http://www.clearharmony.net/articles/a19152-Assistant-Director-of-Chinese-Anti-Cult-Association-CACA-Wang-Yusheng-Is-Sued-in-Switzerland.html</t>
    </r>
  </si>
  <si>
    <t>Yoko Kaneko and “several other Falun Gong”; suit filed by “seven Falun Gong practitioners against Wang Yusheng”</t>
  </si>
  <si>
    <t>INCOMPLETE</t>
  </si>
  <si>
    <t>? Can’t find any details</t>
  </si>
  <si>
    <t>US Torture allegations</t>
  </si>
  <si>
    <r>
      <rPr>
        <u/>
        <sz val="11"/>
        <color indexed="14"/>
        <rFont val="Calibri"/>
        <family val="2"/>
      </rPr>
      <t>https://www.fidh.org/en/region/americas/usa/USA-Guantanamo-Abu-Ghraib/DONALD-RUMSFELD-CHARGED-WITH</t>
    </r>
    <r>
      <rPr>
        <sz val="11"/>
        <color indexed="8"/>
        <rFont val="Calibri"/>
        <family val="2"/>
      </rPr>
      <t xml:space="preserve">
</t>
    </r>
    <r>
      <rPr>
        <u/>
        <sz val="11"/>
        <color indexed="14"/>
        <rFont val="Calibri"/>
        <family val="2"/>
      </rPr>
      <t>http://www.informationclearinghouse.info/article18633.htm</t>
    </r>
    <r>
      <rPr>
        <sz val="11"/>
        <color indexed="8"/>
        <rFont val="Calibri"/>
        <family val="2"/>
      </rPr>
      <t xml:space="preserve"> (Interview with Michael Ratner, also mentions Sweden case)</t>
    </r>
  </si>
  <si>
    <t>Doe_John291</t>
  </si>
  <si>
    <r>
      <rPr>
        <u/>
        <sz val="11"/>
        <color indexed="14"/>
        <rFont val="Calibri"/>
        <family val="2"/>
      </rPr>
      <t>http://web.archive.org/web/20090311002810/http://www.es.amnesty.org/temas/justicia-internacional/otros-casos-abiertos-en-espana/</t>
    </r>
    <r>
      <rPr>
        <sz val="11"/>
        <color indexed="8"/>
        <rFont val="Calibri"/>
        <family val="2"/>
      </rPr>
      <t xml:space="preserve">
</t>
    </r>
    <r>
      <rPr>
        <u/>
        <sz val="11"/>
        <color indexed="14"/>
        <rFont val="Calibri"/>
        <family val="2"/>
      </rPr>
      <t>https://poseidon01.ssrn.com/delivery.php?ID=181125084069125087070094067078002102058072042046063057112098126078113110076114004120122000107031046015105126066126110114099000042046087039083098125118096074019007110031008085027030120029105078015102006086126101118102118119066012015065094067016112094104&amp;EXT=pdf</t>
    </r>
  </si>
  <si>
    <t>"A complaint against an emir of Kuwait and some of his relatives, promoted to the posts of ministers, is also retained in Belgium.”
(likely a member of Al-Sabah family)</t>
  </si>
  <si>
    <t>Kuwait</t>
  </si>
  <si>
    <r>
      <rPr>
        <u/>
        <sz val="11"/>
        <color indexed="14"/>
        <rFont val="Calibri"/>
        <family val="2"/>
      </rPr>
      <t>http://archives.lesoir.be/competence-universelle-la-loi-vit-encore-justice_t-20040503-Z0PAKK.html?query=biya&amp;firstHit=0&amp;by=10&amp;sort=datedesc&amp;when=-1&amp;queryor=biya&amp;pos=7&amp;all=68&amp;nav=1</t>
    </r>
    <r>
      <rPr>
        <sz val="11"/>
        <color indexed="8"/>
        <rFont val="Calibri"/>
        <family val="2"/>
      </rPr>
      <t xml:space="preserve">
</t>
    </r>
    <r>
      <rPr>
        <u/>
        <sz val="11"/>
        <color indexed="14"/>
        <rFont val="Calibri"/>
        <family val="2"/>
      </rPr>
      <t>http://www.jurist.org/paperchase/2017/01/belgium-court-orders-arrest-of-former-israel-top-official-for-war-crimes.php</t>
    </r>
  </si>
  <si>
    <t>Number of UJ-Based Complaints by Prosecuting State (UPDATED 4/3/17)</t>
  </si>
  <si>
    <t>Number of UJ-Based Complaints by Defendant Nationality (UPDATED 4/3/17)</t>
  </si>
  <si>
    <t>BREAKDOWN OF COLONIAL HISTORY (ALL CASES) (/1326)</t>
  </si>
  <si>
    <t>Who Initiated Case? 
(UPDATED 12/13/16)</t>
  </si>
  <si>
    <t>(UPDATED 12/13/16)</t>
  </si>
  <si>
    <t>Number of UJ-Based Complaints by Defendant Nationality State Region</t>
  </si>
  <si>
    <t>Number of UJ-Based Complaints by Prosecuting State Region</t>
  </si>
  <si>
    <t xml:space="preserve">Degree of Defendant Presence at time of complaint
</t>
  </si>
  <si>
    <t>Measuring effect of historical colonial relationship on immigration status of defendants</t>
  </si>
  <si>
    <t xml:space="preserve">Comparing rate of case resulting in completed trial based on PRESENCE: </t>
  </si>
  <si>
    <t>RATE</t>
  </si>
  <si>
    <t xml:space="preserve">Number of complaints per year </t>
  </si>
  <si>
    <t xml:space="preserve">Number of Initial Trials Completed per year </t>
  </si>
  <si>
    <t xml:space="preserve">Number of Formal Proceedings Initiated per year </t>
  </si>
  <si>
    <t>Yes</t>
  </si>
  <si>
    <t>No</t>
  </si>
  <si>
    <t>Odd case</t>
  </si>
  <si>
    <t>Victims</t>
  </si>
  <si>
    <t>Latin America and the Caribbean</t>
  </si>
  <si>
    <t>Was defendant residing in prosecuting state prior to complaint/indictment?</t>
  </si>
  <si>
    <t xml:space="preserve">Residing? Yes </t>
  </si>
  <si>
    <t>No/Unknown</t>
  </si>
  <si>
    <t>All cases researched:</t>
  </si>
  <si>
    <t>1957</t>
  </si>
  <si>
    <t>1961</t>
  </si>
  <si>
    <t>1960</t>
  </si>
  <si>
    <t>Defendant Nation is Former Colony</t>
  </si>
  <si>
    <t>NGO(s)</t>
  </si>
  <si>
    <t>North America</t>
  </si>
  <si>
    <t>Rate of cases in which defendants were residing in prosecuting state when prosecuting state was SAME COLONIAL POWER</t>
  </si>
  <si>
    <t>Cases in which defendant was living in prosecuting state:</t>
  </si>
  <si>
    <t>Prosecuting State is a Former Colonial Power</t>
  </si>
  <si>
    <t>Victims &amp; NGO(s)</t>
  </si>
  <si>
    <t>Europe and Central Asia</t>
  </si>
  <si>
    <r>
      <rPr>
        <sz val="11"/>
        <color indexed="8"/>
        <rFont val="Calibri"/>
        <family val="2"/>
      </rPr>
      <t xml:space="preserve">Rate of cases in which defendants were residing in prosecuting state when prosecuting state was </t>
    </r>
    <r>
      <rPr>
        <u/>
        <sz val="11"/>
        <color indexed="8"/>
        <rFont val="Calibri"/>
        <family val="2"/>
      </rPr>
      <t xml:space="preserve">NOT </t>
    </r>
    <r>
      <rPr>
        <sz val="11"/>
        <color indexed="8"/>
        <rFont val="Calibri"/>
        <family val="2"/>
      </rPr>
      <t>SAME COLONIAL POWER</t>
    </r>
  </si>
  <si>
    <t>Cases in which defendant was NOT  living in prosecuting state (or residence status unknown):</t>
  </si>
  <si>
    <t>Prosecuting State Once Held Defendant Nationality State as a Colony</t>
  </si>
  <si>
    <t>Prosecuting state alone</t>
  </si>
  <si>
    <t>East Asia and Pacific</t>
  </si>
  <si>
    <t>unclear/unknown</t>
  </si>
  <si>
    <t>1985</t>
  </si>
  <si>
    <t>Prosecuting state working with defendant nationality state OR Int’l Court</t>
  </si>
  <si>
    <t>Sub-Saharan Africa</t>
  </si>
  <si>
    <t>1986</t>
  </si>
  <si>
    <t>International court official</t>
  </si>
  <si>
    <t>Middle East and North Africa</t>
  </si>
  <si>
    <t>Private individual (non-victim)</t>
  </si>
  <si>
    <t>South Asia</t>
  </si>
  <si>
    <t>NGO(s) and private, non-victim individual(s)</t>
  </si>
  <si>
    <t>(Unknown)</t>
  </si>
  <si>
    <t>Cypress</t>
  </si>
  <si>
    <t>Mexico</t>
  </si>
  <si>
    <t>Unknown (case brought but complaint/investigation start date uncertain)</t>
  </si>
  <si>
    <t>Unknown (trial begun or completed but start date of formal proceedings uncertain)</t>
  </si>
  <si>
    <t xml:space="preserve">SUM = </t>
  </si>
  <si>
    <t>Surinam</t>
  </si>
  <si>
    <t>Number of complaints targeting nationals</t>
  </si>
  <si>
    <t>Table 2</t>
  </si>
  <si>
    <t>Number of complaints targeting nationals that resulted in a completed trial</t>
  </si>
  <si>
    <t>Former
Yugoslavia</t>
  </si>
  <si>
    <t>Congo (DRC)</t>
  </si>
  <si>
    <t>Number of complaints filed in state</t>
  </si>
  <si>
    <t>Table 2: Number of UJ-Based Trials by Defendant Nationality (Number of complaints targeting nationals that resulted in a completed trial) (Updated 12-16)</t>
  </si>
  <si>
    <t>Former Yugoslavia</t>
  </si>
  <si>
    <t>TOTAL cases initiated PER YEAR</t>
  </si>
  <si>
    <t>…</t>
  </si>
  <si>
    <t>Trials completed per year</t>
  </si>
  <si>
    <t>Total</t>
  </si>
  <si>
    <t>POSSIBLE RAFT OF ADDITIONAL CASES</t>
  </si>
  <si>
    <t xml:space="preserve">JohnDoe(Belgium/Rwanda) 1-150 </t>
  </si>
  <si>
    <r>
      <rPr>
        <u/>
        <sz val="11"/>
        <color indexed="14"/>
        <rFont val="Calibri"/>
        <family val="2"/>
      </rPr>
      <t>http://www.nesl.edu/userfiles/file/wcmemos/2003/harrah.pdf</t>
    </r>
    <r>
      <rPr>
        <sz val="11"/>
        <color indexed="8"/>
        <rFont val="Calibri"/>
        <family val="2"/>
      </rPr>
      <t xml:space="preserve"> at p. 7 (</t>
    </r>
    <r>
      <rPr>
        <u/>
        <sz val="11"/>
        <color indexed="14"/>
        <rFont val="Calibri"/>
        <family val="2"/>
      </rPr>
      <t>http://web.archive.org/web/20100613123601/http://www.nesl.edu/userfiles/file/wcmemos/2003/harrah.pdf</t>
    </r>
    <r>
      <rPr>
        <sz val="11"/>
        <color indexed="8"/>
        <rFont val="Calibri"/>
        <family val="2"/>
      </rPr>
      <t xml:space="preserve">)
</t>
    </r>
    <r>
      <rPr>
        <sz val="11"/>
        <color indexed="8"/>
        <rFont val="Calibri"/>
        <family val="2"/>
      </rPr>
      <t xml:space="preserve">“Within months, the criminal investigation department would record some 150 complaints” </t>
    </r>
    <r>
      <rPr>
        <u/>
        <sz val="11"/>
        <color indexed="14"/>
        <rFont val="Calibri"/>
        <family val="2"/>
      </rPr>
      <t>http://web.archive.org/web/20031020031256/http://www.diplomatiejudiciaire.com/UK/Higaniro1.htm</t>
    </r>
  </si>
  <si>
    <t>PASSIVE PERSONALITY.  RUGGIU IS A BELGIAN NATIONAL.</t>
  </si>
  <si>
    <t>Ruggiu, Georges</t>
  </si>
  <si>
    <t>Removed from dataset 3-6-17</t>
  </si>
  <si>
    <t>?  Removed from dataset b/c Maximo found that this was a passive personality case.</t>
  </si>
  <si>
    <t>Emilio Sandoval Poo</t>
  </si>
  <si>
    <r>
      <rPr>
        <u/>
        <sz val="11"/>
        <color indexed="14"/>
        <rFont val="Calibri"/>
        <family val="2"/>
      </rPr>
      <t>https://www.fidh.org/en/issues/litigation/litigation-against-individuals/Pinochet-and-others-Case/Historic-decision-on-the-crimes-of</t>
    </r>
    <r>
      <rPr>
        <sz val="11"/>
        <color indexed="8"/>
        <rFont val="Calibri"/>
        <family val="2"/>
      </rPr>
      <t xml:space="preserve">
</t>
    </r>
    <r>
      <rPr>
        <sz val="11"/>
        <color indexed="8"/>
        <rFont val="Calibri"/>
        <family val="2"/>
      </rPr>
      <t xml:space="preserve">https://www.fidh.org/IMG/pdf/CHILI_DosPress_UK-CS3-02-2-2.pdf
</t>
    </r>
    <r>
      <rPr>
        <sz val="11"/>
        <color indexed="8"/>
        <rFont val="Calibri"/>
        <family val="2"/>
      </rPr>
      <t xml:space="preserve">http://www.countercurrents.org/venturini090311.pdf
</t>
    </r>
    <r>
      <rPr>
        <u/>
        <sz val="11"/>
        <color indexed="14"/>
        <rFont val="Calibri"/>
        <family val="2"/>
      </rPr>
      <t>https://books.google.com/books?id=hYiIWVlpFzEC&amp;pg=PA492&amp;lpg=PA492&amp;dq=Georges+Klein,+Etienne+Pesle,+Alfonso+Chanfeau,+Jean-Yves+Claudet,+chile+france&amp;source=bl&amp;ots=R7hZNK_LWR&amp;sig=9YoPhalxltdgK0dGhqI8qyX8A3w&amp;hl=en&amp;sa=X&amp;ved=0ahUKEwiFz9OblMXSAhUO5WMKHah7AQsQ6AEIIzAB#v=onepage&amp;q=Georges%20Klein%2C%20Etienne%20Pesle%2C%20Alfonso%20Chanfeau%2C%20Jean-Yves%20Claudet%2C%20chile%20france&amp;f=false</t>
    </r>
  </si>
  <si>
    <t>Enrique Lautaro Arranciaba Clavel</t>
  </si>
  <si>
    <t>Gerardo Ernesto Godoy García</t>
  </si>
  <si>
    <t>Hernan Julio Brady Roche</t>
  </si>
  <si>
    <t>José Osvaldo Riveiro</t>
  </si>
  <si>
    <t>Juan Manuel Contreras Sepulveda</t>
  </si>
  <si>
    <t>Luis Joaquim Ramírez Pineda</t>
  </si>
  <si>
    <t>Marcelo Luis Moren Brito</t>
  </si>
  <si>
    <t>Miguel Kraznoff Martchenko</t>
  </si>
  <si>
    <t>Pedro Espinoza Bravo</t>
  </si>
  <si>
    <t>Rafael Francisco Ahumada Valderama</t>
  </si>
  <si>
    <t>Raúl Iturriaga Neumann</t>
  </si>
  <si>
    <t xml:space="preserve">Zapata Reyes, Basclay Humberto </t>
  </si>
  <si>
    <t>https://trialinternational.org/latest-post/affaire-javor-et-autres/       http://www.internationalcrimesdatabase.org/Case/1117/Javor-et-al-v-X/</t>
  </si>
  <si>
    <t>NEW (added 6-22-16)</t>
  </si>
  <si>
    <t xml:space="preserve">Kagame_France_2006, Paul </t>
  </si>
  <si>
    <r>
      <rPr>
        <u/>
        <sz val="11"/>
        <color indexed="14"/>
        <rFont val="Calibri"/>
        <family val="2"/>
      </rPr>
      <t>http://www.reuters.com/article/us-france-rwanda-idUSL2136466220061121</t>
    </r>
    <r>
      <rPr>
        <sz val="11"/>
        <color indexed="8"/>
        <rFont val="Calibri"/>
        <family val="2"/>
      </rPr>
      <t xml:space="preserve">
</t>
    </r>
    <r>
      <rPr>
        <sz val="11"/>
        <color indexed="8"/>
        <rFont val="Calibri"/>
        <family val="2"/>
      </rPr>
      <t xml:space="preserve">http://allafrica.com/stories/200809050501.html
</t>
    </r>
    <r>
      <rPr>
        <u/>
        <sz val="11"/>
        <color indexed="14"/>
        <rFont val="Calibri"/>
        <family val="2"/>
      </rPr>
      <t>http://allafrica.com/stories/200811210173.html</t>
    </r>
    <r>
      <rPr>
        <sz val="11"/>
        <color indexed="8"/>
        <rFont val="Calibri"/>
        <family val="2"/>
      </rPr>
      <t xml:space="preserve">
</t>
    </r>
    <r>
      <rPr>
        <u/>
        <sz val="11"/>
        <color indexed="14"/>
        <rFont val="Calibri"/>
        <family val="2"/>
      </rPr>
      <t>https://www.theguardian.com/world/2012/jan/17/new-evidence-rwanda-inquiry-kagame</t>
    </r>
  </si>
  <si>
    <t xml:space="preserve">!! </t>
  </si>
  <si>
    <t>Kayonga, Charles</t>
  </si>
  <si>
    <t xml:space="preserve">Nyamwasa-Kayumba, Faustin </t>
  </si>
  <si>
    <t xml:space="preserve">Nkurunziza, Jackson </t>
  </si>
  <si>
    <t>Kanyamera, Samuel</t>
  </si>
  <si>
    <t>Tumwime, Jacob</t>
  </si>
  <si>
    <t>Nziza, Franck</t>
  </si>
  <si>
    <t>Hakizimana, Eric</t>
  </si>
  <si>
    <t>Kabuye, Rose</t>
  </si>
  <si>
    <r>
      <rPr>
        <u/>
        <sz val="11"/>
        <color indexed="14"/>
        <rFont val="Calibri"/>
        <family val="2"/>
      </rPr>
      <t>http://www.reuters.com/article/us-france-rwanda-idUSL2136466220061121</t>
    </r>
    <r>
      <rPr>
        <sz val="11"/>
        <color indexed="8"/>
        <rFont val="Calibri"/>
        <family val="2"/>
      </rPr>
      <t xml:space="preserve">
</t>
    </r>
    <r>
      <rPr>
        <sz val="11"/>
        <color indexed="8"/>
        <rFont val="Calibri"/>
        <family val="2"/>
      </rPr>
      <t xml:space="preserve">http://allafrica.com/stories/200809050501.html
</t>
    </r>
    <r>
      <rPr>
        <u/>
        <sz val="11"/>
        <color indexed="14"/>
        <rFont val="Calibri"/>
        <family val="2"/>
      </rPr>
      <t>http://allafrica.com/stories/200811210173.html</t>
    </r>
    <r>
      <rPr>
        <sz val="11"/>
        <color indexed="8"/>
        <rFont val="Calibri"/>
        <family val="2"/>
      </rPr>
      <t xml:space="preserve">
</t>
    </r>
    <r>
      <rPr>
        <u/>
        <sz val="11"/>
        <color indexed="14"/>
        <rFont val="Calibri"/>
        <family val="2"/>
      </rPr>
      <t>https://www.theguardian.com/world/2012/jan/17/new-evidence-rwanda-inquiry-kagame</t>
    </r>
    <r>
      <rPr>
        <sz val="11"/>
        <color indexed="8"/>
        <rFont val="Calibri"/>
        <family val="2"/>
      </rPr>
      <t xml:space="preserve">
</t>
    </r>
    <r>
      <rPr>
        <u/>
        <sz val="11"/>
        <color indexed="14"/>
        <rFont val="Calibri"/>
        <family val="2"/>
      </rPr>
      <t>http://allafrica.com/stories/200811210173.html</t>
    </r>
  </si>
  <si>
    <t>ACTIVE PERSONALITY: German national tried for crimes in syria</t>
  </si>
  <si>
    <t>Mustafa C</t>
  </si>
  <si>
    <r>
      <rPr>
        <u/>
        <sz val="11"/>
        <color indexed="14"/>
        <rFont val="Calibri"/>
        <family val="2"/>
      </rPr>
      <t>http://www.reuters.com/article/us-germany-security-arrests-idUSKBN0KV0WR20150122</t>
    </r>
    <r>
      <rPr>
        <sz val="11"/>
        <color indexed="8"/>
        <rFont val="Calibri"/>
        <family val="2"/>
      </rPr>
      <t xml:space="preserve">
</t>
    </r>
    <r>
      <rPr>
        <u/>
        <sz val="11"/>
        <color indexed="14"/>
        <rFont val="Calibri"/>
        <family val="2"/>
      </rPr>
      <t>http://www.presseportal.de/blaulicht/pm/14981/3065282</t>
    </r>
  </si>
  <si>
    <t xml:space="preserve"> Sebastian B.</t>
  </si>
  <si>
    <t>Nils D.</t>
  </si>
  <si>
    <t>http://www.presseportal.de/blaulicht/pm/14981/3117319</t>
  </si>
  <si>
    <t>Territorial JURISDICTION (Crimes committed in germany)</t>
  </si>
  <si>
    <t>Possibly
remove?</t>
  </si>
  <si>
    <t>Bernard Twagiramungu</t>
  </si>
  <si>
    <r>
      <rPr>
        <u/>
        <sz val="11"/>
        <color indexed="14"/>
        <rFont val="Calibri"/>
        <family val="2"/>
      </rPr>
      <t>http://www.dw.com/en/düsseldorf-three-guilty-for-aiding-fdlr-in-rwanda/a-18112754</t>
    </r>
    <r>
      <rPr>
        <sz val="11"/>
        <color indexed="8"/>
        <rFont val="Calibri"/>
        <family val="2"/>
      </rPr>
      <t xml:space="preserve">
</t>
    </r>
    <r>
      <rPr>
        <sz val="11"/>
        <color indexed="8"/>
        <rFont val="Calibri"/>
        <family val="2"/>
      </rPr>
      <t xml:space="preserve">http://blogs.taz.de/kongo-echo/2014/12/07/technical-details-of-the-judgement-in-german-fdlr-supporters-trial/
</t>
    </r>
    <r>
      <rPr>
        <u/>
        <sz val="11"/>
        <color indexed="14"/>
        <rFont val="Calibri"/>
        <family val="2"/>
      </rPr>
      <t>https://www.hrw.org/news/2015/07/13/dr-congo-arrest-rebel-leader-wanted-icc</t>
    </r>
    <r>
      <rPr>
        <sz val="11"/>
        <color indexed="8"/>
        <rFont val="Calibri"/>
        <family val="2"/>
      </rPr>
      <t xml:space="preserve">
</t>
    </r>
  </si>
  <si>
    <t>Section 129b (1) and Section 129a (1) No. 1. of the German Criminal Code. 31 These proceedings did not include any charges under the VStGB relating to acts committed by the FDLR in the DRC.</t>
  </si>
  <si>
    <t>Félicien Barabwiriza</t>
  </si>
  <si>
    <t>NEW added 6-22-16</t>
  </si>
  <si>
    <t>Jean Bosco Uwihanganye</t>
  </si>
  <si>
    <t>NOT INCLUDED b/c no core crime charged (arrested under charge of membership of terrorist group)</t>
  </si>
  <si>
    <t>Mousa H. A.</t>
  </si>
  <si>
    <t>Added 3-6-2017</t>
  </si>
  <si>
    <t>Akram A.</t>
  </si>
  <si>
    <r>
      <rPr>
        <u/>
        <sz val="11"/>
        <color indexed="14"/>
        <rFont val="Calibri"/>
        <family val="2"/>
      </rPr>
      <t>http://abcnews.go.com/International/wireStory/germany-arrests-syrian-man-accused-membership-rape-45319759</t>
    </r>
    <r>
      <rPr>
        <sz val="11"/>
        <color indexed="8"/>
        <rFont val="Calibri"/>
        <family val="2"/>
      </rPr>
      <t xml:space="preserve">
</t>
    </r>
    <r>
      <rPr>
        <u/>
        <sz val="11"/>
        <color indexed="14"/>
        <rFont val="Calibri"/>
        <family val="2"/>
      </rPr>
      <t>https://www.thelocal.de/20170207/germany-police-arrests-syrian-isis-suspect-accused-of-rape</t>
    </r>
  </si>
  <si>
    <t>http://www.abc.net.au/news/2016-05-01/refugee-influx-spurs-germany-to-tackle-syrian-war-crimes/7374152</t>
  </si>
  <si>
    <t>!? (might be an active personality case)</t>
  </si>
  <si>
    <t>Abdelkarim El B.</t>
  </si>
  <si>
    <r>
      <rPr>
        <u/>
        <sz val="11"/>
        <color indexed="14"/>
        <rFont val="Calibri"/>
        <family val="2"/>
      </rPr>
      <t>http://www.abc.net.au/news/2016-05-01/refugee-influx-spurs-germany-to-tackle-syrian-war-crimes/7374152</t>
    </r>
    <r>
      <rPr>
        <sz val="11"/>
        <color indexed="8"/>
        <rFont val="Calibri"/>
        <family val="2"/>
      </rPr>
      <t xml:space="preserve">
</t>
    </r>
    <r>
      <rPr>
        <u/>
        <sz val="11"/>
        <color indexed="14"/>
        <rFont val="Calibri"/>
        <family val="2"/>
      </rPr>
      <t>http://www.ejiltalk.org/justice-for-syria-opportunities-and-limitations-of-universal-jurisdiction-trials-in-germany/</t>
    </r>
    <r>
      <rPr>
        <sz val="11"/>
        <color indexed="8"/>
        <rFont val="Calibri"/>
        <family val="2"/>
      </rPr>
      <t xml:space="preserve">
</t>
    </r>
    <r>
      <rPr>
        <u/>
        <sz val="11"/>
        <color indexed="14"/>
        <rFont val="Calibri"/>
        <family val="2"/>
      </rPr>
      <t>http://www.laht.com/article.asp?CategoryId=12395&amp;ArticleId=2424863</t>
    </r>
    <r>
      <rPr>
        <sz val="11"/>
        <color indexed="8"/>
        <rFont val="Calibri"/>
        <family val="2"/>
      </rPr>
      <t xml:space="preserve">
</t>
    </r>
    <r>
      <rPr>
        <u/>
        <sz val="11"/>
        <color indexed="14"/>
        <rFont val="Calibri"/>
        <family val="2"/>
      </rPr>
      <t>https://www.thesun.co.uk/news/1654175/cocky-german-jihadi-smirks-and-wears-sunglasses-in-court-as-he-stands-trial-accused-of-fighting-for-isis-and-desecrating-corpses-in-syria/</t>
    </r>
    <r>
      <rPr>
        <sz val="11"/>
        <color indexed="8"/>
        <rFont val="Calibri"/>
        <family val="2"/>
      </rPr>
      <t xml:space="preserve">
</t>
    </r>
    <r>
      <rPr>
        <sz val="11"/>
        <color indexed="8"/>
        <rFont val="Calibri"/>
        <family val="2"/>
      </rPr>
      <t xml:space="preserve">on CONVICTION: http://www.bild.de/regional/frankfurt/isis-terroristen/achteinhalb-jahre-haft-fuer-isis-terrorist-abdelkarim-el-b-48658448.bild.html#fromWall
</t>
    </r>
  </si>
  <si>
    <t>convicted, sentenced to 8 years</t>
  </si>
  <si>
    <t>Europe &amp; Central Asia</t>
  </si>
  <si>
    <t>Partially an active personality case, b/c he has dual German and Turkish citizenship</t>
  </si>
  <si>
    <t>Kerim Marc B.</t>
  </si>
  <si>
    <r>
      <rPr>
        <u/>
        <sz val="11"/>
        <color indexed="14"/>
        <rFont val="Calibri"/>
        <family val="2"/>
      </rPr>
      <t>http://www.voanews.com/a/germany-islamic-state-conviction/3539355.html</t>
    </r>
    <r>
      <rPr>
        <sz val="11"/>
        <color indexed="8"/>
        <rFont val="Calibri"/>
        <family val="2"/>
      </rPr>
      <t xml:space="preserve">
</t>
    </r>
    <r>
      <rPr>
        <u/>
        <sz val="11"/>
        <color indexed="14"/>
        <rFont val="Calibri"/>
        <family val="2"/>
      </rPr>
      <t>http://www.presseportal.de/blaulicht/pm/14981/3059901</t>
    </r>
  </si>
  <si>
    <t xml:space="preserve">Aria L. </t>
  </si>
  <si>
    <t xml:space="preserve">Germany </t>
  </si>
  <si>
    <t>(Territoriality case, 
not UJ.  Although 
Torture was at center of case,
actual charges were 
assault and kidnapping)</t>
  </si>
  <si>
    <t>? (Territoriality case, not UJ)</t>
  </si>
  <si>
    <t xml:space="preserve"> Jeff Castelli</t>
  </si>
  <si>
    <r>
      <rPr>
        <u/>
        <sz val="11"/>
        <color indexed="14"/>
        <rFont val="Calibri"/>
        <family val="2"/>
      </rPr>
      <t>http://www.reuters.com/article/us-italy-renditions-verdict-idUSTRE5A33QB20091104</t>
    </r>
    <r>
      <rPr>
        <sz val="11"/>
        <color indexed="8"/>
        <rFont val="Calibri"/>
        <family val="2"/>
      </rPr>
      <t xml:space="preserve">
</t>
    </r>
    <r>
      <rPr>
        <u/>
        <sz val="11"/>
        <color indexed="14"/>
        <rFont val="Calibri"/>
        <family val="2"/>
      </rPr>
      <t>http://harpers.org/blog/2009/11/judgment-in-milan/</t>
    </r>
    <r>
      <rPr>
        <sz val="11"/>
        <color indexed="8"/>
        <rFont val="Calibri"/>
        <family val="2"/>
      </rPr>
      <t xml:space="preserve">
</t>
    </r>
    <r>
      <rPr>
        <sz val="11"/>
        <color indexed="8"/>
        <rFont val="Calibri"/>
        <family val="2"/>
      </rPr>
      <t xml:space="preserve">http://harpers.org/blog/2009/11/more-on-the-verdict-in-milan/
</t>
    </r>
    <r>
      <rPr>
        <u/>
        <sz val="11"/>
        <color indexed="14"/>
        <rFont val="Calibri"/>
        <family val="2"/>
      </rPr>
      <t>http://articles.latimes.com/2009/nov/06/opinion/ed-rendition6</t>
    </r>
    <r>
      <rPr>
        <sz val="11"/>
        <color indexed="8"/>
        <rFont val="Calibri"/>
        <family val="2"/>
      </rPr>
      <t xml:space="preserve">
</t>
    </r>
    <r>
      <rPr>
        <u/>
        <sz val="11"/>
        <color indexed="14"/>
        <rFont val="Calibri"/>
        <family val="2"/>
      </rPr>
      <t>http://www.nytimes.com/2009/11/05/world/europe/05italy.html?_r=1&amp;scp=1&amp;sq=Kappes&amp;st=cse</t>
    </r>
  </si>
  <si>
    <t>Stephen R. Kappes</t>
  </si>
  <si>
    <t>Excluded 6-27-17
Added 6-23-17</t>
  </si>
  <si>
    <t xml:space="preserve">Arrest was based on Active Jurisdiction b/c underlying warrant was issued by Austria. </t>
  </si>
  <si>
    <t>Benjamin F.</t>
  </si>
  <si>
    <t>Ukraine Crisis</t>
  </si>
  <si>
    <r>
      <rPr>
        <u/>
        <sz val="11"/>
        <color indexed="14"/>
        <rFont val="Calibri"/>
        <family val="2"/>
      </rPr>
      <t>https://sputniknews.com/europe/201704301053158497-poland-austrian-national-war-crimes-donbass/</t>
    </r>
    <r>
      <rPr>
        <sz val="11"/>
        <color indexed="8"/>
        <rFont val="Calibri"/>
        <family val="2"/>
      </rPr>
      <t xml:space="preserve">
</t>
    </r>
    <r>
      <rPr>
        <u/>
        <sz val="11"/>
        <color indexed="14"/>
        <rFont val="Calibri"/>
        <family val="2"/>
      </rPr>
      <t>http://www.reuters.com/article/us-austria-crime-ukraine-idUSKBN17W0NM</t>
    </r>
    <r>
      <rPr>
        <sz val="11"/>
        <color indexed="8"/>
        <rFont val="Calibri"/>
        <family val="2"/>
      </rPr>
      <t xml:space="preserve">
</t>
    </r>
    <r>
      <rPr>
        <u/>
        <sz val="11"/>
        <color indexed="14"/>
        <rFont val="Calibri"/>
        <family val="2"/>
      </rPr>
      <t>http://www.chicagotribune.com/news/nationworld/sns-bc-eu--austria-war-crimes-suspect-20170530-story.html</t>
    </r>
    <r>
      <rPr>
        <sz val="11"/>
        <color indexed="8"/>
        <rFont val="Calibri"/>
        <family val="2"/>
      </rPr>
      <t xml:space="preserve">
</t>
    </r>
    <r>
      <rPr>
        <u/>
        <sz val="11"/>
        <color indexed="14"/>
        <rFont val="Calibri"/>
        <family val="2"/>
      </rPr>
      <t>http://www.justiceinfo.net/en/live-feed/poland-extradites-austrian-over-ukraine-atrocities.html</t>
    </r>
  </si>
  <si>
    <t>JohnDoe(Mexico)1
(formerly Doe_John292)</t>
  </si>
  <si>
    <t>Caso Atencio</t>
  </si>
  <si>
    <r>
      <rPr>
        <u/>
        <sz val="11"/>
        <color indexed="14"/>
        <rFont val="Calibri"/>
        <family val="2"/>
      </rPr>
      <t>http://www.es.amnesty.org/temas/justicia-internacional/otros-casos-abiertos-en-espana</t>
    </r>
    <r>
      <rPr>
        <sz val="11"/>
        <color indexed="8"/>
        <rFont val="Calibri"/>
        <family val="2"/>
      </rPr>
      <t xml:space="preserve">
</t>
    </r>
    <r>
      <rPr>
        <u/>
        <sz val="11"/>
        <color indexed="14"/>
        <rFont val="Calibri"/>
        <family val="2"/>
      </rPr>
      <t>http://www.herbogeminis.com/IMG/pdf/ai_reforma_jurisdiccion_universal_espanola2.pdf</t>
    </r>
    <r>
      <rPr>
        <sz val="11"/>
        <color indexed="8"/>
        <rFont val="Calibri"/>
        <family val="2"/>
      </rPr>
      <t xml:space="preserve">
</t>
    </r>
    <r>
      <rPr>
        <u/>
        <sz val="11"/>
        <color indexed="14"/>
        <rFont val="Calibri"/>
        <family val="2"/>
      </rPr>
      <t>https://translate.google.com/translate?hl=en&amp;sl=es&amp;u=http://pepitorias.blogspot.com/2008/01/mxico-espaa-sucesos-de-san-salvador.html&amp;prev=search</t>
    </r>
    <r>
      <rPr>
        <sz val="11"/>
        <color indexed="8"/>
        <rFont val="Calibri"/>
        <family val="2"/>
      </rPr>
      <t xml:space="preserve">
</t>
    </r>
    <r>
      <rPr>
        <u/>
        <sz val="11"/>
        <color indexed="14"/>
        <rFont val="Calibri"/>
        <family val="2"/>
      </rPr>
      <t>https://translate.google.com/translate?hl=en&amp;sl=es&amp;u=http://www.cimacnoticias.com.mx/node/48915&amp;prev=search</t>
    </r>
    <r>
      <rPr>
        <sz val="11"/>
        <color indexed="8"/>
        <rFont val="Calibri"/>
        <family val="2"/>
      </rPr>
      <t xml:space="preserve">
</t>
    </r>
    <r>
      <rPr>
        <u/>
        <sz val="11"/>
        <color indexed="14"/>
        <rFont val="Calibri"/>
        <family val="2"/>
      </rPr>
      <t>https://translate.google.com/translate?hl=en&amp;sl=es&amp;u=http://www2.womenslinkworldwide.org/wlw/new.php%3Fmodo%3Ddetalle_proyectos%26dc%3D20&amp;prev=search</t>
    </r>
    <r>
      <rPr>
        <sz val="11"/>
        <color indexed="8"/>
        <rFont val="Calibri"/>
        <family val="2"/>
      </rPr>
      <t xml:space="preserve">
</t>
    </r>
    <r>
      <rPr>
        <u/>
        <sz val="11"/>
        <color indexed="14"/>
        <rFont val="Calibri"/>
        <family val="2"/>
      </rPr>
      <t>http://archivo.eluniversal.com.mx/notas/580797.html</t>
    </r>
    <r>
      <rPr>
        <sz val="11"/>
        <color indexed="8"/>
        <rFont val="Calibri"/>
        <family val="2"/>
      </rPr>
      <t xml:space="preserve">
</t>
    </r>
    <r>
      <rPr>
        <sz val="11"/>
        <color indexed="8"/>
        <rFont val="Calibri"/>
        <family val="2"/>
      </rPr>
      <t xml:space="preserve">(Complaint rejected: </t>
    </r>
    <r>
      <rPr>
        <u/>
        <sz val="11"/>
        <color indexed="14"/>
        <rFont val="Calibri"/>
        <family val="2"/>
      </rPr>
      <t>http://www.rebelion.org/noticia.php?id=70562</t>
    </r>
    <r>
      <rPr>
        <sz val="11"/>
        <color indexed="8"/>
        <rFont val="Calibri"/>
        <family val="2"/>
      </rPr>
      <t>)</t>
    </r>
  </si>
  <si>
    <t>Dismissed by trial and appellate courts</t>
  </si>
  <si>
    <t>"Legally supported by the international feminist association Women's Link Worldwide, Cristina Valls filed a complaint at the Spanish Court for her illegal detention during the events in San Salvador Atenco”</t>
  </si>
  <si>
    <t>Cristina Valls v. Mexican authorities</t>
  </si>
  <si>
    <t>Enrique Peña Nieto</t>
  </si>
  <si>
    <t>Eduardo Medina Mora</t>
  </si>
  <si>
    <t>JohnDoe(Mexico)2</t>
  </si>
  <si>
    <t>JohnDoe(Mexico)3</t>
  </si>
  <si>
    <t>JohnDoe(Mexico)4</t>
  </si>
  <si>
    <t>JohnDoe(Mexico)5</t>
  </si>
  <si>
    <t>JohnDoe(Mexico)6</t>
  </si>
  <si>
    <t>JohnDoe(Mexico)7</t>
  </si>
  <si>
    <t>JohnDoe(Mexico)8</t>
  </si>
  <si>
    <t>JohnDoe(Mexico)9</t>
  </si>
  <si>
    <t>JohnDoe(Mexico)10</t>
  </si>
  <si>
    <t>JohnDoe(Mexico)11</t>
  </si>
  <si>
    <t>JohnDoe(Mexico)12</t>
  </si>
  <si>
    <t>JohnDoe(Mexico)13</t>
  </si>
  <si>
    <t>JohnDoe(Mexico)14</t>
  </si>
  <si>
    <t>JohnDoe(Mexico)15</t>
  </si>
  <si>
    <t>JohnDoe(Mexico)16</t>
  </si>
  <si>
    <t>JohnDoe(Mexico)17</t>
  </si>
  <si>
    <t>JohnDoe(Mexico)18</t>
  </si>
  <si>
    <t>JohnDoe(Mexico)19</t>
  </si>
  <si>
    <t>JohnDoe(Mexico)20</t>
  </si>
  <si>
    <t>JohnDoe(Mexico)21</t>
  </si>
  <si>
    <t>JohnDoe(Mexico)22</t>
  </si>
  <si>
    <t>JohnDoe(Mexico)23</t>
  </si>
  <si>
    <t>JohnDoe(Mexico)24</t>
  </si>
  <si>
    <t>JohnDoe(Mexico)25</t>
  </si>
  <si>
    <t>JohnDoe(Mexico)26</t>
  </si>
  <si>
    <t>JohnDoe(Mexico)27</t>
  </si>
  <si>
    <t>JohnDoe(Mexico)28</t>
  </si>
  <si>
    <t>JohnDoe(Mexico)29</t>
  </si>
  <si>
    <t>JohnDoe(Mexico)30</t>
  </si>
  <si>
    <t>JohnDoe(Mexico)31</t>
  </si>
  <si>
    <t>JohnDoe(Mexico)32</t>
  </si>
  <si>
    <t>JohnDoe(Mexico)33</t>
  </si>
  <si>
    <t>JohnDoe(Mexico)34</t>
  </si>
  <si>
    <t>JohnDoe(Mexico)35</t>
  </si>
  <si>
    <t>JohnDoe(Mexico)36</t>
  </si>
  <si>
    <t>JohnDoe(Mexico)37</t>
  </si>
  <si>
    <t>JohnDoe(Mexico)38</t>
  </si>
  <si>
    <t>JohnDoe(Mexico)39</t>
  </si>
  <si>
    <t>JohnDoe(Mexico)40</t>
  </si>
  <si>
    <t>JohnDoe(Mexico)41</t>
  </si>
  <si>
    <t>JohnDoe(Mexico)42</t>
  </si>
  <si>
    <t>JohnDoe(Mexico)43</t>
  </si>
  <si>
    <t>JohnDoe(Mexico)44</t>
  </si>
  <si>
    <t>JohnDoe(Mexico)45</t>
  </si>
  <si>
    <t>JohnDoe(Mexico)46</t>
  </si>
  <si>
    <t>JohnDoe(Mexico)47</t>
  </si>
  <si>
    <t>JohnDoe(Mexico)48</t>
  </si>
  <si>
    <t>JohnDoe(Mexico)49</t>
  </si>
  <si>
    <t>JohnDoe(Mexico)50</t>
  </si>
  <si>
    <t>JohnDoe(Mexico)51</t>
  </si>
  <si>
    <t>JohnDoe(Mexico)52</t>
  </si>
  <si>
    <t>JohnDoe(Mexico)53</t>
  </si>
  <si>
    <t>JohnDoe(Mexico)54</t>
  </si>
  <si>
    <t>JohnDoe(Mexico)55</t>
  </si>
  <si>
    <t>JohnDoe(Mexico)56</t>
  </si>
  <si>
    <t>JohnDoe(Mexico)57</t>
  </si>
  <si>
    <t>JohnDoe(Mexico)58</t>
  </si>
  <si>
    <t>JohnDoe(Mexico)59</t>
  </si>
  <si>
    <t>JohnDoe(Mexico)60</t>
  </si>
  <si>
    <t>JohnDoe(Mexico)61</t>
  </si>
  <si>
    <t>JohnDoe(Mexico)62</t>
  </si>
  <si>
    <t>JohnDoe(Mexico)63</t>
  </si>
  <si>
    <t>JohnDoe(Mexico)64</t>
  </si>
  <si>
    <t>JohnDoe(Mexico)65</t>
  </si>
  <si>
    <t>JohnDoe(Mexico)66</t>
  </si>
  <si>
    <t>JohnDoe(Mexico)67</t>
  </si>
  <si>
    <t>JohnDoe(Mexico)68</t>
  </si>
  <si>
    <t>JohnDoe(Mexico)69</t>
  </si>
  <si>
    <t>JohnDoe(Mexico)70</t>
  </si>
  <si>
    <t>JohnDoe(Mexico)71</t>
  </si>
  <si>
    <t>JohnDoe(Mexico)72</t>
  </si>
  <si>
    <t>JohnDoe(Mexico)73</t>
  </si>
  <si>
    <t>JohnDoe(Mexico)74</t>
  </si>
  <si>
    <t>JohnDoe(Mexico)75</t>
  </si>
  <si>
    <t>JohnDoe(Mexico)76</t>
  </si>
  <si>
    <t>JohnDoe(Mexico)77</t>
  </si>
  <si>
    <t>JohnDoe(Mexico)78</t>
  </si>
  <si>
    <t>JohnDoe(Mexico)79</t>
  </si>
  <si>
    <t>JohnDoe(Mexico)80</t>
  </si>
  <si>
    <t>JohnDoe(Mexico)81</t>
  </si>
  <si>
    <t>JohnDoe(Mexico)82</t>
  </si>
  <si>
    <t>JohnDoe(Mexico)83</t>
  </si>
  <si>
    <t>JohnDoe(Mexico)84</t>
  </si>
  <si>
    <t>JohnDoe(Mexico)85</t>
  </si>
  <si>
    <t>JohnDoe(Mexico)86</t>
  </si>
  <si>
    <t>JohnDoe(Mexico)87</t>
  </si>
  <si>
    <t>JohnDoe(Mexico)88</t>
  </si>
  <si>
    <t>JohnDoe(Mexico)89</t>
  </si>
  <si>
    <t>JohnDoe(Mexico)90</t>
  </si>
  <si>
    <t>JohnDoe(Mexico)91</t>
  </si>
  <si>
    <t>JohnDoe(Mexico)92</t>
  </si>
  <si>
    <t>JohnDoe(Mexico)93</t>
  </si>
  <si>
    <t>JohnDoe(Mexico)94</t>
  </si>
  <si>
    <t>JohnDoe(Mexico)95</t>
  </si>
  <si>
    <t>JohnDoe(Mexico)96</t>
  </si>
  <si>
    <t>JohnDoe(Mexico)97</t>
  </si>
  <si>
    <t>JohnDoe(Mexico)98</t>
  </si>
  <si>
    <t>JohnDoe(Mexico)99</t>
  </si>
  <si>
    <t>JohnDoe(Mexico)100</t>
  </si>
  <si>
    <t>JohnDoe(Mexico)101</t>
  </si>
  <si>
    <t>JohnDoe(Mexico)102</t>
  </si>
  <si>
    <t>JohnDoe(Mexico)103</t>
  </si>
  <si>
    <t>JohnDoe(Mexico)104</t>
  </si>
  <si>
    <t>JohnDoe(Mexico)105</t>
  </si>
  <si>
    <t>JohnDoe(Mexico)106</t>
  </si>
  <si>
    <t>JohnDoe(Mexico)107</t>
  </si>
  <si>
    <t>JohnDoe(Mexico)108</t>
  </si>
  <si>
    <t>JohnDoe(Mexico)109</t>
  </si>
  <si>
    <t>JohnDoe(Mexico)110</t>
  </si>
  <si>
    <t>JohnDoe(Mexico)111</t>
  </si>
  <si>
    <t>JohnDoe(Mexico)112</t>
  </si>
  <si>
    <t>JohnDoe(Mexico)113</t>
  </si>
  <si>
    <t>JohnDoe(Mexico)114</t>
  </si>
  <si>
    <t>JohnDoe(Mexico)115</t>
  </si>
  <si>
    <t>JohnDoe(Mexico)116</t>
  </si>
  <si>
    <t>JohnDoe(Mexico)117</t>
  </si>
  <si>
    <t>JohnDoe(Mexico)118</t>
  </si>
  <si>
    <t>JohnDoe(Mexico)119</t>
  </si>
  <si>
    <t>JohnDoe(Mexico)120</t>
  </si>
  <si>
    <t>JohnDoe(Mexico)121</t>
  </si>
  <si>
    <t>JohnDoe(Mexico)122</t>
  </si>
  <si>
    <t>JohnDoe(Mexico)123</t>
  </si>
  <si>
    <t>JohnDoe(Mexico)124</t>
  </si>
  <si>
    <t>JohnDoe(Mexico)125</t>
  </si>
  <si>
    <t>JohnDoe(Mexico)126</t>
  </si>
  <si>
    <t>JohnDoe(Mexico)127</t>
  </si>
  <si>
    <t>JohnDoe(Mexico)128</t>
  </si>
  <si>
    <t>JohnDoe(Mexico)129</t>
  </si>
  <si>
    <t>JohnDoe(Mexico)130</t>
  </si>
  <si>
    <t>JohnDoe(Mexico)131</t>
  </si>
  <si>
    <t>JohnDoe(Mexico)132</t>
  </si>
  <si>
    <t>JohnDoe(Mexico)133</t>
  </si>
  <si>
    <t>JohnDoe(Mexico)134</t>
  </si>
  <si>
    <t>JohnDoe(Mexico)135</t>
  </si>
  <si>
    <t>JohnDoe(Mexico)136</t>
  </si>
  <si>
    <t>JohnDoe(Mexico)137</t>
  </si>
  <si>
    <t>JohnDoe(Mexico)138</t>
  </si>
  <si>
    <t>JohnDoe(Mexico)139</t>
  </si>
  <si>
    <t>JohnDoe(Mexico)140</t>
  </si>
  <si>
    <t>JohnDoe(Mexico)141</t>
  </si>
  <si>
    <t>JohnDoe(Mexico)142</t>
  </si>
  <si>
    <t xml:space="preserve">NOT A UJ CASE.  Territoriality b/c case is based on falsification of immigration documents upon entering Spain.
Not a core crimes case.  Crime is falsification of passports.  </t>
  </si>
  <si>
    <t>James Fairing</t>
  </si>
  <si>
    <r>
      <rPr>
        <u/>
        <sz val="11"/>
        <color indexed="14"/>
        <rFont val="Calibri"/>
        <family val="2"/>
      </rPr>
      <t>http://harpers.org/blog/2010/05/arrest-of-13-cia-agents-sought-in-spain/</t>
    </r>
    <r>
      <rPr>
        <sz val="11"/>
        <color indexed="8"/>
        <rFont val="Calibri"/>
        <family val="2"/>
      </rPr>
      <t xml:space="preserve">
</t>
    </r>
    <r>
      <rPr>
        <u/>
        <sz val="11"/>
        <color indexed="14"/>
        <rFont val="Calibri"/>
        <family val="2"/>
      </rPr>
      <t>http://elpais.com/diario/2010/05/12/espana/1273615212_850215.html</t>
    </r>
  </si>
  <si>
    <t>Jason Franklin</t>
  </si>
  <si>
    <t>Michael Grady</t>
  </si>
  <si>
    <t>Lyle Edgar Lumsen III</t>
  </si>
  <si>
    <t>Eric Matthew Fain</t>
  </si>
  <si>
    <t>Charles Goldman Bryson</t>
  </si>
  <si>
    <t>Kirk James Bird</t>
  </si>
  <si>
    <t>Walter Richard Greensbore</t>
  </si>
  <si>
    <t>Patricia O’Riley</t>
  </si>
  <si>
    <t>Jane Payne</t>
  </si>
  <si>
    <t>James O’Hale</t>
  </si>
  <si>
    <t>John Richard Deckard</t>
  </si>
  <si>
    <t>Héctor Lorenzo</t>
  </si>
  <si>
    <t>ADOPTIVE active
nationality case</t>
  </si>
  <si>
    <t>Amin Sultan</t>
  </si>
  <si>
    <r>
      <rPr>
        <u/>
        <sz val="11"/>
        <color indexed="14"/>
        <rFont val="Calibri"/>
        <family val="2"/>
      </rPr>
      <t>http://www.huffingtonpost.com/huff-wires/20151214/eu-sweden-terror-crimes/</t>
    </r>
    <r>
      <rPr>
        <sz val="11"/>
        <color indexed="8"/>
        <rFont val="Calibri"/>
        <family val="2"/>
      </rPr>
      <t xml:space="preserve">
</t>
    </r>
    <r>
      <rPr>
        <u/>
        <sz val="11"/>
        <color indexed="14"/>
        <rFont val="Calibri"/>
        <family val="2"/>
      </rPr>
      <t>https://translate.google.com/translate?hl=en&amp;sl=sv&amp;u=http://nyheteridag.se/han-ar-terrorpappan-fran-goteborg-som-njuter-av-att-morda-icke-muslimer-atalas-for-halshuggningar-i-syrien/&amp;prev=search</t>
    </r>
  </si>
  <si>
    <t>Jackie Arklov</t>
  </si>
  <si>
    <r>
      <rPr>
        <strike/>
        <u/>
        <sz val="11"/>
        <color indexed="14"/>
        <rFont val="Calibri"/>
        <family val="2"/>
      </rPr>
      <t>https://trialinternational.org/latest-post/jackie-arklov/</t>
    </r>
    <r>
      <rPr>
        <strike/>
        <sz val="11"/>
        <color indexed="8"/>
        <rFont val="Calibri"/>
        <family val="2"/>
      </rPr>
      <t xml:space="preserve">
</t>
    </r>
    <r>
      <rPr>
        <strike/>
        <sz val="11"/>
        <color indexed="8"/>
        <rFont val="Calibri"/>
        <family val="2"/>
      </rPr>
      <t xml:space="preserve">DETAILED ACCOUNT: </t>
    </r>
    <r>
      <rPr>
        <strike/>
        <u/>
        <sz val="11"/>
        <color indexed="14"/>
        <rFont val="Calibri"/>
        <family val="2"/>
      </rPr>
      <t>http://webcache.googleusercontent.com/search?q=cache:aPx28q7VGNwJ:www.diva-portal.org/smash/get/diva2:218794/FULLTEXT01.pdf+&amp;cd=8&amp;hl=en&amp;ct=clnk&amp;gl=us&amp;lr=lang_de%7Clang_en%7Clang_es%7Clang_fr%7Clang_it%7Clang_no%7Clang_pt&amp;client=safari</t>
    </r>
  </si>
  <si>
    <t>the court in Mostar, Bosnia-Herzegovina, that tried him in 1995 more or less initiated the Swedish case b/c ultimately he was transferred as a prisoner after being convicted.</t>
  </si>
  <si>
    <t>Hassan Mostafa Al-Mandlawi</t>
  </si>
  <si>
    <t>? (active nationality, dual swiss citizenship)</t>
  </si>
  <si>
    <t>Erwin Sperisen</t>
  </si>
  <si>
    <r>
      <rPr>
        <u/>
        <sz val="11"/>
        <color indexed="14"/>
        <rFont val="Calibri"/>
        <family val="2"/>
      </rPr>
      <t>http://trial-ch.org/fileadmin/user_upload/documents/publications/UJ_Report/UJAR_2016.pdf</t>
    </r>
    <r>
      <rPr>
        <sz val="11"/>
        <color indexed="8"/>
        <rFont val="Calibri"/>
        <family val="2"/>
      </rPr>
      <t xml:space="preserve"> p. 55</t>
    </r>
  </si>
  <si>
    <t>? (Possibly a territoriality case b/c acts occurred on a TURKISH SHIP)</t>
  </si>
  <si>
    <t>Gabi Ashkenazi</t>
  </si>
  <si>
    <r>
      <rPr>
        <u/>
        <sz val="11"/>
        <color indexed="14"/>
        <rFont val="Calibri"/>
        <family val="2"/>
      </rPr>
      <t>https://www.yahoo.com/news/turkish-court-tries-israelis-gaza-flotilla-case-094017427.html?ref=gs</t>
    </r>
    <r>
      <rPr>
        <sz val="11"/>
        <color indexed="8"/>
        <rFont val="Calibri"/>
        <family val="2"/>
      </rPr>
      <t xml:space="preserve">
</t>
    </r>
    <r>
      <rPr>
        <u/>
        <sz val="11"/>
        <color indexed="14"/>
        <rFont val="Calibri"/>
        <family val="2"/>
      </rPr>
      <t>http://www.reuters.com/article/us-turkey-israel-trial-idUSBRE8A50Z420121106</t>
    </r>
    <r>
      <rPr>
        <sz val="11"/>
        <color indexed="8"/>
        <rFont val="Calibri"/>
        <family val="2"/>
      </rPr>
      <t xml:space="preserve">
</t>
    </r>
    <r>
      <rPr>
        <u/>
        <sz val="11"/>
        <color indexed="14"/>
        <rFont val="Calibri"/>
        <family val="2"/>
      </rPr>
      <t>https://electronicintifada.net/blogs/nora-barrows-friedman/turkish-court-issues-historic-arrest-warrants-israeli-army-commanders</t>
    </r>
    <r>
      <rPr>
        <sz val="11"/>
        <color indexed="8"/>
        <rFont val="Calibri"/>
        <family val="2"/>
      </rPr>
      <t xml:space="preserve">
</t>
    </r>
    <r>
      <rPr>
        <u/>
        <sz val="11"/>
        <color indexed="14"/>
        <rFont val="Calibri"/>
        <family val="2"/>
      </rPr>
      <t>http://www.jpost.com/Diplomacy-and-Politics/Turkey-resumes-Gaza-flotilla-trial-for-ex-IDF-heads</t>
    </r>
    <r>
      <rPr>
        <sz val="11"/>
        <color indexed="8"/>
        <rFont val="Calibri"/>
        <family val="2"/>
      </rPr>
      <t xml:space="preserve">
</t>
    </r>
    <r>
      <rPr>
        <u/>
        <sz val="11"/>
        <color indexed="14"/>
        <rFont val="Calibri"/>
        <family val="2"/>
      </rPr>
      <t>http://www.ynetnews.com/articles/0,7340,L-4301779,00.html</t>
    </r>
    <r>
      <rPr>
        <sz val="11"/>
        <color indexed="8"/>
        <rFont val="Calibri"/>
        <family val="2"/>
      </rPr>
      <t xml:space="preserve">
</t>
    </r>
    <r>
      <rPr>
        <sz val="11"/>
        <color indexed="8"/>
        <rFont val="Calibri"/>
        <family val="2"/>
      </rPr>
      <t xml:space="preserve">(interview supporting classification of this case as UJ, not passive personality: </t>
    </r>
    <r>
      <rPr>
        <u/>
        <sz val="11"/>
        <color indexed="14"/>
        <rFont val="Calibri"/>
        <family val="2"/>
      </rPr>
      <t>https://electronicintifada.net/blogs/nora-barrows-friedman/podcast-huseyin-oruc-holding-israel-accountable-attacks-raids-gaza-bound</t>
    </r>
    <r>
      <rPr>
        <sz val="11"/>
        <color indexed="8"/>
        <rFont val="Calibri"/>
        <family val="2"/>
      </rPr>
      <t xml:space="preserve">)
</t>
    </r>
    <r>
      <rPr>
        <u/>
        <sz val="11"/>
        <color indexed="14"/>
        <rFont val="Calibri"/>
        <family val="2"/>
      </rPr>
      <t>http://www.jurist.org/paperchase/2012/11/turkish-court-opens-trial-against-israeli-commanders-over-2010-raid.php</t>
    </r>
    <r>
      <rPr>
        <sz val="11"/>
        <color indexed="8"/>
        <rFont val="Calibri"/>
        <family val="2"/>
      </rPr>
      <t xml:space="preserve">
</t>
    </r>
    <r>
      <rPr>
        <u/>
        <sz val="11"/>
        <color indexed="14"/>
        <rFont val="Calibri"/>
        <family val="2"/>
      </rPr>
      <t>http://www.jurist.org/paperchase/2012/05/jurist-an-istanbul-criminal-court.php</t>
    </r>
    <r>
      <rPr>
        <sz val="11"/>
        <color indexed="8"/>
        <rFont val="Calibri"/>
        <family val="2"/>
      </rPr>
      <t xml:space="preserve">
</t>
    </r>
    <r>
      <rPr>
        <u/>
        <sz val="11"/>
        <color indexed="14"/>
        <rFont val="Calibri"/>
        <family val="2"/>
      </rPr>
      <t>http://www.jurist.org/paperchase/2014/05/turkish-court-orders-arrest-of-israeli-commanders-involved-in-2010-gaza-flotilla-raid.php</t>
    </r>
    <r>
      <rPr>
        <sz val="11"/>
        <color indexed="8"/>
        <rFont val="Calibri"/>
        <family val="2"/>
      </rPr>
      <t xml:space="preserve">
</t>
    </r>
    <r>
      <rPr>
        <sz val="11"/>
        <color indexed="8"/>
        <rFont val="Calibri"/>
        <family val="2"/>
      </rPr>
      <t>Case dropped (also, this article shows this is a passive personality case):</t>
    </r>
    <r>
      <rPr>
        <u/>
        <sz val="11"/>
        <color indexed="14"/>
        <rFont val="Calibri"/>
        <family val="2"/>
      </rPr>
      <t>http://www.timesofisrael.com/turkish-court-drops-case-against-israelis-over-gaza-flotilla-raid/</t>
    </r>
  </si>
  <si>
    <t>Case dropped December 9, 2016 after Israel apologizes and offers to pay $20 million in compensation</t>
  </si>
  <si>
    <t>NA(Ongoing)</t>
  </si>
  <si>
    <t>"the original complaint was filed by 33 relatives of the Turkish citizens who were killed on the Mavi Marmara”</t>
  </si>
  <si>
    <t>Eliezer Marom</t>
  </si>
  <si>
    <t>Amos Yadlin</t>
  </si>
  <si>
    <t>Avishai Levi</t>
  </si>
  <si>
    <t>New added 6-27-16</t>
  </si>
  <si>
    <t>Charles “Chuckie” Taylor</t>
  </si>
  <si>
    <t>Liberia/US</t>
  </si>
  <si>
    <r>
      <rPr>
        <sz val="11"/>
        <color indexed="8"/>
        <rFont val="Calibri"/>
        <family val="2"/>
      </rPr>
      <t xml:space="preserve">https://trialinternational.org/latest-post/chuckie-taylor/
</t>
    </r>
    <r>
      <rPr>
        <u/>
        <sz val="11"/>
        <color indexed="14"/>
        <rFont val="Calibri"/>
        <family val="2"/>
      </rPr>
      <t>https://www.hrw.org/sites/default/files/related_material/HRB_Chuckie_Taylor.pdf</t>
    </r>
    <r>
      <rPr>
        <sz val="11"/>
        <color indexed="8"/>
        <rFont val="Calibri"/>
        <family val="2"/>
      </rPr>
      <t xml:space="preserve">
</t>
    </r>
    <r>
      <rPr>
        <u/>
        <sz val="11"/>
        <color indexed="14"/>
        <rFont val="Calibri"/>
        <family val="2"/>
      </rPr>
      <t>https://www.amnesty.org/download/Documents/72000/amr511942006en.pdf</t>
    </r>
    <r>
      <rPr>
        <sz val="11"/>
        <color indexed="8"/>
        <rFont val="Calibri"/>
        <family val="2"/>
      </rPr>
      <t xml:space="preserve">
</t>
    </r>
    <r>
      <rPr>
        <u/>
        <sz val="11"/>
        <color indexed="14"/>
        <rFont val="Calibri"/>
        <family val="2"/>
      </rPr>
      <t>http://www.npr.org/2012/04/26/151456954/the-taylor-case-and-international-justice</t>
    </r>
    <r>
      <rPr>
        <sz val="11"/>
        <color indexed="8"/>
        <rFont val="Calibri"/>
        <family val="2"/>
      </rPr>
      <t xml:space="preserve">
</t>
    </r>
  </si>
  <si>
    <t>April 1999 -  July 2003</t>
  </si>
  <si>
    <t>People to keep an eye on just in case an indictment is issued/trial is started</t>
  </si>
  <si>
    <t>Abdellatif Hammouchi</t>
  </si>
  <si>
    <t>http://www.trial-ch.org/en/resources/trial-watch/trial-watch/profiles/profile/4931/action/show/controller/Profile/tab/legal-procedure.html</t>
  </si>
  <si>
    <t>http://www.trial-ch.org/en/resources/trial-watch/trial-watch/profiles/profile/4963/action/show/controller/Profile.html</t>
  </si>
  <si>
    <t>http://www.trial-ch.org/en/resources/trial-watch/trial-watch/profiles/profile/3743/action/show/controller/Profile.html</t>
  </si>
  <si>
    <t>Karuna Amman</t>
  </si>
  <si>
    <t>Moustafa Tlass</t>
  </si>
  <si>
    <t>http://www.trial-ch.org/en/resources/trial-watch/trial-watch/profiles/profile/4964/action/show/controller/Profile/tab/legal-procedure.html</t>
  </si>
  <si>
    <t>Abdulsalami Abubakar</t>
  </si>
  <si>
    <t>http://www.trial-ch.org/en/resources/trial-watch/trial-watch/profiles/profile/3621/action/show/controller/Profile.html</t>
  </si>
  <si>
    <t>http://www.trial-ch.org/en/resources/trial-watch/trial-watch/profiles/profile/1095/action/show/controller/Profile/tab/legal-procedure.html</t>
  </si>
  <si>
    <t>Paul Kagame</t>
  </si>
  <si>
    <t>http://www.trial-ch.org/en/resources/trial-watch/trial-watch/profiles/profile/1056/action/show/controller/Profile/tab/legal-procedure.html</t>
  </si>
  <si>
    <t>Qi Liu</t>
  </si>
  <si>
    <t>http://www.trial-ch.org/en/resources/trial-watch/trial-watch/profiles/profile/928/action/show/controller/Profile/tab/legal-procedure.html</t>
  </si>
  <si>
    <t xml:space="preserve">Mohammed Jabbateh </t>
  </si>
  <si>
    <t>http://www.salonemonitor.net/liberian-war-criminal-mohammed-jabbateh-arrested-in-philadelphia/</t>
  </si>
  <si>
    <t>Sources mentioning selective prosecution</t>
  </si>
  <si>
    <t>http://theafricapaper.com/2016/05/19/were-not-going-after-mandingos-or-gios-says-u-s-special-agent/</t>
  </si>
  <si>
    <t>Suggesting patterns in the ethnic identities of defendants</t>
  </si>
  <si>
    <t>NGO page with a link and phone number saying “have you seen a war criminal?”</t>
  </si>
  <si>
    <t>http://liberiahumanrightscampaign.org</t>
  </si>
  <si>
    <t>""belgium, which regards itself as a small country with a special moral role”</t>
  </si>
  <si>
    <t>https://books.google.com/books?id=QKLkbLcAUyYC&amp;pg=PA37&amp;lpg=PA37&amp;dq=Belgium,+case,+Dick+Cheney,+Colin+Powell+and+Norman+Schwarzkopf&amp;source=bl&amp;ots=cesSOk7rh3&amp;sig=4vqJajou0o_EDHgHwBRM5irjgv8&amp;hl=en&amp;sa=X&amp;ved=0ahUKEwiby5nXlM_QAhWnjlQKHTVBBxQQ6AEIMTAE#v=onepage&amp;q=Belgium%2C%20case%2C%20Dick%20Cheney%2C%20Colin%20Powell%20and%20Norman%20Schwarzkopf&amp;f=false</t>
  </si>
  <si>
    <t>"ANALYSIS
01 Jun 09
Refugee War Criminals Pose Dilemma to Scandinavia”</t>
  </si>
  <si>
    <t>http://webcache.googleusercontent.com/search?q=cache:uEVqkh-omSkJ:www.balkaninsight.com/en/article/refugee-war-criminals-pose-dilemma-to-scandinavia+&amp;cd=1&amp;hl=en&amp;ct=clnk&amp;gl=us&amp;lr=lang_de%7Clang_en%7Clang_es%7Clang_fr%7Clang_it%7Clang_no%7Clang_pt&amp;client=safari</t>
  </si>
  <si>
    <t>"NGOs and other stakeholders are increasingly looking towards national prosecutions in asylum countries to end the prevailing sense of impunity for President Bashar al-Assad’s alleged atrocities.”</t>
  </si>
  <si>
    <t>https://www.justicetribune.com/articles/are-european-prosecutions-answer-going-impunity-syria</t>
  </si>
  <si>
    <t>"Refugees in Germany reporting dozens of war crimes”</t>
  </si>
  <si>
    <t>http://www.dw.com/en/refugees-in-germany-reporting-dozens-of-war-crimes/a-19179291</t>
  </si>
  <si>
    <t>"Germany is particularly suitable for [prosecuting crimes committed in Syria 
because] … it has received the most Syrians across Europe: half a million since 
2011.”</t>
  </si>
  <si>
    <t>http://www.zeit.de/politik/ausland/2016-11/baschar-al-assad-syrien-kriegsverbrechen-anklage/komplettansicht</t>
  </si>
  <si>
    <t>"German prosecutor: Hard to convict 'Islamic State' returnees”</t>
  </si>
  <si>
    <t>http://www.dw.com/en/german-prosecutor-hard-to-convict-islamic-state-returnees/a-19148842</t>
  </si>
  <si>
    <t>"Syrian Refugees Help Nab Suspected War Criminals in Europe”</t>
  </si>
  <si>
    <t>https://www.hrw.org/news/2016/06/24/syrian-refugees-help-nab-suspected-war-criminals-europe</t>
  </si>
  <si>
    <r>
      <rPr>
        <b/>
        <sz val="11"/>
        <color indexed="8"/>
        <rFont val="Calibri"/>
        <family val="2"/>
      </rPr>
      <t xml:space="preserve">“Jihadist cases stretch German justice to the limit: prosecutor” </t>
    </r>
    <r>
      <rPr>
        <b/>
        <u/>
        <sz val="11"/>
        <color indexed="14"/>
        <rFont val="Calibri"/>
        <family val="2"/>
      </rPr>
      <t>http://www.reuters.com/article/us-mideast-crisis-germany-prosecutor-idUSKBN0JP1DI20141211</t>
    </r>
  </si>
  <si>
    <t>http://aa.com.tr/en/archive/un-investigators-to-share-list-of-syria-war-crime-suspects/66029</t>
  </si>
  <si>
    <t>https://www.hrw.org/news/2016/10/20/qa-first-cracks-impunity-syria-iraq#Q13</t>
  </si>
  <si>
    <t>http://www.ejiltalk.org/justice-for-syria-opportunities-and-limitations-of-universal-jurisdiction-trials-in-germany/</t>
  </si>
  <si>
    <r>
      <rPr>
        <u/>
        <sz val="11"/>
        <color indexed="14"/>
        <rFont val="Calibri"/>
        <family val="2"/>
      </rPr>
      <t>https://www.fidh.org/en/issues/litigation/litigation-against-individuals/hissene-habre-case/chronology-of-the-hissene-habre-case</t>
    </r>
    <r>
      <rPr>
        <sz val="11"/>
        <color indexed="8"/>
        <rFont val="Calibri"/>
        <family val="2"/>
      </rPr>
      <t xml:space="preserve">
</t>
    </r>
    <r>
      <rPr>
        <u/>
        <sz val="11"/>
        <color indexed="14"/>
        <rFont val="Calibri"/>
        <family val="2"/>
      </rPr>
      <t>https://trialinternational.org/latest-post/hissene-habre/</t>
    </r>
    <r>
      <rPr>
        <sz val="11"/>
        <color indexed="8"/>
        <rFont val="Calibri"/>
        <family val="2"/>
      </rPr>
      <t xml:space="preserve">
</t>
    </r>
    <r>
      <rPr>
        <u/>
        <sz val="11"/>
        <color indexed="14"/>
        <rFont val="Calibri"/>
        <family val="2"/>
      </rPr>
      <t>https://www.hrw.org/news/2015/04/27/chronology-habre-case</t>
    </r>
    <r>
      <rPr>
        <sz val="11"/>
        <color indexed="8"/>
        <rFont val="Calibri"/>
        <family val="2"/>
      </rPr>
      <t xml:space="preserve">
</t>
    </r>
    <r>
      <rPr>
        <u/>
        <sz val="11"/>
        <color indexed="14"/>
        <rFont val="Calibri"/>
        <family val="2"/>
      </rPr>
      <t>https://www.hrw.org/news/2009/02/11/case-against-hissene-habre-african-pinochet#anchor3</t>
    </r>
    <r>
      <rPr>
        <sz val="11"/>
        <color indexed="8"/>
        <rFont val="Calibri"/>
        <family val="2"/>
      </rPr>
      <t xml:space="preserve">
Mbacké Fall, “The Extraordinary African Chambers: The Case of Hissène Habré” in </t>
    </r>
    <r>
      <rPr>
        <i/>
        <sz val="11"/>
        <color indexed="8"/>
        <rFont val="Calibri"/>
        <family val="2"/>
      </rPr>
      <t>Africa and the International Criminal Court</t>
    </r>
  </si>
  <si>
    <r>
      <rPr>
        <u/>
        <sz val="11"/>
        <color indexed="14"/>
        <rFont val="Calibri"/>
        <family val="2"/>
      </rPr>
      <t>http://www.dailymail.co.uk/news/article-3464264/Syrian-asylum-seeker-accused-war-crimes-Sweden.html</t>
    </r>
    <r>
      <rPr>
        <sz val="11"/>
        <color indexed="8"/>
        <rFont val="Calibri"/>
        <family val="2"/>
      </rPr>
      <t xml:space="preserve">
</t>
    </r>
    <r>
      <rPr>
        <u/>
        <sz val="11"/>
        <color indexed="14"/>
        <rFont val="Calibri"/>
        <family val="2"/>
      </rPr>
      <t>https://www.alaraby.co.uk/english/news/2016/2/25/sweden-arrests-syrian-asylum-seeker-for-war-crimes</t>
    </r>
    <r>
      <rPr>
        <sz val="11"/>
        <color indexed="8"/>
        <rFont val="Calibri"/>
        <family val="2"/>
      </rPr>
      <t xml:space="preserve">
</t>
    </r>
    <r>
      <rPr>
        <u/>
        <sz val="11"/>
        <color indexed="14"/>
        <rFont val="Calibri"/>
        <family val="2"/>
      </rPr>
      <t>http://www.irinnews.org/feature/2016/04/20/where-are-they-hiding</t>
    </r>
    <r>
      <rPr>
        <sz val="11"/>
        <color indexed="8"/>
        <rFont val="Calibri"/>
        <family val="2"/>
      </rPr>
      <t xml:space="preserve">
Charges filed: </t>
    </r>
    <r>
      <rPr>
        <u/>
        <sz val="11"/>
        <color indexed="14"/>
        <rFont val="Calibri"/>
        <family val="2"/>
      </rPr>
      <t>https://www.hrw.org/news/2017/09/15/move-restore-dignity-syrias-victims</t>
    </r>
    <r>
      <rPr>
        <sz val="11"/>
        <color indexed="8"/>
        <rFont val="Calibri"/>
        <family val="2"/>
      </rPr>
      <t xml:space="preserve">
Conviction: </t>
    </r>
    <r>
      <rPr>
        <u/>
        <sz val="11"/>
        <color indexed="14"/>
        <rFont val="Calibri"/>
        <family val="2"/>
      </rPr>
      <t>https://www.nytimes.com/2017/10/03/world/middleeast/syria-war-crime.html</t>
    </r>
    <r>
      <rPr>
        <sz val="11"/>
        <color indexed="8"/>
        <rFont val="Calibri"/>
        <family val="2"/>
      </rPr>
      <t xml:space="preserve">
HRW “These are the Crimes we are Fleeing,” 2017, p. 74</t>
    </r>
  </si>
  <si>
    <r>
      <t xml:space="preserve">Trial begins: </t>
    </r>
    <r>
      <rPr>
        <u/>
        <sz val="11"/>
        <color indexed="14"/>
        <rFont val="Calibri"/>
        <family val="2"/>
      </rPr>
      <t>http://www.bbc.com/news/world-africa-41802232</t>
    </r>
    <r>
      <rPr>
        <sz val="11"/>
        <color indexed="8"/>
        <rFont val="Calibri"/>
        <family val="2"/>
      </rPr>
      <t xml:space="preserve">
Arrest: “Ethiopian war criminal arrested in Amstelveen” </t>
    </r>
    <r>
      <rPr>
        <u/>
        <sz val="11"/>
        <color indexed="14"/>
        <rFont val="Calibri"/>
        <family val="2"/>
      </rPr>
      <t>https://www.parool.nl/binnenland/ethiopische-oorlogsmisdadiger-aangehouden-in-amstelveen~a4164600/</t>
    </r>
    <r>
      <rPr>
        <sz val="11"/>
        <color indexed="8"/>
        <rFont val="Calibri"/>
        <family val="2"/>
      </rPr>
      <t xml:space="preserve">
Prosecutor’s Press Release: </t>
    </r>
    <r>
      <rPr>
        <u/>
        <sz val="11"/>
        <color indexed="14"/>
        <rFont val="Calibri"/>
        <family val="2"/>
      </rPr>
      <t>https://groups.yahoo.com/neo/groups/uj-info/conversations/messages/2425</t>
    </r>
    <r>
      <rPr>
        <sz val="11"/>
        <color indexed="8"/>
        <rFont val="Calibri"/>
        <family val="2"/>
      </rPr>
      <t xml:space="preserve">
</t>
    </r>
    <r>
      <rPr>
        <u/>
        <sz val="11"/>
        <color indexed="14"/>
        <rFont val="Calibri"/>
        <family val="2"/>
      </rPr>
      <t>https://trialinternational.org/latest-post/eshetu-alemu/</t>
    </r>
    <r>
      <rPr>
        <sz val="11"/>
        <color indexed="8"/>
        <rFont val="Calibri"/>
        <family val="2"/>
      </rPr>
      <t xml:space="preserve">
</t>
    </r>
    <r>
      <rPr>
        <u/>
        <sz val="11"/>
        <color indexed="14"/>
        <rFont val="Calibri"/>
        <family val="2"/>
      </rPr>
      <t>http://ilawyerblog.com/ethiopia-years-run-eshetu-alemu-will-face-trial/</t>
    </r>
    <r>
      <rPr>
        <sz val="11"/>
        <color indexed="8"/>
        <rFont val="Calibri"/>
        <family val="2"/>
      </rPr>
      <t xml:space="preserve">
</t>
    </r>
    <r>
      <rPr>
        <u/>
        <sz val="11"/>
        <color indexed="14"/>
        <rFont val="Calibri"/>
        <family val="2"/>
      </rPr>
      <t>http://www.justiceinfo.net/en/justice-reconciliation/35064-dutch-court-to-try-ethiopian-for-“red-terror”-crimes.html</t>
    </r>
    <r>
      <rPr>
        <sz val="11"/>
        <color indexed="8"/>
        <rFont val="Calibri"/>
        <family val="2"/>
      </rPr>
      <t xml:space="preserve">
</t>
    </r>
    <r>
      <rPr>
        <u/>
        <sz val="11"/>
        <color indexed="14"/>
        <rFont val="Calibri"/>
        <family val="2"/>
      </rPr>
      <t>https://af.reuters.com/article/topNews/idAFKBN1CZ1MN-OZATP</t>
    </r>
  </si>
  <si>
    <r>
      <rPr>
        <u/>
        <sz val="11"/>
        <color indexed="14"/>
        <rFont val="Calibri"/>
        <family val="2"/>
      </rPr>
      <t>http://www.nytimes.com/2015/12/25/world/europe/finland-iraq-refugees-isis.html</t>
    </r>
    <r>
      <rPr>
        <sz val="11"/>
        <color indexed="8"/>
        <rFont val="Calibri"/>
        <family val="2"/>
      </rPr>
      <t xml:space="preserve">
</t>
    </r>
    <r>
      <rPr>
        <u/>
        <sz val="11"/>
        <color indexed="14"/>
        <rFont val="Calibri"/>
        <family val="2"/>
      </rPr>
      <t>http://www.nytimes.com/2015/12/11/world/europe/finland-islamic-state-iraq-arrests.html</t>
    </r>
    <r>
      <rPr>
        <sz val="11"/>
        <color indexed="8"/>
        <rFont val="Calibri"/>
        <family val="2"/>
      </rPr>
      <t xml:space="preserve">
</t>
    </r>
    <r>
      <rPr>
        <u/>
        <sz val="11"/>
        <color indexed="14"/>
        <rFont val="Calibri"/>
        <family val="2"/>
      </rPr>
      <t>http://www.nytimes.com/2015/05/07/world/middleeast/massacre-site-in-iraq-becomes-monument-to-suffering-for-shiites.html</t>
    </r>
    <r>
      <rPr>
        <sz val="11"/>
        <color indexed="8"/>
        <rFont val="Calibri"/>
        <family val="2"/>
      </rPr>
      <t xml:space="preserve">
http://webcache.googleusercontent.com/search?q=cache:bWnadkma7fUJ:www.shanghaidaily.com/article/article_xinhua.aspx%3Fid%3D333832+&amp;cd=2&amp;hl=en&amp;ct=clnk&amp;gl=us&amp;lr=lang_de%7Clang_en%7Clang_es%7Clang_fr%7Clang_it%7Clang_no%7Clang_pt&amp;client=safari
Initial trial phase starts: </t>
    </r>
    <r>
      <rPr>
        <u/>
        <sz val="11"/>
        <color indexed="14"/>
        <rFont val="Calibri"/>
        <family val="2"/>
      </rPr>
      <t>https://yle.fi/uutiset/osasto/news/finnish_court_tries_iraqi_twins_on_mass-murder_charges/9349721</t>
    </r>
    <r>
      <rPr>
        <sz val="11"/>
        <color indexed="8"/>
        <rFont val="Calibri"/>
        <family val="2"/>
      </rPr>
      <t xml:space="preserve">
</t>
    </r>
    <r>
      <rPr>
        <u/>
        <sz val="11"/>
        <color indexed="14"/>
        <rFont val="Calibri"/>
        <family val="2"/>
      </rPr>
      <t>http://www.helsinkitimes.fi/finland/finland-news/domestic/14782-iraqi-twins-acquitted-of-massacre-charges-by-finnish-court.html</t>
    </r>
    <r>
      <rPr>
        <sz val="11"/>
        <color indexed="8"/>
        <rFont val="Calibri"/>
        <family val="2"/>
      </rPr>
      <t xml:space="preserve">
</t>
    </r>
  </si>
  <si>
    <r>
      <rPr>
        <u/>
        <sz val="11"/>
        <color indexed="14"/>
        <rFont val="Calibri"/>
        <family val="2"/>
      </rPr>
      <t>https://trialinternational.org/latest-post/jebbar-salman-ammar/</t>
    </r>
    <r>
      <rPr>
        <sz val="11"/>
        <color indexed="8"/>
        <rFont val="Calibri"/>
        <family val="2"/>
      </rPr>
      <t xml:space="preserve">
</t>
    </r>
    <r>
      <rPr>
        <u/>
        <sz val="11"/>
        <color indexed="14"/>
        <rFont val="Calibri"/>
        <family val="2"/>
      </rPr>
      <t>http://www.dailymail.co.uk/news/article-3502818/Iraqi-migrant-guilty-Finland-committing-war-crime-posting-pictures-holding-decapitated-head-ISIS-fighter.html</t>
    </r>
    <r>
      <rPr>
        <sz val="11"/>
        <color indexed="8"/>
        <rFont val="Calibri"/>
        <family val="2"/>
      </rPr>
      <t xml:space="preserve">
</t>
    </r>
    <r>
      <rPr>
        <u/>
        <sz val="11"/>
        <color indexed="14"/>
        <rFont val="Calibri"/>
        <family val="2"/>
      </rPr>
      <t>http://www.justiceinfo.net/en/live-feed/26473-.html</t>
    </r>
  </si>
  <si>
    <r>
      <rPr>
        <u/>
        <sz val="11"/>
        <color indexed="14"/>
        <rFont val="Calibri"/>
        <family val="2"/>
      </rPr>
      <t>http://www.reuters.com/article/us-mideast-crisis-warcrimes-sweden-idUSKBN0LU1OW20150226</t>
    </r>
    <r>
      <rPr>
        <sz val="11"/>
        <color indexed="8"/>
        <rFont val="Calibri"/>
        <family val="2"/>
      </rPr>
      <t xml:space="preserve">
</t>
    </r>
    <r>
      <rPr>
        <u/>
        <sz val="11"/>
        <color indexed="14"/>
        <rFont val="Calibri"/>
        <family val="2"/>
      </rPr>
      <t>http://www.arabnews.com/news/syrian-fighter-jailed-sweden-over-facebook-beating-video</t>
    </r>
    <r>
      <rPr>
        <sz val="11"/>
        <color indexed="8"/>
        <rFont val="Calibri"/>
        <family val="2"/>
      </rPr>
      <t xml:space="preserve">
https://trialinternational.org/latest-post/mouhannad-droubi/</t>
    </r>
  </si>
  <si>
    <r>
      <rPr>
        <u/>
        <sz val="11"/>
        <color indexed="14"/>
        <rFont val="Calibri"/>
        <family val="2"/>
      </rPr>
      <t>http://www.justiceinfo.net/en/live-feed/sweden-jails-iraqi-for-war-crimes-after-facebook-post.html</t>
    </r>
    <r>
      <rPr>
        <sz val="11"/>
        <color indexed="8"/>
        <rFont val="Calibri"/>
        <family val="2"/>
      </rPr>
      <t xml:space="preserve">
</t>
    </r>
    <r>
      <rPr>
        <u/>
        <sz val="11"/>
        <color indexed="14"/>
        <rFont val="Calibri"/>
        <family val="2"/>
      </rPr>
      <t>http://www.thelocal.se/20161206/swedish-court-jails-iraqi-for-war-crimes-after-facebook-post</t>
    </r>
    <r>
      <rPr>
        <sz val="11"/>
        <color indexed="8"/>
        <rFont val="Calibri"/>
        <family val="2"/>
      </rPr>
      <t xml:space="preserve">
</t>
    </r>
    <r>
      <rPr>
        <u/>
        <sz val="11"/>
        <color indexed="14"/>
        <rFont val="Calibri"/>
        <family val="2"/>
      </rPr>
      <t>http://www.nytimes.com/aponline/2016/12/06/world/europe/ap-eu-sweden-war-crimes.html</t>
    </r>
    <r>
      <rPr>
        <sz val="11"/>
        <color indexed="8"/>
        <rFont val="Calibri"/>
        <family val="2"/>
      </rPr>
      <t xml:space="preserve">
(biased) blog entry that contains excerpt from trial court judgment: </t>
    </r>
    <r>
      <rPr>
        <u/>
        <sz val="11"/>
        <color indexed="14"/>
        <rFont val="Calibri"/>
        <family val="2"/>
      </rPr>
      <t>https://petterssonsblogg.se/2016/12/06/irakier-domdes-till-endast-sex-manader-och-ingen-utvisning-for-krigsbrott/</t>
    </r>
    <r>
      <rPr>
        <sz val="11"/>
        <color indexed="8"/>
        <rFont val="Calibri"/>
        <family val="2"/>
      </rPr>
      <t xml:space="preserve">
</t>
    </r>
    <r>
      <rPr>
        <u/>
        <sz val="11"/>
        <color indexed="14"/>
        <rFont val="Calibri"/>
        <family val="2"/>
      </rPr>
      <t>https://translate.google.com/translate?hl=en&amp;sl=sv&amp;u=https://www.lexbase.se/nyheter/raed-abdulkareem-doms-for-krigsforbrytelser-i-irak/997%3Fs%3Dc1db2f8fcb361ed6b8319583132b3b05&amp;prev=search</t>
    </r>
  </si>
  <si>
    <r>
      <rPr>
        <u/>
        <sz val="11"/>
        <color indexed="14"/>
        <rFont val="Calibri"/>
        <family val="2"/>
      </rPr>
      <t>https://www.alaraby.co.uk/english/indepth/2016/5/1/Refugees-put-war-crimes-in-Syria-on-Germanys-agenda</t>
    </r>
    <r>
      <rPr>
        <sz val="11"/>
        <color indexed="8"/>
        <rFont val="Calibri"/>
        <family val="2"/>
      </rPr>
      <t xml:space="preserve">
</t>
    </r>
    <r>
      <rPr>
        <u/>
        <sz val="11"/>
        <color indexed="14"/>
        <rFont val="Calibri"/>
        <family val="2"/>
      </rPr>
      <t>http://www.wacotrib.com/german-prosecutors-charge-syrian-man-with-war-crimes/article_2dbe8ef2-6ed9-5c8d-aa60-c35b23e48bda.html</t>
    </r>
    <r>
      <rPr>
        <sz val="11"/>
        <color indexed="8"/>
        <rFont val="Calibri"/>
        <family val="2"/>
      </rPr>
      <t xml:space="preserve">
</t>
    </r>
    <r>
      <rPr>
        <u/>
        <sz val="11"/>
        <color indexed="14"/>
        <rFont val="Calibri"/>
        <family val="2"/>
      </rPr>
      <t>http://derstandard.at/2000047801364/Deutschland-klagt-syrischen-Rebellen-wegen-Kriegsverbrechen-an</t>
    </r>
    <r>
      <rPr>
        <sz val="11"/>
        <color indexed="8"/>
        <rFont val="Calibri"/>
        <family val="2"/>
      </rPr>
      <t xml:space="preserve">
</t>
    </r>
    <r>
      <rPr>
        <u/>
        <sz val="11"/>
        <color indexed="14"/>
        <rFont val="Calibri"/>
        <family val="2"/>
      </rPr>
      <t>http://www.abc.net.au/news/2016-05-01/refugee-influx-spurs-germany-to-tackle-syrian-war-crimes/7374152</t>
    </r>
    <r>
      <rPr>
        <sz val="11"/>
        <color indexed="8"/>
        <rFont val="Calibri"/>
        <family val="2"/>
      </rPr>
      <t xml:space="preserve">
Press release re: indictment: </t>
    </r>
    <r>
      <rPr>
        <u/>
        <sz val="11"/>
        <color indexed="14"/>
        <rFont val="Calibri"/>
        <family val="2"/>
      </rPr>
      <t>http://www.presseportal.de/blaulicht/pm/14981/3486495</t>
    </r>
    <r>
      <rPr>
        <sz val="11"/>
        <color indexed="8"/>
        <rFont val="Calibri"/>
        <family val="2"/>
      </rPr>
      <t xml:space="preserve">
Press release re: arrest: </t>
    </r>
    <r>
      <rPr>
        <u/>
        <sz val="11"/>
        <color indexed="14"/>
        <rFont val="Calibri"/>
        <family val="2"/>
      </rPr>
      <t>http://www.presseportal.de/blaulicht/pm/14981/3294618</t>
    </r>
    <r>
      <rPr>
        <sz val="11"/>
        <color indexed="8"/>
        <rFont val="Calibri"/>
        <family val="2"/>
      </rPr>
      <t xml:space="preserve">
Trial starts: </t>
    </r>
    <r>
      <rPr>
        <u/>
        <sz val="11"/>
        <color indexed="14"/>
        <rFont val="Calibri"/>
        <family val="2"/>
      </rPr>
      <t>https://www.thelocal.de/20170523/syrian-rebel-leader-faces-war-crimes-trial-in-germany</t>
    </r>
    <r>
      <rPr>
        <sz val="11"/>
        <color indexed="8"/>
        <rFont val="Calibri"/>
        <family val="2"/>
      </rPr>
      <t xml:space="preserve">
</t>
    </r>
    <r>
      <rPr>
        <u/>
        <sz val="11"/>
        <color indexed="14"/>
        <rFont val="Calibri"/>
        <family val="2"/>
      </rPr>
      <t>https://www.presstv.com/Detail/2017/05/22/522856/Germany-court-Duesseldorf-Syria-Assad</t>
    </r>
    <r>
      <rPr>
        <sz val="11"/>
        <color indexed="8"/>
        <rFont val="Calibri"/>
        <family val="2"/>
      </rPr>
      <t xml:space="preserve">
Aug 2017 article about ongoing trial  with victim testimony - </t>
    </r>
    <r>
      <rPr>
        <u/>
        <sz val="11"/>
        <color indexed="14"/>
        <rFont val="Calibri"/>
        <family val="2"/>
      </rPr>
      <t>https://translate.google.com/translate?sl=auto&amp;tl=en&amp;js=y&amp;prev=_t&amp;hl=en&amp;ie=UTF-8&amp;u=www.20min.ch%2Fausland%2Fnews%2Fstory%2F-Sie-haben-mich-genaeht-wie-eine-Bluse-oder-Hose--19041506&amp;edit-text=&amp;act=url</t>
    </r>
    <r>
      <rPr>
        <sz val="11"/>
        <color indexed="8"/>
        <rFont val="Calibri"/>
        <family val="2"/>
      </rPr>
      <t xml:space="preserve">
Trial ends in conviction – </t>
    </r>
    <r>
      <rPr>
        <u/>
        <sz val="11"/>
        <color indexed="14"/>
        <rFont val="Calibri"/>
        <family val="2"/>
      </rPr>
      <t>https://edition.cnn.com/2018/09/25/middleeast/german-syrian-conviction-intl/index.html</t>
    </r>
  </si>
  <si>
    <r>
      <rPr>
        <u/>
        <sz val="11"/>
        <color indexed="14"/>
        <rFont val="Calibri"/>
        <family val="2"/>
      </rPr>
      <t>http://www.thelocal.de/20160123/syrian-arrested-in-germany-over-un-kidnapping</t>
    </r>
    <r>
      <rPr>
        <sz val="11"/>
        <color indexed="8"/>
        <rFont val="Calibri"/>
        <family val="2"/>
      </rPr>
      <t xml:space="preserve">
</t>
    </r>
    <r>
      <rPr>
        <u/>
        <sz val="11"/>
        <color indexed="14"/>
        <rFont val="Calibri"/>
        <family val="2"/>
      </rPr>
      <t>https://www.alaraby.co.uk/english/indepth/2016/5/1/Refugees-put-war-crimes-in-Syria-on-Germanys-agenda</t>
    </r>
    <r>
      <rPr>
        <sz val="11"/>
        <color indexed="8"/>
        <rFont val="Calibri"/>
        <family val="2"/>
      </rPr>
      <t xml:space="preserve">
</t>
    </r>
    <r>
      <rPr>
        <u/>
        <sz val="11"/>
        <color indexed="14"/>
        <rFont val="Calibri"/>
        <family val="2"/>
      </rPr>
      <t>http://www.telegraph.co.uk/news/worldnews/europe/germany/12115037/Suspected-Syrian-jihadist-arrested-in-Germany-for-war-crime.html</t>
    </r>
    <r>
      <rPr>
        <sz val="11"/>
        <color indexed="8"/>
        <rFont val="Calibri"/>
        <family val="2"/>
      </rPr>
      <t xml:space="preserve">
</t>
    </r>
    <r>
      <rPr>
        <u/>
        <sz val="11"/>
        <color indexed="14"/>
        <rFont val="Calibri"/>
        <family val="2"/>
      </rPr>
      <t>http://www.ejiltalk.org/justice-for-syria-opportunities-and-limitations-of-universal-jurisdiction-trials-in-germany/</t>
    </r>
    <r>
      <rPr>
        <sz val="11"/>
        <color indexed="8"/>
        <rFont val="Calibri"/>
        <family val="2"/>
      </rPr>
      <t xml:space="preserve">
</t>
    </r>
    <r>
      <rPr>
        <u/>
        <sz val="11"/>
        <color indexed="14"/>
        <rFont val="Calibri"/>
        <family val="2"/>
      </rPr>
      <t>http://english.aawsat.com/2016/10/article55360632/syrian-refugee-goes-trial-germany-war-crimes</t>
    </r>
    <r>
      <rPr>
        <sz val="11"/>
        <color indexed="8"/>
        <rFont val="Calibri"/>
        <family val="2"/>
      </rPr>
      <t xml:space="preserve">
</t>
    </r>
    <r>
      <rPr>
        <u/>
        <sz val="11"/>
        <color indexed="14"/>
        <rFont val="Calibri"/>
        <family val="2"/>
      </rPr>
      <t>http://www.citynews.ca/2016/10/20/syrian-man-tried-in-germany-over-abduction-of-canadian-un-observer/</t>
    </r>
    <r>
      <rPr>
        <sz val="11"/>
        <color indexed="8"/>
        <rFont val="Calibri"/>
        <family val="2"/>
      </rPr>
      <t xml:space="preserve">
</t>
    </r>
    <r>
      <rPr>
        <u/>
        <sz val="11"/>
        <color indexed="14"/>
        <rFont val="Calibri"/>
        <family val="2"/>
      </rPr>
      <t>http://english.aawsat.com/2016/10/article55360632/syrian-refugee-goes-trial-germany-war-crimes</t>
    </r>
    <r>
      <rPr>
        <sz val="11"/>
        <color indexed="8"/>
        <rFont val="Calibri"/>
        <family val="2"/>
      </rPr>
      <t xml:space="preserve">
Press Release from German AG re: arrest: </t>
    </r>
    <r>
      <rPr>
        <u/>
        <sz val="11"/>
        <color indexed="14"/>
        <rFont val="Calibri"/>
        <family val="2"/>
      </rPr>
      <t>https://www.generalbundesanwalt.de/prnt/showpress.php?newsid=587</t>
    </r>
    <r>
      <rPr>
        <sz val="11"/>
        <color indexed="8"/>
        <rFont val="Calibri"/>
        <family val="2"/>
      </rPr>
      <t xml:space="preserve">
Press release from German AG re: indictment: </t>
    </r>
    <r>
      <rPr>
        <u/>
        <sz val="11"/>
        <color indexed="14"/>
        <rFont val="Calibri"/>
        <family val="2"/>
      </rPr>
      <t>http://www.generalbundesanwalt.de/de/showpress.php?themenid=17&amp;newsid=620</t>
    </r>
    <r>
      <rPr>
        <sz val="11"/>
        <color indexed="8"/>
        <rFont val="Calibri"/>
        <family val="2"/>
      </rPr>
      <t xml:space="preserve">
Conviction: </t>
    </r>
    <r>
      <rPr>
        <u/>
        <sz val="11"/>
        <color indexed="14"/>
        <rFont val="Calibri"/>
        <family val="2"/>
      </rPr>
      <t>http://www.dw.com/en/syrian-refugee-sentenced-by-german-court-for-kidnapping-of-un-observer/a-40608305</t>
    </r>
    <r>
      <rPr>
        <sz val="11"/>
        <color indexed="8"/>
        <rFont val="Calibri"/>
        <family val="2"/>
      </rPr>
      <t xml:space="preserve">
Conviction: </t>
    </r>
    <r>
      <rPr>
        <u/>
        <sz val="11"/>
        <color indexed="14"/>
        <rFont val="Calibri"/>
        <family val="2"/>
      </rPr>
      <t>http://www.dailymail.co.uk/wires/ap/article-4902698/Germany-Syrian-refugee-jailed-UN-observers-abduction.html</t>
    </r>
  </si>
  <si>
    <r>
      <rPr>
        <u/>
        <sz val="11"/>
        <color indexed="14"/>
        <rFont val="Calibri"/>
        <family val="2"/>
      </rPr>
      <t>http://www.jurist.org/paperchase/2017/01/belgium-court-orders-arrest-of-former-israel-top-official-for-war-crimes.php</t>
    </r>
    <r>
      <rPr>
        <sz val="11"/>
        <color indexed="8"/>
        <rFont val="Calibri"/>
        <family val="2"/>
      </rPr>
      <t xml:space="preserve">
</t>
    </r>
    <r>
      <rPr>
        <u/>
        <sz val="11"/>
        <color indexed="14"/>
        <rFont val="Calibri"/>
        <family val="2"/>
      </rPr>
      <t>http://www.aljazeera.com/news/2017/01/israel-livni-skips-belgium-trip-threat-arrest-170123161050811.html</t>
    </r>
    <r>
      <rPr>
        <sz val="11"/>
        <color indexed="8"/>
        <rFont val="Calibri"/>
        <family val="2"/>
      </rPr>
      <t xml:space="preserve">
Press release re: complaint: https://web.archive.org/web/20170316022836/http://www.association-belgo-palestinienne.be/infos/breves/lancienne-ministre-israelienne-tzipi-livni-interceptee-pour-crimes-de-guerre/</t>
    </r>
  </si>
  <si>
    <t>Jesus Quintana Saracibar</t>
  </si>
  <si>
    <r>
      <rPr>
        <u/>
        <sz val="11"/>
        <color indexed="14"/>
        <rFont val="Calibri"/>
        <family val="2"/>
      </rPr>
      <t>http://tamilguardian.com/content/german-lawsuit-accuses-turkish-president-war-crimes-against-kurds?articleid=21179</t>
    </r>
    <r>
      <rPr>
        <sz val="11"/>
        <color indexed="8"/>
        <rFont val="Calibri"/>
        <family val="2"/>
      </rPr>
      <t xml:space="preserve">
</t>
    </r>
    <r>
      <rPr>
        <u/>
        <sz val="11"/>
        <color indexed="14"/>
        <rFont val="Calibri"/>
        <family val="2"/>
      </rPr>
      <t>http://rudaw.net/english/middleeast/turkey/270620161</t>
    </r>
    <r>
      <rPr>
        <sz val="11"/>
        <color indexed="8"/>
        <rFont val="Calibri"/>
        <family val="2"/>
      </rPr>
      <t xml:space="preserve">
</t>
    </r>
    <r>
      <rPr>
        <u/>
        <sz val="11"/>
        <color indexed="14"/>
        <rFont val="Calibri"/>
        <family val="2"/>
      </rPr>
      <t>http://www.reuters.com/article/us-germany-turkey-complaint-idUSKCN0ZD231</t>
    </r>
    <r>
      <rPr>
        <sz val="11"/>
        <color indexed="8"/>
        <rFont val="Calibri"/>
        <family val="2"/>
      </rPr>
      <t xml:space="preserve">
</t>
    </r>
    <r>
      <rPr>
        <u/>
        <sz val="11"/>
        <color indexed="14"/>
        <rFont val="Calibri"/>
        <family val="2"/>
      </rPr>
      <t>http://www.dw.com/en/german-lawsuit-accuses-turkey-of-war-crimes-in-military-operations-against-kurds/a-19361089</t>
    </r>
    <r>
      <rPr>
        <sz val="11"/>
        <color indexed="8"/>
        <rFont val="Calibri"/>
        <family val="2"/>
      </rPr>
      <t xml:space="preserve">
</t>
    </r>
    <r>
      <rPr>
        <u/>
        <sz val="11"/>
        <color indexed="14"/>
        <rFont val="Calibri"/>
        <family val="2"/>
      </rPr>
      <t>http://www.thelocal.de/20160627/german-mps-file-war-crimes-suit-against-erdogan</t>
    </r>
    <r>
      <rPr>
        <sz val="11"/>
        <color indexed="8"/>
        <rFont val="Calibri"/>
        <family val="2"/>
      </rPr>
      <t xml:space="preserve">
</t>
    </r>
    <r>
      <rPr>
        <u/>
        <sz val="11"/>
        <color indexed="14"/>
        <rFont val="Calibri"/>
        <family val="2"/>
      </rPr>
      <t>https://sputniknews.com/politics/201606281042101173-german-erdogan-war-crimes-trial/</t>
    </r>
    <r>
      <rPr>
        <sz val="11"/>
        <color indexed="8"/>
        <rFont val="Calibri"/>
        <family val="2"/>
      </rPr>
      <t xml:space="preserve">
	http://www.mafdad.org/de/strafanzeige-gegen-recep-tayip-erdogan-u-a-nach-dem-volkerstrafgesetzbuch-wegen-kriegsverbrechen-und-verbrechen-gegen-die-menschlichkeit/
	http://www.anadoluverumelimedya.com/2016/11/15/14681/
	https://turkishpress.de/tr/node/529
</t>
    </r>
  </si>
  <si>
    <r>
      <rPr>
        <u/>
        <sz val="11"/>
        <color indexed="14"/>
        <rFont val="Calibri"/>
        <family val="2"/>
      </rPr>
      <t>http://www.haaretz.com/israel-news/.premium-1.755922</t>
    </r>
    <r>
      <rPr>
        <sz val="11"/>
        <color indexed="8"/>
        <rFont val="Calibri"/>
        <family val="2"/>
      </rPr>
      <t xml:space="preserve">
</t>
    </r>
    <r>
      <rPr>
        <u/>
        <sz val="11"/>
        <color indexed="14"/>
        <rFont val="Calibri"/>
        <family val="2"/>
      </rPr>
      <t>http://www.jurist.org/paperchase/2016/12/chile-court-rejects-war-crimes-suit-against-israel-justices.php</t>
    </r>
    <r>
      <rPr>
        <sz val="11"/>
        <color indexed="8"/>
        <rFont val="Calibri"/>
        <family val="2"/>
      </rPr>
      <t xml:space="preserve">
</t>
    </r>
    <r>
      <rPr>
        <u/>
        <sz val="11"/>
        <color indexed="14"/>
        <rFont val="Calibri"/>
        <family val="2"/>
      </rPr>
      <t>https://electronicintifada.net/blogs/charlotte-silver/israels-judges-taken-court-chile</t>
    </r>
    <r>
      <rPr>
        <sz val="11"/>
        <color indexed="8"/>
        <rFont val="Calibri"/>
        <family val="2"/>
      </rPr>
      <t xml:space="preserve">
</t>
    </r>
    <r>
      <rPr>
        <u/>
        <sz val="11"/>
        <color indexed="14"/>
        <rFont val="Calibri"/>
        <family val="2"/>
      </rPr>
      <t>http://www.jurist.org/paperchase/2016/11/three-israel-high-court-justices-face-war-crime-suit.php</t>
    </r>
    <r>
      <rPr>
        <sz val="11"/>
        <color indexed="8"/>
        <rFont val="Calibri"/>
        <family val="2"/>
      </rPr>
      <t xml:space="preserve">
http://jewishbusinessnews.com/2016/11/29/three-israeli-supreme-court-justices-faces-war-crimes-suit-for-authorizing-wall-barrier-in-west-bank/</t>
    </r>
  </si>
  <si>
    <t xml:space="preserve">https://trialinternational.org/latest-post/fidel-castro/
</t>
  </si>
  <si>
    <t>http://pchrgaza.org/files/Reports/English/pdf_spec/PCHR-UJ-BOOK.pdf at §8.3</t>
  </si>
  <si>
    <r>
      <t xml:space="preserve">FIDH Press release re: filing complaint - </t>
    </r>
    <r>
      <rPr>
        <u/>
        <sz val="11"/>
        <color indexed="14"/>
        <rFont val="Calibri"/>
        <family val="2"/>
      </rPr>
      <t>https://www.fidh.org/en/region/north-africa-middle-east/syria/the-case-of-two-disappeared-franco-syrians-in-a-bachar-el-assad-jail</t>
    </r>
    <r>
      <rPr>
        <sz val="11"/>
        <color indexed="8"/>
        <rFont val="Calibri"/>
        <family val="2"/>
      </rPr>
      <t xml:space="preserve">
</t>
    </r>
    <r>
      <rPr>
        <u/>
        <sz val="11"/>
        <color indexed="14"/>
        <rFont val="Calibri"/>
        <family val="2"/>
      </rPr>
      <t>https://translate.google.com/translate?hl=en&amp;sl=fr&amp;u=http://www.lemonde.fr/international/article/2016/10/24/une-plainte-pour-disparitions-forcees-torture-et-crimes-contre-l-humanite-visant-damas-deposee-a-paris_5019280_3210.html&amp;prev=search</t>
    </r>
    <r>
      <rPr>
        <sz val="11"/>
        <color indexed="8"/>
        <rFont val="Calibri"/>
        <family val="2"/>
      </rPr>
      <t xml:space="preserve">
</t>
    </r>
    <r>
      <rPr>
        <u/>
        <sz val="11"/>
        <color indexed="14"/>
        <rFont val="Calibri"/>
        <family val="2"/>
      </rPr>
      <t>https://translate.google.com/translate?hl=en&amp;sl=fr&amp;u=http://www.liberation.fr/planete/2016/10/24/la-justice-francaise-saisie-du-cas-de-deux-franco-syriens-disparus-dans-les-geoles-de-bachar-al-assa_1524005&amp;prev=search</t>
    </r>
    <r>
      <rPr>
        <sz val="11"/>
        <color indexed="8"/>
        <rFont val="Calibri"/>
        <family val="2"/>
      </rPr>
      <t xml:space="preserve">
</t>
    </r>
    <r>
      <rPr>
        <u/>
        <sz val="11"/>
        <color indexed="14"/>
        <rFont val="Calibri"/>
        <family val="2"/>
      </rPr>
      <t>https://www.alaraby.co.uk/english/news/2016/10/28/syria-war-crime-plea-accepted-by-french-court</t>
    </r>
  </si>
  <si>
    <r>
      <rPr>
        <u/>
        <sz val="11"/>
        <color indexed="14"/>
        <rFont val="Calibri"/>
        <family val="2"/>
      </rPr>
      <t>http://trial-ch.org/fileadmin/user_upload/documents/publications/UJ_Report/UJAR_2016.pdf</t>
    </r>
    <r>
      <rPr>
        <sz val="11"/>
        <color indexed="8"/>
        <rFont val="Calibri"/>
        <family val="2"/>
      </rPr>
      <t xml:space="preserve"> p. 54
http://birdbh.org/2015/09/torture-allegations-criminal-complaint-filed-in-switzerland-against-bahraini-attorney-general/
</t>
    </r>
    <r>
      <rPr>
        <u/>
        <sz val="11"/>
        <color indexed="14"/>
        <rFont val="Calibri"/>
        <family val="2"/>
      </rPr>
      <t>http://www.humanrightsfirst.org/blog/litigating-abroad-demand-accountability-torture-bahrain</t>
    </r>
    <r>
      <rPr>
        <sz val="11"/>
        <color indexed="8"/>
        <rFont val="Calibri"/>
        <family val="2"/>
      </rPr>
      <t xml:space="preserve">
http://www.justiceinfo.net/en/crimes/2799-switzerland-examines-torture-case-against-bahrain-attorney-general.html
</t>
    </r>
  </si>
  <si>
    <r>
      <t xml:space="preserve">Juzgado Central de Instrucción No. Cuatro, Audiencia Nacional, Diligencias Previas No. 211 / 2009, Auto, Madrid, Nov. 26, 2009
www.asser.nl/media/1452/spain-yihl-14-2011.pdf at p. 5
</t>
    </r>
    <r>
      <rPr>
        <u/>
        <sz val="11"/>
        <color indexed="14"/>
        <rFont val="Calibri"/>
        <family val="2"/>
      </rPr>
      <t>http://ihrp.law.utoronto.ca/utfl_file/count/documents/WorkingGroup_Clinic/Spain%20Universal%20Jurisdiction%20Memo.pdf</t>
    </r>
    <r>
      <rPr>
        <sz val="11"/>
        <color indexed="8"/>
        <rFont val="Calibri"/>
        <family val="2"/>
      </rPr>
      <t xml:space="preserve">
</t>
    </r>
    <r>
      <rPr>
        <u/>
        <sz val="11"/>
        <color indexed="14"/>
        <rFont val="Calibri"/>
        <family val="2"/>
      </rPr>
      <t>http://www.jurist.org/paperchase/2011/01/spain-judge-launches-probe-into-iraq-refugee-killings.php</t>
    </r>
    <r>
      <rPr>
        <sz val="11"/>
        <color indexed="8"/>
        <rFont val="Calibri"/>
        <family val="2"/>
      </rPr>
      <t xml:space="preserve">
</t>
    </r>
    <r>
      <rPr>
        <u/>
        <sz val="11"/>
        <color indexed="14"/>
        <rFont val="Calibri"/>
        <family val="2"/>
      </rPr>
      <t>http://www.ncr-iran.org/en/images/stories/il307_spanish_court.pdf</t>
    </r>
    <r>
      <rPr>
        <sz val="11"/>
        <color indexed="8"/>
        <rFont val="Calibri"/>
        <family val="2"/>
      </rPr>
      <t xml:space="preserve">
</t>
    </r>
    <r>
      <rPr>
        <u/>
        <sz val="11"/>
        <color indexed="14"/>
        <rFont val="Calibri"/>
        <family val="2"/>
      </rPr>
      <t>http://www.sandiegouniontribune.com/sdut-spanish-court-open-probe-into-killings-in-iraq-2011jan04-story.html</t>
    </r>
    <r>
      <rPr>
        <sz val="11"/>
        <color indexed="8"/>
        <rFont val="Calibri"/>
        <family val="2"/>
      </rPr>
      <t xml:space="preserve">
</t>
    </r>
    <r>
      <rPr>
        <u/>
        <sz val="11"/>
        <color indexed="14"/>
        <rFont val="Calibri"/>
        <family val="2"/>
      </rPr>
      <t>https://www.mojahedin.org/newsen/11940/A-Spanish-judge-summons-4-more-Iraqis-for-attack-on-Iranian-refugees</t>
    </r>
    <r>
      <rPr>
        <sz val="11"/>
        <color indexed="8"/>
        <rFont val="Calibri"/>
        <family val="2"/>
      </rPr>
      <t xml:space="preserve">
</t>
    </r>
    <r>
      <rPr>
        <u/>
        <sz val="11"/>
        <color indexed="14"/>
        <rFont val="Calibri"/>
        <family val="2"/>
      </rPr>
      <t>https://translate.google.com/translate?sl=auto&amp;tl=en&amp;u=http%3A//www.abc.es/espana/20140319/rc-audiencia-nacional-duda-constitucionalidad-201403191646.html</t>
    </r>
    <r>
      <rPr>
        <sz val="11"/>
        <color indexed="8"/>
        <rFont val="Calibri"/>
        <family val="2"/>
      </rPr>
      <t xml:space="preserve">
</t>
    </r>
    <r>
      <rPr>
        <u/>
        <sz val="11"/>
        <color indexed="14"/>
        <rFont val="Calibri"/>
        <family val="2"/>
      </rPr>
      <t>https://translate.google.com/translate?hl=&amp;sl=es&amp;tl=en&amp;u=http%3A%2F%2Fpolitica.elpais.com%2Fpolitica%2F2014%2F03%2F19%2Factualidad%2F1395233699_903497.html</t>
    </r>
  </si>
  <si>
    <t>Passive personality b/c victims have dual French/Syrian nationality.</t>
  </si>
  <si>
    <t>Moved to tis folder on 10-12-2018</t>
  </si>
  <si>
    <t>Passive personality</t>
  </si>
  <si>
    <t>1996</t>
  </si>
  <si>
    <r>
      <rPr>
        <u/>
        <sz val="11"/>
        <color indexed="14"/>
        <rFont val="Calibri"/>
        <family val="2"/>
      </rPr>
      <t>http://www.reuters.com/article/us-argentina-china-falungong-idUSTRE5BM02B20091223</t>
    </r>
    <r>
      <rPr>
        <sz val="11"/>
        <color indexed="8"/>
        <rFont val="Calibri"/>
        <family val="2"/>
      </rPr>
      <t xml:space="preserve">
https://competence-universelle.org/tag/liwei-fu/
</t>
    </r>
  </si>
  <si>
    <r>
      <rPr>
        <u/>
        <sz val="11"/>
        <color indexed="14"/>
        <rFont val="Calibri"/>
        <family val="2"/>
      </rPr>
      <t>http://impunitywatch.com/wp-content/uploads/2017/09/PR_Syria_torture_CaesarFiles_GermanyCriminalComplaint_ECCHR_20170922.pdf</t>
    </r>
    <r>
      <rPr>
        <sz val="11"/>
        <color indexed="8"/>
        <rFont val="Calibri"/>
        <family val="2"/>
      </rPr>
      <t xml:space="preserve">
</t>
    </r>
    <r>
      <rPr>
        <u/>
        <sz val="11"/>
        <color indexed="14"/>
        <rFont val="Calibri"/>
        <family val="2"/>
      </rPr>
      <t>https://www.ecchr.eu/en/international-crimes-and-accountability/syria/the-caesar-files/articles/caesar-files.html</t>
    </r>
    <r>
      <rPr>
        <sz val="11"/>
        <color indexed="8"/>
        <rFont val="Calibri"/>
        <family val="2"/>
      </rPr>
      <t xml:space="preserve">
</t>
    </r>
    <r>
      <rPr>
        <u/>
        <sz val="11"/>
        <color indexed="14"/>
        <rFont val="Calibri"/>
        <family val="2"/>
      </rPr>
      <t>https://www.thelocal.de/20170922/german-justice-handed-27000-images-of-torture-and-killings-by-assad-regime</t>
    </r>
    <r>
      <rPr>
        <sz val="11"/>
        <color indexed="8"/>
        <rFont val="Calibri"/>
        <family val="2"/>
      </rPr>
      <t xml:space="preserve">
SOURCE DETAILING HOW MANY OFFICIALS ARE NAMED: </t>
    </r>
    <r>
      <rPr>
        <u/>
        <sz val="11"/>
        <color indexed="14"/>
        <rFont val="Calibri"/>
        <family val="2"/>
      </rPr>
      <t>https://www.nytimes.com/aponline/2017/11/08/world/europe/ap-eu-germany-syria-torture.html</t>
    </r>
  </si>
  <si>
    <r>
      <rPr>
        <u/>
        <sz val="11"/>
        <color indexed="14"/>
        <rFont val="Calibri"/>
        <family val="2"/>
      </rPr>
      <t>https://trialinternational.org/latest-post/jagath-dias-will-face-investigations-if-he-returns-to-switzerland-federal-attorney-general-confirms/</t>
    </r>
    <r>
      <rPr>
        <sz val="11"/>
        <color indexed="8"/>
        <rFont val="Calibri"/>
        <family val="2"/>
      </rPr>
      <t xml:space="preserve">
</t>
    </r>
    <r>
      <rPr>
        <u/>
        <sz val="11"/>
        <color indexed="14"/>
        <rFont val="Calibri"/>
        <family val="2"/>
      </rPr>
      <t>http://www.swissinfo.ch/eng/ngo-calls-time-on-tyrants-in-switzerland/31385692</t>
    </r>
    <r>
      <rPr>
        <sz val="11"/>
        <color indexed="8"/>
        <rFont val="Calibri"/>
        <family val="2"/>
      </rPr>
      <t xml:space="preserve">
https://trialinternational.org/latest-post/jagath-dias-2/</t>
    </r>
  </si>
  <si>
    <t>Territoriality case</t>
  </si>
  <si>
    <r>
      <rPr>
        <u/>
        <sz val="11"/>
        <color indexed="14"/>
        <rFont val="Calibri"/>
        <family val="2"/>
      </rPr>
      <t>http://sahara-news.org/568-spanish-justice-after-one-of-the-polisarios-strongmen.html</t>
    </r>
    <r>
      <rPr>
        <sz val="11"/>
        <color indexed="8"/>
        <rFont val="Calibri"/>
        <family val="2"/>
      </rPr>
      <t xml:space="preserve">
</t>
    </r>
    <r>
      <rPr>
        <u/>
        <sz val="11"/>
        <color indexed="14"/>
        <rFont val="Calibri"/>
        <family val="2"/>
      </rPr>
      <t>https://translate.google.com/translate?hl=en&amp;sl=es&amp;u=http://www.sahara-noticias.com/571-uno-de-los-hombres-fuertes-del-polisario-en-la-mira-de-la-justicia-espanola.html&amp;prev=search</t>
    </r>
    <r>
      <rPr>
        <sz val="11"/>
        <color indexed="8"/>
        <rFont val="Calibri"/>
        <family val="2"/>
      </rPr>
      <t>https://www.totalnews.com.ar/index.php/blogaa/1041-pedido-de-captura-en-espana-para-el-genocida-lider-del-frente-polisario</t>
    </r>
  </si>
  <si>
    <r>
      <rPr>
        <u/>
        <sz val="11"/>
        <color indexed="14"/>
        <rFont val="Calibri"/>
        <family val="2"/>
      </rPr>
      <t>http://sahara-news.org/568-spanish-justice-after-one-of-the-polisarios-strongmen.html</t>
    </r>
    <r>
      <rPr>
        <sz val="11"/>
        <color indexed="8"/>
        <rFont val="Calibri"/>
        <family val="2"/>
      </rPr>
      <t xml:space="preserve">
</t>
    </r>
    <r>
      <rPr>
        <u/>
        <sz val="11"/>
        <color indexed="14"/>
        <rFont val="Calibri"/>
        <family val="2"/>
      </rPr>
      <t>https://translate.google.com/translate?hl=en&amp;sl=es&amp;u=http://www.sahara-noticias.com/571-uno-de-los-hombres-fuertes-del-polisario-en-la-mira-de-la-justicia-espanola.html&amp;prev=search</t>
    </r>
    <r>
      <rPr>
        <sz val="11"/>
        <color indexed="8"/>
        <rFont val="Calibri"/>
        <family val="2"/>
      </rPr>
      <t>https://www.totalnews.com.ar/index.php/blogaa/1041-pedido-de-captura-en-espana-para-el-genocida-lider-del-frente-polisario</t>
    </r>
  </si>
  <si>
    <t>Charles Bandora</t>
  </si>
  <si>
    <t>10 March 2013, Bandora was extradited from Norway to Rwanda</t>
  </si>
  <si>
    <r>
      <rPr>
        <u/>
        <sz val="11"/>
        <color indexed="14"/>
        <rFont val="Calibri"/>
        <family val="2"/>
      </rPr>
      <t>https://books.google.com/books?id=kyosSUAxhz8C&amp;pg=PA209&amp;lpg=PA209&amp;dq=belgium+charles+bandora&amp;source=bl&amp;ots=r3fxLIrgcR&amp;sig=8R1Fykg6V245v-lGZOBPzdD0rcw&amp;hl=en&amp;sa=X&amp;ved=0ahUKEwiVi8KQ3LzNAhVG2mMKHUS9AmYQ6AEIWDAN#v=onepage&amp;q=belgium%20charles%20bandora&amp;f=false</t>
    </r>
    <r>
      <rPr>
        <sz val="11"/>
        <color indexed="8"/>
        <rFont val="Calibri"/>
        <family val="2"/>
      </rPr>
      <t xml:space="preserve">
</t>
    </r>
    <r>
      <rPr>
        <sz val="11"/>
        <color indexed="8"/>
        <rFont val="Calibri"/>
        <family val="2"/>
      </rPr>
      <t xml:space="preserve">https://trialinternational.org/latest-post/charles-bandora/
</t>
    </r>
  </si>
  <si>
    <t>Moved to tis folder on 10-13-2018</t>
  </si>
  <si>
    <t>Tharcisse Muyunyi (or Muvunyi)</t>
  </si>
  <si>
    <r>
      <rPr>
        <u/>
        <sz val="11"/>
        <color indexed="14"/>
        <rFont val="Calibri"/>
        <family val="2"/>
      </rPr>
      <t>https://trialinternational.org/latest-post/tharcisse-muvunyi/</t>
    </r>
    <r>
      <rPr>
        <sz val="11"/>
        <color indexed="8"/>
        <rFont val="Calibri"/>
        <family val="2"/>
      </rPr>
      <t xml:space="preserve">
</t>
    </r>
    <r>
      <rPr>
        <u/>
        <sz val="11"/>
        <color indexed="14"/>
        <rFont val="Calibri"/>
        <family val="2"/>
      </rPr>
      <t>http://unictr.unmict.org/en/news/former-rwandan-army-officer-arrested-london</t>
    </r>
    <r>
      <rPr>
        <sz val="11"/>
        <color indexed="8"/>
        <rFont val="Calibri"/>
        <family val="2"/>
      </rPr>
      <t xml:space="preserve">
</t>
    </r>
    <r>
      <rPr>
        <u/>
        <sz val="11"/>
        <color indexed="14"/>
        <rFont val="Calibri"/>
        <family val="2"/>
      </rPr>
      <t>https://www.theyworkforyou.com/lords/?id=2000-02-02a.234.4&amp;s=speaker%3A13080</t>
    </r>
  </si>
  <si>
    <t>"he was arrested on the request of the ICTR"</t>
  </si>
  <si>
    <t>Eugene Nkuranyabahizi</t>
  </si>
  <si>
    <r>
      <rPr>
        <u/>
        <sz val="11"/>
        <color indexed="14"/>
        <rFont val="Calibri"/>
        <family val="2"/>
      </rPr>
      <t>http://www.thelocal.no/20140409/norway-court-sends-rwanda-genocide-suspect-home</t>
    </r>
    <r>
      <rPr>
        <sz val="11"/>
        <color indexed="8"/>
        <rFont val="Calibri"/>
        <family val="2"/>
      </rPr>
      <t xml:space="preserve">
</t>
    </r>
    <r>
      <rPr>
        <sz val="11"/>
        <color indexed="8"/>
        <rFont val="Calibri"/>
        <family val="2"/>
      </rPr>
      <t>https://trialinternational.org/latest-post/eugene-nkuranyabahizi/</t>
    </r>
  </si>
  <si>
    <t>"Following the issuance of an indictment and arrest warrant by the Rwandan authorities, Nkuranyabahizi was arrested in Norway on 19 May 2013.”</t>
  </si>
  <si>
    <t xml:space="preserve">Police came across the photo on his Facebook profile in July 2016, after they confiscated his tablet as part of a separate charge against the 28-year-old. </t>
  </si>
  <si>
    <r>
      <rPr>
        <u/>
        <sz val="11"/>
        <color indexed="14"/>
        <rFont val="Calibri"/>
        <family val="2"/>
      </rPr>
      <t>https://trialinternational.org/latest-post/rami-k/  http://www.presseportal.de/blaulicht/pm/14981/3415525</t>
    </r>
    <r>
      <rPr>
        <sz val="11"/>
        <color indexed="8"/>
        <rFont val="Calibri"/>
        <family val="2"/>
      </rPr>
      <t xml:space="preserve">
</t>
    </r>
    <r>
      <rPr>
        <u/>
        <sz val="11"/>
        <color indexed="14"/>
        <rFont val="Calibri"/>
        <family val="2"/>
      </rPr>
      <t>http://bigstory.ap.org/article/428c2ad8fdc64d41937f277a5bd558ac/former-iraqi-soldier-charged-war-crimes-germany</t>
    </r>
    <r>
      <rPr>
        <sz val="11"/>
        <color indexed="8"/>
        <rFont val="Calibri"/>
        <family val="2"/>
      </rPr>
      <t xml:space="preserve">
</t>
    </r>
    <r>
      <rPr>
        <u/>
        <sz val="11"/>
        <color indexed="14"/>
        <rFont val="Calibri"/>
        <family val="2"/>
      </rPr>
      <t>http://www.bostonherald.com/news/international/2016/08/former_iraqi_soldier_charged_with_war_crimes_by_germany</t>
    </r>
    <r>
      <rPr>
        <sz val="11"/>
        <color indexed="8"/>
        <rFont val="Calibri"/>
        <family val="2"/>
      </rPr>
      <t xml:space="preserve">
Trial begins: </t>
    </r>
    <r>
      <rPr>
        <u/>
        <sz val="11"/>
        <color indexed="14"/>
        <rFont val="Calibri"/>
        <family val="2"/>
      </rPr>
      <t>http://www.justiceinfo.net/fr/en-continu/un-ancien-soldat-irakien-juge-pour-crime-de-guerre-en-allemagne.html</t>
    </r>
    <r>
      <rPr>
        <sz val="11"/>
        <color indexed="8"/>
        <rFont val="Calibri"/>
        <family val="2"/>
      </rPr>
      <t xml:space="preserve">, </t>
    </r>
    <r>
      <rPr>
        <u/>
        <sz val="11"/>
        <color indexed="14"/>
        <rFont val="Calibri"/>
        <family val="2"/>
      </rPr>
      <t>http://www.dw.com/en/ex-iraqi-soldier-on-trial-in-berlin-for-war-crimes/a-37664165</t>
    </r>
    <r>
      <rPr>
        <sz val="11"/>
        <color indexed="8"/>
        <rFont val="Calibri"/>
        <family val="2"/>
      </rPr>
      <t xml:space="preserve">
Ruling(conviction): </t>
    </r>
    <r>
      <rPr>
        <u/>
        <sz val="11"/>
        <color indexed="14"/>
        <rFont val="Calibri"/>
        <family val="2"/>
      </rPr>
      <t>https://translate.google.com/translate?hl=en&amp;sl=de&amp;u=http://www.rbb-online.de/panorama/beitrag/2017/03/oberstleutnant-erhaelt-bewaehrungsstrafe-fuer-kriegsverbrechen.html&amp;prev=search</t>
    </r>
    <r>
      <rPr>
        <sz val="11"/>
        <color indexed="8"/>
        <rFont val="Calibri"/>
        <family val="2"/>
      </rPr>
      <t xml:space="preserve">
Conviction: </t>
    </r>
    <r>
      <rPr>
        <u/>
        <sz val="11"/>
        <color indexed="14"/>
        <rFont val="Calibri"/>
        <family val="2"/>
      </rPr>
      <t>https://meine-afd.com/iraker-erhalt-bewahrungsstrafe-fur-enthauptungsfotos/</t>
    </r>
    <r>
      <rPr>
        <sz val="11"/>
        <color indexed="8"/>
        <rFont val="Calibri"/>
        <family val="2"/>
      </rPr>
      <t xml:space="preserve">
Conviction: </t>
    </r>
    <r>
      <rPr>
        <u/>
        <sz val="11"/>
        <color indexed="14"/>
        <rFont val="Calibri"/>
        <family val="2"/>
      </rPr>
      <t>http://www.rbb-online.de/panorama/beitrag/2017/03/oberstleutnant-erhaelt-bewaehrungsstrafe-fuer-kriegsverbrechen.html</t>
    </r>
  </si>
  <si>
    <t>Active nationality case</t>
  </si>
  <si>
    <t>Moved to this folder on 10-13-18</t>
  </si>
  <si>
    <t>Sort of territorial, active nationality and passive personality case</t>
  </si>
  <si>
    <r>
      <rPr>
        <u/>
        <sz val="11"/>
        <color indexed="14"/>
        <rFont val="Calibri"/>
        <family val="2"/>
      </rPr>
      <t xml:space="preserve">
https://elpais.com/elpais/2010/07/22/actualidad/1279786617_850215.html
https://www.europapress.es/nacional/noticia-audiencia-nacional-archiva-ataque-flotilla-libertad-20151021141943.html
https://www.rumboagaza.org/wp-content/uploads/2014/06/Auto-juez-Ruz-junio2014.pdf
https://supremo.vlex.es/vid/570064094
https://www.publico.es/politica/supremo-le-pide-ruz-explique.html http://jurist.org/paperchase/2015/11/spain-judge-seeks-arrests-of-israel-pm-over-2010-flotilla-attacks.php</t>
    </r>
    <r>
      <rPr>
        <sz val="11"/>
        <color indexed="8"/>
        <rFont val="Calibri"/>
        <family val="2"/>
      </rPr>
      <t xml:space="preserve">
</t>
    </r>
    <r>
      <rPr>
        <u/>
        <sz val="11"/>
        <color indexed="14"/>
        <rFont val="Calibri"/>
        <family val="2"/>
      </rPr>
      <t>http://www.independent.co.uk/news/world/europe/spain-issues-arrest-warrant-for-israeli-prime-minister-benjamin-netanyahu-over-2010-gaza-flotilla-a6736436.html</t>
    </r>
    <r>
      <rPr>
        <sz val="11"/>
        <color indexed="8"/>
        <rFont val="Calibri"/>
        <family val="2"/>
      </rPr>
      <t xml:space="preserve">
</t>
    </r>
    <r>
      <rPr>
        <u/>
        <sz val="11"/>
        <color indexed="14"/>
        <rFont val="Calibri"/>
        <family val="2"/>
      </rPr>
      <t>http://www.huffingtonpost.co.uk/2015/11/16/benjamin-netanyahu-arrest-warrant-spsnish-court-2010-gaza_n_8578758.html</t>
    </r>
    <r>
      <rPr>
        <sz val="11"/>
        <color indexed="8"/>
        <rFont val="Calibri"/>
        <family val="2"/>
      </rPr>
      <t xml:space="preserve">
http://www.ynetnews.com/articles/0,7340,L-4725745,00.html
http://www.timesofisrael.com/spain-lifts-war-crime-listing-for-netanyahu-6-others/</t>
    </r>
  </si>
  <si>
    <r>
      <rPr>
        <u/>
        <sz val="11"/>
        <color indexed="14"/>
        <rFont val="Calibri"/>
        <family val="2"/>
      </rPr>
      <t xml:space="preserve">
https://elpais.com/elpais/2010/07/22/actualidad/1279786617_850215.html
https://www.europapress.es/nacional/noticia-audiencia-nacional-archiva-ataque-flotilla-libertad-20151021141943.html
https://www.rumboagaza.org/wp-content/uploads/2014/06/Auto-juez-Ruz-junio2014.pdf
https://supremo.vlex.es/vid/570064094
https://www.publico.es/politica/supremo-le-pide-ruz-explique.html http://jurist.org/paperchase/2015/11/spain-judge-seeks-arrests-of-israel-pm-over-2010-flotilla-attacks.php</t>
    </r>
    <r>
      <rPr>
        <sz val="11"/>
        <color indexed="8"/>
        <rFont val="Calibri"/>
        <family val="2"/>
      </rPr>
      <t xml:space="preserve">
</t>
    </r>
    <r>
      <rPr>
        <u/>
        <sz val="11"/>
        <color indexed="14"/>
        <rFont val="Calibri"/>
        <family val="2"/>
      </rPr>
      <t>http://www.independent.co.uk/news/world/europe/spain-issues-arrest-warrant-for-israeli-prime-minister-benjamin-netanyahu-over-2010-gaza-flotilla-a6736436.html</t>
    </r>
    <r>
      <rPr>
        <sz val="11"/>
        <color indexed="8"/>
        <rFont val="Calibri"/>
        <family val="2"/>
      </rPr>
      <t xml:space="preserve">
</t>
    </r>
    <r>
      <rPr>
        <u/>
        <sz val="11"/>
        <color indexed="14"/>
        <rFont val="Calibri"/>
        <family val="2"/>
      </rPr>
      <t>http://www.huffingtonpost.co.uk/2015/11/16/benjamin-netanyahu-arrest-warrant-spsnish-court-2010-gaza_n_8578758.html</t>
    </r>
    <r>
      <rPr>
        <sz val="11"/>
        <color indexed="8"/>
        <rFont val="Calibri"/>
        <family val="2"/>
      </rPr>
      <t xml:space="preserve">
http://www.ynetnews.com/articles/0,7340,L-4725745,00.html
http://www.timesofisrael.com/spain-lifts-war-crime-listing-for-netanyahu-6-others/</t>
    </r>
    <r>
      <rPr>
        <sz val="11"/>
        <color indexed="8"/>
        <rFont val="Calibri"/>
        <family val="2"/>
      </rPr>
      <t>https://www.reuters.com/article/us-storm-michael/rescuers-find-first-body-in-town-worst-hit-by-michael-idUSKCN1ML0OC</t>
    </r>
  </si>
  <si>
    <t>September 2011-June 2014</t>
  </si>
  <si>
    <r>
      <rPr>
        <sz val="11"/>
        <color indexed="8"/>
        <rFont val="Calibri"/>
        <family val="2"/>
      </rPr>
      <t xml:space="preserve">ECCHR Press Release: </t>
    </r>
    <r>
      <rPr>
        <u/>
        <sz val="11"/>
        <color indexed="14"/>
        <rFont val="Calibri"/>
        <family val="2"/>
      </rPr>
      <t>https://www.ecchr.eu/fileadmin/Hintergrundberichte/Background_Syria_Torture_Saydnaya_ECCHR_20171108.pdf</t>
    </r>
    <r>
      <rPr>
        <sz val="11"/>
        <color indexed="8"/>
        <rFont val="Calibri"/>
        <family val="2"/>
      </rPr>
      <t xml:space="preserve">
ECCHR Press Release: </t>
    </r>
    <r>
      <rPr>
        <u/>
        <sz val="11"/>
        <color indexed="14"/>
        <rFont val="Calibri"/>
        <family val="2"/>
      </rPr>
      <t>https://www.ecchr.eu/fileadmin/Pressemitteilungen_englisch/PR_Syria_Torture_Saydnaya_AirForceIntelligence.pdf</t>
    </r>
    <r>
      <rPr>
        <sz val="11"/>
        <color indexed="8"/>
        <rFont val="Calibri"/>
        <family val="2"/>
      </rPr>
      <t xml:space="preserve">
</t>
    </r>
    <r>
      <rPr>
        <u/>
        <sz val="11"/>
        <color indexed="14"/>
        <rFont val="Calibri"/>
        <family val="2"/>
      </rPr>
      <t>https://www.thenational.ae/world/europe/former-syrian-prisoners-are-firing-back-at-the-assad-regime-1.676426</t>
    </r>
  </si>
  <si>
    <t>December 2011-June 2014</t>
  </si>
  <si>
    <r>
      <rPr>
        <u/>
        <sz val="11"/>
        <color indexed="14"/>
        <rFont val="Calibri"/>
        <family val="2"/>
      </rPr>
      <t>https://trialinternational.org/latest-post/emmanuel-mbarushimana/</t>
    </r>
    <r>
      <rPr>
        <sz val="11"/>
        <color indexed="8"/>
        <rFont val="Calibri"/>
        <family val="2"/>
      </rPr>
      <t xml:space="preserve">
</t>
    </r>
    <r>
      <rPr>
        <u/>
        <sz val="11"/>
        <color indexed="14"/>
        <rFont val="Calibri"/>
        <family val="2"/>
      </rPr>
      <t>http://www.jurist.org/paperchase/2013/11/rwanda-genocide-suspect-contests-extradition-before-europe-rights-court.php</t>
    </r>
    <r>
      <rPr>
        <sz val="11"/>
        <color indexed="8"/>
        <rFont val="Calibri"/>
        <family val="2"/>
      </rPr>
      <t xml:space="preserve">
http://www.internationalcrimesdatabase.org/Case/819/T/</t>
    </r>
  </si>
  <si>
    <r>
      <rPr>
        <u/>
        <sz val="11"/>
        <color indexed="14"/>
        <rFont val="Calibri"/>
        <family val="2"/>
      </rPr>
      <t>https://electronicintifada.net/blogs/ali-abunimah/mavi-marmara-lawyers-file-case-against-israel-seizure-gaza-bound-estelle</t>
    </r>
    <r>
      <rPr>
        <sz val="11"/>
        <color indexed="8"/>
        <rFont val="Calibri"/>
        <family val="2"/>
      </rPr>
      <t xml:space="preserve">
</t>
    </r>
    <r>
      <rPr>
        <u/>
        <sz val="11"/>
        <color indexed="14"/>
        <rFont val="Calibri"/>
        <family val="2"/>
      </rPr>
      <t>https://www.theguardian.com/world/2012/oct/20/gaza-ship-estelle-israeli-forces</t>
    </r>
    <r>
      <rPr>
        <sz val="11"/>
        <color indexed="8"/>
        <rFont val="Calibri"/>
        <family val="2"/>
      </rPr>
      <t xml:space="preserve">
Reports of excessive force: </t>
    </r>
    <r>
      <rPr>
        <u/>
        <sz val="11"/>
        <color indexed="14"/>
        <rFont val="Calibri"/>
        <family val="2"/>
      </rPr>
      <t>https://www.ihh.org.tr/en/news/israel-uses-excessive-force-against-estelle-1463</t>
    </r>
  </si>
  <si>
    <r>
      <t xml:space="preserve">TRIAL Entry: </t>
    </r>
    <r>
      <rPr>
        <u/>
        <sz val="11"/>
        <color indexed="14"/>
        <rFont val="Calibri"/>
        <family val="2"/>
      </rPr>
      <t>https://trialinternational.org/latest-post/agnes-reeves-taylor/</t>
    </r>
    <r>
      <rPr>
        <sz val="11"/>
        <color indexed="8"/>
        <rFont val="Calibri"/>
        <family val="2"/>
      </rPr>
      <t xml:space="preserve">
</t>
    </r>
    <r>
      <rPr>
        <u/>
        <sz val="11"/>
        <color indexed="14"/>
        <rFont val="Calibri"/>
        <family val="2"/>
      </rPr>
      <t>http://www.dailymail.co.uk/news/article-4568804/Ex-wife-Charles-Taylor-denies-war-crimes.html</t>
    </r>
    <r>
      <rPr>
        <sz val="11"/>
        <color indexed="8"/>
        <rFont val="Calibri"/>
        <family val="2"/>
      </rPr>
      <t xml:space="preserve">
</t>
    </r>
    <r>
      <rPr>
        <u/>
        <sz val="11"/>
        <color indexed="14"/>
        <rFont val="Calibri"/>
        <family val="2"/>
      </rPr>
      <t>http://www.telegraph.co.uk/news/2017/06/03/charles-taylors-ex-wife-charged-torture-britain/</t>
    </r>
    <r>
      <rPr>
        <sz val="11"/>
        <color indexed="8"/>
        <rFont val="Calibri"/>
        <family val="2"/>
      </rPr>
      <t xml:space="preserve">
(Civitas Maxima press release) </t>
    </r>
    <r>
      <rPr>
        <u/>
        <sz val="11"/>
        <color indexed="14"/>
        <rFont val="Calibri"/>
        <family val="2"/>
      </rPr>
      <t>https://groups.yahoo.com/neo/groups/uj-info/conversations/messages/2391</t>
    </r>
    <r>
      <rPr>
        <sz val="11"/>
        <color indexed="8"/>
        <rFont val="Calibri"/>
        <family val="2"/>
      </rPr>
      <t xml:space="preserve">
</t>
    </r>
    <r>
      <rPr>
        <u/>
        <sz val="11"/>
        <color indexed="14"/>
        <rFont val="Calibri"/>
        <family val="2"/>
      </rPr>
      <t>http://news.met.police.uk/news/woman-charged-with-torture-offences-244587</t>
    </r>
    <r>
      <rPr>
        <sz val="11"/>
        <color indexed="8"/>
        <rFont val="Calibri"/>
        <family val="2"/>
      </rPr>
      <t xml:space="preserve">
Denied Bail 12-20-17: </t>
    </r>
    <r>
      <rPr>
        <u/>
        <sz val="11"/>
        <color indexed="14"/>
        <rFont val="Calibri"/>
        <family val="2"/>
      </rPr>
      <t>https://frontpageafricaonline.com/news/2016news/agnes-reeves-charles-taylor-ex-wife-denied-bail-in-uk/</t>
    </r>
  </si>
  <si>
    <r>
      <rPr>
        <sz val="11"/>
        <color indexed="8"/>
        <rFont val="Calibri"/>
        <family val="2"/>
      </rPr>
      <t xml:space="preserve">Sources mentioning filing of case: </t>
    </r>
    <r>
      <rPr>
        <u/>
        <sz val="11"/>
        <color indexed="14"/>
        <rFont val="Calibri"/>
        <family val="2"/>
      </rPr>
      <t>https://www.independent.co.uk/news/world/europe/recep-tayyip-erdogan-latest-news-sweden-genocide-lawsuit-turkey-president-kurdish-a7835951.html</t>
    </r>
    <r>
      <rPr>
        <sz val="11"/>
        <color indexed="8"/>
        <rFont val="Calibri"/>
        <family val="2"/>
      </rPr>
      <t xml:space="preserve">
</t>
    </r>
    <r>
      <rPr>
        <u/>
        <sz val="11"/>
        <color indexed="14"/>
        <rFont val="Calibri"/>
        <family val="2"/>
      </rPr>
      <t>https://www.thelocal.se/20170711/swedish-mps-file-genocide-complaint-against-turkeys-erdogan</t>
    </r>
    <r>
      <rPr>
        <sz val="11"/>
        <color indexed="8"/>
        <rFont val="Calibri"/>
        <family val="2"/>
      </rPr>
      <t xml:space="preserve">
Source mentioning SPECIFICS (e.g. all Turkish officials named in complaint, all Swedish ministers filing, etc.): </t>
    </r>
    <r>
      <rPr>
        <u/>
        <sz val="11"/>
        <color indexed="14"/>
        <rFont val="Calibri"/>
        <family val="2"/>
      </rPr>
      <t>https://sverigesradio.se/sida/artikel.aspx?programid=2200&amp;artikel=6735976</t>
    </r>
    <r>
      <rPr>
        <sz val="11"/>
        <color indexed="8"/>
        <rFont val="Calibri"/>
        <family val="2"/>
      </rPr>
      <t xml:space="preserve">
</t>
    </r>
  </si>
  <si>
    <r>
      <t xml:space="preserve">Sources mentioning filing of case: </t>
    </r>
    <r>
      <rPr>
        <u/>
        <sz val="11"/>
        <color indexed="14"/>
        <rFont val="Calibri"/>
        <family val="2"/>
      </rPr>
      <t>https://www.independent.co.uk/news/world/europe/recep-tayyip-erdogan-latest-news-sweden-genocide-lawsuit-turkey-president-kurdish-a7835951.html</t>
    </r>
    <r>
      <rPr>
        <sz val="11"/>
        <color indexed="8"/>
        <rFont val="Calibri"/>
        <family val="2"/>
      </rPr>
      <t xml:space="preserve">
</t>
    </r>
    <r>
      <rPr>
        <u/>
        <sz val="11"/>
        <color indexed="14"/>
        <rFont val="Calibri"/>
        <family val="2"/>
      </rPr>
      <t>https://www.thelocal.se/20170711/swedish-mps-file-genocide-complaint-against-turkeys-erdogan</t>
    </r>
    <r>
      <rPr>
        <sz val="11"/>
        <color indexed="8"/>
        <rFont val="Calibri"/>
        <family val="2"/>
      </rPr>
      <t xml:space="preserve">
Source mentioning SPECIFICS (e.g. all Turkish officials named in complaint, all Swedish ministers filing, etc.): </t>
    </r>
    <r>
      <rPr>
        <u/>
        <sz val="11"/>
        <color indexed="14"/>
        <rFont val="Calibri"/>
        <family val="2"/>
      </rPr>
      <t>https://sverigesradio.se/sida/artikel.aspx?programid=2200&amp;artikel=6735976</t>
    </r>
    <r>
      <rPr>
        <sz val="11"/>
        <color indexed="8"/>
        <rFont val="Calibri"/>
        <family val="2"/>
      </rPr>
      <t xml:space="preserve">
</t>
    </r>
  </si>
  <si>
    <t>Had defendant sought asylum/refugee status in prosecuting State? 1=yes; 0=no; -1=unknown or unavailable</t>
  </si>
  <si>
    <t>"The charges are the result of an investigation carried out by Sweden's National War Crimes Commission, which was created in 2008" "Ahmet Makitan was arrested in January following an investigation by the Swedish National War Crimes Commission (Rikskriminalpolisens krigsbrottskommission) carried out with the help of the United Nations International War Crimes Tribunal in the Hague."</t>
  </si>
  <si>
    <t>Updated 10-16-18</t>
  </si>
  <si>
    <t>"The suspect was arrested after one of his alleged former victims recognised him in the western German city of Münster, DPA reported."
(the case is “based on extensive criminal investigations of the Hessian Criminal Office.”)</t>
  </si>
  <si>
    <r>
      <rPr>
        <u/>
        <sz val="11"/>
        <color indexed="14"/>
        <rFont val="Calibri"/>
        <family val="2"/>
      </rPr>
      <t>https://trialinternational.org/latest-post/milic-martinovic/</t>
    </r>
    <r>
      <rPr>
        <sz val="11"/>
        <color indexed="8"/>
        <rFont val="Calibri"/>
        <family val="2"/>
      </rPr>
      <t xml:space="preserve">
Charged: http://www.thelocal.se/20110907/35990
Trial Court Verdict: http://www.thelocal.se/20120121/38630
Appeal court overturns: </t>
    </r>
    <r>
      <rPr>
        <u/>
        <sz val="11"/>
        <color indexed="14"/>
        <rFont val="Calibri"/>
        <family val="2"/>
      </rPr>
      <t>http://www.thelocal.se/20121219/45168</t>
    </r>
  </si>
  <si>
    <r>
      <rPr>
        <sz val="11"/>
        <color indexed="8"/>
        <rFont val="Calibri"/>
        <family val="2"/>
      </rPr>
      <t xml:space="preserve">Arrest: </t>
    </r>
    <r>
      <rPr>
        <u/>
        <sz val="11"/>
        <color indexed="14"/>
        <rFont val="Calibri"/>
        <family val="2"/>
      </rPr>
      <t>https://www.generalbundesanwalt.de/de/showpress.php?themenid=19&amp;newsid=680</t>
    </r>
    <r>
      <rPr>
        <sz val="11"/>
        <color indexed="8"/>
        <rFont val="Calibri"/>
        <family val="2"/>
      </rPr>
      <t xml:space="preserve">
Indictment: </t>
    </r>
    <r>
      <rPr>
        <u/>
        <sz val="11"/>
        <color indexed="14"/>
        <rFont val="Calibri"/>
        <family val="2"/>
      </rPr>
      <t>https://www.generalbundesanwalt.de/de/showpress.php?searchstring=Abdulrahman&amp;newsid=708</t>
    </r>
  </si>
  <si>
    <r>
      <rPr>
        <u/>
        <sz val="11"/>
        <color indexed="14"/>
        <rFont val="Calibri"/>
        <family val="2"/>
      </rPr>
      <t>https://trialinternational.org/latest-post/tabaro-theodore/</t>
    </r>
    <r>
      <rPr>
        <sz val="11"/>
        <color indexed="8"/>
        <rFont val="Calibri"/>
        <family val="2"/>
      </rPr>
      <t xml:space="preserve">
</t>
    </r>
    <r>
      <rPr>
        <u/>
        <sz val="11"/>
        <color indexed="14"/>
        <rFont val="Calibri"/>
        <family val="2"/>
      </rPr>
      <t>http://www.justiceinfo.net/en/live-feed/34522-rwanda-genocide-suspect-to-face-trial-in-sweden.html</t>
    </r>
    <r>
      <rPr>
        <sz val="11"/>
        <color indexed="8"/>
        <rFont val="Calibri"/>
        <family val="2"/>
      </rPr>
      <t xml:space="preserve">
Officially charged: </t>
    </r>
    <r>
      <rPr>
        <u/>
        <sz val="11"/>
        <color indexed="14"/>
        <rFont val="Calibri"/>
        <family val="2"/>
      </rPr>
      <t>http://ktpress.rw/2017/09/swedish-court-opens-trial-of-3rd-rwandan-genocide-suspect/</t>
    </r>
    <r>
      <rPr>
        <sz val="11"/>
        <color indexed="8"/>
        <rFont val="Calibri"/>
        <family val="2"/>
      </rPr>
      <t xml:space="preserve">
Trial begins: </t>
    </r>
    <r>
      <rPr>
        <u/>
        <sz val="11"/>
        <color indexed="14"/>
        <rFont val="Calibri"/>
        <family val="2"/>
      </rPr>
      <t>http://ktpress.rw/2017/09/swedish-court-opens-trial-of-3rd-rwandan-genocide-suspect/</t>
    </r>
  </si>
  <si>
    <t>06/27/2018</t>
  </si>
  <si>
    <r>
      <rPr>
        <u/>
        <sz val="11"/>
        <color indexed="14"/>
        <rFont val="Calibri"/>
        <family val="2"/>
      </rPr>
      <t>https://books.google.com/books?id=JB4UBgAAQBAJ&amp;pg=PA904&amp;lpg=PA904&amp;dq=German%C2%A0Chupina+Barahona,+spain,+1999&amp;source=bl&amp;ots=yRRTe5bIOi&amp;sig=dqxE6zzRKemJnv46zXm7liyTMUs&amp;hl=en&amp;sa=X&amp;ved=0ahUKEwihtY6o3N3QAhULe7wKHVSoBUMQ6AEIKTAF#v=onepage&amp;q=German%C2%A0Chupina%20Barahona%2C%20spain%2C%201999&amp;f=false</t>
    </r>
    <r>
      <rPr>
        <sz val="11"/>
        <color indexed="8"/>
        <rFont val="Calibri"/>
        <family val="2"/>
      </rPr>
      <t xml:space="preserve">
</t>
    </r>
    <r>
      <rPr>
        <u/>
        <sz val="11"/>
        <color indexed="14"/>
        <rFont val="Calibri"/>
        <family val="2"/>
      </rPr>
      <t>https://www.hrw.org/report/2006/06/27/universal-jurisdiction-europe/state-art#_ftn170</t>
    </r>
    <r>
      <rPr>
        <sz val="11"/>
        <color indexed="8"/>
        <rFont val="Calibri"/>
        <family val="2"/>
      </rPr>
      <t xml:space="preserve"> (Section 6,B,3,b, footnote 170)
</t>
    </r>
    <r>
      <rPr>
        <u/>
        <sz val="11"/>
        <color indexed="14"/>
        <rFont val="Calibri"/>
        <family val="2"/>
      </rPr>
      <t>https://translate.google.com/translate?hl=en&amp;sl=fr&amp;u=http://archives.lesoir.be/guatemala-plaintes-belges-pour-crimes-contre-l-humanite_t-20010127-Z0K61C.html&amp;prev=search</t>
    </r>
    <r>
      <rPr>
        <sz val="11"/>
        <color indexed="8"/>
        <rFont val="Calibri"/>
        <family val="2"/>
      </rPr>
      <t xml:space="preserve">
</t>
    </r>
    <r>
      <rPr>
        <u/>
        <sz val="11"/>
        <color indexed="14"/>
        <rFont val="Calibri"/>
        <family val="2"/>
      </rPr>
      <t>https://books.google.com/books?id=NX9dgyKWQxoC&amp;pg=PA137&amp;lpg=PA137&amp;dq=belgique,+Walter+Voordeckers,+guatemala&amp;source=bl&amp;ots=3G5bVvcF6b&amp;sig=k09fpOQmCfPoI-iBfO3FCJ6vOok&amp;hl=en&amp;sa=X&amp;ved=0ahUKEwjZy9bXgOjQAhVM52MKHRz8BxcQ6AEIHzAB#v=onepage&amp;q=belgique%2C%20Walter%20Voordeckers%2C%20guatemala&amp;f=false</t>
    </r>
    <r>
      <rPr>
        <sz val="11"/>
        <color indexed="8"/>
        <rFont val="Calibri"/>
        <family val="2"/>
      </rPr>
      <t xml:space="preserve">
</t>
    </r>
    <r>
      <rPr>
        <u/>
        <sz val="11"/>
        <color indexed="14"/>
        <rFont val="Calibri"/>
        <family val="2"/>
      </rPr>
      <t>https://translate.google.com/translate?hl=en&amp;sl=fr&amp;u=http://www.lalibre.be/actu/international/pinochet-hospitalise-51b870cde4b0de6db9a57316&amp;prev=search</t>
    </r>
    <r>
      <rPr>
        <sz val="11"/>
        <color indexed="8"/>
        <rFont val="Calibri"/>
        <family val="2"/>
      </rPr>
      <t xml:space="preserve">
</t>
    </r>
    <r>
      <rPr>
        <u/>
        <sz val="11"/>
        <color indexed="14"/>
        <rFont val="Calibri"/>
        <family val="2"/>
      </rPr>
      <t>https://biblio.ugent.be/publication/3063795/file/4335444</t>
    </r>
    <r>
      <rPr>
        <sz val="11"/>
        <color indexed="8"/>
        <rFont val="Calibri"/>
        <family val="2"/>
      </rPr>
      <t xml:space="preserve"> at p. 36
Best source: </t>
    </r>
    <r>
      <rPr>
        <u/>
        <sz val="11"/>
        <color indexed="14"/>
        <rFont val="Calibri"/>
        <family val="2"/>
      </rPr>
      <t>https://groups.google.com/forum/#!topic/misc.activism.progressive/NsBtoeJceNk</t>
    </r>
  </si>
  <si>
    <t xml:space="preserve">https://trialinternational.org/latest-post/herman-julio-brady-roche/
</t>
  </si>
  <si>
    <t>Moved to this folder on 10-19-18</t>
  </si>
  <si>
    <t>Passive personality based on Soria</t>
  </si>
  <si>
    <t>http://www.lanacion.cl/noticias/pais/caso-soria-fiscalia-espanola-pide-detener-a-ex-agentes-dina/2009-07-27/213459.htmlhttp://elclarin.cl/fpa/pdf/CasoSoriaAutode17112009.pdf</t>
  </si>
  <si>
    <t>Passive personality based on Soria and the Spanish priests</t>
  </si>
  <si>
    <t>.: https://www.ecchr.eu/en/case/the-path-to-justice-leads-through-europe-eg-austria/ ECCHR/SCLRS/SCM/CEHRI torture case in Austria</t>
  </si>
  <si>
    <t>http://www.clearwisdom.net/html/articles/2005/3/18/zip.html
http://www.clearwisdom.net/emh/articles/2004/12/20/55764p.html
http://news.bbc.co.uk/2/hi/europe/3437041.stm</t>
  </si>
  <si>
    <r>
      <rPr>
        <u/>
        <sz val="11"/>
        <color indexed="14"/>
        <rFont val="Calibri"/>
        <family val="2"/>
      </rPr>
      <t>http://www.newtimes.co.rw/section/article/2012-07-06/54763/</t>
    </r>
    <r>
      <rPr>
        <sz val="11"/>
        <color indexed="8"/>
        <rFont val="Calibri"/>
        <family val="2"/>
      </rPr>
      <t xml:space="preserve">
</t>
    </r>
    <r>
      <rPr>
        <u/>
        <sz val="11"/>
        <color indexed="14"/>
        <rFont val="Calibri"/>
        <family val="2"/>
      </rPr>
      <t xml:space="preserve">http://www.monitor.co.ug/News/National/Uganda-to-deport-Rwanda-genocide-suspect-to-Belgium/688334-1447954-boge8gz/index.html </t>
    </r>
    <r>
      <rPr>
        <sz val="11"/>
        <color indexed="8"/>
        <rFont val="Calibri"/>
        <family val="2"/>
      </rPr>
      <t>https://trialinternational.org/latest-post/thadee-kwitonda/</t>
    </r>
  </si>
  <si>
    <r>
      <rPr>
        <u/>
        <sz val="11"/>
        <color indexed="14"/>
        <rFont val="Calibri"/>
        <family val="2"/>
      </rPr>
      <t>https://thetyee.ca/News/2004/11/26/War_Criminal_Bush/print.html?PageSpeed=noscript http://www.ccrjustice.org/home/press-center/press-releases/torture-victims-case-against-george-w-bush-received-provincial</t>
    </r>
    <r>
      <rPr>
        <sz val="11"/>
        <color indexed="8"/>
        <rFont val="Calibri"/>
        <family val="2"/>
      </rPr>
      <t xml:space="preserve">
</t>
    </r>
    <r>
      <rPr>
        <u/>
        <sz val="11"/>
        <color indexed="14"/>
        <rFont val="Calibri"/>
        <family val="2"/>
      </rPr>
      <t>http://ccrjustice.org/sites/default/files/assets/files/2011.09.29%20Bush%20Canada%20Indictment.pdf</t>
    </r>
    <r>
      <rPr>
        <sz val="11"/>
        <color indexed="8"/>
        <rFont val="Calibri"/>
        <family val="2"/>
      </rPr>
      <t xml:space="preserve">
</t>
    </r>
    <r>
      <rPr>
        <u/>
        <sz val="11"/>
        <color indexed="14"/>
        <rFont val="Calibri"/>
        <family val="2"/>
      </rPr>
      <t>http://ccrjustice.org/sites/default/files/assets/files/Private%20Prosecution_Oct_18_2011.pdf</t>
    </r>
  </si>
  <si>
    <r>
      <rPr>
        <u/>
        <sz val="11"/>
        <color indexed="14"/>
        <rFont val="Calibri"/>
        <family val="2"/>
      </rPr>
      <t>https://www.collectifpartiescivilesrwanda.fr/en/tableau-des-plaintes-du-cpcr/</t>
    </r>
    <r>
      <rPr>
        <sz val="11"/>
        <color indexed="8"/>
        <rFont val="Calibri"/>
        <family val="2"/>
      </rPr>
      <t xml:space="preserve">
https://trialinternational.org/latest-post/isaac-kamali/</t>
    </r>
  </si>
  <si>
    <r>
      <rPr>
        <u/>
        <sz val="11"/>
        <color indexed="14"/>
        <rFont val="Calibri"/>
        <family val="2"/>
      </rPr>
      <t>http://dip21.bundestag.de/dip21/btd/18/125/1812533.pdf</t>
    </r>
    <r>
      <rPr>
        <sz val="11"/>
        <color indexed="8"/>
        <rFont val="Calibri"/>
        <family val="2"/>
      </rPr>
      <t xml:space="preserve"> (at p. 7, referring to 300 of communications sent from the German Federal Office for Migration and Refugees (BAMF) that were classified in categories 1 or 2 (meaning it concerns one or more alleged perpetrators (identified by name) who are present in Germany or in any other country associated to EUROPOL.)
Email explaining above source sent by Florian Jeßberger to Maximo Langer on Nov. 12, 2017)
</t>
    </r>
    <r>
      <rPr>
        <u/>
        <sz val="11"/>
        <color indexed="14"/>
        <rFont val="Calibri"/>
        <family val="2"/>
      </rPr>
      <t>http://dip21.bundestag.de/dip21/btd/18/124/1812487.pdf</t>
    </r>
    <r>
      <rPr>
        <sz val="11"/>
        <color indexed="8"/>
        <rFont val="Calibri"/>
        <family val="2"/>
      </rPr>
      <t xml:space="preserve">
HRW, "'These are the Crimes we are Fleeing', Justice for Syria in Swedish and German Courts" (2017), p. 69</t>
    </r>
  </si>
  <si>
    <r>
      <rPr>
        <u/>
        <sz val="11"/>
        <color indexed="14"/>
        <rFont val="Calibri"/>
        <family val="2"/>
      </rPr>
      <t>http://dip21.bundestag.de/dip21/btd/18/125/1812533.pdf</t>
    </r>
    <r>
      <rPr>
        <sz val="11"/>
        <color indexed="8"/>
        <rFont val="Calibri"/>
        <family val="2"/>
      </rPr>
      <t xml:space="preserve"> (at p. 7, referring to 300 of communications sent from the German Federal Office for Migration and Refugees (BAMF) that were classified in categories 1 or 2 (meaning it concerns one or more alleged perpetrators (identified by name) who are present in Germany or in any other country associated to EUROPOL.)
Email explaining above source sent by Florian Jeßberger to Maximo Langer on Nov. 12, 2011)
</t>
    </r>
    <r>
      <rPr>
        <u/>
        <sz val="11"/>
        <color indexed="14"/>
        <rFont val="Calibri"/>
        <family val="2"/>
      </rPr>
      <t>http://dip21.bundestag.de/dip21/btd/18/124/1812487.pdf</t>
    </r>
    <r>
      <rPr>
        <sz val="11"/>
        <color indexed="8"/>
        <rFont val="Calibri"/>
        <family val="2"/>
      </rPr>
      <t xml:space="preserve">
HRW, "'These are the Crimes we are Fleeing', Justice for Syria in Swedish and German Courts" (2017), p. 69</t>
    </r>
  </si>
  <si>
    <t>Spring 2013</t>
  </si>
  <si>
    <r>
      <rPr>
        <u/>
        <sz val="11"/>
        <color indexed="14"/>
        <rFont val="Calibri"/>
        <family val="2"/>
      </rPr>
      <t>https://www.generalbundesanwalt.de/de/showpress.php?themenid=19&amp;newsid=723</t>
    </r>
    <r>
      <rPr>
        <sz val="11"/>
        <color indexed="8"/>
        <rFont val="Calibri"/>
        <family val="2"/>
      </rPr>
      <t xml:space="preserve">
</t>
    </r>
    <r>
      <rPr>
        <u/>
        <sz val="11"/>
        <color indexed="14"/>
        <rFont val="Calibri"/>
        <family val="2"/>
      </rPr>
      <t>http://www.dw.com/en/germany-detains-suspected-is-member-accused-of-war-crimes-in-syria/a-40026394</t>
    </r>
    <r>
      <rPr>
        <sz val="11"/>
        <color indexed="8"/>
        <rFont val="Calibri"/>
        <family val="2"/>
      </rPr>
      <t xml:space="preserve">
(HRW, “These are the Crimes we are Fleeing” p. 71).
</t>
    </r>
    <r>
      <rPr>
        <u/>
        <sz val="11"/>
        <color indexed="14"/>
        <rFont val="Calibri"/>
        <family val="2"/>
      </rPr>
      <t>http://dailycaller.com/2017/08/09/german-authorities-arrest-syrian-man-for-war-crimes-isis-membership/</t>
    </r>
    <r>
      <rPr>
        <sz val="11"/>
        <color indexed="8"/>
        <rFont val="Calibri"/>
        <family val="2"/>
      </rPr>
      <t xml:space="preserve"> 
</t>
    </r>
    <r>
      <rPr>
        <u/>
        <sz val="11"/>
        <color indexed="14"/>
        <rFont val="Calibri"/>
        <family val="2"/>
      </rPr>
      <t>https://en.zamanalwsl.net/news/28805.html</t>
    </r>
    <r>
      <rPr>
        <sz val="11"/>
        <color indexed="8"/>
        <rFont val="Calibri"/>
        <family val="2"/>
      </rPr>
      <t xml:space="preserve">
</t>
    </r>
    <r>
      <rPr>
        <u/>
        <sz val="11"/>
        <color indexed="14"/>
        <rFont val="Calibri"/>
        <family val="2"/>
      </rPr>
      <t>http://www.kurdistan24.net/en/news/44d92829-c48c-4891-97fa-fba568352884</t>
    </r>
    <r>
      <rPr>
        <sz val="11"/>
        <color indexed="8"/>
        <rFont val="Calibri"/>
        <family val="2"/>
      </rPr>
      <t xml:space="preserve">
Nov 17 conviction for rape and assault: </t>
    </r>
    <r>
      <rPr>
        <u/>
        <sz val="11"/>
        <color indexed="14"/>
        <rFont val="Calibri"/>
        <family val="2"/>
      </rPr>
      <t>https://translate.googleusercontent.com/translate_c?depth=1&amp;hl=en&amp;prev=search&amp;rurl=translate.google.com&amp;sl=de&amp;sp=nmt4&amp;u=https://www.stuttgarter-nachrichten.de/inhalt.amtsgericht-marbach-ehefrau-misshandelt-und-einen-mann-hingerichtet-vergewaltiger-soll-kriegsverbrecher-sein.56abd124-8a18-4a4b-9bad-51bef7509e10.html&amp;xid=17259,1500001,15700021,15700124,15700149,15700186,15700191,15700201,15700214&amp;usg=ALkJrhhhgssKhs8ZHbzV1n5wsWfJ2Zelrg</t>
    </r>
  </si>
  <si>
    <t xml:space="preserve">http://www.clearwisdom.net/emh/articles/2003/12/29/43602.html
</t>
  </si>
  <si>
    <r>
      <rPr>
        <b/>
        <u/>
        <sz val="11"/>
        <color indexed="14"/>
        <rFont val="Calibri"/>
        <family val="2"/>
      </rPr>
      <t>https://trialinternational.org/latest-post/freddy-padilla-de-leon/</t>
    </r>
    <r>
      <rPr>
        <b/>
        <sz val="11"/>
        <color indexed="8"/>
        <rFont val="Calibri"/>
        <family val="2"/>
      </rPr>
      <t xml:space="preserve">
</t>
    </r>
    <r>
      <rPr>
        <b/>
        <u/>
        <sz val="11"/>
        <color indexed="14"/>
        <rFont val="Calibri"/>
        <family val="2"/>
      </rPr>
      <t>http://www.bbc.com/mundo/america_latina/2009/10/091015_0451_ecuador_ordena_captura_gm.shtml</t>
    </r>
    <r>
      <rPr>
        <b/>
        <sz val="11"/>
        <color indexed="8"/>
        <rFont val="Calibri"/>
        <family val="2"/>
      </rPr>
      <t xml:space="preserve">
</t>
    </r>
    <r>
      <rPr>
        <b/>
        <u/>
        <sz val="11"/>
        <color indexed="14"/>
        <rFont val="Calibri"/>
        <family val="2"/>
      </rPr>
      <t>http://www.lapagina.com.sv/internacionales/19725/2009/10/16/Dialogo-Ecuador-Colombia-sufre-reves</t>
    </r>
    <r>
      <rPr>
        <b/>
        <sz val="11"/>
        <color indexed="8"/>
        <rFont val="Calibri"/>
        <family val="2"/>
      </rPr>
      <t xml:space="preserve">
ECCHR Dossier: </t>
    </r>
    <r>
      <rPr>
        <b/>
        <u/>
        <sz val="11"/>
        <color indexed="14"/>
        <rFont val="Calibri"/>
        <family val="2"/>
      </rPr>
      <t>https://www.ecchr.eu/en/our_work/international-crimes-and-accountability/colombia/padilla.html?file=tl_files/Dokumente/Universelle%20Justiz/Padilla%2C%20ECCHR-Dossier%2C%20en%2C%202013-10-01.pdf</t>
    </r>
    <r>
      <rPr>
        <b/>
        <sz val="11"/>
        <color indexed="8"/>
        <rFont val="Calibri"/>
        <family val="2"/>
      </rPr>
      <t xml:space="preserve">
</t>
    </r>
    <r>
      <rPr>
        <b/>
        <u/>
        <sz val="11"/>
        <color indexed="14"/>
        <rFont val="Calibri"/>
        <family val="2"/>
      </rPr>
      <t>https://translate.google.com/translate?hl=en&amp;sl=es&amp;u=http://www.inredh.org/index.php%3Foption%3Dcom_content%26view%3Darticle%26id%3D531:nacionalidad-epera-de-ecuador-disena-su-sistema-de-justicia-indigena%26catid%3D3:flash-informativo%26Itemid%3D164&amp;prev=search</t>
    </r>
    <r>
      <rPr>
        <b/>
        <sz val="11"/>
        <color indexed="8"/>
        <rFont val="Calibri"/>
        <family val="2"/>
      </rPr>
      <t xml:space="preserve">
</t>
    </r>
    <r>
      <rPr>
        <b/>
        <u/>
        <sz val="11"/>
        <color indexed="14"/>
        <rFont val="Calibri"/>
        <family val="2"/>
      </rPr>
      <t>https://translate.google.com/translate?hl=en&amp;sl=es&amp;u=http://www.eluniverso.com/2011/09/10/1/1355/seis-oficiales-colombianos-orden-captura-ecuador.html&amp;prev=search</t>
    </r>
  </si>
  <si>
    <t>Moved to this folder on 10/21/18</t>
  </si>
  <si>
    <t>This looks like a territorial principle case because Padilla is investigated for the bombing of the FARC camp in Ecuadorian territory, not for the “false positives” cases in Colombia.</t>
  </si>
  <si>
    <r>
      <rPr>
        <u/>
        <sz val="11"/>
        <color indexed="14"/>
        <rFont val="Calibri"/>
        <family val="2"/>
      </rPr>
      <t>http://www.trial-ch.org/en/resources/trial-watch/trial-watch/profiles/profile/4685/action/show/controller/Profile/tab/legal-procedure.html</t>
    </r>
    <r>
      <rPr>
        <sz val="11"/>
        <color indexed="8"/>
        <rFont val="Calibri"/>
        <family val="2"/>
      </rPr>
      <t xml:space="preserve">
https://trialinternational.org/latest-post/martina-johnson/
</t>
    </r>
    <r>
      <rPr>
        <u/>
        <sz val="11"/>
        <color indexed="14"/>
        <rFont val="Calibri"/>
        <family val="2"/>
      </rPr>
      <t>https://armedgroups-internationallaw.org/2014/10/07/interview-with-luc-walleyn-victims-representative-in-the-case-against-martina-johnson/</t>
    </r>
    <r>
      <rPr>
        <sz val="11"/>
        <color indexed="8"/>
        <rFont val="Calibri"/>
        <family val="2"/>
      </rPr>
      <t xml:space="preserve">
</t>
    </r>
    <r>
      <rPr>
        <u/>
        <sz val="11"/>
        <color indexed="14"/>
        <rFont val="Calibri"/>
        <family val="2"/>
      </rPr>
      <t>http://trcofliberia.org/press_releases/1</t>
    </r>
    <r>
      <rPr>
        <sz val="11"/>
        <color indexed="8"/>
        <rFont val="Calibri"/>
        <family val="2"/>
      </rPr>
      <t xml:space="preserve">
</t>
    </r>
    <r>
      <rPr>
        <u/>
        <sz val="11"/>
        <color indexed="14"/>
        <rFont val="Calibri"/>
        <family val="2"/>
      </rPr>
      <t>http://www.justiceinfo.net/en/component/k2/24976-12032015-liberiajustice-european-arrests-of-liberian-war-crimes-suspects-refuel-impunity-debate-in-liberia.html</t>
    </r>
  </si>
  <si>
    <t>http://uk.reuters.com/article/uk-europe-migrants-warcrimes-norway/norway-police-search-for-syrian-war-criminals-among-asylum-seekers-idUKKCN0UT1FG</t>
  </si>
  <si>
    <r>
      <rPr>
        <u/>
        <sz val="11"/>
        <color indexed="14"/>
        <rFont val="Calibri"/>
        <family val="2"/>
      </rPr>
      <t>http://www.saflii.org/za/cases/ZAGPPHC/2012/281.pdf https://trialinternational.org/latest-post/marc-ravalomanana/</t>
    </r>
    <r>
      <rPr>
        <sz val="11"/>
        <color indexed="8"/>
        <rFont val="Calibri"/>
        <family val="2"/>
      </rPr>
      <t xml:space="preserve">
http://www.africanlii.org/og/icja/feed-item/war-and-law/20120807/799
</t>
    </r>
    <r>
      <rPr>
        <u/>
        <sz val="11"/>
        <color indexed="14"/>
        <rFont val="Calibri"/>
        <family val="2"/>
      </rPr>
      <t>http://af.reuters.com/article/topNews/idAFJOE67R03H20100828</t>
    </r>
    <r>
      <rPr>
        <sz val="11"/>
        <color indexed="8"/>
        <rFont val="Calibri"/>
        <family val="2"/>
      </rPr>
      <t xml:space="preserve">
</t>
    </r>
    <r>
      <rPr>
        <u/>
        <sz val="11"/>
        <color indexed="14"/>
        <rFont val="Calibri"/>
        <family val="2"/>
      </rPr>
      <t>http://www.news24.com/SouthAfrica/News/NPA-investigates-Ravalomanana-20120805</t>
    </r>
    <r>
      <rPr>
        <sz val="11"/>
        <color indexed="8"/>
        <rFont val="Calibri"/>
        <family val="2"/>
      </rPr>
      <t xml:space="preserve">
</t>
    </r>
    <r>
      <rPr>
        <u/>
        <sz val="11"/>
        <color indexed="14"/>
        <rFont val="Calibri"/>
        <family val="2"/>
      </rPr>
      <t>http://webcache.googleusercontent.com/search?q=cache:dPGQ97ZaTQoJ:www.southernafricalitigationcentre.org/2013/01/10/investigations-into-international-crime-an-inconveniece-for-high-level-accused/+&amp;cd=10&amp;hl=en&amp;ct=clnk&amp;gl=us&amp;lr=lang_de%7Clang_en%7Clang_es%7Clang_fr%7Clang_it%7Clang_no%7Clang_pt&amp;client=safari</t>
    </r>
    <r>
      <rPr>
        <sz val="11"/>
        <color indexed="8"/>
        <rFont val="Calibri"/>
        <family val="2"/>
      </rPr>
      <t xml:space="preserve">
</t>
    </r>
    <r>
      <rPr>
        <u/>
        <sz val="11"/>
        <color indexed="14"/>
        <rFont val="Calibri"/>
        <family val="2"/>
      </rPr>
      <t>http://www.madagascar-tribune.com/La-HAT-demande-l-extradition-de,16438.html</t>
    </r>
  </si>
  <si>
    <t>https://www.ynetnews.com/articles/0,7340,L-4132091,00.html 
https://uk.reuters.com/article/uk-israel-britain-livni-idUKTRE7952G620111006
http://uk.reuters.com/article/uk-israel-britain-livni-idUKTRE7952G620111006</t>
  </si>
  <si>
    <r>
      <t xml:space="preserve">https://www.ecchr.eu/fileadmin/Juristische_Dokumente/ExecutiveSummary_Syria_Torture_Complaint_ECCHR.pdf
Info on case: </t>
    </r>
    <r>
      <rPr>
        <u/>
        <sz val="11"/>
        <color indexed="14"/>
        <rFont val="Calibri"/>
        <family val="2"/>
      </rPr>
      <t>https://www.ecchr.eu/en/international-crimes-and-accountability/syria/torture-under-assad/articles/international-crimes-and-accountability-syria-torture-under-assad.html</t>
    </r>
    <r>
      <rPr>
        <sz val="11"/>
        <color indexed="8"/>
        <rFont val="Calibri"/>
        <family val="2"/>
      </rPr>
      <t xml:space="preserve">
Summary of complaint: https://www.ecchr.eu/en/international-crimes-and-accountability/syria/torture-under-assad/articles/international-crimes-and-accountability-syria-torture-under-assad.html?file=tl_files/Dokumente/Universelle%20Justiz/Syria_Torture_Complaint_ECCHR_ExecutiveSummary.pdf
Info on plaintiffs: </t>
    </r>
    <r>
      <rPr>
        <u/>
        <sz val="11"/>
        <color indexed="14"/>
        <rFont val="Calibri"/>
        <family val="2"/>
      </rPr>
      <t>https://www.ecchr.eu/en/international-crimes-and-accountability/syria/torture-under-assad/articles/international-crimes-and-accountability-syria-torture-under-assad.html?file=tl_files/Dokumente/Universelle%20Justiz/Syria_Torture_Complaint_ECCHR_Portraits_claimants.pdf</t>
    </r>
    <r>
      <rPr>
        <sz val="11"/>
        <color indexed="8"/>
        <rFont val="Calibri"/>
        <family val="2"/>
      </rPr>
      <t xml:space="preserve">
</t>
    </r>
  </si>
  <si>
    <t>Jiang Zemin_2003</t>
  </si>
  <si>
    <t>Moved to this folder on 10/22/18</t>
  </si>
  <si>
    <t>This looks like a passive personality case because Piccard was a dual Chilean-Swiss nationals.</t>
  </si>
  <si>
    <r>
      <t xml:space="preserve">DETAILED ARTICLE ABOUT COMPLAINT: </t>
    </r>
    <r>
      <rPr>
        <u/>
        <sz val="11"/>
        <color indexed="14"/>
        <rFont val="Calibri"/>
        <family val="2"/>
      </rPr>
      <t>http://lauthentic.info/Social/article/Mauritanie-une-plainte-pour-torture-deposee-en-France</t>
    </r>
    <r>
      <rPr>
        <sz val="11"/>
        <color indexed="8"/>
        <rFont val="Calibri"/>
        <family val="2"/>
      </rPr>
      <t xml:space="preserve"> 
</t>
    </r>
    <r>
      <rPr>
        <u/>
        <sz val="11"/>
        <color indexed="14"/>
        <rFont val="Calibri"/>
        <family val="2"/>
      </rPr>
      <t>http://unpo.org/article/17712</t>
    </r>
    <r>
      <rPr>
        <sz val="11"/>
        <color indexed="8"/>
        <rFont val="Calibri"/>
        <family val="2"/>
      </rPr>
      <t xml:space="preserve"> (Reporting that on “15 Novembre 2016”, “Three French lawyers for IRA-Mauritania filed a complaint against person unknown with the Paris Tribunal de Grande Instance for acts of torture and cruelty. They are hoping to threaten juridically the high-ranking officers responsible for mistreating antislavery activists in prison.”)
</t>
    </r>
    <r>
      <rPr>
        <u/>
        <sz val="11"/>
        <color indexed="14"/>
        <rFont val="Calibri"/>
        <family val="2"/>
      </rPr>
      <t>http://unpo.org/article/19648</t>
    </r>
    <r>
      <rPr>
        <sz val="11"/>
        <color indexed="8"/>
        <rFont val="Calibri"/>
        <family val="2"/>
      </rPr>
      <t xml:space="preserve"> 
http://unpo.org/article/17712, p. 27: https://trialinternational.org/wp-content/uploads/2017/03/UJAR-MEP_A4_012.pdf </t>
    </r>
  </si>
  <si>
    <t>Joaquín Arnoldo Cerna Flores</t>
  </si>
  <si>
    <t>Carlos Mauricio Guzman Aguilar</t>
  </si>
  <si>
    <r>
      <rPr>
        <u/>
        <sz val="11"/>
        <color indexed="14"/>
        <rFont val="Calibri"/>
        <family val="2"/>
      </rPr>
      <t>http://www.derechos.org/nizkor/espana/doc/jesuitas1.html
http://www.coha.org/spotlight-on-el-salvador-the-truth-commission-and-the-jesuit-massacre/</t>
    </r>
    <r>
      <rPr>
        <sz val="11"/>
        <color indexed="8"/>
        <rFont val="Calibri"/>
        <family val="2"/>
      </rPr>
      <t xml:space="preserve">
</t>
    </r>
    <r>
      <rPr>
        <u/>
        <sz val="11"/>
        <color indexed="14"/>
        <rFont val="Calibri"/>
        <family val="2"/>
      </rPr>
      <t>http://www.cja.org/downloads/Jesuits_Summary_of_Complaint_in_English.pdf</t>
    </r>
  </si>
  <si>
    <t>Héctor Ulises Cuenca Ocampo</t>
  </si>
  <si>
    <t>Octar Alberto León Linares</t>
  </si>
  <si>
    <r>
      <t>ECCHR/SCLRS/SCM Air Force Intelligence case (against “Ten high-ranking officials from the National Security Bureau and Air Force Intelligence”</t>
    </r>
    <r>
      <rPr>
        <sz val="12"/>
        <color indexed="8"/>
        <rFont val="Times"/>
        <family val="1"/>
      </rPr>
      <t>)</t>
    </r>
    <r>
      <rPr>
        <sz val="11"/>
        <color indexed="8"/>
        <rFont val="Calibri"/>
        <family val="2"/>
      </rPr>
      <t xml:space="preserve">
https://www.thelocal.de/20171108/syrians-in-germany-file-war-crime-cases-against-assad-regime </t>
    </r>
    <r>
      <rPr>
        <sz val="11"/>
        <color indexed="8"/>
        <rFont val="Calibri"/>
        <family val="2"/>
      </rPr>
      <t xml:space="preserve">
https://www.alaraby.co.uk/english/news/2017/11/8/syrian-refugees-file-war-crime-charges-against-assad-regime</t>
    </r>
  </si>
  <si>
    <r>
      <t xml:space="preserve">ECCHR site re this case: </t>
    </r>
    <r>
      <rPr>
        <u/>
        <sz val="11"/>
        <color indexed="14"/>
        <rFont val="Calibri"/>
        <family val="2"/>
      </rPr>
      <t>https://www.ecchr.eu/en/case/german-authorities-issue-arrest-warrant-against-jamil-hassan-head-of-the-syrian-air-force-intellige/</t>
    </r>
    <r>
      <rPr>
        <sz val="11"/>
        <color indexed="8"/>
        <rFont val="Calibri"/>
        <family val="2"/>
      </rPr>
      <t xml:space="preserve">
ECCHR Press Release: </t>
    </r>
    <r>
      <rPr>
        <u/>
        <sz val="11"/>
        <color indexed="14"/>
        <rFont val="Calibri"/>
        <family val="2"/>
      </rPr>
      <t>https://www.ecchr.eu/fileadmin/Pressemitteilungen_englisch/PR_Syria_Torture_Saydnaya_AirForceIntelligence.pdf</t>
    </r>
    <r>
      <rPr>
        <sz val="11"/>
        <color indexed="8"/>
        <rFont val="Calibri"/>
        <family val="2"/>
      </rPr>
      <t xml:space="preserve">
</t>
    </r>
    <r>
      <rPr>
        <u/>
        <sz val="11"/>
        <color indexed="14"/>
        <rFont val="Calibri"/>
        <family val="2"/>
      </rPr>
      <t>https://www.thenational.ae/world/europe/former-syrian-prisoners-are-firing-back-at-the-assad-regime-1.676426
https://www.alaraby.co.uk/english/news/2017/11/8/syrian-refugees-file-war-crime-charges-against-assad-regime
https://www.ecchr.eu/en/case/german-authorities-issue-arrest-warrant-against-jamil-hassan-head-of-the-syrian-air-force-intellige/</t>
    </r>
  </si>
  <si>
    <t>https://www.collectifpartiescivilesrwanda.fr/en/tableau-des-plaintes-du-cpcr/
https://trialinternational.org/latest-post/hyacinthe-nsengiyumva-rafiki/</t>
  </si>
  <si>
    <r>
      <rPr>
        <u/>
        <sz val="11"/>
        <color indexed="14"/>
        <rFont val="Calibri"/>
        <family val="2"/>
      </rPr>
      <t>https://www.collectifpartiescivilesrwanda.fr/en/tableau-des-plaintes-du-cpcr/</t>
    </r>
    <r>
      <rPr>
        <sz val="11"/>
        <color indexed="8"/>
        <rFont val="Calibri"/>
        <family val="2"/>
      </rPr>
      <t xml:space="preserve">
http://web.archive.org/web/20140313113052/
http://www.collectifpartiescivilesrwanda.fr/nos-actions/actions-en-justice/enoch-kayondo-alias-pheneas-gakumba/</t>
    </r>
  </si>
  <si>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https://competence-universelle.org/2015/06/09/laffaire-philippe-hategekimana-manier/</t>
    </r>
    <r>
      <rPr>
        <sz val="11"/>
        <color indexed="8"/>
        <rFont val="Calibri"/>
        <family val="2"/>
      </rPr>
      <t xml:space="preserve">
</t>
    </r>
    <r>
      <rPr>
        <u/>
        <sz val="11"/>
        <color indexed="14"/>
        <rFont val="Calibri"/>
        <family val="2"/>
      </rPr>
      <t>https://www.lanuitrwandaise.org/revue/IMG/pdf/genocide_des_tutsi_-_la_justice_francaise_se_hate_lentement.pdf</t>
    </r>
    <r>
      <rPr>
        <sz val="11"/>
        <color indexed="8"/>
        <rFont val="Calibri"/>
        <family val="2"/>
      </rPr>
      <t xml:space="preserve">
</t>
    </r>
    <r>
      <rPr>
        <u/>
        <sz val="11"/>
        <color indexed="14"/>
        <rFont val="Calibri"/>
        <family val="2"/>
      </rPr>
      <t>http://www.rnanews.com/politics/10320-2015-06-08-14-59-03</t>
    </r>
    <r>
      <rPr>
        <sz val="11"/>
        <color indexed="8"/>
        <rFont val="Calibri"/>
        <family val="2"/>
      </rPr>
      <t xml:space="preserve">
https://competence-universelle.org/2015/06/09/laffaire-philippe-hategekimana-manier/</t>
    </r>
  </si>
  <si>
    <r>
      <rPr>
        <u/>
        <sz val="11"/>
        <color indexed="14"/>
        <rFont val="Calibri"/>
        <family val="2"/>
      </rPr>
      <t>https://www.collectifpartiescivilesrwanda.fr/en/tableau-des-plaintes-du-cpcr/</t>
    </r>
    <r>
      <rPr>
        <sz val="11"/>
        <color indexed="8"/>
        <rFont val="Calibri"/>
        <family val="2"/>
      </rPr>
      <t xml:space="preserve">
https://trialinternational.org/latest-post/laurent-serubuga/
</t>
    </r>
    <r>
      <rPr>
        <u/>
        <sz val="11"/>
        <color indexed="14"/>
        <rFont val="Calibri"/>
        <family val="2"/>
      </rPr>
      <t>https://books.google.com/books?id=_jppBQAAQBAJ&amp;pg=PA200</t>
    </r>
    <r>
      <rPr>
        <sz val="11"/>
        <color indexed="8"/>
        <rFont val="Calibri"/>
        <family val="2"/>
      </rPr>
      <t xml:space="preserve">
</t>
    </r>
    <r>
      <rPr>
        <u/>
        <sz val="11"/>
        <color indexed="14"/>
        <rFont val="Calibri"/>
        <family val="2"/>
      </rPr>
      <t>http://www.naharnet.com/stories/en/90509</t>
    </r>
  </si>
  <si>
    <r>
      <rPr>
        <sz val="11"/>
        <color indexed="8"/>
        <rFont val="Calibri"/>
        <family val="2"/>
      </rPr>
      <t xml:space="preserve">Press release from NGO who helped file complaint: http://guernica37.org/2017/02/press-release-guernica-37-international-justice-chambers-g37-despacho-internacional-file-a-criminal-complaint-against-members-of-the-syrian-security-forces/
</t>
    </r>
    <r>
      <rPr>
        <u/>
        <sz val="11"/>
        <color indexed="14"/>
        <rFont val="Calibri"/>
        <family val="2"/>
      </rPr>
      <t>http://guernica37.org/2017/04/the-new-york-times-assad-opponents-seek-justice-for-syrias-war-victims/</t>
    </r>
    <r>
      <rPr>
        <sz val="11"/>
        <color indexed="8"/>
        <rFont val="Calibri"/>
        <family val="2"/>
      </rPr>
      <t xml:space="preserve">
https://www.nytimes.com/2017/02/02/world/europe/spain-syria-torture-case.html (Stating that names of defendants were not made public “because prosecutors hope this will improve their chances of apprehending the officials outside Syria if arrest warrants are issued.”)
https://www.nytimes.com/2017/03/27/world/middleeast/syria-crime-torture-assad-war.html
https://www.theguardian.com/world/2017/mar/27/spanish-court-syria-state-terrorism-assad-regime-mrs-ah 
Article clarifying that the plaintiff and the victim were originally of Syrian origin, though the plaintiff (the victim’s sister) became Spanish citizen prior to filing case: http://guernica37.org/2017/07/opencanada-in-spain-will-a-pioneering-case-bring-justice-for-syrian-victims/ 
Article reporting that a panel in the Spanish High Court dropped the case: https://www.reuters.com/article/us-mideast-crisis-syria-spain/spain-court-drops-complaint-against-syrian-security-forces-idUSKBN1A61J1
</t>
    </r>
  </si>
  <si>
    <r>
      <t xml:space="preserve">Press release from NGO who helped file complaint: http://guernica37.org/2017/02/press-release-guernica-37-international-justice-chambers-g37-despacho-internacional-file-a-criminal-complaint-against-members-of-the-syrian-security-forces/
</t>
    </r>
    <r>
      <rPr>
        <u/>
        <sz val="11"/>
        <color indexed="14"/>
        <rFont val="Calibri"/>
        <family val="2"/>
      </rPr>
      <t>http://guernica37.org/2017/04/the-new-york-times-assad-opponents-seek-justice-for-syrias-war-victims/</t>
    </r>
    <r>
      <rPr>
        <sz val="11"/>
        <color indexed="8"/>
        <rFont val="Calibri"/>
        <family val="2"/>
      </rPr>
      <t xml:space="preserve">
https://www.nytimes.com/2017/02/02/world/europe/spain-syria-torture-case.html (Stating that names of defendants were not made public “because prosecutors hope this will improve their chances of apprehending the officials outside Syria if arrest warrants are issued.”)
https://www.nytimes.com/2017/03/27/world/middleeast/syria-crime-torture-assad-war.html
https://www.theguardian.com/world/2017/mar/27/spanish-court-syria-state-terrorism-assad-regime-mrs-ah 
Article clarifying that the plaintiff and the victim were originally of Syrian origin, though the plaintiff (the victim’s sister) became Spanish citizen prior to filing case: http://guernica37.org/2017/07/opencanada-in-spain-will-a-pioneering-case-bring-justice-for-syrian-victims/ 
Article reporting that a panel in the Spanish High Court dropped the case: https://www.reuters.com/article/us-mideast-crisis-syria-spain/spain-court-drops-complaint-against-syrian-security-forces-idUSKBN1A61J1
</t>
    </r>
  </si>
  <si>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http://www.hirondellenews.com/fr/ictr-rwanda/410-rwanda-other-countries/21712-en-en-020408-rwandafrance-four-new-legal-procedures-opened-in-france1076310763</t>
    </r>
    <r>
      <rPr>
        <sz val="11"/>
        <color indexed="8"/>
        <rFont val="Calibri"/>
        <family val="2"/>
      </rPr>
      <t xml:space="preserve">
</t>
    </r>
    <r>
      <rPr>
        <u/>
        <sz val="11"/>
        <color indexed="14"/>
        <rFont val="Calibri"/>
        <family val="2"/>
      </rPr>
      <t>http://allafrica.com/stories/200711010597.html</t>
    </r>
    <r>
      <rPr>
        <sz val="11"/>
        <color indexed="8"/>
        <rFont val="Calibri"/>
        <family val="2"/>
      </rPr>
      <t xml:space="preserve">
https://trialinternational.org/latest-post/dominique-ntawukulilyayo/</t>
    </r>
  </si>
  <si>
    <r>
      <rPr>
        <u/>
        <sz val="11"/>
        <color indexed="14"/>
        <rFont val="Calibri"/>
        <family val="2"/>
      </rPr>
      <t>http://www1.rfi.fr/actufr/articles/018/article_8864.asp
http://www.countrywatch.com/Content/pdfs/reviews/B36LQ863.01c.pdf</t>
    </r>
    <r>
      <rPr>
        <sz val="11"/>
        <color indexed="8"/>
        <rFont val="Calibri"/>
        <family val="2"/>
      </rPr>
      <t xml:space="preserve">
https://translate.googleusercontent.com/translate_c?depth=1&amp;hl=en&amp;prev=search&amp;rurl=translate.google.com&amp;sl=fr&amp;u=http://fr.allafrica.com/stories/200107180249.html&amp;usg=ALkJrhhqEsbfpRvdik-HEtOzV2bdgTyJRA
for an analysis of this case see Karel Arnaut, “‘Out of the Race,’ The Poises of Genocide in Mass Media Discourses in Côte D’Ivoire”, available here: </t>
    </r>
    <r>
      <rPr>
        <u/>
        <sz val="11"/>
        <color indexed="14"/>
        <rFont val="Calibri"/>
        <family val="2"/>
      </rPr>
      <t>https://books.google.com/books?id=DqEGulGWVdgC&amp;pg=PA112&amp;lpg=PA112</t>
    </r>
  </si>
  <si>
    <t>Moved to this folder on 10-23-18</t>
  </si>
  <si>
    <t>! This seems to be a territorial case because it is about Rwanda asking Italy for the extradition of the defendant.</t>
  </si>
  <si>
    <r>
      <rPr>
        <u/>
        <sz val="11"/>
        <color indexed="14"/>
        <rFont val="Calibri"/>
        <family val="2"/>
      </rPr>
      <t>http://www.asser.nl/media/1421/spain-yihl-15-2012.pdf</t>
    </r>
    <r>
      <rPr>
        <sz val="11"/>
        <color indexed="8"/>
        <rFont val="Calibri"/>
        <family val="2"/>
      </rPr>
      <t xml:space="preserve">
</t>
    </r>
    <r>
      <rPr>
        <u/>
        <sz val="11"/>
        <color indexed="14"/>
        <rFont val="Calibri"/>
        <family val="2"/>
      </rPr>
      <t>http://polisario-thinktwice.org/460-december-14-2007-mens-justice-catches-up-with-the-polisario-and-algeria.html</t>
    </r>
    <r>
      <rPr>
        <sz val="11"/>
        <color indexed="8"/>
        <rFont val="Calibri"/>
        <family val="2"/>
      </rPr>
      <t xml:space="preserve">
2014 court document:https://</t>
    </r>
    <r>
      <rPr>
        <u/>
        <sz val="11"/>
        <color indexed="14"/>
        <rFont val="Calibri"/>
        <family val="2"/>
      </rPr>
      <t>translate.google.com/translate?hl=en&amp;sl=es&amp;u=http://ep00.epimg.net/descargables/2014/04/15/1d96fd32c9561db4e9282bd5063cbfe7.pdf&amp;prev=search</t>
    </r>
  </si>
  <si>
    <t>172</t>
  </si>
  <si>
    <t>Looks likepassive personality case because victim was French</t>
  </si>
  <si>
    <t>Moved to this folder on 10-24-18</t>
  </si>
  <si>
    <t>Passive personality cases since the two victims were French. I thus moved them to “Non UJ Cases”.</t>
  </si>
  <si>
    <t>Moved to this folder 10-24-18</t>
  </si>
  <si>
    <r>
      <rPr>
        <u/>
        <sz val="11"/>
        <color indexed="14"/>
        <rFont val="Calibri"/>
        <family val="2"/>
      </rPr>
      <t>http://www.reuters.com/article/us-france-syria-assad-idUSKCN0RU11320150930</t>
    </r>
    <r>
      <rPr>
        <sz val="11"/>
        <color indexed="8"/>
        <rFont val="Calibri"/>
        <family val="2"/>
      </rPr>
      <t xml:space="preserve">
</t>
    </r>
    <r>
      <rPr>
        <u/>
        <sz val="11"/>
        <color indexed="14"/>
        <rFont val="Calibri"/>
        <family val="2"/>
      </rPr>
      <t>http://www.globalresearch.ca/the-tyranny-of-virtue-france-universal-jurisdiction-and-syrias-assads-regime/5482203</t>
    </r>
    <r>
      <rPr>
        <sz val="11"/>
        <color indexed="8"/>
        <rFont val="Calibri"/>
        <family val="2"/>
      </rPr>
      <t xml:space="preserve">
DETAILED ARTICLE: </t>
    </r>
    <r>
      <rPr>
        <u/>
        <sz val="11"/>
        <color indexed="14"/>
        <rFont val="Calibri"/>
        <family val="2"/>
      </rPr>
      <t>http://www.nytimes.com/2015/10/01/world/europe/france-investigates-syria-torture-bashar-assad.html?_r=1</t>
    </r>
  </si>
  <si>
    <t>Indicted in Senegal. Sentenced in DRC. Two different proceedings but only the former is a universal jurisdiction one.</t>
  </si>
  <si>
    <t>Moved to this folder 10-25-18</t>
  </si>
  <si>
    <t>From the press annoucement of the indictment by the federal prosecutor office, Abdoulfatah A seems to be charged only with belonging to a terrorist organization and violating the law of control of war weapons, but not with war crimes.</t>
  </si>
  <si>
    <t xml:space="preserve">Passive personality case because it refers to three Belgium priests: </t>
  </si>
  <si>
    <t>https://www.collectifpartiescivilesrwanda.fr/en/tableau-des-plaintes-du-cpcr/
https://web.archive.org/web/20140313045548/http://www.collectifpartiescivilesrwanda.fr/nos-actions/actions-en-justice/stanislas-mbonampeka/
https://webcache.googleusercontent.com/search?q=cache:1xDQ1U3IC6YJ:https://genodynamics.weebly.com/uploads/1/8/3/5/18359923/20141012_extradition_list.xlsx+&amp;cd=9&amp;hl=en&amp;ct=clnk&amp;gl=us</t>
  </si>
  <si>
    <t xml:space="preserve">Passive personality cases because Isaak is a dual national. </t>
  </si>
  <si>
    <t>Moved to 10-25-18</t>
  </si>
  <si>
    <r>
      <rPr>
        <u/>
        <sz val="11"/>
        <color indexed="14"/>
        <rFont val="Calibri"/>
        <family val="2"/>
      </rPr>
      <t>https://ccrjustice.org/sites/default/files/assets/files/ECCHR_Criminalcomplaint_Tenet_summary_engl_2014_12_17.pdf
https://www.ecchr.eu/en/our_work/international-crimes-and-accountability/u-s-accountability/germany.html https://www.ecchr.eu/fileadmin/Kommentare_Konferenzberichte_Weiteres/Kaleck_Blog__33_criminal_action_on_CIA__2014_12_22_eng.pdf</t>
    </r>
    <r>
      <rPr>
        <sz val="11"/>
        <color indexed="8"/>
        <rFont val="Calibri"/>
        <family val="2"/>
      </rPr>
      <t xml:space="preserve">
</t>
    </r>
    <r>
      <rPr>
        <u/>
        <sz val="11"/>
        <color indexed="14"/>
        <rFont val="Calibri"/>
        <family val="2"/>
      </rPr>
      <t>https://www.hrw.org/news/2015/12/18/why-germany-can-and-should-open-investigation-us-torture</t>
    </r>
    <r>
      <rPr>
        <sz val="11"/>
        <color indexed="8"/>
        <rFont val="Calibri"/>
        <family val="2"/>
      </rPr>
      <t xml:space="preserve">
</t>
    </r>
    <r>
      <rPr>
        <u/>
        <sz val="11"/>
        <color indexed="14"/>
        <rFont val="Calibri"/>
        <family val="2"/>
      </rPr>
      <t>https://www.ecchr.eu/en/our_work/international-crimes-and-accountability/u-s-accountability/germany.html?file=tl_files/Dokumente/Universelle%20Justiz/Criminal%20Complaint_Tenet_Rumsfeld_et%20al_20141217.pdf</t>
    </r>
    <r>
      <rPr>
        <sz val="11"/>
        <color indexed="8"/>
        <rFont val="Calibri"/>
        <family val="2"/>
      </rPr>
      <t xml:space="preserve">
</t>
    </r>
    <r>
      <rPr>
        <u/>
        <sz val="11"/>
        <color indexed="14"/>
        <rFont val="Calibri"/>
        <family val="2"/>
      </rPr>
      <t>https://www.ecchr.eu/en/our_work/international-crimes-and-accountability/u-s-accountability/germany.html?file=tl_files/Dokumente/Universelle%20Justiz/Criminal%20complaint%20Tenet%20summary_engl_2014_14_17.pdf</t>
    </r>
  </si>
  <si>
    <r>
      <t xml:space="preserve">Complaint: https://web.archive.org/web/20140815030003/http://www.geneva-academy.ch/RULAC/pdf_state/Application-for-Arrest-Warrant-Against-General-Shaul-Mofaz.pdf
PCHR Report: </t>
    </r>
    <r>
      <rPr>
        <u/>
        <sz val="11"/>
        <color indexed="14"/>
        <rFont val="Calibri"/>
        <family val="2"/>
      </rPr>
      <t>http://pchrgaza.org/files/Reports/English/pdf_spec/PCHR-UJ-BOOK.pdf</t>
    </r>
  </si>
  <si>
    <r>
      <rPr>
        <sz val="11"/>
        <color indexed="8"/>
        <rFont val="Calibri"/>
        <family val="2"/>
      </rPr>
      <t xml:space="preserve">http://www.smh.com.au/articles/2002/11/01/1036027036796.html
</t>
    </r>
    <r>
      <rPr>
        <u/>
        <sz val="11"/>
        <color indexed="14"/>
        <rFont val="Calibri"/>
        <family val="2"/>
      </rPr>
      <t>https://electronicintifada.net/content/british-solicitor-instructed-pursue-complaints-particularly-against-shaul-mofaz/137</t>
    </r>
    <r>
      <rPr>
        <sz val="11"/>
        <color indexed="8"/>
        <rFont val="Calibri"/>
        <family val="2"/>
      </rPr>
      <t xml:space="preserve">
PCHR Report: </t>
    </r>
    <r>
      <rPr>
        <u/>
        <sz val="11"/>
        <color indexed="14"/>
        <rFont val="Calibri"/>
        <family val="2"/>
      </rPr>
      <t>http://pchrgaza.org/files/Reports/English/pdf_spec/PCHR-UJ-BOOK.pdf</t>
    </r>
  </si>
  <si>
    <t>Syria cases (counted as part of Germany's structural investigation into Syria)</t>
  </si>
  <si>
    <t>Syrian Brothers case (counted as part of Germany's structural investigation into Syria)</t>
  </si>
  <si>
    <t>Taqba massacre suspects (counted as part of Germany's structural investigation into Syria)</t>
  </si>
  <si>
    <r>
      <rPr>
        <u/>
        <sz val="11"/>
        <color indexed="14"/>
        <rFont val="Calibri"/>
        <family val="2"/>
      </rPr>
      <t>https://www.presseportal.de/blaulicht/pm/14981/3657435</t>
    </r>
    <r>
      <rPr>
        <sz val="11"/>
        <color indexed="8"/>
        <rFont val="Calibri"/>
        <family val="2"/>
      </rPr>
      <t xml:space="preserve">
</t>
    </r>
    <r>
      <rPr>
        <u/>
        <sz val="11"/>
        <color indexed="14"/>
        <rFont val="Calibri"/>
        <family val="2"/>
      </rPr>
      <t>https://sputniknews.com/europe/201706121054550606-germany-syrians-arrest-islamic-terrorists/</t>
    </r>
    <r>
      <rPr>
        <sz val="11"/>
        <color indexed="8"/>
        <rFont val="Calibri"/>
        <family val="2"/>
      </rPr>
      <t xml:space="preserve">
</t>
    </r>
    <r>
      <rPr>
        <u/>
        <sz val="11"/>
        <color indexed="14"/>
        <rFont val="Calibri"/>
        <family val="2"/>
      </rPr>
      <t>https://anfenglish.com/news/al-nusra-member-committed-suicide-in-prison-21856</t>
    </r>
    <r>
      <rPr>
        <sz val="11"/>
        <color indexed="8"/>
        <rFont val="Calibri"/>
        <family val="2"/>
      </rPr>
      <t xml:space="preserve">
</t>
    </r>
    <r>
      <rPr>
        <u/>
        <sz val="11"/>
        <color indexed="14"/>
        <rFont val="Calibri"/>
        <family val="2"/>
      </rPr>
      <t>https://www.ndr.de/nachrichten/niedersachsen/hannover_weser-leinegebiet/Mutmassliche-Al-Nusra-Terroristenvor-Gericht-,alnusra102.html</t>
    </r>
    <r>
      <rPr>
        <sz val="11"/>
        <color indexed="8"/>
        <rFont val="Calibri"/>
        <family val="2"/>
      </rPr>
      <t xml:space="preserve">
PRESS RELEASE RE: INDICTMENT - </t>
    </r>
    <r>
      <rPr>
        <u/>
        <sz val="11"/>
        <color indexed="14"/>
        <rFont val="Calibri"/>
        <family val="2"/>
      </rPr>
      <t>https://www.generalbundesanwalt.de/de/showpress.php?newsid=752</t>
    </r>
  </si>
  <si>
    <t>https://www.generalbundesanwalt.de/de/showpress.php?newsid=777</t>
  </si>
  <si>
    <t>Basri, Driss</t>
  </si>
  <si>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http://www.expatica.com/fr/news/French-court-rejects-extradition-of-Rwandan-ex-judge_311045.html</t>
    </r>
    <r>
      <rPr>
        <sz val="11"/>
        <color indexed="8"/>
        <rFont val="Calibri"/>
        <family val="2"/>
      </rPr>
      <t xml:space="preserve">
http://www.lefigaro.fr/flash-actu/2011/09/05/97001-20110905FILWWW00457-genociderwanda-plainte-en-france.php 
https://rwandaises.com/2011/09/un-habitant-de-bouffemont-accuse-de-genocide-au-rwanda/
http://www.lhebdoduvendredi.com/article/4329/nouvelle_plainte_contre_un_presume_genocidaire_rwandais_residant_en_france</t>
    </r>
  </si>
  <si>
    <r>
      <rPr>
        <u/>
        <sz val="11"/>
        <color indexed="14"/>
        <rFont val="Calibri"/>
        <family val="2"/>
      </rPr>
      <t>https://www.collectifpartiescivilesrwanda.fr/en/tableau-des-plaintes-du-cpcr/</t>
    </r>
    <r>
      <rPr>
        <sz val="11"/>
        <color indexed="8"/>
        <rFont val="Calibri"/>
        <family val="2"/>
      </rPr>
      <t xml:space="preserve">
</t>
    </r>
    <r>
      <rPr>
        <u/>
        <sz val="11"/>
        <color indexed="14"/>
        <rFont val="Calibri"/>
        <family val="2"/>
      </rPr>
      <t>https://trialinternational.org/latest-post/manasse-bigwenzare/</t>
    </r>
    <r>
      <rPr>
        <sz val="11"/>
        <color indexed="8"/>
        <rFont val="Calibri"/>
        <family val="2"/>
      </rPr>
      <t xml:space="preserve">
</t>
    </r>
    <r>
      <rPr>
        <u/>
        <sz val="11"/>
        <color indexed="14"/>
        <rFont val="Calibri"/>
        <family val="2"/>
      </rPr>
      <t>http://www.expatica.com/fr/news/French-court-rejects-extradition-of-Rwandan-ex-judge_311045.html</t>
    </r>
    <r>
      <rPr>
        <sz val="11"/>
        <color indexed="8"/>
        <rFont val="Calibri"/>
        <family val="2"/>
      </rPr>
      <t xml:space="preserve">
http://www.lefigaro.fr/flash-actu/2011/09/05/97001-20110905FILWWW00457-genociderwanda-plainte-en-france.php 
https://rwandaises.com/2011/09/un-habitant-de-bouffemont-accuse-de-genocide-au-rwanda/
http://www.lhebdoduvendredi.com/article/4329/nouvelle_plainte_contre_un_presume_genocidaire_rwandais_residant_en_france</t>
    </r>
  </si>
  <si>
    <t>Dominique Ntawukuriryayo (or Ntawukulilyayo)_2007</t>
  </si>
  <si>
    <t>82</t>
  </si>
  <si>
    <t>https://web.archive.org/web/20050310130806/http://www.tunisnews.net/9novembre01.htm
https://www.nouvelobs.com/societe/20011109.OBS0339/six-tunisiens-portent-plainte.html
https://scholar.lib.vt.edu/InterNews/LeMonde/issues/2001/monde.20011114.pdf</t>
  </si>
  <si>
    <r>
      <rPr>
        <sz val="11"/>
        <color indexed="8"/>
        <rFont val="Calibri"/>
        <family val="2"/>
      </rPr>
      <t xml:space="preserve">https://trialinternational.org/latest-post/torture-in-gambia-ex-minister-ousman-sonko-must-face-his-responsibilities/
</t>
    </r>
    <r>
      <rPr>
        <u/>
        <sz val="11"/>
        <color indexed="14"/>
        <rFont val="Calibri"/>
        <family val="2"/>
      </rPr>
      <t>http://www.euronews.com/2017/01/26/swiss-take-former-gambian-minister-sonko-into-custody-media</t>
    </r>
    <r>
      <rPr>
        <sz val="11"/>
        <color indexed="8"/>
        <rFont val="Calibri"/>
        <family val="2"/>
      </rPr>
      <t xml:space="preserve">
</t>
    </r>
    <r>
      <rPr>
        <u/>
        <sz val="11"/>
        <color indexed="14"/>
        <rFont val="Calibri"/>
        <family val="2"/>
      </rPr>
      <t>http://uk.reuters.com/article/uk-gambia-politics-swiss-idUKKBN15A1QC</t>
    </r>
    <r>
      <rPr>
        <sz val="11"/>
        <color indexed="8"/>
        <rFont val="Calibri"/>
        <family val="2"/>
      </rPr>
      <t xml:space="preserve">
https://www.nzz.ch/schweiz/verbrechen-gegen-die-menschlichkeit-untersuchungshaft-fuer-gambias-ehemaligen-innenminister-ld.142533
</t>
    </r>
    <r>
      <rPr>
        <u/>
        <sz val="11"/>
        <color indexed="14"/>
        <rFont val="Calibri"/>
        <family val="2"/>
      </rPr>
      <t>https://www.letemps.ch/suisse/2017/06/02/ousman-sonko-pouvoir-gambien-prison-bernoise</t>
    </r>
    <r>
      <rPr>
        <sz val="11"/>
        <color indexed="8"/>
        <rFont val="Calibri"/>
        <family val="2"/>
      </rPr>
      <t xml:space="preserve">
</t>
    </r>
    <r>
      <rPr>
        <u/>
        <sz val="11"/>
        <color indexed="14"/>
        <rFont val="Calibri"/>
        <family val="2"/>
      </rPr>
      <t>https://trialinternational.org/latest-post/sonko-case-voices-of-the-victims/</t>
    </r>
  </si>
  <si>
    <r>
      <rPr>
        <u/>
        <sz val="11"/>
        <color indexed="14"/>
        <rFont val="Calibri"/>
        <family val="2"/>
      </rPr>
      <t>https://trialinternational.org/latest-post/emmanuel-nkunzuwimye/</t>
    </r>
    <r>
      <rPr>
        <sz val="11"/>
        <color indexed="8"/>
        <rFont val="Calibri"/>
        <family val="2"/>
      </rPr>
      <t xml:space="preserve">
</t>
    </r>
    <r>
      <rPr>
        <u/>
        <sz val="11"/>
        <color indexed="14"/>
        <rFont val="Calibri"/>
        <family val="2"/>
      </rPr>
      <t>http://www.newtimes.co.rw/section/article/2011-03-31/29802/</t>
    </r>
    <r>
      <rPr>
        <sz val="11"/>
        <color indexed="8"/>
        <rFont val="Calibri"/>
        <family val="2"/>
      </rPr>
      <t xml:space="preserve">
On Ndahimana’s release: </t>
    </r>
    <r>
      <rPr>
        <u/>
        <sz val="11"/>
        <color indexed="14"/>
        <rFont val="Calibri"/>
        <family val="2"/>
      </rPr>
      <t>http://editions-sources-du-nil.over-blog.com/article-trois-rwandais-liberes-sous-caution-en-belgique-98934503.html</t>
    </r>
  </si>
  <si>
    <r>
      <rPr>
        <u/>
        <sz val="11"/>
        <color indexed="14"/>
        <rFont val="Calibri"/>
        <family val="2"/>
      </rPr>
      <t>https://www.fidh.org/en/issues/litigation/litigation-against-individuals/Pinochet-and-others-Case/Historic-decision-on-the-crimes-of</t>
    </r>
    <r>
      <rPr>
        <sz val="11"/>
        <color indexed="8"/>
        <rFont val="Calibri"/>
        <family val="2"/>
      </rPr>
      <t xml:space="preserve">
https://www.fidh.org/IMG/pdf/CHILI_DosPress_UK-CS3-02-2-2.pdf
http://www.countercurrents.org/venturini090311.pdf
</t>
    </r>
  </si>
  <si>
    <t>Moved to this folder 10-26-18</t>
  </si>
  <si>
    <t>Passive personality cases because they were French national victims. We moved them to “Non UJ Cases”.</t>
  </si>
  <si>
    <t>Moved to this folder on 10-29-18</t>
  </si>
  <si>
    <t>Moved to this folder on 10-29-18
Added 11-12-17
Completed 11-12-17
Reviewed 9-28-2018</t>
  </si>
  <si>
    <t>Passive personality because sister was Spanish citizen since 1980s as explained to Maximo by one of the attorneys of Guernica37</t>
  </si>
  <si>
    <t>We took it out from UJ database due to insufficient information on the crime and other details.</t>
  </si>
  <si>
    <t>Completed 10-30-18</t>
  </si>
  <si>
    <t>ETA</t>
  </si>
  <si>
    <t>El titular del Juzgado Nacional en lo Criminal y Correccional Federal número 6 de Buenos Aires, Rodolfo Canicoba Corral, ha remitido un exhorto internacional en el que hace saber que tramita una causa a raíz de una denuncia formulada el 21 de septiembre de 2015 por la asociación española de víctimas Dignidad y Justicia contra cuarenta y una personas.</t>
  </si>
  <si>
    <t>E-mail between Maximo Langer and Office of the Prosecutor in Argentina
https://www.efe.com/efe/espana/politica/un-juez-argentino-pide-ayuda-a-espana-para-imputar-eta-crimen-contra-la-humanidad/10002-2942268
https://www.elmundo.es/espana/2015/09/21/56003c61e2704e39038b4590.html
https://www.elmundo.es/espana/2017/05/10/59122b3d22601d96038b45be.html</t>
  </si>
  <si>
    <t>John Doe1 ETA (Spain/Argentina)</t>
  </si>
  <si>
    <t>John Doe2 ETA (Spain/Argentina)</t>
  </si>
  <si>
    <t>John Doe3 ETA (Spain/Argentina)</t>
  </si>
  <si>
    <t>John Doe4 ETA (Spain/Argentina)</t>
  </si>
  <si>
    <t>John Doe5 ETA (Spain/Argentina)</t>
  </si>
  <si>
    <t>John Doe6 ETA (Spain/Argentina)</t>
  </si>
  <si>
    <t>John Doe7 ETA (Spain/Argentina)</t>
  </si>
  <si>
    <t>John Doe8 ETA (Spain/Argentina)</t>
  </si>
  <si>
    <t>John Doe9 ETA (Spain/Argentina)</t>
  </si>
  <si>
    <t>John Doe10 ETA (Spain/Argentina)</t>
  </si>
  <si>
    <t>John Doe11 ETA (Spain/Argentina)</t>
  </si>
  <si>
    <t>John Doe12 ETA (Spain/Argentina)</t>
  </si>
  <si>
    <t>John Doe13 ETA (Spain/Argentina)</t>
  </si>
  <si>
    <t>John Doe14 ETA (Spain/Argentina)</t>
  </si>
  <si>
    <t>John Doe15 ETA (Spain/Argentina)</t>
  </si>
  <si>
    <t>John Doe16 ETA (Spain/Argentina)</t>
  </si>
  <si>
    <t>John Doe17 ETA (Spain/Argentina)</t>
  </si>
  <si>
    <t>John Doe18 ETA (Spain/Argentina)</t>
  </si>
  <si>
    <t>John Doe19 ETA (Spain/Argentina)</t>
  </si>
  <si>
    <t>John Doe20 ETA (Spain/Argentina)</t>
  </si>
  <si>
    <t>John Doe21 ETA (Spain/Argentina)</t>
  </si>
  <si>
    <t>John Doe22 ETA (Spain/Argentina)</t>
  </si>
  <si>
    <t>John Doe23 ETA (Spain/Argentina)</t>
  </si>
  <si>
    <t>John Doe24 ETA (Spain/Argentina)</t>
  </si>
  <si>
    <t>John Doe25 ETA (Spain/Argentina)</t>
  </si>
  <si>
    <t>John Doe26 ETA (Spain/Argentina)</t>
  </si>
  <si>
    <t>John Doe27 ETA (Spain/Argentina)</t>
  </si>
  <si>
    <t>John Doe28 ETA (Spain/Argentina)</t>
  </si>
  <si>
    <t>John Doe29 ETA (Spain/Argentina)</t>
  </si>
  <si>
    <t>John Doe30 ETA (Spain/Argentina)</t>
  </si>
  <si>
    <t>John Doe32 ETA (Spain/Argentina)</t>
  </si>
  <si>
    <t>John Doe33 ETA (Spain/Argentina)</t>
  </si>
  <si>
    <t>John Doe34 ETA (Spain/Argentina)</t>
  </si>
  <si>
    <t>John Doe35 ETA (Spain/Argentina)</t>
  </si>
  <si>
    <t>John Doe36 ETA (Spain/Argentina)</t>
  </si>
  <si>
    <t>John Doe37 ETA (Spain/Argentina)</t>
  </si>
  <si>
    <t>John Doe38 ETA (Spain/Argentina)</t>
  </si>
  <si>
    <t>John Doe39 ETA (Spain/Argentina)</t>
  </si>
  <si>
    <t>John Doe40 ETA (Spain/Argentina)</t>
  </si>
  <si>
    <t>John Doe41 ETA (Spain/Argentina)</t>
  </si>
  <si>
    <t>Completed 11-1-18</t>
  </si>
  <si>
    <t>Gina Haspel</t>
  </si>
  <si>
    <t>https://www.ecchr.eu/en/case/germany-criminal-complaint-against-cia-director-gina-haspel/</t>
  </si>
  <si>
    <t>Added 11-1-18</t>
  </si>
  <si>
    <t>Liberia case</t>
  </si>
  <si>
    <t>1993-1997</t>
  </si>
  <si>
    <t>https://trialinternational.org/latest-post/kunti-k/
https://www.justiceinfo.net/en/tribunals/national-tribunals/38794-paris-arrest-a-new-step-to-justice-for-liberian-war-crimes.html
https://www.outlookindia.com/newsscroll/france-charges-liberia-exmilitant-for-crimes-against-humanity/1378498
https://frontpageafricaonline.com/liberia-war-crimes-trial/suspect-of-crimes-against-humanity-in-liberia-arrested-in-france/</t>
  </si>
  <si>
    <t>Trial Internaitional: On 23 July 2018, the Swiss NGO Civitas Maxima launched a complaint in the name of Liberian victims before the Office of the prosecutor in Paris.</t>
  </si>
  <si>
    <t>Sweden Syria Investigation</t>
  </si>
  <si>
    <t>https://www.hrw.org/sites/default/files/report_pdf/ijsyria1017_web.pdf at p. 32
https://www.nytimes.com/2017/10/03/world/middleeast/syria-war-crime.html</t>
  </si>
  <si>
    <t>-1</t>
  </si>
  <si>
    <t>Thomas Ntabadahiga</t>
  </si>
  <si>
    <t>http://www.collectifpartiescivilesrwanda.fr/le-cpcr-se-constitue-partie-civile-dans-le-dossier-ntabadahiga/
http://www.collectifpartiescivilesrwanda.fr/tableau-des-plaintes-du-cpcr/</t>
  </si>
  <si>
    <r>
      <rPr>
        <u/>
        <sz val="11"/>
        <color indexed="14"/>
        <rFont val="Calibri"/>
        <family val="2"/>
      </rPr>
      <t>https://www.thelocal.se/20110408/33104
http://www.trial-ch.org/en/resources/trial-watch/trial-watch/profiles/profile/904/action/show/controller/Profile.html</t>
    </r>
    <r>
      <rPr>
        <sz val="11"/>
        <color indexed="8"/>
        <rFont val="Calibri"/>
        <family val="2"/>
      </rPr>
      <t xml:space="preserve">
</t>
    </r>
    <r>
      <rPr>
        <u/>
        <sz val="11"/>
        <color indexed="14"/>
        <rFont val="Calibri"/>
        <family val="2"/>
      </rPr>
      <t>http://www.jurist.org/paperchase/2010/10/sweden-prosecutor-brings-war-crimes-charges-against-former-bosnian-prison-guard.php</t>
    </r>
    <r>
      <rPr>
        <sz val="11"/>
        <color indexed="8"/>
        <rFont val="Calibri"/>
        <family val="2"/>
      </rPr>
      <t xml:space="preserve">
</t>
    </r>
    <r>
      <rPr>
        <u/>
        <sz val="11"/>
        <color indexed="14"/>
        <rFont val="Calibri"/>
        <family val="2"/>
      </rPr>
      <t>http://www.balkaninsight.com/en/article/ahmet-makitan-arrested-in-sweden/1458/147</t>
    </r>
    <r>
      <rPr>
        <sz val="11"/>
        <color indexed="8"/>
        <rFont val="Calibri"/>
        <family val="2"/>
      </rPr>
      <t xml:space="preserve">
</t>
    </r>
    <r>
      <rPr>
        <u/>
        <sz val="11"/>
        <color indexed="14"/>
        <rFont val="Calibri"/>
        <family val="2"/>
      </rPr>
      <t>http://www.thelocal.se/20101013/29590</t>
    </r>
    <r>
      <rPr>
        <sz val="11"/>
        <color indexed="8"/>
        <rFont val="Calibri"/>
        <family val="2"/>
      </rPr>
      <t xml:space="preserve">
</t>
    </r>
    <r>
      <rPr>
        <u/>
        <sz val="11"/>
        <color indexed="14"/>
        <rFont val="Calibri"/>
        <family val="2"/>
      </rPr>
      <t>http://www.justice-report.com/en/articles/makitan-sentenced-to-five-years-in-prison-in-sweden</t>
    </r>
  </si>
  <si>
    <t>https://www.thelocal.se/20110408/33104
http://www.balkaninsight.com/en/article/ahmet-makitan-arrested-in-sweden/1458/147
https://archive.is/KDxU</t>
  </si>
  <si>
    <t>Paraguay case</t>
  </si>
  <si>
    <t>Added 11-2-18</t>
  </si>
  <si>
    <t>Héctor García Rey</t>
  </si>
  <si>
    <t>Mateo Estigarribia</t>
  </si>
  <si>
    <t>Juan Luis Distéfano</t>
  </si>
  <si>
    <t>Julián Ruiz Paredes</t>
  </si>
  <si>
    <t>Efraín Fretes Colombino</t>
  </si>
  <si>
    <t>Territorial and active nationality case</t>
  </si>
  <si>
    <t>Carlos Ríos Acevedo</t>
  </si>
  <si>
    <t>Lorenzo Fortunato Laspina</t>
  </si>
  <si>
    <t>Obdulio Arguello Britez</t>
  </si>
  <si>
    <t>Alfonso Lovera Cañete</t>
  </si>
  <si>
    <t>Gustavo Giménez</t>
  </si>
  <si>
    <t>Francisco Cogliogo</t>
  </si>
  <si>
    <t>Wilson Ojeda</t>
  </si>
  <si>
    <t>Felipe Nery Saldivar Benítez</t>
  </si>
  <si>
    <t>Francisco "Tata" Ramírez</t>
  </si>
  <si>
    <t>Francisco Valerio Bogado Farruggio</t>
  </si>
  <si>
    <t>Óscar Gómez Villalba</t>
  </si>
  <si>
    <t>Ramón Salvidar</t>
  </si>
  <si>
    <t>Victorino Lobatti</t>
  </si>
  <si>
    <t>Jorge Oteiza López</t>
  </si>
  <si>
    <t>Silvio Ramón Lindstrom Picco</t>
  </si>
  <si>
    <t>https://rosaluxspba.org/wp-content/uploads/CARTILLA-60-A%C3%91OS-DE-IMPUNIDAD.PY_.pdf
http://www.nanduti.com.py/2015/09/09/conozca-los-nombres-de-los-18-represores-stronistas-querellados-en-argentina/</t>
  </si>
  <si>
    <t>1964-1968</t>
  </si>
  <si>
    <t>Passive personality case may be</t>
  </si>
  <si>
    <t>Ángel Mario Ali Samaniego</t>
  </si>
  <si>
    <t>1974-1977</t>
  </si>
  <si>
    <t>Paraguay</t>
  </si>
  <si>
    <t>Moshe Yaalon</t>
  </si>
  <si>
    <t>Benny Gantz</t>
  </si>
  <si>
    <t>Moshe Feiglin</t>
  </si>
  <si>
    <t>Israel case Cordoba Argentina</t>
  </si>
  <si>
    <t>https://www.publico.es/internacional/ciudadanos-argentinos-presentan-primera-querella.html
http://archivo.laarena.com.ar/opinion-primera_denuncia_en_argentina_contra_israel_por_genocidio_en_gaza-121177-111.html</t>
  </si>
  <si>
    <t>https://www.perfil.com/noticias/internacional/argentinos-presentan-la-primera-querella-contra-israel-por-genocidio-en-gaza-20140906-0065.phtml
https://www.publico.es/internacional/ciudadanos-argentinos-presentan-primera-querella.html
http://archivo.laarena.com.ar/opinion-primera_denuncia_en_argentina_contra_israel_por_genocidio_en_gaza-121177-111.html</t>
  </si>
  <si>
    <t>Polyukhovitch, Ivan Timofeyevich  (or Polyukhovich)</t>
  </si>
  <si>
    <t>Acquit</t>
  </si>
  <si>
    <r>
      <rPr>
        <u/>
        <sz val="11"/>
        <color indexed="14"/>
        <rFont val="Calibri"/>
        <family val="2"/>
      </rPr>
      <t>http://articles.latimes.com/1993-05-28/news/mn-40823_1_war-crimes-trial</t>
    </r>
    <r>
      <rPr>
        <sz val="11"/>
        <color indexed="8"/>
        <rFont val="Calibri"/>
        <family val="2"/>
      </rPr>
      <t xml:space="preserve">
</t>
    </r>
    <r>
      <rPr>
        <u/>
        <sz val="11"/>
        <color indexed="14"/>
        <rFont val="Calibri"/>
        <family val="2"/>
      </rPr>
      <t>https://books.google.com/books?id=dg0hWswKgTIC&amp;pg=PA42&amp;lpg=PA42&amp;dq=Polyukhovich+nazi+australia&amp;source=bl&amp;ots=hdo6WTiPJr&amp;sig=q526Ma0Slr-A-9LVfykeW86hNNc&amp;hl=en&amp;sa=X&amp;ved=0ahUKEwj_kr2ytKjNAhUm94MKHZJaAwsQ6AEIRjAH#v=onepage&amp;q=Polyukhovich%20nazi%20australia&amp;f=false</t>
    </r>
    <r>
      <rPr>
        <sz val="11"/>
        <color indexed="8"/>
        <rFont val="Calibri"/>
        <family val="2"/>
      </rPr>
      <t xml:space="preserve">
</t>
    </r>
    <r>
      <rPr>
        <sz val="11"/>
        <color indexed="8"/>
        <rFont val="Calibri"/>
        <family val="2"/>
      </rPr>
      <t xml:space="preserve">David Bevan’s “A Case to Answer” article
</t>
    </r>
    <r>
      <rPr>
        <u/>
        <sz val="11"/>
        <color indexed="14"/>
        <rFont val="Calibri"/>
        <family val="2"/>
      </rPr>
      <t>https://books.google.com/books?id=7o7KTp1341gC&amp;pg=PA126&amp;lpg=PA126</t>
    </r>
    <r>
      <rPr>
        <sz val="11"/>
        <color indexed="8"/>
        <rFont val="Calibri"/>
        <family val="2"/>
      </rPr>
      <t xml:space="preserve">
</t>
    </r>
    <r>
      <rPr>
        <u/>
        <sz val="11"/>
        <color indexed="14"/>
        <rFont val="Calibri"/>
        <family val="2"/>
      </rPr>
      <t>https://books.google.com/books?id=5h_8dxXEIPsC&amp;pg=PA227</t>
    </r>
    <r>
      <rPr>
        <sz val="11"/>
        <color indexed="8"/>
        <rFont val="Calibri"/>
        <family val="2"/>
      </rPr>
      <t xml:space="preserve">, pp. 227-230
</t>
    </r>
    <r>
      <rPr>
        <sz val="11"/>
        <color indexed="8"/>
        <rFont val="Calibri"/>
        <family val="2"/>
      </rPr>
      <t xml:space="preserve">Chronology here: </t>
    </r>
    <r>
      <rPr>
        <u/>
        <sz val="11"/>
        <color indexed="14"/>
        <rFont val="Calibri"/>
        <family val="2"/>
      </rPr>
      <t>https://www.monash.edu/law/research/projects/war-crimes-australia/chronology</t>
    </r>
    <r>
      <rPr>
        <sz val="11"/>
        <color indexed="8"/>
        <rFont val="Calibri"/>
        <family val="2"/>
      </rPr>
      <t xml:space="preserve">
</t>
    </r>
    <r>
      <rPr>
        <sz val="11"/>
        <color indexed="8"/>
        <rFont val="Calibri"/>
        <family val="2"/>
      </rPr>
      <t>Polyukhovich v. Commonwealth of Australia, (1991) 172 CLR 501, F.C. 91/026 (Australian High Court 14 August 1991) (obtainable from http://www.austlii.edu.au/au/cases/cth/high_ct/172clr501.html) (dismissal for lack of evidence)</t>
    </r>
  </si>
  <si>
    <t>8/1/1941-5/31/1943</t>
  </si>
  <si>
    <t>Polyukhovich v. Commonwealth of Australia, (1991) 172 CLR 501, F.C. 91/026 (Australian High Court 14 August 1991) (obtainable from http://www.austlii.edu.au/au/cases/cth/high_ct/172clr501.html) (dismissal for lack of evidence)</t>
  </si>
  <si>
    <t>Doe_John173</t>
  </si>
  <si>
    <t>Dusko Cvjetkovic</t>
  </si>
  <si>
    <r>
      <rPr>
        <u/>
        <sz val="11"/>
        <color indexed="14"/>
        <rFont val="Calibri"/>
        <family val="2"/>
      </rPr>
      <t>https://trialinternational.org/latest-post/dusko-cvjetkovic/</t>
    </r>
    <r>
      <rPr>
        <sz val="11"/>
        <color indexed="8"/>
        <rFont val="Calibri"/>
        <family val="2"/>
      </rPr>
      <t xml:space="preserve">
</t>
    </r>
  </si>
  <si>
    <t>“the Security Directorate for the State of Salzburg started to investigate the case of Cvjetkovic.” (not clear who told them to)</t>
  </si>
  <si>
    <t>Republic of Austria v. Cvjetkovic, Landesgericht Salzburg, 31 May 1995</t>
  </si>
  <si>
    <t xml:space="preserve">StGB </t>
  </si>
  <si>
    <t>lack of evidence</t>
  </si>
  <si>
    <t>Etienne Nzabonimana (Nzabonimana</t>
  </si>
  <si>
    <t>Two Brothers cases</t>
  </si>
  <si>
    <r>
      <rPr>
        <u/>
        <sz val="10"/>
        <color indexed="14"/>
        <rFont val="Geneva"/>
        <family val="2"/>
      </rPr>
      <t>https://www.hrw.org/reports/2006/ij0606/6.htm#_ftn149</t>
    </r>
    <r>
      <rPr>
        <sz val="10"/>
        <color indexed="8"/>
        <rFont val="Geneva"/>
        <family val="2"/>
      </rPr>
      <t xml:space="preserve"> </t>
    </r>
    <r>
      <rPr>
        <u/>
        <sz val="10"/>
        <color indexed="28"/>
        <rFont val="Geneva"/>
        <family val="2"/>
      </rPr>
      <t>[149]</t>
    </r>
    <r>
      <rPr>
        <sz val="10"/>
        <color indexed="8"/>
        <rFont val="Geneva"/>
        <family val="2"/>
      </rPr>
      <t xml:space="preserve">La Cour d’Assises de L’arrondissement Administratif de Bruxelles-Capitale, verdict of  June 29, 2005. 
</t>
    </r>
    <r>
      <rPr>
        <sz val="10"/>
        <color indexed="8"/>
        <rFont val="Geneva"/>
        <family val="2"/>
      </rPr>
      <t xml:space="preserve">See also “Rwandans sentenced over genocide,” BBC News, June 29, 2005, [online] http://news.bbc.co.uk/2/hi/africa/4635637.stm (retrieved April 2006).
</t>
    </r>
    <r>
      <rPr>
        <sz val="10"/>
        <color indexed="8"/>
        <rFont val="Geneva"/>
        <family val="2"/>
      </rPr>
      <t xml:space="preserve">http://www.sussex.ac.uk/Units/spru/hsp/documents/Dragffy%20Chronolgoy%20HSDC.pdf
</t>
    </r>
    <r>
      <rPr>
        <sz val="10"/>
        <color indexed="8"/>
        <rFont val="Geneva"/>
        <family val="2"/>
      </rPr>
      <t xml:space="preserve">DECISION at </t>
    </r>
    <r>
      <rPr>
        <u/>
        <sz val="10"/>
        <color indexed="14"/>
        <rFont val="Geneva"/>
        <family val="2"/>
      </rPr>
      <t>http://www.asser.nl/upload/documents/DomCLIC/Docs/NLP/Belgium/Nzabonimana_and_Ndashyikirawa_Verdict_29-06-2005.pdf</t>
    </r>
    <r>
      <rPr>
        <sz val="10"/>
        <color indexed="8"/>
        <rFont val="Geneva"/>
        <family val="2"/>
      </rPr>
      <t xml:space="preserve">
</t>
    </r>
  </si>
  <si>
    <t>4/1994 APPROX</t>
  </si>
  <si>
    <t>Rwandan victim</t>
  </si>
  <si>
    <r>
      <rPr>
        <sz val="11"/>
        <color indexed="8"/>
        <rFont val="Calibri"/>
        <family val="2"/>
      </rPr>
      <t xml:space="preserve">Court of Cassation: ”Belgium, Cour d’assises de Bruxelles, </t>
    </r>
    <r>
      <rPr>
        <i/>
        <sz val="11"/>
        <color indexed="8"/>
        <rFont val="Times"/>
        <family val="1"/>
      </rPr>
      <t>Nzabonimana and Ndashyikirwa</t>
    </r>
    <r>
      <rPr>
        <sz val="11"/>
        <color indexed="8"/>
        <rFont val="Calibri"/>
        <family val="2"/>
      </rPr>
      <t xml:space="preserve">, 29 June 2005.”
</t>
    </r>
    <r>
      <rPr>
        <sz val="11"/>
        <color indexed="8"/>
        <rFont val="Calibri"/>
        <family val="2"/>
      </rPr>
      <t>Appeals Court: Nzabonimana and Ndashyikirwa, (Ct. Appeals Brussels)(Belgium) Jun. 29, 2005</t>
    </r>
  </si>
  <si>
    <t>!!?</t>
  </si>
  <si>
    <t xml:space="preserve">Ntuyahaga, Bernard </t>
  </si>
  <si>
    <r>
      <rPr>
        <u/>
        <sz val="11"/>
        <color indexed="14"/>
        <rFont val="Calibri"/>
        <family val="2"/>
      </rPr>
      <t>https://trialinternational.org/latest-post/bernard-ntuyahaga/</t>
    </r>
    <r>
      <rPr>
        <sz val="11"/>
        <color indexed="8"/>
        <rFont val="Calibri"/>
        <family val="2"/>
      </rPr>
      <t xml:space="preserve">
</t>
    </r>
    <r>
      <rPr>
        <u/>
        <sz val="11"/>
        <color indexed="14"/>
        <rFont val="Calibri"/>
        <family val="2"/>
      </rPr>
      <t>http://web.archive.org/web/20070929100010/http://www.irinnews.org/reporttest.aspx?ReportId=12532</t>
    </r>
    <r>
      <rPr>
        <sz val="11"/>
        <color indexed="8"/>
        <rFont val="Calibri"/>
        <family val="2"/>
      </rPr>
      <t xml:space="preserve">
</t>
    </r>
    <r>
      <rPr>
        <u/>
        <sz val="11"/>
        <color indexed="14"/>
        <rFont val="Calibri"/>
        <family val="2"/>
      </rPr>
      <t>http://web.archive.org/web/20070929123127/http://www.irinnews.org/reporttest.aspx?ReportId=6937</t>
    </r>
    <r>
      <rPr>
        <sz val="11"/>
        <color indexed="8"/>
        <rFont val="Calibri"/>
        <family val="2"/>
      </rPr>
      <t xml:space="preserve">
</t>
    </r>
    <r>
      <rPr>
        <u/>
        <sz val="11"/>
        <color indexed="14"/>
        <rFont val="Calibri"/>
        <family val="2"/>
      </rPr>
      <t>https://www.justicetribune.com/articles/no-more-waiting-bernard-ntuyahaga</t>
    </r>
  </si>
  <si>
    <t>Vincent Ntezimana</t>
  </si>
  <si>
    <t>Butare four</t>
  </si>
  <si>
    <t>http://heinonline.org/HOL/Page?handle=hein.journals/jicj1&amp;div=31&amp;g_sent=1&amp;collection=journals</t>
  </si>
  <si>
    <t>“Both cases that led to conviction, Butare Four and The Two Brothers, were brought to the attention of the Parquet by parties civiles.”
Kingdom of Belgium on own motion: “In February 1995 the Kingdom of Belgium decided to commence investigations in relation to Elie Ndayambaje, (a prominent member of the commune of Muganza in the Prefecture of Butare who was appointed Bourgmestre of Muganza in June 1994), , Joseph Kanyabashi, the Bourgmestre of the commune of Ngoma in the Prefecture of Butare; and Alphonse Higaniro, a former Minister and Director of the Para-statal SORWAL in the Commune of Butare, in the Prefecture of Butare.”</t>
  </si>
  <si>
    <t>"Belgium, Cour d’assises de Bruxelles, Higaniro et al., 8 June 2001. Their appeal in cassation was subsequently rejected. See L. Reydams, ‘Belgium’s First Application of Universal Jurisdiction: The Butare Four Case’ (2003) 1(2) Journal of International Criminal Justice 428-436.”</t>
  </si>
  <si>
    <t>Ephrem Nkezabera</t>
  </si>
  <si>
    <r>
      <rPr>
        <sz val="11"/>
        <color indexed="8"/>
        <rFont val="Calibri"/>
        <family val="2"/>
      </rPr>
      <t xml:space="preserve">https://trialinternational.org/latest-post/ephrem-nkezabera/
</t>
    </r>
    <r>
      <rPr>
        <u/>
        <sz val="11"/>
        <color indexed="14"/>
        <rFont val="Calibri"/>
        <family val="2"/>
      </rPr>
      <t>http://www.hirondellenews.com/other-courts/332-english-categories/other-trials/nkezabera</t>
    </r>
  </si>
  <si>
    <r>
      <rPr>
        <sz val="11"/>
        <color indexed="8"/>
        <rFont val="Calibri"/>
        <family val="2"/>
      </rPr>
      <t xml:space="preserve">"The Chief Prosecutor of the International Criminal Tribunal for Rwanda (ICTR) transferred the indictment brief to the Belgian examining magistrates in charge of the case.” </t>
    </r>
    <r>
      <rPr>
        <u/>
        <sz val="11"/>
        <color indexed="14"/>
        <rFont val="Calibri"/>
        <family val="2"/>
      </rPr>
      <t>http://www.trial-ch.org/en/resources/trial-watch/trial-watch/profiles/profile/627/action/show/controller/Profile/tab/legal-procedure.html</t>
    </r>
  </si>
  <si>
    <t>Nkezabera was absent during initial trial, retrial ordered so he could be present.</t>
  </si>
  <si>
    <t>Samuel Ndashykirwa (or Ndashyikirwa)</t>
  </si>
  <si>
    <t>Consolata Mukangango</t>
  </si>
  <si>
    <t>Completed 7-15-16
Re-added to database 11-5-18</t>
  </si>
  <si>
    <t>Julienne Mukabutera</t>
  </si>
  <si>
    <t>Alphonse Higarino (or Higaniro)</t>
  </si>
  <si>
    <r>
      <rPr>
        <u/>
        <sz val="11"/>
        <color indexed="14"/>
        <rFont val="Calibri"/>
        <family val="2"/>
      </rPr>
      <t>https://trialinternational.org/latest-post/alphonse-higaniro/</t>
    </r>
    <r>
      <rPr>
        <sz val="11"/>
        <color indexed="8"/>
        <rFont val="Calibri"/>
        <family val="2"/>
      </rPr>
      <t xml:space="preserve">
</t>
    </r>
    <r>
      <rPr>
        <u/>
        <sz val="11"/>
        <color indexed="14"/>
        <rFont val="Calibri"/>
        <family val="2"/>
      </rPr>
      <t>http://heinonline.org/HOL/Page?handle=hein.journals/jicj1&amp;div=31&amp;g_sent=1&amp;collection=journals</t>
    </r>
  </si>
  <si>
    <t>Completed 8-1-16
Re-added to database 11-5-18</t>
  </si>
  <si>
    <t>Completed 8-3-16
Re-added to database 11-5-18</t>
  </si>
  <si>
    <t>Completed 12-13-16
Re-added to database 11-5-18</t>
  </si>
  <si>
    <t>Imre Finta</t>
  </si>
  <si>
    <t>16 may and 30 June 1944</t>
  </si>
  <si>
    <t>1989 (approx)</t>
  </si>
  <si>
    <t>Jacques Mungwarere</t>
  </si>
  <si>
    <r>
      <rPr>
        <u/>
        <sz val="11"/>
        <color indexed="14"/>
        <rFont val="Calibri"/>
        <family val="2"/>
      </rPr>
      <t>https://trialinternational.org/latest-post/jacques-mungwarere/</t>
    </r>
    <r>
      <rPr>
        <sz val="11"/>
        <color indexed="8"/>
        <rFont val="Calibri"/>
        <family val="2"/>
      </rPr>
      <t xml:space="preserve">
</t>
    </r>
    <r>
      <rPr>
        <u/>
        <sz val="11"/>
        <color indexed="14"/>
        <rFont val="Calibri"/>
        <family val="2"/>
      </rPr>
      <t>http://www.internationalcrimesdatabase.org/Case/1026</t>
    </r>
    <r>
      <rPr>
        <sz val="11"/>
        <color indexed="8"/>
        <rFont val="Calibri"/>
        <family val="2"/>
      </rPr>
      <t xml:space="preserve">
</t>
    </r>
    <r>
      <rPr>
        <u/>
        <sz val="11"/>
        <color indexed="14"/>
        <rFont val="Calibri"/>
        <family val="2"/>
      </rPr>
      <t>http://web.archive.org/web/20130711053432/http://www.ccij.ca/programs/cases/index.php?DOC_INST=19</t>
    </r>
  </si>
  <si>
    <t>"2003: A childhood acquaintance recognizes Mungwarere on a bus in Windsor, Ontario and contacts the RCMP.”</t>
  </si>
  <si>
    <t>Crimes Against Humanity and War Crimes Act, SC 2000, c 24.</t>
  </si>
  <si>
    <t>"The judge ruled that…the Crown had not proven its case beyond a reasonable doubt.”</t>
  </si>
  <si>
    <t>Desire Munyaneza</t>
  </si>
  <si>
    <r>
      <rPr>
        <u/>
        <sz val="11"/>
        <color indexed="14"/>
        <rFont val="Calibri"/>
        <family val="2"/>
      </rPr>
      <t>https://www.globalpolicy.org/component/content/article/163/29431.html</t>
    </r>
    <r>
      <rPr>
        <sz val="11"/>
        <color indexed="8"/>
        <rFont val="Calibri"/>
        <family val="2"/>
      </rPr>
      <t xml:space="preserve">
</t>
    </r>
    <r>
      <rPr>
        <u/>
        <sz val="11"/>
        <color indexed="14"/>
        <rFont val="Calibri"/>
        <family val="2"/>
      </rPr>
      <t>https://trialinternational.org/latest-post/desire-munyaneza/</t>
    </r>
    <r>
      <rPr>
        <sz val="11"/>
        <color indexed="8"/>
        <rFont val="Calibri"/>
        <family val="2"/>
      </rPr>
      <t xml:space="preserve">
</t>
    </r>
    <r>
      <rPr>
        <u/>
        <sz val="11"/>
        <color indexed="14"/>
        <rFont val="Calibri"/>
        <family val="2"/>
      </rPr>
      <t>http://tvo.org/blog/current-affairs/inside-agenda/canadian-courts-and-crimes-against-humanity</t>
    </r>
  </si>
  <si>
    <r>
      <rPr>
        <sz val="11"/>
        <color indexed="8"/>
        <rFont val="Calibri"/>
        <family val="2"/>
      </rPr>
      <t xml:space="preserve">"The Munyaneza case was opened in October 1997, following a complaint by a Rwandan citizen living in Canada” </t>
    </r>
    <r>
      <rPr>
        <u/>
        <sz val="11"/>
        <color indexed="14"/>
        <rFont val="Calibri"/>
        <family val="2"/>
      </rPr>
      <t>http://www.asser.nl/upload/documents/DomCLIC/Docs/NLP/Canada/Munyaneza_Judgement_22-5-2009_EN.pdf</t>
    </r>
  </si>
  <si>
    <t>Refit (or Refik) Saric</t>
  </si>
  <si>
    <r>
      <rPr>
        <u/>
        <sz val="11"/>
        <color indexed="14"/>
        <rFont val="Calibri"/>
        <family val="2"/>
      </rPr>
      <t>https://trialinternational.org/latest-post/refik-saric/</t>
    </r>
    <r>
      <rPr>
        <sz val="11"/>
        <color indexed="8"/>
        <rFont val="Calibri"/>
        <family val="2"/>
      </rPr>
      <t xml:space="preserve">
</t>
    </r>
    <r>
      <rPr>
        <sz val="11"/>
        <color indexed="8"/>
        <rFont val="Calibri"/>
        <family val="2"/>
      </rPr>
      <t>http://www.internationalcrimesdatabase.org/Case/743/Saric/</t>
    </r>
  </si>
  <si>
    <t>“Other refugees at a Red Cross refugee center recognized him as a guard at the Dretelj camp in Bosnia-Herzegovina” and reported him to police</t>
  </si>
  <si>
    <t>“Section 8, paragraph 5, of the Penal Code, cf Articles 129 and 130 and Articles 146 and 147 respectively of the 3rd and 4th Geneva Conventions of 1949 relating to the protection of victims of war”</t>
  </si>
  <si>
    <t>5 charges dropped for lack of evilence</t>
  </si>
  <si>
    <t>François Bazaramba</t>
  </si>
  <si>
    <r>
      <rPr>
        <sz val="11"/>
        <color indexed="8"/>
        <rFont val="Calibri"/>
        <family val="2"/>
      </rPr>
      <t xml:space="preserve">http://www.internationalcrimesdatabase.org/upload/ICD/Upload973/Bazaramba%20Judgment%20-%20part%20B.pdf
</t>
    </r>
    <r>
      <rPr>
        <u/>
        <sz val="11"/>
        <color indexed="14"/>
        <rFont val="Calibri"/>
        <family val="2"/>
      </rPr>
      <t>https://trialinternational.org/latest-post/francois-bazaramba/</t>
    </r>
    <r>
      <rPr>
        <sz val="11"/>
        <color indexed="8"/>
        <rFont val="Calibri"/>
        <family val="2"/>
      </rPr>
      <t xml:space="preserve">
</t>
    </r>
    <r>
      <rPr>
        <sz val="11"/>
        <color indexed="8"/>
        <rFont val="Calibri"/>
        <family val="2"/>
      </rPr>
      <t xml:space="preserve">http://www.asser.nl/upload/documents/DomCLIC/Docs/NLP/Finland/Bazaramba_Press_Release_EN.pdf
</t>
    </r>
    <r>
      <rPr>
        <sz val="11"/>
        <color indexed="8"/>
        <rFont val="Calibri"/>
        <family val="2"/>
      </rPr>
      <t xml:space="preserve">ECHR (different case, but mentioned here): http://hudoc.echr.coe.int/sites/eng/pages/search.aspx?i=001-107183#{%22itemid%22:[%22001-107183%22]}
</t>
    </r>
    <r>
      <rPr>
        <sz val="11"/>
        <color indexed="8"/>
        <rFont val="Calibri"/>
        <family val="2"/>
      </rPr>
      <t xml:space="preserve">ICD: http://www.internationalcrimesdatabase.org/Case/973/Bazaramba/05/02/2014
</t>
    </r>
    <r>
      <rPr>
        <u/>
        <sz val="11"/>
        <color indexed="14"/>
        <rFont val="Calibri"/>
        <family val="2"/>
      </rPr>
      <t>http://www.bbc.co.uk/news/10294529</t>
    </r>
  </si>
  <si>
    <t>1993-1994</t>
  </si>
  <si>
    <t>“The Rwandan judicial authorities issued an international search warrant on him on 4 May 2006. The National Bureau of Investigation of Finland started work in December 2006 to establish whether a pre-trial investigation was warranted.”</t>
  </si>
  <si>
    <t>Novislav Djajic</t>
  </si>
  <si>
    <r>
      <rPr>
        <sz val="11"/>
        <color indexed="8"/>
        <rFont val="Calibri"/>
        <family val="2"/>
      </rPr>
      <t xml:space="preserve">https://trialinternational.org/latest-post/novislav-djajic/
</t>
    </r>
    <r>
      <rPr>
        <u/>
        <sz val="11"/>
        <color indexed="14"/>
        <rFont val="Calibri"/>
        <family val="2"/>
      </rPr>
      <t>http://www.internationalcrimesdatabase.org/Case/1096</t>
    </r>
    <r>
      <rPr>
        <sz val="11"/>
        <color indexed="8"/>
        <rFont val="Calibri"/>
        <family val="2"/>
      </rPr>
      <t xml:space="preserve">
</t>
    </r>
    <r>
      <rPr>
        <u/>
        <sz val="11"/>
        <color indexed="14"/>
        <rFont val="Calibri"/>
        <family val="2"/>
      </rPr>
      <t>https://translate.google.com/translate?hl=en&amp;sl=de&amp;u=http://www.spiegel.de/spiegel/print/d-8670655.html&amp;prev=search</t>
    </r>
    <r>
      <rPr>
        <sz val="11"/>
        <color indexed="8"/>
        <rFont val="Calibri"/>
        <family val="2"/>
      </rPr>
      <t xml:space="preserve">
</t>
    </r>
    <r>
      <rPr>
        <u/>
        <sz val="11"/>
        <color indexed="14"/>
        <rFont val="Calibri"/>
        <family val="2"/>
      </rPr>
      <t>https://translate.google.com/translate?hl=en&amp;sl=de&amp;u=http://archiv.rhein-zeitung.de/on/97/05/24/topnews/urteil.html&amp;prev=search</t>
    </r>
    <r>
      <rPr>
        <sz val="11"/>
        <color indexed="8"/>
        <rFont val="Calibri"/>
        <family val="2"/>
      </rPr>
      <t xml:space="preserve">
</t>
    </r>
    <r>
      <rPr>
        <u/>
        <sz val="11"/>
        <color indexed="14"/>
        <rFont val="Calibri"/>
        <family val="2"/>
      </rPr>
      <t>http://search.proquest.com/openview/6fcd3e8a5f24d91b2338eb6a7f02954e/1?pq-origsite=gscholar</t>
    </r>
    <r>
      <rPr>
        <sz val="11"/>
        <color indexed="8"/>
        <rFont val="Calibri"/>
        <family val="2"/>
      </rPr>
      <t xml:space="preserve">
</t>
    </r>
    <r>
      <rPr>
        <u/>
        <sz val="11"/>
        <color indexed="14"/>
        <rFont val="Calibri"/>
        <family val="2"/>
      </rPr>
      <t>http://heinonline.org/HOL/PrintRequest?collection=journals&amp;handle=hein.journals/ajil92&amp;div=34&amp;id=538&amp;print=section&amp;format=PDFsearchable&amp;submit=Print%2FDownload</t>
    </r>
  </si>
  <si>
    <t>"One of the persons targeted managed to escape and appeared at the trial as joint plaintiff and main witness for the prosecution."</t>
  </si>
  <si>
    <t>BayObLG, Urt. V-3 St 20/96, 23 May 1997, as appearing in Neue Juristische Wochenschrift (1998), p 392.</t>
  </si>
  <si>
    <t>universal jurisdiction provisions under the German Criminal Code relating to genocide and grave breaches of the Fourth Geneva Convention of 1949</t>
  </si>
  <si>
    <t>Ignace Murwanashyaka_2009</t>
  </si>
  <si>
    <t>"Germany, Higher Regional Court of Stuttgart (Oberlandesgericht Stuttgart), Case No. 5-3 StE 6/10, 28 September 2015.”</t>
  </si>
  <si>
    <t>Straton Musoni</t>
  </si>
  <si>
    <t>Convicted, apparently declined to appeal.</t>
  </si>
  <si>
    <t>Onesphore Rwabukombe</t>
  </si>
  <si>
    <r>
      <rPr>
        <u/>
        <sz val="11"/>
        <color indexed="14"/>
        <rFont val="Calibri"/>
        <family val="2"/>
      </rPr>
      <t>https://trialinternational.org/latest-post/onesphore-rwabukombe/</t>
    </r>
    <r>
      <rPr>
        <sz val="11"/>
        <color indexed="8"/>
        <rFont val="Calibri"/>
        <family val="2"/>
      </rPr>
      <t xml:space="preserve">
</t>
    </r>
    <r>
      <rPr>
        <u/>
        <sz val="11"/>
        <color indexed="14"/>
        <rFont val="Calibri"/>
        <family val="2"/>
      </rPr>
      <t>http://www.dw.com/en/german-court-hands-down-life-sentence-in-rwandan-genocide-case/a-18949176</t>
    </r>
    <r>
      <rPr>
        <sz val="11"/>
        <color indexed="8"/>
        <rFont val="Calibri"/>
        <family val="2"/>
      </rPr>
      <t xml:space="preserve">
</t>
    </r>
    <r>
      <rPr>
        <sz val="11"/>
        <color indexed="8"/>
        <rFont val="Calibri"/>
        <family val="2"/>
      </rPr>
      <t xml:space="preserve">Kai Ambos; The German </t>
    </r>
    <r>
      <rPr>
        <i/>
        <sz val="11"/>
        <color indexed="8"/>
        <rFont val="Calibri"/>
        <family val="2"/>
      </rPr>
      <t>Rwabukombe</t>
    </r>
    <r>
      <rPr>
        <sz val="11"/>
        <color indexed="8"/>
        <rFont val="Calibri"/>
        <family val="2"/>
      </rPr>
      <t xml:space="preserve"> Case: The Federal Court’s Interpretation of Co-perpetration and the Genocidal Intent to Destroy. </t>
    </r>
    <r>
      <rPr>
        <i/>
        <sz val="11"/>
        <color indexed="8"/>
        <rFont val="Calibri"/>
        <family val="2"/>
      </rPr>
      <t>J Int Criminal Justice</t>
    </r>
    <r>
      <rPr>
        <sz val="11"/>
        <color indexed="8"/>
        <rFont val="Calibri"/>
        <family val="2"/>
      </rPr>
      <t xml:space="preserve"> 2016; 14 (5): 1221-1234. doi: 10.1093/jicj/mqw056 </t>
    </r>
    <r>
      <rPr>
        <u/>
        <sz val="11"/>
        <color indexed="14"/>
        <rFont val="Calibri"/>
        <family val="2"/>
      </rPr>
      <t>https://academic.oup.com/jicj/article/14/5/1221/2567196/The-German-Rwabukombe-CaseThe-Federal-Court-s</t>
    </r>
  </si>
  <si>
    <t>"Germany, Higher Regional Court of Frankfurt (Oberlandesgericht Frankfurt an Main), Case No. 4-3 StE 4/10-4-1/15, 29 December 2015. At his original trial, Rwabukombe was found guilty as an accessory: Germany, Higher Regional Court of Frankfurt (Oberlandesgericht Frankfurt an Main), Case No. 5-3 StE 4/10-4-3/10, 18 February 2014. However, on appeal, the Federal Court of Justice of Germany (Bundesgerichtshof) held that the trial court had erred with respect to the mens rea of genocide and in their holding that the evidence was only sufficient for criminal liability to attach as an accessory rather than a principal, sending the case back to a different chamber of the Higher Regional Court of Frankfurt as a result: Germany, Federal Court of Justice of Germany (Bundesgerichtshof), Case No. 3 StR 575/14, 21 May 2015.”</t>
  </si>
  <si>
    <t>"Rwabukombe was strongly suspected of having committed genocide (§220a of the German penal code) and murder (§211 of the German penal code).”</t>
  </si>
  <si>
    <t>Eichmann</t>
  </si>
  <si>
    <t>https://trialinternational.org/latest-post/adolf-eichmann/</t>
  </si>
  <si>
    <r>
      <rPr>
        <sz val="11"/>
        <color indexed="8"/>
        <rFont val="Calibri"/>
        <family val="2"/>
      </rPr>
      <t xml:space="preserve">Israeli intelligence initiates case (after being tipped off)
</t>
    </r>
    <r>
      <rPr>
        <sz val="11"/>
        <color indexed="8"/>
        <rFont val="Calibri"/>
        <family val="2"/>
      </rPr>
      <t xml:space="preserve">
</t>
    </r>
    <r>
      <rPr>
        <sz val="11"/>
        <color indexed="8"/>
        <rFont val="Calibri"/>
        <family val="2"/>
      </rPr>
      <t xml:space="preserve">"a </t>
    </r>
    <r>
      <rPr>
        <sz val="11"/>
        <color indexed="27"/>
        <rFont val="Calibri"/>
        <family val="2"/>
      </rPr>
      <t>Holocaust</t>
    </r>
    <r>
      <rPr>
        <sz val="11"/>
        <color indexed="8"/>
        <rFont val="Calibri"/>
        <family val="2"/>
      </rPr>
      <t xml:space="preserve"> survivor whose daughter was dating Eichmann's son became suspicious about the identity of the boy's father, and Israeli intelligence was alerted.”
</t>
    </r>
    <r>
      <rPr>
        <sz val="11"/>
        <color indexed="8"/>
        <rFont val="Calibri"/>
        <family val="2"/>
      </rPr>
      <t>“in the autumn of 1957 Walter Eytan at the Israeli Foreign Ministry, got a call from Fritz Bauer, the public prosecutor of the province of Hesse, Germany. Hesse told Eytan that Eichmann was alive and living in Argentina.”</t>
    </r>
  </si>
  <si>
    <t>Repak, Mirsad</t>
  </si>
  <si>
    <t>Conviction overturned on non-retroactivity grounds</t>
  </si>
  <si>
    <r>
      <rPr>
        <sz val="11"/>
        <color indexed="8"/>
        <rFont val="Calibri"/>
        <family val="2"/>
      </rPr>
      <t xml:space="preserve">Kevin Heller and Gerry Simpson, The Hidden Histories of War Crimes Trials at p. 271
</t>
    </r>
    <r>
      <rPr>
        <u/>
        <sz val="11"/>
        <color indexed="14"/>
        <rFont val="Calibri"/>
        <family val="2"/>
      </rPr>
      <t>http://www.internationalcrimesdatabase.org/Case/36/Repak/</t>
    </r>
    <r>
      <rPr>
        <sz val="11"/>
        <color indexed="8"/>
        <rFont val="Calibri"/>
        <family val="2"/>
      </rPr>
      <t xml:space="preserve">
</t>
    </r>
    <r>
      <rPr>
        <u/>
        <sz val="11"/>
        <color indexed="14"/>
        <rFont val="Calibri"/>
        <family val="2"/>
      </rPr>
      <t>http://www.balkaninsight.com/en/article/mirsad-repak-found-guilty-of-dretelj-crimes/1458/73</t>
    </r>
    <r>
      <rPr>
        <sz val="11"/>
        <color indexed="8"/>
        <rFont val="Calibri"/>
        <family val="2"/>
      </rPr>
      <t xml:space="preserve">
</t>
    </r>
    <r>
      <rPr>
        <u/>
        <sz val="11"/>
        <color indexed="14"/>
        <rFont val="Calibri"/>
        <family val="2"/>
      </rPr>
      <t>http://www.justice-report.com/en/articles/verdict-against-mirsad-repak-expected-soon</t>
    </r>
    <r>
      <rPr>
        <sz val="11"/>
        <color indexed="8"/>
        <rFont val="Calibri"/>
        <family val="2"/>
      </rPr>
      <t xml:space="preserve">
</t>
    </r>
  </si>
  <si>
    <t>Norwegian Police</t>
  </si>
  <si>
    <t>“charged with twenty-one offences under the new provisions of the 2005 Penal Code—offences that, importantly, were cross-referenced with the related offences under the 1902 Penal Code: (i) eighteen counts of unlawful deprivation of lib- erty under the 1902 Penal Code constituting both war crimes and crimes against humanity under the 2005 Penal Code; (ii) two counts of grievous bodily harm (GBH) under the 1902 Code equivalent to war crimes as per the 2005 Penal Code; and (iii) one count of rape under the 1902 Code equivalent to a war crime under the 2005 Penal Code.”</t>
  </si>
  <si>
    <t>Tomás Zárpate Castillo</t>
  </si>
  <si>
    <t>Fulgence Niyonteze</t>
  </si>
  <si>
    <r>
      <rPr>
        <sz val="11"/>
        <color indexed="8"/>
        <rFont val="Calibri"/>
        <family val="2"/>
      </rPr>
      <t xml:space="preserve">Luc Reydams “Niyonteze v. Public Prosecutor” (case comment): https://www.jstor.org/stable/2686140
</t>
    </r>
    <r>
      <rPr>
        <u/>
        <sz val="11"/>
        <color indexed="14"/>
        <rFont val="Calibri"/>
        <family val="2"/>
      </rPr>
      <t>http://repository.law.miami.edu/cgi/viewcontent.cgi?article=1087&amp;context=umiclr</t>
    </r>
    <r>
      <rPr>
        <sz val="11"/>
        <color indexed="8"/>
        <rFont val="Calibri"/>
        <family val="2"/>
      </rPr>
      <t xml:space="preserve">
</t>
    </r>
    <r>
      <rPr>
        <u/>
        <sz val="11"/>
        <color indexed="14"/>
        <rFont val="Calibri"/>
        <family val="2"/>
      </rPr>
      <t>https://trialinternational.org/latest-post/fulgence-niyonteze/</t>
    </r>
    <r>
      <rPr>
        <sz val="11"/>
        <color indexed="8"/>
        <rFont val="Calibri"/>
        <family val="2"/>
      </rPr>
      <t xml:space="preserve">
</t>
    </r>
    <r>
      <rPr>
        <u/>
        <sz val="11"/>
        <color indexed="14"/>
        <rFont val="Calibri"/>
        <family val="2"/>
      </rPr>
      <t>http://www.africa.upenn.edu/Hornet/irin649.html</t>
    </r>
  </si>
  <si>
    <t>"The decision to detain Niyonteze was based on information from the ICTR as well as a non- governmental organization (NGO) called the Association for International Justice in Rwanda (AJIR)”</t>
  </si>
  <si>
    <t>Abdullah (or Abdoullah) Faquirzada (or Faqirzada)</t>
  </si>
  <si>
    <r>
      <rPr>
        <u/>
        <sz val="11"/>
        <color indexed="14"/>
        <rFont val="Calibri"/>
        <family val="2"/>
      </rPr>
      <t>http://www.internationalcrimesdatabase.org/Case/1000</t>
    </r>
    <r>
      <rPr>
        <sz val="11"/>
        <color indexed="8"/>
        <rFont val="Calibri"/>
        <family val="2"/>
      </rPr>
      <t xml:space="preserve">
</t>
    </r>
    <r>
      <rPr>
        <u/>
        <sz val="11"/>
        <color indexed="14"/>
        <rFont val="Calibri"/>
        <family val="2"/>
      </rPr>
      <t>https://trialinternational.org/latest-post/abdoullah-faqirzada/</t>
    </r>
    <r>
      <rPr>
        <sz val="11"/>
        <color indexed="8"/>
        <rFont val="Calibri"/>
        <family val="2"/>
      </rPr>
      <t xml:space="preserve">
</t>
    </r>
    <r>
      <rPr>
        <sz val="11"/>
        <color indexed="8"/>
        <rFont val="Calibri"/>
        <family val="2"/>
      </rPr>
      <t xml:space="preserve">Supreme Ct Verdict: </t>
    </r>
    <r>
      <rPr>
        <u/>
        <sz val="11"/>
        <color indexed="14"/>
        <rFont val="Calibri"/>
        <family val="2"/>
      </rPr>
      <t>http://uitspraken.rechtspraak.nl/inziendocument?id=ECLI%3ANL%3ARBSGR%3A2007%3ABA9575</t>
    </r>
    <r>
      <rPr>
        <sz val="11"/>
        <color indexed="8"/>
        <rFont val="Calibri"/>
        <family val="2"/>
      </rPr>
      <t xml:space="preserve">
</t>
    </r>
    <r>
      <rPr>
        <sz val="11"/>
        <color indexed="8"/>
        <rFont val="Calibri"/>
        <family val="2"/>
      </rPr>
      <t xml:space="preserve">District Ct Verdict: </t>
    </r>
    <r>
      <rPr>
        <u/>
        <sz val="11"/>
        <color indexed="14"/>
        <rFont val="Calibri"/>
        <family val="2"/>
      </rPr>
      <t>http://uitspraken.rechtspraak.nl/inziendocument?id=ECLI:NL:RBSGR:2007:BA9575</t>
    </r>
  </si>
  <si>
    <t>Netherlands National Investigation Team for War Crimes, ON BASIS OF STATEMENTS THE DEFENDANT MADE ON IMMIGRATION FORMS.</t>
  </si>
  <si>
    <t>Public Prosecutor v. Abdullah Faqirzada.</t>
  </si>
  <si>
    <t>Hesamuddin (or Heshamuddin) Hesam</t>
  </si>
  <si>
    <r>
      <rPr>
        <u/>
        <sz val="11"/>
        <color indexed="14"/>
        <rFont val="Calibri"/>
        <family val="2"/>
      </rPr>
      <t>http://www.trial-ch.org/en/resources/trial-watch/trial-watch/profiles/profile/391/action/show/controller/Profile/tab/legal-procedure.html</t>
    </r>
    <r>
      <rPr>
        <sz val="11"/>
        <color indexed="8"/>
        <rFont val="Calibri"/>
        <family val="2"/>
      </rPr>
      <t xml:space="preserve">
</t>
    </r>
    <r>
      <rPr>
        <u/>
        <sz val="11"/>
        <color indexed="14"/>
        <rFont val="Calibri"/>
        <family val="2"/>
      </rPr>
      <t>http://www.haguejusticeportal.net/index.php?id=6742</t>
    </r>
    <r>
      <rPr>
        <sz val="11"/>
        <color indexed="8"/>
        <rFont val="Calibri"/>
        <family val="2"/>
      </rPr>
      <t xml:space="preserve">
</t>
    </r>
    <r>
      <rPr>
        <sz val="11"/>
        <color indexed="8"/>
        <rFont val="Calibri"/>
        <family val="2"/>
      </rPr>
      <t xml:space="preserve">Court decisions: </t>
    </r>
    <r>
      <rPr>
        <u/>
        <sz val="11"/>
        <color indexed="14"/>
        <rFont val="Calibri"/>
        <family val="2"/>
      </rPr>
      <t>http://uitspraken.rechtspraak.nl/#ljn/BR6598</t>
    </r>
  </si>
  <si>
    <t>H</t>
  </si>
  <si>
    <t>Public Prosecutor v. Heshamuddin Hesam.</t>
  </si>
  <si>
    <t>Habibullah Jalalzoy</t>
  </si>
  <si>
    <r>
      <rPr>
        <u/>
        <sz val="11"/>
        <color indexed="14"/>
        <rFont val="Calibri"/>
        <family val="2"/>
      </rPr>
      <t>http://www.trial-ch.org/en/resources/trial-watch/trial-watch/profiles/profile/391/action/show/controller/Profile/tab/legal-procedure.html</t>
    </r>
    <r>
      <rPr>
        <sz val="11"/>
        <color indexed="8"/>
        <rFont val="Calibri"/>
        <family val="2"/>
      </rPr>
      <t xml:space="preserve">
</t>
    </r>
    <r>
      <rPr>
        <u/>
        <sz val="11"/>
        <color indexed="14"/>
        <rFont val="Calibri"/>
        <family val="2"/>
      </rPr>
      <t>http://www.haguejusticeportal.net/index.php?id=6742</t>
    </r>
    <r>
      <rPr>
        <sz val="11"/>
        <color indexed="8"/>
        <rFont val="Calibri"/>
        <family val="2"/>
      </rPr>
      <t xml:space="preserve">
</t>
    </r>
    <r>
      <rPr>
        <sz val="11"/>
        <color indexed="8"/>
        <rFont val="Calibri"/>
        <family val="2"/>
      </rPr>
      <t xml:space="preserve">Supreme Ct Verdict: </t>
    </r>
    <r>
      <rPr>
        <u/>
        <sz val="11"/>
        <color indexed="14"/>
        <rFont val="Calibri"/>
        <family val="2"/>
      </rPr>
      <t>http://www.asser.nl/upload/documents/20120601T051337-Supreme%20Court%208%20July%202008%20English.pdf</t>
    </r>
  </si>
  <si>
    <t>The Public Prosecutor v. Habibullah Jalalzoy</t>
  </si>
  <si>
    <t>Joseph Mpambara</t>
  </si>
  <si>
    <r>
      <rPr>
        <u/>
        <sz val="11"/>
        <color indexed="14"/>
        <rFont val="Calibri"/>
        <family val="2"/>
      </rPr>
      <t>http://www.internationalcrimesdatabase.org/Case/770/Mpambara/</t>
    </r>
    <r>
      <rPr>
        <sz val="11"/>
        <color indexed="8"/>
        <rFont val="Calibri"/>
        <family val="2"/>
      </rPr>
      <t xml:space="preserve">
</t>
    </r>
    <r>
      <rPr>
        <sz val="11"/>
        <color indexed="8"/>
        <rFont val="Calibri"/>
        <family val="2"/>
      </rPr>
      <t>https://trialinternational.org/latest-post/joseph-mpambara/</t>
    </r>
  </si>
  <si>
    <t>"In June/July 2006, the Public Prosecutor contacted the Prosecutor of the International Criminal Tribunal for Rwanda as to the possibility of investigating the criminal offences allegedly committed by the Accused in Rwanda.”</t>
  </si>
  <si>
    <t>Sebastien Nzapali</t>
  </si>
  <si>
    <r>
      <rPr>
        <sz val="11"/>
        <color indexed="8"/>
        <rFont val="Calibri"/>
        <family val="2"/>
      </rPr>
      <t xml:space="preserve">2004 District Court Ruling: http://www.asser.nl/upload/documents/20120413T095005-Nzapali%20Judgment%20District%20Court%20Rotterdam%20(English).pdf
</t>
    </r>
    <r>
      <rPr>
        <sz val="11"/>
        <color indexed="8"/>
        <rFont val="Calibri"/>
        <family val="2"/>
      </rPr>
      <t xml:space="preserve">2009 Supreme Court Ruling: </t>
    </r>
    <r>
      <rPr>
        <u/>
        <sz val="11"/>
        <color indexed="14"/>
        <rFont val="Calibri"/>
        <family val="2"/>
      </rPr>
      <t>https://web.archive.org/web/20130131081458/http://www.rechtspraak.nl/ORGANISATIE/HOGE-RAAD/SUPREME-COURT/SUMMARIES-OF-SOME-IMPORTANT-RULINGS-OF-THE-SUPREME-COURT/Pages/Judgmentincase0712112.aspx</t>
    </r>
    <r>
      <rPr>
        <sz val="11"/>
        <color indexed="8"/>
        <rFont val="Calibri"/>
        <family val="2"/>
      </rPr>
      <t xml:space="preserve">
</t>
    </r>
    <r>
      <rPr>
        <u/>
        <sz val="11"/>
        <color indexed="14"/>
        <rFont val="Calibri"/>
        <family val="2"/>
      </rPr>
      <t>http://www.internationalcrimesdatabase.org/Case/1128</t>
    </r>
    <r>
      <rPr>
        <sz val="11"/>
        <color indexed="8"/>
        <rFont val="Calibri"/>
        <family val="2"/>
      </rPr>
      <t xml:space="preserve">
</t>
    </r>
    <r>
      <rPr>
        <sz val="11"/>
        <color indexed="8"/>
        <rFont val="Calibri"/>
        <family val="2"/>
      </rPr>
      <t>https://trialinternational.org/latest-post/sebastien-nzapali/</t>
    </r>
  </si>
  <si>
    <t>1990-1995</t>
  </si>
  <si>
    <t>Investigations against Sebastien Nzapali began when some of his former victims denounced him to the Dutch police.</t>
  </si>
  <si>
    <t>“‘On 4 June 2004 the defendant was convicted by final and unappealable judgment under section 1 of the Convention against Torture Implementation Act"</t>
  </si>
  <si>
    <r>
      <rPr>
        <b/>
        <sz val="11"/>
        <color indexed="8"/>
        <rFont val="Calibri"/>
        <family val="2"/>
      </rPr>
      <t xml:space="preserve">Fayadi Sarwar </t>
    </r>
    <r>
      <rPr>
        <b/>
        <sz val="11"/>
        <color indexed="8"/>
        <rFont val="Calibri"/>
        <family val="2"/>
      </rPr>
      <t>Zardad</t>
    </r>
  </si>
  <si>
    <t>https://trialinternational.org/latest-post/faryadi-sarwar-zardad/</t>
  </si>
  <si>
    <t>" Revolutionary Association of the Women of Afghanistan (RAWA) launched an international campaign[7] urging the British government to prosecute Zardad.”</t>
  </si>
  <si>
    <t>Pascal Simbikangwa</t>
  </si>
  <si>
    <t>Convicted, appeal will be heard in 2016</t>
  </si>
  <si>
    <r>
      <rPr>
        <u/>
        <sz val="11"/>
        <color indexed="14"/>
        <rFont val="Calibri"/>
        <family val="2"/>
      </rPr>
      <t>http://www.trial-ch.org/en/resources/trial-watch/trial-watch/profiles/profile/3552/action/show/controller/Profile/tab/legal-procedure.html</t>
    </r>
    <r>
      <rPr>
        <sz val="11"/>
        <color indexed="8"/>
        <rFont val="Calibri"/>
        <family val="2"/>
      </rPr>
      <t xml:space="preserve">
</t>
    </r>
    <r>
      <rPr>
        <sz val="11"/>
        <color indexed="8"/>
        <rFont val="Calibri"/>
        <family val="2"/>
      </rPr>
      <t xml:space="preserve">Trouille, Helen L. 2016. “France, Universal Jurisdiction and Rwandan Génocidaires the Simbikangwa Trial.” Journal of International Criminal Justice 14 (1). Oxford University Press: 195–217. doi:10.1093/jicj/mqv085.
</t>
    </r>
    <r>
      <rPr>
        <u/>
        <sz val="11"/>
        <color indexed="14"/>
        <rFont val="Calibri"/>
        <family val="2"/>
      </rPr>
      <t>https://www.collectifpartiescivilesrwanda.fr/en/tableau-des-plaintes-du-cpcr/</t>
    </r>
    <r>
      <rPr>
        <sz val="11"/>
        <color indexed="8"/>
        <rFont val="Calibri"/>
        <family val="2"/>
      </rPr>
      <t xml:space="preserve">
</t>
    </r>
  </si>
  <si>
    <t>complaint filed by CPCR, FIDH-LDH, Interpol warrant from ICTR, pressure from Civil Plaintiffs Collective for Rwanda</t>
  </si>
  <si>
    <t>? - In Absentia</t>
  </si>
  <si>
    <t>Khaled Ben Saïd (or Ben Said)</t>
  </si>
  <si>
    <r>
      <rPr>
        <u/>
        <sz val="11"/>
        <color indexed="14"/>
        <rFont val="Calibri"/>
        <family val="2"/>
      </rPr>
      <t>https://trialinternational.org/latest-post/khaled-ben-said/</t>
    </r>
    <r>
      <rPr>
        <sz val="11"/>
        <color indexed="8"/>
        <rFont val="Calibri"/>
        <family val="2"/>
      </rPr>
      <t xml:space="preserve">
</t>
    </r>
    <r>
      <rPr>
        <u/>
        <sz val="11"/>
        <color indexed="14"/>
        <rFont val="Calibri"/>
        <family val="2"/>
      </rPr>
      <t>https://www.fidh.org/IMG/pdf/Bensaid550ang2010.pdf</t>
    </r>
    <r>
      <rPr>
        <sz val="11"/>
        <color indexed="8"/>
        <rFont val="Calibri"/>
        <family val="2"/>
      </rPr>
      <t xml:space="preserve"> (a whole report on this case)
</t>
    </r>
    <r>
      <rPr>
        <u/>
        <sz val="11"/>
        <color indexed="14"/>
        <rFont val="Calibri"/>
        <family val="2"/>
      </rPr>
      <t>https://web.archive.org/web/20050310130806/http://www.tunisnews.net/9novembre01.htm</t>
    </r>
    <r>
      <rPr>
        <sz val="11"/>
        <color indexed="8"/>
        <rFont val="Calibri"/>
        <family val="2"/>
      </rPr>
      <t xml:space="preserve">
</t>
    </r>
    <r>
      <rPr>
        <u/>
        <sz val="11"/>
        <color indexed="14"/>
        <rFont val="Calibri"/>
        <family val="2"/>
      </rPr>
      <t>https://www.fidh.org/en/issues/litigation/litigation-against-individuals/Ben-Said-Case/Appeal-trial-of-Khaled-Ben-Said-a</t>
    </r>
  </si>
  <si>
    <t>According to FIDH report, the victim, Mrs. Zoulaikha Gharbi, filed the complaint (through her lawyer) without any NGO support at the time of filing (on May 9 2001).  NGOs join the suit the following year (february 4, 2002).</t>
  </si>
  <si>
    <t>Tried in absentia by French court</t>
  </si>
  <si>
    <t>Completed 7-30-16
Re-added to database 11-5-18</t>
  </si>
  <si>
    <t>Completed 12-1-16
Re-added to database 11-5-18</t>
  </si>
  <si>
    <t>Completed 12-8-16
Re-added to database 11-5-18</t>
  </si>
  <si>
    <t>Completed 7-20-16
Re-added to database 11-5-18</t>
  </si>
  <si>
    <t>Completed 7-19-16
Re-added to database 11-5-18</t>
  </si>
  <si>
    <t>Completed 6-23-16
Re-added to database 11-5-18</t>
  </si>
  <si>
    <t>Completed 11-29-16
Re-added to database 11-5-18</t>
  </si>
  <si>
    <t>Completed 8-2-16
Re-added to database 11-5-18</t>
  </si>
  <si>
    <t>Completed 10-20-16
Re-added to database 11-5-18</t>
  </si>
  <si>
    <t>Updated 5-24-17
Re-added to database 11-5-18</t>
  </si>
  <si>
    <t xml:space="preserve">
Re-added to database 11-5-18</t>
  </si>
  <si>
    <t>Added 11-5-18</t>
  </si>
  <si>
    <t>Jagath Jayasuriya</t>
  </si>
  <si>
    <t>Brazil</t>
  </si>
  <si>
    <t>Sri Lanka case</t>
  </si>
  <si>
    <t>https://trialinternational.org/wp-content/uploads/2018/03/UJAR-Make-way-for-Justice-2018.pdf
http://www.itjpsl.com/reports/the-case-against-jagath-jayasuriya</t>
  </si>
  <si>
    <t>https://trialinternational.org/wp-content/uploads/2018/03/UJAR-Make-way-for-Justice-2018.pdf
On 28 August 2017, the International Truth and Justice Project filed a complaint in Brazil and in Colombia against Jagath Jayasuriya, then Sri Lankan ambassador to Brazil, Colombia, Peru, Chile, Argentina and Suriname, for his alleged involvement in war crimes and crimes against humanity committed during the final phase of the Sri Lankan civil war. He is accused of having commanded the state armed forces, which allegedly attacked hospitals and committed acts of torture, sexual violence, enforced disappearance and extrajudicial killings in 2009.</t>
  </si>
  <si>
    <t>Ahmad Zaheer D.</t>
  </si>
  <si>
    <t>Germa ny</t>
  </si>
  <si>
    <t>Afghanistan case</t>
  </si>
  <si>
    <t>https://www.generalbundesanwalt.de/de/showpress.php?themenid=20&amp;newsid=803
https://www.rferl.org/a/germany-charges-ex-afghan-army-officer-with-war-crimes/29570848.html</t>
  </si>
  <si>
    <t>Put back 11-5-18 (was in original database)</t>
  </si>
  <si>
    <t>1</t>
  </si>
  <si>
    <t>Added back 11-5-18 (was in original database)</t>
  </si>
  <si>
    <t>Carmi Gillon</t>
  </si>
  <si>
    <t>https://www.haaretz.com/1.5427849
http://register.consilium.europa.eu/doc/srv?l=EN&amp;f=ST%208672%202009%20REV%201</t>
  </si>
  <si>
    <t>https://www.haaretz.com/1.5427849: Danish police Tuesday rejected a formal complaint by a group of torture victims against new Israeli ambassador Carmi Gillon for sanctioning torture in his own country, citing the diplomat's immunity.</t>
  </si>
  <si>
    <t>Mid 1990s</t>
  </si>
  <si>
    <t>Gillon case</t>
  </si>
  <si>
    <t>Luis Joaquin Ramirez Pineda</t>
  </si>
  <si>
    <t>http://www.derechos.org/nizkor/chile/juicio/escritosep02.html</t>
  </si>
  <si>
    <t>Izquierda Unido amplio la querella</t>
  </si>
  <si>
    <t>(case initiated by Rwanda)</t>
  </si>
  <si>
    <t>Sadi Bugingo</t>
  </si>
  <si>
    <r>
      <rPr>
        <u/>
        <sz val="11"/>
        <color indexed="14"/>
        <rFont val="Calibri"/>
        <family val="2"/>
      </rPr>
      <t>http://www.internationalcrimesdatabase.org/Case/919</t>
    </r>
    <r>
      <rPr>
        <sz val="11"/>
        <color indexed="8"/>
        <rFont val="Calibri"/>
        <family val="2"/>
      </rPr>
      <t xml:space="preserve">
</t>
    </r>
    <r>
      <rPr>
        <u/>
        <sz val="11"/>
        <color indexed="14"/>
        <rFont val="Calibri"/>
        <family val="2"/>
      </rPr>
      <t>https://trialinternational.org/latest-post/sadi-bugingo/</t>
    </r>
    <r>
      <rPr>
        <sz val="11"/>
        <color indexed="8"/>
        <rFont val="Calibri"/>
        <family val="2"/>
      </rPr>
      <t xml:space="preserve">
</t>
    </r>
    <r>
      <rPr>
        <u/>
        <sz val="11"/>
        <color indexed="14"/>
        <rFont val="Calibri"/>
        <family val="2"/>
      </rPr>
      <t>https://www.theguardian.com/world/2013/feb/14/norway-jails-rwandan-genocide</t>
    </r>
  </si>
  <si>
    <r>
      <rPr>
        <u/>
        <sz val="11"/>
        <color indexed="14"/>
        <rFont val="Calibri"/>
        <family val="2"/>
      </rPr>
      <t>http://www.swissinfo.ch/eng/tracking-tyrants_ngos-urge-swiss-to-walk-the-talk-on-war-criminals/41723610</t>
    </r>
    <r>
      <rPr>
        <sz val="11"/>
        <color indexed="8"/>
        <rFont val="Calibri"/>
        <family val="2"/>
      </rPr>
      <t xml:space="preserve">
</t>
    </r>
    <r>
      <rPr>
        <u/>
        <sz val="11"/>
        <color indexed="14"/>
        <rFont val="Calibri"/>
        <family val="2"/>
      </rPr>
      <t>http://www.trial-ch.org/en/activities/litigation/trials-cases-in-switzerland/khaled-nezzar-algeria-2011.html</t>
    </r>
    <r>
      <rPr>
        <sz val="11"/>
        <color indexed="8"/>
        <rFont val="Calibri"/>
        <family val="2"/>
      </rPr>
      <t xml:space="preserve">
</t>
    </r>
    <r>
      <rPr>
        <u/>
        <sz val="11"/>
        <color indexed="14"/>
        <rFont val="Calibri"/>
        <family val="2"/>
      </rPr>
      <t>http://www.reuters.com/article/us-swiss-algeria-general-idUSBRE86U1B620120731</t>
    </r>
    <r>
      <rPr>
        <sz val="11"/>
        <color indexed="8"/>
        <rFont val="Calibri"/>
        <family val="2"/>
      </rPr>
      <t xml:space="preserve">
</t>
    </r>
    <r>
      <rPr>
        <u/>
        <sz val="11"/>
        <color indexed="14"/>
        <rFont val="Calibri"/>
        <family val="2"/>
      </rPr>
      <t>http://www.asser.nl/upload/documents/20130221T040104-Nezzar_Judgm_Eng_translation%2025-07-2012.pdf</t>
    </r>
  </si>
  <si>
    <r>
      <rPr>
        <u/>
        <sz val="11"/>
        <color indexed="14"/>
        <rFont val="Calibri"/>
        <family val="2"/>
      </rPr>
      <t>http://www.trial-ch.org/en/activities/litigation/trials-cases-in-switzerland/khaled-nezzar-algeria-2011.html</t>
    </r>
    <r>
      <rPr>
        <sz val="11"/>
        <color indexed="8"/>
        <rFont val="Calibri"/>
        <family val="2"/>
      </rPr>
      <t xml:space="preserve">
</t>
    </r>
    <r>
      <rPr>
        <u/>
        <sz val="11"/>
        <color indexed="14"/>
        <rFont val="Calibri"/>
        <family val="2"/>
      </rPr>
      <t>http://www.reuters.com/article/us-swiss-algeria-general-idUSBRE86U1B620120731</t>
    </r>
    <r>
      <rPr>
        <sz val="11"/>
        <color indexed="8"/>
        <rFont val="Calibri"/>
        <family val="2"/>
      </rPr>
      <t xml:space="preserve">
</t>
    </r>
    <r>
      <rPr>
        <u/>
        <sz val="11"/>
        <color indexed="14"/>
        <rFont val="Calibri"/>
        <family val="2"/>
      </rPr>
      <t>http://www.asser.nl/upload/documents/20130221T040104-Nezzar_Judgm_Eng_translation%2025-07-2012.pdf</t>
    </r>
  </si>
  <si>
    <t>“B and C, both Algerian refugees residing in Switzerland also filed a complaint against the Accused alleging to be victims of torture at the hands of the Accused in 1993 (paras. B and C).”</t>
  </si>
  <si>
    <r>
      <rPr>
        <u/>
        <sz val="11"/>
        <color indexed="14"/>
        <rFont val="Calibri"/>
        <family val="2"/>
      </rPr>
      <t>https://trialinternational.org/latest-post/haisam-omar-sakhanh/</t>
    </r>
    <r>
      <rPr>
        <sz val="11"/>
        <color indexed="8"/>
        <rFont val="Calibri"/>
        <family val="2"/>
      </rPr>
      <t xml:space="preserve">
</t>
    </r>
    <r>
      <rPr>
        <u/>
        <sz val="11"/>
        <color indexed="14"/>
        <rFont val="Calibri"/>
        <family val="2"/>
      </rPr>
      <t>http://www.nytimes.com/2016/03/15/world/europe/syrian-asylum-seeker-linked-to-mass-execution-is-arrested-in-sweden.html</t>
    </r>
    <r>
      <rPr>
        <sz val="11"/>
        <color indexed="8"/>
        <rFont val="Calibri"/>
        <family val="2"/>
      </rPr>
      <t xml:space="preserve">
http://www.thelocal.se/20160315/syrian-arrested-in-sweden-for-war-crimes
</t>
    </r>
    <r>
      <rPr>
        <u/>
        <sz val="11"/>
        <color indexed="14"/>
        <rFont val="Calibri"/>
        <family val="2"/>
      </rPr>
      <t>http://www.worldtribune.com/syrian-linked-by-video-to-brutal-killing-is-arrested-in-sweden/</t>
    </r>
    <r>
      <rPr>
        <sz val="11"/>
        <color indexed="8"/>
        <rFont val="Calibri"/>
        <family val="2"/>
      </rPr>
      <t xml:space="preserve">
</t>
    </r>
    <r>
      <rPr>
        <u/>
        <sz val="11"/>
        <color indexed="14"/>
        <rFont val="Calibri"/>
        <family val="2"/>
      </rPr>
      <t>https://www.nytimes.com/2017/02/16/world/europe/syrian-rebel-haisam-omar-sakhanh-sentenced.html</t>
    </r>
    <r>
      <rPr>
        <sz val="11"/>
        <color indexed="8"/>
        <rFont val="Calibri"/>
        <family val="2"/>
      </rPr>
      <t xml:space="preserve">
Press release from Swedish court re: conviction and sentencing: http://www.stockholmstingsratt.se/Om-tingsratten/Nyheter-och-pressmeddelanden/Mass-execution-in-Syria-is-assessed-to-be-a-serious-crime-against-the-law-of-nations-and-results-in-life-imprisonment/</t>
    </r>
    <r>
      <rPr>
        <sz val="11"/>
        <color indexed="8"/>
        <rFont val="Calibri"/>
        <family val="2"/>
      </rPr>
      <t xml:space="preserve">
"http://web.archive.org/web/20160314190430/http://www.nytimes.com/2016/03/15/world/europe/syrian-asylum-seeker-linked-to-mass-execution-is-arrested-in-sweden.html
http://www.thelocal.se/20160315/syrian-arrested-in-sweden-for-war-crimes
https://www.nytimes.com/2017/02/16/world/europe/syrian-rebel-haisam-omar-sakhanh-sentenced.html"</t>
    </r>
  </si>
  <si>
    <t>"In September 2013, the New York Times released a video picturing this killing scene. Sakhanh was identified as one of the alleged executioner in that video.”
Looks like Swedish police initiated “an investigation into acts committed in the province of Idlib"</t>
  </si>
  <si>
    <r>
      <rPr>
        <u/>
        <sz val="11"/>
        <color indexed="14"/>
        <rFont val="Calibri"/>
        <family val="2"/>
      </rPr>
      <t>http://www.trial-ch.org/en/resources/trial-watch/trial-watch/profiles/profile/954/action/show/controller/Profile/tab/legal-procedure.html</t>
    </r>
    <r>
      <rPr>
        <sz val="11"/>
        <color indexed="8"/>
        <rFont val="Calibri"/>
        <family val="2"/>
      </rPr>
      <t xml:space="preserve">
</t>
    </r>
    <r>
      <rPr>
        <u/>
        <sz val="11"/>
        <color indexed="14"/>
        <rFont val="Calibri"/>
        <family val="2"/>
      </rPr>
      <t>http://hrlf.net/direct-litigation/</t>
    </r>
    <r>
      <rPr>
        <sz val="11"/>
        <color indexed="8"/>
        <rFont val="Calibri"/>
        <family val="2"/>
      </rPr>
      <t xml:space="preserve">
</t>
    </r>
    <r>
      <rPr>
        <u/>
        <sz val="11"/>
        <color indexed="14"/>
        <rFont val="Calibri"/>
        <family val="2"/>
      </rPr>
      <t>https://web.archive.org/web/20070209050948/http://www.flgjustice.org/index.php?option=content&amp;task=view&amp;id=68&amp;Itemid=1</t>
    </r>
    <r>
      <rPr>
        <sz val="11"/>
        <color indexed="8"/>
        <rFont val="Calibri"/>
        <family val="2"/>
      </rPr>
      <t xml:space="preserve">
</t>
    </r>
    <r>
      <rPr>
        <u/>
        <sz val="11"/>
        <color indexed="14"/>
        <rFont val="Calibri"/>
        <family val="2"/>
      </rPr>
      <t>http://rbqetvx.clearharmony.net/articles/a15697-Newsflash-Lawsuit-Filed-in-Spain-Against-Jiang-Zemin-and-Luo-Gan.html</t>
    </r>
    <r>
      <rPr>
        <sz val="11"/>
        <color indexed="8"/>
        <rFont val="Calibri"/>
        <family val="2"/>
      </rPr>
      <t xml:space="preserve">
"http://www.trial-ch.org/en/resources/trial-watch/trial-watch/profiles/profile/954/action/show/controller/Profile/tab/legal-procedure.html
http://hrlf.net/direct-litigation/
https://web.archive.org/web/20070209050948/http://www.flgjustice.org/index.php?option=content&amp;task=view&amp;id=68&amp;Itemid=1
"</t>
    </r>
  </si>
  <si>
    <t>"filed by Falun Gong practitioners from US, Australia, Belgium and Spain, along with Madrid lawyer Carlos Iglesias. “
"15 October, 2003, fifteen genocide victims interpose a criminal complaint against Chinese Ex-president Jiang Zemin and Luo Gan”</t>
  </si>
  <si>
    <r>
      <t xml:space="preserve">INFO ON ORIGINAL COMPLAINT: </t>
    </r>
    <r>
      <rPr>
        <u/>
        <sz val="11"/>
        <color indexed="14"/>
        <rFont val="Calibri"/>
        <family val="2"/>
      </rPr>
      <t>http://www.fmyv.es/ci/in/HR/12.pdf</t>
    </r>
    <r>
      <rPr>
        <sz val="11"/>
        <color indexed="8"/>
        <rFont val="Calibri"/>
        <family val="2"/>
      </rPr>
      <t xml:space="preserve"> at p. 21
New story on original complaint: http://www.elmundo.es/elmundo/2006/09/14/solidaridad/1158254679.html
http://elpais.com/elpais/2014/04/15/inenglish/1397574903_293789.html
</t>
    </r>
    <r>
      <rPr>
        <u/>
        <sz val="11"/>
        <color indexed="14"/>
        <rFont val="Calibri"/>
        <family val="2"/>
      </rPr>
      <t>http://www.afrol.com/articles/27110</t>
    </r>
    <r>
      <rPr>
        <sz val="11"/>
        <color indexed="8"/>
        <rFont val="Calibri"/>
        <family val="2"/>
      </rPr>
      <t xml:space="preserve"> 
</t>
    </r>
    <r>
      <rPr>
        <u/>
        <sz val="11"/>
        <color indexed="14"/>
        <rFont val="Calibri"/>
        <family val="2"/>
      </rPr>
      <t>http://elperiodicodemexico.com/nota.php?id=91309</t>
    </r>
    <r>
      <rPr>
        <sz val="11"/>
        <color indexed="8"/>
        <rFont val="Calibri"/>
        <family val="2"/>
      </rPr>
      <t xml:space="preserve">
</t>
    </r>
    <r>
      <rPr>
        <u/>
        <sz val="11"/>
        <color indexed="14"/>
        <rFont val="Calibri"/>
        <family val="2"/>
      </rPr>
      <t>http://www.elmundo.es/elmundo/2007/10/30/internacional/1193771386.html</t>
    </r>
    <r>
      <rPr>
        <sz val="11"/>
        <color indexed="8"/>
        <rFont val="Calibri"/>
        <family val="2"/>
      </rPr>
      <t xml:space="preserve">
</t>
    </r>
    <r>
      <rPr>
        <u/>
        <sz val="11"/>
        <color indexed="14"/>
        <rFont val="Calibri"/>
        <family val="2"/>
      </rPr>
      <t>http://sahara-watch.blogspot.com/2007/03/spain-to-open-genocide-prosecution.html</t>
    </r>
    <r>
      <rPr>
        <sz val="11"/>
        <color indexed="8"/>
        <rFont val="Calibri"/>
        <family val="2"/>
      </rPr>
      <t xml:space="preserve">
http://fletcher.tufts.edu/~/media/Fletcher/Microsites/ILS/PDFs/SADRStateofSelfDetermination4March2010.pdf _x000B_https://www.jstor.org/stable/3991228?seq=1#metadata_info_tab_contents
http://www.rightsinternationalspain.org/uploads/noticia/37c008565d943d77468c0f275052d37b25ca7bcb.pdf </t>
    </r>
  </si>
  <si>
    <r>
      <rPr>
        <u/>
        <sz val="11"/>
        <color indexed="14"/>
        <rFont val="Calibri"/>
        <family val="2"/>
      </rPr>
      <t xml:space="preserve">
https://correpi.lahaine.org/correpi-denuncia-penalmente-a-bush-rumsfeld-y-tenet-por-crimenes-de-guerra-y-lesa-humanidad/
http://archivo.argentina.indymedia.org/news/2005/10/342173_comment.php
http://www.jornada.com.mx/2005/10/22/index.php?section=mundo&amp;article=034n1mun
https://www.eluniverso.com/2005/03/22/0001/14/69ECCDF582BC4A528010665304B7DBCD.html
https://www.nytimes.com/2007/10/27/world/europe/27rumsfeld.html 
https://www.globalpolicy.org/international-justice/rogues-gallery/donald-rumsfeld.html
https://www.fidh.org/en/region/americas/usa/USA-Guantanamo-Abu-Ghraib/DONALD-RUMSFELD-CHARGED-WITH</t>
    </r>
    <r>
      <rPr>
        <sz val="11"/>
        <color indexed="8"/>
        <rFont val="Calibri"/>
        <family val="2"/>
      </rPr>
      <t xml:space="preserve">
</t>
    </r>
    <r>
      <rPr>
        <u/>
        <sz val="11"/>
        <color indexed="14"/>
        <rFont val="Calibri"/>
        <family val="2"/>
      </rPr>
      <t>http://www.informationclearinghouse.info/article18633.htm</t>
    </r>
    <r>
      <rPr>
        <sz val="11"/>
        <color indexed="8"/>
        <rFont val="Calibri"/>
        <family val="2"/>
      </rPr>
      <t xml:space="preserve"> (Interview with Michael Ratner, also mentions Sweden case)
ADDITIONAL SOURCES we found on 10-30-18: https://correpi.lahaine.org/correpi-denuncia-penalmente-a-bush-rumsfeld-y-tenet-por-crimenes-de-guerra-y-lesa-humanidad/
http://archivo.argentina.indymedia.org/news/2005/10/342173_comment.php
http://www.jornada.com.mx/2005/10/22/index.php?section=mundo&amp;article=034n1mun
https://www.eluniverso.com/2005/03/22/0001/14/69ECCDF582BC4A528010665304B7DBCD.html
https://www.nytimes.com/2007/10/27/world/europe/27rumsfeld.html 
https://www.globalpolicy.org/international-justice/rogues-gallery/donald-rumsfeld.html
</t>
    </r>
  </si>
  <si>
    <r>
      <t xml:space="preserve">Who Initiated case, CODED: 
1= victims alone
2= NGO(s) (co-national or otherwise)
3= victims &amp; NGO(s) (co-national or otherwise)
4=prosecuting state alone
5=Prosecuting state working with defendant nationality state OR Int’l Court
6=International Court Official
7=private, non-victim individual(s)
8= NGO(s) and private, non-victim individual(s)
-1=unclear
</t>
    </r>
    <r>
      <rPr>
        <b/>
        <u/>
        <sz val="12"/>
        <color indexed="9"/>
        <rFont val="Arial"/>
        <family val="2"/>
      </rPr>
      <t>WORKING BUT UNFINISHED</t>
    </r>
  </si>
  <si>
    <t>Ely Ould Dah</t>
  </si>
  <si>
    <t>Convicted and sentenced in absentia</t>
  </si>
  <si>
    <r>
      <rPr>
        <u/>
        <sz val="11"/>
        <color indexed="14"/>
        <rFont val="Calibri"/>
        <family val="2"/>
      </rPr>
      <t>http://www.internationalcrimesdatabase.org/Case/998</t>
    </r>
    <r>
      <rPr>
        <sz val="11"/>
        <color indexed="8"/>
        <rFont val="Calibri"/>
        <family val="2"/>
      </rPr>
      <t xml:space="preserve">
</t>
    </r>
    <r>
      <rPr>
        <u/>
        <sz val="11"/>
        <color indexed="14"/>
        <rFont val="Calibri"/>
        <family val="2"/>
      </rPr>
      <t>https://trialinternational.org/latest-post/ely-ould-dah/</t>
    </r>
    <r>
      <rPr>
        <sz val="11"/>
        <color indexed="8"/>
        <rFont val="Calibri"/>
        <family val="2"/>
      </rPr>
      <t xml:space="preserve">
</t>
    </r>
  </si>
  <si>
    <t>1990-1991</t>
  </si>
  <si>
    <r>
      <rPr>
        <sz val="11"/>
        <color indexed="8"/>
        <rFont val="Calibri"/>
        <family val="2"/>
      </rPr>
      <t xml:space="preserve">“In June 1999, two victims with the assistance of NGOs filed a complaint against him alleging torture in Mauritania between 1990 and 1991”
</t>
    </r>
    <r>
      <rPr>
        <sz val="11"/>
        <color indexed="8"/>
        <rFont val="Calibri"/>
        <family val="2"/>
      </rPr>
      <t xml:space="preserve">“The case was initiated by the International Federation for Human Rights (FIDH) and its French member organization, the Human Rights League (LDH). For more information on the case, see FIDH, “Mauritanie: Affaire Ely Ould Dah – Ely Ould Dah Condamné,” November 2005, http://www.fidh.org/IMG/pdf/GAJ_Ely_Ould_Dah_nov2005_OK.pdf/ (accessed September 9, 2014). See also International Crimes Database, “Ely Ould Dah,” undated, http://www.internationalcrimesdatabase.org/Case/998 (accessed September 9, 2014).”
</t>
    </r>
    <r>
      <rPr>
        <sz val="11"/>
        <color indexed="8"/>
        <rFont val="Calibri"/>
        <family val="2"/>
      </rPr>
      <t xml:space="preserve">
</t>
    </r>
    <r>
      <rPr>
        <u/>
        <sz val="11"/>
        <color indexed="14"/>
        <rFont val="Calibri"/>
        <family val="2"/>
      </rPr>
      <t>https://www.hrw.org/report/2014/09/16/long-arm-justice/lessons-specialized-war-crimes-units-france-germany-and#406663</t>
    </r>
  </si>
  <si>
    <t xml:space="preserve">France, Cour d’assises du Gard, 1 July 2005. 
(appeal to ECtHR): ECtHR – Fifth Section, Ould Dah v. France, 
Ould Dah’s appeal to the European Court of Human Admissibility, Case No. 13113/03, 17 March 2009. </t>
  </si>
  <si>
    <t>Articles 689-1 and 689-2 of the Code of Criminal Procedure (for more, need to translate from French)</t>
  </si>
  <si>
    <t>Tried in absentia by French courts</t>
  </si>
  <si>
    <t>Hulusi Akar</t>
  </si>
  <si>
    <t>!! (Asylum/citizenship case)</t>
  </si>
  <si>
    <t>Clever (or Claver) Berinkindi</t>
  </si>
  <si>
    <r>
      <rPr>
        <u/>
        <sz val="11"/>
        <color indexed="14"/>
        <rFont val="Calibri"/>
        <family val="2"/>
      </rPr>
      <t>http://trial-ch.org/fileadmin/user_upload/documents/publications/UJ_Report/UJAR_2016.pdf</t>
    </r>
    <r>
      <rPr>
        <sz val="11"/>
        <color indexed="8"/>
        <rFont val="Calibri"/>
        <family val="2"/>
      </rPr>
      <t xml:space="preserve"> at 52
http://www.nytimes.com/2016/05/17/world/europe/sweden-rwanda-claver-berinkindi.html
http://www.nytimes.com/2013/06/21/world/europe/life-sentence-in-sweden-for-genocide-case.html
</t>
    </r>
    <r>
      <rPr>
        <u/>
        <sz val="11"/>
        <color indexed="14"/>
        <rFont val="Calibri"/>
        <family val="2"/>
      </rPr>
      <t>http://www.reuters.com/article/us-rwanda-warcrimes-idUSKCN0Y70XQ</t>
    </r>
    <r>
      <rPr>
        <sz val="11"/>
        <color indexed="8"/>
        <rFont val="Calibri"/>
        <family val="2"/>
      </rPr>
      <t xml:space="preserve">
</t>
    </r>
    <r>
      <rPr>
        <u/>
        <sz val="11"/>
        <color indexed="14"/>
        <rFont val="Calibri"/>
        <family val="2"/>
      </rPr>
      <t>http://bigstory.ap.org/article/ec4af12b10d64e63853035dde470903c/sweden-refugee-rwanda-convicted-1994-genocide</t>
    </r>
    <r>
      <rPr>
        <sz val="11"/>
        <color indexed="8"/>
        <rFont val="Calibri"/>
        <family val="2"/>
      </rPr>
      <t xml:space="preserve">
</t>
    </r>
    <r>
      <rPr>
        <u/>
        <sz val="11"/>
        <color indexed="14"/>
        <rFont val="Calibri"/>
        <family val="2"/>
      </rPr>
      <t>http://www.nytimes.com/2016/05/17/world/europe/sweden-rwanda-claver-berinkindi.html?_r=1</t>
    </r>
    <r>
      <rPr>
        <sz val="11"/>
        <color indexed="8"/>
        <rFont val="Calibri"/>
        <family val="2"/>
      </rPr>
      <t xml:space="preserve">
</t>
    </r>
    <r>
      <rPr>
        <u/>
        <sz val="11"/>
        <color indexed="14"/>
        <rFont val="Calibri"/>
        <family val="2"/>
      </rPr>
      <t>http://ktpress.rw/2015/09/swedish-lawyers-in-rwanda-to-investigate-genocide/</t>
    </r>
    <r>
      <rPr>
        <sz val="11"/>
        <color indexed="8"/>
        <rFont val="Calibri"/>
        <family val="2"/>
      </rPr>
      <t xml:space="preserve">
</t>
    </r>
    <r>
      <rPr>
        <u/>
        <sz val="11"/>
        <color indexed="14"/>
        <rFont val="Calibri"/>
        <family val="2"/>
      </rPr>
      <t>http://www.thelocal.se/20160516/swedish-rwanda-genocide-suspect-sentenced-to-life-imprisonment</t>
    </r>
    <r>
      <rPr>
        <sz val="11"/>
        <color indexed="8"/>
        <rFont val="Calibri"/>
        <family val="2"/>
      </rPr>
      <t xml:space="preserve">
</t>
    </r>
    <r>
      <rPr>
        <u/>
        <sz val="11"/>
        <color indexed="14"/>
        <rFont val="Calibri"/>
        <family val="2"/>
      </rPr>
      <t>http://www.thelocal.se/20130620/48614</t>
    </r>
    <r>
      <rPr>
        <sz val="11"/>
        <color indexed="8"/>
        <rFont val="Calibri"/>
        <family val="2"/>
      </rPr>
      <t xml:space="preserve">
</t>
    </r>
    <r>
      <rPr>
        <u/>
        <sz val="11"/>
        <color indexed="14"/>
        <rFont val="Calibri"/>
        <family val="2"/>
      </rPr>
      <t>http://www.thelocal.se/20140925/sweden-jails-rwanda-genocide-suspect</t>
    </r>
    <r>
      <rPr>
        <sz val="11"/>
        <color indexed="8"/>
        <rFont val="Calibri"/>
        <family val="2"/>
      </rPr>
      <t xml:space="preserve">
</t>
    </r>
    <r>
      <rPr>
        <u/>
        <sz val="11"/>
        <color indexed="14"/>
        <rFont val="Calibri"/>
        <family val="2"/>
      </rPr>
      <t>http://www.thelocal.se/20150904/sweden-charges-rwanda-genocide-suspect</t>
    </r>
    <r>
      <rPr>
        <sz val="11"/>
        <color indexed="8"/>
        <rFont val="Calibri"/>
        <family val="2"/>
      </rPr>
      <t xml:space="preserve">
</t>
    </r>
    <r>
      <rPr>
        <u/>
        <sz val="11"/>
        <color indexed="14"/>
        <rFont val="Calibri"/>
        <family val="2"/>
      </rPr>
      <t>http://www.foxnews.com/world/2016/05/16/sweden-refugee-from-rwanda-convicted-in-14-genocide.html</t>
    </r>
    <r>
      <rPr>
        <sz val="11"/>
        <color indexed="8"/>
        <rFont val="Calibri"/>
        <family val="2"/>
      </rPr>
      <t xml:space="preserve">
Conviction upheld: </t>
    </r>
    <r>
      <rPr>
        <u/>
        <sz val="11"/>
        <color indexed="14"/>
        <rFont val="Calibri"/>
        <family val="2"/>
      </rPr>
      <t>http://www.channelnewsasia.com/news/world/swedish-court-upholds-life-sentence-in-rwanda-genocide-case/3522562.html</t>
    </r>
  </si>
  <si>
    <t>"Rwandan authorities who later tracked him to Sweden, where Swedish officials opened an inquiry.”</t>
  </si>
  <si>
    <t>Stanislas Mbanenande (Mbanednande)</t>
  </si>
  <si>
    <r>
      <rPr>
        <u/>
        <sz val="11"/>
        <color indexed="14"/>
        <rFont val="Calibri"/>
        <family val="2"/>
      </rPr>
      <t>http://www.nytimes.com/2013/06/21/world/europe/life-sentence-in-sweden-for-genocide-case.html</t>
    </r>
    <r>
      <rPr>
        <sz val="11"/>
        <color indexed="8"/>
        <rFont val="Calibri"/>
        <family val="2"/>
      </rPr>
      <t xml:space="preserve">
</t>
    </r>
    <r>
      <rPr>
        <u/>
        <sz val="11"/>
        <color indexed="14"/>
        <rFont val="Calibri"/>
        <family val="2"/>
      </rPr>
      <t>https://trialinternational.org/latest-post/stanislas-mbanenande/</t>
    </r>
    <r>
      <rPr>
        <sz val="11"/>
        <color indexed="8"/>
        <rFont val="Calibri"/>
        <family val="2"/>
      </rPr>
      <t xml:space="preserve">
</t>
    </r>
    <r>
      <rPr>
        <u/>
        <sz val="11"/>
        <color indexed="14"/>
        <rFont val="Calibri"/>
        <family val="2"/>
      </rPr>
      <t>http://www.bbc.com/news/world-africa-22992242</t>
    </r>
  </si>
  <si>
    <t>"He was ordered to stand trial in Sweden after Stockholm was unable to comply with a request to extradite him to Rwanda, where he has been given a lifetime sentence in absentia, due to the fact that he obtained Swedish citizenship in 2008.”
“Following the Gacaca sentence, Interpol issued a warrant for Mbanenande’s arrest and he was arrested by Swedish police on 22 December 2011”</t>
  </si>
  <si>
    <t xml:space="preserve">Suppisich, José Antonio </t>
  </si>
  <si>
    <t>Kunti K</t>
  </si>
  <si>
    <t>Turan Aksoy</t>
  </si>
  <si>
    <t>Ismet Yılmaz</t>
  </si>
  <si>
    <t>Appears to be German Investigators</t>
  </si>
  <si>
    <t>Former Yugoslavia cases
Javor et al c. X</t>
  </si>
  <si>
    <t>0</t>
  </si>
  <si>
    <t xml:space="preserve">"Sweden opened a probe on the matter in 2008, receiving assistance with the investigation from a number of countries as well as the UN International Criminal Tribunal for the former Yugoslavia in The Hague."  https://www.thelocal.se/20110408/33104 
</t>
  </si>
  <si>
    <t>"On 28 August 2017, the International Truth and Justice Project filed a complaint in Brazil and in Colombia against Jagath Jayasuriya, then Sri Lankan ambassador to Brazil, Colombia, Peru, Chile, Argentina and Suriname, for his alleged involvement in war crimes and crimes against humanity committed during the final phase of the Sri Lankan civil war. He is accused of having commanded the state armed forces, which allegedly attacked hospitals and committed acts of torture, sexual violence, enforced disappearance and extrajudicial killings in 2009."
https://trialinternational.org/wp-content/uploads/2018/03/UJAR-Make-way-for-Justice-2018.pdf</t>
  </si>
  <si>
    <t>https://trialinternational.org/latest-post/in-switzerland-proceedings-for-war-crimes-against-rifaat-al-assad/
https://trialinternational.org/latest-post/rifaat-al-assad/</t>
  </si>
  <si>
    <t>1980-1982</t>
  </si>
  <si>
    <t>1994-2004</t>
  </si>
  <si>
    <t>" three Argentine humanitarian organizations filed a criminal complaint against Bush and Rumsfeld considered responsible for "systematic torture" of detainees in prisons applied under US control" https://www.eluniverso.com/2005/03/22/0001/14/69ECCDF582BC4A528010665304B7DBCD.html
"La Asociación de Abogados de Buenos Aires, basada en jurisprudencia nacional, presentó el viernes una denuncia por delitos de derecho internacional -torturas y crímenes de guerra- contra los funcionarios civiles estadunidenses Donald Rumsfeld, titular de Defensa, y Condolezza Rice, secretaria de Estado, como autores de delitos de lesa humanidad cometidos en Irak y la base naval estadunidense de Guantánamo contra "víctimas que no son nacionales argentinos"."  http://www.jornada.com.mx/2005/10/22/index.php?section=mundo&amp;article=034n1mun</t>
  </si>
  <si>
    <t>2001-2005</t>
  </si>
  <si>
    <t>Doe_John Yugoslavia/France1 (Javor et al v. X)</t>
  </si>
  <si>
    <t>"Elvir Javor, Kasim Kusuran, Munib Softic, Sénada Softic and Meho Mujdzic, Bosnian citizens, residing in France, filed a complaint on 20 July 1993 before the examining magistrate of Paris to bring a civil action against a person or persons unknown for war crimes, torture, genocide and crimes against humanity."
https://trialinternational.org/latest-post/affaire-javor-et-autres/
"On 20 July 1993, Elvir Javor, Kasim Kusuran, Munib Softic, Sénada Softic and Meho Mujdzic, Bosnian citizens, residing in France, filed a complaint under universal jurisdiction before theTribunal de Grande Instance (TGI) de Paris to bring a civil action against a person or persons unknown for war crimes, torture, genocide and crimes against humanity."
http://www.internationalcrimesdatabase.org/Case/1117/Javor-et-al-v-X/</t>
  </si>
  <si>
    <t>"On 9 January 2014, Danish police and other public authorities were notified by the Anti Torture Support Foundation(ATSF) that the israeli citizen Carmi Gillon was passing through Danish territory. The notification contained claims ofalleged torture committed by said person."  http://um.dk/da/~/media/UM/Danish-site/Documents/Nyheder/CAT%20%20Denmark%20%20Combined%20sixth%20and%20seventh%20periodic%20report.pdf</t>
  </si>
  <si>
    <t xml:space="preserve">https://www.timesofisrael.com/former-shin-bet-head-leaves-denmark-over-torture-complaint/
http://www.israelnationalnews.com/News/News.aspx/176170
http://um.dk/da/~/media/UM/Danish-site/Documents/Nyheder/CAT%20%20Denmark%20%20Combined%20sixth%20and%20seventh%20periodic%20report.pdf
</t>
  </si>
  <si>
    <t>"Por eso un conjunto desobrevivientes de la dictadura y de organizaciones sociales tomaron ladecisión de buscarla fuera sus fronteras. Así, el 6 de agosto del 2013, iniciaronuna nueva querella criminal en Tribunales de la Argentina basados en elprincipio de Jurisdicción Universal"
"Presentación de la querella en el Juzgado nº 5. En representación de suscompañeros víctimas, lo hacen Martín Almada, Yudith Rolón y Carlos Ortelladoacompañados con sus abogados, Juan Adolfo Maida Artiagau, Aitor MartínezJiménez y Juan Rivarola Cáceres."
https://rosaluxspba.org/wp-content/uploads/CARTILLA-60-A%25C3%2591OS-DE-IMPUNIDAD.PY_.pdf</t>
  </si>
  <si>
    <t>"La demanda fue redactada por Sergio Ortiz, periodista, presidente de la Comisión de Homenaje a los Desaparecidos y Mártires Populares (Asociación Civil personería 502-A 08), dirigente del Partido de la Liberación (PL). Lo acompañaron con su firma y su presencia en los tribunales Juan José "Toto" López (actor), Mara Santucho (cantante de "Cocineros" y actriz), Gastón Mazzalay (de la Asamblea Malvinas Argentina contra Monsanto), Juan José Giannotti (Agrupación Tupac), Eugenio Talbot Wright (Derechos Humanos, Familiares), Marcos Jaime (PL), Antonio Muñoz (documentalista, "Cuarto Patio"), Enrique Calcagni (Mascuba), Henry Boisrolin (Comité Democrático Haitiano), y Mario Cejas y Carlos González, del Comité de Solidaridad con Palestina de Córdoba. Ellos han participado de las marchas y actos realizados en esa ciudad contra los crímenes cometidos en Gaza. Y ahora añadieron esta denuncia penal en la justicia federal de Córdoba, la primera que se presenta en Argentina."  http://archivo.laarena.com.ar/opinion-primera_denuncia_en_argentina_contra_israel_por_genocidio_en_gaza-121177-111.html</t>
  </si>
  <si>
    <t>Completed 11-8-2018</t>
  </si>
  <si>
    <t>Chilean case</t>
  </si>
  <si>
    <t>Unknown.</t>
  </si>
  <si>
    <t>Initiated by an arrest warrant issued by Rwanda.  Then France denies extradition and opens its own investigation.  Then CPCR signs on as a civil party.</t>
  </si>
  <si>
    <r>
      <t xml:space="preserve">https://www.publico.es/politica/jueza-argentina-investiga-crimenes-franquistas-sigue-recibir-respuesta-espana-interrogar-martin-villa.html
https://ctxt.es/es/20180801/Politica/21138/Argentina-franquismo-Maria-Servini-de-Cubria-juicio-Cesar-G-Calero.htm
https://www.publico.es/politica/maria-servini-cubria-depende-politica-espanola-avance-causa-franquismo.html
https://www.fiscales.gob.ar/fiscalias/el-juzgado-y-la-fiscalia-recogen-en-espana-pruebas-por-los-crimenes-del-franquismo/
https://elpais.com/politica/2017/07/18/actualidad/1500387066_677290.html
Names and short descriptions of named suspects: </t>
    </r>
    <r>
      <rPr>
        <u/>
        <sz val="11"/>
        <color indexed="14"/>
        <rFont val="Calibri"/>
        <family val="2"/>
      </rPr>
      <t>http://politica.elpais.com/politica/2014/10/31/actualidad/1414789472_600996.html
Cámara Federal de Casación Penal, Sala 4, CFP 4591/2010/7/CFC2, Registro N. 655/18, June 11, 2018.; and Cámara Federal de Casación Penal, Sala 4, CFP 4591/2010/7/CFC2, Registro N. 656/18, June 11, 2018</t>
    </r>
    <r>
      <rPr>
        <sz val="11"/>
        <color indexed="8"/>
        <rFont val="Calibri"/>
        <family val="2"/>
      </rPr>
      <t xml:space="preserve">
</t>
    </r>
    <r>
      <rPr>
        <u/>
        <sz val="11"/>
        <color indexed="14"/>
        <rFont val="Calibri"/>
        <family val="2"/>
      </rPr>
      <t>http://www.huffingtonpost.com/huff-wires/20100414/lt-argentina-spain-human-rights/</t>
    </r>
    <r>
      <rPr>
        <sz val="11"/>
        <color indexed="8"/>
        <rFont val="Calibri"/>
        <family val="2"/>
      </rPr>
      <t xml:space="preserve">
</t>
    </r>
    <r>
      <rPr>
        <u/>
        <sz val="11"/>
        <color indexed="14"/>
        <rFont val="Calibri"/>
        <family val="2"/>
      </rPr>
      <t>http://www.buenosairesherald.com/article/140972/judge-seeks-arrests-for-francoera-crimes</t>
    </r>
    <r>
      <rPr>
        <sz val="11"/>
        <color indexed="8"/>
        <rFont val="Calibri"/>
        <family val="2"/>
      </rPr>
      <t xml:space="preserve">
</t>
    </r>
    <r>
      <rPr>
        <u/>
        <sz val="11"/>
        <color indexed="14"/>
        <rFont val="Calibri"/>
        <family val="2"/>
      </rPr>
      <t>http://www.globalissues.org/news/2011/12/28/12324</t>
    </r>
    <r>
      <rPr>
        <sz val="11"/>
        <color indexed="8"/>
        <rFont val="Calibri"/>
        <family val="2"/>
      </rPr>
      <t xml:space="preserve">
</t>
    </r>
    <r>
      <rPr>
        <u/>
        <sz val="11"/>
        <color indexed="14"/>
        <rFont val="Calibri"/>
        <family val="2"/>
      </rPr>
      <t>http://www.bbc.com/news/world-latin-america-29868270</t>
    </r>
    <r>
      <rPr>
        <sz val="11"/>
        <color indexed="8"/>
        <rFont val="Calibri"/>
        <family val="2"/>
      </rPr>
      <t xml:space="preserve">
</t>
    </r>
    <r>
      <rPr>
        <u/>
        <sz val="11"/>
        <color indexed="14"/>
        <rFont val="Calibri"/>
        <family val="2"/>
      </rPr>
      <t>http://www.lanacion.com.ar/1621143-servini-de-cubria-pidio-las-primeras-detenciones-por-la-represion-franquista</t>
    </r>
    <r>
      <rPr>
        <sz val="11"/>
        <color indexed="8"/>
        <rFont val="Calibri"/>
        <family val="2"/>
      </rPr>
      <t xml:space="preserve">
</t>
    </r>
    <r>
      <rPr>
        <u/>
        <sz val="11"/>
        <color indexed="14"/>
        <rFont val="Calibri"/>
        <family val="2"/>
      </rPr>
      <t>http://cadenaser.com/ser/2014/10/31/tribunales/1414787886_712567.html</t>
    </r>
    <r>
      <rPr>
        <sz val="11"/>
        <color indexed="8"/>
        <rFont val="Calibri"/>
        <family val="2"/>
      </rPr>
      <t xml:space="preserve">
2017 article on continuing investigation: </t>
    </r>
    <r>
      <rPr>
        <u/>
        <sz val="11"/>
        <color indexed="14"/>
        <rFont val="Calibri"/>
        <family val="2"/>
      </rPr>
      <t>http://www.euronews.com/2017/06/16/spanish-archaeologists-uncover-mass-graves-with-victims-of-franco-s-regim</t>
    </r>
  </si>
  <si>
    <t>6775</t>
  </si>
  <si>
    <r>
      <rPr>
        <b/>
        <sz val="11"/>
        <color indexed="8"/>
        <rFont val="Calibri"/>
        <family val="2"/>
      </rPr>
      <t xml:space="preserve">! (Initiated by Kagame’s party the RPF: “Yvonne Basebya appears on a list provided by the Rwandan Patriotic Front to the Dutch authorities, along with fifteen other people suspected of involvement in genocide.” </t>
    </r>
    <r>
      <rPr>
        <b/>
        <u/>
        <sz val="11"/>
        <color indexed="11"/>
        <rFont val="Calibri"/>
        <family val="2"/>
      </rPr>
      <t>https://trialinternational.org/latest-post/yvonne-ntacyobatabara-basebya/</t>
    </r>
    <r>
      <rPr>
        <b/>
        <sz val="11"/>
        <color indexed="8"/>
        <rFont val="Calibri"/>
        <family val="2"/>
      </rPr>
      <t>)</t>
    </r>
  </si>
  <si>
    <t>Yvonne Besabya (or Basebya) (Ntacyobatabara)</t>
  </si>
  <si>
    <r>
      <rPr>
        <sz val="11"/>
        <color indexed="8"/>
        <rFont val="Calibri"/>
        <family val="2"/>
      </rPr>
      <t xml:space="preserve">https://trialinternational.org/latest-post/yvonne-ntacyobatabara-basebya/
</t>
    </r>
    <r>
      <rPr>
        <u/>
        <sz val="11"/>
        <color indexed="11"/>
        <rFont val="Calibri"/>
        <family val="2"/>
      </rPr>
      <t>https://ergaomnesnet.com/2013/03/22/gendering-jurisdiction/</t>
    </r>
    <r>
      <rPr>
        <sz val="11"/>
        <color indexed="8"/>
        <rFont val="Calibri"/>
        <family val="2"/>
      </rPr>
      <t xml:space="preserve">
</t>
    </r>
    <r>
      <rPr>
        <u/>
        <sz val="11"/>
        <color indexed="11"/>
        <rFont val="Calibri"/>
        <family val="2"/>
      </rPr>
      <t>http://www.reuters.com/article/rwanda-genocide-dutch-idUSL6N0BT8JM20130301</t>
    </r>
    <r>
      <rPr>
        <sz val="11"/>
        <color indexed="8"/>
        <rFont val="Calibri"/>
        <family val="2"/>
      </rPr>
      <t xml:space="preserve">
</t>
    </r>
    <r>
      <rPr>
        <u/>
        <sz val="11"/>
        <color indexed="11"/>
        <rFont val="Calibri"/>
        <family val="2"/>
      </rPr>
      <t>http://www.internationalcrimesdatabase.org/Case/971</t>
    </r>
    <r>
      <rPr>
        <sz val="11"/>
        <color indexed="8"/>
        <rFont val="Calibri"/>
        <family val="2"/>
      </rPr>
      <t xml:space="preserve">
</t>
    </r>
    <r>
      <rPr>
        <sz val="11"/>
        <color indexed="8"/>
        <rFont val="Calibri"/>
        <family val="2"/>
      </rPr>
      <t>https://www.om.nl/onderwerpen/international-crimes-0/what-cases-have-been/rwanda/</t>
    </r>
  </si>
  <si>
    <t>“In May 2007, Rwandan authorities together with human rights organisation African Rights alerted Dutch authorities that Yvonne’s husband, Augustin Basebya, was on the Rwandan police’s wanted list, due to involvement in the extremist Hutu party Coalition pour la Défense de la République (CDR).”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</si>
</sst>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d/yyyy"/>
    <numFmt numFmtId="165" formatCode="yyyy"/>
    <numFmt numFmtId="166" formatCode="0.0000000"/>
    <numFmt numFmtId="167" formatCode="0.00000000000000%"/>
    <numFmt numFmtId="168" formatCode="0.0000000000000%"/>
    <numFmt numFmtId="169" formatCode="0.000%"/>
    <numFmt numFmtId="170" formatCode="mm/dd/yy;@"/>
  </numFmts>
  <fonts count="62" x14ac:knownFonts="1">
    <font>
      <sz val="11"/>
      <color indexed="8"/>
      <name val="Calibri"/>
    </font>
    <font>
      <sz val="14"/>
      <color indexed="8"/>
      <name val="Calibri"/>
      <family val="2"/>
    </font>
    <font>
      <b/>
      <sz val="12"/>
      <color indexed="9"/>
      <name val="Arial"/>
      <family val="2"/>
    </font>
    <font>
      <sz val="11"/>
      <color indexed="8"/>
      <name val="Helvetica"/>
      <family val="2"/>
    </font>
    <font>
      <b/>
      <u/>
      <sz val="12"/>
      <color indexed="9"/>
      <name val="Arial"/>
      <family val="2"/>
    </font>
    <font>
      <b/>
      <u/>
      <sz val="12"/>
      <color indexed="14"/>
      <name val="Arial"/>
      <family val="2"/>
    </font>
    <font>
      <b/>
      <sz val="11"/>
      <color indexed="8"/>
      <name val="Calibri"/>
      <family val="2"/>
    </font>
    <font>
      <u/>
      <sz val="11"/>
      <color indexed="14"/>
      <name val="Calibri"/>
      <family val="2"/>
    </font>
    <font>
      <sz val="12"/>
      <color indexed="19"/>
      <name val="Helvetica Neue"/>
      <family val="2"/>
    </font>
    <font>
      <b/>
      <sz val="11"/>
      <color indexed="21"/>
      <name val="Calibri"/>
      <family val="2"/>
    </font>
    <font>
      <sz val="11"/>
      <color indexed="23"/>
      <name val="Calibri"/>
      <family val="2"/>
    </font>
    <font>
      <sz val="13"/>
      <color indexed="24"/>
      <name val="Arial"/>
      <family val="2"/>
    </font>
    <font>
      <sz val="10"/>
      <color indexed="8"/>
      <name val="Arial"/>
      <family val="2"/>
    </font>
    <font>
      <sz val="15"/>
      <color indexed="25"/>
      <name val="Arial"/>
      <family val="2"/>
    </font>
    <font>
      <i/>
      <sz val="11"/>
      <color indexed="8"/>
      <name val="Calibri"/>
      <family val="2"/>
    </font>
    <font>
      <vertAlign val="superscript"/>
      <sz val="12"/>
      <color indexed="8"/>
      <name val="Calibri"/>
      <family val="2"/>
    </font>
    <font>
      <sz val="12"/>
      <color indexed="8"/>
      <name val="Times"/>
      <family val="1"/>
    </font>
    <font>
      <b/>
      <u/>
      <sz val="11"/>
      <color indexed="14"/>
      <name val="Calibri"/>
      <family val="2"/>
    </font>
    <font>
      <b/>
      <sz val="12"/>
      <color indexed="8"/>
      <name val="Arial"/>
      <family val="2"/>
    </font>
    <font>
      <b/>
      <u/>
      <sz val="12"/>
      <color indexed="8"/>
      <name val="Calibri"/>
      <family val="2"/>
    </font>
    <font>
      <b/>
      <sz val="12"/>
      <color indexed="8"/>
      <name val="Times New Roman"/>
      <family val="1"/>
    </font>
    <font>
      <sz val="12"/>
      <color indexed="8"/>
      <name val="Times New Roman"/>
      <family val="1"/>
    </font>
    <font>
      <sz val="11"/>
      <color indexed="8"/>
      <name val="Times New Roman"/>
      <family val="1"/>
    </font>
    <font>
      <u/>
      <sz val="11"/>
      <color indexed="8"/>
      <name val="Calibri"/>
      <family val="2"/>
    </font>
    <font>
      <sz val="10"/>
      <color indexed="8"/>
      <name val="Helvetica"/>
      <family val="2"/>
    </font>
    <font>
      <b/>
      <strike/>
      <sz val="11"/>
      <color indexed="8"/>
      <name val="Calibri"/>
      <family val="2"/>
    </font>
    <font>
      <b/>
      <sz val="10"/>
      <color indexed="8"/>
      <name val="Helvetica"/>
      <family val="2"/>
    </font>
    <font>
      <strike/>
      <sz val="11"/>
      <color indexed="8"/>
      <name val="Calibri"/>
      <family val="2"/>
    </font>
    <font>
      <sz val="14"/>
      <color indexed="10"/>
      <name val="Helvetica"/>
      <family val="2"/>
    </font>
    <font>
      <strike/>
      <u/>
      <sz val="11"/>
      <color indexed="14"/>
      <name val="Calibri"/>
      <family val="2"/>
    </font>
    <font>
      <sz val="11"/>
      <color indexed="8"/>
      <name val="Calibri"/>
      <family val="2"/>
    </font>
    <font>
      <u/>
      <sz val="11"/>
      <color theme="10"/>
      <name val="Calibri"/>
      <family val="2"/>
    </font>
    <font>
      <sz val="11"/>
      <color rgb="FF000000"/>
      <name val="Helvetica"/>
      <family val="2"/>
    </font>
    <font>
      <sz val="10"/>
      <color rgb="FF000000"/>
      <name val="Tahoma"/>
      <family val="2"/>
    </font>
    <font>
      <b/>
      <sz val="10"/>
      <color rgb="FF000000"/>
      <name val="Tahoma"/>
      <family val="2"/>
    </font>
    <font>
      <b/>
      <sz val="10"/>
      <color rgb="FF000000"/>
      <name val="Arial"/>
      <family val="2"/>
    </font>
    <font>
      <sz val="11"/>
      <color rgb="FF000000"/>
      <name val="Calibri"/>
      <family val="2"/>
    </font>
    <font>
      <sz val="11.5"/>
      <color rgb="FF000000"/>
      <name val="Verdana"/>
      <family val="2"/>
    </font>
    <font>
      <b/>
      <sz val="11"/>
      <color rgb="FF000000"/>
      <name val="Calibri"/>
      <family val="2"/>
    </font>
    <font>
      <sz val="10"/>
      <color rgb="FF000000"/>
      <name val="Calibri"/>
      <family val="2"/>
    </font>
    <font>
      <sz val="18"/>
      <color rgb="FF000000"/>
      <name val="Calibri"/>
      <family val="2"/>
    </font>
    <font>
      <u/>
      <sz val="18"/>
      <color rgb="FF000000"/>
      <name val="Calibri"/>
      <family val="2"/>
    </font>
    <font>
      <sz val="16"/>
      <color rgb="FF4D4D4D"/>
      <name val="Arial"/>
      <family val="2"/>
    </font>
    <font>
      <u/>
      <sz val="10"/>
      <color rgb="FF000000"/>
      <name val="Calibri"/>
      <family val="2"/>
    </font>
    <font>
      <i/>
      <sz val="10"/>
      <color rgb="FF000000"/>
      <name val="Calibri"/>
      <family val="2"/>
    </font>
    <font>
      <b/>
      <sz val="18"/>
      <color rgb="FF000000"/>
      <name val="Calibri"/>
      <family val="2"/>
    </font>
    <font>
      <sz val="11"/>
      <color rgb="FF2C3033"/>
      <name val="Calibri"/>
      <family val="2"/>
    </font>
    <font>
      <sz val="11"/>
      <color rgb="FF1F497D"/>
      <name val="Calibri"/>
      <family val="2"/>
    </font>
    <font>
      <i/>
      <sz val="18"/>
      <color rgb="FF000000"/>
      <name val="Calibri"/>
      <family val="2"/>
    </font>
    <font>
      <sz val="10"/>
      <color indexed="8"/>
      <name val="Geneva"/>
      <family val="2"/>
    </font>
    <font>
      <u/>
      <sz val="10"/>
      <color indexed="14"/>
      <name val="Geneva"/>
      <family val="2"/>
    </font>
    <font>
      <u/>
      <sz val="10"/>
      <color indexed="28"/>
      <name val="Geneva"/>
      <family val="2"/>
    </font>
    <font>
      <i/>
      <sz val="11"/>
      <color indexed="8"/>
      <name val="Times"/>
      <family val="1"/>
    </font>
    <font>
      <sz val="11"/>
      <color indexed="8"/>
      <name val="Times"/>
      <family val="1"/>
    </font>
    <font>
      <sz val="11"/>
      <color indexed="27"/>
      <name val="Calibri"/>
      <family val="2"/>
    </font>
    <font>
      <u/>
      <sz val="11"/>
      <color rgb="FF000000"/>
      <name val="Calibri"/>
      <family val="2"/>
    </font>
    <font>
      <b/>
      <u/>
      <sz val="11"/>
      <color rgb="FF000000"/>
      <name val="Helvetica"/>
      <family val="2"/>
    </font>
    <font>
      <sz val="11"/>
      <color theme="1"/>
      <name val="Calibri"/>
      <family val="2"/>
    </font>
    <font>
      <b/>
      <sz val="10"/>
      <color rgb="FF000000"/>
      <name val="Calibri"/>
      <family val="2"/>
    </font>
    <font>
      <b/>
      <sz val="11"/>
      <color indexed="8"/>
      <name val="Calibri"/>
      <family val="2"/>
    </font>
    <font>
      <b/>
      <u/>
      <sz val="11"/>
      <color indexed="11"/>
      <name val="Calibri"/>
      <family val="2"/>
    </font>
    <font>
      <u/>
      <sz val="11"/>
      <color indexed="11"/>
      <name val="Calibri"/>
      <family val="2"/>
    </font>
  </fonts>
  <fills count="19">
    <fill>
      <patternFill patternType="none"/>
    </fill>
    <fill>
      <patternFill patternType="gray125"/>
    </fill>
    <fill>
      <patternFill patternType="solid">
        <fgColor indexed="10"/>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8"/>
        <bgColor auto="1"/>
      </patternFill>
    </fill>
    <fill>
      <patternFill patternType="solid">
        <fgColor indexed="20"/>
        <bgColor auto="1"/>
      </patternFill>
    </fill>
    <fill>
      <patternFill patternType="solid">
        <fgColor indexed="9"/>
        <bgColor auto="1"/>
      </patternFill>
    </fill>
    <fill>
      <patternFill patternType="solid">
        <fgColor indexed="22"/>
        <bgColor auto="1"/>
      </patternFill>
    </fill>
    <fill>
      <patternFill patternType="solid">
        <fgColor indexed="26"/>
        <bgColor auto="1"/>
      </patternFill>
    </fill>
    <fill>
      <patternFill patternType="solid">
        <fgColor indexed="29"/>
        <bgColor auto="1"/>
      </patternFill>
    </fill>
    <fill>
      <patternFill patternType="solid">
        <fgColor indexed="35"/>
        <bgColor auto="1"/>
      </patternFill>
    </fill>
    <fill>
      <patternFill patternType="solid">
        <fgColor indexed="42"/>
        <bgColor auto="1"/>
      </patternFill>
    </fill>
    <fill>
      <patternFill patternType="solid">
        <fgColor rgb="FF9BBB59"/>
        <bgColor rgb="FF000000"/>
      </patternFill>
    </fill>
    <fill>
      <patternFill patternType="solid">
        <fgColor rgb="FFC0504D"/>
        <bgColor rgb="FF000000"/>
      </patternFill>
    </fill>
    <fill>
      <patternFill patternType="solid">
        <fgColor rgb="FFFFFFFF"/>
        <bgColor rgb="FF000000"/>
      </patternFill>
    </fill>
    <fill>
      <patternFill patternType="solid">
        <fgColor indexed="17"/>
        <bgColor auto="1"/>
      </patternFill>
    </fill>
    <fill>
      <patternFill patternType="solid">
        <fgColor indexed="16"/>
        <bgColor auto="1"/>
      </patternFill>
    </fill>
  </fills>
  <borders count="78">
    <border>
      <left/>
      <right/>
      <top/>
      <bottom/>
      <diagonal/>
    </border>
    <border>
      <left/>
      <right/>
      <top style="thin">
        <color indexed="11"/>
      </top>
      <bottom/>
      <diagonal/>
    </border>
    <border>
      <left/>
      <right style="thick">
        <color indexed="12"/>
      </right>
      <top style="thin">
        <color indexed="11"/>
      </top>
      <bottom/>
      <diagonal/>
    </border>
    <border>
      <left style="thick">
        <color indexed="12"/>
      </left>
      <right style="thick">
        <color indexed="12"/>
      </right>
      <top style="thick">
        <color indexed="12"/>
      </top>
      <bottom/>
      <diagonal/>
    </border>
    <border>
      <left style="thick">
        <color indexed="12"/>
      </left>
      <right/>
      <top style="thin">
        <color indexed="11"/>
      </top>
      <bottom/>
      <diagonal/>
    </border>
    <border>
      <left style="thin">
        <color indexed="11"/>
      </left>
      <right style="thin">
        <color indexed="11"/>
      </right>
      <top/>
      <bottom style="thin">
        <color indexed="11"/>
      </bottom>
      <diagonal/>
    </border>
    <border>
      <left style="thin">
        <color indexed="11"/>
      </left>
      <right style="thin">
        <color indexed="11"/>
      </right>
      <top style="thin">
        <color indexed="11"/>
      </top>
      <bottom style="thin">
        <color indexed="11"/>
      </bottom>
      <diagonal/>
    </border>
    <border>
      <left style="thin">
        <color indexed="30"/>
      </left>
      <right style="thin">
        <color indexed="30"/>
      </right>
      <top style="thin">
        <color indexed="30"/>
      </top>
      <bottom style="thin">
        <color indexed="30"/>
      </bottom>
      <diagonal/>
    </border>
    <border>
      <left style="medium">
        <color indexed="31"/>
      </left>
      <right style="thin">
        <color indexed="32"/>
      </right>
      <top style="medium">
        <color indexed="31"/>
      </top>
      <bottom style="thin">
        <color indexed="32"/>
      </bottom>
      <diagonal/>
    </border>
    <border>
      <left style="thin">
        <color indexed="32"/>
      </left>
      <right style="medium">
        <color indexed="31"/>
      </right>
      <top style="medium">
        <color indexed="31"/>
      </top>
      <bottom style="thin">
        <color indexed="32"/>
      </bottom>
      <diagonal/>
    </border>
    <border>
      <left style="medium">
        <color indexed="31"/>
      </left>
      <right style="medium">
        <color indexed="31"/>
      </right>
      <top style="thin">
        <color indexed="30"/>
      </top>
      <bottom style="thin">
        <color indexed="33"/>
      </bottom>
      <diagonal/>
    </border>
    <border>
      <left style="medium">
        <color indexed="31"/>
      </left>
      <right style="medium">
        <color indexed="31"/>
      </right>
      <top style="medium">
        <color indexed="31"/>
      </top>
      <bottom style="thin">
        <color indexed="32"/>
      </bottom>
      <diagonal/>
    </border>
    <border>
      <left style="medium">
        <color indexed="31"/>
      </left>
      <right style="thin">
        <color indexed="30"/>
      </right>
      <top style="thin">
        <color indexed="30"/>
      </top>
      <bottom style="thin">
        <color indexed="32"/>
      </bottom>
      <diagonal/>
    </border>
    <border>
      <left style="thin">
        <color indexed="30"/>
      </left>
      <right style="medium">
        <color indexed="12"/>
      </right>
      <top style="thin">
        <color indexed="30"/>
      </top>
      <bottom style="thin">
        <color indexed="33"/>
      </bottom>
      <diagonal/>
    </border>
    <border>
      <left style="medium">
        <color indexed="12"/>
      </left>
      <right style="thin">
        <color indexed="30"/>
      </right>
      <top style="medium">
        <color indexed="12"/>
      </top>
      <bottom style="thin">
        <color indexed="30"/>
      </bottom>
      <diagonal/>
    </border>
    <border>
      <left style="thin">
        <color indexed="30"/>
      </left>
      <right style="thin">
        <color indexed="30"/>
      </right>
      <top style="medium">
        <color indexed="12"/>
      </top>
      <bottom style="thin">
        <color indexed="30"/>
      </bottom>
      <diagonal/>
    </border>
    <border>
      <left style="thin">
        <color indexed="30"/>
      </left>
      <right style="medium">
        <color indexed="12"/>
      </right>
      <top style="medium">
        <color indexed="12"/>
      </top>
      <bottom style="thin">
        <color indexed="30"/>
      </bottom>
      <diagonal/>
    </border>
    <border>
      <left style="medium">
        <color indexed="12"/>
      </left>
      <right style="medium">
        <color indexed="12"/>
      </right>
      <top style="thin">
        <color indexed="30"/>
      </top>
      <bottom style="thin">
        <color indexed="33"/>
      </bottom>
      <diagonal/>
    </border>
    <border>
      <left style="medium">
        <color indexed="12"/>
      </left>
      <right style="thin">
        <color indexed="30"/>
      </right>
      <top style="medium">
        <color indexed="12"/>
      </top>
      <bottom style="thin">
        <color indexed="33"/>
      </bottom>
      <diagonal/>
    </border>
    <border>
      <left style="thin">
        <color indexed="30"/>
      </left>
      <right style="medium">
        <color indexed="12"/>
      </right>
      <top style="medium">
        <color indexed="12"/>
      </top>
      <bottom style="thin">
        <color indexed="33"/>
      </bottom>
      <diagonal/>
    </border>
    <border>
      <left style="thin">
        <color indexed="30"/>
      </left>
      <right style="thin">
        <color indexed="30"/>
      </right>
      <top style="medium">
        <color indexed="12"/>
      </top>
      <bottom style="thin">
        <color indexed="33"/>
      </bottom>
      <diagonal/>
    </border>
    <border>
      <left style="thin">
        <color indexed="30"/>
      </left>
      <right style="medium">
        <color indexed="12"/>
      </right>
      <top style="medium">
        <color indexed="12"/>
      </top>
      <bottom style="thin">
        <color indexed="32"/>
      </bottom>
      <diagonal/>
    </border>
    <border>
      <left style="medium">
        <color indexed="12"/>
      </left>
      <right style="medium">
        <color indexed="12"/>
      </right>
      <top style="thin">
        <color indexed="30"/>
      </top>
      <bottom style="thin">
        <color indexed="32"/>
      </bottom>
      <diagonal/>
    </border>
    <border>
      <left style="medium">
        <color indexed="12"/>
      </left>
      <right style="medium">
        <color indexed="12"/>
      </right>
      <top style="medium">
        <color indexed="12"/>
      </top>
      <bottom style="thin">
        <color indexed="34"/>
      </bottom>
      <diagonal/>
    </border>
    <border>
      <left style="medium">
        <color indexed="12"/>
      </left>
      <right style="thin">
        <color indexed="34"/>
      </right>
      <top style="medium">
        <color indexed="12"/>
      </top>
      <bottom style="thin">
        <color indexed="33"/>
      </bottom>
      <diagonal/>
    </border>
    <border>
      <left style="thin">
        <color indexed="34"/>
      </left>
      <right style="medium">
        <color indexed="12"/>
      </right>
      <top style="medium">
        <color indexed="12"/>
      </top>
      <bottom style="thin">
        <color indexed="32"/>
      </bottom>
      <diagonal/>
    </border>
    <border>
      <left style="medium">
        <color indexed="12"/>
      </left>
      <right style="thin">
        <color indexed="30"/>
      </right>
      <top style="medium">
        <color indexed="12"/>
      </top>
      <bottom style="thin">
        <color indexed="34"/>
      </bottom>
      <diagonal/>
    </border>
    <border>
      <left style="medium">
        <color indexed="31"/>
      </left>
      <right style="thin">
        <color indexed="32"/>
      </right>
      <top style="thin">
        <color indexed="32"/>
      </top>
      <bottom style="thin">
        <color indexed="32"/>
      </bottom>
      <diagonal/>
    </border>
    <border>
      <left style="thin">
        <color indexed="32"/>
      </left>
      <right style="medium">
        <color indexed="31"/>
      </right>
      <top style="thin">
        <color indexed="32"/>
      </top>
      <bottom style="thin">
        <color indexed="32"/>
      </bottom>
      <diagonal/>
    </border>
    <border>
      <left style="medium">
        <color indexed="12"/>
      </left>
      <right style="thin">
        <color indexed="30"/>
      </right>
      <top style="thin">
        <color indexed="30"/>
      </top>
      <bottom style="thin">
        <color indexed="30"/>
      </bottom>
      <diagonal/>
    </border>
    <border>
      <left style="thin">
        <color indexed="30"/>
      </left>
      <right style="medium">
        <color indexed="12"/>
      </right>
      <top style="thin">
        <color indexed="30"/>
      </top>
      <bottom style="thin">
        <color indexed="30"/>
      </bottom>
      <diagonal/>
    </border>
    <border>
      <left style="medium">
        <color indexed="12"/>
      </left>
      <right style="thin">
        <color indexed="30"/>
      </right>
      <top style="thin">
        <color indexed="33"/>
      </top>
      <bottom style="thin">
        <color indexed="30"/>
      </bottom>
      <diagonal/>
    </border>
    <border>
      <left style="thin">
        <color indexed="30"/>
      </left>
      <right style="medium">
        <color indexed="12"/>
      </right>
      <top style="thin">
        <color indexed="33"/>
      </top>
      <bottom style="thin">
        <color indexed="30"/>
      </bottom>
      <diagonal/>
    </border>
    <border>
      <left style="thin">
        <color indexed="30"/>
      </left>
      <right style="thin">
        <color indexed="30"/>
      </right>
      <top style="thin">
        <color indexed="33"/>
      </top>
      <bottom style="thin">
        <color indexed="30"/>
      </bottom>
      <diagonal/>
    </border>
    <border>
      <left style="medium">
        <color indexed="12"/>
      </left>
      <right style="thin">
        <color indexed="32"/>
      </right>
      <top style="thin">
        <color indexed="33"/>
      </top>
      <bottom style="thin">
        <color indexed="30"/>
      </bottom>
      <diagonal/>
    </border>
    <border>
      <left style="thin">
        <color indexed="32"/>
      </left>
      <right style="medium">
        <color indexed="12"/>
      </right>
      <top style="thin">
        <color indexed="32"/>
      </top>
      <bottom style="thin">
        <color indexed="32"/>
      </bottom>
      <diagonal/>
    </border>
    <border>
      <left style="medium">
        <color indexed="12"/>
      </left>
      <right style="medium">
        <color indexed="12"/>
      </right>
      <top style="thin">
        <color indexed="32"/>
      </top>
      <bottom style="thin">
        <color indexed="32"/>
      </bottom>
      <diagonal/>
    </border>
    <border>
      <left style="medium">
        <color indexed="12"/>
      </left>
      <right style="medium">
        <color indexed="12"/>
      </right>
      <top style="thin">
        <color indexed="34"/>
      </top>
      <bottom style="thin">
        <color indexed="34"/>
      </bottom>
      <diagonal/>
    </border>
    <border>
      <left style="medium">
        <color indexed="12"/>
      </left>
      <right style="thin">
        <color indexed="34"/>
      </right>
      <top style="thin">
        <color indexed="34"/>
      </top>
      <bottom style="thin">
        <color indexed="34"/>
      </bottom>
      <diagonal/>
    </border>
    <border>
      <left style="medium">
        <color indexed="12"/>
      </left>
      <right style="thin">
        <color indexed="32"/>
      </right>
      <top style="thin">
        <color indexed="30"/>
      </top>
      <bottom style="thin">
        <color indexed="30"/>
      </bottom>
      <diagonal/>
    </border>
    <border>
      <left style="medium">
        <color indexed="12"/>
      </left>
      <right style="medium">
        <color indexed="12"/>
      </right>
      <top style="thin">
        <color indexed="30"/>
      </top>
      <bottom style="thin">
        <color indexed="30"/>
      </bottom>
      <diagonal/>
    </border>
    <border>
      <left style="medium">
        <color indexed="12"/>
      </left>
      <right style="thin">
        <color indexed="30"/>
      </right>
      <top style="thin">
        <color indexed="30"/>
      </top>
      <bottom style="medium">
        <color indexed="12"/>
      </bottom>
      <diagonal/>
    </border>
    <border>
      <left style="thin">
        <color indexed="30"/>
      </left>
      <right style="thin">
        <color indexed="30"/>
      </right>
      <top style="thin">
        <color indexed="30"/>
      </top>
      <bottom style="medium">
        <color indexed="12"/>
      </bottom>
      <diagonal/>
    </border>
    <border>
      <left style="thin">
        <color indexed="30"/>
      </left>
      <right style="medium">
        <color indexed="12"/>
      </right>
      <top style="thin">
        <color indexed="30"/>
      </top>
      <bottom style="medium">
        <color indexed="12"/>
      </bottom>
      <diagonal/>
    </border>
    <border>
      <left style="medium">
        <color indexed="31"/>
      </left>
      <right style="thin">
        <color indexed="32"/>
      </right>
      <top style="thin">
        <color indexed="32"/>
      </top>
      <bottom style="medium">
        <color indexed="31"/>
      </bottom>
      <diagonal/>
    </border>
    <border>
      <left style="thin">
        <color indexed="34"/>
      </left>
      <right style="thin">
        <color indexed="34"/>
      </right>
      <top style="thin">
        <color indexed="34"/>
      </top>
      <bottom style="thin">
        <color indexed="34"/>
      </bottom>
      <diagonal/>
    </border>
    <border>
      <left style="thin">
        <color indexed="30"/>
      </left>
      <right style="thin">
        <color indexed="33"/>
      </right>
      <top style="medium">
        <color indexed="31"/>
      </top>
      <bottom style="thin">
        <color indexed="30"/>
      </bottom>
      <diagonal/>
    </border>
    <border>
      <left style="thin">
        <color indexed="33"/>
      </left>
      <right style="thin">
        <color indexed="30"/>
      </right>
      <top style="thin">
        <color indexed="32"/>
      </top>
      <bottom style="thin">
        <color indexed="30"/>
      </bottom>
      <diagonal/>
    </border>
    <border>
      <left style="thin">
        <color indexed="30"/>
      </left>
      <right style="medium">
        <color indexed="12"/>
      </right>
      <top style="thin">
        <color indexed="32"/>
      </top>
      <bottom style="thin">
        <color indexed="34"/>
      </bottom>
      <diagonal/>
    </border>
    <border>
      <left/>
      <right/>
      <top style="medium">
        <color indexed="12"/>
      </top>
      <bottom/>
      <diagonal/>
    </border>
    <border>
      <left style="thin">
        <color indexed="34"/>
      </left>
      <right style="medium">
        <color indexed="12"/>
      </right>
      <top style="thin">
        <color indexed="34"/>
      </top>
      <bottom style="thin">
        <color indexed="34"/>
      </bottom>
      <diagonal/>
    </border>
    <border>
      <left style="thin">
        <color indexed="30"/>
      </left>
      <right style="medium">
        <color indexed="12"/>
      </right>
      <top style="thin">
        <color indexed="32"/>
      </top>
      <bottom style="medium">
        <color indexed="12"/>
      </bottom>
      <diagonal/>
    </border>
    <border>
      <left style="thin">
        <color indexed="30"/>
      </left>
      <right style="thin">
        <color indexed="33"/>
      </right>
      <top style="thin">
        <color indexed="30"/>
      </top>
      <bottom style="thin">
        <color indexed="30"/>
      </bottom>
      <diagonal/>
    </border>
    <border>
      <left style="thin">
        <color indexed="33"/>
      </left>
      <right style="thin">
        <color indexed="30"/>
      </right>
      <top style="thin">
        <color indexed="30"/>
      </top>
      <bottom style="thin">
        <color indexed="30"/>
      </bottom>
      <diagonal/>
    </border>
    <border>
      <left style="thin">
        <color indexed="34"/>
      </left>
      <right style="thin">
        <color indexed="34"/>
      </right>
      <top style="thin">
        <color indexed="34"/>
      </top>
      <bottom style="thin">
        <color indexed="30"/>
      </bottom>
      <diagonal/>
    </border>
    <border>
      <left style="thin">
        <color indexed="34"/>
      </left>
      <right style="thin">
        <color indexed="30"/>
      </right>
      <top style="thin">
        <color indexed="34"/>
      </top>
      <bottom style="thin">
        <color indexed="30"/>
      </bottom>
      <diagonal/>
    </border>
    <border>
      <left style="thin">
        <color indexed="34"/>
      </left>
      <right style="thin">
        <color indexed="34"/>
      </right>
      <top style="thin">
        <color indexed="30"/>
      </top>
      <bottom style="thin">
        <color indexed="30"/>
      </bottom>
      <diagonal/>
    </border>
    <border>
      <left style="thin">
        <color indexed="34"/>
      </left>
      <right style="thin">
        <color indexed="30"/>
      </right>
      <top style="thin">
        <color indexed="30"/>
      </top>
      <bottom style="thin">
        <color indexed="30"/>
      </bottom>
      <diagonal/>
    </border>
    <border>
      <left style="thin">
        <color indexed="34"/>
      </left>
      <right style="thin">
        <color indexed="34"/>
      </right>
      <top style="thin">
        <color indexed="30"/>
      </top>
      <bottom style="thin">
        <color indexed="34"/>
      </bottom>
      <diagonal/>
    </border>
    <border>
      <left style="thin">
        <color indexed="34"/>
      </left>
      <right style="thin">
        <color indexed="30"/>
      </right>
      <top style="thin">
        <color indexed="30"/>
      </top>
      <bottom style="thin">
        <color indexed="34"/>
      </bottom>
      <diagonal/>
    </border>
    <border>
      <left style="thin">
        <color indexed="30"/>
      </left>
      <right style="thin">
        <color indexed="30"/>
      </right>
      <top style="thin">
        <color indexed="30"/>
      </top>
      <bottom style="thin">
        <color indexed="32"/>
      </bottom>
      <diagonal/>
    </border>
    <border>
      <left style="thin">
        <color indexed="30"/>
      </left>
      <right style="thin">
        <color indexed="30"/>
      </right>
      <top style="thin">
        <color indexed="30"/>
      </top>
      <bottom style="thin">
        <color indexed="33"/>
      </bottom>
      <diagonal/>
    </border>
    <border>
      <left style="thin">
        <color indexed="30"/>
      </left>
      <right style="thin">
        <color indexed="33"/>
      </right>
      <top style="thin">
        <color indexed="33"/>
      </top>
      <bottom style="thin">
        <color indexed="30"/>
      </bottom>
      <diagonal/>
    </border>
    <border>
      <left style="thin">
        <color indexed="33"/>
      </left>
      <right style="thin">
        <color indexed="30"/>
      </right>
      <top style="thin">
        <color indexed="33"/>
      </top>
      <bottom style="thin">
        <color indexed="30"/>
      </bottom>
      <diagonal/>
    </border>
    <border>
      <left style="thin">
        <color indexed="32"/>
      </left>
      <right style="medium">
        <color indexed="31"/>
      </right>
      <top style="thin">
        <color indexed="32"/>
      </top>
      <bottom style="medium">
        <color indexed="31"/>
      </bottom>
      <diagonal/>
    </border>
    <border>
      <left/>
      <right/>
      <top style="thin">
        <color indexed="30"/>
      </top>
      <bottom/>
      <diagonal/>
    </border>
    <border>
      <left/>
      <right style="thick">
        <color indexed="12"/>
      </right>
      <top style="thin">
        <color indexed="30"/>
      </top>
      <bottom/>
      <diagonal/>
    </border>
    <border>
      <left style="thick">
        <color indexed="12"/>
      </left>
      <right/>
      <top style="thin">
        <color indexed="30"/>
      </top>
      <bottom/>
      <diagonal/>
    </border>
    <border>
      <left style="thin">
        <color indexed="30"/>
      </left>
      <right style="thin">
        <color indexed="33"/>
      </right>
      <top/>
      <bottom style="thin">
        <color indexed="30"/>
      </bottom>
      <diagonal/>
    </border>
    <border>
      <left style="thin">
        <color indexed="33"/>
      </left>
      <right style="thin">
        <color indexed="30"/>
      </right>
      <top/>
      <bottom style="thin">
        <color indexed="30"/>
      </bottom>
      <diagonal/>
    </border>
    <border>
      <left style="thin">
        <color indexed="30"/>
      </left>
      <right style="thin">
        <color indexed="30"/>
      </right>
      <top/>
      <bottom style="thin">
        <color indexed="30"/>
      </bottom>
      <diagonal/>
    </border>
    <border>
      <left style="thin">
        <color indexed="11"/>
      </left>
      <right style="thin">
        <color indexed="11"/>
      </right>
      <top/>
      <bottom/>
      <diagonal/>
    </border>
    <border>
      <left/>
      <right/>
      <top style="thin">
        <color rgb="FFAAAAAA"/>
      </top>
      <bottom/>
      <diagonal/>
    </border>
    <border>
      <left style="thin">
        <color rgb="FFAAAAAA"/>
      </left>
      <right style="thin">
        <color rgb="FFAAAAAA"/>
      </right>
      <top/>
      <bottom style="thin">
        <color rgb="FFAAAAAA"/>
      </bottom>
      <diagonal/>
    </border>
    <border>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right style="thin">
        <color rgb="FFAAAAAA"/>
      </right>
      <top style="thin">
        <color rgb="FFAAAAAA"/>
      </top>
      <bottom style="thin">
        <color rgb="FFAAAAAA"/>
      </bottom>
      <diagonal/>
    </border>
    <border>
      <left style="thin">
        <color indexed="14"/>
      </left>
      <right style="thin">
        <color indexed="14"/>
      </right>
      <top style="thin">
        <color indexed="14"/>
      </top>
      <bottom style="thin">
        <color indexed="14"/>
      </bottom>
      <diagonal/>
    </border>
  </borders>
  <cellStyleXfs count="2">
    <xf numFmtId="0" fontId="0" fillId="0" borderId="0" applyNumberFormat="0" applyFill="0" applyBorder="0" applyProtection="0"/>
    <xf numFmtId="0" fontId="31" fillId="0" borderId="0" applyNumberFormat="0" applyFill="0" applyBorder="0" applyAlignment="0" applyProtection="0"/>
  </cellStyleXfs>
  <cellXfs count="703">
    <xf numFmtId="0" fontId="0" fillId="0" borderId="0" xfId="0" applyFont="1" applyAlignment="1"/>
    <xf numFmtId="0" fontId="0" fillId="0" borderId="0" xfId="0" applyNumberFormat="1" applyFont="1" applyAlignment="1"/>
    <xf numFmtId="49" fontId="2" fillId="2" borderId="1" xfId="0" applyNumberFormat="1" applyFont="1" applyFill="1" applyBorder="1" applyAlignment="1">
      <alignment wrapText="1"/>
    </xf>
    <xf numFmtId="49" fontId="2" fillId="3" borderId="1" xfId="0" applyNumberFormat="1" applyFont="1" applyFill="1" applyBorder="1" applyAlignment="1">
      <alignment wrapText="1"/>
    </xf>
    <xf numFmtId="49" fontId="2" fillId="2" borderId="1" xfId="0" applyNumberFormat="1" applyFont="1" applyFill="1" applyBorder="1" applyAlignment="1">
      <alignment horizontal="left" wrapText="1"/>
    </xf>
    <xf numFmtId="49" fontId="2" fillId="2" borderId="2" xfId="0" applyNumberFormat="1" applyFont="1" applyFill="1" applyBorder="1" applyAlignment="1">
      <alignment horizontal="left" wrapText="1"/>
    </xf>
    <xf numFmtId="49" fontId="2" fillId="2" borderId="3" xfId="0" applyNumberFormat="1" applyFont="1" applyFill="1" applyBorder="1" applyAlignment="1">
      <alignment horizontal="left" wrapText="1"/>
    </xf>
    <xf numFmtId="49" fontId="2" fillId="2" borderId="1" xfId="0" applyNumberFormat="1" applyFont="1" applyFill="1" applyBorder="1" applyAlignment="1">
      <alignment horizontal="right" wrapText="1"/>
    </xf>
    <xf numFmtId="49" fontId="2" fillId="3" borderId="1" xfId="0" applyNumberFormat="1" applyFont="1" applyFill="1" applyBorder="1" applyAlignment="1">
      <alignment horizontal="left" wrapText="1"/>
    </xf>
    <xf numFmtId="49" fontId="2" fillId="4" borderId="1" xfId="0" applyNumberFormat="1" applyFont="1" applyFill="1" applyBorder="1" applyAlignment="1">
      <alignment horizontal="left" wrapText="1"/>
    </xf>
    <xf numFmtId="0" fontId="0" fillId="5" borderId="5" xfId="0" applyNumberFormat="1" applyFont="1" applyFill="1" applyBorder="1" applyAlignment="1"/>
    <xf numFmtId="0" fontId="0" fillId="5" borderId="5" xfId="0" applyFont="1" applyFill="1" applyBorder="1" applyAlignment="1"/>
    <xf numFmtId="49" fontId="0" fillId="5" borderId="5" xfId="0" applyNumberFormat="1" applyFont="1" applyFill="1" applyBorder="1" applyAlignment="1">
      <alignment horizontal="left"/>
    </xf>
    <xf numFmtId="0" fontId="0" fillId="5" borderId="5" xfId="0" applyNumberFormat="1" applyFont="1" applyFill="1" applyBorder="1" applyAlignment="1">
      <alignment horizontal="left"/>
    </xf>
    <xf numFmtId="164" fontId="0" fillId="5" borderId="5" xfId="0" applyNumberFormat="1" applyFont="1" applyFill="1" applyBorder="1" applyAlignment="1">
      <alignment horizontal="left"/>
    </xf>
    <xf numFmtId="1" fontId="0" fillId="5" borderId="5" xfId="0" applyNumberFormat="1" applyFont="1" applyFill="1" applyBorder="1" applyAlignment="1"/>
    <xf numFmtId="0" fontId="0" fillId="4" borderId="5" xfId="0" applyFont="1" applyFill="1" applyBorder="1" applyAlignment="1"/>
    <xf numFmtId="49" fontId="6" fillId="5" borderId="6" xfId="0" applyNumberFormat="1" applyFont="1" applyFill="1" applyBorder="1" applyAlignment="1"/>
    <xf numFmtId="49" fontId="0" fillId="5" borderId="6" xfId="0" applyNumberFormat="1" applyFont="1" applyFill="1" applyBorder="1" applyAlignment="1"/>
    <xf numFmtId="0" fontId="0" fillId="5" borderId="6" xfId="0" applyNumberFormat="1" applyFont="1" applyFill="1" applyBorder="1" applyAlignment="1"/>
    <xf numFmtId="0" fontId="0" fillId="5" borderId="6" xfId="0" applyFont="1" applyFill="1" applyBorder="1" applyAlignment="1"/>
    <xf numFmtId="49" fontId="0" fillId="5" borderId="6" xfId="0" applyNumberFormat="1" applyFont="1" applyFill="1" applyBorder="1" applyAlignment="1">
      <alignment wrapText="1"/>
    </xf>
    <xf numFmtId="49" fontId="0" fillId="5" borderId="6" xfId="0" applyNumberFormat="1" applyFont="1" applyFill="1" applyBorder="1" applyAlignment="1">
      <alignment horizontal="left" wrapText="1"/>
    </xf>
    <xf numFmtId="49" fontId="0" fillId="5" borderId="6" xfId="0" applyNumberFormat="1" applyFont="1" applyFill="1" applyBorder="1" applyAlignment="1">
      <alignment horizontal="left"/>
    </xf>
    <xf numFmtId="0" fontId="0" fillId="5" borderId="6" xfId="0" applyNumberFormat="1" applyFont="1" applyFill="1" applyBorder="1" applyAlignment="1">
      <alignment horizontal="left"/>
    </xf>
    <xf numFmtId="164" fontId="0" fillId="5" borderId="6" xfId="0" applyNumberFormat="1" applyFont="1" applyFill="1" applyBorder="1" applyAlignment="1">
      <alignment horizontal="left"/>
    </xf>
    <xf numFmtId="1" fontId="0" fillId="5" borderId="6" xfId="0" applyNumberFormat="1" applyFont="1" applyFill="1" applyBorder="1" applyAlignment="1"/>
    <xf numFmtId="0" fontId="0" fillId="5" borderId="6" xfId="0" applyNumberFormat="1" applyFont="1" applyFill="1" applyBorder="1" applyAlignment="1">
      <alignment wrapText="1"/>
    </xf>
    <xf numFmtId="0" fontId="0" fillId="4" borderId="6" xfId="0" applyFont="1" applyFill="1" applyBorder="1" applyAlignment="1"/>
    <xf numFmtId="49" fontId="6" fillId="6" borderId="6" xfId="0" applyNumberFormat="1" applyFont="1" applyFill="1" applyBorder="1" applyAlignment="1"/>
    <xf numFmtId="0" fontId="6" fillId="6" borderId="6" xfId="0" applyFont="1" applyFill="1" applyBorder="1" applyAlignment="1"/>
    <xf numFmtId="49" fontId="0" fillId="6" borderId="6" xfId="0" applyNumberFormat="1" applyFont="1" applyFill="1" applyBorder="1" applyAlignment="1"/>
    <xf numFmtId="0" fontId="0" fillId="6" borderId="6" xfId="0" applyNumberFormat="1" applyFont="1" applyFill="1" applyBorder="1" applyAlignment="1"/>
    <xf numFmtId="0" fontId="0" fillId="6" borderId="6" xfId="0" applyFont="1" applyFill="1" applyBorder="1" applyAlignment="1"/>
    <xf numFmtId="49" fontId="0" fillId="6" borderId="6" xfId="0" applyNumberFormat="1" applyFont="1" applyFill="1" applyBorder="1" applyAlignment="1">
      <alignment wrapText="1"/>
    </xf>
    <xf numFmtId="164" fontId="0" fillId="6" borderId="6" xfId="0" applyNumberFormat="1" applyFont="1" applyFill="1" applyBorder="1" applyAlignment="1">
      <alignment horizontal="left" wrapText="1"/>
    </xf>
    <xf numFmtId="49" fontId="0" fillId="6" borderId="6" xfId="0" applyNumberFormat="1" applyFont="1" applyFill="1" applyBorder="1" applyAlignment="1">
      <alignment horizontal="left"/>
    </xf>
    <xf numFmtId="164" fontId="0" fillId="6" borderId="6" xfId="0" applyNumberFormat="1" applyFont="1" applyFill="1" applyBorder="1" applyAlignment="1">
      <alignment horizontal="left"/>
    </xf>
    <xf numFmtId="0" fontId="0" fillId="6" borderId="6" xfId="0" applyNumberFormat="1" applyFont="1" applyFill="1" applyBorder="1" applyAlignment="1">
      <alignment wrapText="1"/>
    </xf>
    <xf numFmtId="0" fontId="0" fillId="6" borderId="6" xfId="0" applyFont="1" applyFill="1" applyBorder="1" applyAlignment="1">
      <alignment horizontal="left" wrapText="1"/>
    </xf>
    <xf numFmtId="1" fontId="0" fillId="6" borderId="6" xfId="0" applyNumberFormat="1" applyFont="1" applyFill="1" applyBorder="1" applyAlignment="1"/>
    <xf numFmtId="49" fontId="0" fillId="6" borderId="6" xfId="0" applyNumberFormat="1" applyFont="1" applyFill="1" applyBorder="1" applyAlignment="1">
      <alignment horizontal="left" wrapText="1"/>
    </xf>
    <xf numFmtId="0" fontId="6" fillId="5" borderId="6" xfId="0" applyFont="1" applyFill="1" applyBorder="1" applyAlignment="1"/>
    <xf numFmtId="164" fontId="0" fillId="5" borderId="6" xfId="0" applyNumberFormat="1" applyFont="1" applyFill="1" applyBorder="1" applyAlignment="1">
      <alignment horizontal="left" wrapText="1"/>
    </xf>
    <xf numFmtId="0" fontId="0" fillId="5" borderId="6" xfId="0" applyFont="1" applyFill="1" applyBorder="1" applyAlignment="1">
      <alignment wrapText="1"/>
    </xf>
    <xf numFmtId="0" fontId="0" fillId="5" borderId="6" xfId="0" applyFont="1" applyFill="1" applyBorder="1" applyAlignment="1">
      <alignment horizontal="left"/>
    </xf>
    <xf numFmtId="0" fontId="0" fillId="5" borderId="6" xfId="0" applyFont="1" applyFill="1" applyBorder="1" applyAlignment="1">
      <alignment horizontal="left" wrapText="1"/>
    </xf>
    <xf numFmtId="0" fontId="8" fillId="5" borderId="6" xfId="0" applyNumberFormat="1" applyFont="1" applyFill="1" applyBorder="1" applyAlignment="1">
      <alignment horizontal="left" readingOrder="1"/>
    </xf>
    <xf numFmtId="49" fontId="6" fillId="7" borderId="6" xfId="0" applyNumberFormat="1" applyFont="1" applyFill="1" applyBorder="1" applyAlignment="1">
      <alignment wrapText="1"/>
    </xf>
    <xf numFmtId="0" fontId="6" fillId="7" borderId="6" xfId="0" applyFont="1" applyFill="1" applyBorder="1" applyAlignment="1"/>
    <xf numFmtId="49" fontId="0" fillId="7" borderId="6" xfId="0" applyNumberFormat="1" applyFont="1" applyFill="1" applyBorder="1" applyAlignment="1"/>
    <xf numFmtId="0" fontId="0" fillId="7" borderId="6" xfId="0" applyNumberFormat="1" applyFont="1" applyFill="1" applyBorder="1" applyAlignment="1"/>
    <xf numFmtId="0" fontId="0" fillId="7" borderId="6" xfId="0" applyFont="1" applyFill="1" applyBorder="1" applyAlignment="1"/>
    <xf numFmtId="0" fontId="0" fillId="7" borderId="6" xfId="0" applyFont="1" applyFill="1" applyBorder="1" applyAlignment="1">
      <alignment wrapText="1"/>
    </xf>
    <xf numFmtId="164" fontId="0" fillId="7" borderId="6" xfId="0" applyNumberFormat="1" applyFont="1" applyFill="1" applyBorder="1" applyAlignment="1">
      <alignment horizontal="left" wrapText="1"/>
    </xf>
    <xf numFmtId="49" fontId="0" fillId="7" borderId="6" xfId="0" applyNumberFormat="1" applyFont="1" applyFill="1" applyBorder="1" applyAlignment="1">
      <alignment wrapText="1"/>
    </xf>
    <xf numFmtId="0" fontId="0" fillId="7" borderId="6" xfId="0" applyFont="1" applyFill="1" applyBorder="1" applyAlignment="1">
      <alignment horizontal="left"/>
    </xf>
    <xf numFmtId="0" fontId="8" fillId="0" borderId="6" xfId="0" applyNumberFormat="1" applyFont="1" applyBorder="1" applyAlignment="1">
      <alignment horizontal="left" readingOrder="1"/>
    </xf>
    <xf numFmtId="164" fontId="0" fillId="7" borderId="6" xfId="0" applyNumberFormat="1" applyFont="1" applyFill="1" applyBorder="1" applyAlignment="1">
      <alignment horizontal="left"/>
    </xf>
    <xf numFmtId="49" fontId="0" fillId="7" borderId="6" xfId="0" applyNumberFormat="1" applyFont="1" applyFill="1" applyBorder="1" applyAlignment="1">
      <alignment horizontal="left"/>
    </xf>
    <xf numFmtId="1" fontId="0" fillId="7" borderId="6" xfId="0" applyNumberFormat="1" applyFont="1" applyFill="1" applyBorder="1" applyAlignment="1"/>
    <xf numFmtId="49" fontId="0" fillId="0" borderId="6" xfId="0" applyNumberFormat="1" applyFont="1" applyBorder="1" applyAlignment="1"/>
    <xf numFmtId="0" fontId="0" fillId="0" borderId="6" xfId="0" applyNumberFormat="1" applyFont="1" applyBorder="1" applyAlignment="1"/>
    <xf numFmtId="1" fontId="0" fillId="4" borderId="6" xfId="0" applyNumberFormat="1" applyFont="1" applyFill="1" applyBorder="1" applyAlignment="1"/>
    <xf numFmtId="49" fontId="6" fillId="5" borderId="6" xfId="0" applyNumberFormat="1" applyFont="1" applyFill="1" applyBorder="1" applyAlignment="1">
      <alignment wrapText="1"/>
    </xf>
    <xf numFmtId="0" fontId="0" fillId="8" borderId="6" xfId="0" applyNumberFormat="1" applyFont="1" applyFill="1" applyBorder="1" applyAlignment="1"/>
    <xf numFmtId="49" fontId="6" fillId="0" borderId="6" xfId="0" applyNumberFormat="1" applyFont="1" applyBorder="1" applyAlignment="1"/>
    <xf numFmtId="0" fontId="6" fillId="0" borderId="6" xfId="0" applyFont="1" applyBorder="1" applyAlignment="1"/>
    <xf numFmtId="0" fontId="0" fillId="0" borderId="6" xfId="0" applyFont="1" applyBorder="1" applyAlignment="1"/>
    <xf numFmtId="49" fontId="0" fillId="0" borderId="6" xfId="0" applyNumberFormat="1" applyFont="1" applyBorder="1" applyAlignment="1">
      <alignment wrapText="1"/>
    </xf>
    <xf numFmtId="49" fontId="0" fillId="0" borderId="6" xfId="0" applyNumberFormat="1" applyFont="1" applyBorder="1" applyAlignment="1">
      <alignment horizontal="left" wrapText="1"/>
    </xf>
    <xf numFmtId="0" fontId="0" fillId="0" borderId="6" xfId="0" applyNumberFormat="1" applyFont="1" applyBorder="1" applyAlignment="1">
      <alignment horizontal="left"/>
    </xf>
    <xf numFmtId="164" fontId="0" fillId="0" borderId="6" xfId="0" applyNumberFormat="1" applyFont="1" applyBorder="1" applyAlignment="1">
      <alignment horizontal="left"/>
    </xf>
    <xf numFmtId="49" fontId="0" fillId="0" borderId="6" xfId="0" applyNumberFormat="1" applyFont="1" applyBorder="1" applyAlignment="1">
      <alignment horizontal="left"/>
    </xf>
    <xf numFmtId="49" fontId="6" fillId="0" borderId="6" xfId="0" applyNumberFormat="1" applyFont="1" applyBorder="1" applyAlignment="1">
      <alignment wrapText="1"/>
    </xf>
    <xf numFmtId="0" fontId="0" fillId="0" borderId="6" xfId="0" applyFont="1" applyBorder="1" applyAlignment="1">
      <alignment wrapText="1"/>
    </xf>
    <xf numFmtId="0" fontId="0" fillId="0" borderId="6" xfId="0" applyFont="1" applyBorder="1" applyAlignment="1">
      <alignment horizontal="left" wrapText="1"/>
    </xf>
    <xf numFmtId="0" fontId="0" fillId="0" borderId="6" xfId="0" applyFont="1" applyBorder="1" applyAlignment="1">
      <alignment horizontal="left"/>
    </xf>
    <xf numFmtId="1" fontId="0" fillId="0" borderId="6" xfId="0" applyNumberFormat="1" applyFont="1" applyBorder="1" applyAlignment="1"/>
    <xf numFmtId="164" fontId="6" fillId="5" borderId="6" xfId="0" applyNumberFormat="1" applyFont="1" applyFill="1" applyBorder="1" applyAlignment="1">
      <alignment horizontal="left" wrapText="1"/>
    </xf>
    <xf numFmtId="164" fontId="11" fillId="5" borderId="6" xfId="0" applyNumberFormat="1" applyFont="1" applyFill="1" applyBorder="1" applyAlignment="1">
      <alignment readingOrder="1"/>
    </xf>
    <xf numFmtId="49" fontId="12" fillId="5" borderId="6" xfId="0" applyNumberFormat="1" applyFont="1" applyFill="1" applyBorder="1" applyAlignment="1"/>
    <xf numFmtId="164" fontId="0" fillId="5" borderId="6" xfId="0" applyNumberFormat="1" applyFont="1" applyFill="1" applyBorder="1" applyAlignment="1"/>
    <xf numFmtId="0" fontId="13" fillId="0" borderId="6" xfId="0" applyNumberFormat="1" applyFont="1" applyBorder="1" applyAlignment="1">
      <alignment readingOrder="1"/>
    </xf>
    <xf numFmtId="49" fontId="0" fillId="8" borderId="6" xfId="0" applyNumberFormat="1" applyFont="1" applyFill="1" applyBorder="1" applyAlignment="1"/>
    <xf numFmtId="1" fontId="12" fillId="5" borderId="6" xfId="0" applyNumberFormat="1" applyFont="1" applyFill="1" applyBorder="1" applyAlignment="1"/>
    <xf numFmtId="0" fontId="0" fillId="6" borderId="6" xfId="0" applyFont="1" applyFill="1" applyBorder="1" applyAlignment="1">
      <alignment horizontal="left"/>
    </xf>
    <xf numFmtId="0" fontId="0" fillId="10" borderId="6" xfId="0" applyNumberFormat="1" applyFont="1" applyFill="1" applyBorder="1" applyAlignment="1"/>
    <xf numFmtId="165" fontId="0" fillId="5" borderId="6" xfId="0" applyNumberFormat="1" applyFont="1" applyFill="1" applyBorder="1" applyAlignment="1">
      <alignment horizontal="left"/>
    </xf>
    <xf numFmtId="0" fontId="6" fillId="5" borderId="6" xfId="0" applyNumberFormat="1" applyFont="1" applyFill="1" applyBorder="1" applyAlignment="1"/>
    <xf numFmtId="0" fontId="6" fillId="5" borderId="6" xfId="0" applyFont="1" applyFill="1" applyBorder="1" applyAlignment="1">
      <alignment wrapText="1"/>
    </xf>
    <xf numFmtId="49" fontId="6" fillId="5" borderId="6" xfId="0" applyNumberFormat="1" applyFont="1" applyFill="1" applyBorder="1" applyAlignment="1">
      <alignment horizontal="left" wrapText="1"/>
    </xf>
    <xf numFmtId="164" fontId="6" fillId="5" borderId="6" xfId="0" applyNumberFormat="1" applyFont="1" applyFill="1" applyBorder="1" applyAlignment="1">
      <alignment horizontal="left"/>
    </xf>
    <xf numFmtId="49" fontId="6" fillId="5" borderId="6" xfId="0" applyNumberFormat="1" applyFont="1" applyFill="1" applyBorder="1" applyAlignment="1">
      <alignment horizontal="left"/>
    </xf>
    <xf numFmtId="1" fontId="6" fillId="5" borderId="6" xfId="0" applyNumberFormat="1" applyFont="1" applyFill="1" applyBorder="1" applyAlignment="1"/>
    <xf numFmtId="0" fontId="6" fillId="4" borderId="6" xfId="0" applyFont="1" applyFill="1" applyBorder="1" applyAlignment="1"/>
    <xf numFmtId="0" fontId="0" fillId="6" borderId="6" xfId="0" applyNumberFormat="1" applyFont="1" applyFill="1" applyBorder="1" applyAlignment="1">
      <alignment horizontal="left"/>
    </xf>
    <xf numFmtId="49" fontId="6" fillId="6" borderId="6" xfId="0" applyNumberFormat="1" applyFont="1" applyFill="1" applyBorder="1" applyAlignment="1">
      <alignment wrapText="1"/>
    </xf>
    <xf numFmtId="0" fontId="0" fillId="3" borderId="6" xfId="0" applyNumberFormat="1" applyFont="1" applyFill="1" applyBorder="1" applyAlignment="1"/>
    <xf numFmtId="49" fontId="6" fillId="8" borderId="6" xfId="0" applyNumberFormat="1" applyFont="1" applyFill="1" applyBorder="1" applyAlignment="1"/>
    <xf numFmtId="0" fontId="0" fillId="8" borderId="6" xfId="0" applyFont="1" applyFill="1" applyBorder="1" applyAlignment="1"/>
    <xf numFmtId="49" fontId="0" fillId="8" borderId="6" xfId="0" applyNumberFormat="1" applyFont="1" applyFill="1" applyBorder="1" applyAlignment="1">
      <alignment wrapText="1"/>
    </xf>
    <xf numFmtId="164" fontId="0" fillId="8" borderId="6" xfId="0" applyNumberFormat="1" applyFont="1" applyFill="1" applyBorder="1" applyAlignment="1">
      <alignment horizontal="left" wrapText="1"/>
    </xf>
    <xf numFmtId="0" fontId="0" fillId="8" borderId="6" xfId="0" applyFont="1" applyFill="1" applyBorder="1" applyAlignment="1">
      <alignment horizontal="left"/>
    </xf>
    <xf numFmtId="164" fontId="0" fillId="8" borderId="6" xfId="0" applyNumberFormat="1" applyFont="1" applyFill="1" applyBorder="1" applyAlignment="1">
      <alignment horizontal="left"/>
    </xf>
    <xf numFmtId="49" fontId="0" fillId="10" borderId="6" xfId="0" applyNumberFormat="1" applyFont="1" applyFill="1" applyBorder="1" applyAlignment="1">
      <alignment horizontal="left"/>
    </xf>
    <xf numFmtId="1" fontId="0" fillId="8" borderId="6" xfId="0" applyNumberFormat="1" applyFont="1" applyFill="1" applyBorder="1" applyAlignment="1"/>
    <xf numFmtId="0" fontId="8" fillId="0" borderId="6" xfId="0" applyFont="1" applyBorder="1" applyAlignment="1">
      <alignment horizontal="left" readingOrder="1"/>
    </xf>
    <xf numFmtId="0" fontId="0" fillId="0" borderId="0" xfId="0" applyNumberFormat="1" applyFont="1" applyAlignment="1"/>
    <xf numFmtId="0" fontId="0" fillId="9" borderId="0" xfId="0" applyNumberFormat="1" applyFont="1" applyFill="1" applyAlignment="1"/>
    <xf numFmtId="0" fontId="0" fillId="11" borderId="7" xfId="0" applyNumberFormat="1" applyFont="1" applyFill="1" applyBorder="1" applyAlignment="1"/>
    <xf numFmtId="0" fontId="0" fillId="11" borderId="10" xfId="0" applyFont="1" applyFill="1" applyBorder="1" applyAlignment="1"/>
    <xf numFmtId="0" fontId="0" fillId="11" borderId="13" xfId="0" applyFont="1" applyFill="1" applyBorder="1" applyAlignment="1"/>
    <xf numFmtId="0" fontId="0" fillId="11" borderId="17" xfId="0" applyFont="1" applyFill="1" applyBorder="1" applyAlignment="1"/>
    <xf numFmtId="0" fontId="0" fillId="11" borderId="19" xfId="0" applyFont="1" applyFill="1" applyBorder="1" applyAlignment="1"/>
    <xf numFmtId="49" fontId="18" fillId="11" borderId="18" xfId="0" applyNumberFormat="1" applyFont="1" applyFill="1" applyBorder="1" applyAlignment="1">
      <alignment horizontal="left" wrapText="1" readingOrder="1"/>
    </xf>
    <xf numFmtId="49" fontId="18" fillId="11" borderId="20" xfId="0" applyNumberFormat="1" applyFont="1" applyFill="1" applyBorder="1" applyAlignment="1">
      <alignment horizontal="left" wrapText="1" readingOrder="1"/>
    </xf>
    <xf numFmtId="49" fontId="18" fillId="11" borderId="19" xfId="0" applyNumberFormat="1" applyFont="1" applyFill="1" applyBorder="1" applyAlignment="1">
      <alignment horizontal="left" wrapText="1" readingOrder="1"/>
    </xf>
    <xf numFmtId="49" fontId="0" fillId="11" borderId="18" xfId="0" applyNumberFormat="1" applyFont="1" applyFill="1" applyBorder="1" applyAlignment="1">
      <alignment wrapText="1"/>
    </xf>
    <xf numFmtId="0" fontId="0" fillId="11" borderId="20" xfId="0" applyFont="1" applyFill="1" applyBorder="1" applyAlignment="1"/>
    <xf numFmtId="0" fontId="0" fillId="11" borderId="20" xfId="0" applyFont="1" applyFill="1" applyBorder="1" applyAlignment="1">
      <alignment wrapText="1"/>
    </xf>
    <xf numFmtId="49" fontId="0" fillId="11" borderId="19" xfId="0" applyNumberFormat="1" applyFont="1" applyFill="1" applyBorder="1" applyAlignment="1"/>
    <xf numFmtId="0" fontId="0" fillId="11" borderId="22" xfId="0" applyFont="1" applyFill="1" applyBorder="1" applyAlignment="1"/>
    <xf numFmtId="0" fontId="6" fillId="11" borderId="23" xfId="0" applyFont="1" applyFill="1" applyBorder="1" applyAlignment="1"/>
    <xf numFmtId="0" fontId="6" fillId="11" borderId="26" xfId="0" applyFont="1" applyFill="1" applyBorder="1" applyAlignment="1"/>
    <xf numFmtId="0" fontId="0" fillId="0" borderId="7" xfId="0" applyNumberFormat="1" applyFont="1" applyBorder="1" applyAlignment="1"/>
    <xf numFmtId="49" fontId="0" fillId="0" borderId="27" xfId="0" applyNumberFormat="1" applyFont="1" applyBorder="1" applyAlignment="1">
      <alignment horizontal="left" vertical="center" readingOrder="1"/>
    </xf>
    <xf numFmtId="0" fontId="0" fillId="0" borderId="28" xfId="0" applyNumberFormat="1" applyFont="1" applyBorder="1" applyAlignment="1">
      <alignment vertical="center" readingOrder="1"/>
    </xf>
    <xf numFmtId="0" fontId="18" fillId="0" borderId="29" xfId="0" applyFont="1" applyBorder="1" applyAlignment="1">
      <alignment horizontal="left" vertical="center" wrapText="1" readingOrder="1"/>
    </xf>
    <xf numFmtId="49" fontId="0" fillId="0" borderId="7" xfId="0" applyNumberFormat="1" applyFont="1" applyBorder="1" applyAlignment="1">
      <alignment vertical="center" wrapText="1" readingOrder="1"/>
    </xf>
    <xf numFmtId="49" fontId="0" fillId="0" borderId="30" xfId="0" applyNumberFormat="1" applyFont="1" applyBorder="1" applyAlignment="1">
      <alignment vertical="center" wrapText="1" readingOrder="1"/>
    </xf>
    <xf numFmtId="49" fontId="21" fillId="0" borderId="31" xfId="0" applyNumberFormat="1" applyFont="1" applyBorder="1" applyAlignment="1">
      <alignment horizontal="left" wrapText="1" readingOrder="1"/>
    </xf>
    <xf numFmtId="0" fontId="0" fillId="0" borderId="32" xfId="0" applyNumberFormat="1" applyFont="1" applyBorder="1" applyAlignment="1"/>
    <xf numFmtId="49" fontId="0" fillId="8" borderId="31" xfId="0" applyNumberFormat="1" applyFont="1" applyFill="1" applyBorder="1" applyAlignment="1">
      <alignment wrapText="1"/>
    </xf>
    <xf numFmtId="0" fontId="0" fillId="0" borderId="33" xfId="0" applyNumberFormat="1" applyFont="1" applyBorder="1" applyAlignment="1">
      <alignment wrapText="1"/>
    </xf>
    <xf numFmtId="0" fontId="18" fillId="0" borderId="29" xfId="0" applyFont="1" applyBorder="1" applyAlignment="1">
      <alignment horizontal="left" wrapText="1"/>
    </xf>
    <xf numFmtId="49" fontId="18" fillId="0" borderId="7" xfId="0" applyNumberFormat="1" applyFont="1" applyBorder="1" applyAlignment="1">
      <alignment horizontal="left" wrapText="1"/>
    </xf>
    <xf numFmtId="49" fontId="18" fillId="0" borderId="30" xfId="0" applyNumberFormat="1" applyFont="1" applyBorder="1" applyAlignment="1">
      <alignment horizontal="left" wrapText="1"/>
    </xf>
    <xf numFmtId="0" fontId="0" fillId="0" borderId="31" xfId="0" applyFont="1" applyBorder="1" applyAlignment="1">
      <alignment wrapText="1"/>
    </xf>
    <xf numFmtId="49" fontId="0" fillId="0" borderId="33" xfId="0" applyNumberFormat="1" applyFont="1" applyBorder="1" applyAlignment="1">
      <alignment wrapText="1"/>
    </xf>
    <xf numFmtId="49" fontId="0" fillId="0" borderId="33" xfId="0" applyNumberFormat="1" applyFont="1" applyBorder="1" applyAlignment="1"/>
    <xf numFmtId="9" fontId="0" fillId="0" borderId="32" xfId="0" applyNumberFormat="1" applyFont="1" applyBorder="1" applyAlignment="1"/>
    <xf numFmtId="49" fontId="0" fillId="0" borderId="31" xfId="0" applyNumberFormat="1" applyFont="1" applyBorder="1" applyAlignment="1">
      <alignment wrapText="1"/>
    </xf>
    <xf numFmtId="166" fontId="0" fillId="0" borderId="32" xfId="0" applyNumberFormat="1" applyFont="1" applyBorder="1" applyAlignment="1"/>
    <xf numFmtId="49" fontId="0" fillId="0" borderId="34" xfId="0" applyNumberFormat="1" applyFont="1" applyBorder="1" applyAlignment="1"/>
    <xf numFmtId="0" fontId="0" fillId="0" borderId="35" xfId="0" applyNumberFormat="1" applyFont="1" applyBorder="1" applyAlignment="1">
      <alignment vertical="center" readingOrder="1"/>
    </xf>
    <xf numFmtId="0" fontId="0" fillId="0" borderId="36" xfId="0" applyFont="1" applyBorder="1" applyAlignment="1">
      <alignment vertical="center" readingOrder="1"/>
    </xf>
    <xf numFmtId="0" fontId="0" fillId="0" borderId="37" xfId="0" applyFont="1" applyBorder="1" applyAlignment="1">
      <alignment vertical="center" readingOrder="1"/>
    </xf>
    <xf numFmtId="0" fontId="0" fillId="0" borderId="38" xfId="0" applyFont="1" applyBorder="1" applyAlignment="1">
      <alignment vertical="center" readingOrder="1"/>
    </xf>
    <xf numFmtId="49" fontId="18" fillId="0" borderId="29" xfId="0" applyNumberFormat="1" applyFont="1" applyBorder="1" applyAlignment="1">
      <alignment horizontal="left" vertical="center" wrapText="1" readingOrder="1"/>
    </xf>
    <xf numFmtId="0" fontId="0" fillId="0" borderId="7" xfId="0" applyNumberFormat="1" applyFont="1" applyBorder="1" applyAlignment="1">
      <alignment vertical="center" wrapText="1" readingOrder="1"/>
    </xf>
    <xf numFmtId="0" fontId="0" fillId="0" borderId="30" xfId="0" applyNumberFormat="1" applyFont="1" applyBorder="1" applyAlignment="1">
      <alignment vertical="center" wrapText="1" readingOrder="1"/>
    </xf>
    <xf numFmtId="49" fontId="21" fillId="0" borderId="29" xfId="0" applyNumberFormat="1" applyFont="1" applyBorder="1" applyAlignment="1">
      <alignment horizontal="left" wrapText="1" readingOrder="1"/>
    </xf>
    <xf numFmtId="0" fontId="0" fillId="0" borderId="30" xfId="0" applyNumberFormat="1" applyFont="1" applyBorder="1" applyAlignment="1"/>
    <xf numFmtId="49" fontId="0" fillId="0" borderId="29" xfId="0" applyNumberFormat="1" applyFont="1" applyBorder="1" applyAlignment="1">
      <alignment wrapText="1"/>
    </xf>
    <xf numFmtId="0" fontId="0" fillId="0" borderId="7" xfId="0" applyNumberFormat="1" applyFont="1" applyBorder="1" applyAlignment="1">
      <alignment wrapText="1"/>
    </xf>
    <xf numFmtId="49" fontId="0" fillId="0" borderId="29" xfId="0" applyNumberFormat="1" applyFont="1" applyBorder="1" applyAlignment="1"/>
    <xf numFmtId="167" fontId="0" fillId="0" borderId="30" xfId="0" applyNumberFormat="1" applyFont="1" applyBorder="1" applyAlignment="1"/>
    <xf numFmtId="166" fontId="0" fillId="0" borderId="30" xfId="0" applyNumberFormat="1" applyFont="1" applyBorder="1" applyAlignment="1"/>
    <xf numFmtId="0" fontId="0" fillId="0" borderId="39" xfId="0" applyNumberFormat="1" applyFont="1" applyBorder="1" applyAlignment="1"/>
    <xf numFmtId="0" fontId="0" fillId="0" borderId="29" xfId="0" applyNumberFormat="1" applyFont="1" applyBorder="1" applyAlignment="1"/>
    <xf numFmtId="0" fontId="22" fillId="0" borderId="40" xfId="0" applyFont="1" applyBorder="1" applyAlignment="1"/>
    <xf numFmtId="49" fontId="0" fillId="0" borderId="41" xfId="0" applyNumberFormat="1" applyFont="1" applyBorder="1" applyAlignment="1">
      <alignment wrapText="1"/>
    </xf>
    <xf numFmtId="0" fontId="0" fillId="0" borderId="42" xfId="0" applyNumberFormat="1" applyFont="1" applyBorder="1" applyAlignment="1">
      <alignment wrapText="1"/>
    </xf>
    <xf numFmtId="168" fontId="0" fillId="0" borderId="43" xfId="0" applyNumberFormat="1" applyFont="1" applyBorder="1" applyAlignment="1"/>
    <xf numFmtId="166" fontId="0" fillId="0" borderId="43" xfId="0" applyNumberFormat="1" applyFont="1" applyBorder="1" applyAlignment="1"/>
    <xf numFmtId="0" fontId="0" fillId="0" borderId="27" xfId="0" applyFont="1" applyBorder="1" applyAlignment="1">
      <alignment horizontal="left" vertical="center" readingOrder="1"/>
    </xf>
    <xf numFmtId="49" fontId="18" fillId="0" borderId="41" xfId="0" applyNumberFormat="1" applyFont="1" applyBorder="1" applyAlignment="1">
      <alignment horizontal="left" vertical="center" wrapText="1" readingOrder="1"/>
    </xf>
    <xf numFmtId="0" fontId="0" fillId="0" borderId="42" xfId="0" applyNumberFormat="1" applyFont="1" applyBorder="1" applyAlignment="1">
      <alignment vertical="center" wrapText="1" readingOrder="1"/>
    </xf>
    <xf numFmtId="0" fontId="0" fillId="0" borderId="43" xfId="0" applyNumberFormat="1" applyFont="1" applyBorder="1" applyAlignment="1">
      <alignment vertical="center" wrapText="1" readingOrder="1"/>
    </xf>
    <xf numFmtId="49" fontId="21" fillId="0" borderId="41" xfId="0" applyNumberFormat="1" applyFont="1" applyBorder="1" applyAlignment="1">
      <alignment wrapText="1"/>
    </xf>
    <xf numFmtId="0" fontId="21" fillId="0" borderId="42" xfId="0" applyNumberFormat="1" applyFont="1" applyBorder="1" applyAlignment="1">
      <alignment wrapText="1"/>
    </xf>
    <xf numFmtId="0" fontId="0" fillId="0" borderId="42" xfId="0" applyNumberFormat="1" applyFont="1" applyBorder="1" applyAlignment="1"/>
    <xf numFmtId="0" fontId="22" fillId="0" borderId="42" xfId="0" applyNumberFormat="1" applyFont="1" applyBorder="1" applyAlignment="1"/>
    <xf numFmtId="0" fontId="22" fillId="0" borderId="43" xfId="0" applyNumberFormat="1" applyFont="1" applyBorder="1" applyAlignment="1"/>
    <xf numFmtId="0" fontId="22" fillId="0" borderId="29" xfId="0" applyFont="1" applyBorder="1" applyAlignment="1"/>
    <xf numFmtId="0" fontId="22" fillId="0" borderId="15" xfId="0" applyFont="1" applyBorder="1" applyAlignment="1"/>
    <xf numFmtId="0" fontId="22" fillId="0" borderId="7" xfId="0" applyFont="1" applyBorder="1" applyAlignment="1"/>
    <xf numFmtId="49" fontId="0" fillId="0" borderId="39" xfId="0" applyNumberFormat="1" applyFont="1" applyBorder="1" applyAlignment="1"/>
    <xf numFmtId="0" fontId="0" fillId="0" borderId="35" xfId="0" applyFont="1" applyBorder="1" applyAlignment="1">
      <alignment vertical="center" readingOrder="1"/>
    </xf>
    <xf numFmtId="169" fontId="0" fillId="0" borderId="7" xfId="0" applyNumberFormat="1" applyFont="1" applyBorder="1" applyAlignment="1"/>
    <xf numFmtId="0" fontId="0" fillId="0" borderId="43" xfId="0" applyNumberFormat="1" applyFont="1" applyBorder="1" applyAlignment="1"/>
    <xf numFmtId="49" fontId="6" fillId="0" borderId="27" xfId="0" applyNumberFormat="1" applyFont="1" applyBorder="1" applyAlignment="1">
      <alignment horizontal="left" vertical="center" readingOrder="1"/>
    </xf>
    <xf numFmtId="0" fontId="6" fillId="0" borderId="27" xfId="0" applyFont="1" applyBorder="1" applyAlignment="1">
      <alignment horizontal="left" vertical="center" readingOrder="1"/>
    </xf>
    <xf numFmtId="49" fontId="21" fillId="0" borderId="41" xfId="0" applyNumberFormat="1" applyFont="1" applyBorder="1" applyAlignment="1">
      <alignment horizontal="left" wrapText="1" readingOrder="1"/>
    </xf>
    <xf numFmtId="0" fontId="0" fillId="0" borderId="7" xfId="0" applyFont="1" applyBorder="1" applyAlignment="1">
      <alignment wrapText="1"/>
    </xf>
    <xf numFmtId="0" fontId="20" fillId="0" borderId="7" xfId="0" applyFont="1" applyBorder="1" applyAlignment="1">
      <alignment horizontal="left" wrapText="1" readingOrder="1"/>
    </xf>
    <xf numFmtId="0" fontId="21" fillId="0" borderId="7" xfId="0" applyFont="1" applyBorder="1" applyAlignment="1">
      <alignment horizontal="left" wrapText="1" readingOrder="1"/>
    </xf>
    <xf numFmtId="0" fontId="21" fillId="0" borderId="7" xfId="0" applyFont="1" applyBorder="1" applyAlignment="1">
      <alignment horizontal="left" readingOrder="1"/>
    </xf>
    <xf numFmtId="49" fontId="0" fillId="0" borderId="44" xfId="0" applyNumberFormat="1" applyFont="1" applyBorder="1" applyAlignment="1">
      <alignment horizontal="left" vertical="center" readingOrder="1"/>
    </xf>
    <xf numFmtId="0" fontId="18" fillId="0" borderId="45" xfId="0" applyFont="1" applyBorder="1" applyAlignment="1">
      <alignment horizontal="left" vertical="center" wrapText="1" readingOrder="1"/>
    </xf>
    <xf numFmtId="0" fontId="0" fillId="0" borderId="41" xfId="0" applyNumberFormat="1" applyFont="1" applyBorder="1" applyAlignment="1"/>
    <xf numFmtId="0" fontId="0" fillId="9" borderId="46" xfId="0" applyFont="1" applyFill="1" applyBorder="1" applyAlignment="1"/>
    <xf numFmtId="0" fontId="0" fillId="0" borderId="47" xfId="0" applyFont="1" applyBorder="1" applyAlignment="1"/>
    <xf numFmtId="0" fontId="0" fillId="0" borderId="45" xfId="0" applyFont="1" applyBorder="1" applyAlignment="1">
      <alignment horizontal="left" vertical="center" readingOrder="1"/>
    </xf>
    <xf numFmtId="0" fontId="0" fillId="0" borderId="45" xfId="0" applyFont="1" applyBorder="1" applyAlignment="1">
      <alignment vertical="center" readingOrder="1"/>
    </xf>
    <xf numFmtId="0" fontId="0" fillId="0" borderId="48" xfId="0" applyNumberFormat="1" applyFont="1" applyBorder="1" applyAlignment="1"/>
    <xf numFmtId="0" fontId="0" fillId="0" borderId="49" xfId="0" applyFont="1" applyBorder="1" applyAlignment="1">
      <alignment wrapText="1"/>
    </xf>
    <xf numFmtId="0" fontId="0" fillId="0" borderId="50" xfId="0" applyFont="1" applyBorder="1" applyAlignment="1">
      <alignment vertical="center" readingOrder="1"/>
    </xf>
    <xf numFmtId="0" fontId="0" fillId="0" borderId="51" xfId="0" applyNumberFormat="1" applyFont="1" applyBorder="1" applyAlignment="1"/>
    <xf numFmtId="49" fontId="6" fillId="9" borderId="52" xfId="0" applyNumberFormat="1" applyFont="1" applyFill="1" applyBorder="1" applyAlignment="1"/>
    <xf numFmtId="0" fontId="6" fillId="0" borderId="53" xfId="0" applyNumberFormat="1" applyFont="1" applyBorder="1" applyAlignment="1"/>
    <xf numFmtId="0" fontId="0" fillId="5" borderId="52" xfId="0" applyFont="1" applyFill="1" applyBorder="1" applyAlignment="1"/>
    <xf numFmtId="49" fontId="6" fillId="0" borderId="45" xfId="0" applyNumberFormat="1" applyFont="1" applyBorder="1" applyAlignment="1">
      <alignment vertical="center" readingOrder="1"/>
    </xf>
    <xf numFmtId="0" fontId="6" fillId="0" borderId="45" xfId="0" applyNumberFormat="1" applyFont="1" applyBorder="1" applyAlignment="1">
      <alignment vertical="center" readingOrder="1"/>
    </xf>
    <xf numFmtId="0" fontId="6" fillId="0" borderId="45" xfId="0" applyFont="1" applyBorder="1" applyAlignment="1">
      <alignment vertical="center" readingOrder="1"/>
    </xf>
    <xf numFmtId="0" fontId="6" fillId="0" borderId="54" xfId="0" applyFont="1" applyBorder="1" applyAlignment="1"/>
    <xf numFmtId="0" fontId="6" fillId="5" borderId="55" xfId="0" applyFont="1" applyFill="1" applyBorder="1" applyAlignment="1"/>
    <xf numFmtId="0" fontId="6" fillId="0" borderId="56" xfId="0" applyFont="1" applyBorder="1" applyAlignment="1"/>
    <xf numFmtId="0" fontId="6" fillId="5" borderId="57" xfId="0" applyFont="1" applyFill="1" applyBorder="1" applyAlignment="1"/>
    <xf numFmtId="0" fontId="6" fillId="5" borderId="56" xfId="0" applyFont="1" applyFill="1" applyBorder="1" applyAlignment="1"/>
    <xf numFmtId="0" fontId="6" fillId="0" borderId="57" xfId="0" applyFont="1" applyBorder="1" applyAlignment="1"/>
    <xf numFmtId="0" fontId="6" fillId="5" borderId="58" xfId="0" applyFont="1" applyFill="1" applyBorder="1" applyAlignment="1"/>
    <xf numFmtId="0" fontId="6" fillId="5" borderId="59" xfId="0" applyFont="1" applyFill="1" applyBorder="1" applyAlignment="1"/>
    <xf numFmtId="0" fontId="6" fillId="0" borderId="45" xfId="0" applyFont="1" applyBorder="1" applyAlignment="1">
      <alignment horizontal="left" vertical="center" readingOrder="1"/>
    </xf>
    <xf numFmtId="49" fontId="6" fillId="0" borderId="7" xfId="0" applyNumberFormat="1" applyFont="1" applyBorder="1" applyAlignment="1"/>
    <xf numFmtId="0" fontId="6" fillId="0" borderId="7" xfId="0" applyNumberFormat="1" applyFont="1" applyBorder="1" applyAlignment="1"/>
    <xf numFmtId="0" fontId="0" fillId="6" borderId="52" xfId="0" applyFont="1" applyFill="1" applyBorder="1" applyAlignment="1"/>
    <xf numFmtId="0" fontId="0" fillId="10" borderId="52" xfId="0" applyFont="1" applyFill="1" applyBorder="1" applyAlignment="1"/>
    <xf numFmtId="0" fontId="0" fillId="8" borderId="52" xfId="0" applyFont="1" applyFill="1" applyBorder="1" applyAlignment="1"/>
    <xf numFmtId="0" fontId="6" fillId="10" borderId="52" xfId="0" applyFont="1" applyFill="1" applyBorder="1" applyAlignment="1"/>
    <xf numFmtId="0" fontId="0" fillId="12" borderId="52" xfId="0" applyFont="1" applyFill="1" applyBorder="1" applyAlignment="1"/>
    <xf numFmtId="0" fontId="0" fillId="4" borderId="52" xfId="0" applyFont="1" applyFill="1" applyBorder="1" applyAlignment="1"/>
    <xf numFmtId="0" fontId="0" fillId="0" borderId="52" xfId="0" applyFont="1" applyBorder="1" applyAlignment="1"/>
    <xf numFmtId="0" fontId="0" fillId="0" borderId="0" xfId="0" applyNumberFormat="1" applyFont="1" applyAlignment="1"/>
    <xf numFmtId="0" fontId="0" fillId="11" borderId="60" xfId="0" applyFont="1" applyFill="1" applyBorder="1" applyAlignment="1"/>
    <xf numFmtId="49" fontId="0" fillId="11" borderId="60" xfId="0" applyNumberFormat="1" applyFont="1" applyFill="1" applyBorder="1" applyAlignment="1">
      <alignment wrapText="1"/>
    </xf>
    <xf numFmtId="0" fontId="0" fillId="0" borderId="0" xfId="0" applyNumberFormat="1" applyFont="1" applyAlignment="1"/>
    <xf numFmtId="0" fontId="0" fillId="11" borderId="61" xfId="0" applyFont="1" applyFill="1" applyBorder="1" applyAlignment="1"/>
    <xf numFmtId="49" fontId="0" fillId="11" borderId="61" xfId="0" applyNumberFormat="1" applyFont="1" applyFill="1" applyBorder="1" applyAlignment="1"/>
    <xf numFmtId="49" fontId="0" fillId="9" borderId="62" xfId="0" applyNumberFormat="1" applyFont="1" applyFill="1" applyBorder="1" applyAlignment="1"/>
    <xf numFmtId="1" fontId="0" fillId="0" borderId="63" xfId="0" applyNumberFormat="1" applyFont="1" applyBorder="1" applyAlignment="1"/>
    <xf numFmtId="49" fontId="0" fillId="9" borderId="52" xfId="0" applyNumberFormat="1" applyFont="1" applyFill="1" applyBorder="1" applyAlignment="1"/>
    <xf numFmtId="1" fontId="0" fillId="0" borderId="53" xfId="0" applyNumberFormat="1" applyFont="1" applyBorder="1" applyAlignment="1"/>
    <xf numFmtId="49" fontId="0" fillId="9" borderId="52" xfId="0" applyNumberFormat="1" applyFont="1" applyFill="1" applyBorder="1" applyAlignment="1">
      <alignment wrapText="1"/>
    </xf>
    <xf numFmtId="0" fontId="0" fillId="0" borderId="0" xfId="0" applyNumberFormat="1" applyFont="1" applyAlignment="1"/>
    <xf numFmtId="0" fontId="0" fillId="0" borderId="0" xfId="0" applyNumberFormat="1" applyFont="1" applyAlignment="1"/>
    <xf numFmtId="49" fontId="0" fillId="11" borderId="60" xfId="0" applyNumberFormat="1" applyFont="1" applyFill="1" applyBorder="1" applyAlignment="1"/>
    <xf numFmtId="0" fontId="0" fillId="0" borderId="0" xfId="0" applyNumberFormat="1" applyFont="1" applyAlignment="1"/>
    <xf numFmtId="49" fontId="22" fillId="0" borderId="7" xfId="0" applyNumberFormat="1" applyFont="1" applyBorder="1" applyAlignment="1"/>
    <xf numFmtId="0" fontId="22" fillId="0" borderId="7" xfId="0" applyNumberFormat="1" applyFont="1" applyBorder="1" applyAlignment="1"/>
    <xf numFmtId="0" fontId="0" fillId="0" borderId="0" xfId="0" applyNumberFormat="1" applyFont="1" applyAlignment="1"/>
    <xf numFmtId="0" fontId="0" fillId="0" borderId="27" xfId="0" applyNumberFormat="1" applyFont="1" applyBorder="1" applyAlignment="1">
      <alignment vertical="center" readingOrder="1"/>
    </xf>
    <xf numFmtId="49" fontId="0" fillId="0" borderId="27" xfId="0" applyNumberFormat="1" applyFont="1" applyBorder="1" applyAlignment="1">
      <alignment vertical="center" readingOrder="1"/>
    </xf>
    <xf numFmtId="0" fontId="0" fillId="0" borderId="28" xfId="0" applyFont="1" applyBorder="1" applyAlignment="1">
      <alignment vertical="center" readingOrder="1"/>
    </xf>
    <xf numFmtId="0" fontId="0" fillId="0" borderId="27" xfId="0" applyNumberFormat="1" applyFont="1" applyBorder="1" applyAlignment="1">
      <alignment horizontal="left" vertical="center" readingOrder="1"/>
    </xf>
    <xf numFmtId="0" fontId="0" fillId="0" borderId="44" xfId="0" applyFont="1" applyBorder="1" applyAlignment="1">
      <alignment horizontal="left" vertical="center" readingOrder="1"/>
    </xf>
    <xf numFmtId="0" fontId="0" fillId="0" borderId="64" xfId="0" applyFont="1" applyBorder="1" applyAlignment="1">
      <alignment vertical="center" readingOrder="1"/>
    </xf>
    <xf numFmtId="0" fontId="0" fillId="0" borderId="0" xfId="0" applyNumberFormat="1" applyFont="1" applyAlignment="1"/>
    <xf numFmtId="49" fontId="6" fillId="0" borderId="44" xfId="0" applyNumberFormat="1" applyFont="1" applyBorder="1" applyAlignment="1">
      <alignment horizontal="left" vertical="center" readingOrder="1"/>
    </xf>
    <xf numFmtId="0" fontId="0" fillId="0" borderId="64" xfId="0" applyNumberFormat="1" applyFont="1" applyBorder="1" applyAlignment="1">
      <alignment vertical="center" readingOrder="1"/>
    </xf>
    <xf numFmtId="0" fontId="0" fillId="0" borderId="0" xfId="0" applyNumberFormat="1" applyFont="1" applyAlignment="1"/>
    <xf numFmtId="49" fontId="2" fillId="2" borderId="65" xfId="0" applyNumberFormat="1" applyFont="1" applyFill="1" applyBorder="1" applyAlignment="1">
      <alignment wrapText="1"/>
    </xf>
    <xf numFmtId="49" fontId="2" fillId="3" borderId="65" xfId="0" applyNumberFormat="1" applyFont="1" applyFill="1" applyBorder="1" applyAlignment="1">
      <alignment horizontal="left" wrapText="1"/>
    </xf>
    <xf numFmtId="49" fontId="2" fillId="2" borderId="65" xfId="0" applyNumberFormat="1" applyFont="1" applyFill="1" applyBorder="1" applyAlignment="1">
      <alignment horizontal="left" wrapText="1"/>
    </xf>
    <xf numFmtId="49" fontId="2" fillId="2" borderId="66" xfId="0" applyNumberFormat="1" applyFont="1" applyFill="1" applyBorder="1" applyAlignment="1">
      <alignment horizontal="left" wrapText="1"/>
    </xf>
    <xf numFmtId="49" fontId="2" fillId="2" borderId="67" xfId="0" applyNumberFormat="1" applyFont="1" applyFill="1" applyBorder="1" applyAlignment="1">
      <alignment horizontal="left" wrapText="1"/>
    </xf>
    <xf numFmtId="49" fontId="2" fillId="2" borderId="65" xfId="0" applyNumberFormat="1" applyFont="1" applyFill="1" applyBorder="1" applyAlignment="1">
      <alignment horizontal="right" wrapText="1"/>
    </xf>
    <xf numFmtId="49" fontId="2" fillId="4" borderId="65" xfId="0" applyNumberFormat="1" applyFont="1" applyFill="1" applyBorder="1" applyAlignment="1">
      <alignment horizontal="left" wrapText="1"/>
    </xf>
    <xf numFmtId="49" fontId="6" fillId="4" borderId="68" xfId="0" applyNumberFormat="1" applyFont="1" applyFill="1" applyBorder="1" applyAlignment="1"/>
    <xf numFmtId="0" fontId="6" fillId="4" borderId="69" xfId="0" applyFont="1" applyFill="1" applyBorder="1" applyAlignment="1"/>
    <xf numFmtId="49" fontId="6" fillId="4" borderId="70" xfId="0" applyNumberFormat="1" applyFont="1" applyFill="1" applyBorder="1" applyAlignment="1"/>
    <xf numFmtId="49" fontId="0" fillId="4" borderId="70" xfId="0" applyNumberFormat="1" applyFont="1" applyFill="1" applyBorder="1" applyAlignment="1"/>
    <xf numFmtId="0" fontId="0" fillId="4" borderId="70" xfId="0" applyFont="1" applyFill="1" applyBorder="1" applyAlignment="1"/>
    <xf numFmtId="49" fontId="0" fillId="4" borderId="70" xfId="0" applyNumberFormat="1" applyFont="1" applyFill="1" applyBorder="1" applyAlignment="1">
      <alignment wrapText="1"/>
    </xf>
    <xf numFmtId="164" fontId="0" fillId="4" borderId="70" xfId="0" applyNumberFormat="1" applyFont="1" applyFill="1" applyBorder="1" applyAlignment="1">
      <alignment horizontal="left"/>
    </xf>
    <xf numFmtId="1" fontId="0" fillId="4" borderId="70" xfId="0" applyNumberFormat="1" applyFont="1" applyFill="1" applyBorder="1" applyAlignment="1"/>
    <xf numFmtId="49" fontId="6" fillId="8" borderId="52" xfId="0" applyNumberFormat="1" applyFont="1" applyFill="1" applyBorder="1" applyAlignment="1"/>
    <xf numFmtId="49" fontId="6" fillId="8" borderId="53" xfId="0" applyNumberFormat="1" applyFont="1" applyFill="1" applyBorder="1" applyAlignment="1"/>
    <xf numFmtId="49" fontId="6" fillId="8" borderId="7" xfId="0" applyNumberFormat="1" applyFont="1" applyFill="1" applyBorder="1" applyAlignment="1"/>
    <xf numFmtId="49" fontId="0" fillId="8" borderId="7" xfId="0" applyNumberFormat="1" applyFont="1" applyFill="1" applyBorder="1" applyAlignment="1"/>
    <xf numFmtId="0" fontId="0" fillId="0" borderId="7" xfId="0" applyFont="1" applyBorder="1" applyAlignment="1"/>
    <xf numFmtId="0" fontId="0" fillId="10" borderId="7" xfId="0" applyFont="1" applyFill="1" applyBorder="1" applyAlignment="1"/>
    <xf numFmtId="0" fontId="0" fillId="8" borderId="7" xfId="0" applyFont="1" applyFill="1" applyBorder="1" applyAlignment="1"/>
    <xf numFmtId="0" fontId="0" fillId="0" borderId="7" xfId="0" applyFont="1" applyBorder="1" applyAlignment="1">
      <alignment horizontal="left"/>
    </xf>
    <xf numFmtId="164" fontId="0" fillId="0" borderId="7" xfId="0" applyNumberFormat="1" applyFont="1" applyBorder="1" applyAlignment="1">
      <alignment horizontal="left"/>
    </xf>
    <xf numFmtId="1" fontId="0" fillId="8" borderId="7" xfId="0" applyNumberFormat="1" applyFont="1" applyFill="1" applyBorder="1" applyAlignment="1"/>
    <xf numFmtId="49" fontId="0" fillId="5" borderId="7" xfId="0" applyNumberFormat="1" applyFont="1" applyFill="1" applyBorder="1" applyAlignment="1"/>
    <xf numFmtId="49" fontId="25" fillId="4" borderId="52" xfId="0" applyNumberFormat="1" applyFont="1" applyFill="1" applyBorder="1" applyAlignment="1">
      <alignment wrapText="1"/>
    </xf>
    <xf numFmtId="49" fontId="6" fillId="7" borderId="53" xfId="0" applyNumberFormat="1" applyFont="1" applyFill="1" applyBorder="1" applyAlignment="1">
      <alignment wrapText="1"/>
    </xf>
    <xf numFmtId="49" fontId="6" fillId="7" borderId="7" xfId="0" applyNumberFormat="1" applyFont="1" applyFill="1" applyBorder="1" applyAlignment="1"/>
    <xf numFmtId="49" fontId="0" fillId="7" borderId="7" xfId="0" applyNumberFormat="1" applyFont="1" applyFill="1" applyBorder="1" applyAlignment="1"/>
    <xf numFmtId="0" fontId="0" fillId="7" borderId="7" xfId="0" applyNumberFormat="1" applyFont="1" applyFill="1" applyBorder="1" applyAlignment="1"/>
    <xf numFmtId="0" fontId="0" fillId="7" borderId="7" xfId="0" applyFont="1" applyFill="1" applyBorder="1" applyAlignment="1"/>
    <xf numFmtId="49" fontId="0" fillId="7" borderId="7" xfId="0" applyNumberFormat="1" applyFont="1" applyFill="1" applyBorder="1" applyAlignment="1">
      <alignment wrapText="1"/>
    </xf>
    <xf numFmtId="49" fontId="0" fillId="7" borderId="7" xfId="0" applyNumberFormat="1" applyFont="1" applyFill="1" applyBorder="1" applyAlignment="1">
      <alignment horizontal="left"/>
    </xf>
    <xf numFmtId="164" fontId="0" fillId="7" borderId="7" xfId="0" applyNumberFormat="1" applyFont="1" applyFill="1" applyBorder="1" applyAlignment="1">
      <alignment horizontal="left"/>
    </xf>
    <xf numFmtId="165" fontId="0" fillId="7" borderId="7" xfId="0" applyNumberFormat="1" applyFont="1" applyFill="1" applyBorder="1" applyAlignment="1">
      <alignment horizontal="left"/>
    </xf>
    <xf numFmtId="1" fontId="0" fillId="7" borderId="7" xfId="0" applyNumberFormat="1" applyFont="1" applyFill="1" applyBorder="1" applyAlignment="1"/>
    <xf numFmtId="0" fontId="0" fillId="7" borderId="7" xfId="0" applyFont="1" applyFill="1" applyBorder="1" applyAlignment="1">
      <alignment horizontal="left"/>
    </xf>
    <xf numFmtId="49" fontId="6" fillId="0" borderId="52" xfId="0" applyNumberFormat="1" applyFont="1" applyBorder="1" applyAlignment="1"/>
    <xf numFmtId="49" fontId="6" fillId="0" borderId="53" xfId="0" applyNumberFormat="1" applyFont="1" applyBorder="1" applyAlignment="1"/>
    <xf numFmtId="49" fontId="0" fillId="0" borderId="7" xfId="0" applyNumberFormat="1" applyFont="1" applyBorder="1" applyAlignment="1"/>
    <xf numFmtId="49" fontId="0" fillId="0" borderId="7" xfId="0" applyNumberFormat="1" applyFont="1" applyBorder="1" applyAlignment="1">
      <alignment wrapText="1"/>
    </xf>
    <xf numFmtId="1" fontId="0" fillId="0" borderId="7" xfId="0" applyNumberFormat="1" applyFont="1" applyBorder="1" applyAlignment="1"/>
    <xf numFmtId="49" fontId="6" fillId="8" borderId="52" xfId="0" applyNumberFormat="1" applyFont="1" applyFill="1" applyBorder="1" applyAlignment="1">
      <alignment wrapText="1"/>
    </xf>
    <xf numFmtId="0" fontId="6" fillId="8" borderId="53" xfId="0" applyFont="1" applyFill="1" applyBorder="1" applyAlignment="1"/>
    <xf numFmtId="49" fontId="0" fillId="8" borderId="7" xfId="0" applyNumberFormat="1" applyFont="1" applyFill="1" applyBorder="1" applyAlignment="1">
      <alignment wrapText="1"/>
    </xf>
    <xf numFmtId="164" fontId="0" fillId="8" borderId="7" xfId="0" applyNumberFormat="1" applyFont="1" applyFill="1" applyBorder="1" applyAlignment="1">
      <alignment horizontal="left"/>
    </xf>
    <xf numFmtId="165" fontId="0" fillId="5" borderId="7" xfId="0" applyNumberFormat="1" applyFont="1" applyFill="1" applyBorder="1" applyAlignment="1">
      <alignment horizontal="left"/>
    </xf>
    <xf numFmtId="0" fontId="0" fillId="5" borderId="7" xfId="0" applyFont="1" applyFill="1" applyBorder="1" applyAlignment="1"/>
    <xf numFmtId="49" fontId="6" fillId="0" borderId="53" xfId="0" applyNumberFormat="1" applyFont="1" applyBorder="1" applyAlignment="1">
      <alignment wrapText="1"/>
    </xf>
    <xf numFmtId="49" fontId="6" fillId="0" borderId="52" xfId="0" applyNumberFormat="1" applyFont="1" applyBorder="1" applyAlignment="1">
      <alignment wrapText="1"/>
    </xf>
    <xf numFmtId="0" fontId="6" fillId="0" borderId="53" xfId="0" applyFont="1" applyBorder="1" applyAlignment="1">
      <alignment wrapText="1"/>
    </xf>
    <xf numFmtId="49" fontId="6" fillId="0" borderId="7" xfId="0" applyNumberFormat="1" applyFont="1" applyBorder="1" applyAlignment="1">
      <alignment wrapText="1"/>
    </xf>
    <xf numFmtId="0" fontId="0" fillId="0" borderId="7" xfId="0" applyFont="1" applyBorder="1" applyAlignment="1">
      <alignment horizontal="left" wrapText="1"/>
    </xf>
    <xf numFmtId="165" fontId="0" fillId="0" borderId="7" xfId="0" applyNumberFormat="1" applyFont="1" applyBorder="1" applyAlignment="1">
      <alignment horizontal="left" wrapText="1"/>
    </xf>
    <xf numFmtId="164" fontId="0" fillId="0" borderId="7" xfId="0" applyNumberFormat="1" applyFont="1" applyBorder="1" applyAlignment="1">
      <alignment horizontal="left" wrapText="1"/>
    </xf>
    <xf numFmtId="1" fontId="0" fillId="0" borderId="7" xfId="0" applyNumberFormat="1" applyFont="1" applyBorder="1" applyAlignment="1">
      <alignment wrapText="1"/>
    </xf>
    <xf numFmtId="49" fontId="6" fillId="7" borderId="52" xfId="0" applyNumberFormat="1" applyFont="1" applyFill="1" applyBorder="1" applyAlignment="1"/>
    <xf numFmtId="0" fontId="6" fillId="7" borderId="53" xfId="0" applyFont="1" applyFill="1" applyBorder="1" applyAlignment="1"/>
    <xf numFmtId="49" fontId="25" fillId="4" borderId="52" xfId="0" applyNumberFormat="1" applyFont="1" applyFill="1" applyBorder="1" applyAlignment="1"/>
    <xf numFmtId="49" fontId="25" fillId="4" borderId="53" xfId="0" applyNumberFormat="1" applyFont="1" applyFill="1" applyBorder="1" applyAlignment="1"/>
    <xf numFmtId="49" fontId="25" fillId="4" borderId="7" xfId="0" applyNumberFormat="1" applyFont="1" applyFill="1" applyBorder="1" applyAlignment="1"/>
    <xf numFmtId="49" fontId="27" fillId="4" borderId="7" xfId="0" applyNumberFormat="1" applyFont="1" applyFill="1" applyBorder="1" applyAlignment="1"/>
    <xf numFmtId="0" fontId="27" fillId="4" borderId="7" xfId="0" applyNumberFormat="1" applyFont="1" applyFill="1" applyBorder="1" applyAlignment="1"/>
    <xf numFmtId="0" fontId="27" fillId="4" borderId="7" xfId="0" applyFont="1" applyFill="1" applyBorder="1" applyAlignment="1">
      <alignment horizontal="left"/>
    </xf>
    <xf numFmtId="164" fontId="27" fillId="4" borderId="7" xfId="0" applyNumberFormat="1" applyFont="1" applyFill="1" applyBorder="1" applyAlignment="1">
      <alignment horizontal="left"/>
    </xf>
    <xf numFmtId="0" fontId="27" fillId="4" borderId="7" xfId="0" applyNumberFormat="1" applyFont="1" applyFill="1" applyBorder="1" applyAlignment="1">
      <alignment horizontal="left"/>
    </xf>
    <xf numFmtId="49" fontId="27" fillId="4" borderId="7" xfId="0" applyNumberFormat="1" applyFont="1" applyFill="1" applyBorder="1" applyAlignment="1">
      <alignment horizontal="left"/>
    </xf>
    <xf numFmtId="1" fontId="27" fillId="4" borderId="7" xfId="0" applyNumberFormat="1" applyFont="1" applyFill="1" applyBorder="1" applyAlignment="1"/>
    <xf numFmtId="0" fontId="27" fillId="4" borderId="7" xfId="0" applyFont="1" applyFill="1" applyBorder="1" applyAlignment="1"/>
    <xf numFmtId="49" fontId="6" fillId="10" borderId="53" xfId="0" applyNumberFormat="1" applyFont="1" applyFill="1" applyBorder="1" applyAlignment="1"/>
    <xf numFmtId="49" fontId="6" fillId="10" borderId="7" xfId="0" applyNumberFormat="1" applyFont="1" applyFill="1" applyBorder="1" applyAlignment="1"/>
    <xf numFmtId="49" fontId="0" fillId="10" borderId="7" xfId="0" applyNumberFormat="1" applyFont="1" applyFill="1" applyBorder="1" applyAlignment="1"/>
    <xf numFmtId="0" fontId="0" fillId="10" borderId="7" xfId="0" applyNumberFormat="1" applyFont="1" applyFill="1" applyBorder="1" applyAlignment="1"/>
    <xf numFmtId="49" fontId="0" fillId="10" borderId="7" xfId="0" applyNumberFormat="1" applyFont="1" applyFill="1" applyBorder="1" applyAlignment="1">
      <alignment wrapText="1"/>
    </xf>
    <xf numFmtId="49" fontId="0" fillId="10" borderId="7" xfId="0" applyNumberFormat="1" applyFont="1" applyFill="1" applyBorder="1" applyAlignment="1">
      <alignment horizontal="left"/>
    </xf>
    <xf numFmtId="164" fontId="0" fillId="10" borderId="7" xfId="0" applyNumberFormat="1" applyFont="1" applyFill="1" applyBorder="1" applyAlignment="1">
      <alignment horizontal="left"/>
    </xf>
    <xf numFmtId="0" fontId="0" fillId="10" borderId="7" xfId="0" applyFont="1" applyFill="1" applyBorder="1" applyAlignment="1">
      <alignment horizontal="left"/>
    </xf>
    <xf numFmtId="0" fontId="6" fillId="7" borderId="52" xfId="0" applyFont="1" applyFill="1" applyBorder="1" applyAlignment="1"/>
    <xf numFmtId="164" fontId="28" fillId="7" borderId="7" xfId="0" applyNumberFormat="1" applyFont="1" applyFill="1" applyBorder="1" applyAlignment="1">
      <alignment readingOrder="1"/>
    </xf>
    <xf numFmtId="0" fontId="6" fillId="8" borderId="7" xfId="0" applyFont="1" applyFill="1" applyBorder="1" applyAlignment="1"/>
    <xf numFmtId="0" fontId="0" fillId="0" borderId="7" xfId="0" applyNumberFormat="1" applyFont="1" applyBorder="1" applyAlignment="1">
      <alignment horizontal="left"/>
    </xf>
    <xf numFmtId="0" fontId="0" fillId="5" borderId="7" xfId="0" applyNumberFormat="1" applyFont="1" applyFill="1" applyBorder="1" applyAlignment="1"/>
    <xf numFmtId="49" fontId="25" fillId="13" borderId="52" xfId="0" applyNumberFormat="1" applyFont="1" applyFill="1" applyBorder="1" applyAlignment="1"/>
    <xf numFmtId="49" fontId="6" fillId="13" borderId="53" xfId="0" applyNumberFormat="1" applyFont="1" applyFill="1" applyBorder="1" applyAlignment="1">
      <alignment wrapText="1"/>
    </xf>
    <xf numFmtId="49" fontId="6" fillId="13" borderId="7" xfId="0" applyNumberFormat="1" applyFont="1" applyFill="1" applyBorder="1" applyAlignment="1"/>
    <xf numFmtId="49" fontId="6" fillId="13" borderId="7" xfId="0" applyNumberFormat="1" applyFont="1" applyFill="1" applyBorder="1" applyAlignment="1">
      <alignment wrapText="1"/>
    </xf>
    <xf numFmtId="49" fontId="0" fillId="13" borderId="7" xfId="0" applyNumberFormat="1" applyFont="1" applyFill="1" applyBorder="1" applyAlignment="1"/>
    <xf numFmtId="0" fontId="0" fillId="13" borderId="7" xfId="0" applyNumberFormat="1" applyFont="1" applyFill="1" applyBorder="1" applyAlignment="1"/>
    <xf numFmtId="49" fontId="0" fillId="13" borderId="7" xfId="0" applyNumberFormat="1" applyFont="1" applyFill="1" applyBorder="1" applyAlignment="1">
      <alignment wrapText="1"/>
    </xf>
    <xf numFmtId="49" fontId="0" fillId="13" borderId="7" xfId="0" applyNumberFormat="1" applyFont="1" applyFill="1" applyBorder="1" applyAlignment="1">
      <alignment horizontal="left"/>
    </xf>
    <xf numFmtId="164" fontId="0" fillId="13" borderId="7" xfId="0" applyNumberFormat="1" applyFont="1" applyFill="1" applyBorder="1" applyAlignment="1">
      <alignment horizontal="left"/>
    </xf>
    <xf numFmtId="165" fontId="0" fillId="13" borderId="7" xfId="0" applyNumberFormat="1" applyFont="1" applyFill="1" applyBorder="1" applyAlignment="1">
      <alignment horizontal="left"/>
    </xf>
    <xf numFmtId="1" fontId="0" fillId="13" borderId="7" xfId="0" applyNumberFormat="1" applyFont="1" applyFill="1" applyBorder="1" applyAlignment="1"/>
    <xf numFmtId="0" fontId="0" fillId="13" borderId="7" xfId="0" applyFont="1" applyFill="1" applyBorder="1" applyAlignment="1"/>
    <xf numFmtId="0" fontId="0" fillId="8" borderId="7" xfId="0" applyNumberFormat="1" applyFont="1" applyFill="1" applyBorder="1" applyAlignment="1"/>
    <xf numFmtId="0" fontId="6" fillId="0" borderId="53" xfId="0" applyFont="1" applyBorder="1" applyAlignment="1"/>
    <xf numFmtId="49" fontId="27" fillId="4" borderId="7" xfId="0" applyNumberFormat="1" applyFont="1" applyFill="1" applyBorder="1" applyAlignment="1">
      <alignment wrapText="1"/>
    </xf>
    <xf numFmtId="165" fontId="27" fillId="4" borderId="7" xfId="0" applyNumberFormat="1" applyFont="1" applyFill="1" applyBorder="1" applyAlignment="1">
      <alignment horizontal="left"/>
    </xf>
    <xf numFmtId="49" fontId="0" fillId="0" borderId="7" xfId="0" applyNumberFormat="1" applyFont="1" applyBorder="1" applyAlignment="1">
      <alignment horizontal="left"/>
    </xf>
    <xf numFmtId="49" fontId="6" fillId="5" borderId="52" xfId="0" applyNumberFormat="1" applyFont="1" applyFill="1" applyBorder="1" applyAlignment="1">
      <alignment wrapText="1"/>
    </xf>
    <xf numFmtId="49" fontId="6" fillId="5" borderId="53" xfId="0" applyNumberFormat="1" applyFont="1" applyFill="1" applyBorder="1" applyAlignment="1">
      <alignment wrapText="1"/>
    </xf>
    <xf numFmtId="49" fontId="0" fillId="5" borderId="7" xfId="0" applyNumberFormat="1" applyFont="1" applyFill="1" applyBorder="1" applyAlignment="1">
      <alignment wrapText="1"/>
    </xf>
    <xf numFmtId="0" fontId="0" fillId="5" borderId="7" xfId="0" applyNumberFormat="1" applyFont="1" applyFill="1" applyBorder="1" applyAlignment="1">
      <alignment wrapText="1"/>
    </xf>
    <xf numFmtId="0" fontId="0" fillId="5" borderId="7" xfId="0" applyFont="1" applyFill="1" applyBorder="1" applyAlignment="1">
      <alignment wrapText="1"/>
    </xf>
    <xf numFmtId="49" fontId="0" fillId="5" borderId="7" xfId="0" applyNumberFormat="1" applyFont="1" applyFill="1" applyBorder="1" applyAlignment="1">
      <alignment horizontal="left" wrapText="1"/>
    </xf>
    <xf numFmtId="0" fontId="0" fillId="5" borderId="7" xfId="0" applyFont="1" applyFill="1" applyBorder="1" applyAlignment="1">
      <alignment horizontal="left" wrapText="1"/>
    </xf>
    <xf numFmtId="165" fontId="0" fillId="5" borderId="7" xfId="0" applyNumberFormat="1" applyFont="1" applyFill="1" applyBorder="1" applyAlignment="1">
      <alignment horizontal="left" wrapText="1"/>
    </xf>
    <xf numFmtId="164" fontId="0" fillId="5" borderId="7" xfId="0" applyNumberFormat="1" applyFont="1" applyFill="1" applyBorder="1" applyAlignment="1">
      <alignment horizontal="left" wrapText="1"/>
    </xf>
    <xf numFmtId="1" fontId="0" fillId="5" borderId="7" xfId="0" applyNumberFormat="1" applyFont="1" applyFill="1" applyBorder="1" applyAlignment="1">
      <alignment wrapText="1"/>
    </xf>
    <xf numFmtId="0" fontId="0" fillId="4" borderId="7" xfId="0" applyFont="1" applyFill="1" applyBorder="1" applyAlignment="1">
      <alignment wrapText="1"/>
    </xf>
    <xf numFmtId="49" fontId="6" fillId="5" borderId="7" xfId="0" applyNumberFormat="1" applyFont="1" applyFill="1" applyBorder="1" applyAlignment="1">
      <alignment wrapText="1"/>
    </xf>
    <xf numFmtId="0" fontId="6" fillId="0" borderId="52" xfId="0" applyFont="1" applyBorder="1" applyAlignment="1"/>
    <xf numFmtId="0" fontId="0" fillId="9" borderId="52" xfId="0" applyFont="1" applyFill="1" applyBorder="1" applyAlignment="1"/>
    <xf numFmtId="0" fontId="0" fillId="0" borderId="53" xfId="0" applyFont="1" applyBorder="1" applyAlignment="1"/>
    <xf numFmtId="0" fontId="0" fillId="0" borderId="0" xfId="0" applyNumberFormat="1" applyFont="1" applyAlignment="1"/>
    <xf numFmtId="49" fontId="0" fillId="10" borderId="6" xfId="0" applyNumberFormat="1" applyFont="1" applyFill="1" applyBorder="1" applyAlignment="1"/>
    <xf numFmtId="0" fontId="6" fillId="8" borderId="6" xfId="0" applyFont="1" applyFill="1" applyBorder="1" applyAlignment="1"/>
    <xf numFmtId="0" fontId="0" fillId="0" borderId="0" xfId="0" applyNumberFormat="1" applyFont="1" applyAlignment="1"/>
    <xf numFmtId="0" fontId="0" fillId="9" borderId="62" xfId="0" applyFont="1" applyFill="1" applyBorder="1" applyAlignment="1"/>
    <xf numFmtId="0" fontId="0" fillId="0" borderId="63" xfId="0" applyFont="1" applyBorder="1" applyAlignment="1"/>
    <xf numFmtId="0" fontId="0" fillId="0" borderId="33" xfId="0" applyFont="1" applyBorder="1" applyAlignment="1"/>
    <xf numFmtId="49" fontId="0" fillId="0" borderId="53" xfId="0" applyNumberFormat="1" applyFont="1" applyBorder="1" applyAlignment="1"/>
    <xf numFmtId="49" fontId="30" fillId="5" borderId="6" xfId="0" applyNumberFormat="1" applyFont="1" applyFill="1" applyBorder="1" applyAlignment="1">
      <alignment wrapText="1"/>
    </xf>
    <xf numFmtId="49" fontId="30" fillId="0" borderId="6" xfId="0" applyNumberFormat="1" applyFont="1" applyBorder="1" applyAlignment="1">
      <alignment wrapText="1"/>
    </xf>
    <xf numFmtId="49" fontId="31" fillId="5" borderId="6" xfId="1" applyNumberFormat="1" applyFill="1" applyBorder="1" applyAlignment="1"/>
    <xf numFmtId="49" fontId="30" fillId="7" borderId="6" xfId="0" applyNumberFormat="1" applyFont="1" applyFill="1" applyBorder="1" applyAlignment="1">
      <alignment wrapText="1"/>
    </xf>
    <xf numFmtId="49" fontId="31" fillId="5" borderId="6" xfId="1" applyNumberFormat="1" applyFill="1" applyBorder="1" applyAlignment="1">
      <alignment wrapText="1"/>
    </xf>
    <xf numFmtId="0" fontId="0" fillId="0" borderId="0" xfId="0" applyNumberFormat="1" applyFont="1" applyAlignment="1">
      <alignment wrapText="1"/>
    </xf>
    <xf numFmtId="49" fontId="30" fillId="6" borderId="6" xfId="0" applyNumberFormat="1" applyFont="1" applyFill="1" applyBorder="1" applyAlignment="1">
      <alignment wrapText="1"/>
    </xf>
    <xf numFmtId="49" fontId="31" fillId="6" borderId="6" xfId="1" applyNumberFormat="1" applyFill="1" applyBorder="1" applyAlignment="1">
      <alignment wrapText="1"/>
    </xf>
    <xf numFmtId="49" fontId="31" fillId="6" borderId="6" xfId="1" applyNumberFormat="1" applyFill="1" applyBorder="1" applyAlignment="1"/>
    <xf numFmtId="49" fontId="30" fillId="5" borderId="6" xfId="0" applyNumberFormat="1" applyFont="1" applyFill="1" applyBorder="1" applyAlignment="1"/>
    <xf numFmtId="164" fontId="30" fillId="5" borderId="6" xfId="0" applyNumberFormat="1" applyFont="1" applyFill="1" applyBorder="1" applyAlignment="1">
      <alignment horizontal="left"/>
    </xf>
    <xf numFmtId="49" fontId="31" fillId="0" borderId="6" xfId="1" applyNumberFormat="1" applyBorder="1" applyAlignment="1"/>
    <xf numFmtId="0" fontId="30" fillId="5" borderId="6" xfId="0" applyFont="1" applyFill="1" applyBorder="1" applyAlignment="1">
      <alignment wrapText="1"/>
    </xf>
    <xf numFmtId="0" fontId="21" fillId="0" borderId="0" xfId="0" applyFont="1" applyAlignment="1">
      <alignment vertical="center"/>
    </xf>
    <xf numFmtId="0" fontId="21" fillId="0" borderId="0" xfId="0" applyFont="1" applyAlignment="1"/>
    <xf numFmtId="49" fontId="30" fillId="5" borderId="6" xfId="0" applyNumberFormat="1" applyFont="1" applyFill="1" applyBorder="1" applyAlignment="1">
      <alignment horizontal="left" wrapText="1"/>
    </xf>
    <xf numFmtId="0" fontId="37" fillId="0" borderId="0" xfId="0" applyFont="1" applyAlignment="1"/>
    <xf numFmtId="0" fontId="30" fillId="0" borderId="6" xfId="0" applyFont="1" applyBorder="1" applyAlignment="1">
      <alignment wrapText="1"/>
    </xf>
    <xf numFmtId="49" fontId="30" fillId="0" borderId="6" xfId="0" applyNumberFormat="1" applyFont="1" applyBorder="1" applyAlignment="1">
      <alignment horizontal="left"/>
    </xf>
    <xf numFmtId="49" fontId="30" fillId="8" borderId="6" xfId="0" applyNumberFormat="1" applyFont="1" applyFill="1" applyBorder="1" applyAlignment="1">
      <alignment wrapText="1"/>
    </xf>
    <xf numFmtId="0" fontId="30" fillId="0" borderId="0" xfId="0" applyNumberFormat="1" applyFont="1" applyAlignment="1"/>
    <xf numFmtId="0" fontId="8" fillId="0" borderId="0" xfId="0" applyNumberFormat="1" applyFont="1" applyBorder="1" applyAlignment="1">
      <alignment horizontal="left" readingOrder="1"/>
    </xf>
    <xf numFmtId="0" fontId="0" fillId="0" borderId="0" xfId="0" applyNumberFormat="1" applyFont="1" applyBorder="1" applyAlignment="1"/>
    <xf numFmtId="0" fontId="0" fillId="0" borderId="0" xfId="0" applyFont="1" applyBorder="1" applyAlignment="1"/>
    <xf numFmtId="49" fontId="0" fillId="5" borderId="0" xfId="0" applyNumberFormat="1" applyFont="1" applyFill="1" applyBorder="1" applyAlignment="1"/>
    <xf numFmtId="0" fontId="36" fillId="0" borderId="0" xfId="0" applyFont="1" applyAlignment="1"/>
    <xf numFmtId="0" fontId="30" fillId="5" borderId="6" xfId="0" applyFont="1" applyFill="1" applyBorder="1" applyAlignment="1"/>
    <xf numFmtId="0" fontId="0" fillId="5" borderId="1" xfId="0" applyNumberFormat="1" applyFont="1" applyFill="1" applyBorder="1" applyAlignment="1"/>
    <xf numFmtId="0" fontId="0" fillId="0" borderId="0" xfId="0" applyNumberFormat="1" applyFill="1" applyBorder="1" applyProtection="1"/>
    <xf numFmtId="49" fontId="30" fillId="5" borderId="6" xfId="0" applyNumberFormat="1" applyFont="1" applyFill="1" applyBorder="1" applyAlignment="1">
      <alignment horizontal="left"/>
    </xf>
    <xf numFmtId="0" fontId="30" fillId="0" borderId="0" xfId="0" applyFont="1" applyAlignment="1"/>
    <xf numFmtId="49" fontId="0" fillId="0" borderId="0" xfId="0" applyNumberFormat="1" applyFont="1" applyBorder="1" applyAlignment="1">
      <alignment horizontal="left"/>
    </xf>
    <xf numFmtId="49" fontId="38" fillId="14" borderId="6" xfId="0" applyNumberFormat="1" applyFont="1" applyFill="1" applyBorder="1" applyAlignment="1"/>
    <xf numFmtId="0" fontId="30" fillId="0" borderId="6" xfId="0" applyNumberFormat="1" applyFont="1" applyBorder="1" applyAlignment="1"/>
    <xf numFmtId="49" fontId="38" fillId="14" borderId="6" xfId="0" applyNumberFormat="1" applyFont="1" applyFill="1" applyBorder="1" applyAlignment="1">
      <alignment wrapText="1"/>
    </xf>
    <xf numFmtId="0" fontId="38" fillId="14" borderId="6" xfId="0" applyFont="1" applyFill="1" applyBorder="1" applyAlignment="1"/>
    <xf numFmtId="49" fontId="36" fillId="14" borderId="6" xfId="0" applyNumberFormat="1" applyFont="1" applyFill="1" applyBorder="1" applyAlignment="1"/>
    <xf numFmtId="49" fontId="0" fillId="5" borderId="76" xfId="0" applyNumberFormat="1" applyFont="1" applyFill="1" applyBorder="1" applyAlignment="1"/>
    <xf numFmtId="0" fontId="36" fillId="14" borderId="6" xfId="0" applyFont="1" applyFill="1" applyBorder="1" applyAlignment="1"/>
    <xf numFmtId="0" fontId="0" fillId="5" borderId="76" xfId="0" applyNumberFormat="1" applyFont="1" applyFill="1" applyBorder="1" applyAlignment="1"/>
    <xf numFmtId="0" fontId="0" fillId="5" borderId="72" xfId="0" applyNumberFormat="1" applyFont="1" applyFill="1" applyBorder="1" applyAlignment="1"/>
    <xf numFmtId="0" fontId="0" fillId="5" borderId="76" xfId="0" applyFont="1" applyFill="1" applyBorder="1" applyAlignment="1"/>
    <xf numFmtId="49" fontId="36" fillId="14" borderId="6" xfId="0" applyNumberFormat="1" applyFont="1" applyFill="1" applyBorder="1" applyAlignment="1">
      <alignment wrapText="1"/>
    </xf>
    <xf numFmtId="49" fontId="0" fillId="5" borderId="76" xfId="0" applyNumberFormat="1" applyFont="1" applyFill="1" applyBorder="1" applyAlignment="1">
      <alignment wrapText="1"/>
    </xf>
    <xf numFmtId="49" fontId="36" fillId="14" borderId="6" xfId="0" applyNumberFormat="1" applyFont="1" applyFill="1" applyBorder="1" applyAlignment="1">
      <alignment horizontal="left" wrapText="1"/>
    </xf>
    <xf numFmtId="0" fontId="36" fillId="14" borderId="6" xfId="0" applyFont="1" applyFill="1" applyBorder="1" applyAlignment="1">
      <alignment horizontal="left" wrapText="1"/>
    </xf>
    <xf numFmtId="0" fontId="31" fillId="0" borderId="6" xfId="1" applyNumberFormat="1" applyBorder="1" applyAlignment="1">
      <alignment wrapText="1"/>
    </xf>
    <xf numFmtId="164" fontId="0" fillId="5" borderId="76" xfId="0" applyNumberFormat="1" applyFont="1" applyFill="1" applyBorder="1" applyAlignment="1">
      <alignment horizontal="left"/>
    </xf>
    <xf numFmtId="0" fontId="0" fillId="5" borderId="76" xfId="0" applyNumberFormat="1" applyFont="1" applyFill="1" applyBorder="1" applyAlignment="1">
      <alignment horizontal="left"/>
    </xf>
    <xf numFmtId="164" fontId="36" fillId="14" borderId="6" xfId="0" applyNumberFormat="1" applyFont="1" applyFill="1" applyBorder="1" applyAlignment="1">
      <alignment horizontal="left"/>
    </xf>
    <xf numFmtId="0" fontId="36" fillId="14" borderId="6" xfId="0" applyFont="1" applyFill="1" applyBorder="1" applyAlignment="1">
      <alignment horizontal="left"/>
    </xf>
    <xf numFmtId="14" fontId="0" fillId="0" borderId="6" xfId="0" applyNumberFormat="1" applyFont="1" applyBorder="1" applyAlignment="1"/>
    <xf numFmtId="49" fontId="0" fillId="5" borderId="76" xfId="0" applyNumberFormat="1" applyFont="1" applyFill="1" applyBorder="1" applyAlignment="1">
      <alignment horizontal="left"/>
    </xf>
    <xf numFmtId="1" fontId="36" fillId="14" borderId="6" xfId="0" applyNumberFormat="1" applyFont="1" applyFill="1" applyBorder="1" applyAlignment="1"/>
    <xf numFmtId="0" fontId="0" fillId="0" borderId="6" xfId="0" applyNumberFormat="1" applyFont="1" applyFill="1" applyBorder="1" applyAlignment="1"/>
    <xf numFmtId="1" fontId="0" fillId="5" borderId="76" xfId="0" applyNumberFormat="1" applyFont="1" applyFill="1" applyBorder="1" applyAlignment="1"/>
    <xf numFmtId="0" fontId="0" fillId="5" borderId="74" xfId="0" applyNumberFormat="1" applyFont="1" applyFill="1" applyBorder="1" applyAlignment="1"/>
    <xf numFmtId="0" fontId="42" fillId="0" borderId="6" xfId="0" applyFont="1" applyBorder="1" applyAlignment="1"/>
    <xf numFmtId="0" fontId="31" fillId="0" borderId="6" xfId="1" applyBorder="1" applyAlignment="1"/>
    <xf numFmtId="0" fontId="36" fillId="15" borderId="6" xfId="0" applyFont="1" applyFill="1" applyBorder="1" applyAlignment="1"/>
    <xf numFmtId="0" fontId="0" fillId="4" borderId="76" xfId="0" applyFont="1" applyFill="1" applyBorder="1" applyAlignment="1"/>
    <xf numFmtId="49" fontId="0" fillId="5" borderId="75" xfId="0" applyNumberFormat="1" applyFont="1" applyFill="1" applyBorder="1" applyAlignment="1"/>
    <xf numFmtId="0" fontId="0" fillId="0" borderId="1" xfId="0" applyNumberFormat="1" applyFont="1" applyBorder="1" applyAlignment="1"/>
    <xf numFmtId="0" fontId="0" fillId="0" borderId="5" xfId="0" applyNumberFormat="1" applyFont="1" applyBorder="1" applyAlignment="1"/>
    <xf numFmtId="0" fontId="31" fillId="0" borderId="6" xfId="1" applyBorder="1" applyAlignment="1">
      <alignment wrapText="1"/>
    </xf>
    <xf numFmtId="0" fontId="47" fillId="0" borderId="6" xfId="0" applyFont="1" applyBorder="1" applyAlignment="1">
      <alignment wrapText="1"/>
    </xf>
    <xf numFmtId="0" fontId="0" fillId="5" borderId="4" xfId="0" applyNumberFormat="1" applyFont="1" applyFill="1" applyBorder="1" applyAlignment="1"/>
    <xf numFmtId="49" fontId="30" fillId="8" borderId="6" xfId="0" applyNumberFormat="1" applyFont="1" applyFill="1" applyBorder="1" applyAlignment="1"/>
    <xf numFmtId="0" fontId="30" fillId="8" borderId="6" xfId="0" applyFont="1" applyFill="1" applyBorder="1" applyAlignment="1">
      <alignment horizontal="left"/>
    </xf>
    <xf numFmtId="49" fontId="49" fillId="5" borderId="6" xfId="0" applyNumberFormat="1" applyFont="1" applyFill="1" applyBorder="1" applyAlignment="1">
      <alignment horizontal="left" wrapText="1" readingOrder="1"/>
    </xf>
    <xf numFmtId="0" fontId="49" fillId="5" borderId="6" xfId="0" applyFont="1" applyFill="1" applyBorder="1" applyAlignment="1">
      <alignment horizontal="left" readingOrder="1"/>
    </xf>
    <xf numFmtId="0" fontId="0" fillId="0" borderId="0" xfId="0" applyNumberFormat="1" applyFont="1" applyFill="1" applyAlignment="1"/>
    <xf numFmtId="0" fontId="0" fillId="0" borderId="0" xfId="0" applyFont="1" applyFill="1" applyAlignment="1"/>
    <xf numFmtId="164" fontId="30" fillId="5" borderId="6" xfId="0" applyNumberFormat="1" applyFont="1" applyFill="1" applyBorder="1" applyAlignment="1">
      <alignment horizontal="left" wrapText="1"/>
    </xf>
    <xf numFmtId="49" fontId="38" fillId="16" borderId="6" xfId="0" applyNumberFormat="1" applyFont="1" applyFill="1" applyBorder="1" applyAlignment="1"/>
    <xf numFmtId="0" fontId="0" fillId="5" borderId="0" xfId="0" applyNumberFormat="1" applyFont="1" applyFill="1" applyBorder="1" applyAlignment="1">
      <alignment horizontal="left"/>
    </xf>
    <xf numFmtId="0" fontId="0" fillId="5" borderId="0" xfId="0" applyNumberFormat="1" applyFont="1" applyFill="1" applyBorder="1" applyAlignment="1"/>
    <xf numFmtId="0" fontId="30" fillId="0" borderId="6" xfId="0" applyNumberFormat="1" applyFont="1" applyBorder="1" applyAlignment="1">
      <alignment wrapText="1"/>
    </xf>
    <xf numFmtId="1" fontId="0" fillId="5" borderId="0" xfId="0" applyNumberFormat="1" applyFont="1" applyFill="1" applyBorder="1" applyAlignment="1"/>
    <xf numFmtId="0" fontId="0" fillId="4" borderId="0" xfId="0" applyFont="1" applyFill="1" applyBorder="1" applyAlignment="1"/>
    <xf numFmtId="49" fontId="6" fillId="5" borderId="75" xfId="0" applyNumberFormat="1" applyFont="1" applyFill="1" applyBorder="1" applyAlignment="1"/>
    <xf numFmtId="49" fontId="6" fillId="0" borderId="6" xfId="0" applyNumberFormat="1" applyFont="1" applyFill="1" applyBorder="1" applyAlignment="1"/>
    <xf numFmtId="49" fontId="6" fillId="5" borderId="0" xfId="0" applyNumberFormat="1" applyFont="1" applyFill="1" applyBorder="1" applyAlignment="1"/>
    <xf numFmtId="49" fontId="26" fillId="0" borderId="6" xfId="0" applyNumberFormat="1" applyFont="1" applyFill="1" applyBorder="1" applyAlignment="1"/>
    <xf numFmtId="49" fontId="0" fillId="5" borderId="71" xfId="0" applyNumberFormat="1" applyFont="1" applyFill="1" applyBorder="1" applyAlignment="1"/>
    <xf numFmtId="0" fontId="24" fillId="0" borderId="6" xfId="0" applyNumberFormat="1" applyFont="1" applyFill="1" applyBorder="1" applyAlignment="1"/>
    <xf numFmtId="0" fontId="0" fillId="0" borderId="6" xfId="0" applyFont="1" applyFill="1" applyBorder="1" applyAlignment="1"/>
    <xf numFmtId="0" fontId="0" fillId="5" borderId="76" xfId="0" applyFont="1" applyFill="1" applyBorder="1" applyAlignment="1">
      <alignment horizontal="left" wrapText="1"/>
    </xf>
    <xf numFmtId="164" fontId="30" fillId="0" borderId="6" xfId="0" applyNumberFormat="1" applyFont="1" applyFill="1" applyBorder="1" applyAlignment="1">
      <alignment horizontal="left"/>
    </xf>
    <xf numFmtId="49" fontId="0" fillId="5" borderId="0" xfId="0" applyNumberFormat="1" applyFont="1" applyFill="1" applyBorder="1" applyAlignment="1">
      <alignment wrapText="1"/>
    </xf>
    <xf numFmtId="49" fontId="30" fillId="5" borderId="76" xfId="0" applyNumberFormat="1" applyFont="1" applyFill="1" applyBorder="1" applyAlignment="1">
      <alignment wrapText="1"/>
    </xf>
    <xf numFmtId="0" fontId="0" fillId="5" borderId="76" xfId="0" applyFont="1" applyFill="1" applyBorder="1" applyAlignment="1">
      <alignment horizontal="left"/>
    </xf>
    <xf numFmtId="164" fontId="0" fillId="0" borderId="6" xfId="0" applyNumberFormat="1" applyFont="1" applyFill="1" applyBorder="1" applyAlignment="1">
      <alignment horizontal="left"/>
    </xf>
    <xf numFmtId="0" fontId="8" fillId="0" borderId="6" xfId="0" applyNumberFormat="1" applyFont="1" applyFill="1" applyBorder="1" applyAlignment="1">
      <alignment horizontal="left" readingOrder="1"/>
    </xf>
    <xf numFmtId="0" fontId="24" fillId="0" borderId="6" xfId="0" applyFont="1" applyFill="1" applyBorder="1" applyAlignment="1">
      <alignment vertical="top" wrapText="1"/>
    </xf>
    <xf numFmtId="0" fontId="24" fillId="0" borderId="6" xfId="0" applyFont="1" applyFill="1" applyBorder="1" applyAlignment="1"/>
    <xf numFmtId="1" fontId="24" fillId="0" borderId="6" xfId="0" applyNumberFormat="1" applyFont="1" applyFill="1" applyBorder="1" applyAlignment="1"/>
    <xf numFmtId="0" fontId="0" fillId="0" borderId="6" xfId="0" applyNumberFormat="1" applyFont="1" applyBorder="1" applyAlignment="1">
      <alignment wrapText="1"/>
    </xf>
    <xf numFmtId="0" fontId="0" fillId="5" borderId="0" xfId="0" applyFont="1" applyFill="1" applyBorder="1" applyAlignment="1"/>
    <xf numFmtId="1" fontId="0" fillId="5" borderId="7" xfId="0" applyNumberFormat="1" applyFont="1" applyFill="1" applyBorder="1" applyAlignment="1"/>
    <xf numFmtId="49" fontId="0" fillId="5" borderId="0" xfId="0" applyNumberFormat="1" applyFont="1" applyFill="1" applyBorder="1" applyAlignment="1">
      <alignment horizontal="left"/>
    </xf>
    <xf numFmtId="0" fontId="0" fillId="4" borderId="7" xfId="0" applyFont="1" applyFill="1" applyBorder="1" applyAlignment="1"/>
    <xf numFmtId="0" fontId="6" fillId="5" borderId="0" xfId="0" applyFont="1" applyFill="1" applyBorder="1" applyAlignment="1"/>
    <xf numFmtId="0" fontId="0" fillId="5" borderId="71" xfId="0" applyNumberFormat="1" applyFont="1" applyFill="1" applyBorder="1" applyAlignment="1"/>
    <xf numFmtId="0" fontId="0" fillId="5" borderId="0" xfId="0" applyFont="1" applyFill="1" applyBorder="1" applyAlignment="1">
      <alignment wrapText="1"/>
    </xf>
    <xf numFmtId="49" fontId="0" fillId="5" borderId="71" xfId="0" applyNumberFormat="1" applyFont="1" applyFill="1" applyBorder="1" applyAlignment="1">
      <alignment wrapText="1"/>
    </xf>
    <xf numFmtId="49" fontId="0" fillId="5" borderId="0" xfId="0" applyNumberFormat="1" applyFont="1" applyFill="1" applyBorder="1" applyAlignment="1">
      <alignment horizontal="left" wrapText="1"/>
    </xf>
    <xf numFmtId="164" fontId="0" fillId="5" borderId="0" xfId="0" applyNumberFormat="1" applyFont="1" applyFill="1" applyBorder="1" applyAlignment="1">
      <alignment horizontal="left" wrapText="1"/>
    </xf>
    <xf numFmtId="164" fontId="0" fillId="5" borderId="0" xfId="0" applyNumberFormat="1" applyFont="1" applyFill="1" applyBorder="1" applyAlignment="1">
      <alignment horizontal="left"/>
    </xf>
    <xf numFmtId="0" fontId="0" fillId="5" borderId="71" xfId="0" applyNumberFormat="1" applyFont="1" applyFill="1" applyBorder="1" applyAlignment="1">
      <alignment horizontal="left"/>
    </xf>
    <xf numFmtId="0" fontId="0" fillId="5" borderId="7" xfId="0" applyNumberFormat="1" applyFont="1" applyFill="1" applyBorder="1" applyAlignment="1">
      <alignment horizontal="left"/>
    </xf>
    <xf numFmtId="49" fontId="6" fillId="5" borderId="0" xfId="0" applyNumberFormat="1" applyFont="1" applyFill="1" applyBorder="1" applyAlignment="1">
      <alignment wrapText="1"/>
    </xf>
    <xf numFmtId="0" fontId="0" fillId="0" borderId="76" xfId="0" applyNumberFormat="1" applyFont="1" applyBorder="1" applyAlignment="1"/>
    <xf numFmtId="49" fontId="6" fillId="5" borderId="76" xfId="0" applyNumberFormat="1" applyFont="1" applyFill="1" applyBorder="1" applyAlignment="1">
      <alignment wrapText="1"/>
    </xf>
    <xf numFmtId="49" fontId="0" fillId="5" borderId="5" xfId="0" applyNumberFormat="1" applyFont="1" applyFill="1" applyBorder="1" applyAlignment="1"/>
    <xf numFmtId="49" fontId="0" fillId="5" borderId="5" xfId="0" applyNumberFormat="1" applyFont="1" applyFill="1" applyBorder="1" applyAlignment="1">
      <alignment wrapText="1"/>
    </xf>
    <xf numFmtId="0" fontId="0" fillId="5" borderId="73" xfId="0" applyNumberFormat="1" applyFont="1" applyFill="1" applyBorder="1" applyAlignment="1"/>
    <xf numFmtId="49" fontId="6" fillId="8" borderId="6" xfId="0" applyNumberFormat="1" applyFont="1" applyFill="1" applyBorder="1" applyAlignment="1">
      <alignment wrapText="1"/>
    </xf>
    <xf numFmtId="49" fontId="35" fillId="0" borderId="6" xfId="0" applyNumberFormat="1" applyFont="1" applyBorder="1" applyAlignment="1">
      <alignment wrapText="1"/>
    </xf>
    <xf numFmtId="49" fontId="6" fillId="0" borderId="6" xfId="0" applyNumberFormat="1" applyFont="1" applyFill="1" applyBorder="1" applyAlignment="1">
      <alignment wrapText="1"/>
    </xf>
    <xf numFmtId="49" fontId="0" fillId="9" borderId="6" xfId="0" applyNumberFormat="1" applyFont="1" applyFill="1" applyBorder="1" applyAlignment="1">
      <alignment wrapText="1"/>
    </xf>
    <xf numFmtId="49" fontId="30" fillId="9" borderId="6" xfId="0" applyNumberFormat="1" applyFont="1" applyFill="1" applyBorder="1" applyAlignment="1">
      <alignment wrapText="1"/>
    </xf>
    <xf numFmtId="49" fontId="0" fillId="0" borderId="0" xfId="0" applyNumberFormat="1" applyFont="1" applyAlignment="1">
      <alignment wrapText="1"/>
    </xf>
    <xf numFmtId="49" fontId="24" fillId="0" borderId="6" xfId="0" applyNumberFormat="1" applyFont="1" applyFill="1" applyBorder="1" applyAlignment="1">
      <alignment wrapText="1"/>
    </xf>
    <xf numFmtId="0" fontId="30" fillId="8" borderId="6" xfId="0" applyNumberFormat="1" applyFont="1" applyFill="1" applyBorder="1" applyAlignment="1"/>
    <xf numFmtId="0" fontId="57" fillId="0" borderId="6" xfId="1" applyFont="1" applyBorder="1" applyAlignment="1">
      <alignment wrapText="1"/>
    </xf>
    <xf numFmtId="49" fontId="31" fillId="0" borderId="6" xfId="1" applyNumberFormat="1" applyBorder="1" applyAlignment="1">
      <alignment wrapText="1"/>
    </xf>
    <xf numFmtId="164" fontId="30" fillId="0" borderId="6" xfId="0" applyNumberFormat="1" applyFont="1" applyBorder="1" applyAlignment="1">
      <alignment horizontal="left"/>
    </xf>
    <xf numFmtId="170" fontId="0" fillId="0" borderId="6" xfId="0" applyNumberFormat="1" applyFont="1" applyBorder="1" applyAlignment="1"/>
    <xf numFmtId="170" fontId="0" fillId="0" borderId="6" xfId="0" applyNumberFormat="1" applyFont="1" applyFill="1" applyBorder="1" applyAlignment="1"/>
    <xf numFmtId="170" fontId="0" fillId="0" borderId="0" xfId="0" applyNumberFormat="1" applyFont="1" applyAlignment="1"/>
    <xf numFmtId="170" fontId="2" fillId="2" borderId="4" xfId="0" applyNumberFormat="1" applyFont="1" applyFill="1" applyBorder="1" applyAlignment="1">
      <alignment wrapText="1"/>
    </xf>
    <xf numFmtId="170" fontId="0" fillId="8" borderId="6" xfId="0" applyNumberFormat="1" applyFont="1" applyFill="1" applyBorder="1" applyAlignment="1"/>
    <xf numFmtId="170" fontId="0" fillId="5" borderId="6" xfId="0" applyNumberFormat="1" applyFont="1" applyFill="1" applyBorder="1" applyAlignment="1"/>
    <xf numFmtId="170" fontId="36" fillId="14" borderId="6" xfId="0" applyNumberFormat="1" applyFont="1" applyFill="1" applyBorder="1" applyAlignment="1"/>
    <xf numFmtId="49" fontId="30" fillId="0" borderId="6" xfId="0" applyNumberFormat="1" applyFont="1" applyFill="1" applyBorder="1" applyAlignment="1">
      <alignment wrapText="1"/>
    </xf>
    <xf numFmtId="49" fontId="30" fillId="0" borderId="6" xfId="0" applyNumberFormat="1" applyFont="1" applyFill="1" applyBorder="1" applyAlignment="1"/>
    <xf numFmtId="0" fontId="30" fillId="5" borderId="6" xfId="0" applyNumberFormat="1" applyFont="1" applyFill="1" applyBorder="1" applyAlignment="1">
      <alignment horizontal="left"/>
    </xf>
    <xf numFmtId="0" fontId="30" fillId="0" borderId="6" xfId="0" applyFont="1" applyBorder="1" applyAlignment="1"/>
    <xf numFmtId="0" fontId="30" fillId="0" borderId="76" xfId="0" applyNumberFormat="1" applyFont="1" applyBorder="1" applyAlignment="1">
      <alignment wrapText="1"/>
    </xf>
    <xf numFmtId="49" fontId="30" fillId="5" borderId="0" xfId="0" applyNumberFormat="1" applyFont="1" applyFill="1" applyBorder="1" applyAlignment="1">
      <alignment wrapText="1"/>
    </xf>
    <xf numFmtId="170" fontId="0" fillId="0" borderId="76" xfId="0" applyNumberFormat="1" applyFont="1" applyBorder="1" applyAlignment="1"/>
    <xf numFmtId="1" fontId="0" fillId="5" borderId="75" xfId="0" applyNumberFormat="1" applyFont="1" applyFill="1" applyBorder="1" applyAlignment="1"/>
    <xf numFmtId="0" fontId="0" fillId="5" borderId="0" xfId="0" applyFont="1" applyFill="1" applyBorder="1" applyAlignment="1">
      <alignment horizontal="left"/>
    </xf>
    <xf numFmtId="49" fontId="6" fillId="5" borderId="71" xfId="0" applyNumberFormat="1" applyFont="1" applyFill="1" applyBorder="1" applyAlignment="1">
      <alignment wrapText="1"/>
    </xf>
    <xf numFmtId="0" fontId="0" fillId="5" borderId="71" xfId="0" applyFont="1" applyFill="1" applyBorder="1" applyAlignment="1">
      <alignment wrapText="1"/>
    </xf>
    <xf numFmtId="49" fontId="0" fillId="5" borderId="1" xfId="0" applyNumberFormat="1" applyFont="1" applyFill="1" applyBorder="1" applyAlignment="1"/>
    <xf numFmtId="49" fontId="6" fillId="5" borderId="5" xfId="0" applyNumberFormat="1" applyFont="1" applyFill="1" applyBorder="1" applyAlignment="1"/>
    <xf numFmtId="0" fontId="6" fillId="5" borderId="76" xfId="0" applyFont="1" applyFill="1" applyBorder="1" applyAlignment="1"/>
    <xf numFmtId="0" fontId="0" fillId="5" borderId="1" xfId="0" applyFont="1" applyFill="1" applyBorder="1" applyAlignment="1"/>
    <xf numFmtId="0" fontId="6" fillId="5" borderId="5" xfId="0" applyFont="1" applyFill="1" applyBorder="1" applyAlignment="1"/>
    <xf numFmtId="0" fontId="0" fillId="5" borderId="72" xfId="0" applyFont="1" applyFill="1" applyBorder="1" applyAlignment="1"/>
    <xf numFmtId="49" fontId="0" fillId="5" borderId="1" xfId="0" applyNumberFormat="1" applyFont="1" applyFill="1" applyBorder="1" applyAlignment="1">
      <alignment wrapText="1"/>
    </xf>
    <xf numFmtId="49" fontId="6" fillId="5" borderId="5" xfId="0" applyNumberFormat="1" applyFont="1" applyFill="1" applyBorder="1" applyAlignment="1">
      <alignment wrapText="1"/>
    </xf>
    <xf numFmtId="49" fontId="46" fillId="0" borderId="6" xfId="0" applyNumberFormat="1" applyFont="1" applyBorder="1" applyAlignment="1">
      <alignment wrapText="1" readingOrder="1"/>
    </xf>
    <xf numFmtId="49" fontId="0" fillId="5" borderId="72" xfId="0" applyNumberFormat="1" applyFont="1" applyFill="1" applyBorder="1" applyAlignment="1">
      <alignment wrapText="1"/>
    </xf>
    <xf numFmtId="49" fontId="0" fillId="5" borderId="76" xfId="0" applyNumberFormat="1" applyFont="1" applyFill="1" applyBorder="1" applyAlignment="1">
      <alignment horizontal="left" wrapText="1"/>
    </xf>
    <xf numFmtId="49" fontId="0" fillId="5" borderId="1" xfId="0" applyNumberFormat="1" applyFont="1" applyFill="1" applyBorder="1" applyAlignment="1">
      <alignment horizontal="left" wrapText="1"/>
    </xf>
    <xf numFmtId="49" fontId="0" fillId="5" borderId="72" xfId="0" applyNumberFormat="1" applyFont="1" applyFill="1" applyBorder="1" applyAlignment="1">
      <alignment horizontal="left" wrapText="1"/>
    </xf>
    <xf numFmtId="49" fontId="30" fillId="8" borderId="0" xfId="0" applyNumberFormat="1" applyFont="1" applyFill="1" applyBorder="1" applyAlignment="1">
      <alignment wrapText="1"/>
    </xf>
    <xf numFmtId="49" fontId="0" fillId="5" borderId="73" xfId="0" applyNumberFormat="1" applyFont="1" applyFill="1" applyBorder="1" applyAlignment="1">
      <alignment horizontal="left"/>
    </xf>
    <xf numFmtId="0" fontId="0" fillId="5" borderId="74" xfId="0" applyNumberFormat="1" applyFont="1" applyFill="1" applyBorder="1" applyAlignment="1">
      <alignment horizontal="left"/>
    </xf>
    <xf numFmtId="164" fontId="0" fillId="5" borderId="74" xfId="0" applyNumberFormat="1" applyFont="1" applyFill="1" applyBorder="1" applyAlignment="1">
      <alignment horizontal="left"/>
    </xf>
    <xf numFmtId="49" fontId="0" fillId="5" borderId="74" xfId="0" applyNumberFormat="1" applyFont="1" applyFill="1" applyBorder="1" applyAlignment="1">
      <alignment horizontal="left"/>
    </xf>
    <xf numFmtId="0" fontId="0" fillId="0" borderId="5" xfId="0" applyFont="1" applyBorder="1" applyAlignment="1"/>
    <xf numFmtId="1" fontId="0" fillId="5" borderId="73" xfId="0" applyNumberFormat="1" applyFont="1" applyFill="1" applyBorder="1" applyAlignment="1"/>
    <xf numFmtId="0" fontId="0" fillId="4" borderId="73" xfId="0" applyFont="1" applyFill="1" applyBorder="1" applyAlignment="1"/>
    <xf numFmtId="49" fontId="6" fillId="6" borderId="75" xfId="0" applyNumberFormat="1" applyFont="1" applyFill="1" applyBorder="1" applyAlignment="1"/>
    <xf numFmtId="49" fontId="6" fillId="6" borderId="0" xfId="0" applyNumberFormat="1" applyFont="1" applyFill="1" applyBorder="1" applyAlignment="1"/>
    <xf numFmtId="49" fontId="6" fillId="5" borderId="1" xfId="0" applyNumberFormat="1" applyFont="1" applyFill="1" applyBorder="1" applyAlignment="1"/>
    <xf numFmtId="49" fontId="6" fillId="6" borderId="1" xfId="0" applyNumberFormat="1" applyFont="1" applyFill="1" applyBorder="1" applyAlignment="1"/>
    <xf numFmtId="49" fontId="6" fillId="8" borderId="0" xfId="0" applyNumberFormat="1" applyFont="1" applyFill="1" applyBorder="1" applyAlignment="1"/>
    <xf numFmtId="49" fontId="38" fillId="16" borderId="75" xfId="0" applyNumberFormat="1" applyFont="1" applyFill="1" applyBorder="1" applyAlignment="1"/>
    <xf numFmtId="49" fontId="6" fillId="6" borderId="52" xfId="0" applyNumberFormat="1" applyFont="1" applyFill="1" applyBorder="1" applyAlignment="1"/>
    <xf numFmtId="49" fontId="6" fillId="5" borderId="72" xfId="0" applyNumberFormat="1" applyFont="1" applyFill="1" applyBorder="1" applyAlignment="1"/>
    <xf numFmtId="0" fontId="6" fillId="6" borderId="0" xfId="0" applyFont="1" applyFill="1" applyBorder="1" applyAlignment="1"/>
    <xf numFmtId="0" fontId="6" fillId="6" borderId="76" xfId="0" applyFont="1" applyFill="1" applyBorder="1" applyAlignment="1"/>
    <xf numFmtId="49" fontId="6" fillId="5" borderId="76" xfId="0" applyNumberFormat="1" applyFont="1" applyFill="1" applyBorder="1" applyAlignment="1"/>
    <xf numFmtId="0" fontId="6" fillId="6" borderId="1" xfId="0" applyFont="1" applyFill="1" applyBorder="1" applyAlignment="1"/>
    <xf numFmtId="0" fontId="6" fillId="6" borderId="53" xfId="0" applyFont="1" applyFill="1" applyBorder="1" applyAlignment="1"/>
    <xf numFmtId="0" fontId="6" fillId="5" borderId="1" xfId="0" applyFont="1" applyFill="1" applyBorder="1" applyAlignment="1"/>
    <xf numFmtId="49" fontId="6" fillId="6" borderId="71" xfId="0" applyNumberFormat="1" applyFont="1" applyFill="1" applyBorder="1" applyAlignment="1">
      <alignment wrapText="1"/>
    </xf>
    <xf numFmtId="49" fontId="6" fillId="6" borderId="0" xfId="0" applyNumberFormat="1" applyFont="1" applyFill="1" applyBorder="1" applyAlignment="1">
      <alignment wrapText="1"/>
    </xf>
    <xf numFmtId="49" fontId="6" fillId="6" borderId="76" xfId="0" applyNumberFormat="1" applyFont="1" applyFill="1" applyBorder="1" applyAlignment="1">
      <alignment wrapText="1"/>
    </xf>
    <xf numFmtId="49" fontId="6" fillId="5" borderId="1" xfId="0" applyNumberFormat="1" applyFont="1" applyFill="1" applyBorder="1" applyAlignment="1">
      <alignment wrapText="1"/>
    </xf>
    <xf numFmtId="49" fontId="6" fillId="6" borderId="1" xfId="0" applyNumberFormat="1" applyFont="1" applyFill="1" applyBorder="1" applyAlignment="1">
      <alignment wrapText="1"/>
    </xf>
    <xf numFmtId="49" fontId="6" fillId="8" borderId="0" xfId="0" applyNumberFormat="1" applyFont="1" applyFill="1" applyBorder="1" applyAlignment="1">
      <alignment wrapText="1"/>
    </xf>
    <xf numFmtId="49" fontId="6" fillId="8" borderId="76" xfId="0" applyNumberFormat="1" applyFont="1" applyFill="1" applyBorder="1" applyAlignment="1">
      <alignment wrapText="1"/>
    </xf>
    <xf numFmtId="49" fontId="6" fillId="6" borderId="7" xfId="0" applyNumberFormat="1" applyFont="1" applyFill="1" applyBorder="1" applyAlignment="1">
      <alignment wrapText="1"/>
    </xf>
    <xf numFmtId="49" fontId="6" fillId="5" borderId="72" xfId="0" applyNumberFormat="1" applyFont="1" applyFill="1" applyBorder="1" applyAlignment="1">
      <alignment wrapText="1"/>
    </xf>
    <xf numFmtId="49" fontId="0" fillId="6" borderId="71" xfId="0" applyNumberFormat="1" applyFont="1" applyFill="1" applyBorder="1" applyAlignment="1"/>
    <xf numFmtId="49" fontId="0" fillId="6" borderId="0" xfId="0" applyNumberFormat="1" applyFont="1" applyFill="1" applyBorder="1" applyAlignment="1"/>
    <xf numFmtId="49" fontId="0" fillId="6" borderId="76" xfId="0" applyNumberFormat="1" applyFont="1" applyFill="1" applyBorder="1" applyAlignment="1"/>
    <xf numFmtId="49" fontId="30" fillId="8" borderId="0" xfId="0" applyNumberFormat="1" applyFont="1" applyFill="1" applyBorder="1" applyAlignment="1"/>
    <xf numFmtId="49" fontId="30" fillId="8" borderId="76" xfId="0" applyNumberFormat="1" applyFont="1" applyFill="1" applyBorder="1" applyAlignment="1"/>
    <xf numFmtId="49" fontId="0" fillId="6" borderId="7" xfId="0" applyNumberFormat="1" applyFont="1" applyFill="1" applyBorder="1" applyAlignment="1"/>
    <xf numFmtId="49" fontId="30" fillId="8" borderId="71" xfId="0" applyNumberFormat="1" applyFont="1" applyFill="1" applyBorder="1" applyAlignment="1"/>
    <xf numFmtId="0" fontId="0" fillId="6" borderId="0" xfId="0" applyNumberFormat="1" applyFont="1" applyFill="1" applyBorder="1" applyAlignment="1"/>
    <xf numFmtId="0" fontId="0" fillId="6" borderId="76" xfId="0" applyNumberFormat="1" applyFont="1" applyFill="1" applyBorder="1" applyAlignment="1"/>
    <xf numFmtId="0" fontId="0" fillId="6" borderId="1" xfId="0" applyNumberFormat="1" applyFont="1" applyFill="1" applyBorder="1" applyAlignment="1"/>
    <xf numFmtId="0" fontId="0" fillId="8" borderId="76" xfId="0" applyNumberFormat="1" applyFont="1" applyFill="1" applyBorder="1" applyAlignment="1"/>
    <xf numFmtId="0" fontId="0" fillId="6" borderId="7" xfId="0" applyNumberFormat="1" applyFont="1" applyFill="1" applyBorder="1" applyAlignment="1"/>
    <xf numFmtId="0" fontId="0" fillId="6" borderId="71" xfId="0" applyNumberFormat="1" applyFont="1" applyFill="1" applyBorder="1" applyAlignment="1"/>
    <xf numFmtId="0" fontId="0" fillId="8" borderId="0" xfId="0" applyNumberFormat="1" applyFont="1" applyFill="1" applyBorder="1" applyAlignment="1"/>
    <xf numFmtId="0" fontId="0" fillId="6" borderId="0" xfId="0" applyFont="1" applyFill="1" applyBorder="1" applyAlignment="1"/>
    <xf numFmtId="0" fontId="0" fillId="6" borderId="76" xfId="0" applyFont="1" applyFill="1" applyBorder="1" applyAlignment="1"/>
    <xf numFmtId="0" fontId="0" fillId="6" borderId="1" xfId="0" applyFont="1" applyFill="1" applyBorder="1" applyAlignment="1"/>
    <xf numFmtId="0" fontId="0" fillId="8" borderId="0" xfId="0" applyFont="1" applyFill="1" applyBorder="1" applyAlignment="1"/>
    <xf numFmtId="49" fontId="0" fillId="6" borderId="71" xfId="0" applyNumberFormat="1" applyFont="1" applyFill="1" applyBorder="1" applyAlignment="1">
      <alignment wrapText="1"/>
    </xf>
    <xf numFmtId="49" fontId="0" fillId="6" borderId="0" xfId="0" applyNumberFormat="1" applyFont="1" applyFill="1" applyBorder="1" applyAlignment="1">
      <alignment wrapText="1"/>
    </xf>
    <xf numFmtId="49" fontId="0" fillId="6" borderId="76" xfId="0" applyNumberFormat="1" applyFont="1" applyFill="1" applyBorder="1" applyAlignment="1">
      <alignment wrapText="1"/>
    </xf>
    <xf numFmtId="49" fontId="0" fillId="6" borderId="1" xfId="0" applyNumberFormat="1" applyFont="1" applyFill="1" applyBorder="1" applyAlignment="1">
      <alignment wrapText="1"/>
    </xf>
    <xf numFmtId="0" fontId="0" fillId="5" borderId="76" xfId="0" applyFont="1" applyFill="1" applyBorder="1" applyAlignment="1">
      <alignment wrapText="1"/>
    </xf>
    <xf numFmtId="49" fontId="30" fillId="8" borderId="76" xfId="0" applyNumberFormat="1" applyFont="1" applyFill="1" applyBorder="1" applyAlignment="1">
      <alignment wrapText="1"/>
    </xf>
    <xf numFmtId="49" fontId="0" fillId="6" borderId="7" xfId="0" applyNumberFormat="1" applyFont="1" applyFill="1" applyBorder="1" applyAlignment="1">
      <alignment wrapText="1"/>
    </xf>
    <xf numFmtId="0" fontId="0" fillId="5" borderId="1" xfId="0" applyFont="1" applyFill="1" applyBorder="1" applyAlignment="1">
      <alignment wrapText="1"/>
    </xf>
    <xf numFmtId="49" fontId="0" fillId="5" borderId="5" xfId="0" applyNumberFormat="1" applyFont="1" applyFill="1" applyBorder="1" applyAlignment="1">
      <alignment horizontal="left" wrapText="1"/>
    </xf>
    <xf numFmtId="164" fontId="0" fillId="6" borderId="0" xfId="0" applyNumberFormat="1" applyFont="1" applyFill="1" applyBorder="1" applyAlignment="1">
      <alignment horizontal="left" wrapText="1"/>
    </xf>
    <xf numFmtId="49" fontId="0" fillId="6" borderId="0" xfId="0" applyNumberFormat="1" applyFont="1" applyFill="1" applyBorder="1" applyAlignment="1">
      <alignment horizontal="left" wrapText="1"/>
    </xf>
    <xf numFmtId="164" fontId="0" fillId="6" borderId="76" xfId="0" applyNumberFormat="1" applyFont="1" applyFill="1" applyBorder="1" applyAlignment="1">
      <alignment horizontal="left" wrapText="1"/>
    </xf>
    <xf numFmtId="164" fontId="0" fillId="5" borderId="76" xfId="0" applyNumberFormat="1" applyFont="1" applyFill="1" applyBorder="1" applyAlignment="1">
      <alignment horizontal="left" wrapText="1"/>
    </xf>
    <xf numFmtId="0" fontId="0" fillId="5" borderId="0" xfId="0" applyFont="1" applyFill="1" applyBorder="1" applyAlignment="1">
      <alignment horizontal="left" wrapText="1"/>
    </xf>
    <xf numFmtId="0" fontId="0" fillId="5" borderId="1" xfId="0" applyFont="1" applyFill="1" applyBorder="1" applyAlignment="1">
      <alignment horizontal="left" wrapText="1"/>
    </xf>
    <xf numFmtId="164" fontId="0" fillId="6" borderId="1" xfId="0" applyNumberFormat="1" applyFont="1" applyFill="1" applyBorder="1" applyAlignment="1">
      <alignment horizontal="left" wrapText="1"/>
    </xf>
    <xf numFmtId="164" fontId="0" fillId="8" borderId="0" xfId="0" applyNumberFormat="1" applyFont="1" applyFill="1" applyBorder="1" applyAlignment="1">
      <alignment horizontal="left" wrapText="1"/>
    </xf>
    <xf numFmtId="0" fontId="0" fillId="6" borderId="76" xfId="0" applyFont="1" applyFill="1" applyBorder="1" applyAlignment="1">
      <alignment horizontal="left" wrapText="1"/>
    </xf>
    <xf numFmtId="49" fontId="0" fillId="6" borderId="7" xfId="0" applyNumberFormat="1" applyFont="1" applyFill="1" applyBorder="1" applyAlignment="1">
      <alignment horizontal="left" wrapText="1"/>
    </xf>
    <xf numFmtId="164" fontId="0" fillId="5" borderId="1" xfId="0" applyNumberFormat="1" applyFont="1" applyFill="1" applyBorder="1" applyAlignment="1">
      <alignment horizontal="left" wrapText="1"/>
    </xf>
    <xf numFmtId="0" fontId="31" fillId="0" borderId="0" xfId="1" applyNumberFormat="1" applyFill="1" applyBorder="1" applyAlignment="1">
      <alignment wrapText="1"/>
    </xf>
    <xf numFmtId="49" fontId="30" fillId="5" borderId="1" xfId="0" applyNumberFormat="1" applyFont="1" applyFill="1" applyBorder="1" applyAlignment="1">
      <alignment wrapText="1"/>
    </xf>
    <xf numFmtId="49" fontId="30" fillId="0" borderId="0" xfId="0" applyNumberFormat="1" applyFont="1" applyBorder="1" applyAlignment="1">
      <alignment wrapText="1"/>
    </xf>
    <xf numFmtId="49" fontId="30" fillId="5" borderId="72" xfId="0" applyNumberFormat="1" applyFont="1" applyFill="1" applyBorder="1" applyAlignment="1">
      <alignment wrapText="1"/>
    </xf>
    <xf numFmtId="49" fontId="31" fillId="5" borderId="76" xfId="1" applyNumberFormat="1" applyFill="1" applyBorder="1" applyAlignment="1"/>
    <xf numFmtId="49" fontId="31" fillId="5" borderId="0" xfId="1" applyNumberFormat="1" applyFill="1" applyBorder="1" applyAlignment="1"/>
    <xf numFmtId="49" fontId="0" fillId="6" borderId="0" xfId="0" applyNumberFormat="1" applyFont="1" applyFill="1" applyBorder="1" applyAlignment="1">
      <alignment horizontal="left"/>
    </xf>
    <xf numFmtId="49" fontId="0" fillId="6" borderId="76" xfId="0" applyNumberFormat="1" applyFont="1" applyFill="1" applyBorder="1" applyAlignment="1">
      <alignment horizontal="left"/>
    </xf>
    <xf numFmtId="0" fontId="0" fillId="5" borderId="5" xfId="0" applyFont="1" applyFill="1" applyBorder="1" applyAlignment="1">
      <alignment horizontal="left"/>
    </xf>
    <xf numFmtId="49" fontId="0" fillId="6" borderId="5" xfId="0" applyNumberFormat="1" applyFont="1" applyFill="1" applyBorder="1" applyAlignment="1">
      <alignment horizontal="left"/>
    </xf>
    <xf numFmtId="0" fontId="0" fillId="8" borderId="0" xfId="0" applyFont="1" applyFill="1" applyBorder="1" applyAlignment="1">
      <alignment horizontal="left"/>
    </xf>
    <xf numFmtId="49" fontId="0" fillId="6" borderId="7" xfId="0" applyNumberFormat="1" applyFont="1" applyFill="1" applyBorder="1" applyAlignment="1">
      <alignment horizontal="left"/>
    </xf>
    <xf numFmtId="0" fontId="8" fillId="0" borderId="76" xfId="0" applyNumberFormat="1" applyFont="1" applyFill="1" applyBorder="1" applyAlignment="1">
      <alignment horizontal="left" readingOrder="1"/>
    </xf>
    <xf numFmtId="0" fontId="8" fillId="5" borderId="0" xfId="0" applyNumberFormat="1" applyFont="1" applyFill="1" applyBorder="1" applyAlignment="1">
      <alignment horizontal="left" readingOrder="1"/>
    </xf>
    <xf numFmtId="164" fontId="0" fillId="6" borderId="0" xfId="0" applyNumberFormat="1" applyFont="1" applyFill="1" applyBorder="1" applyAlignment="1">
      <alignment horizontal="left"/>
    </xf>
    <xf numFmtId="164" fontId="0" fillId="6" borderId="76" xfId="0" applyNumberFormat="1" applyFont="1" applyFill="1" applyBorder="1" applyAlignment="1">
      <alignment horizontal="left"/>
    </xf>
    <xf numFmtId="164" fontId="0" fillId="6" borderId="5" xfId="0" applyNumberFormat="1" applyFont="1" applyFill="1" applyBorder="1" applyAlignment="1">
      <alignment horizontal="left"/>
    </xf>
    <xf numFmtId="170" fontId="0" fillId="8" borderId="0" xfId="0" applyNumberFormat="1" applyFont="1" applyFill="1" applyBorder="1" applyAlignment="1"/>
    <xf numFmtId="164" fontId="0" fillId="6" borderId="7" xfId="0" applyNumberFormat="1" applyFont="1" applyFill="1" applyBorder="1" applyAlignment="1">
      <alignment horizontal="left"/>
    </xf>
    <xf numFmtId="164" fontId="0" fillId="5" borderId="0" xfId="0" applyNumberFormat="1" applyFont="1" applyFill="1" applyBorder="1" applyAlignment="1"/>
    <xf numFmtId="164" fontId="0" fillId="5" borderId="76" xfId="0" applyNumberFormat="1" applyFont="1" applyFill="1" applyBorder="1" applyAlignment="1"/>
    <xf numFmtId="0" fontId="0" fillId="6" borderId="0" xfId="0" applyNumberFormat="1" applyFont="1" applyFill="1" applyBorder="1" applyAlignment="1">
      <alignment horizontal="left"/>
    </xf>
    <xf numFmtId="0" fontId="0" fillId="6" borderId="76" xfId="0" applyNumberFormat="1" applyFont="1" applyFill="1" applyBorder="1" applyAlignment="1">
      <alignment horizontal="left"/>
    </xf>
    <xf numFmtId="0" fontId="0" fillId="6" borderId="1" xfId="0" applyNumberFormat="1" applyFont="1" applyFill="1" applyBorder="1" applyAlignment="1">
      <alignment horizontal="left"/>
    </xf>
    <xf numFmtId="0" fontId="0" fillId="8" borderId="76" xfId="0" applyFont="1" applyFill="1" applyBorder="1" applyAlignment="1"/>
    <xf numFmtId="1" fontId="0" fillId="5" borderId="71" xfId="0" applyNumberFormat="1" applyFont="1" applyFill="1" applyBorder="1" applyAlignment="1"/>
    <xf numFmtId="0" fontId="0" fillId="6" borderId="5" xfId="0" applyNumberFormat="1" applyFont="1" applyFill="1" applyBorder="1" applyAlignment="1"/>
    <xf numFmtId="1" fontId="0" fillId="8" borderId="0" xfId="0" applyNumberFormat="1" applyFont="1" applyFill="1" applyBorder="1" applyAlignment="1"/>
    <xf numFmtId="1" fontId="0" fillId="6" borderId="7" xfId="0" applyNumberFormat="1" applyFont="1" applyFill="1" applyBorder="1" applyAlignment="1"/>
    <xf numFmtId="1" fontId="0" fillId="8" borderId="71" xfId="0" applyNumberFormat="1" applyFont="1" applyFill="1" applyBorder="1" applyAlignment="1"/>
    <xf numFmtId="1" fontId="0" fillId="6" borderId="76" xfId="0" applyNumberFormat="1" applyFont="1" applyFill="1" applyBorder="1" applyAlignment="1"/>
    <xf numFmtId="49" fontId="0" fillId="8" borderId="76" xfId="0" applyNumberFormat="1" applyFont="1" applyFill="1" applyBorder="1" applyAlignment="1"/>
    <xf numFmtId="49" fontId="0" fillId="0" borderId="76" xfId="0" applyNumberFormat="1" applyFont="1" applyBorder="1" applyAlignment="1"/>
    <xf numFmtId="0" fontId="0" fillId="6" borderId="0" xfId="0" applyNumberFormat="1" applyFont="1" applyFill="1" applyBorder="1" applyAlignment="1">
      <alignment wrapText="1"/>
    </xf>
    <xf numFmtId="0" fontId="0" fillId="5" borderId="0" xfId="0" applyNumberFormat="1" applyFont="1" applyFill="1" applyBorder="1" applyAlignment="1">
      <alignment wrapText="1"/>
    </xf>
    <xf numFmtId="0" fontId="30" fillId="0" borderId="0" xfId="0" applyFont="1" applyBorder="1" applyAlignment="1">
      <alignment wrapText="1"/>
    </xf>
    <xf numFmtId="0" fontId="0" fillId="6" borderId="76" xfId="0" applyNumberFormat="1" applyFont="1" applyFill="1" applyBorder="1" applyAlignment="1">
      <alignment wrapText="1"/>
    </xf>
    <xf numFmtId="49" fontId="0" fillId="0" borderId="5" xfId="0" applyNumberFormat="1" applyFont="1" applyBorder="1" applyAlignment="1">
      <alignment wrapText="1"/>
    </xf>
    <xf numFmtId="49" fontId="0" fillId="6" borderId="5" xfId="0" applyNumberFormat="1" applyFont="1" applyFill="1" applyBorder="1" applyAlignment="1">
      <alignment wrapText="1"/>
    </xf>
    <xf numFmtId="0" fontId="0" fillId="6" borderId="5" xfId="0" applyFont="1" applyFill="1" applyBorder="1" applyAlignment="1"/>
    <xf numFmtId="1" fontId="0" fillId="0" borderId="5" xfId="0" applyNumberFormat="1" applyFont="1" applyBorder="1" applyAlignment="1"/>
    <xf numFmtId="1" fontId="0" fillId="0" borderId="1" xfId="0" applyNumberFormat="1" applyFont="1" applyBorder="1" applyAlignment="1"/>
    <xf numFmtId="1" fontId="0" fillId="4" borderId="76" xfId="0" applyNumberFormat="1" applyFont="1" applyFill="1" applyBorder="1" applyAlignment="1"/>
    <xf numFmtId="0" fontId="0" fillId="6" borderId="7" xfId="0" applyFont="1" applyFill="1" applyBorder="1" applyAlignment="1"/>
    <xf numFmtId="0" fontId="0" fillId="0" borderId="0" xfId="0"/>
    <xf numFmtId="14" fontId="2" fillId="2" borderId="1" xfId="0" applyNumberFormat="1" applyFont="1" applyFill="1" applyBorder="1" applyAlignment="1">
      <alignment horizontal="left" wrapText="1"/>
    </xf>
    <xf numFmtId="14" fontId="0" fillId="5" borderId="6" xfId="0" applyNumberFormat="1" applyFont="1" applyFill="1" applyBorder="1" applyAlignment="1">
      <alignment horizontal="left"/>
    </xf>
    <xf numFmtId="14" fontId="0" fillId="5" borderId="0" xfId="0" applyNumberFormat="1" applyFont="1" applyFill="1" applyBorder="1" applyAlignment="1">
      <alignment horizontal="left"/>
    </xf>
    <xf numFmtId="14" fontId="0" fillId="0" borderId="6" xfId="0" applyNumberFormat="1" applyFont="1" applyBorder="1" applyAlignment="1">
      <alignment horizontal="left"/>
    </xf>
    <xf numFmtId="14" fontId="53" fillId="5" borderId="6" xfId="0" applyNumberFormat="1" applyFont="1" applyFill="1" applyBorder="1" applyAlignment="1">
      <alignment readingOrder="1"/>
    </xf>
    <xf numFmtId="14" fontId="0" fillId="6" borderId="6" xfId="0" applyNumberFormat="1" applyFont="1" applyFill="1" applyBorder="1" applyAlignment="1">
      <alignment horizontal="left"/>
    </xf>
    <xf numFmtId="14" fontId="0" fillId="0" borderId="0" xfId="0" applyNumberFormat="1" applyFont="1" applyAlignment="1"/>
    <xf numFmtId="49" fontId="59" fillId="17" borderId="6" xfId="0" applyNumberFormat="1" applyFont="1" applyFill="1" applyBorder="1"/>
    <xf numFmtId="49" fontId="6" fillId="0" borderId="77" xfId="0" applyNumberFormat="1" applyFont="1" applyBorder="1" applyAlignment="1">
      <alignment wrapText="1"/>
    </xf>
    <xf numFmtId="0" fontId="6" fillId="0" borderId="77" xfId="0" applyFont="1" applyBorder="1" applyAlignment="1"/>
    <xf numFmtId="49" fontId="0" fillId="17" borderId="6" xfId="0" applyNumberFormat="1" applyFill="1" applyBorder="1"/>
    <xf numFmtId="49" fontId="6" fillId="0" borderId="77" xfId="0" applyNumberFormat="1" applyFont="1" applyBorder="1" applyAlignment="1"/>
    <xf numFmtId="49" fontId="0" fillId="0" borderId="77" xfId="0" applyNumberFormat="1" applyFont="1" applyBorder="1" applyAlignment="1"/>
    <xf numFmtId="0" fontId="0" fillId="0" borderId="77" xfId="0" applyNumberFormat="1" applyFont="1" applyBorder="1" applyAlignment="1"/>
    <xf numFmtId="0" fontId="0" fillId="17" borderId="6" xfId="0" applyFill="1" applyBorder="1"/>
    <xf numFmtId="0" fontId="0" fillId="0" borderId="77" xfId="0" applyFont="1" applyBorder="1" applyAlignment="1"/>
    <xf numFmtId="0" fontId="0" fillId="0" borderId="77" xfId="0" applyFont="1" applyBorder="1" applyAlignment="1">
      <alignment wrapText="1"/>
    </xf>
    <xf numFmtId="0" fontId="0" fillId="0" borderId="77" xfId="0" applyFont="1" applyBorder="1" applyAlignment="1">
      <alignment horizontal="left" wrapText="1"/>
    </xf>
    <xf numFmtId="49" fontId="0" fillId="17" borderId="6" xfId="0" applyNumberFormat="1" applyFill="1" applyBorder="1" applyAlignment="1">
      <alignment wrapText="1"/>
    </xf>
    <xf numFmtId="49" fontId="30" fillId="0" borderId="77" xfId="0" applyNumberFormat="1" applyFont="1" applyBorder="1" applyAlignment="1">
      <alignment wrapText="1"/>
    </xf>
    <xf numFmtId="49" fontId="0" fillId="17" borderId="6" xfId="0" applyNumberFormat="1" applyFill="1" applyBorder="1" applyAlignment="1">
      <alignment horizontal="left"/>
    </xf>
    <xf numFmtId="164" fontId="0" fillId="0" borderId="77" xfId="0" applyNumberFormat="1" applyFont="1" applyBorder="1" applyAlignment="1">
      <alignment horizontal="left"/>
    </xf>
    <xf numFmtId="0" fontId="0" fillId="17" borderId="6" xfId="0" applyFill="1" applyBorder="1" applyAlignment="1">
      <alignment horizontal="left"/>
    </xf>
    <xf numFmtId="0" fontId="8" fillId="0" borderId="77" xfId="0" applyNumberFormat="1" applyFont="1" applyBorder="1" applyAlignment="1">
      <alignment horizontal="left" readingOrder="1"/>
    </xf>
    <xf numFmtId="164" fontId="0" fillId="17" borderId="6" xfId="0" applyNumberFormat="1" applyFill="1" applyBorder="1" applyAlignment="1">
      <alignment horizontal="left"/>
    </xf>
    <xf numFmtId="14" fontId="0" fillId="17" borderId="6" xfId="0" applyNumberFormat="1" applyFill="1" applyBorder="1" applyAlignment="1">
      <alignment horizontal="left"/>
    </xf>
    <xf numFmtId="14" fontId="0" fillId="0" borderId="77" xfId="0" applyNumberFormat="1" applyFont="1" applyBorder="1" applyAlignment="1">
      <alignment horizontal="left"/>
    </xf>
    <xf numFmtId="1" fontId="0" fillId="17" borderId="6" xfId="0" applyNumberFormat="1" applyFill="1" applyBorder="1"/>
    <xf numFmtId="0" fontId="0" fillId="5" borderId="77" xfId="0" applyNumberFormat="1" applyFont="1" applyFill="1" applyBorder="1" applyAlignment="1"/>
    <xf numFmtId="0" fontId="0" fillId="5" borderId="71" xfId="0" applyFont="1" applyFill="1" applyBorder="1" applyAlignment="1"/>
    <xf numFmtId="49" fontId="0" fillId="7" borderId="77" xfId="0" applyNumberFormat="1" applyFont="1" applyFill="1" applyBorder="1" applyAlignment="1"/>
    <xf numFmtId="49" fontId="0" fillId="0" borderId="77" xfId="0" applyNumberFormat="1" applyFont="1" applyBorder="1" applyAlignment="1">
      <alignment wrapText="1"/>
    </xf>
    <xf numFmtId="1" fontId="0" fillId="0" borderId="77" xfId="0" applyNumberFormat="1" applyFont="1" applyBorder="1" applyAlignment="1"/>
    <xf numFmtId="1" fontId="0" fillId="18" borderId="6" xfId="0" applyNumberFormat="1" applyFill="1" applyBorder="1"/>
    <xf numFmtId="0" fontId="0" fillId="0" borderId="6" xfId="0" applyBorder="1"/>
    <xf numFmtId="49" fontId="6" fillId="11" borderId="18" xfId="0" applyNumberFormat="1" applyFont="1" applyFill="1" applyBorder="1" applyAlignment="1"/>
    <xf numFmtId="0" fontId="0" fillId="11" borderId="21" xfId="0" applyFont="1" applyFill="1" applyBorder="1" applyAlignment="1"/>
    <xf numFmtId="49" fontId="6" fillId="11" borderId="24" xfId="0" applyNumberFormat="1" applyFont="1" applyFill="1" applyBorder="1" applyAlignment="1">
      <alignment wrapText="1"/>
    </xf>
    <xf numFmtId="0" fontId="0" fillId="11" borderId="25" xfId="0" applyFont="1" applyFill="1" applyBorder="1" applyAlignment="1"/>
    <xf numFmtId="49" fontId="18" fillId="0" borderId="8" xfId="0" applyNumberFormat="1" applyFont="1" applyBorder="1" applyAlignment="1">
      <alignment horizontal="left" vertical="center" wrapText="1" readingOrder="1"/>
    </xf>
    <xf numFmtId="0" fontId="0" fillId="11" borderId="9" xfId="0" applyFont="1" applyFill="1" applyBorder="1" applyAlignment="1"/>
    <xf numFmtId="49" fontId="18" fillId="0" borderId="11" xfId="0" applyNumberFormat="1" applyFont="1" applyBorder="1" applyAlignment="1">
      <alignment horizontal="left" vertical="center" wrapText="1" readingOrder="1"/>
    </xf>
    <xf numFmtId="0" fontId="0" fillId="11" borderId="12" xfId="0" applyFont="1" applyFill="1" applyBorder="1" applyAlignment="1"/>
    <xf numFmtId="0" fontId="18" fillId="0" borderId="45" xfId="0" applyFont="1" applyBorder="1" applyAlignment="1">
      <alignment horizontal="left" vertical="center" wrapText="1" readingOrder="1"/>
    </xf>
    <xf numFmtId="0" fontId="0" fillId="0" borderId="7" xfId="0" applyNumberFormat="1" applyFont="1" applyBorder="1" applyAlignment="1"/>
    <xf numFmtId="49" fontId="20" fillId="0" borderId="18" xfId="0" applyNumberFormat="1" applyFont="1" applyBorder="1" applyAlignment="1">
      <alignment horizontal="left" wrapText="1" readingOrder="1"/>
    </xf>
    <xf numFmtId="0" fontId="0" fillId="11" borderId="19" xfId="0" applyFont="1" applyFill="1" applyBorder="1" applyAlignment="1"/>
    <xf numFmtId="49" fontId="18" fillId="0" borderId="14" xfId="0" applyNumberFormat="1" applyFont="1" applyBorder="1" applyAlignment="1">
      <alignment horizontal="center" wrapText="1"/>
    </xf>
    <xf numFmtId="0" fontId="0" fillId="11" borderId="15" xfId="0" applyFont="1" applyFill="1" applyBorder="1" applyAlignment="1"/>
    <xf numFmtId="0" fontId="0" fillId="11" borderId="16" xfId="0" applyFont="1" applyFill="1" applyBorder="1" applyAlignment="1"/>
    <xf numFmtId="49" fontId="19" fillId="0" borderId="14" xfId="0" applyNumberFormat="1" applyFont="1" applyBorder="1" applyAlignment="1">
      <alignment horizontal="left" vertical="center" wrapText="1" readingOrder="1"/>
    </xf>
    <xf numFmtId="0" fontId="1" fillId="0" borderId="0" xfId="0" applyFont="1" applyAlignment="1">
      <alignment horizontal="center" vertical="center"/>
    </xf>
    <xf numFmtId="0" fontId="21" fillId="0" borderId="0" xfId="0" applyFont="1" applyAlignment="1">
      <alignment horizontal="center" vertical="center"/>
    </xf>
    <xf numFmtId="49" fontId="6" fillId="0" borderId="11" xfId="0" applyNumberFormat="1" applyFont="1" applyBorder="1" applyAlignment="1">
      <alignment horizontal="left" vertical="center" readingOrder="1"/>
    </xf>
    <xf numFmtId="14" fontId="0" fillId="5" borderId="6" xfId="0" applyNumberFormat="1" applyFont="1" applyFill="1" applyBorder="1" applyAlignment="1"/>
  </cellXfs>
  <cellStyles count="2">
    <cellStyle name="Hyperlink" xfId="1" builtinId="8"/>
    <cellStyle name="Normal" xfId="0" builtinId="0"/>
  </cellStyles>
  <dxfs count="75">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
      <font>
        <color rgb="FF000000"/>
      </font>
      <fill>
        <patternFill patternType="solid">
          <fgColor indexed="16"/>
          <bgColor indexed="17"/>
        </patternFill>
      </fill>
    </dxf>
  </dxfs>
  <tableStyles count="0"/>
  <colors>
    <indexedColors>
      <rgbColor rgb="FF000000"/>
      <rgbColor rgb="FFFFFFFF"/>
      <rgbColor rgb="FFFF0000"/>
      <rgbColor rgb="FF00FF00"/>
      <rgbColor rgb="FF0000FF"/>
      <rgbColor rgb="FFFFFF00"/>
      <rgbColor rgb="FFFF00FF"/>
      <rgbColor rgb="FF00FFFF"/>
      <rgbColor rgb="FF000000"/>
      <rgbColor rgb="FFFFFFFF"/>
      <rgbColor rgb="FF333333"/>
      <rgbColor rgb="FFAAAAAA"/>
      <rgbColor rgb="FFFF2600"/>
      <rgbColor rgb="FFC0504D"/>
      <rgbColor rgb="FF0000FF"/>
      <rgbColor rgb="FF9BBB59"/>
      <rgbColor rgb="00000000"/>
      <rgbColor rgb="E5FF9781"/>
      <rgbColor rgb="FFB4CC82"/>
      <rgbColor rgb="FF454545"/>
      <rgbColor rgb="FFDFA7A6"/>
      <rgbColor rgb="FFCB1D33"/>
      <rgbColor rgb="FFDBDBDB"/>
      <rgbColor rgb="FF2B449E"/>
      <rgbColor rgb="FF4F4E7A"/>
      <rgbColor rgb="FF2C3033"/>
      <rgbColor rgb="FFF79646"/>
      <rgbColor rgb="FF005689"/>
      <rgbColor rgb="FF032EED"/>
      <rgbColor rgb="FFBDC0BF"/>
      <rgbColor rgb="FFA5A5A5"/>
      <rgbColor rgb="FFE62300"/>
      <rgbColor rgb="FFCACACA"/>
      <rgbColor rgb="FF3F3F3F"/>
      <rgbColor rgb="FF7F7F7F"/>
      <rgbColor rgb="FFF9B074"/>
      <rgbColor rgb="FFB8B8B8"/>
      <rgbColor rgb="FF51A7F9"/>
      <rgbColor rgb="FF0264C0"/>
      <rgbColor rgb="FF6FBF40"/>
      <rgbColor rgb="FF00872A"/>
      <rgbColor rgb="FFF12922"/>
      <rgbColor rgb="FFCF7B79"/>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sz="1200" b="0" i="0" u="none" strike="noStrike">
                <a:solidFill>
                  <a:srgbClr val="000000"/>
                </a:solidFill>
                <a:latin typeface="Helvetica"/>
              </a:defRPr>
            </a:pPr>
            <a:r>
              <a:rPr lang="en-US" sz="1200" b="0" i="0" u="none" strike="noStrike">
                <a:solidFill>
                  <a:srgbClr val="000000"/>
                </a:solidFill>
                <a:latin typeface="Helvetica"/>
              </a:rPr>
              <a:t>Number of UJ-based cases targeting nationals</a:t>
            </a:r>
          </a:p>
        </c:rich>
      </c:tx>
      <c:layout>
        <c:manualLayout>
          <c:xMode val="edge"/>
          <c:yMode val="edge"/>
          <c:x val="0.35464800000000002"/>
          <c:y val="0"/>
          <c:w val="0.29070299999999999"/>
          <c:h val="5.3405300000000003E-2"/>
        </c:manualLayout>
      </c:layout>
      <c:overlay val="1"/>
      <c:spPr>
        <a:noFill/>
        <a:effectLst/>
      </c:spPr>
    </c:title>
    <c:autoTitleDeleted val="0"/>
    <c:plotArea>
      <c:layout>
        <c:manualLayout>
          <c:layoutTarget val="inner"/>
          <c:xMode val="edge"/>
          <c:yMode val="edge"/>
          <c:x val="3.2609800000000001E-2"/>
          <c:y val="5.3405300000000003E-2"/>
          <c:w val="0.96238999999999997"/>
          <c:h val="0.70449200000000001"/>
        </c:manualLayout>
      </c:layout>
      <c:barChart>
        <c:barDir val="col"/>
        <c:grouping val="clustered"/>
        <c:varyColors val="0"/>
        <c:ser>
          <c:idx val="0"/>
          <c:order val="0"/>
          <c:tx>
            <c:strRef>
              <c:f>'Plots - Number of complaints ta'!$B$2</c:f>
              <c:strCache>
                <c:ptCount val="1"/>
                <c:pt idx="0">
                  <c:v>Number of complaints targeting nationals</c:v>
                </c:pt>
              </c:strCache>
            </c:strRef>
          </c:tx>
          <c:spPr>
            <a:gradFill flip="none" rotWithShape="1">
              <a:gsLst>
                <a:gs pos="0">
                  <a:srgbClr val="51A7F9"/>
                </a:gs>
                <a:gs pos="100000">
                  <a:srgbClr val="0365C0"/>
                </a:gs>
              </a:gsLst>
              <a:lin ang="5400000" scaled="0"/>
            </a:gradFill>
            <a:ln w="12700" cap="flat">
              <a:noFill/>
              <a:miter lim="400000"/>
            </a:ln>
            <a:effectLst/>
          </c:spPr>
          <c:invertIfNegative val="0"/>
          <c:dLbls>
            <c:spPr>
              <a:noFill/>
              <a:ln>
                <a:noFill/>
              </a:ln>
              <a:effectLst/>
            </c:spPr>
            <c:txPr>
              <a:bodyPr/>
              <a:lstStyle/>
              <a:p>
                <a:pPr>
                  <a:defRPr sz="1200" b="0" i="0" u="none" strike="noStrike">
                    <a:solidFill>
                      <a:srgbClr val="000000"/>
                    </a:solidFill>
                    <a:latin typeface="Helvetica"/>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'Plots - Number of complaints ta'!$A$3:$A$55</c:f>
              <c:strCache>
                <c:ptCount val="53"/>
                <c:pt idx="0">
                  <c:v>Bahrain</c:v>
                </c:pt>
                <c:pt idx="1">
                  <c:v>Gambia</c:v>
                </c:pt>
                <c:pt idx="2">
                  <c:v>India</c:v>
                </c:pt>
                <c:pt idx="3">
                  <c:v>Iran</c:v>
                </c:pt>
                <c:pt idx="4">
                  <c:v>Kuwait</c:v>
                </c:pt>
                <c:pt idx="5">
                  <c:v>Lebanon</c:v>
                </c:pt>
                <c:pt idx="6">
                  <c:v>Madagascar</c:v>
                </c:pt>
                <c:pt idx="7">
                  <c:v>Nepal</c:v>
                </c:pt>
                <c:pt idx="8">
                  <c:v>Nigeria</c:v>
                </c:pt>
                <c:pt idx="9">
                  <c:v>Somalia</c:v>
                </c:pt>
                <c:pt idx="10">
                  <c:v>Sudan</c:v>
                </c:pt>
                <c:pt idx="11">
                  <c:v>Surinam</c:v>
                </c:pt>
                <c:pt idx="12">
                  <c:v>Colombia</c:v>
                </c:pt>
                <c:pt idx="13">
                  <c:v>France</c:v>
                </c:pt>
                <c:pt idx="14">
                  <c:v>Liberia</c:v>
                </c:pt>
                <c:pt idx="15">
                  <c:v>Mauritania</c:v>
                </c:pt>
                <c:pt idx="16">
                  <c:v>Sri Lanka</c:v>
                </c:pt>
                <c:pt idx="17">
                  <c:v>United Kingdom</c:v>
                </c:pt>
                <c:pt idx="18">
                  <c:v>Venezuela</c:v>
                </c:pt>
                <c:pt idx="19">
                  <c:v>Zimbabwe</c:v>
                </c:pt>
                <c:pt idx="20">
                  <c:v>Central African Republic</c:v>
                </c:pt>
                <c:pt idx="21">
                  <c:v>Chad</c:v>
                </c:pt>
                <c:pt idx="22">
                  <c:v>Indonesia</c:v>
                </c:pt>
                <c:pt idx="23">
                  <c:v>Russia</c:v>
                </c:pt>
                <c:pt idx="24">
                  <c:v>Turkey</c:v>
                </c:pt>
                <c:pt idx="25">
                  <c:v>Côte d'Ivoire</c:v>
                </c:pt>
                <c:pt idx="26">
                  <c:v>Palestine</c:v>
                </c:pt>
                <c:pt idx="27">
                  <c:v>Peru</c:v>
                </c:pt>
                <c:pt idx="28">
                  <c:v>Afghanistan</c:v>
                </c:pt>
                <c:pt idx="29">
                  <c:v>Eritrea</c:v>
                </c:pt>
                <c:pt idx="30">
                  <c:v>Algeria</c:v>
                </c:pt>
                <c:pt idx="31">
                  <c:v>Congo_Brazzaville</c:v>
                </c:pt>
                <c:pt idx="32">
                  <c:v>Cambodia</c:v>
                </c:pt>
                <c:pt idx="33">
                  <c:v>Congo_DRC</c:v>
                </c:pt>
                <c:pt idx="34">
                  <c:v>Libya</c:v>
                </c:pt>
                <c:pt idx="35">
                  <c:v>Guatemala</c:v>
                </c:pt>
                <c:pt idx="36">
                  <c:v>Cameroon</c:v>
                </c:pt>
                <c:pt idx="37">
                  <c:v>Uzbekistan</c:v>
                </c:pt>
                <c:pt idx="38">
                  <c:v>Iraq</c:v>
                </c:pt>
                <c:pt idx="39">
                  <c:v>Syria</c:v>
                </c:pt>
                <c:pt idx="40">
                  <c:v>Cuba</c:v>
                </c:pt>
                <c:pt idx="41">
                  <c:v>El Salvador</c:v>
                </c:pt>
                <c:pt idx="42">
                  <c:v>Spain</c:v>
                </c:pt>
                <c:pt idx="43">
                  <c:v>Chile</c:v>
                </c:pt>
                <c:pt idx="44">
                  <c:v>Tunisia</c:v>
                </c:pt>
                <c:pt idx="45">
                  <c:v>Morocco</c:v>
                </c:pt>
                <c:pt idx="46">
                  <c:v>Israel</c:v>
                </c:pt>
                <c:pt idx="47">
                  <c:v>United States</c:v>
                </c:pt>
                <c:pt idx="48">
                  <c:v>China</c:v>
                </c:pt>
                <c:pt idx="49">
                  <c:v>Rwanda</c:v>
                </c:pt>
                <c:pt idx="50">
                  <c:v>Argentina</c:v>
                </c:pt>
                <c:pt idx="51">
                  <c:v>Former_Yugoslavia</c:v>
                </c:pt>
                <c:pt idx="52">
                  <c:v>Nazi</c:v>
                </c:pt>
              </c:strCache>
            </c:strRef>
          </c:cat>
          <c:val>
            <c:numRef>
              <c:f>'Plots - Number of complaints ta'!$B$3:$B$55</c:f>
              <c:numCache>
                <c:formatCode>General</c:formatCode>
                <c:ptCount val="53"/>
                <c:pt idx="0">
                  <c:v>1</c:v>
                </c:pt>
                <c:pt idx="1">
                  <c:v>0</c:v>
                </c:pt>
                <c:pt idx="2">
                  <c:v>0</c:v>
                </c:pt>
                <c:pt idx="3">
                  <c:v>0</c:v>
                </c:pt>
                <c:pt idx="4">
                  <c:v>0</c:v>
                </c:pt>
                <c:pt idx="5">
                  <c:v>1</c:v>
                </c:pt>
                <c:pt idx="6">
                  <c:v>0</c:v>
                </c:pt>
                <c:pt idx="7">
                  <c:v>1</c:v>
                </c:pt>
                <c:pt idx="8">
                  <c:v>1</c:v>
                </c:pt>
                <c:pt idx="9">
                  <c:v>0</c:v>
                </c:pt>
                <c:pt idx="10">
                  <c:v>0</c:v>
                </c:pt>
                <c:pt idx="11">
                  <c:v>0</c:v>
                </c:pt>
                <c:pt idx="12">
                  <c:v>1</c:v>
                </c:pt>
                <c:pt idx="13">
                  <c:v>1</c:v>
                </c:pt>
                <c:pt idx="14">
                  <c:v>2</c:v>
                </c:pt>
                <c:pt idx="15">
                  <c:v>21</c:v>
                </c:pt>
                <c:pt idx="16">
                  <c:v>4</c:v>
                </c:pt>
                <c:pt idx="17">
                  <c:v>1</c:v>
                </c:pt>
                <c:pt idx="18">
                  <c:v>1</c:v>
                </c:pt>
                <c:pt idx="19">
                  <c:v>0</c:v>
                </c:pt>
                <c:pt idx="20">
                  <c:v>1</c:v>
                </c:pt>
                <c:pt idx="21">
                  <c:v>3</c:v>
                </c:pt>
                <c:pt idx="22">
                  <c:v>1</c:v>
                </c:pt>
                <c:pt idx="23">
                  <c:v>0</c:v>
                </c:pt>
                <c:pt idx="24">
                  <c:v>17</c:v>
                </c:pt>
                <c:pt idx="25">
                  <c:v>1</c:v>
                </c:pt>
                <c:pt idx="26">
                  <c:v>1</c:v>
                </c:pt>
                <c:pt idx="27">
                  <c:v>2</c:v>
                </c:pt>
                <c:pt idx="28">
                  <c:v>4</c:v>
                </c:pt>
                <c:pt idx="29">
                  <c:v>0</c:v>
                </c:pt>
                <c:pt idx="30">
                  <c:v>2</c:v>
                </c:pt>
                <c:pt idx="31">
                  <c:v>2</c:v>
                </c:pt>
                <c:pt idx="32">
                  <c:v>1</c:v>
                </c:pt>
                <c:pt idx="33">
                  <c:v>0</c:v>
                </c:pt>
                <c:pt idx="34">
                  <c:v>6</c:v>
                </c:pt>
                <c:pt idx="35">
                  <c:v>5</c:v>
                </c:pt>
                <c:pt idx="36">
                  <c:v>6</c:v>
                </c:pt>
                <c:pt idx="37">
                  <c:v>7</c:v>
                </c:pt>
                <c:pt idx="38">
                  <c:v>12</c:v>
                </c:pt>
                <c:pt idx="39">
                  <c:v>370</c:v>
                </c:pt>
                <c:pt idx="40">
                  <c:v>18</c:v>
                </c:pt>
                <c:pt idx="41">
                  <c:v>10</c:v>
                </c:pt>
                <c:pt idx="42">
                  <c:v>58</c:v>
                </c:pt>
                <c:pt idx="43">
                  <c:v>4</c:v>
                </c:pt>
                <c:pt idx="44">
                  <c:v>42</c:v>
                </c:pt>
                <c:pt idx="45">
                  <c:v>33</c:v>
                </c:pt>
                <c:pt idx="46">
                  <c:v>40</c:v>
                </c:pt>
                <c:pt idx="47">
                  <c:v>51</c:v>
                </c:pt>
                <c:pt idx="48">
                  <c:v>38</c:v>
                </c:pt>
                <c:pt idx="49">
                  <c:v>49</c:v>
                </c:pt>
                <c:pt idx="50">
                  <c:v>75</c:v>
                </c:pt>
                <c:pt idx="51">
                  <c:v>178</c:v>
                </c:pt>
                <c:pt idx="52">
                  <c:v>315</c:v>
                </c:pt>
              </c:numCache>
            </c:numRef>
          </c:val>
          <c:extLst>
            <c:ext xmlns:c16="http://schemas.microsoft.com/office/drawing/2014/chart" uri="{C3380CC4-5D6E-409C-BE32-E72D297353CC}">
              <c16:uniqueId val="{00000000-1EA1-2A49-B3DC-1177B3798ED5}"/>
            </c:ext>
          </c:extLst>
        </c:ser>
        <c:ser>
          <c:idx val="1"/>
          <c:order val="1"/>
          <c:tx>
            <c:strRef>
              <c:f>Tables!$D$1</c:f>
              <c:strCache>
                <c:ptCount val="1"/>
                <c:pt idx="0">
                  <c:v>Number of UJ-Based Complaints by Defendant Nationality (UPDATED 4/3/17)</c:v>
                </c:pt>
              </c:strCache>
            </c:strRef>
          </c:tx>
          <c:spPr>
            <a:gradFill flip="none" rotWithShape="1">
              <a:gsLst>
                <a:gs pos="0">
                  <a:srgbClr val="70BF41"/>
                </a:gs>
                <a:gs pos="100000">
                  <a:srgbClr val="00882B"/>
                </a:gs>
              </a:gsLst>
              <a:lin ang="5400000" scaled="0"/>
            </a:gradFill>
            <a:ln w="12700" cap="flat">
              <a:noFill/>
              <a:miter lim="400000"/>
            </a:ln>
            <a:effectLst/>
          </c:spPr>
          <c:invertIfNegative val="0"/>
          <c:dLbls>
            <c:spPr>
              <a:noFill/>
              <a:ln>
                <a:noFill/>
              </a:ln>
              <a:effectLst/>
            </c:spPr>
            <c:txPr>
              <a:bodyPr/>
              <a:lstStyle/>
              <a:p>
                <a:pPr>
                  <a:defRPr sz="1200" b="0" i="0" u="none" strike="noStrike">
                    <a:solidFill>
                      <a:srgbClr val="FFFFFF"/>
                    </a:solidFill>
                    <a:effectLst>
                      <a:outerShdw blurRad="63500" dist="38100" dir="5273901" algn="tl">
                        <a:srgbClr val="000000">
                          <a:alpha val="100000"/>
                        </a:srgbClr>
                      </a:outerShdw>
                    </a:effectLst>
                    <a:latin typeface="Helvetica"/>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'Plots - Number of complaints ta'!$A$3:$A$55</c:f>
              <c:strCache>
                <c:ptCount val="53"/>
                <c:pt idx="0">
                  <c:v>Bahrain</c:v>
                </c:pt>
                <c:pt idx="1">
                  <c:v>Gambia</c:v>
                </c:pt>
                <c:pt idx="2">
                  <c:v>India</c:v>
                </c:pt>
                <c:pt idx="3">
                  <c:v>Iran</c:v>
                </c:pt>
                <c:pt idx="4">
                  <c:v>Kuwait</c:v>
                </c:pt>
                <c:pt idx="5">
                  <c:v>Lebanon</c:v>
                </c:pt>
                <c:pt idx="6">
                  <c:v>Madagascar</c:v>
                </c:pt>
                <c:pt idx="7">
                  <c:v>Nepal</c:v>
                </c:pt>
                <c:pt idx="8">
                  <c:v>Nigeria</c:v>
                </c:pt>
                <c:pt idx="9">
                  <c:v>Somalia</c:v>
                </c:pt>
                <c:pt idx="10">
                  <c:v>Sudan</c:v>
                </c:pt>
                <c:pt idx="11">
                  <c:v>Surinam</c:v>
                </c:pt>
                <c:pt idx="12">
                  <c:v>Colombia</c:v>
                </c:pt>
                <c:pt idx="13">
                  <c:v>France</c:v>
                </c:pt>
                <c:pt idx="14">
                  <c:v>Liberia</c:v>
                </c:pt>
                <c:pt idx="15">
                  <c:v>Mauritania</c:v>
                </c:pt>
                <c:pt idx="16">
                  <c:v>Sri Lanka</c:v>
                </c:pt>
                <c:pt idx="17">
                  <c:v>United Kingdom</c:v>
                </c:pt>
                <c:pt idx="18">
                  <c:v>Venezuela</c:v>
                </c:pt>
                <c:pt idx="19">
                  <c:v>Zimbabwe</c:v>
                </c:pt>
                <c:pt idx="20">
                  <c:v>Central African Republic</c:v>
                </c:pt>
                <c:pt idx="21">
                  <c:v>Chad</c:v>
                </c:pt>
                <c:pt idx="22">
                  <c:v>Indonesia</c:v>
                </c:pt>
                <c:pt idx="23">
                  <c:v>Russia</c:v>
                </c:pt>
                <c:pt idx="24">
                  <c:v>Turkey</c:v>
                </c:pt>
                <c:pt idx="25">
                  <c:v>Côte d'Ivoire</c:v>
                </c:pt>
                <c:pt idx="26">
                  <c:v>Palestine</c:v>
                </c:pt>
                <c:pt idx="27">
                  <c:v>Peru</c:v>
                </c:pt>
                <c:pt idx="28">
                  <c:v>Afghanistan</c:v>
                </c:pt>
                <c:pt idx="29">
                  <c:v>Eritrea</c:v>
                </c:pt>
                <c:pt idx="30">
                  <c:v>Algeria</c:v>
                </c:pt>
                <c:pt idx="31">
                  <c:v>Congo_Brazzaville</c:v>
                </c:pt>
                <c:pt idx="32">
                  <c:v>Cambodia</c:v>
                </c:pt>
                <c:pt idx="33">
                  <c:v>Congo_DRC</c:v>
                </c:pt>
                <c:pt idx="34">
                  <c:v>Libya</c:v>
                </c:pt>
                <c:pt idx="35">
                  <c:v>Guatemala</c:v>
                </c:pt>
                <c:pt idx="36">
                  <c:v>Cameroon</c:v>
                </c:pt>
                <c:pt idx="37">
                  <c:v>Uzbekistan</c:v>
                </c:pt>
                <c:pt idx="38">
                  <c:v>Iraq</c:v>
                </c:pt>
                <c:pt idx="39">
                  <c:v>Syria</c:v>
                </c:pt>
                <c:pt idx="40">
                  <c:v>Cuba</c:v>
                </c:pt>
                <c:pt idx="41">
                  <c:v>El Salvador</c:v>
                </c:pt>
                <c:pt idx="42">
                  <c:v>Spain</c:v>
                </c:pt>
                <c:pt idx="43">
                  <c:v>Chile</c:v>
                </c:pt>
                <c:pt idx="44">
                  <c:v>Tunisia</c:v>
                </c:pt>
                <c:pt idx="45">
                  <c:v>Morocco</c:v>
                </c:pt>
                <c:pt idx="46">
                  <c:v>Israel</c:v>
                </c:pt>
                <c:pt idx="47">
                  <c:v>United States</c:v>
                </c:pt>
                <c:pt idx="48">
                  <c:v>China</c:v>
                </c:pt>
                <c:pt idx="49">
                  <c:v>Rwanda</c:v>
                </c:pt>
                <c:pt idx="50">
                  <c:v>Argentina</c:v>
                </c:pt>
                <c:pt idx="51">
                  <c:v>Former_Yugoslavia</c:v>
                </c:pt>
                <c:pt idx="52">
                  <c:v>Nazi</c:v>
                </c:pt>
              </c:strCache>
            </c:strRef>
          </c:cat>
          <c:val>
            <c:numRef>
              <c:f>Tables!$D$2</c:f>
              <c:numCache>
                <c:formatCode>@</c:formatCode>
                <c:ptCount val="1"/>
                <c:pt idx="0">
                  <c:v>0</c:v>
                </c:pt>
              </c:numCache>
            </c:numRef>
          </c:val>
          <c:extLst>
            <c:ext xmlns:c16="http://schemas.microsoft.com/office/drawing/2014/chart" uri="{C3380CC4-5D6E-409C-BE32-E72D297353CC}">
              <c16:uniqueId val="{00000001-1EA1-2A49-B3DC-1177B3798ED5}"/>
            </c:ext>
          </c:extLst>
        </c:ser>
        <c:dLbls>
          <c:showLegendKey val="0"/>
          <c:showVal val="0"/>
          <c:showCatName val="0"/>
          <c:showSerName val="0"/>
          <c:showPercent val="0"/>
          <c:showBubbleSize val="0"/>
        </c:dLbls>
        <c:gapWidth val="40"/>
        <c:overlap val="-10"/>
        <c:axId val="2094734552"/>
        <c:axId val="2094734553"/>
      </c:barChart>
      <c:catAx>
        <c:axId val="2094734552"/>
        <c:scaling>
          <c:orientation val="minMax"/>
        </c:scaling>
        <c:delete val="0"/>
        <c:axPos val="b"/>
        <c:numFmt formatCode="General" sourceLinked="1"/>
        <c:majorTickMark val="none"/>
        <c:minorTickMark val="none"/>
        <c:tickLblPos val="low"/>
        <c:spPr>
          <a:ln w="12700" cap="flat">
            <a:solidFill>
              <a:srgbClr val="000000"/>
            </a:solidFill>
            <a:prstDash val="solid"/>
            <a:miter lim="400000"/>
          </a:ln>
        </c:spPr>
        <c:txPr>
          <a:bodyPr rot="-16200000"/>
          <a:lstStyle/>
          <a:p>
            <a:pPr>
              <a:defRPr sz="1000" b="0" i="0" u="none" strike="noStrike">
                <a:solidFill>
                  <a:srgbClr val="000000"/>
                </a:solidFill>
                <a:latin typeface="Helvetica"/>
              </a:defRPr>
            </a:pPr>
            <a:endParaRPr lang="en-US"/>
          </a:p>
        </c:txPr>
        <c:crossAx val="2094734553"/>
        <c:crosses val="autoZero"/>
        <c:auto val="1"/>
        <c:lblAlgn val="ctr"/>
        <c:lblOffset val="100"/>
        <c:noMultiLvlLbl val="1"/>
      </c:catAx>
      <c:valAx>
        <c:axId val="2094734553"/>
        <c:scaling>
          <c:orientation val="minMax"/>
        </c:scaling>
        <c:delete val="0"/>
        <c:axPos val="l"/>
        <c:majorGridlines>
          <c:spPr>
            <a:ln w="3175" cap="flat">
              <a:solidFill>
                <a:srgbClr val="B8B8B8"/>
              </a:solidFill>
              <a:prstDash val="solid"/>
              <a:miter lim="400000"/>
            </a:ln>
          </c:spPr>
        </c:majorGridlines>
        <c:numFmt formatCode="General" sourceLinked="1"/>
        <c:majorTickMark val="none"/>
        <c:minorTickMark val="none"/>
        <c:tickLblPos val="nextTo"/>
        <c:spPr>
          <a:ln w="12700" cap="flat">
            <a:noFill/>
            <a:prstDash val="solid"/>
            <a:miter lim="400000"/>
          </a:ln>
        </c:spPr>
        <c:txPr>
          <a:bodyPr rot="0"/>
          <a:lstStyle/>
          <a:p>
            <a:pPr>
              <a:defRPr sz="1000" b="0" i="0" u="none" strike="noStrike">
                <a:solidFill>
                  <a:srgbClr val="000000"/>
                </a:solidFill>
                <a:latin typeface="Helvetica"/>
              </a:defRPr>
            </a:pPr>
            <a:endParaRPr lang="en-US"/>
          </a:p>
        </c:txPr>
        <c:crossAx val="2094734552"/>
        <c:crosses val="autoZero"/>
        <c:crossBetween val="between"/>
        <c:majorUnit val="125"/>
        <c:minorUnit val="62.5"/>
      </c:valAx>
      <c:spPr>
        <a:noFill/>
        <a:ln w="12700" cap="flat">
          <a:noFill/>
          <a:miter lim="400000"/>
        </a:ln>
        <a:effectLst/>
      </c:spPr>
    </c:plotArea>
    <c:plotVisOnly val="1"/>
    <c:dispBlanksAs val="gap"/>
    <c:showDLblsOverMax val="1"/>
  </c:chart>
  <c:spPr>
    <a:noFill/>
    <a:ln>
      <a:noFill/>
    </a:ln>
    <a:effectLst/>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1"/>
    <c:plotArea>
      <c:layout>
        <c:manualLayout>
          <c:layoutTarget val="inner"/>
          <c:xMode val="edge"/>
          <c:yMode val="edge"/>
          <c:x val="4.3185800000000003E-2"/>
          <c:y val="9.0859999999999996E-2"/>
          <c:w val="0.95181400000000005"/>
          <c:h val="0.67751399999999995"/>
        </c:manualLayout>
      </c:layout>
      <c:barChart>
        <c:barDir val="col"/>
        <c:grouping val="clustered"/>
        <c:varyColors val="0"/>
        <c:ser>
          <c:idx val="0"/>
          <c:order val="0"/>
          <c:tx>
            <c:strRef>
              <c:f>'Plots - Number of complaints fi'!$B$2</c:f>
              <c:strCache>
                <c:ptCount val="1"/>
                <c:pt idx="0">
                  <c:v>Number of complaints filed in state</c:v>
                </c:pt>
              </c:strCache>
            </c:strRef>
          </c:tx>
          <c:spPr>
            <a:gradFill flip="none" rotWithShape="1">
              <a:gsLst>
                <a:gs pos="0">
                  <a:srgbClr val="51A7F9"/>
                </a:gs>
                <a:gs pos="100000">
                  <a:srgbClr val="0365C0"/>
                </a:gs>
              </a:gsLst>
              <a:lin ang="5400000" scaled="0"/>
            </a:gradFill>
            <a:ln w="12700" cap="flat">
              <a:noFill/>
              <a:miter lim="400000"/>
            </a:ln>
            <a:effectLst/>
          </c:spPr>
          <c:invertIfNegative val="0"/>
          <c:dLbls>
            <c:spPr>
              <a:noFill/>
              <a:ln>
                <a:noFill/>
              </a:ln>
              <a:effectLst/>
            </c:spPr>
            <c:txPr>
              <a:bodyPr/>
              <a:lstStyle/>
              <a:p>
                <a:pPr>
                  <a:defRPr sz="1200" b="0" i="0" u="none" strike="noStrike">
                    <a:solidFill>
                      <a:srgbClr val="000000"/>
                    </a:solidFill>
                    <a:latin typeface="Helvetica"/>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'Plots - Number of complaints fi'!$A$3:$A$36</c:f>
              <c:strCache>
                <c:ptCount val="34"/>
                <c:pt idx="0">
                  <c:v>Armenia</c:v>
                </c:pt>
                <c:pt idx="1">
                  <c:v>Cypress</c:v>
                </c:pt>
                <c:pt idx="2">
                  <c:v>Ecuador</c:v>
                </c:pt>
                <c:pt idx="3">
                  <c:v>Ireland</c:v>
                </c:pt>
                <c:pt idx="4">
                  <c:v>Italy</c:v>
                </c:pt>
                <c:pt idx="5">
                  <c:v>Luxembourg</c:v>
                </c:pt>
                <c:pt idx="6">
                  <c:v>New_Zealand</c:v>
                </c:pt>
                <c:pt idx="7">
                  <c:v>Poland</c:v>
                </c:pt>
                <c:pt idx="8">
                  <c:v>South Africa</c:v>
                </c:pt>
                <c:pt idx="9">
                  <c:v>Tanzania</c:v>
                </c:pt>
                <c:pt idx="10">
                  <c:v>United States</c:v>
                </c:pt>
                <c:pt idx="11">
                  <c:v>Iceland</c:v>
                </c:pt>
                <c:pt idx="12">
                  <c:v>Russia</c:v>
                </c:pt>
                <c:pt idx="13">
                  <c:v>South Korea</c:v>
                </c:pt>
                <c:pt idx="14">
                  <c:v>Chile</c:v>
                </c:pt>
                <c:pt idx="15">
                  <c:v>Greece</c:v>
                </c:pt>
                <c:pt idx="16">
                  <c:v>Israel</c:v>
                </c:pt>
                <c:pt idx="17">
                  <c:v>Senegal</c:v>
                </c:pt>
                <c:pt idx="18">
                  <c:v>Austria</c:v>
                </c:pt>
                <c:pt idx="19">
                  <c:v>Finland</c:v>
                </c:pt>
                <c:pt idx="20">
                  <c:v>Denmark</c:v>
                </c:pt>
                <c:pt idx="21">
                  <c:v>Norway</c:v>
                </c:pt>
                <c:pt idx="22">
                  <c:v>The_Netherlands</c:v>
                </c:pt>
                <c:pt idx="23">
                  <c:v>Sweden</c:v>
                </c:pt>
                <c:pt idx="24">
                  <c:v>Turkey</c:v>
                </c:pt>
                <c:pt idx="25">
                  <c:v>Argentina</c:v>
                </c:pt>
                <c:pt idx="26">
                  <c:v>Switzerland</c:v>
                </c:pt>
                <c:pt idx="27">
                  <c:v>Australia</c:v>
                </c:pt>
                <c:pt idx="28">
                  <c:v>Belgium</c:v>
                </c:pt>
                <c:pt idx="29">
                  <c:v>United Kingdom</c:v>
                </c:pt>
                <c:pt idx="30">
                  <c:v>France</c:v>
                </c:pt>
                <c:pt idx="31">
                  <c:v>Canada</c:v>
                </c:pt>
                <c:pt idx="32">
                  <c:v>Germany</c:v>
                </c:pt>
                <c:pt idx="33">
                  <c:v>Spain</c:v>
                </c:pt>
              </c:strCache>
            </c:strRef>
          </c:cat>
          <c:val>
            <c:numRef>
              <c:f>'Plots - Number of complaints fi'!$B$3:$B$36</c:f>
              <c:numCache>
                <c:formatCode>General</c:formatCode>
                <c:ptCount val="34"/>
                <c:pt idx="0">
                  <c:v>0</c:v>
                </c:pt>
                <c:pt idx="1">
                  <c:v>0</c:v>
                </c:pt>
                <c:pt idx="2">
                  <c:v>0</c:v>
                </c:pt>
                <c:pt idx="3">
                  <c:v>1</c:v>
                </c:pt>
                <c:pt idx="4">
                  <c:v>0</c:v>
                </c:pt>
                <c:pt idx="5">
                  <c:v>0</c:v>
                </c:pt>
                <c:pt idx="6">
                  <c:v>0</c:v>
                </c:pt>
                <c:pt idx="7">
                  <c:v>1</c:v>
                </c:pt>
                <c:pt idx="8">
                  <c:v>0</c:v>
                </c:pt>
                <c:pt idx="9">
                  <c:v>1</c:v>
                </c:pt>
                <c:pt idx="10">
                  <c:v>0</c:v>
                </c:pt>
                <c:pt idx="11">
                  <c:v>1</c:v>
                </c:pt>
                <c:pt idx="12">
                  <c:v>1</c:v>
                </c:pt>
                <c:pt idx="13">
                  <c:v>1</c:v>
                </c:pt>
                <c:pt idx="14">
                  <c:v>1</c:v>
                </c:pt>
                <c:pt idx="15">
                  <c:v>1</c:v>
                </c:pt>
                <c:pt idx="16">
                  <c:v>2</c:v>
                </c:pt>
                <c:pt idx="17">
                  <c:v>2</c:v>
                </c:pt>
                <c:pt idx="18">
                  <c:v>28</c:v>
                </c:pt>
                <c:pt idx="19">
                  <c:v>5</c:v>
                </c:pt>
                <c:pt idx="20">
                  <c:v>4</c:v>
                </c:pt>
                <c:pt idx="21">
                  <c:v>4</c:v>
                </c:pt>
                <c:pt idx="22">
                  <c:v>7</c:v>
                </c:pt>
                <c:pt idx="23">
                  <c:v>91</c:v>
                </c:pt>
                <c:pt idx="24">
                  <c:v>13</c:v>
                </c:pt>
                <c:pt idx="25">
                  <c:v>72</c:v>
                </c:pt>
                <c:pt idx="26">
                  <c:v>20</c:v>
                </c:pt>
                <c:pt idx="27">
                  <c:v>67</c:v>
                </c:pt>
                <c:pt idx="28">
                  <c:v>35</c:v>
                </c:pt>
                <c:pt idx="29">
                  <c:v>43</c:v>
                </c:pt>
                <c:pt idx="30">
                  <c:v>93</c:v>
                </c:pt>
                <c:pt idx="31">
                  <c:v>214</c:v>
                </c:pt>
                <c:pt idx="32">
                  <c:v>584</c:v>
                </c:pt>
                <c:pt idx="33">
                  <c:v>200</c:v>
                </c:pt>
              </c:numCache>
            </c:numRef>
          </c:val>
          <c:extLst>
            <c:ext xmlns:c16="http://schemas.microsoft.com/office/drawing/2014/chart" uri="{C3380CC4-5D6E-409C-BE32-E72D297353CC}">
              <c16:uniqueId val="{00000000-5B57-1A4E-8513-EDA3BD37AD05}"/>
            </c:ext>
          </c:extLst>
        </c:ser>
        <c:dLbls>
          <c:showLegendKey val="0"/>
          <c:showVal val="0"/>
          <c:showCatName val="0"/>
          <c:showSerName val="0"/>
          <c:showPercent val="0"/>
          <c:showBubbleSize val="0"/>
        </c:dLbls>
        <c:gapWidth val="40"/>
        <c:overlap val="-10"/>
        <c:axId val="2094734552"/>
        <c:axId val="2094734553"/>
      </c:barChart>
      <c:catAx>
        <c:axId val="2094734552"/>
        <c:scaling>
          <c:orientation val="minMax"/>
        </c:scaling>
        <c:delete val="0"/>
        <c:axPos val="b"/>
        <c:numFmt formatCode="General" sourceLinked="1"/>
        <c:majorTickMark val="none"/>
        <c:minorTickMark val="none"/>
        <c:tickLblPos val="low"/>
        <c:spPr>
          <a:ln w="12700" cap="flat">
            <a:solidFill>
              <a:srgbClr val="000000"/>
            </a:solidFill>
            <a:prstDash val="solid"/>
            <a:miter lim="400000"/>
          </a:ln>
        </c:spPr>
        <c:txPr>
          <a:bodyPr rot="-16200000"/>
          <a:lstStyle/>
          <a:p>
            <a:pPr>
              <a:defRPr sz="1000" b="0" i="0" u="none" strike="noStrike">
                <a:solidFill>
                  <a:srgbClr val="000000"/>
                </a:solidFill>
                <a:latin typeface="Helvetica"/>
              </a:defRPr>
            </a:pPr>
            <a:endParaRPr lang="en-US"/>
          </a:p>
        </c:txPr>
        <c:crossAx val="2094734553"/>
        <c:crosses val="autoZero"/>
        <c:auto val="1"/>
        <c:lblAlgn val="ctr"/>
        <c:lblOffset val="100"/>
        <c:noMultiLvlLbl val="1"/>
      </c:catAx>
      <c:valAx>
        <c:axId val="2094734553"/>
        <c:scaling>
          <c:orientation val="minMax"/>
        </c:scaling>
        <c:delete val="0"/>
        <c:axPos val="l"/>
        <c:majorGridlines>
          <c:spPr>
            <a:ln w="3175" cap="flat">
              <a:solidFill>
                <a:srgbClr val="B8B8B8"/>
              </a:solidFill>
              <a:prstDash val="solid"/>
              <a:miter lim="400000"/>
            </a:ln>
          </c:spPr>
        </c:majorGridlines>
        <c:numFmt formatCode="General" sourceLinked="1"/>
        <c:majorTickMark val="none"/>
        <c:minorTickMark val="none"/>
        <c:tickLblPos val="nextTo"/>
        <c:spPr>
          <a:ln w="12700" cap="flat">
            <a:noFill/>
            <a:prstDash val="solid"/>
            <a:miter lim="400000"/>
          </a:ln>
        </c:spPr>
        <c:txPr>
          <a:bodyPr rot="0"/>
          <a:lstStyle/>
          <a:p>
            <a:pPr>
              <a:defRPr sz="1000" b="0" i="0" u="none" strike="noStrike">
                <a:solidFill>
                  <a:srgbClr val="000000"/>
                </a:solidFill>
                <a:latin typeface="Helvetica"/>
              </a:defRPr>
            </a:pPr>
            <a:endParaRPr lang="en-US"/>
          </a:p>
        </c:txPr>
        <c:crossAx val="2094734552"/>
        <c:crosses val="autoZero"/>
        <c:crossBetween val="between"/>
        <c:majorUnit val="125"/>
        <c:minorUnit val="62.5"/>
      </c:valAx>
      <c:spPr>
        <a:noFill/>
        <a:ln w="12700" cap="flat">
          <a:noFill/>
          <a:miter lim="400000"/>
        </a:ln>
        <a:effectLst/>
      </c:spPr>
    </c:plotArea>
    <c:legend>
      <c:legendPos val="t"/>
      <c:layout>
        <c:manualLayout>
          <c:xMode val="edge"/>
          <c:yMode val="edge"/>
          <c:x val="6.0449700000000002E-2"/>
          <c:y val="0"/>
          <c:w val="0.85135400000000006"/>
          <c:h val="5.7377600000000001E-2"/>
        </c:manualLayout>
      </c:layout>
      <c:overlay val="1"/>
      <c:spPr>
        <a:noFill/>
        <a:ln w="12700" cap="flat">
          <a:noFill/>
          <a:miter lim="400000"/>
        </a:ln>
        <a:effectLst/>
      </c:spPr>
      <c:txPr>
        <a:bodyPr rot="0"/>
        <a:lstStyle/>
        <a:p>
          <a:pPr>
            <a:defRPr sz="1000" b="0" i="0" u="none" strike="noStrike">
              <a:solidFill>
                <a:srgbClr val="000000"/>
              </a:solidFill>
              <a:latin typeface="Helvetica"/>
            </a:defRPr>
          </a:pPr>
          <a:endParaRPr lang="en-US"/>
        </a:p>
      </c:txPr>
    </c:legend>
    <c:plotVisOnly val="1"/>
    <c:dispBlanksAs val="gap"/>
    <c:showDLblsOverMax val="1"/>
  </c:chart>
  <c:spPr>
    <a:noFill/>
    <a:ln>
      <a:noFill/>
    </a:ln>
    <a:effectLst/>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sz="1200" b="0" i="0" u="none" strike="noStrike">
                <a:solidFill>
                  <a:srgbClr val="000000"/>
                </a:solidFill>
                <a:latin typeface="Helvetica"/>
              </a:defRPr>
            </a:pPr>
            <a:r>
              <a:rPr sz="1200" b="0" i="0" u="none" strike="noStrike">
                <a:solidFill>
                  <a:srgbClr val="000000"/>
                </a:solidFill>
                <a:latin typeface="Helvetica"/>
              </a:rPr>
              <a:t>Number of UJ-based cases that resulted in a completed trial, by defendant nationality</a:t>
            </a:r>
          </a:p>
        </c:rich>
      </c:tx>
      <c:layout>
        <c:manualLayout>
          <c:xMode val="edge"/>
          <c:yMode val="edge"/>
          <c:x val="0"/>
          <c:y val="0"/>
          <c:w val="1"/>
          <c:h val="0.10159700000000001"/>
        </c:manualLayout>
      </c:layout>
      <c:overlay val="1"/>
      <c:spPr>
        <a:noFill/>
        <a:effectLst/>
      </c:spPr>
    </c:title>
    <c:autoTitleDeleted val="0"/>
    <c:plotArea>
      <c:layout>
        <c:manualLayout>
          <c:layoutTarget val="inner"/>
          <c:xMode val="edge"/>
          <c:yMode val="edge"/>
          <c:x val="9.3783000000000005E-2"/>
          <c:y val="0.10159700000000001"/>
          <c:w val="0.90121700000000005"/>
          <c:h val="0.66315599999999997"/>
        </c:manualLayout>
      </c:layout>
      <c:barChart>
        <c:barDir val="col"/>
        <c:grouping val="clustered"/>
        <c:varyColors val="0"/>
        <c:ser>
          <c:idx val="0"/>
          <c:order val="0"/>
          <c:tx>
            <c:v>Number of UJ-based cases targeting nationals</c:v>
          </c:tx>
          <c:spPr>
            <a:gradFill flip="none" rotWithShape="1">
              <a:gsLst>
                <a:gs pos="0">
                  <a:srgbClr val="51A7F9"/>
                </a:gs>
                <a:gs pos="100000">
                  <a:srgbClr val="0365C0"/>
                </a:gs>
              </a:gsLst>
              <a:lin ang="5400000" scaled="0"/>
            </a:gradFill>
            <a:ln w="12700" cap="flat">
              <a:noFill/>
              <a:miter lim="400000"/>
            </a:ln>
            <a:effectLst/>
          </c:spPr>
          <c:invertIfNegative val="0"/>
          <c:dLbls>
            <c:spPr>
              <a:noFill/>
              <a:ln>
                <a:noFill/>
              </a:ln>
              <a:effectLst/>
            </c:spPr>
            <c:txPr>
              <a:bodyPr/>
              <a:lstStyle/>
              <a:p>
                <a:pPr>
                  <a:defRPr sz="1200" b="0" i="0" u="none" strike="noStrike">
                    <a:solidFill>
                      <a:srgbClr val="000000"/>
                    </a:solidFill>
                    <a:latin typeface="Helvetica"/>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'Plots - Table 2_ Number of UJ-B'!$A$2:$A$15</c:f>
              <c:strCache>
                <c:ptCount val="14"/>
                <c:pt idx="0">
                  <c:v>Argentina</c:v>
                </c:pt>
                <c:pt idx="1">
                  <c:v>Chad</c:v>
                </c:pt>
                <c:pt idx="2">
                  <c:v>Congo_DRC</c:v>
                </c:pt>
                <c:pt idx="3">
                  <c:v>Iraq</c:v>
                </c:pt>
                <c:pt idx="4">
                  <c:v>Mauritania</c:v>
                </c:pt>
                <c:pt idx="5">
                  <c:v>Nepal</c:v>
                </c:pt>
                <c:pt idx="6">
                  <c:v>Tunisia</c:v>
                </c:pt>
                <c:pt idx="7">
                  <c:v>Syria</c:v>
                </c:pt>
                <c:pt idx="8">
                  <c:v>Israel</c:v>
                </c:pt>
                <c:pt idx="9">
                  <c:v>Afghanistan</c:v>
                </c:pt>
                <c:pt idx="10">
                  <c:v>Nazi</c:v>
                </c:pt>
                <c:pt idx="11">
                  <c:v>Former Yugoslavia</c:v>
                </c:pt>
                <c:pt idx="12">
                  <c:v>Chile</c:v>
                </c:pt>
                <c:pt idx="13">
                  <c:v>Rwanda</c:v>
                </c:pt>
              </c:strCache>
            </c:strRef>
          </c:cat>
          <c:val>
            <c:numRef>
              <c:f>'Plots - Table 2_ Number of UJ-B'!$B$2:$B$15</c:f>
              <c:numCache>
                <c:formatCode>General</c:formatCode>
                <c:ptCount val="14"/>
                <c:pt idx="0">
                  <c:v>1</c:v>
                </c:pt>
                <c:pt idx="1">
                  <c:v>1</c:v>
                </c:pt>
                <c:pt idx="2">
                  <c:v>1</c:v>
                </c:pt>
                <c:pt idx="3">
                  <c:v>1</c:v>
                </c:pt>
                <c:pt idx="4">
                  <c:v>1</c:v>
                </c:pt>
                <c:pt idx="5">
                  <c:v>1</c:v>
                </c:pt>
                <c:pt idx="6">
                  <c:v>1</c:v>
                </c:pt>
                <c:pt idx="7">
                  <c:v>2</c:v>
                </c:pt>
                <c:pt idx="8">
                  <c:v>4</c:v>
                </c:pt>
                <c:pt idx="9">
                  <c:v>5</c:v>
                </c:pt>
                <c:pt idx="10">
                  <c:v>8</c:v>
                </c:pt>
                <c:pt idx="11">
                  <c:v>11</c:v>
                </c:pt>
                <c:pt idx="12">
                  <c:v>13</c:v>
                </c:pt>
                <c:pt idx="13">
                  <c:v>23</c:v>
                </c:pt>
              </c:numCache>
            </c:numRef>
          </c:val>
          <c:extLst>
            <c:ext xmlns:c16="http://schemas.microsoft.com/office/drawing/2014/chart" uri="{C3380CC4-5D6E-409C-BE32-E72D297353CC}">
              <c16:uniqueId val="{00000000-0BE8-374D-8D31-FFE860664641}"/>
            </c:ext>
          </c:extLst>
        </c:ser>
        <c:dLbls>
          <c:showLegendKey val="0"/>
          <c:showVal val="0"/>
          <c:showCatName val="0"/>
          <c:showSerName val="0"/>
          <c:showPercent val="0"/>
          <c:showBubbleSize val="0"/>
        </c:dLbls>
        <c:gapWidth val="40"/>
        <c:overlap val="-10"/>
        <c:axId val="2094734552"/>
        <c:axId val="2094734553"/>
      </c:barChart>
      <c:catAx>
        <c:axId val="2094734552"/>
        <c:scaling>
          <c:orientation val="minMax"/>
        </c:scaling>
        <c:delete val="0"/>
        <c:axPos val="b"/>
        <c:numFmt formatCode="General" sourceLinked="1"/>
        <c:majorTickMark val="none"/>
        <c:minorTickMark val="none"/>
        <c:tickLblPos val="low"/>
        <c:spPr>
          <a:ln w="12700" cap="flat">
            <a:solidFill>
              <a:srgbClr val="000000"/>
            </a:solidFill>
            <a:prstDash val="solid"/>
            <a:miter lim="400000"/>
          </a:ln>
        </c:spPr>
        <c:txPr>
          <a:bodyPr rot="-16200000"/>
          <a:lstStyle/>
          <a:p>
            <a:pPr>
              <a:defRPr sz="1000" b="0" i="0" u="none" strike="noStrike">
                <a:solidFill>
                  <a:srgbClr val="000000"/>
                </a:solidFill>
                <a:latin typeface="Helvetica"/>
              </a:defRPr>
            </a:pPr>
            <a:endParaRPr lang="en-US"/>
          </a:p>
        </c:txPr>
        <c:crossAx val="2094734553"/>
        <c:crosses val="autoZero"/>
        <c:auto val="1"/>
        <c:lblAlgn val="ctr"/>
        <c:lblOffset val="100"/>
        <c:noMultiLvlLbl val="1"/>
      </c:catAx>
      <c:valAx>
        <c:axId val="2094734553"/>
        <c:scaling>
          <c:orientation val="minMax"/>
          <c:max val="25"/>
        </c:scaling>
        <c:delete val="0"/>
        <c:axPos val="l"/>
        <c:majorGridlines>
          <c:spPr>
            <a:ln w="3175" cap="flat">
              <a:solidFill>
                <a:srgbClr val="B8B8B8"/>
              </a:solidFill>
              <a:prstDash val="solid"/>
              <a:miter lim="400000"/>
            </a:ln>
          </c:spPr>
        </c:majorGridlines>
        <c:numFmt formatCode="General" sourceLinked="1"/>
        <c:majorTickMark val="none"/>
        <c:minorTickMark val="none"/>
        <c:tickLblPos val="nextTo"/>
        <c:spPr>
          <a:ln w="12700" cap="flat">
            <a:noFill/>
            <a:prstDash val="solid"/>
            <a:miter lim="400000"/>
          </a:ln>
        </c:spPr>
        <c:txPr>
          <a:bodyPr rot="0"/>
          <a:lstStyle/>
          <a:p>
            <a:pPr>
              <a:defRPr sz="1000" b="0" i="0" u="none" strike="noStrike">
                <a:solidFill>
                  <a:srgbClr val="000000"/>
                </a:solidFill>
                <a:latin typeface="Helvetica"/>
              </a:defRPr>
            </a:pPr>
            <a:endParaRPr lang="en-US"/>
          </a:p>
        </c:txPr>
        <c:crossAx val="2094734552"/>
        <c:crosses val="autoZero"/>
        <c:crossBetween val="between"/>
        <c:majorUnit val="6.25"/>
        <c:minorUnit val="3.125"/>
      </c:valAx>
      <c:spPr>
        <a:noFill/>
        <a:ln w="12700" cap="flat">
          <a:noFill/>
          <a:miter lim="400000"/>
        </a:ln>
        <a:effectLst/>
      </c:spPr>
    </c:plotArea>
    <c:plotVisOnly val="1"/>
    <c:dispBlanksAs val="gap"/>
    <c:showDLblsOverMax val="1"/>
  </c:chart>
  <c:spPr>
    <a:noFill/>
    <a:ln>
      <a:noFill/>
    </a:ln>
    <a:effectLst/>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sz="1200" b="0" i="0" u="none" strike="noStrike">
                <a:solidFill>
                  <a:srgbClr val="000000"/>
                </a:solidFill>
                <a:latin typeface="Helvetica"/>
              </a:defRPr>
            </a:pPr>
            <a:r>
              <a:rPr sz="1200" b="0" i="0" u="none" strike="noStrike">
                <a:solidFill>
                  <a:srgbClr val="000000"/>
                </a:solidFill>
                <a:latin typeface="Helvetica"/>
              </a:rPr>
              <a:t>Number of UJ-based cases INITIATED (complaints or investigations) per year (Updated 12/14/16)</a:t>
            </a:r>
          </a:p>
        </c:rich>
      </c:tx>
      <c:layout>
        <c:manualLayout>
          <c:xMode val="edge"/>
          <c:yMode val="edge"/>
          <c:x val="0.182146"/>
          <c:y val="6.6448599999999997E-2"/>
          <c:w val="0.63570800000000005"/>
          <c:h val="5.6200600000000003E-2"/>
        </c:manualLayout>
      </c:layout>
      <c:overlay val="1"/>
      <c:spPr>
        <a:noFill/>
        <a:effectLst/>
      </c:spPr>
    </c:title>
    <c:autoTitleDeleted val="0"/>
    <c:plotArea>
      <c:layout>
        <c:manualLayout>
          <c:layoutTarget val="inner"/>
          <c:xMode val="edge"/>
          <c:yMode val="edge"/>
          <c:x val="3.38737E-2"/>
          <c:y val="0.12264899999999999"/>
          <c:w val="0.96112600000000004"/>
          <c:h val="0.807037"/>
        </c:manualLayout>
      </c:layout>
      <c:barChart>
        <c:barDir val="col"/>
        <c:grouping val="clustered"/>
        <c:varyColors val="0"/>
        <c:ser>
          <c:idx val="0"/>
          <c:order val="0"/>
          <c:tx>
            <c:strRef>
              <c:f>'Plots - Table 1'!$B$1</c:f>
              <c:strCache>
                <c:ptCount val="1"/>
              </c:strCache>
            </c:strRef>
          </c:tx>
          <c:spPr>
            <a:gradFill flip="none" rotWithShape="1">
              <a:gsLst>
                <a:gs pos="0">
                  <a:srgbClr val="51A7F9"/>
                </a:gs>
                <a:gs pos="100000">
                  <a:srgbClr val="0365C0"/>
                </a:gs>
              </a:gsLst>
              <a:lin ang="5400000" scaled="0"/>
            </a:gradFill>
            <a:ln w="12700" cap="flat">
              <a:noFill/>
              <a:miter lim="400000"/>
            </a:ln>
            <a:effectLst/>
          </c:spPr>
          <c:invertIfNegative val="0"/>
          <c:dLbls>
            <c:spPr>
              <a:noFill/>
              <a:ln>
                <a:noFill/>
              </a:ln>
              <a:effectLst/>
            </c:spPr>
            <c:txPr>
              <a:bodyPr/>
              <a:lstStyle/>
              <a:p>
                <a:pPr>
                  <a:defRPr sz="1200" b="0" i="0" u="none" strike="noStrike">
                    <a:solidFill>
                      <a:srgbClr val="000000"/>
                    </a:solidFill>
                    <a:latin typeface="Helvetica"/>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'Plots - Table 1'!$A$2:$A$37</c:f>
              <c:strCache>
                <c:ptCount val="36"/>
                <c:pt idx="0">
                  <c:v>1957</c:v>
                </c:pt>
                <c:pt idx="1">
                  <c:v>…</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strCache>
            </c:strRef>
          </c:cat>
          <c:val>
            <c:numRef>
              <c:f>'Plots - Table 1'!$B$2:$B$37</c:f>
              <c:numCache>
                <c:formatCode>General</c:formatCode>
                <c:ptCount val="36"/>
                <c:pt idx="0">
                  <c:v>1</c:v>
                </c:pt>
                <c:pt idx="2">
                  <c:v>1</c:v>
                </c:pt>
                <c:pt idx="5">
                  <c:v>283</c:v>
                </c:pt>
                <c:pt idx="7">
                  <c:v>69</c:v>
                </c:pt>
                <c:pt idx="12">
                  <c:v>1</c:v>
                </c:pt>
                <c:pt idx="13">
                  <c:v>9</c:v>
                </c:pt>
                <c:pt idx="14">
                  <c:v>13</c:v>
                </c:pt>
                <c:pt idx="15">
                  <c:v>30</c:v>
                </c:pt>
                <c:pt idx="16">
                  <c:v>54</c:v>
                </c:pt>
                <c:pt idx="17">
                  <c:v>53</c:v>
                </c:pt>
                <c:pt idx="18">
                  <c:v>94</c:v>
                </c:pt>
                <c:pt idx="19">
                  <c:v>13</c:v>
                </c:pt>
                <c:pt idx="20">
                  <c:v>88</c:v>
                </c:pt>
                <c:pt idx="21">
                  <c:v>5</c:v>
                </c:pt>
                <c:pt idx="22">
                  <c:v>67</c:v>
                </c:pt>
                <c:pt idx="23">
                  <c:v>39</c:v>
                </c:pt>
                <c:pt idx="24">
                  <c:v>79</c:v>
                </c:pt>
                <c:pt idx="25">
                  <c:v>59</c:v>
                </c:pt>
                <c:pt idx="26">
                  <c:v>67</c:v>
                </c:pt>
                <c:pt idx="27">
                  <c:v>197</c:v>
                </c:pt>
                <c:pt idx="28">
                  <c:v>41</c:v>
                </c:pt>
                <c:pt idx="29">
                  <c:v>16</c:v>
                </c:pt>
                <c:pt idx="30">
                  <c:v>20</c:v>
                </c:pt>
                <c:pt idx="31">
                  <c:v>13</c:v>
                </c:pt>
                <c:pt idx="32">
                  <c:v>12</c:v>
                </c:pt>
                <c:pt idx="33">
                  <c:v>50</c:v>
                </c:pt>
                <c:pt idx="34">
                  <c:v>9</c:v>
                </c:pt>
                <c:pt idx="35">
                  <c:v>22</c:v>
                </c:pt>
              </c:numCache>
            </c:numRef>
          </c:val>
          <c:extLst>
            <c:ext xmlns:c16="http://schemas.microsoft.com/office/drawing/2014/chart" uri="{C3380CC4-5D6E-409C-BE32-E72D297353CC}">
              <c16:uniqueId val="{00000000-E080-3942-A5F7-CC022DB6B0D5}"/>
            </c:ext>
          </c:extLst>
        </c:ser>
        <c:dLbls>
          <c:showLegendKey val="0"/>
          <c:showVal val="0"/>
          <c:showCatName val="0"/>
          <c:showSerName val="0"/>
          <c:showPercent val="0"/>
          <c:showBubbleSize val="0"/>
        </c:dLbls>
        <c:gapWidth val="40"/>
        <c:overlap val="-10"/>
        <c:axId val="2094734552"/>
        <c:axId val="2094734553"/>
      </c:barChart>
      <c:catAx>
        <c:axId val="2094734552"/>
        <c:scaling>
          <c:orientation val="minMax"/>
        </c:scaling>
        <c:delete val="0"/>
        <c:axPos val="b"/>
        <c:numFmt formatCode="General" sourceLinked="1"/>
        <c:majorTickMark val="none"/>
        <c:minorTickMark val="none"/>
        <c:tickLblPos val="low"/>
        <c:spPr>
          <a:ln w="12700" cap="flat">
            <a:solidFill>
              <a:srgbClr val="000000"/>
            </a:solidFill>
            <a:prstDash val="solid"/>
            <a:miter lim="400000"/>
          </a:ln>
        </c:spPr>
        <c:txPr>
          <a:bodyPr rot="-16200000"/>
          <a:lstStyle/>
          <a:p>
            <a:pPr>
              <a:defRPr sz="1000" b="0" i="0" u="none" strike="noStrike">
                <a:solidFill>
                  <a:srgbClr val="000000"/>
                </a:solidFill>
                <a:latin typeface="Helvetica"/>
              </a:defRPr>
            </a:pPr>
            <a:endParaRPr lang="en-US"/>
          </a:p>
        </c:txPr>
        <c:crossAx val="2094734553"/>
        <c:crosses val="autoZero"/>
        <c:auto val="1"/>
        <c:lblAlgn val="ctr"/>
        <c:lblOffset val="100"/>
        <c:noMultiLvlLbl val="1"/>
      </c:catAx>
      <c:valAx>
        <c:axId val="2094734553"/>
        <c:scaling>
          <c:orientation val="minMax"/>
        </c:scaling>
        <c:delete val="0"/>
        <c:axPos val="l"/>
        <c:majorGridlines>
          <c:spPr>
            <a:ln w="3175" cap="flat">
              <a:solidFill>
                <a:srgbClr val="B8B8B8"/>
              </a:solidFill>
              <a:prstDash val="solid"/>
              <a:miter lim="400000"/>
            </a:ln>
          </c:spPr>
        </c:majorGridlines>
        <c:numFmt formatCode="General" sourceLinked="1"/>
        <c:majorTickMark val="none"/>
        <c:minorTickMark val="none"/>
        <c:tickLblPos val="nextTo"/>
        <c:spPr>
          <a:ln w="12700" cap="flat">
            <a:noFill/>
            <a:prstDash val="solid"/>
            <a:miter lim="400000"/>
          </a:ln>
        </c:spPr>
        <c:txPr>
          <a:bodyPr rot="0"/>
          <a:lstStyle/>
          <a:p>
            <a:pPr>
              <a:defRPr sz="1000" b="0" i="0" u="none" strike="noStrike">
                <a:solidFill>
                  <a:srgbClr val="000000"/>
                </a:solidFill>
                <a:latin typeface="Helvetica"/>
              </a:defRPr>
            </a:pPr>
            <a:endParaRPr lang="en-US"/>
          </a:p>
        </c:txPr>
        <c:crossAx val="2094734552"/>
        <c:crosses val="autoZero"/>
        <c:crossBetween val="between"/>
        <c:majorUnit val="75"/>
        <c:minorUnit val="37.5"/>
      </c:valAx>
      <c:spPr>
        <a:noFill/>
        <a:ln w="12700" cap="flat">
          <a:noFill/>
          <a:miter lim="400000"/>
        </a:ln>
        <a:effectLst/>
      </c:spPr>
    </c:plotArea>
    <c:legend>
      <c:legendPos val="t"/>
      <c:layout>
        <c:manualLayout>
          <c:xMode val="edge"/>
          <c:yMode val="edge"/>
          <c:x val="9.7323099999999997E-4"/>
          <c:y val="0"/>
          <c:w val="0.95658600000000005"/>
          <c:h val="5.0938799999999999E-2"/>
        </c:manualLayout>
      </c:layout>
      <c:overlay val="1"/>
      <c:spPr>
        <a:noFill/>
        <a:ln w="12700" cap="flat">
          <a:noFill/>
          <a:miter lim="400000"/>
        </a:ln>
        <a:effectLst/>
      </c:spPr>
      <c:txPr>
        <a:bodyPr rot="0"/>
        <a:lstStyle/>
        <a:p>
          <a:pPr>
            <a:defRPr sz="1000" b="0" i="0" u="none" strike="noStrike">
              <a:solidFill>
                <a:srgbClr val="000000"/>
              </a:solidFill>
              <a:latin typeface="Helvetica"/>
            </a:defRPr>
          </a:pPr>
          <a:endParaRPr lang="en-US"/>
        </a:p>
      </c:txPr>
    </c:legend>
    <c:plotVisOnly val="1"/>
    <c:dispBlanksAs val="gap"/>
    <c:showDLblsOverMax val="1"/>
  </c:chart>
  <c:spPr>
    <a:noFill/>
    <a:ln>
      <a:noFill/>
    </a:ln>
    <a:effectLst/>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title>
      <c:tx>
        <c:rich>
          <a:bodyPr rot="0"/>
          <a:lstStyle/>
          <a:p>
            <a:pPr>
              <a:defRPr sz="1200" b="0" i="0" u="none" strike="noStrike">
                <a:solidFill>
                  <a:srgbClr val="000000"/>
                </a:solidFill>
                <a:latin typeface="Helvetica"/>
              </a:defRPr>
            </a:pPr>
            <a:r>
              <a:rPr sz="1200" b="0" i="0" u="none" strike="noStrike">
                <a:solidFill>
                  <a:srgbClr val="000000"/>
                </a:solidFill>
                <a:latin typeface="Helvetica"/>
              </a:rPr>
              <a:t>Number of UJ-based trials COMPLETED per year</a:t>
            </a:r>
          </a:p>
        </c:rich>
      </c:tx>
      <c:layout>
        <c:manualLayout>
          <c:xMode val="edge"/>
          <c:yMode val="edge"/>
          <c:x val="0.344198"/>
          <c:y val="5.8883199999999997E-2"/>
          <c:w val="0.32425300000000001"/>
          <c:h val="6.3766100000000006E-2"/>
        </c:manualLayout>
      </c:layout>
      <c:overlay val="1"/>
      <c:spPr>
        <a:noFill/>
        <a:effectLst/>
      </c:spPr>
    </c:title>
    <c:autoTitleDeleted val="0"/>
    <c:plotArea>
      <c:layout>
        <c:manualLayout>
          <c:layoutTarget val="inner"/>
          <c:xMode val="edge"/>
          <c:yMode val="edge"/>
          <c:x val="3.2932500000000003E-2"/>
          <c:y val="0.12264899999999999"/>
          <c:w val="0.96206700000000001"/>
          <c:h val="0.807037"/>
        </c:manualLayout>
      </c:layout>
      <c:barChart>
        <c:barDir val="col"/>
        <c:grouping val="clustered"/>
        <c:varyColors val="0"/>
        <c:ser>
          <c:idx val="0"/>
          <c:order val="0"/>
          <c:tx>
            <c:strRef>
              <c:f>'Plots - Table 1-1'!$B$1</c:f>
              <c:strCache>
                <c:ptCount val="1"/>
              </c:strCache>
            </c:strRef>
          </c:tx>
          <c:spPr>
            <a:gradFill flip="none" rotWithShape="1">
              <a:gsLst>
                <a:gs pos="0">
                  <a:srgbClr val="51A7F9"/>
                </a:gs>
                <a:gs pos="100000">
                  <a:srgbClr val="0365C0"/>
                </a:gs>
              </a:gsLst>
              <a:lin ang="5400000" scaled="0"/>
            </a:gradFill>
            <a:ln w="12700" cap="flat">
              <a:noFill/>
              <a:miter lim="400000"/>
            </a:ln>
            <a:effectLst/>
          </c:spPr>
          <c:invertIfNegative val="0"/>
          <c:dLbls>
            <c:spPr>
              <a:noFill/>
              <a:ln>
                <a:noFill/>
              </a:ln>
              <a:effectLst/>
            </c:spPr>
            <c:txPr>
              <a:bodyPr/>
              <a:lstStyle/>
              <a:p>
                <a:pPr>
                  <a:defRPr sz="1200" b="0" i="0" u="none" strike="noStrike">
                    <a:solidFill>
                      <a:srgbClr val="000000"/>
                    </a:solidFill>
                    <a:latin typeface="Helvetica"/>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'Plots - Table 1-1'!$A$2:$A$32</c:f>
              <c:strCache>
                <c:ptCount val="31"/>
                <c:pt idx="0">
                  <c:v>1961</c:v>
                </c:pt>
                <c:pt idx="1">
                  <c:v>…</c:v>
                </c:pt>
                <c:pt idx="2">
                  <c:v>1988</c:v>
                </c:pt>
                <c:pt idx="3">
                  <c:v>1989</c:v>
                </c:pt>
                <c:pt idx="4">
                  <c:v>1990</c:v>
                </c:pt>
                <c:pt idx="5">
                  <c:v>1991</c:v>
                </c:pt>
                <c:pt idx="6">
                  <c:v>1992</c:v>
                </c:pt>
                <c:pt idx="7">
                  <c:v>1993</c:v>
                </c:pt>
                <c:pt idx="8">
                  <c:v>1994</c:v>
                </c:pt>
                <c:pt idx="9">
                  <c:v>1995</c:v>
                </c:pt>
                <c:pt idx="10">
                  <c:v>1996</c:v>
                </c:pt>
                <c:pt idx="11">
                  <c:v>1997</c:v>
                </c:pt>
                <c:pt idx="12">
                  <c:v>1998</c:v>
                </c:pt>
                <c:pt idx="13">
                  <c:v>1999</c:v>
                </c:pt>
                <c:pt idx="14">
                  <c:v>2000</c:v>
                </c:pt>
                <c:pt idx="15">
                  <c:v>2001</c:v>
                </c:pt>
                <c:pt idx="16">
                  <c:v>2002</c:v>
                </c:pt>
                <c:pt idx="17">
                  <c:v>2003</c:v>
                </c:pt>
                <c:pt idx="18">
                  <c:v>2004</c:v>
                </c:pt>
                <c:pt idx="19">
                  <c:v>2005</c:v>
                </c:pt>
                <c:pt idx="20">
                  <c:v>2006</c:v>
                </c:pt>
                <c:pt idx="21">
                  <c:v>2007</c:v>
                </c:pt>
                <c:pt idx="22">
                  <c:v>2008</c:v>
                </c:pt>
                <c:pt idx="23">
                  <c:v>2009</c:v>
                </c:pt>
                <c:pt idx="24">
                  <c:v>2010</c:v>
                </c:pt>
                <c:pt idx="25">
                  <c:v>2011</c:v>
                </c:pt>
                <c:pt idx="26">
                  <c:v>2012</c:v>
                </c:pt>
                <c:pt idx="27">
                  <c:v>2013</c:v>
                </c:pt>
                <c:pt idx="28">
                  <c:v>2014</c:v>
                </c:pt>
                <c:pt idx="29">
                  <c:v>2015</c:v>
                </c:pt>
                <c:pt idx="30">
                  <c:v>2016</c:v>
                </c:pt>
              </c:strCache>
            </c:strRef>
          </c:cat>
          <c:val>
            <c:numRef>
              <c:f>'Plots - Table 1-1'!$B$2:$B$32</c:f>
              <c:numCache>
                <c:formatCode>General</c:formatCode>
                <c:ptCount val="31"/>
                <c:pt idx="0">
                  <c:v>1</c:v>
                </c:pt>
                <c:pt idx="2">
                  <c:v>1</c:v>
                </c:pt>
                <c:pt idx="3">
                  <c:v>0</c:v>
                </c:pt>
                <c:pt idx="4">
                  <c:v>1</c:v>
                </c:pt>
                <c:pt idx="5">
                  <c:v>0</c:v>
                </c:pt>
                <c:pt idx="6">
                  <c:v>0</c:v>
                </c:pt>
                <c:pt idx="7">
                  <c:v>1</c:v>
                </c:pt>
                <c:pt idx="8">
                  <c:v>1</c:v>
                </c:pt>
                <c:pt idx="9">
                  <c:v>1</c:v>
                </c:pt>
                <c:pt idx="10">
                  <c:v>0</c:v>
                </c:pt>
                <c:pt idx="11">
                  <c:v>2</c:v>
                </c:pt>
                <c:pt idx="12">
                  <c:v>0</c:v>
                </c:pt>
                <c:pt idx="13">
                  <c:v>2</c:v>
                </c:pt>
                <c:pt idx="14">
                  <c:v>0</c:v>
                </c:pt>
                <c:pt idx="15">
                  <c:v>4</c:v>
                </c:pt>
                <c:pt idx="16">
                  <c:v>0</c:v>
                </c:pt>
                <c:pt idx="17">
                  <c:v>0</c:v>
                </c:pt>
                <c:pt idx="18">
                  <c:v>1</c:v>
                </c:pt>
                <c:pt idx="19">
                  <c:v>7</c:v>
                </c:pt>
                <c:pt idx="20">
                  <c:v>0</c:v>
                </c:pt>
                <c:pt idx="21">
                  <c:v>2</c:v>
                </c:pt>
                <c:pt idx="22">
                  <c:v>2</c:v>
                </c:pt>
                <c:pt idx="23">
                  <c:v>3</c:v>
                </c:pt>
                <c:pt idx="24">
                  <c:v>1</c:v>
                </c:pt>
                <c:pt idx="25">
                  <c:v>1</c:v>
                </c:pt>
                <c:pt idx="26">
                  <c:v>1</c:v>
                </c:pt>
                <c:pt idx="27">
                  <c:v>4</c:v>
                </c:pt>
                <c:pt idx="28">
                  <c:v>2</c:v>
                </c:pt>
                <c:pt idx="29">
                  <c:v>3</c:v>
                </c:pt>
                <c:pt idx="30">
                  <c:v>5</c:v>
                </c:pt>
              </c:numCache>
            </c:numRef>
          </c:val>
          <c:extLst>
            <c:ext xmlns:c16="http://schemas.microsoft.com/office/drawing/2014/chart" uri="{C3380CC4-5D6E-409C-BE32-E72D297353CC}">
              <c16:uniqueId val="{00000000-7D02-5B4D-A88D-714147D2F0DB}"/>
            </c:ext>
          </c:extLst>
        </c:ser>
        <c:dLbls>
          <c:showLegendKey val="0"/>
          <c:showVal val="0"/>
          <c:showCatName val="0"/>
          <c:showSerName val="0"/>
          <c:showPercent val="0"/>
          <c:showBubbleSize val="0"/>
        </c:dLbls>
        <c:gapWidth val="40"/>
        <c:overlap val="-10"/>
        <c:axId val="2094734552"/>
        <c:axId val="2094734553"/>
      </c:barChart>
      <c:catAx>
        <c:axId val="2094734552"/>
        <c:scaling>
          <c:orientation val="minMax"/>
        </c:scaling>
        <c:delete val="0"/>
        <c:axPos val="b"/>
        <c:numFmt formatCode="General" sourceLinked="1"/>
        <c:majorTickMark val="none"/>
        <c:minorTickMark val="none"/>
        <c:tickLblPos val="low"/>
        <c:spPr>
          <a:ln w="12700" cap="flat">
            <a:solidFill>
              <a:srgbClr val="000000"/>
            </a:solidFill>
            <a:prstDash val="solid"/>
            <a:miter lim="400000"/>
          </a:ln>
        </c:spPr>
        <c:txPr>
          <a:bodyPr rot="-16200000"/>
          <a:lstStyle/>
          <a:p>
            <a:pPr>
              <a:defRPr sz="1000" b="0" i="0" u="none" strike="noStrike">
                <a:solidFill>
                  <a:srgbClr val="000000"/>
                </a:solidFill>
                <a:latin typeface="Helvetica"/>
              </a:defRPr>
            </a:pPr>
            <a:endParaRPr lang="en-US"/>
          </a:p>
        </c:txPr>
        <c:crossAx val="2094734553"/>
        <c:crosses val="autoZero"/>
        <c:auto val="1"/>
        <c:lblAlgn val="ctr"/>
        <c:lblOffset val="100"/>
        <c:noMultiLvlLbl val="1"/>
      </c:catAx>
      <c:valAx>
        <c:axId val="2094734553"/>
        <c:scaling>
          <c:orientation val="minMax"/>
        </c:scaling>
        <c:delete val="0"/>
        <c:axPos val="l"/>
        <c:majorGridlines>
          <c:spPr>
            <a:ln w="3175" cap="flat">
              <a:solidFill>
                <a:srgbClr val="B8B8B8"/>
              </a:solidFill>
              <a:prstDash val="solid"/>
              <a:miter lim="400000"/>
            </a:ln>
          </c:spPr>
        </c:majorGridlines>
        <c:numFmt formatCode="General" sourceLinked="1"/>
        <c:majorTickMark val="none"/>
        <c:minorTickMark val="none"/>
        <c:tickLblPos val="nextTo"/>
        <c:spPr>
          <a:ln w="12700" cap="flat">
            <a:noFill/>
            <a:prstDash val="solid"/>
            <a:miter lim="400000"/>
          </a:ln>
        </c:spPr>
        <c:txPr>
          <a:bodyPr rot="0"/>
          <a:lstStyle/>
          <a:p>
            <a:pPr>
              <a:defRPr sz="1000" b="0" i="0" u="none" strike="noStrike">
                <a:solidFill>
                  <a:srgbClr val="000000"/>
                </a:solidFill>
                <a:latin typeface="Helvetica"/>
              </a:defRPr>
            </a:pPr>
            <a:endParaRPr lang="en-US"/>
          </a:p>
        </c:txPr>
        <c:crossAx val="2094734552"/>
        <c:crosses val="autoZero"/>
        <c:crossBetween val="between"/>
        <c:majorUnit val="1"/>
        <c:minorUnit val="0.5"/>
      </c:valAx>
      <c:spPr>
        <a:noFill/>
        <a:ln w="12700" cap="flat">
          <a:noFill/>
          <a:miter lim="400000"/>
        </a:ln>
        <a:effectLst/>
      </c:spPr>
    </c:plotArea>
    <c:legend>
      <c:legendPos val="t"/>
      <c:layout>
        <c:manualLayout>
          <c:xMode val="edge"/>
          <c:yMode val="edge"/>
          <c:x val="0"/>
          <c:y val="0"/>
          <c:w val="0.95751699999999995"/>
          <c:h val="5.0938799999999999E-2"/>
        </c:manualLayout>
      </c:layout>
      <c:overlay val="1"/>
      <c:spPr>
        <a:noFill/>
        <a:ln w="12700" cap="flat">
          <a:noFill/>
          <a:miter lim="400000"/>
        </a:ln>
        <a:effectLst/>
      </c:spPr>
      <c:txPr>
        <a:bodyPr rot="0"/>
        <a:lstStyle/>
        <a:p>
          <a:pPr>
            <a:defRPr sz="1000" b="0" i="0" u="none" strike="noStrike">
              <a:solidFill>
                <a:srgbClr val="000000"/>
              </a:solidFill>
              <a:latin typeface="Helvetica"/>
            </a:defRPr>
          </a:pPr>
          <a:endParaRPr lang="en-US"/>
        </a:p>
      </c:txPr>
    </c:legend>
    <c:plotVisOnly val="1"/>
    <c:dispBlanksAs val="gap"/>
    <c:showDLblsOverMax val="1"/>
  </c:chart>
  <c:spPr>
    <a:noFill/>
    <a:ln>
      <a:noFill/>
    </a:ln>
    <a:effectLst/>
  </c:sp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31</xdr:col>
      <xdr:colOff>0</xdr:colOff>
      <xdr:row>183</xdr:row>
      <xdr:rowOff>0</xdr:rowOff>
    </xdr:from>
    <xdr:to>
      <xdr:col>31</xdr:col>
      <xdr:colOff>762000</xdr:colOff>
      <xdr:row>183</xdr:row>
      <xdr:rowOff>571500</xdr:rowOff>
    </xdr:to>
    <xdr:sp macro="" textlink="">
      <xdr:nvSpPr>
        <xdr:cNvPr id="39078" name="Text Box 13478">
          <a:extLst>
            <a:ext uri="{FF2B5EF4-FFF2-40B4-BE49-F238E27FC236}">
              <a16:creationId xmlns:a16="http://schemas.microsoft.com/office/drawing/2014/main" id="{2ED730C6-8E24-BB4F-A6BC-90A08A141043}"/>
            </a:ext>
          </a:extLst>
        </xdr:cNvPr>
        <xdr:cNvSpPr txBox="1">
          <a:spLocks noChangeArrowheads="1"/>
        </xdr:cNvSpPr>
      </xdr:nvSpPr>
      <xdr:spPr bwMode="auto">
        <a:xfrm>
          <a:off x="33947100" y="72809100"/>
          <a:ext cx="762000" cy="5715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100" b="0" i="0" u="none" strike="noStrike" baseline="0">
            <a:solidFill>
              <a:srgbClr val="000000"/>
            </a:solidFill>
            <a:latin typeface="Calibri" charset="0"/>
            <a:cs typeface="Calibri"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629602</xdr:colOff>
      <xdr:row>7</xdr:row>
      <xdr:rowOff>86747</xdr:rowOff>
    </xdr:from>
    <xdr:to>
      <xdr:col>17</xdr:col>
      <xdr:colOff>743465</xdr:colOff>
      <xdr:row>44</xdr:row>
      <xdr:rowOff>160950</xdr:rowOff>
    </xdr:to>
    <xdr:graphicFrame macro="">
      <xdr:nvGraphicFramePr>
        <xdr:cNvPr id="12698" name="Chart 12698">
          <a:extLst>
            <a:ext uri="{FF2B5EF4-FFF2-40B4-BE49-F238E27FC236}">
              <a16:creationId xmlns:a16="http://schemas.microsoft.com/office/drawing/2014/main" id="{00000000-0008-0000-0900-00009A3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38100</xdr:colOff>
      <xdr:row>71</xdr:row>
      <xdr:rowOff>10320</xdr:rowOff>
    </xdr:from>
    <xdr:to>
      <xdr:col>15</xdr:col>
      <xdr:colOff>559533</xdr:colOff>
      <xdr:row>99</xdr:row>
      <xdr:rowOff>94475</xdr:rowOff>
    </xdr:to>
    <xdr:graphicFrame macro="">
      <xdr:nvGraphicFramePr>
        <xdr:cNvPr id="12699" name="Chart 12699">
          <a:extLst>
            <a:ext uri="{FF2B5EF4-FFF2-40B4-BE49-F238E27FC236}">
              <a16:creationId xmlns:a16="http://schemas.microsoft.com/office/drawing/2014/main" id="{00000000-0008-0000-0900-00009B3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490358</xdr:colOff>
      <xdr:row>127</xdr:row>
      <xdr:rowOff>86613</xdr:rowOff>
    </xdr:from>
    <xdr:to>
      <xdr:col>16</xdr:col>
      <xdr:colOff>34745</xdr:colOff>
      <xdr:row>157</xdr:row>
      <xdr:rowOff>133754</xdr:rowOff>
    </xdr:to>
    <xdr:graphicFrame macro="">
      <xdr:nvGraphicFramePr>
        <xdr:cNvPr id="12700" name="Chart 12700">
          <a:extLst>
            <a:ext uri="{FF2B5EF4-FFF2-40B4-BE49-F238E27FC236}">
              <a16:creationId xmlns:a16="http://schemas.microsoft.com/office/drawing/2014/main" id="{00000000-0008-0000-0900-00009C3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152079</xdr:colOff>
      <xdr:row>121</xdr:row>
      <xdr:rowOff>26614</xdr:rowOff>
    </xdr:from>
    <xdr:to>
      <xdr:col>19</xdr:col>
      <xdr:colOff>625639</xdr:colOff>
      <xdr:row>156</xdr:row>
      <xdr:rowOff>123493</xdr:rowOff>
    </xdr:to>
    <xdr:graphicFrame macro="">
      <xdr:nvGraphicFramePr>
        <xdr:cNvPr id="12701" name="Chart 12701">
          <a:extLst>
            <a:ext uri="{FF2B5EF4-FFF2-40B4-BE49-F238E27FC236}">
              <a16:creationId xmlns:a16="http://schemas.microsoft.com/office/drawing/2014/main" id="{00000000-0008-0000-0900-00009D3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35874</xdr:colOff>
      <xdr:row>185</xdr:row>
      <xdr:rowOff>32763</xdr:rowOff>
    </xdr:from>
    <xdr:to>
      <xdr:col>19</xdr:col>
      <xdr:colOff>499331</xdr:colOff>
      <xdr:row>220</xdr:row>
      <xdr:rowOff>129642</xdr:rowOff>
    </xdr:to>
    <xdr:graphicFrame macro="">
      <xdr:nvGraphicFramePr>
        <xdr:cNvPr id="12702" name="Chart 12702">
          <a:extLst>
            <a:ext uri="{FF2B5EF4-FFF2-40B4-BE49-F238E27FC236}">
              <a16:creationId xmlns:a16="http://schemas.microsoft.com/office/drawing/2014/main" id="{00000000-0008-0000-0900-00009E31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bbc.com/news/world-africa-41802232" TargetMode="External"/><Relationship Id="rId21" Type="http://schemas.openxmlformats.org/officeDocument/2006/relationships/hyperlink" Target="https://www.ecchr.eu/en/case/the-path-to-justice-leads-through-europe-eg-austria/" TargetMode="External"/><Relationship Id="rId170" Type="http://schemas.openxmlformats.org/officeDocument/2006/relationships/hyperlink" Target="https://trialinternational.org/latest-post/fidel-castro/" TargetMode="External"/><Relationship Id="rId268" Type="http://schemas.openxmlformats.org/officeDocument/2006/relationships/hyperlink" Target="https://www.ecchr.eu/fileadmin/Hintergrundberichte/Background_Syria_Torture_Saydnaya_ECCHR_20171108.pdf" TargetMode="External"/><Relationship Id="rId475" Type="http://schemas.openxmlformats.org/officeDocument/2006/relationships/hyperlink" Target="https://books.google.com/books?id=7o7KTp1341gC&amp;pg=PA126&amp;lpg=PA126" TargetMode="External"/><Relationship Id="rId682" Type="http://schemas.openxmlformats.org/officeDocument/2006/relationships/hyperlink" Target="http://dip21.bundestag.de/dip21/btd/18/125/1812533.pdf" TargetMode="External"/><Relationship Id="rId128" Type="http://schemas.openxmlformats.org/officeDocument/2006/relationships/hyperlink" Target="http://www.trial-ch.org/en/resources/trial-watch/trial-watch/profiles/profile/817/action/show/controller/Profile.html" TargetMode="External"/><Relationship Id="rId335" Type="http://schemas.openxmlformats.org/officeDocument/2006/relationships/hyperlink" Target="http://www.veritasrwandaforum.org/material/press_release_080208_eng.pdf" TargetMode="External"/><Relationship Id="rId542" Type="http://schemas.openxmlformats.org/officeDocument/2006/relationships/hyperlink" Target="https://www.collectifpartiescivilesrwanda.fr/en/tableau-des-plaintes-du-cpcr/" TargetMode="External"/><Relationship Id="rId987" Type="http://schemas.openxmlformats.org/officeDocument/2006/relationships/hyperlink" Target="http://www.asser.nl/media/1421/spain-yihl-15-2012.pdf" TargetMode="External"/><Relationship Id="rId1172" Type="http://schemas.openxmlformats.org/officeDocument/2006/relationships/hyperlink" Target="http://www.zis-online.com/dat/artikel/2007_13_187.pdf" TargetMode="External"/><Relationship Id="rId402" Type="http://schemas.openxmlformats.org/officeDocument/2006/relationships/hyperlink" Target="http://tamilguardian.com/content/german-lawsuit-accuses-turkish-president-war-crimes-against-kurds?articleid=21179" TargetMode="External"/><Relationship Id="rId847" Type="http://schemas.openxmlformats.org/officeDocument/2006/relationships/hyperlink" Target="http://dip21.bundestag.de/dip21/btd/18/125/1812533.pdf" TargetMode="External"/><Relationship Id="rId1032" Type="http://schemas.openxmlformats.org/officeDocument/2006/relationships/hyperlink" Target="http://www.zis-online.com/dat/artikel/2007_13_187.pdf" TargetMode="External"/><Relationship Id="rId1477" Type="http://schemas.openxmlformats.org/officeDocument/2006/relationships/hyperlink" Target="https://www.efe.com/efe/espana/politica/un-juez-argentino-pide-ayuda-a-espana-para-imputar-eta-crimen-contra-la-humanidad/10002-2942268" TargetMode="External"/><Relationship Id="rId707" Type="http://schemas.openxmlformats.org/officeDocument/2006/relationships/hyperlink" Target="http://dip21.bundestag.de/dip21/btd/18/125/1812533.pdf" TargetMode="External"/><Relationship Id="rId914" Type="http://schemas.openxmlformats.org/officeDocument/2006/relationships/hyperlink" Target="http://uk.reuters.com/article/uk-europe-migrants-warcrimes-norway/norway-police-search-for-syrian-war-criminals-among-asylum-seekers-idUKKCN0UT1FG" TargetMode="External"/><Relationship Id="rId1337" Type="http://schemas.openxmlformats.org/officeDocument/2006/relationships/hyperlink" Target="http://www.derechos.org/nizkor/arg/espana/gar.html" TargetMode="External"/><Relationship Id="rId1544" Type="http://schemas.openxmlformats.org/officeDocument/2006/relationships/hyperlink" Target="https://southfront.org/refugee-on-trial-in-austria-accused-of-executing-20-unarmed-syrian-soldiers/" TargetMode="External"/><Relationship Id="rId43" Type="http://schemas.openxmlformats.org/officeDocument/2006/relationships/hyperlink" Target="http://www.saflii.org/za/cases/ZAGPPHC/2012/281.pdf" TargetMode="External"/><Relationship Id="rId1404" Type="http://schemas.openxmlformats.org/officeDocument/2006/relationships/hyperlink" Target="http://web.archive.org/web/20061016213114/http:/www.publications.parliament.uk/pa/cm/cmedm/61012e01.htm" TargetMode="External"/><Relationship Id="rId1611" Type="http://schemas.openxmlformats.org/officeDocument/2006/relationships/hyperlink" Target="http://www.fmyv.es/ci/in/HR/12.pdf" TargetMode="External"/><Relationship Id="rId192" Type="http://schemas.openxmlformats.org/officeDocument/2006/relationships/hyperlink" Target="http://impunitywatch.com/wp-content/uploads/2017/09/PR_Syria_torture_CaesarFiles_GermanyCriminalComplaint_ECCHR_20170922.pdf" TargetMode="External"/><Relationship Id="rId497" Type="http://schemas.openxmlformats.org/officeDocument/2006/relationships/hyperlink" Target="https://books.google.com/books?id=7o7KTp1341gC&amp;pg=PA126&amp;lpg=PA126" TargetMode="External"/><Relationship Id="rId357" Type="http://schemas.openxmlformats.org/officeDocument/2006/relationships/hyperlink" Target="https://www.fidh.org/en/issues/litigation/litigation-against-individuals/hissene-habre-case/chronology-of-the-hissene-habre-case" TargetMode="External"/><Relationship Id="rId1194" Type="http://schemas.openxmlformats.org/officeDocument/2006/relationships/hyperlink" Target="http://www.zis-online.com/dat/artikel/2007_13_187.pdf" TargetMode="External"/><Relationship Id="rId217" Type="http://schemas.openxmlformats.org/officeDocument/2006/relationships/hyperlink" Target="http://www.achr.eu/newen113.htm" TargetMode="External"/><Relationship Id="rId564"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771" Type="http://schemas.openxmlformats.org/officeDocument/2006/relationships/hyperlink" Target="http://dip21.bundestag.de/dip21/btd/18/125/1812533.pdf" TargetMode="External"/><Relationship Id="rId869" Type="http://schemas.openxmlformats.org/officeDocument/2006/relationships/hyperlink" Target="http://dip21.bundestag.de/dip21/btd/18/125/1812533.pdf" TargetMode="External"/><Relationship Id="rId1499" Type="http://schemas.openxmlformats.org/officeDocument/2006/relationships/hyperlink" Target="https://www.ecchr.eu/en/international-crimes-and-accountability/syria/torture-under-assad/articles/international-crimes-and-accountability-syria-torture-under-assad.html" TargetMode="External"/><Relationship Id="rId424" Type="http://schemas.openxmlformats.org/officeDocument/2006/relationships/hyperlink" Target="http://tamilguardian.com/content/german-lawsuit-accuses-turkish-president-war-crimes-against-kurds?articleid=21179" TargetMode="External"/><Relationship Id="rId631" Type="http://schemas.openxmlformats.org/officeDocument/2006/relationships/hyperlink" Target="http://dip21.bundestag.de/dip21/btd/18/125/1812533.pdf" TargetMode="External"/><Relationship Id="rId729" Type="http://schemas.openxmlformats.org/officeDocument/2006/relationships/hyperlink" Target="http://dip21.bundestag.de/dip21/btd/18/125/1812533.pdf" TargetMode="External"/><Relationship Id="rId1054" Type="http://schemas.openxmlformats.org/officeDocument/2006/relationships/hyperlink" Target="http://www.zis-online.com/dat/artikel/2007_13_187.pdf" TargetMode="External"/><Relationship Id="rId1261" Type="http://schemas.openxmlformats.org/officeDocument/2006/relationships/hyperlink" Target="http://www.derechos.org/nizkor/arg/espana/gar.html" TargetMode="External"/><Relationship Id="rId1359" Type="http://schemas.openxmlformats.org/officeDocument/2006/relationships/hyperlink" Target="http://web.archive.org/web/20061016213114/http:/www.publications.parliament.uk/pa/cm/cmedm/61012e01.htm" TargetMode="External"/><Relationship Id="rId936" Type="http://schemas.openxmlformats.org/officeDocument/2006/relationships/hyperlink" Target="https://www.collectifpartiescivilesrwanda.fr/en/tableau-des-plaintes-du-cpcr/" TargetMode="External"/><Relationship Id="rId1121" Type="http://schemas.openxmlformats.org/officeDocument/2006/relationships/hyperlink" Target="http://www.zis-online.com/dat/artikel/2007_13_187.pdf" TargetMode="External"/><Relationship Id="rId1219" Type="http://schemas.openxmlformats.org/officeDocument/2006/relationships/hyperlink" Target="http://www.derechos.org/nizkor/arg/espana/gar.html" TargetMode="External"/><Relationship Id="rId1566" Type="http://schemas.openxmlformats.org/officeDocument/2006/relationships/hyperlink" Target="https://www.ecchr.eu/en/documents/publications/ecchr-publications/studies-and-reports.html?file=tl_files/Dokumente/Publikationen/FDLR%20Report%20Executive%20Summary_EN.PDF" TargetMode="External"/><Relationship Id="rId65" Type="http://schemas.openxmlformats.org/officeDocument/2006/relationships/hyperlink" Target="http://www.haaretz.com/israel-news/.premium-1.755922" TargetMode="External"/><Relationship Id="rId1426" Type="http://schemas.openxmlformats.org/officeDocument/2006/relationships/hyperlink" Target="https://www.presseportal.de/blaulicht/pm/14981/3657435" TargetMode="External"/><Relationship Id="rId281" Type="http://schemas.openxmlformats.org/officeDocument/2006/relationships/hyperlink" Target="https://web.archive.org/web/20100601180658/http:/cgs.gmu.edu/publications/hjd/hjd_wp_2.pdf" TargetMode="External"/><Relationship Id="rId141" Type="http://schemas.openxmlformats.org/officeDocument/2006/relationships/hyperlink" Target="https://trialinternational.org/latest-post/alfredo-cristiani-burkard/" TargetMode="External"/><Relationship Id="rId379" Type="http://schemas.openxmlformats.org/officeDocument/2006/relationships/hyperlink" Target="https://web.archive.org/web/20120303014906/http:/www.mazlumder.org/ing/haber_detay.asp?haberID=15" TargetMode="External"/><Relationship Id="rId586" Type="http://schemas.openxmlformats.org/officeDocument/2006/relationships/hyperlink" Target="http://dip21.bundestag.de/dip21/btd/18/125/1812533.pdf" TargetMode="External"/><Relationship Id="rId793" Type="http://schemas.openxmlformats.org/officeDocument/2006/relationships/hyperlink" Target="http://dip21.bundestag.de/dip21/btd/18/125/1812533.pdf" TargetMode="External"/><Relationship Id="rId7" Type="http://schemas.openxmlformats.org/officeDocument/2006/relationships/hyperlink" Target="http://elclarin.cl/fpa/pdf/p_050796_en.pdf" TargetMode="External"/><Relationship Id="rId239" Type="http://schemas.openxmlformats.org/officeDocument/2006/relationships/hyperlink" Target="http://www.sl-center.org/?language=english" TargetMode="External"/><Relationship Id="rId446" Type="http://schemas.openxmlformats.org/officeDocument/2006/relationships/hyperlink" Target="https://books.google.com/books?id=7o7KTp1341gC&amp;pg=PA126&amp;lpg=PA126" TargetMode="External"/><Relationship Id="rId653" Type="http://schemas.openxmlformats.org/officeDocument/2006/relationships/hyperlink" Target="http://dip21.bundestag.de/dip21/btd/18/125/1812533.pdf" TargetMode="External"/><Relationship Id="rId1076" Type="http://schemas.openxmlformats.org/officeDocument/2006/relationships/hyperlink" Target="http://www.zis-online.com/dat/artikel/2007_13_187.pdf" TargetMode="External"/><Relationship Id="rId1283" Type="http://schemas.openxmlformats.org/officeDocument/2006/relationships/hyperlink" Target="http://www.derechos.org/nizkor/arg/espana/gar.html" TargetMode="External"/><Relationship Id="rId1490" Type="http://schemas.openxmlformats.org/officeDocument/2006/relationships/hyperlink" Target="https://www.efe.com/efe/espana/politica/un-juez-argentino-pide-ayuda-a-espana-para-imputar-eta-crimen-contra-la-humanidad/10002-2942268" TargetMode="External"/><Relationship Id="rId306" Type="http://schemas.openxmlformats.org/officeDocument/2006/relationships/hyperlink" Target="http://www.trial-ch.org/en/resources/trial-watch/trial-watch/profiles/profile/4655/action/show/controller/Profile.html" TargetMode="External"/><Relationship Id="rId860" Type="http://schemas.openxmlformats.org/officeDocument/2006/relationships/hyperlink" Target="http://dip21.bundestag.de/dip21/btd/18/125/1812533.pdf" TargetMode="External"/><Relationship Id="rId958" Type="http://schemas.openxmlformats.org/officeDocument/2006/relationships/hyperlink" Target="http://www.justice-report.com/en/articles/extradition-of-sakib-dautovic" TargetMode="External"/><Relationship Id="rId1143" Type="http://schemas.openxmlformats.org/officeDocument/2006/relationships/hyperlink" Target="http://www.zis-online.com/dat/artikel/2007_13_187.pdf" TargetMode="External"/><Relationship Id="rId1588" Type="http://schemas.openxmlformats.org/officeDocument/2006/relationships/hyperlink" Target="http://www.derechos.org/nizkor/chile/juicio/escritosep02.html" TargetMode="External"/><Relationship Id="rId87" Type="http://schemas.openxmlformats.org/officeDocument/2006/relationships/hyperlink" Target="http://lauthentic.info/Social/article/Mauritanie-une-plainte-pour-torture-deposee-en-France" TargetMode="External"/><Relationship Id="rId513" Type="http://schemas.openxmlformats.org/officeDocument/2006/relationships/hyperlink" Target="https://trialinternational.org/latest-post/donald-h-rumsfeld/" TargetMode="External"/><Relationship Id="rId720" Type="http://schemas.openxmlformats.org/officeDocument/2006/relationships/hyperlink" Target="http://dip21.bundestag.de/dip21/btd/18/125/1812533.pdf" TargetMode="External"/><Relationship Id="rId818" Type="http://schemas.openxmlformats.org/officeDocument/2006/relationships/hyperlink" Target="http://dip21.bundestag.de/dip21/btd/18/125/1812533.pdf" TargetMode="External"/><Relationship Id="rId1350" Type="http://schemas.openxmlformats.org/officeDocument/2006/relationships/hyperlink" Target="http://web.archive.org/web/20061016213114/http:/www.publications.parliament.uk/pa/cm/cmedm/61012e01.htm" TargetMode="External"/><Relationship Id="rId1448" Type="http://schemas.openxmlformats.org/officeDocument/2006/relationships/hyperlink" Target="http://dip21.bundestag.de/dip21/btd/18/125/1812533.pdf" TargetMode="External"/><Relationship Id="rId1003" Type="http://schemas.openxmlformats.org/officeDocument/2006/relationships/hyperlink" Target="http://en.minghui.org/html/articles/2003/11/29/42699.html" TargetMode="External"/><Relationship Id="rId1210" Type="http://schemas.openxmlformats.org/officeDocument/2006/relationships/hyperlink" Target="http://www.derechos.org/nizkor/arg/espana/gar.html" TargetMode="External"/><Relationship Id="rId1308" Type="http://schemas.openxmlformats.org/officeDocument/2006/relationships/hyperlink" Target="http://www.derechos.org/nizkor/arg/espana/gar.html" TargetMode="External"/><Relationship Id="rId1515" Type="http://schemas.openxmlformats.org/officeDocument/2006/relationships/hyperlink" Target="http://politica.elpais.com/politica/2014/10/31/actualidad/1414789472_600996.html" TargetMode="External"/><Relationship Id="rId14" Type="http://schemas.openxmlformats.org/officeDocument/2006/relationships/hyperlink" Target="http://www.trial-ch.org/en/resources/trial-watch/trial-watch/profiles/profile/954/action/show/controller/Profile/tab/legal-procedure.html" TargetMode="External"/><Relationship Id="rId163" Type="http://schemas.openxmlformats.org/officeDocument/2006/relationships/hyperlink" Target="https://www.justicetribune.com/articles/war-crimes-victims-lead-dutch-police-alleged-afghan-war-criminal" TargetMode="External"/><Relationship Id="rId370" Type="http://schemas.openxmlformats.org/officeDocument/2006/relationships/hyperlink" Target="https://web.archive.org/web/20120303014906/http:/www.mazlumder.org/ing/haber_detay.asp?haberID=15" TargetMode="External"/><Relationship Id="rId230" Type="http://schemas.openxmlformats.org/officeDocument/2006/relationships/hyperlink" Target="http://www.rferl.org/content/article/1093439.html" TargetMode="External"/><Relationship Id="rId468" Type="http://schemas.openxmlformats.org/officeDocument/2006/relationships/hyperlink" Target="https://books.google.com/books?id=7o7KTp1341gC&amp;pg=PA126&amp;lpg=PA126" TargetMode="External"/><Relationship Id="rId675" Type="http://schemas.openxmlformats.org/officeDocument/2006/relationships/hyperlink" Target="http://dip21.bundestag.de/dip21/btd/18/125/1812533.pdf" TargetMode="External"/><Relationship Id="rId882" Type="http://schemas.openxmlformats.org/officeDocument/2006/relationships/hyperlink" Target="http://dip21.bundestag.de/dip21/btd/18/125/1812533.pdf" TargetMode="External"/><Relationship Id="rId1098" Type="http://schemas.openxmlformats.org/officeDocument/2006/relationships/hyperlink" Target="http://www.zis-online.com/dat/artikel/2007_13_187.pdf" TargetMode="External"/><Relationship Id="rId328" Type="http://schemas.openxmlformats.org/officeDocument/2006/relationships/hyperlink" Target="http://www.veritasrwandaforum.org/material/press_release_080208_eng.pdf" TargetMode="External"/><Relationship Id="rId535" Type="http://schemas.openxmlformats.org/officeDocument/2006/relationships/hyperlink" Target="http://www.ccrjustice.org/home/press-center/press-releases/torture-victims-case-against-george-w-bush-received-provincial" TargetMode="External"/><Relationship Id="rId742" Type="http://schemas.openxmlformats.org/officeDocument/2006/relationships/hyperlink" Target="http://dip21.bundestag.de/dip21/btd/18/125/1812533.pdf" TargetMode="External"/><Relationship Id="rId1165" Type="http://schemas.openxmlformats.org/officeDocument/2006/relationships/hyperlink" Target="http://www.zis-online.com/dat/artikel/2007_13_187.pdf" TargetMode="External"/><Relationship Id="rId1372" Type="http://schemas.openxmlformats.org/officeDocument/2006/relationships/hyperlink" Target="http://web.archive.org/web/20061016213114/http:/www.publications.parliament.uk/pa/cm/cmedm/61012e01.htm" TargetMode="External"/><Relationship Id="rId602" Type="http://schemas.openxmlformats.org/officeDocument/2006/relationships/hyperlink" Target="http://dip21.bundestag.de/dip21/btd/18/125/1812533.pdf" TargetMode="External"/><Relationship Id="rId1025" Type="http://schemas.openxmlformats.org/officeDocument/2006/relationships/hyperlink" Target="http://www.zis-online.com/dat/artikel/2007_13_187.pdf" TargetMode="External"/><Relationship Id="rId1232" Type="http://schemas.openxmlformats.org/officeDocument/2006/relationships/hyperlink" Target="http://www.derechos.org/nizkor/arg/espana/gar.html" TargetMode="External"/><Relationship Id="rId907" Type="http://schemas.openxmlformats.org/officeDocument/2006/relationships/hyperlink" Target="https://trialinternational.org/latest-post/driss-basri/" TargetMode="External"/><Relationship Id="rId1537" Type="http://schemas.openxmlformats.org/officeDocument/2006/relationships/hyperlink" Target="http://politica.elpais.com/politica/2014/10/31/actualidad/1414789472_600996.html" TargetMode="External"/><Relationship Id="rId36" Type="http://schemas.openxmlformats.org/officeDocument/2006/relationships/hyperlink" Target="https://www.ecchr.eu/en/case/the-path-to-justice-leads-through-europe-eg-austria/" TargetMode="External"/><Relationship Id="rId1604" Type="http://schemas.openxmlformats.org/officeDocument/2006/relationships/hyperlink" Target="http://www.fmyv.es/ci/in/HR/12.pdf" TargetMode="External"/><Relationship Id="rId185" Type="http://schemas.openxmlformats.org/officeDocument/2006/relationships/hyperlink" Target="http://impunitywatch.com/wp-content/uploads/2017/09/PR_Syria_torture_CaesarFiles_GermanyCriminalComplaint_ECCHR_20170922.pdf" TargetMode="External"/><Relationship Id="rId392" Type="http://schemas.openxmlformats.org/officeDocument/2006/relationships/hyperlink" Target="http://tamilguardian.com/content/german-lawsuit-accuses-turkish-president-war-crimes-against-kurds?articleid=21179" TargetMode="External"/><Relationship Id="rId697" Type="http://schemas.openxmlformats.org/officeDocument/2006/relationships/hyperlink" Target="http://dip21.bundestag.de/dip21/btd/18/125/1812533.pdf" TargetMode="External"/><Relationship Id="rId252" Type="http://schemas.openxmlformats.org/officeDocument/2006/relationships/hyperlink" Target="http://www.haaretz.com/news/right-wing-activists-to-file-claim-against-arafat-in-belgium-1.66483" TargetMode="External"/><Relationship Id="rId1187" Type="http://schemas.openxmlformats.org/officeDocument/2006/relationships/hyperlink" Target="http://www.zis-online.com/dat/artikel/2007_13_187.pdf" TargetMode="External"/><Relationship Id="rId112" Type="http://schemas.openxmlformats.org/officeDocument/2006/relationships/hyperlink" Target="http://www.telegraph.co.uk/news/worldnews/middleeast/israel/6240836/Arrest-warrant-sought-for-Ehud-Barak.html" TargetMode="External"/><Relationship Id="rId557" Type="http://schemas.openxmlformats.org/officeDocument/2006/relationships/hyperlink" Target="https://www.ecchr.eu/en/our_work/international-crimes-and-accountability/u-s-accountability/germany.html" TargetMode="External"/><Relationship Id="rId764" Type="http://schemas.openxmlformats.org/officeDocument/2006/relationships/hyperlink" Target="http://dip21.bundestag.de/dip21/btd/18/125/1812533.pdf" TargetMode="External"/><Relationship Id="rId971" Type="http://schemas.openxmlformats.org/officeDocument/2006/relationships/hyperlink" Target="http://www.asser.nl/media/1421/spain-yihl-15-2012.pdf" TargetMode="External"/><Relationship Id="rId1394" Type="http://schemas.openxmlformats.org/officeDocument/2006/relationships/hyperlink" Target="http://web.archive.org/web/20061016213114/http:/www.publications.parliament.uk/pa/cm/cmedm/61012e01.htm" TargetMode="External"/><Relationship Id="rId417" Type="http://schemas.openxmlformats.org/officeDocument/2006/relationships/hyperlink" Target="http://www.mafdad.org/de/strafanzeige-gegen-recep-tayip-erdogan-u-a-nach-dem-volkerstrafgesetzbuch-wegen-kriegsverbrechen-und-verbrechen-gegen-die-menschlichkeit/" TargetMode="External"/><Relationship Id="rId624" Type="http://schemas.openxmlformats.org/officeDocument/2006/relationships/hyperlink" Target="http://dip21.bundestag.de/dip21/btd/18/125/1812533.pdf" TargetMode="External"/><Relationship Id="rId831" Type="http://schemas.openxmlformats.org/officeDocument/2006/relationships/hyperlink" Target="http://dip21.bundestag.de/dip21/btd/18/125/1812533.pdf" TargetMode="External"/><Relationship Id="rId1047" Type="http://schemas.openxmlformats.org/officeDocument/2006/relationships/hyperlink" Target="http://www.zis-online.com/dat/artikel/2007_13_187.pdf" TargetMode="External"/><Relationship Id="rId1254" Type="http://schemas.openxmlformats.org/officeDocument/2006/relationships/hyperlink" Target="http://www.derechos.org/nizkor/arg/espana/gar.html" TargetMode="External"/><Relationship Id="rId1461" Type="http://schemas.openxmlformats.org/officeDocument/2006/relationships/hyperlink" Target="https://www.efe.com/efe/espana/politica/un-juez-argentino-pide-ayuda-a-espana-para-imputar-eta-crimen-contra-la-humanidad/10002-2942268" TargetMode="External"/><Relationship Id="rId929" Type="http://schemas.openxmlformats.org/officeDocument/2006/relationships/hyperlink" Target="http://uk.reuters.com/article/uk-europe-migrants-warcrimes-norway/norway-police-search-for-syrian-war-criminals-among-asylum-seekers-idUKKCN0UT1FG" TargetMode="External"/><Relationship Id="rId1114" Type="http://schemas.openxmlformats.org/officeDocument/2006/relationships/hyperlink" Target="http://www.zis-online.com/dat/artikel/2007_13_187.pdf" TargetMode="External"/><Relationship Id="rId1321" Type="http://schemas.openxmlformats.org/officeDocument/2006/relationships/hyperlink" Target="http://www.derechos.org/nizkor/arg/espana/gar.html" TargetMode="External"/><Relationship Id="rId1559" Type="http://schemas.openxmlformats.org/officeDocument/2006/relationships/hyperlink" Target="https://trialinternational.org/latest-post/jacques-mungwarere/" TargetMode="External"/><Relationship Id="rId58" Type="http://schemas.openxmlformats.org/officeDocument/2006/relationships/hyperlink" Target="http://www.cridem.org/C_Info.php?article=3917" TargetMode="External"/><Relationship Id="rId1419" Type="http://schemas.openxmlformats.org/officeDocument/2006/relationships/hyperlink" Target="https://www.express.co.uk/news/world/973296/france-news-isis-iraq-refugee-asylum-tikrit" TargetMode="External"/><Relationship Id="rId274" Type="http://schemas.openxmlformats.org/officeDocument/2006/relationships/hyperlink" Target="http://www.cnn.com/WORLD/europe/9901/06/france.castro/index.html" TargetMode="External"/><Relationship Id="rId481" Type="http://schemas.openxmlformats.org/officeDocument/2006/relationships/hyperlink" Target="https://books.google.com/books?id=7o7KTp1341gC&amp;pg=PA126&amp;lpg=PA126" TargetMode="External"/><Relationship Id="rId134" Type="http://schemas.openxmlformats.org/officeDocument/2006/relationships/hyperlink" Target="http://www.trial-ch.org/en/resources/trial-watch/trial-watch/profiles/profile/817/action/show/controller/Profile.html" TargetMode="External"/><Relationship Id="rId579" Type="http://schemas.openxmlformats.org/officeDocument/2006/relationships/hyperlink" Target="http://dip21.bundestag.de/dip21/btd/18/125/1812533.pdf" TargetMode="External"/><Relationship Id="rId786" Type="http://schemas.openxmlformats.org/officeDocument/2006/relationships/hyperlink" Target="http://dip21.bundestag.de/dip21/btd/18/125/1812533.pdf" TargetMode="External"/><Relationship Id="rId993" Type="http://schemas.openxmlformats.org/officeDocument/2006/relationships/hyperlink" Target="http://jurist.org/paperchase/2016/11/germany-lawyers-file-suit-against-syria-president-for-war-crimes-in-aleppo.php" TargetMode="External"/><Relationship Id="rId341" Type="http://schemas.openxmlformats.org/officeDocument/2006/relationships/hyperlink" Target="http://www.veritasrwandaforum.org/material/press_release_080208_eng.pdf" TargetMode="External"/><Relationship Id="rId439" Type="http://schemas.openxmlformats.org/officeDocument/2006/relationships/hyperlink" Target="https://books.google.com/books?id=7o7KTp1341gC&amp;pg=PA126&amp;lpg=PA126" TargetMode="External"/><Relationship Id="rId646" Type="http://schemas.openxmlformats.org/officeDocument/2006/relationships/hyperlink" Target="http://dip21.bundestag.de/dip21/btd/18/125/1812533.pdf" TargetMode="External"/><Relationship Id="rId1069" Type="http://schemas.openxmlformats.org/officeDocument/2006/relationships/hyperlink" Target="http://www.zis-online.com/dat/artikel/2007_13_187.pdf" TargetMode="External"/><Relationship Id="rId1276" Type="http://schemas.openxmlformats.org/officeDocument/2006/relationships/hyperlink" Target="http://www.derechos.org/nizkor/arg/espana/gar.html" TargetMode="External"/><Relationship Id="rId1483" Type="http://schemas.openxmlformats.org/officeDocument/2006/relationships/hyperlink" Target="https://www.efe.com/efe/espana/politica/un-juez-argentino-pide-ayuda-a-espana-para-imputar-eta-crimen-contra-la-humanidad/10002-2942268" TargetMode="External"/><Relationship Id="rId201" Type="http://schemas.openxmlformats.org/officeDocument/2006/relationships/hyperlink" Target="http://jurist.org/paperchase/2015/11/spain-judge-seeks-arrests-of-israel-pm-over-2010-flotilla-attacks.php" TargetMode="External"/><Relationship Id="rId506" Type="http://schemas.openxmlformats.org/officeDocument/2006/relationships/hyperlink" Target="https://trialinternational.org/latest-post/donald-h-rumsfeld/" TargetMode="External"/><Relationship Id="rId853" Type="http://schemas.openxmlformats.org/officeDocument/2006/relationships/hyperlink" Target="http://dip21.bundestag.de/dip21/btd/18/125/1812533.pdf" TargetMode="External"/><Relationship Id="rId1136" Type="http://schemas.openxmlformats.org/officeDocument/2006/relationships/hyperlink" Target="http://www.zis-online.com/dat/artikel/2007_13_187.pdf" TargetMode="External"/><Relationship Id="rId713" Type="http://schemas.openxmlformats.org/officeDocument/2006/relationships/hyperlink" Target="http://dip21.bundestag.de/dip21/btd/18/125/1812533.pdf" TargetMode="External"/><Relationship Id="rId920" Type="http://schemas.openxmlformats.org/officeDocument/2006/relationships/hyperlink" Target="http://uk.reuters.com/article/uk-europe-migrants-warcrimes-norway/norway-police-search-for-syrian-war-criminals-among-asylum-seekers-idUKKCN0UT1FG" TargetMode="External"/><Relationship Id="rId1343" Type="http://schemas.openxmlformats.org/officeDocument/2006/relationships/hyperlink" Target="http://web.archive.org/web/20061016213114/http:/www.publications.parliament.uk/pa/cm/cmedm/61012e01.htm" TargetMode="External"/><Relationship Id="rId1550" Type="http://schemas.openxmlformats.org/officeDocument/2006/relationships/hyperlink" Target="http://articles.latimes.com/1993-05-28/news/mn-40823_1_war-crimes-trial" TargetMode="External"/><Relationship Id="rId1203" Type="http://schemas.openxmlformats.org/officeDocument/2006/relationships/hyperlink" Target="http://www.derechos.org/nizkor/arg/espana/gar.html" TargetMode="External"/><Relationship Id="rId1410" Type="http://schemas.openxmlformats.org/officeDocument/2006/relationships/hyperlink" Target="http://web.archive.org/web/20070702203505/http:/www.holocaustresearchproject.org/ar/Trawniki/TRAWNIKI%20STAFF.html" TargetMode="External"/><Relationship Id="rId1508" Type="http://schemas.openxmlformats.org/officeDocument/2006/relationships/hyperlink" Target="http://politica.elpais.com/politica/2014/10/31/actualidad/1414789472_600996.html" TargetMode="External"/><Relationship Id="rId296" Type="http://schemas.openxmlformats.org/officeDocument/2006/relationships/hyperlink" Target="https://www.fidh.org/en/issues/litigation/litigation-against-individuals/hissene-habre-case/chronology-of-the-hissene-habre-case" TargetMode="External"/><Relationship Id="rId156" Type="http://schemas.openxmlformats.org/officeDocument/2006/relationships/hyperlink" Target="http://ihrp.law.utoronto.ca/utfl_file/count/documents/WorkingGroup_Clinic/Spain%20Universal%20Jurisdiction%20Memo.pdf" TargetMode="External"/><Relationship Id="rId363" Type="http://schemas.openxmlformats.org/officeDocument/2006/relationships/hyperlink" Target="http://www.achr.eu/newen113.htm" TargetMode="External"/><Relationship Id="rId570"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223" Type="http://schemas.openxmlformats.org/officeDocument/2006/relationships/hyperlink" Target="http://www.sangonet.com/Anzeretenetik2Infop/AppelrepriseTrPlainteTI.html" TargetMode="External"/><Relationship Id="rId430" Type="http://schemas.openxmlformats.org/officeDocument/2006/relationships/hyperlink" Target="http://www.20minutes.fr/france/200893-20071213-avocats-frontieres-depose-plainte-contre-kadhafi-tortures" TargetMode="External"/><Relationship Id="rId668" Type="http://schemas.openxmlformats.org/officeDocument/2006/relationships/hyperlink" Target="http://dip21.bundestag.de/dip21/btd/18/125/1812533.pdf" TargetMode="External"/><Relationship Id="rId875" Type="http://schemas.openxmlformats.org/officeDocument/2006/relationships/hyperlink" Target="http://dip21.bundestag.de/dip21/btd/18/125/1812533.pdf" TargetMode="External"/><Relationship Id="rId1060" Type="http://schemas.openxmlformats.org/officeDocument/2006/relationships/hyperlink" Target="http://www.zis-online.com/dat/artikel/2007_13_187.pdf" TargetMode="External"/><Relationship Id="rId1298" Type="http://schemas.openxmlformats.org/officeDocument/2006/relationships/hyperlink" Target="http://www.derechos.org/nizkor/arg/espana/gar.html" TargetMode="External"/><Relationship Id="rId528" Type="http://schemas.openxmlformats.org/officeDocument/2006/relationships/hyperlink" Target="http://www.camer.be/49766/35:32/cameroun-devoir-de-memoire-affaire-des-9-disparus-de-bepanda-plainte-en-belgique-pour-crimes-contre-l39humanite-cameroon.html" TargetMode="External"/><Relationship Id="rId735" Type="http://schemas.openxmlformats.org/officeDocument/2006/relationships/hyperlink" Target="http://dip21.bundestag.de/dip21/btd/18/125/1812533.pdf" TargetMode="External"/><Relationship Id="rId942" Type="http://schemas.openxmlformats.org/officeDocument/2006/relationships/hyperlink" Target="https://www.collectifpartiescivilesrwanda.fr/en/tableau-des-plaintes-du-cpcr/" TargetMode="External"/><Relationship Id="rId1158" Type="http://schemas.openxmlformats.org/officeDocument/2006/relationships/hyperlink" Target="http://www.zis-online.com/dat/artikel/2007_13_187.pdf" TargetMode="External"/><Relationship Id="rId1365" Type="http://schemas.openxmlformats.org/officeDocument/2006/relationships/hyperlink" Target="http://web.archive.org/web/20061016213114/http:/www.publications.parliament.uk/pa/cm/cmedm/61012e01.htm" TargetMode="External"/><Relationship Id="rId1572" Type="http://schemas.openxmlformats.org/officeDocument/2006/relationships/hyperlink" Target="http://www.coha.org/spotlight-on-el-salvador-the-truth-commission-and-the-jesuit-massacre/" TargetMode="External"/><Relationship Id="rId1018" Type="http://schemas.openxmlformats.org/officeDocument/2006/relationships/hyperlink" Target="https://web.archive.org/web/20081121165411/http:/www.trial-ch.org/en/swiss/cases-in-switzerland/iraq.html" TargetMode="External"/><Relationship Id="rId1225" Type="http://schemas.openxmlformats.org/officeDocument/2006/relationships/hyperlink" Target="http://www.derechos.org/nizkor/arg/espana/gar.html" TargetMode="External"/><Relationship Id="rId1432" Type="http://schemas.openxmlformats.org/officeDocument/2006/relationships/hyperlink" Target="http://web.archive.org/web/20090311002810/http:/www.es.amnesty.org/temas/justicia-internacional/otros-casos-abiertos-en-espana/" TargetMode="External"/><Relationship Id="rId71" Type="http://schemas.openxmlformats.org/officeDocument/2006/relationships/hyperlink" Target="https://trialinternational.org/latest-post/fidel-castro/" TargetMode="External"/><Relationship Id="rId802" Type="http://schemas.openxmlformats.org/officeDocument/2006/relationships/hyperlink" Target="http://dip21.bundestag.de/dip21/btd/18/125/1812533.pdf" TargetMode="External"/><Relationship Id="rId29" Type="http://schemas.openxmlformats.org/officeDocument/2006/relationships/hyperlink" Target="https://www.ecchr.eu/en/case/the-path-to-justice-leads-through-europe-eg-austria/" TargetMode="External"/><Relationship Id="rId178" Type="http://schemas.openxmlformats.org/officeDocument/2006/relationships/hyperlink" Target="http://www.haguejusticeportal.net/index.php?id=7404" TargetMode="External"/><Relationship Id="rId385" Type="http://schemas.openxmlformats.org/officeDocument/2006/relationships/hyperlink" Target="http://www.mafdad.org/de/strafanzeige-gegen-recep-tayip-erdogan-u-a-nach-dem-volkerstrafgesetzbuch-wegen-kriegsverbrechen-und-verbrechen-gegen-die-menschlichkeit/" TargetMode="External"/><Relationship Id="rId592" Type="http://schemas.openxmlformats.org/officeDocument/2006/relationships/hyperlink" Target="http://dip21.bundestag.de/dip21/btd/18/125/1812533.pdf" TargetMode="External"/><Relationship Id="rId245" Type="http://schemas.openxmlformats.org/officeDocument/2006/relationships/hyperlink" Target="http://www.sl-center.org/?language=english" TargetMode="External"/><Relationship Id="rId452" Type="http://schemas.openxmlformats.org/officeDocument/2006/relationships/hyperlink" Target="https://books.google.com/books?id=7o7KTp1341gC&amp;pg=PA126&amp;lpg=PA126" TargetMode="External"/><Relationship Id="rId897" Type="http://schemas.openxmlformats.org/officeDocument/2006/relationships/hyperlink" Target="https://www.generalbundesanwalt.de/de/showpress.php?themenid=19&amp;newsid=680" TargetMode="External"/><Relationship Id="rId1082" Type="http://schemas.openxmlformats.org/officeDocument/2006/relationships/hyperlink" Target="http://www.zis-online.com/dat/artikel/2007_13_187.pdf" TargetMode="External"/><Relationship Id="rId105" Type="http://schemas.openxmlformats.org/officeDocument/2006/relationships/hyperlink" Target="http://trial-ch.org/fileadmin/user_upload/documents/publications/UJ_Report/UJAR_2016.pdf" TargetMode="External"/><Relationship Id="rId312" Type="http://schemas.openxmlformats.org/officeDocument/2006/relationships/hyperlink" Target="http://www.veritasrwandaforum.org/material/press_release_080208_eng.pdf" TargetMode="External"/><Relationship Id="rId757" Type="http://schemas.openxmlformats.org/officeDocument/2006/relationships/hyperlink" Target="http://dip21.bundestag.de/dip21/btd/18/125/1812533.pdf" TargetMode="External"/><Relationship Id="rId964" Type="http://schemas.openxmlformats.org/officeDocument/2006/relationships/hyperlink" Target="http://www.asser.nl/media/1421/spain-yihl-15-2012.pdf" TargetMode="External"/><Relationship Id="rId1387" Type="http://schemas.openxmlformats.org/officeDocument/2006/relationships/hyperlink" Target="http://web.archive.org/web/20061016213114/http:/www.publications.parliament.uk/pa/cm/cmedm/61012e01.htm" TargetMode="External"/><Relationship Id="rId1594" Type="http://schemas.openxmlformats.org/officeDocument/2006/relationships/hyperlink" Target="http://www.fmyv.es/ci/in/HR/12.pdf" TargetMode="External"/><Relationship Id="rId93" Type="http://schemas.openxmlformats.org/officeDocument/2006/relationships/hyperlink" Target="http://lauthentic.info/Social/article/Mauritanie-une-plainte-pour-torture-deposee-en-France" TargetMode="External"/><Relationship Id="rId617" Type="http://schemas.openxmlformats.org/officeDocument/2006/relationships/hyperlink" Target="http://dip21.bundestag.de/dip21/btd/18/125/1812533.pdf" TargetMode="External"/><Relationship Id="rId824" Type="http://schemas.openxmlformats.org/officeDocument/2006/relationships/hyperlink" Target="http://dip21.bundestag.de/dip21/btd/18/125/1812533.pdf" TargetMode="External"/><Relationship Id="rId1247" Type="http://schemas.openxmlformats.org/officeDocument/2006/relationships/hyperlink" Target="http://www.derechos.org/nizkor/arg/espana/gar.html" TargetMode="External"/><Relationship Id="rId1454" Type="http://schemas.openxmlformats.org/officeDocument/2006/relationships/hyperlink" Target="https://www.efe.com/efe/espana/politica/un-juez-argentino-pide-ayuda-a-espana-para-imputar-eta-crimen-contra-la-humanidad/10002-2942268" TargetMode="External"/><Relationship Id="rId1107" Type="http://schemas.openxmlformats.org/officeDocument/2006/relationships/hyperlink" Target="http://www.zis-online.com/dat/artikel/2007_13_187.pdf" TargetMode="External"/><Relationship Id="rId1314" Type="http://schemas.openxmlformats.org/officeDocument/2006/relationships/hyperlink" Target="http://www.derechos.org/nizkor/arg/espana/gar.html" TargetMode="External"/><Relationship Id="rId1521" Type="http://schemas.openxmlformats.org/officeDocument/2006/relationships/hyperlink" Target="https://trialinternational.org/latest-post/jebbar-salman-ammar/" TargetMode="External"/><Relationship Id="rId1619" Type="http://schemas.openxmlformats.org/officeDocument/2006/relationships/hyperlink" Target="https://ergaomnesnet.com/2013/03/22/gendering-jurisdiction/" TargetMode="External"/><Relationship Id="rId20" Type="http://schemas.openxmlformats.org/officeDocument/2006/relationships/hyperlink" Target="https://www.ecchr.eu/en/case/the-path-to-justice-leads-through-europe-eg-austria/" TargetMode="External"/><Relationship Id="rId267" Type="http://schemas.openxmlformats.org/officeDocument/2006/relationships/hyperlink" Target="https://www.ecchr.eu/fileadmin/Hintergrundberichte/Background_Syria_Torture_Saydnaya_ECCHR_20171108.pdf" TargetMode="External"/><Relationship Id="rId474" Type="http://schemas.openxmlformats.org/officeDocument/2006/relationships/hyperlink" Target="https://books.google.com/books?id=7o7KTp1341gC&amp;pg=PA126&amp;lpg=PA126" TargetMode="External"/><Relationship Id="rId127" Type="http://schemas.openxmlformats.org/officeDocument/2006/relationships/hyperlink" Target="http://www.coha.org/spotlight-on-el-salvador-the-truth-commission-and-the-jesuit-massacre/" TargetMode="External"/><Relationship Id="rId681" Type="http://schemas.openxmlformats.org/officeDocument/2006/relationships/hyperlink" Target="http://dip21.bundestag.de/dip21/btd/18/125/1812533.pdf" TargetMode="External"/><Relationship Id="rId779" Type="http://schemas.openxmlformats.org/officeDocument/2006/relationships/hyperlink" Target="http://dip21.bundestag.de/dip21/btd/18/125/1812533.pdf" TargetMode="External"/><Relationship Id="rId986" Type="http://schemas.openxmlformats.org/officeDocument/2006/relationships/hyperlink" Target="http://www.asser.nl/media/1421/spain-yihl-15-2012.pdf" TargetMode="External"/><Relationship Id="rId334" Type="http://schemas.openxmlformats.org/officeDocument/2006/relationships/hyperlink" Target="http://www.veritasrwandaforum.org/material/press_release_080208_eng.pdf" TargetMode="External"/><Relationship Id="rId541" Type="http://schemas.openxmlformats.org/officeDocument/2006/relationships/hyperlink" Target="https://www.collectifpartiescivilesrwanda.fr/en/tableau-des-plaintes-du-cpcr/" TargetMode="External"/><Relationship Id="rId639" Type="http://schemas.openxmlformats.org/officeDocument/2006/relationships/hyperlink" Target="http://dip21.bundestag.de/dip21/btd/18/125/1812533.pdf" TargetMode="External"/><Relationship Id="rId1171" Type="http://schemas.openxmlformats.org/officeDocument/2006/relationships/hyperlink" Target="http://www.zis-online.com/dat/artikel/2007_13_187.pdf" TargetMode="External"/><Relationship Id="rId1269" Type="http://schemas.openxmlformats.org/officeDocument/2006/relationships/hyperlink" Target="http://www.derechos.org/nizkor/arg/espana/gar.html" TargetMode="External"/><Relationship Id="rId1476" Type="http://schemas.openxmlformats.org/officeDocument/2006/relationships/hyperlink" Target="https://www.efe.com/efe/espana/politica/un-juez-argentino-pide-ayuda-a-espana-para-imputar-eta-crimen-contra-la-humanidad/10002-2942268" TargetMode="External"/><Relationship Id="rId401" Type="http://schemas.openxmlformats.org/officeDocument/2006/relationships/hyperlink" Target="http://www.mafdad.org/de/strafanzeige-gegen-recep-tayip-erdogan-u-a-nach-dem-volkerstrafgesetzbuch-wegen-kriegsverbrechen-und-verbrechen-gegen-die-menschlichkeit/" TargetMode="External"/><Relationship Id="rId846" Type="http://schemas.openxmlformats.org/officeDocument/2006/relationships/hyperlink" Target="http://dip21.bundestag.de/dip21/btd/18/125/1812533.pdf" TargetMode="External"/><Relationship Id="rId1031" Type="http://schemas.openxmlformats.org/officeDocument/2006/relationships/hyperlink" Target="http://www.zis-online.com/dat/artikel/2007_13_187.pdf" TargetMode="External"/><Relationship Id="rId1129" Type="http://schemas.openxmlformats.org/officeDocument/2006/relationships/hyperlink" Target="http://www.zis-online.com/dat/artikel/2007_13_187.pdf" TargetMode="External"/><Relationship Id="rId706" Type="http://schemas.openxmlformats.org/officeDocument/2006/relationships/hyperlink" Target="http://dip21.bundestag.de/dip21/btd/18/125/1812533.pdf" TargetMode="External"/><Relationship Id="rId913" Type="http://schemas.openxmlformats.org/officeDocument/2006/relationships/hyperlink" Target="http://uk.reuters.com/article/uk-europe-migrants-warcrimes-norway/norway-police-search-for-syrian-war-criminals-among-asylum-seekers-idUKKCN0UT1FG" TargetMode="External"/><Relationship Id="rId1336" Type="http://schemas.openxmlformats.org/officeDocument/2006/relationships/hyperlink" Target="http://www.derechos.org/nizkor/arg/espana/gar.html" TargetMode="External"/><Relationship Id="rId1543" Type="http://schemas.openxmlformats.org/officeDocument/2006/relationships/hyperlink" Target="https://trialinternational.org/latest-post/yvonne-ntacyobatabara-basebya/" TargetMode="External"/><Relationship Id="rId42" Type="http://schemas.openxmlformats.org/officeDocument/2006/relationships/hyperlink" Target="http://www.theepochtimes.com/n3/1081169-anything-for-power-the-real-story-of-chinas-jiang-zemin-chapter-21/full/" TargetMode="External"/><Relationship Id="rId1403" Type="http://schemas.openxmlformats.org/officeDocument/2006/relationships/hyperlink" Target="http://web.archive.org/web/20061016213114/http:/www.publications.parliament.uk/pa/cm/cmedm/61012e01.htm" TargetMode="External"/><Relationship Id="rId1610" Type="http://schemas.openxmlformats.org/officeDocument/2006/relationships/hyperlink" Target="http://www.fmyv.es/ci/in/HR/12.pdf" TargetMode="External"/><Relationship Id="rId191" Type="http://schemas.openxmlformats.org/officeDocument/2006/relationships/hyperlink" Target="http://impunitywatch.com/wp-content/uploads/2017/09/PR_Syria_torture_CaesarFiles_GermanyCriminalComplaint_ECCHR_20170922.pdf" TargetMode="External"/><Relationship Id="rId289" Type="http://schemas.openxmlformats.org/officeDocument/2006/relationships/hyperlink" Target="https://electronicintifada.net/blogs/ali-abunimah/mavi-marmara-lawyers-file-case-against-israel-seizure-gaza-bound-estelle" TargetMode="External"/><Relationship Id="rId496" Type="http://schemas.openxmlformats.org/officeDocument/2006/relationships/hyperlink" Target="https://books.google.com/books?id=7o7KTp1341gC&amp;pg=PA126&amp;lpg=PA126" TargetMode="External"/><Relationship Id="rId149" Type="http://schemas.openxmlformats.org/officeDocument/2006/relationships/hyperlink" Target="http://www.coha.org/spotlight-on-el-salvador-the-truth-commission-and-the-jesuit-massacre/" TargetMode="External"/><Relationship Id="rId356" Type="http://schemas.openxmlformats.org/officeDocument/2006/relationships/hyperlink" Target="http://www.ngo-monitor.org/data/images/File/lawfare-monograph.pdf" TargetMode="External"/><Relationship Id="rId563"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770" Type="http://schemas.openxmlformats.org/officeDocument/2006/relationships/hyperlink" Target="http://dip21.bundestag.de/dip21/btd/18/125/1812533.pdf" TargetMode="External"/><Relationship Id="rId1193" Type="http://schemas.openxmlformats.org/officeDocument/2006/relationships/hyperlink" Target="http://www.zis-online.com/dat/artikel/2007_13_187.pdf" TargetMode="External"/><Relationship Id="rId216" Type="http://schemas.openxmlformats.org/officeDocument/2006/relationships/hyperlink" Target="http://www.achr.eu/newen113.htm" TargetMode="External"/><Relationship Id="rId423" Type="http://schemas.openxmlformats.org/officeDocument/2006/relationships/hyperlink" Target="http://www.mafdad.org/de/strafanzeige-gegen-recep-tayip-erdogan-u-a-nach-dem-volkerstrafgesetzbuch-wegen-kriegsverbrechen-und-verbrechen-gegen-die-menschlichkeit/" TargetMode="External"/><Relationship Id="rId868" Type="http://schemas.openxmlformats.org/officeDocument/2006/relationships/hyperlink" Target="http://dip21.bundestag.de/dip21/btd/18/125/1812533.pdf" TargetMode="External"/><Relationship Id="rId1053" Type="http://schemas.openxmlformats.org/officeDocument/2006/relationships/hyperlink" Target="http://www.zis-online.com/dat/artikel/2007_13_187.pdf" TargetMode="External"/><Relationship Id="rId1260" Type="http://schemas.openxmlformats.org/officeDocument/2006/relationships/hyperlink" Target="http://www.derechos.org/nizkor/arg/espana/gar.html" TargetMode="External"/><Relationship Id="rId1498" Type="http://schemas.openxmlformats.org/officeDocument/2006/relationships/hyperlink" Target="https://www.ecchr.eu/en/international-crimes-and-accountability/syria/torture-under-assad/articles/international-crimes-and-accountability-syria-torture-under-assad.html" TargetMode="External"/><Relationship Id="rId630" Type="http://schemas.openxmlformats.org/officeDocument/2006/relationships/hyperlink" Target="http://dip21.bundestag.de/dip21/btd/18/125/1812533.pdf" TargetMode="External"/><Relationship Id="rId728" Type="http://schemas.openxmlformats.org/officeDocument/2006/relationships/hyperlink" Target="http://dip21.bundestag.de/dip21/btd/18/125/1812533.pdf" TargetMode="External"/><Relationship Id="rId935" Type="http://schemas.openxmlformats.org/officeDocument/2006/relationships/hyperlink" Target="https://www.collectifpartiescivilesrwanda.fr/en/tableau-des-plaintes-du-cpcr/" TargetMode="External"/><Relationship Id="rId1358" Type="http://schemas.openxmlformats.org/officeDocument/2006/relationships/hyperlink" Target="http://web.archive.org/web/20061016213114/http:/www.publications.parliament.uk/pa/cm/cmedm/61012e01.htm" TargetMode="External"/><Relationship Id="rId1565" Type="http://schemas.openxmlformats.org/officeDocument/2006/relationships/hyperlink" Target="https://www.ecchr.eu/en/documents/publications/ecchr-publications/studies-and-reports.html?file=tl_files/Dokumente/Publikationen/FDLR%20Report%20Executive%20Summary_EN.PDF" TargetMode="External"/><Relationship Id="rId64" Type="http://schemas.openxmlformats.org/officeDocument/2006/relationships/hyperlink" Target="http://www.trial-ch.org/en/resources/trial-watch/trial-watch/profiles/profile/954/action/show/controller/Profile/tab/legal-procedure.html" TargetMode="External"/><Relationship Id="rId1120" Type="http://schemas.openxmlformats.org/officeDocument/2006/relationships/hyperlink" Target="http://www.zis-online.com/dat/artikel/2007_13_187.pdf" TargetMode="External"/><Relationship Id="rId1218" Type="http://schemas.openxmlformats.org/officeDocument/2006/relationships/hyperlink" Target="http://www.derechos.org/nizkor/arg/espana/gar.html" TargetMode="External"/><Relationship Id="rId1425" Type="http://schemas.openxmlformats.org/officeDocument/2006/relationships/hyperlink" Target="http://pchrgaza.org/files/Reports/English/pdf_spec/PCHR-UJ-BOOK.pdf" TargetMode="External"/><Relationship Id="rId280" Type="http://schemas.openxmlformats.org/officeDocument/2006/relationships/hyperlink" Target="https://trialinternational.org/latest-post/efrain-rios-montt-2/" TargetMode="External"/><Relationship Id="rId140" Type="http://schemas.openxmlformats.org/officeDocument/2006/relationships/hyperlink" Target="http://www.trial-ch.org/en/resources/trial-watch/trial-watch/profiles/profile/817/action/show/controller/Profile.html" TargetMode="External"/><Relationship Id="rId378" Type="http://schemas.openxmlformats.org/officeDocument/2006/relationships/hyperlink" Target="https://web.archive.org/web/20120303014906/http:/www.mazlumder.org/ing/haber_detay.asp?haberID=15" TargetMode="External"/><Relationship Id="rId585" Type="http://schemas.openxmlformats.org/officeDocument/2006/relationships/hyperlink" Target="http://dip21.bundestag.de/dip21/btd/18/125/1812533.pdf" TargetMode="External"/><Relationship Id="rId792" Type="http://schemas.openxmlformats.org/officeDocument/2006/relationships/hyperlink" Target="http://dip21.bundestag.de/dip21/btd/18/125/1812533.pdf" TargetMode="External"/><Relationship Id="rId6" Type="http://schemas.openxmlformats.org/officeDocument/2006/relationships/hyperlink" Target="http://elclarin.cl/fpa/pdf/p_050796_en.pdf" TargetMode="External"/><Relationship Id="rId238" Type="http://schemas.openxmlformats.org/officeDocument/2006/relationships/hyperlink" Target="https://www.ecchr.eu/en/case/german-authorities-issue-arrest-warrant-against-jamil-hassan-head-of-the-syrian-air-force-intellige/" TargetMode="External"/><Relationship Id="rId445" Type="http://schemas.openxmlformats.org/officeDocument/2006/relationships/hyperlink" Target="https://books.google.com/books?id=7o7KTp1341gC&amp;pg=PA126&amp;lpg=PA126" TargetMode="External"/><Relationship Id="rId652" Type="http://schemas.openxmlformats.org/officeDocument/2006/relationships/hyperlink" Target="http://dip21.bundestag.de/dip21/btd/18/125/1812533.pdf" TargetMode="External"/><Relationship Id="rId1075" Type="http://schemas.openxmlformats.org/officeDocument/2006/relationships/hyperlink" Target="http://www.zis-online.com/dat/artikel/2007_13_187.pdf" TargetMode="External"/><Relationship Id="rId1282" Type="http://schemas.openxmlformats.org/officeDocument/2006/relationships/hyperlink" Target="http://www.derechos.org/nizkor/arg/espana/gar.html" TargetMode="External"/><Relationship Id="rId305" Type="http://schemas.openxmlformats.org/officeDocument/2006/relationships/hyperlink" Target="https://www.independent.co.uk/news/world/europe/recep-tayyip-erdogan-latest-news-sweden-genocide-lawsuit-turkey-president-kurdish-a7835951.html" TargetMode="External"/><Relationship Id="rId512" Type="http://schemas.openxmlformats.org/officeDocument/2006/relationships/hyperlink" Target="https://trialinternational.org/latest-post/donald-h-rumsfeld/" TargetMode="External"/><Relationship Id="rId957" Type="http://schemas.openxmlformats.org/officeDocument/2006/relationships/hyperlink" Target="http://www.countrywatch.com/Content/pdfs/reviews/B36LQ863.01c.pdf" TargetMode="External"/><Relationship Id="rId1142" Type="http://schemas.openxmlformats.org/officeDocument/2006/relationships/hyperlink" Target="http://www.zis-online.com/dat/artikel/2007_13_187.pdf" TargetMode="External"/><Relationship Id="rId1587" Type="http://schemas.openxmlformats.org/officeDocument/2006/relationships/hyperlink" Target="https://www.haaretz.com/1.5427849:%20Danish%20police%20Tuesday%20rejected%20a%20formal%20complaint%20by%20a%20group%20of%20torture%20victims%20against%20new%20Israeli%20ambassador%20Carmi%20Gillon%20for%20sanctioning%20torture%20in%20his%20own%20country,%20citing%20the%20diplomat's%20immunity." TargetMode="External"/><Relationship Id="rId86" Type="http://schemas.openxmlformats.org/officeDocument/2006/relationships/hyperlink" Target="http://lauthentic.info/Social/article/Mauritanie-une-plainte-pour-torture-deposee-en-France" TargetMode="External"/><Relationship Id="rId817" Type="http://schemas.openxmlformats.org/officeDocument/2006/relationships/hyperlink" Target="http://dip21.bundestag.de/dip21/btd/18/125/1812533.pdf" TargetMode="External"/><Relationship Id="rId1002" Type="http://schemas.openxmlformats.org/officeDocument/2006/relationships/hyperlink" Target="http://en.minghui.org/html/articles/2003/11/29/42699.html" TargetMode="External"/><Relationship Id="rId1447" Type="http://schemas.openxmlformats.org/officeDocument/2006/relationships/hyperlink" Target="https://web.archive.org/web/20050310130806/http:/www.tunisnews.net/9novembre01.htm" TargetMode="External"/><Relationship Id="rId1307" Type="http://schemas.openxmlformats.org/officeDocument/2006/relationships/hyperlink" Target="http://www.derechos.org/nizkor/arg/espana/gar.html" TargetMode="External"/><Relationship Id="rId1514" Type="http://schemas.openxmlformats.org/officeDocument/2006/relationships/hyperlink" Target="http://politica.elpais.com/politica/2014/10/31/actualidad/1414789472_600996.html" TargetMode="External"/><Relationship Id="rId13" Type="http://schemas.openxmlformats.org/officeDocument/2006/relationships/hyperlink" Target="http://www.trial-ch.org/en/resources/trial-watch/trial-watch/profiles/profile/954/action/show/controller/Profile/tab/legal-procedure.html" TargetMode="External"/><Relationship Id="rId162" Type="http://schemas.openxmlformats.org/officeDocument/2006/relationships/hyperlink" Target="http://ihrp.law.utoronto.ca/utfl_file/count/documents/WorkingGroup_Clinic/Spain%20Universal%20Jurisdiction%20Memo.pdf" TargetMode="External"/><Relationship Id="rId467" Type="http://schemas.openxmlformats.org/officeDocument/2006/relationships/hyperlink" Target="https://books.google.com/books?id=7o7KTp1341gC&amp;pg=PA126&amp;lpg=PA126" TargetMode="External"/><Relationship Id="rId1097" Type="http://schemas.openxmlformats.org/officeDocument/2006/relationships/hyperlink" Target="http://www.zis-online.com/dat/artikel/2007_13_187.pdf" TargetMode="External"/><Relationship Id="rId674" Type="http://schemas.openxmlformats.org/officeDocument/2006/relationships/hyperlink" Target="http://dip21.bundestag.de/dip21/btd/18/125/1812533.pdf" TargetMode="External"/><Relationship Id="rId881" Type="http://schemas.openxmlformats.org/officeDocument/2006/relationships/hyperlink" Target="http://dip21.bundestag.de/dip21/btd/18/125/1812533.pdf" TargetMode="External"/><Relationship Id="rId979" Type="http://schemas.openxmlformats.org/officeDocument/2006/relationships/hyperlink" Target="http://www.asser.nl/media/1421/spain-yihl-15-2012.pdf" TargetMode="External"/><Relationship Id="rId327" Type="http://schemas.openxmlformats.org/officeDocument/2006/relationships/hyperlink" Target="http://www.veritasrwandaforum.org/material/press_release_080208_eng.pdf" TargetMode="External"/><Relationship Id="rId534" Type="http://schemas.openxmlformats.org/officeDocument/2006/relationships/hyperlink" Target="http://www.camer.be/49766/35:32/cameroun-devoir-de-memoire-affaire-des-9-disparus-de-bepanda-plainte-en-belgique-pour-crimes-contre-l39humanite-cameroon.html" TargetMode="External"/><Relationship Id="rId741" Type="http://schemas.openxmlformats.org/officeDocument/2006/relationships/hyperlink" Target="http://dip21.bundestag.de/dip21/btd/18/125/1812533.pdf" TargetMode="External"/><Relationship Id="rId839" Type="http://schemas.openxmlformats.org/officeDocument/2006/relationships/hyperlink" Target="http://dip21.bundestag.de/dip21/btd/18/125/1812533.pdf" TargetMode="External"/><Relationship Id="rId1164" Type="http://schemas.openxmlformats.org/officeDocument/2006/relationships/hyperlink" Target="http://www.zis-online.com/dat/artikel/2007_13_187.pdf" TargetMode="External"/><Relationship Id="rId1371" Type="http://schemas.openxmlformats.org/officeDocument/2006/relationships/hyperlink" Target="http://web.archive.org/web/20061016213114/http:/www.publications.parliament.uk/pa/cm/cmedm/61012e01.htm" TargetMode="External"/><Relationship Id="rId1469" Type="http://schemas.openxmlformats.org/officeDocument/2006/relationships/hyperlink" Target="https://www.efe.com/efe/espana/politica/un-juez-argentino-pide-ayuda-a-espana-para-imputar-eta-crimen-contra-la-humanidad/10002-2942268" TargetMode="External"/><Relationship Id="rId601" Type="http://schemas.openxmlformats.org/officeDocument/2006/relationships/hyperlink" Target="http://dip21.bundestag.de/dip21/btd/18/125/1812533.pdf" TargetMode="External"/><Relationship Id="rId1024" Type="http://schemas.openxmlformats.org/officeDocument/2006/relationships/hyperlink" Target="http://www.reuters.com/article/us-france-syria-assad-idUSKCN0RU11320150930" TargetMode="External"/><Relationship Id="rId1231" Type="http://schemas.openxmlformats.org/officeDocument/2006/relationships/hyperlink" Target="http://www.derechos.org/nizkor/arg/espana/gar.html" TargetMode="External"/><Relationship Id="rId906" Type="http://schemas.openxmlformats.org/officeDocument/2006/relationships/hyperlink" Target="https://trialinternational.org/latest-post/milic-martinovic/" TargetMode="External"/><Relationship Id="rId1329" Type="http://schemas.openxmlformats.org/officeDocument/2006/relationships/hyperlink" Target="http://www.derechos.org/nizkor/arg/espana/gar.html" TargetMode="External"/><Relationship Id="rId1536" Type="http://schemas.openxmlformats.org/officeDocument/2006/relationships/hyperlink" Target="http://politica.elpais.com/politica/2014/10/31/actualidad/1414789472_600996.html" TargetMode="External"/><Relationship Id="rId35" Type="http://schemas.openxmlformats.org/officeDocument/2006/relationships/hyperlink" Target="https://www.ecchr.eu/en/case/the-path-to-justice-leads-through-europe-eg-austria/" TargetMode="External"/><Relationship Id="rId1603" Type="http://schemas.openxmlformats.org/officeDocument/2006/relationships/hyperlink" Target="http://www.fmyv.es/ci/in/HR/12.pdf" TargetMode="External"/><Relationship Id="rId184" Type="http://schemas.openxmlformats.org/officeDocument/2006/relationships/hyperlink" Target="http://impunitywatch.com/wp-content/uploads/2017/09/PR_Syria_torture_CaesarFiles_GermanyCriminalComplaint_ECCHR_20170922.pdf" TargetMode="External"/><Relationship Id="rId391" Type="http://schemas.openxmlformats.org/officeDocument/2006/relationships/hyperlink" Target="http://www.mafdad.org/de/strafanzeige-gegen-recep-tayip-erdogan-u-a-nach-dem-volkerstrafgesetzbuch-wegen-kriegsverbrechen-und-verbrechen-gegen-die-menschlichkeit/" TargetMode="External"/><Relationship Id="rId251" Type="http://schemas.openxmlformats.org/officeDocument/2006/relationships/hyperlink" Target="http://www.sl-center.org/?language=english" TargetMode="External"/><Relationship Id="rId489" Type="http://schemas.openxmlformats.org/officeDocument/2006/relationships/hyperlink" Target="https://books.google.com/books?id=7o7KTp1341gC&amp;pg=PA126&amp;lpg=PA126" TargetMode="External"/><Relationship Id="rId696" Type="http://schemas.openxmlformats.org/officeDocument/2006/relationships/hyperlink" Target="http://dip21.bundestag.de/dip21/btd/18/125/1812533.pdf" TargetMode="External"/><Relationship Id="rId349" Type="http://schemas.openxmlformats.org/officeDocument/2006/relationships/hyperlink" Target="http://www.veritasrwandaforum.org/material/press_release_080208_eng.pdf" TargetMode="External"/><Relationship Id="rId556" Type="http://schemas.openxmlformats.org/officeDocument/2006/relationships/hyperlink" Target="https://www.ecchr.eu/en/our_work/international-crimes-and-accountability/u-s-accountability/germany.html" TargetMode="External"/><Relationship Id="rId763" Type="http://schemas.openxmlformats.org/officeDocument/2006/relationships/hyperlink" Target="http://dip21.bundestag.de/dip21/btd/18/125/1812533.pdf" TargetMode="External"/><Relationship Id="rId1186" Type="http://schemas.openxmlformats.org/officeDocument/2006/relationships/hyperlink" Target="http://www.zis-online.com/dat/artikel/2007_13_187.pdf" TargetMode="External"/><Relationship Id="rId1393" Type="http://schemas.openxmlformats.org/officeDocument/2006/relationships/hyperlink" Target="http://web.archive.org/web/20061016213114/http:/www.publications.parliament.uk/pa/cm/cmedm/61012e01.htm" TargetMode="External"/><Relationship Id="rId111" Type="http://schemas.openxmlformats.org/officeDocument/2006/relationships/hyperlink" Target="https://trialinternational.org/latest-post/philip-decamp/" TargetMode="External"/><Relationship Id="rId209" Type="http://schemas.openxmlformats.org/officeDocument/2006/relationships/hyperlink" Target="http://www.haaretz.com/news/swedish-political-youth-group-files-complaint-against-sharon-1.42520" TargetMode="External"/><Relationship Id="rId416" Type="http://schemas.openxmlformats.org/officeDocument/2006/relationships/hyperlink" Target="http://tamilguardian.com/content/german-lawsuit-accuses-turkish-president-war-crimes-against-kurds?articleid=21179" TargetMode="External"/><Relationship Id="rId970" Type="http://schemas.openxmlformats.org/officeDocument/2006/relationships/hyperlink" Target="http://www.asser.nl/media/1421/spain-yihl-15-2012.pdf" TargetMode="External"/><Relationship Id="rId1046" Type="http://schemas.openxmlformats.org/officeDocument/2006/relationships/hyperlink" Target="http://www.zis-online.com/dat/artikel/2007_13_187.pdf" TargetMode="External"/><Relationship Id="rId1253" Type="http://schemas.openxmlformats.org/officeDocument/2006/relationships/hyperlink" Target="http://www.derechos.org/nizkor/arg/espana/gar.html" TargetMode="External"/><Relationship Id="rId623" Type="http://schemas.openxmlformats.org/officeDocument/2006/relationships/hyperlink" Target="http://dip21.bundestag.de/dip21/btd/18/125/1812533.pdf" TargetMode="External"/><Relationship Id="rId830" Type="http://schemas.openxmlformats.org/officeDocument/2006/relationships/hyperlink" Target="http://dip21.bundestag.de/dip21/btd/18/125/1812533.pdf" TargetMode="External"/><Relationship Id="rId928" Type="http://schemas.openxmlformats.org/officeDocument/2006/relationships/hyperlink" Target="http://uk.reuters.com/article/uk-europe-migrants-warcrimes-norway/norway-police-search-for-syrian-war-criminals-among-asylum-seekers-idUKKCN0UT1FG" TargetMode="External"/><Relationship Id="rId1460" Type="http://schemas.openxmlformats.org/officeDocument/2006/relationships/hyperlink" Target="https://www.efe.com/efe/espana/politica/un-juez-argentino-pide-ayuda-a-espana-para-imputar-eta-crimen-contra-la-humanidad/10002-2942268" TargetMode="External"/><Relationship Id="rId1558" Type="http://schemas.openxmlformats.org/officeDocument/2006/relationships/hyperlink" Target="https://trialinternational.org/latest-post/alphonse-higaniro/" TargetMode="External"/><Relationship Id="rId57" Type="http://schemas.openxmlformats.org/officeDocument/2006/relationships/hyperlink" Target="https://trialinternational.org/latest-post/thierry-desmarest/" TargetMode="External"/><Relationship Id="rId1113" Type="http://schemas.openxmlformats.org/officeDocument/2006/relationships/hyperlink" Target="http://www.zis-online.com/dat/artikel/2007_13_187.pdf" TargetMode="External"/><Relationship Id="rId1320" Type="http://schemas.openxmlformats.org/officeDocument/2006/relationships/hyperlink" Target="http://www.derechos.org/nizkor/arg/espana/gar.html" TargetMode="External"/><Relationship Id="rId1418" Type="http://schemas.openxmlformats.org/officeDocument/2006/relationships/hyperlink" Target="https://trialinternational.org/latest-post/ahmed-hamdane-mahmoud-el-ayach-el-aswadi/" TargetMode="External"/><Relationship Id="rId273" Type="http://schemas.openxmlformats.org/officeDocument/2006/relationships/hyperlink" Target="http://www.rediff.com/news/2003/aug/20modi1.htm" TargetMode="External"/><Relationship Id="rId480" Type="http://schemas.openxmlformats.org/officeDocument/2006/relationships/hyperlink" Target="https://books.google.com/books?id=7o7KTp1341gC&amp;pg=PA126&amp;lpg=PA126" TargetMode="External"/><Relationship Id="rId133" Type="http://schemas.openxmlformats.org/officeDocument/2006/relationships/hyperlink" Target="http://www.coha.org/spotlight-on-el-salvador-the-truth-commission-and-the-jesuit-massacre/" TargetMode="External"/><Relationship Id="rId340" Type="http://schemas.openxmlformats.org/officeDocument/2006/relationships/hyperlink" Target="http://www.veritasrwandaforum.org/material/press_release_080208_eng.pdf" TargetMode="External"/><Relationship Id="rId578" Type="http://schemas.openxmlformats.org/officeDocument/2006/relationships/hyperlink" Target="http://dip21.bundestag.de/dip21/btd/18/125/1812533.pdf" TargetMode="External"/><Relationship Id="rId785" Type="http://schemas.openxmlformats.org/officeDocument/2006/relationships/hyperlink" Target="http://dip21.bundestag.de/dip21/btd/18/125/1812533.pdf" TargetMode="External"/><Relationship Id="rId992" Type="http://schemas.openxmlformats.org/officeDocument/2006/relationships/hyperlink" Target="http://www.clearwisdom.net/emh/articles/2004/3/8/45850.html" TargetMode="External"/><Relationship Id="rId200" Type="http://schemas.openxmlformats.org/officeDocument/2006/relationships/hyperlink" Target="http://jurist.org/paperchase/2015/11/spain-judge-seeks-arrests-of-israel-pm-over-2010-flotilla-attacks.php" TargetMode="External"/><Relationship Id="rId438" Type="http://schemas.openxmlformats.org/officeDocument/2006/relationships/hyperlink" Target="https://books.google.com/books?id=7o7KTp1341gC&amp;pg=PA126&amp;lpg=PA126" TargetMode="External"/><Relationship Id="rId645" Type="http://schemas.openxmlformats.org/officeDocument/2006/relationships/hyperlink" Target="http://dip21.bundestag.de/dip21/btd/18/125/1812533.pdf" TargetMode="External"/><Relationship Id="rId852" Type="http://schemas.openxmlformats.org/officeDocument/2006/relationships/hyperlink" Target="http://dip21.bundestag.de/dip21/btd/18/125/1812533.pdf" TargetMode="External"/><Relationship Id="rId1068" Type="http://schemas.openxmlformats.org/officeDocument/2006/relationships/hyperlink" Target="http://www.zis-online.com/dat/artikel/2007_13_187.pdf" TargetMode="External"/><Relationship Id="rId1275" Type="http://schemas.openxmlformats.org/officeDocument/2006/relationships/hyperlink" Target="http://www.derechos.org/nizkor/arg/espana/gar.html" TargetMode="External"/><Relationship Id="rId1482" Type="http://schemas.openxmlformats.org/officeDocument/2006/relationships/hyperlink" Target="https://www.efe.com/efe/espana/politica/un-juez-argentino-pide-ayuda-a-espana-para-imputar-eta-crimen-contra-la-humanidad/10002-2942268" TargetMode="External"/><Relationship Id="rId505" Type="http://schemas.openxmlformats.org/officeDocument/2006/relationships/hyperlink" Target="http://www.newtimes.co.rw/section/article/2012-07-06/54763/" TargetMode="External"/><Relationship Id="rId712" Type="http://schemas.openxmlformats.org/officeDocument/2006/relationships/hyperlink" Target="http://dip21.bundestag.de/dip21/btd/18/125/1812533.pdf" TargetMode="External"/><Relationship Id="rId1135" Type="http://schemas.openxmlformats.org/officeDocument/2006/relationships/hyperlink" Target="http://www.zis-online.com/dat/artikel/2007_13_187.pdf" TargetMode="External"/><Relationship Id="rId1342" Type="http://schemas.openxmlformats.org/officeDocument/2006/relationships/hyperlink" Target="http://www.derechos.org/nizkor/arg/espana/gar.html" TargetMode="External"/><Relationship Id="rId79" Type="http://schemas.openxmlformats.org/officeDocument/2006/relationships/hyperlink" Target="http://news.bbc.co.uk/2/hi/asia-pacific/3819535.stm" TargetMode="External"/><Relationship Id="rId1202" Type="http://schemas.openxmlformats.org/officeDocument/2006/relationships/hyperlink" Target="http://www.derechos.org/nizkor/arg/espana/gar.html" TargetMode="External"/><Relationship Id="rId1507" Type="http://schemas.openxmlformats.org/officeDocument/2006/relationships/hyperlink" Target="http://politica.elpais.com/politica/2014/10/31/actualidad/1414789472_600996.html" TargetMode="External"/><Relationship Id="rId295" Type="http://schemas.openxmlformats.org/officeDocument/2006/relationships/hyperlink" Target="https://trialinternational.org/latest-post/agnes-reeves-taylor/" TargetMode="External"/><Relationship Id="rId155" Type="http://schemas.openxmlformats.org/officeDocument/2006/relationships/hyperlink" Target="http://ihrp.law.utoronto.ca/utfl_file/count/documents/WorkingGroup_Clinic/Spain%20Universal%20Jurisdiction%20Memo.pdf" TargetMode="External"/><Relationship Id="rId362" Type="http://schemas.openxmlformats.org/officeDocument/2006/relationships/hyperlink" Target="http://www.clearwisdom.net/html/articles/2005/3/18/zip.html" TargetMode="External"/><Relationship Id="rId1297" Type="http://schemas.openxmlformats.org/officeDocument/2006/relationships/hyperlink" Target="http://www.derechos.org/nizkor/arg/espana/gar.html" TargetMode="External"/><Relationship Id="rId222" Type="http://schemas.openxmlformats.org/officeDocument/2006/relationships/hyperlink" Target="http://www.sangonet.com/Anzeretenetik2Infop/AppelrepriseTrPlainteTI.html" TargetMode="External"/><Relationship Id="rId667" Type="http://schemas.openxmlformats.org/officeDocument/2006/relationships/hyperlink" Target="http://dip21.bundestag.de/dip21/btd/18/125/1812533.pdf" TargetMode="External"/><Relationship Id="rId874" Type="http://schemas.openxmlformats.org/officeDocument/2006/relationships/hyperlink" Target="http://dip21.bundestag.de/dip21/btd/18/125/1812533.pdf" TargetMode="External"/><Relationship Id="rId527" Type="http://schemas.openxmlformats.org/officeDocument/2006/relationships/hyperlink" Target="http://www.camer.be/49766/35:32/cameroun-devoir-de-memoire-affaire-des-9-disparus-de-bepanda-plainte-en-belgique-pour-crimes-contre-l39humanite-cameroon.html" TargetMode="External"/><Relationship Id="rId734" Type="http://schemas.openxmlformats.org/officeDocument/2006/relationships/hyperlink" Target="http://dip21.bundestag.de/dip21/btd/18/125/1812533.pdf" TargetMode="External"/><Relationship Id="rId941" Type="http://schemas.openxmlformats.org/officeDocument/2006/relationships/hyperlink" Target="http://www.trial-ch.org/en/resources/trial-watch/trial-watch/profiles/profile/653/action/show/controller/Profile.html" TargetMode="External"/><Relationship Id="rId1157" Type="http://schemas.openxmlformats.org/officeDocument/2006/relationships/hyperlink" Target="http://www.zis-online.com/dat/artikel/2007_13_187.pdf" TargetMode="External"/><Relationship Id="rId1364" Type="http://schemas.openxmlformats.org/officeDocument/2006/relationships/hyperlink" Target="http://web.archive.org/web/20061016213114/http:/www.publications.parliament.uk/pa/cm/cmedm/61012e01.htm" TargetMode="External"/><Relationship Id="rId1571" Type="http://schemas.openxmlformats.org/officeDocument/2006/relationships/hyperlink" Target="http://elclarin.cl/fpa/pdf/p_050796_en.pdf" TargetMode="External"/><Relationship Id="rId70" Type="http://schemas.openxmlformats.org/officeDocument/2006/relationships/hyperlink" Target="https://trialinternational.org/latest-post/fidel-castro/" TargetMode="External"/><Relationship Id="rId801" Type="http://schemas.openxmlformats.org/officeDocument/2006/relationships/hyperlink" Target="http://dip21.bundestag.de/dip21/btd/18/125/1812533.pdf" TargetMode="External"/><Relationship Id="rId1017" Type="http://schemas.openxmlformats.org/officeDocument/2006/relationships/hyperlink" Target="https://web.archive.org/web/20081121165411/http:/www.trial-ch.org/en/swiss/cases-in-switzerland/iraq.html" TargetMode="External"/><Relationship Id="rId1224" Type="http://schemas.openxmlformats.org/officeDocument/2006/relationships/hyperlink" Target="http://www.derechos.org/nizkor/arg/espana/gar.html" TargetMode="External"/><Relationship Id="rId1431" Type="http://schemas.openxmlformats.org/officeDocument/2006/relationships/hyperlink" Target="https://www.fidh.org/en/region/americas/usa/USA-Guantanamo-Abu-Ghraib/DONALD-RUMSFELD-CHARGED-WITH" TargetMode="External"/><Relationship Id="rId1529" Type="http://schemas.openxmlformats.org/officeDocument/2006/relationships/hyperlink" Target="http://politica.elpais.com/politica/2014/10/31/actualidad/1414789472_600996.html" TargetMode="External"/><Relationship Id="rId28" Type="http://schemas.openxmlformats.org/officeDocument/2006/relationships/hyperlink" Target="https://www.ecchr.eu/en/case/the-path-to-justice-leads-through-europe-eg-austria/" TargetMode="External"/><Relationship Id="rId177" Type="http://schemas.openxmlformats.org/officeDocument/2006/relationships/hyperlink" Target="http://www.reuters.com/article/us-argentina-china-falungong-idUSTRE5BM02B20091223" TargetMode="External"/><Relationship Id="rId384" Type="http://schemas.openxmlformats.org/officeDocument/2006/relationships/hyperlink" Target="http://tamilguardian.com/content/german-lawsuit-accuses-turkish-president-war-crimes-against-kurds?articleid=21179" TargetMode="External"/><Relationship Id="rId591" Type="http://schemas.openxmlformats.org/officeDocument/2006/relationships/hyperlink" Target="http://dip21.bundestag.de/dip21/btd/18/125/1812533.pdf" TargetMode="External"/><Relationship Id="rId244" Type="http://schemas.openxmlformats.org/officeDocument/2006/relationships/hyperlink" Target="https://www.ecchr.eu/en/case/german-authorities-issue-arrest-warrant-against-jamil-hassan-head-of-the-syrian-air-force-intellige/" TargetMode="External"/><Relationship Id="rId689" Type="http://schemas.openxmlformats.org/officeDocument/2006/relationships/hyperlink" Target="http://dip21.bundestag.de/dip21/btd/18/125/1812533.pdf" TargetMode="External"/><Relationship Id="rId896" Type="http://schemas.openxmlformats.org/officeDocument/2006/relationships/hyperlink" Target="https://www.generalbundesanwalt.de/de/showpress.php?themenid=19&amp;newsid=680" TargetMode="External"/><Relationship Id="rId1081" Type="http://schemas.openxmlformats.org/officeDocument/2006/relationships/hyperlink" Target="http://www.zis-online.com/dat/artikel/2007_13_187.pdf" TargetMode="External"/><Relationship Id="rId451" Type="http://schemas.openxmlformats.org/officeDocument/2006/relationships/hyperlink" Target="https://books.google.com/books?id=7o7KTp1341gC&amp;pg=PA126&amp;lpg=PA126" TargetMode="External"/><Relationship Id="rId549" Type="http://schemas.openxmlformats.org/officeDocument/2006/relationships/hyperlink" Target="https://www.ecchr.eu/en/our_work/international-crimes-and-accountability/u-s-accountability/germany.html" TargetMode="External"/><Relationship Id="rId756" Type="http://schemas.openxmlformats.org/officeDocument/2006/relationships/hyperlink" Target="http://dip21.bundestag.de/dip21/btd/18/125/1812533.pdf" TargetMode="External"/><Relationship Id="rId1179" Type="http://schemas.openxmlformats.org/officeDocument/2006/relationships/hyperlink" Target="http://www.zis-online.com/dat/artikel/2007_13_187.pdf" TargetMode="External"/><Relationship Id="rId1386" Type="http://schemas.openxmlformats.org/officeDocument/2006/relationships/hyperlink" Target="http://web.archive.org/web/20061016213114/http:/www.publications.parliament.uk/pa/cm/cmedm/61012e01.htm" TargetMode="External"/><Relationship Id="rId1593" Type="http://schemas.openxmlformats.org/officeDocument/2006/relationships/hyperlink" Target="http://www.trial-ch.org/en/activities/litigation/trials-cases-in-switzerland/khaled-nezzar-algeria-2011.html" TargetMode="External"/><Relationship Id="rId104" Type="http://schemas.openxmlformats.org/officeDocument/2006/relationships/hyperlink" Target="http://lauthentic.info/Social/article/Mauritanie-une-plainte-pour-torture-deposee-en-France" TargetMode="External"/><Relationship Id="rId311" Type="http://schemas.openxmlformats.org/officeDocument/2006/relationships/hyperlink" Target="http://www.veritasrwandaforum.org/material/press_release_080208_eng.pdf" TargetMode="External"/><Relationship Id="rId409" Type="http://schemas.openxmlformats.org/officeDocument/2006/relationships/hyperlink" Target="http://www.mafdad.org/de/strafanzeige-gegen-recep-tayip-erdogan-u-a-nach-dem-volkerstrafgesetzbuch-wegen-kriegsverbrechen-und-verbrechen-gegen-die-menschlichkeit/" TargetMode="External"/><Relationship Id="rId963" Type="http://schemas.openxmlformats.org/officeDocument/2006/relationships/hyperlink" Target="http://www.asser.nl/media/1421/spain-yihl-15-2012.pdf" TargetMode="External"/><Relationship Id="rId1039" Type="http://schemas.openxmlformats.org/officeDocument/2006/relationships/hyperlink" Target="http://www.zis-online.com/dat/artikel/2007_13_187.pdf" TargetMode="External"/><Relationship Id="rId1246" Type="http://schemas.openxmlformats.org/officeDocument/2006/relationships/hyperlink" Target="http://www.derechos.org/nizkor/arg/espana/gar.html" TargetMode="External"/><Relationship Id="rId92" Type="http://schemas.openxmlformats.org/officeDocument/2006/relationships/hyperlink" Target="http://lauthentic.info/Social/article/Mauritanie-une-plainte-pour-torture-deposee-en-France" TargetMode="External"/><Relationship Id="rId616" Type="http://schemas.openxmlformats.org/officeDocument/2006/relationships/hyperlink" Target="http://dip21.bundestag.de/dip21/btd/18/125/1812533.pdf" TargetMode="External"/><Relationship Id="rId823" Type="http://schemas.openxmlformats.org/officeDocument/2006/relationships/hyperlink" Target="http://dip21.bundestag.de/dip21/btd/18/125/1812533.pdf" TargetMode="External"/><Relationship Id="rId1453" Type="http://schemas.openxmlformats.org/officeDocument/2006/relationships/hyperlink" Target="https://www.efe.com/efe/espana/politica/un-juez-argentino-pide-ayuda-a-espana-para-imputar-eta-crimen-contra-la-humanidad/10002-2942268" TargetMode="External"/><Relationship Id="rId1106" Type="http://schemas.openxmlformats.org/officeDocument/2006/relationships/hyperlink" Target="http://www.zis-online.com/dat/artikel/2007_13_187.pdf" TargetMode="External"/><Relationship Id="rId1313" Type="http://schemas.openxmlformats.org/officeDocument/2006/relationships/hyperlink" Target="http://www.derechos.org/nizkor/arg/espana/gar.html" TargetMode="External"/><Relationship Id="rId1520" Type="http://schemas.openxmlformats.org/officeDocument/2006/relationships/hyperlink" Target="https://trialinternational.org/latest-post/hadi-habeeb-hilal/" TargetMode="External"/><Relationship Id="rId1618" Type="http://schemas.openxmlformats.org/officeDocument/2006/relationships/hyperlink" Target="https://trialinternational.org/latest-post/yvonne-ntacyobatabara-basebya/" TargetMode="External"/><Relationship Id="rId199" Type="http://schemas.openxmlformats.org/officeDocument/2006/relationships/hyperlink" Target="http://jurist.org/paperchase/2015/11/spain-judge-seeks-arrests-of-israel-pm-over-2010-flotilla-attacks.php" TargetMode="External"/><Relationship Id="rId266" Type="http://schemas.openxmlformats.org/officeDocument/2006/relationships/hyperlink" Target="https://www.ecchr.eu/fileadmin/Hintergrundberichte/Background_Syria_Torture_Saydnaya_ECCHR_20171108.pdf" TargetMode="External"/><Relationship Id="rId473" Type="http://schemas.openxmlformats.org/officeDocument/2006/relationships/hyperlink" Target="https://books.google.com/books?id=7o7KTp1341gC&amp;pg=PA126&amp;lpg=PA126" TargetMode="External"/><Relationship Id="rId680" Type="http://schemas.openxmlformats.org/officeDocument/2006/relationships/hyperlink" Target="http://dip21.bundestag.de/dip21/btd/18/125/1812533.pdf" TargetMode="External"/><Relationship Id="rId126" Type="http://schemas.openxmlformats.org/officeDocument/2006/relationships/hyperlink" Target="http://www.trial-ch.org/en/resources/trial-watch/trial-watch/profiles/profile/817/action/show/controller/Profile.html" TargetMode="External"/><Relationship Id="rId333" Type="http://schemas.openxmlformats.org/officeDocument/2006/relationships/hyperlink" Target="http://www.veritasrwandaforum.org/material/press_release_080208_eng.pdf" TargetMode="External"/><Relationship Id="rId540" Type="http://schemas.openxmlformats.org/officeDocument/2006/relationships/hyperlink" Target="https://www.collectifpartiescivilesrwanda.fr/en/tableau-des-plaintes-du-cpcr/" TargetMode="External"/><Relationship Id="rId778" Type="http://schemas.openxmlformats.org/officeDocument/2006/relationships/hyperlink" Target="http://dip21.bundestag.de/dip21/btd/18/125/1812533.pdf" TargetMode="External"/><Relationship Id="rId985" Type="http://schemas.openxmlformats.org/officeDocument/2006/relationships/hyperlink" Target="http://www.asser.nl/media/1421/spain-yihl-15-2012.pdf" TargetMode="External"/><Relationship Id="rId1170" Type="http://schemas.openxmlformats.org/officeDocument/2006/relationships/hyperlink" Target="http://www.zis-online.com/dat/artikel/2007_13_187.pdf" TargetMode="External"/><Relationship Id="rId638" Type="http://schemas.openxmlformats.org/officeDocument/2006/relationships/hyperlink" Target="http://dip21.bundestag.de/dip21/btd/18/125/1812533.pdf" TargetMode="External"/><Relationship Id="rId845" Type="http://schemas.openxmlformats.org/officeDocument/2006/relationships/hyperlink" Target="http://dip21.bundestag.de/dip21/btd/18/125/1812533.pdf" TargetMode="External"/><Relationship Id="rId1030" Type="http://schemas.openxmlformats.org/officeDocument/2006/relationships/hyperlink" Target="http://www.zis-online.com/dat/artikel/2007_13_187.pdf" TargetMode="External"/><Relationship Id="rId1268" Type="http://schemas.openxmlformats.org/officeDocument/2006/relationships/hyperlink" Target="http://www.derechos.org/nizkor/arg/espana/gar.html" TargetMode="External"/><Relationship Id="rId1475" Type="http://schemas.openxmlformats.org/officeDocument/2006/relationships/hyperlink" Target="https://www.efe.com/efe/espana/politica/un-juez-argentino-pide-ayuda-a-espana-para-imputar-eta-crimen-contra-la-humanidad/10002-2942268" TargetMode="External"/><Relationship Id="rId400" Type="http://schemas.openxmlformats.org/officeDocument/2006/relationships/hyperlink" Target="http://tamilguardian.com/content/german-lawsuit-accuses-turkish-president-war-crimes-against-kurds?articleid=21179" TargetMode="External"/><Relationship Id="rId705" Type="http://schemas.openxmlformats.org/officeDocument/2006/relationships/hyperlink" Target="http://dip21.bundestag.de/dip21/btd/18/125/1812533.pdf" TargetMode="External"/><Relationship Id="rId1128" Type="http://schemas.openxmlformats.org/officeDocument/2006/relationships/hyperlink" Target="http://www.zis-online.com/dat/artikel/2007_13_187.pdf" TargetMode="External"/><Relationship Id="rId1335" Type="http://schemas.openxmlformats.org/officeDocument/2006/relationships/hyperlink" Target="http://www.derechos.org/nizkor/arg/espana/gar.html" TargetMode="External"/><Relationship Id="rId1542" Type="http://schemas.openxmlformats.org/officeDocument/2006/relationships/hyperlink" Target="https://ergaomnesnet.com/2013/03/22/gendering-jurisdiction/" TargetMode="External"/><Relationship Id="rId912" Type="http://schemas.openxmlformats.org/officeDocument/2006/relationships/hyperlink" Target="http://uk.reuters.com/article/uk-europe-migrants-warcrimes-norway/norway-police-search-for-syrian-war-criminals-among-asylum-seekers-idUKKCN0UT1FG" TargetMode="External"/><Relationship Id="rId41" Type="http://schemas.openxmlformats.org/officeDocument/2006/relationships/hyperlink" Target="http://www.liberation.fr/planete/1999/02/26/nouvelle-plainte-en-france-contre-fidel-castro-un-ancien-espion-cubain-accuse-le-lider-maximo-de-tra_265994" TargetMode="External"/><Relationship Id="rId1402" Type="http://schemas.openxmlformats.org/officeDocument/2006/relationships/hyperlink" Target="http://www.independent.co.uk/news/war-crimes-suspect-dies-during-inquiry-1595260.html" TargetMode="External"/><Relationship Id="rId190" Type="http://schemas.openxmlformats.org/officeDocument/2006/relationships/hyperlink" Target="http://impunitywatch.com/wp-content/uploads/2017/09/PR_Syria_torture_CaesarFiles_GermanyCriminalComplaint_ECCHR_20170922.pdf" TargetMode="External"/><Relationship Id="rId288" Type="http://schemas.openxmlformats.org/officeDocument/2006/relationships/hyperlink" Target="https://electronicintifada.net/blogs/ali-abunimah/mavi-marmara-lawyers-file-case-against-israel-seizure-gaza-bound-estelle" TargetMode="External"/><Relationship Id="rId495" Type="http://schemas.openxmlformats.org/officeDocument/2006/relationships/hyperlink" Target="https://books.google.com/books?id=7o7KTp1341gC&amp;pg=PA126&amp;lpg=PA126" TargetMode="External"/><Relationship Id="rId148" Type="http://schemas.openxmlformats.org/officeDocument/2006/relationships/hyperlink" Target="http://www.trial-ch.org/en/resources/trial-watch/trial-watch/profiles/profile/817/action/show/controller/Profile.html" TargetMode="External"/><Relationship Id="rId355" Type="http://schemas.openxmlformats.org/officeDocument/2006/relationships/hyperlink" Target="http://www.ngo-monitor.org/data/images/File/lawfare-monograph.pdf" TargetMode="External"/><Relationship Id="rId562"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1192" Type="http://schemas.openxmlformats.org/officeDocument/2006/relationships/hyperlink" Target="http://www.zis-online.com/dat/artikel/2007_13_187.pdf" TargetMode="External"/><Relationship Id="rId215" Type="http://schemas.openxmlformats.org/officeDocument/2006/relationships/hyperlink" Target="http://www.achr.eu/newen113.htm" TargetMode="External"/><Relationship Id="rId422" Type="http://schemas.openxmlformats.org/officeDocument/2006/relationships/hyperlink" Target="http://tamilguardian.com/content/german-lawsuit-accuses-turkish-president-war-crimes-against-kurds?articleid=21179" TargetMode="External"/><Relationship Id="rId867" Type="http://schemas.openxmlformats.org/officeDocument/2006/relationships/hyperlink" Target="http://dip21.bundestag.de/dip21/btd/18/125/1812533.pdf" TargetMode="External"/><Relationship Id="rId1052" Type="http://schemas.openxmlformats.org/officeDocument/2006/relationships/hyperlink" Target="http://www.zis-online.com/dat/artikel/2007_13_187.pdf" TargetMode="External"/><Relationship Id="rId1497" Type="http://schemas.openxmlformats.org/officeDocument/2006/relationships/hyperlink" Target="https://trialinternational.org/latest-post/fidel-castro/" TargetMode="External"/><Relationship Id="rId727" Type="http://schemas.openxmlformats.org/officeDocument/2006/relationships/hyperlink" Target="http://dip21.bundestag.de/dip21/btd/18/125/1812533.pdf" TargetMode="External"/><Relationship Id="rId934" Type="http://schemas.openxmlformats.org/officeDocument/2006/relationships/hyperlink" Target="https://www.collectifpartiescivilesrwanda.fr/en/tableau-des-plaintes-du-cpcr/" TargetMode="External"/><Relationship Id="rId1357" Type="http://schemas.openxmlformats.org/officeDocument/2006/relationships/hyperlink" Target="http://web.archive.org/web/20061016213114/http:/www.publications.parliament.uk/pa/cm/cmedm/61012e01.htm" TargetMode="External"/><Relationship Id="rId1564" Type="http://schemas.openxmlformats.org/officeDocument/2006/relationships/hyperlink" Target="http://www.internationalcrimesdatabase.org/Case/1096" TargetMode="External"/><Relationship Id="rId63" Type="http://schemas.openxmlformats.org/officeDocument/2006/relationships/hyperlink" Target="https://www.ecchr.eu/en/international-crimes-and-accountability/syria/torture-under-assad/articles/international-crimes-and-accountability-syria-torture-under-assad.html" TargetMode="External"/><Relationship Id="rId1217" Type="http://schemas.openxmlformats.org/officeDocument/2006/relationships/hyperlink" Target="http://www.derechos.org/nizkor/arg/espana/gar.html" TargetMode="External"/><Relationship Id="rId1424" Type="http://schemas.openxmlformats.org/officeDocument/2006/relationships/hyperlink" Target="https://trialinternational.org/latest-post/emmanuel-nkunzuwimye/" TargetMode="External"/><Relationship Id="rId377" Type="http://schemas.openxmlformats.org/officeDocument/2006/relationships/hyperlink" Target="https://web.archive.org/web/20120303014906/http:/www.mazlumder.org/ing/haber_detay.asp?haberID=15" TargetMode="External"/><Relationship Id="rId584" Type="http://schemas.openxmlformats.org/officeDocument/2006/relationships/hyperlink" Target="http://dip21.bundestag.de/dip21/btd/18/125/1812533.pdf" TargetMode="External"/><Relationship Id="rId5" Type="http://schemas.openxmlformats.org/officeDocument/2006/relationships/hyperlink" Target="http://elclarin.cl/fpa/pdf/p_050796_en.pdf" TargetMode="External"/><Relationship Id="rId237" Type="http://schemas.openxmlformats.org/officeDocument/2006/relationships/hyperlink" Target="http://www.sl-center.org/?language=english" TargetMode="External"/><Relationship Id="rId791" Type="http://schemas.openxmlformats.org/officeDocument/2006/relationships/hyperlink" Target="http://dip21.bundestag.de/dip21/btd/18/125/1812533.pdf" TargetMode="External"/><Relationship Id="rId889" Type="http://schemas.openxmlformats.org/officeDocument/2006/relationships/hyperlink" Target="http://dip21.bundestag.de/dip21/btd/18/125/1812533.pdf" TargetMode="External"/><Relationship Id="rId1074" Type="http://schemas.openxmlformats.org/officeDocument/2006/relationships/hyperlink" Target="http://www.zis-online.com/dat/artikel/2007_13_187.pdf" TargetMode="External"/><Relationship Id="rId444" Type="http://schemas.openxmlformats.org/officeDocument/2006/relationships/hyperlink" Target="https://books.google.com/books?id=7o7KTp1341gC&amp;pg=PA126&amp;lpg=PA126" TargetMode="External"/><Relationship Id="rId651" Type="http://schemas.openxmlformats.org/officeDocument/2006/relationships/hyperlink" Target="http://dip21.bundestag.de/dip21/btd/18/125/1812533.pdf" TargetMode="External"/><Relationship Id="rId749" Type="http://schemas.openxmlformats.org/officeDocument/2006/relationships/hyperlink" Target="http://dip21.bundestag.de/dip21/btd/18/125/1812533.pdf" TargetMode="External"/><Relationship Id="rId1281" Type="http://schemas.openxmlformats.org/officeDocument/2006/relationships/hyperlink" Target="http://www.derechos.org/nizkor/arg/espana/gar.html" TargetMode="External"/><Relationship Id="rId1379" Type="http://schemas.openxmlformats.org/officeDocument/2006/relationships/hyperlink" Target="http://news.bbc.co.uk/2/hi/uk_news/387005.stm" TargetMode="External"/><Relationship Id="rId1586" Type="http://schemas.openxmlformats.org/officeDocument/2006/relationships/hyperlink" Target="https://trialinternational.org/wp-content/uploads/2018/03/UJAR-Make-way-for-Justice-2018.pdfOn%2028%20August%202017,%20the%20International%20Truth%20and%20Justice%20Project%20filed%20a%20complaint%20in%20Brazil%20and%20in%20Colombia%20against%20Jagath%20Jayasuriya,%20then%20Sri%20Lankan%20ambassador%20to%20Brazil,%20Colombia,%20Peru,%20Chile,%20Argentina%20and%20Suriname,%20for%20his%20alleged%20involvement%20in%20war%20crimes%20and%20crimes%20against%20humanity%20committed%20during%20the%20final%20phase%20of%20the%20Sri%20Lankan%20civil%20war.%20He%20is%20accused%20of%20having%20commanded%20the%20state%20armed%20forces,%20which%20allegedly%20attacked%20hospitals%20and%20committed%20acts%20of%20torture,%20sexual%20violence,%20enforced%20disappearance%20and%20extrajudicial%20killings%20in%202009." TargetMode="External"/><Relationship Id="rId304" Type="http://schemas.openxmlformats.org/officeDocument/2006/relationships/hyperlink" Target="https://www.independent.co.uk/news/world/europe/recep-tayyip-erdogan-latest-news-sweden-genocide-lawsuit-turkey-president-kurdish-a7835951.html" TargetMode="External"/><Relationship Id="rId511" Type="http://schemas.openxmlformats.org/officeDocument/2006/relationships/hyperlink" Target="https://trialinternational.org/latest-post/donald-h-rumsfeld/" TargetMode="External"/><Relationship Id="rId609" Type="http://schemas.openxmlformats.org/officeDocument/2006/relationships/hyperlink" Target="http://dip21.bundestag.de/dip21/btd/18/125/1812533.pdf" TargetMode="External"/><Relationship Id="rId956" Type="http://schemas.openxmlformats.org/officeDocument/2006/relationships/hyperlink" Target="http://www.countrywatch.com/Content/pdfs/reviews/B36LQ863.01c.pdf" TargetMode="External"/><Relationship Id="rId1141" Type="http://schemas.openxmlformats.org/officeDocument/2006/relationships/hyperlink" Target="http://www.zis-online.com/dat/artikel/2007_13_187.pdf" TargetMode="External"/><Relationship Id="rId1239" Type="http://schemas.openxmlformats.org/officeDocument/2006/relationships/hyperlink" Target="http://www.derechos.org/nizkor/arg/espana/gar.html" TargetMode="External"/><Relationship Id="rId85" Type="http://schemas.openxmlformats.org/officeDocument/2006/relationships/hyperlink" Target="http://lauthentic.info/Social/article/Mauritanie-une-plainte-pour-torture-deposee-en-France" TargetMode="External"/><Relationship Id="rId816" Type="http://schemas.openxmlformats.org/officeDocument/2006/relationships/hyperlink" Target="http://dip21.bundestag.de/dip21/btd/18/125/1812533.pdf" TargetMode="External"/><Relationship Id="rId1001" Type="http://schemas.openxmlformats.org/officeDocument/2006/relationships/hyperlink" Target="http://en.minghui.org/html/articles/2003/11/29/42699.html" TargetMode="External"/><Relationship Id="rId1446" Type="http://schemas.openxmlformats.org/officeDocument/2006/relationships/hyperlink" Target="https://trialinternational.org/latest-post/fabien-neretse/" TargetMode="External"/><Relationship Id="rId1306" Type="http://schemas.openxmlformats.org/officeDocument/2006/relationships/hyperlink" Target="http://www.derechos.org/nizkor/arg/espana/gar.html" TargetMode="External"/><Relationship Id="rId1513" Type="http://schemas.openxmlformats.org/officeDocument/2006/relationships/hyperlink" Target="http://politica.elpais.com/politica/2014/10/31/actualidad/1414789472_600996.html" TargetMode="External"/><Relationship Id="rId12" Type="http://schemas.openxmlformats.org/officeDocument/2006/relationships/hyperlink" Target="http://www.cja.org/downloads/LiuQi_MiddleEastTimes_11.22.06.pdf" TargetMode="External"/><Relationship Id="rId161" Type="http://schemas.openxmlformats.org/officeDocument/2006/relationships/hyperlink" Target="http://ihrp.law.utoronto.ca/utfl_file/count/documents/WorkingGroup_Clinic/Spain%20Universal%20Jurisdiction%20Memo.pdf" TargetMode="External"/><Relationship Id="rId399" Type="http://schemas.openxmlformats.org/officeDocument/2006/relationships/hyperlink" Target="http://www.mafdad.org/de/strafanzeige-gegen-recep-tayip-erdogan-u-a-nach-dem-volkerstrafgesetzbuch-wegen-kriegsverbrechen-und-verbrechen-gegen-die-menschlichkeit/" TargetMode="External"/><Relationship Id="rId259" Type="http://schemas.openxmlformats.org/officeDocument/2006/relationships/hyperlink" Target="https://www.ecchr.eu/fileadmin/Hintergrundberichte/Background_Syria_Torture_Saydnaya_ECCHR_20171108.pdf" TargetMode="External"/><Relationship Id="rId466" Type="http://schemas.openxmlformats.org/officeDocument/2006/relationships/hyperlink" Target="https://books.google.com/books?id=7o7KTp1341gC&amp;pg=PA126&amp;lpg=PA126" TargetMode="External"/><Relationship Id="rId673" Type="http://schemas.openxmlformats.org/officeDocument/2006/relationships/hyperlink" Target="http://dip21.bundestag.de/dip21/btd/18/125/1812533.pdf" TargetMode="External"/><Relationship Id="rId880" Type="http://schemas.openxmlformats.org/officeDocument/2006/relationships/hyperlink" Target="http://dip21.bundestag.de/dip21/btd/18/125/1812533.pdf" TargetMode="External"/><Relationship Id="rId1096" Type="http://schemas.openxmlformats.org/officeDocument/2006/relationships/hyperlink" Target="http://www.zis-online.com/dat/artikel/2007_13_187.pdf" TargetMode="External"/><Relationship Id="rId119" Type="http://schemas.openxmlformats.org/officeDocument/2006/relationships/hyperlink" Target="http://www.coha.org/spotlight-on-el-salvador-the-truth-commission-and-the-jesuit-massacre/" TargetMode="External"/><Relationship Id="rId326" Type="http://schemas.openxmlformats.org/officeDocument/2006/relationships/hyperlink" Target="http://www.veritasrwandaforum.org/material/press_release_080208_eng.pdf" TargetMode="External"/><Relationship Id="rId533" Type="http://schemas.openxmlformats.org/officeDocument/2006/relationships/hyperlink" Target="http://www.camer.be/49766/35:32/cameroun-devoir-de-memoire-affaire-des-9-disparus-de-bepanda-plainte-en-belgique-pour-crimes-contre-l39humanite-cameroon.html" TargetMode="External"/><Relationship Id="rId978" Type="http://schemas.openxmlformats.org/officeDocument/2006/relationships/hyperlink" Target="http://www.asser.nl/media/1421/spain-yihl-15-2012.pdf" TargetMode="External"/><Relationship Id="rId1163" Type="http://schemas.openxmlformats.org/officeDocument/2006/relationships/hyperlink" Target="http://www.zis-online.com/dat/artikel/2007_13_187.pdf" TargetMode="External"/><Relationship Id="rId1370" Type="http://schemas.openxmlformats.org/officeDocument/2006/relationships/hyperlink" Target="http://web.archive.org/web/20061016213114/http:/www.publications.parliament.uk/pa/cm/cmedm/61012e01.htm" TargetMode="External"/><Relationship Id="rId740" Type="http://schemas.openxmlformats.org/officeDocument/2006/relationships/hyperlink" Target="http://dip21.bundestag.de/dip21/btd/18/125/1812533.pdf" TargetMode="External"/><Relationship Id="rId838" Type="http://schemas.openxmlformats.org/officeDocument/2006/relationships/hyperlink" Target="http://dip21.bundestag.de/dip21/btd/18/125/1812533.pdf" TargetMode="External"/><Relationship Id="rId1023" Type="http://schemas.openxmlformats.org/officeDocument/2006/relationships/hyperlink" Target="https://en.wikipedia.org/wiki/Society_for_Threatened_Peoples" TargetMode="External"/><Relationship Id="rId1468" Type="http://schemas.openxmlformats.org/officeDocument/2006/relationships/hyperlink" Target="https://www.efe.com/efe/espana/politica/un-juez-argentino-pide-ayuda-a-espana-para-imputar-eta-crimen-contra-la-humanidad/10002-2942268" TargetMode="External"/><Relationship Id="rId600" Type="http://schemas.openxmlformats.org/officeDocument/2006/relationships/hyperlink" Target="http://dip21.bundestag.de/dip21/btd/18/125/1812533.pdf" TargetMode="External"/><Relationship Id="rId1230" Type="http://schemas.openxmlformats.org/officeDocument/2006/relationships/hyperlink" Target="http://www.derechos.org/nizkor/arg/espana/gar.html" TargetMode="External"/><Relationship Id="rId1328" Type="http://schemas.openxmlformats.org/officeDocument/2006/relationships/hyperlink" Target="http://www.derechos.org/nizkor/arg/espana/gar.html" TargetMode="External"/><Relationship Id="rId1535" Type="http://schemas.openxmlformats.org/officeDocument/2006/relationships/hyperlink" Target="http://politica.elpais.com/politica/2014/10/31/actualidad/1414789472_600996.html" TargetMode="External"/><Relationship Id="rId905" Type="http://schemas.openxmlformats.org/officeDocument/2006/relationships/hyperlink" Target="https://trialinternational.org/latest-post/tabaro-theodore/" TargetMode="External"/><Relationship Id="rId34" Type="http://schemas.openxmlformats.org/officeDocument/2006/relationships/hyperlink" Target="https://www.ecchr.eu/en/case/the-path-to-justice-leads-through-europe-eg-austria/" TargetMode="External"/><Relationship Id="rId1602" Type="http://schemas.openxmlformats.org/officeDocument/2006/relationships/hyperlink" Target="http://www.fmyv.es/ci/in/HR/12.pdf" TargetMode="External"/><Relationship Id="rId183" Type="http://schemas.openxmlformats.org/officeDocument/2006/relationships/hyperlink" Target="http://impunitywatch.com/wp-content/uploads/2017/09/PR_Syria_torture_CaesarFiles_GermanyCriminalComplaint_ECCHR_20170922.pdf" TargetMode="External"/><Relationship Id="rId390" Type="http://schemas.openxmlformats.org/officeDocument/2006/relationships/hyperlink" Target="http://tamilguardian.com/content/german-lawsuit-accuses-turkish-president-war-crimes-against-kurds?articleid=21179" TargetMode="External"/><Relationship Id="rId250" Type="http://schemas.openxmlformats.org/officeDocument/2006/relationships/hyperlink" Target="https://www.ecchr.eu/en/case/german-authorities-issue-arrest-warrant-against-jamil-hassan-head-of-the-syrian-air-force-intellige/" TargetMode="External"/><Relationship Id="rId488" Type="http://schemas.openxmlformats.org/officeDocument/2006/relationships/hyperlink" Target="https://books.google.com/books?id=7o7KTp1341gC&amp;pg=PA126&amp;lpg=PA126" TargetMode="External"/><Relationship Id="rId695" Type="http://schemas.openxmlformats.org/officeDocument/2006/relationships/hyperlink" Target="http://dip21.bundestag.de/dip21/btd/18/125/1812533.pdf" TargetMode="External"/><Relationship Id="rId110" Type="http://schemas.openxmlformats.org/officeDocument/2006/relationships/hyperlink" Target="https://trialinternational.org/latest-post/philip-decamp/" TargetMode="External"/><Relationship Id="rId348" Type="http://schemas.openxmlformats.org/officeDocument/2006/relationships/hyperlink" Target="http://www.veritasrwandaforum.org/material/press_release_080208_eng.pdf" TargetMode="External"/><Relationship Id="rId555" Type="http://schemas.openxmlformats.org/officeDocument/2006/relationships/hyperlink" Target="https://www.ecchr.eu/en/our_work/international-crimes-and-accountability/u-s-accountability/germany.html" TargetMode="External"/><Relationship Id="rId762" Type="http://schemas.openxmlformats.org/officeDocument/2006/relationships/hyperlink" Target="http://dip21.bundestag.de/dip21/btd/18/125/1812533.pdf" TargetMode="External"/><Relationship Id="rId1185" Type="http://schemas.openxmlformats.org/officeDocument/2006/relationships/hyperlink" Target="http://www.zis-online.com/dat/artikel/2007_13_187.pdf" TargetMode="External"/><Relationship Id="rId1392" Type="http://schemas.openxmlformats.org/officeDocument/2006/relationships/hyperlink" Target="http://web.archive.org/web/20061016213114/http:/www.publications.parliament.uk/pa/cm/cmedm/61012e01.htm" TargetMode="External"/><Relationship Id="rId208" Type="http://schemas.openxmlformats.org/officeDocument/2006/relationships/hyperlink" Target="http://sahara-news.org/568-spanish-justice-after-one-of-the-polisarios-strongmen.html" TargetMode="External"/><Relationship Id="rId415" Type="http://schemas.openxmlformats.org/officeDocument/2006/relationships/hyperlink" Target="http://www.mafdad.org/de/strafanzeige-gegen-recep-tayip-erdogan-u-a-nach-dem-volkerstrafgesetzbuch-wegen-kriegsverbrechen-und-verbrechen-gegen-die-menschlichkeit/" TargetMode="External"/><Relationship Id="rId622" Type="http://schemas.openxmlformats.org/officeDocument/2006/relationships/hyperlink" Target="http://dip21.bundestag.de/dip21/btd/18/125/1812533.pdf" TargetMode="External"/><Relationship Id="rId1045" Type="http://schemas.openxmlformats.org/officeDocument/2006/relationships/hyperlink" Target="http://www.zis-online.com/dat/artikel/2007_13_187.pdf" TargetMode="External"/><Relationship Id="rId1252" Type="http://schemas.openxmlformats.org/officeDocument/2006/relationships/hyperlink" Target="http://www.derechos.org/nizkor/arg/espana/gar.html" TargetMode="External"/><Relationship Id="rId261" Type="http://schemas.openxmlformats.org/officeDocument/2006/relationships/hyperlink" Target="https://www.ecchr.eu/fileadmin/Hintergrundberichte/Background_Syria_Torture_Saydnaya_ECCHR_20171108.pdf" TargetMode="External"/><Relationship Id="rId499" Type="http://schemas.openxmlformats.org/officeDocument/2006/relationships/hyperlink" Target="https://books.google.com/books?id=7o7KTp1341gC&amp;pg=PA126&amp;lpg=PA126" TargetMode="External"/><Relationship Id="rId927" Type="http://schemas.openxmlformats.org/officeDocument/2006/relationships/hyperlink" Target="http://uk.reuters.com/article/uk-europe-migrants-warcrimes-norway/norway-police-search-for-syrian-war-criminals-among-asylum-seekers-idUKKCN0UT1FG" TargetMode="External"/><Relationship Id="rId1112" Type="http://schemas.openxmlformats.org/officeDocument/2006/relationships/hyperlink" Target="http://www.zis-online.com/dat/artikel/2007_13_187.pdf" TargetMode="External"/><Relationship Id="rId1557" Type="http://schemas.openxmlformats.org/officeDocument/2006/relationships/hyperlink" Target="https://www.hrw.org/reports/2006/ij0606/6.htm" TargetMode="External"/><Relationship Id="rId56" Type="http://schemas.openxmlformats.org/officeDocument/2006/relationships/hyperlink" Target="https://trialinternational.org/latest-post/thierry-desmarest/" TargetMode="External"/><Relationship Id="rId359" Type="http://schemas.openxmlformats.org/officeDocument/2006/relationships/hyperlink" Target="http://www.clearwisdom.net/html/articles/2005/3/18/zip.html" TargetMode="External"/><Relationship Id="rId566"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773" Type="http://schemas.openxmlformats.org/officeDocument/2006/relationships/hyperlink" Target="http://dip21.bundestag.de/dip21/btd/18/125/1812533.pdf" TargetMode="External"/><Relationship Id="rId1196" Type="http://schemas.openxmlformats.org/officeDocument/2006/relationships/hyperlink" Target="http://www.zis-online.com/dat/artikel/2007_13_187.pdf" TargetMode="External"/><Relationship Id="rId1417" Type="http://schemas.openxmlformats.org/officeDocument/2006/relationships/hyperlink" Target="https://www.generalbundesanwalt.de/de/showpress.php?newsid=777" TargetMode="External"/><Relationship Id="rId121" Type="http://schemas.openxmlformats.org/officeDocument/2006/relationships/hyperlink" Target="http://www.coha.org/spotlight-on-el-salvador-the-truth-commission-and-the-jesuit-massacre/" TargetMode="External"/><Relationship Id="rId219" Type="http://schemas.openxmlformats.org/officeDocument/2006/relationships/hyperlink" Target="http://www.haaretz.com/news/report-olmert-livni-may-face-war-crimes-charges-in-norway-1.274588" TargetMode="External"/><Relationship Id="rId426" Type="http://schemas.openxmlformats.org/officeDocument/2006/relationships/hyperlink" Target="https://trialinternational.org/latest-post/echr-should-voice-its-opinion-on-the-immunity-of-torturer-minister/" TargetMode="External"/><Relationship Id="rId633" Type="http://schemas.openxmlformats.org/officeDocument/2006/relationships/hyperlink" Target="http://dip21.bundestag.de/dip21/btd/18/125/1812533.pdf" TargetMode="External"/><Relationship Id="rId980" Type="http://schemas.openxmlformats.org/officeDocument/2006/relationships/hyperlink" Target="http://www.asser.nl/media/1421/spain-yihl-15-2012.pdf" TargetMode="External"/><Relationship Id="rId1056" Type="http://schemas.openxmlformats.org/officeDocument/2006/relationships/hyperlink" Target="http://www.zis-online.com/dat/artikel/2007_13_187.pdf" TargetMode="External"/><Relationship Id="rId1263" Type="http://schemas.openxmlformats.org/officeDocument/2006/relationships/hyperlink" Target="http://www.derechos.org/nizkor/arg/espana/gar.html" TargetMode="External"/><Relationship Id="rId840" Type="http://schemas.openxmlformats.org/officeDocument/2006/relationships/hyperlink" Target="http://dip21.bundestag.de/dip21/btd/18/125/1812533.pdf" TargetMode="External"/><Relationship Id="rId938" Type="http://schemas.openxmlformats.org/officeDocument/2006/relationships/hyperlink" Target="https://www.collectifpartiescivilesrwanda.fr/en/tableau-des-plaintes-du-cpcr/" TargetMode="External"/><Relationship Id="rId1470" Type="http://schemas.openxmlformats.org/officeDocument/2006/relationships/hyperlink" Target="https://www.efe.com/efe/espana/politica/un-juez-argentino-pide-ayuda-a-espana-para-imputar-eta-crimen-contra-la-humanidad/10002-2942268" TargetMode="External"/><Relationship Id="rId1568" Type="http://schemas.openxmlformats.org/officeDocument/2006/relationships/hyperlink" Target="https://www.theguardian.com/world/holocaust" TargetMode="External"/><Relationship Id="rId67" Type="http://schemas.openxmlformats.org/officeDocument/2006/relationships/hyperlink" Target="http://www.haaretz.com/israel-news/.premium-1.755922" TargetMode="External"/><Relationship Id="rId272" Type="http://schemas.openxmlformats.org/officeDocument/2006/relationships/hyperlink" Target="http://www.liberation.fr/planete/1999/02/26/nouvelle-plainte-en-france-contre-fidel-castro-un-ancien-espion-cubain-accuse-le-lider-maximo-de-tra_265994" TargetMode="External"/><Relationship Id="rId577" Type="http://schemas.openxmlformats.org/officeDocument/2006/relationships/hyperlink" Target="http://dip21.bundestag.de/dip21/btd/18/125/1812533.pdf" TargetMode="External"/><Relationship Id="rId700" Type="http://schemas.openxmlformats.org/officeDocument/2006/relationships/hyperlink" Target="http://dip21.bundestag.de/dip21/btd/18/125/1812533.pdf" TargetMode="External"/><Relationship Id="rId1123" Type="http://schemas.openxmlformats.org/officeDocument/2006/relationships/hyperlink" Target="http://www.zis-online.com/dat/artikel/2007_13_187.pdf" TargetMode="External"/><Relationship Id="rId1330" Type="http://schemas.openxmlformats.org/officeDocument/2006/relationships/hyperlink" Target="http://www.derechos.org/nizkor/arg/espana/gar.html" TargetMode="External"/><Relationship Id="rId1428" Type="http://schemas.openxmlformats.org/officeDocument/2006/relationships/hyperlink" Target="http://www.trial-ch.org/en/resources/trial-watch/trial-watch/profiles/profile/261/action/show/controller/Profile.html" TargetMode="External"/><Relationship Id="rId132" Type="http://schemas.openxmlformats.org/officeDocument/2006/relationships/hyperlink" Target="http://www.trial-ch.org/en/resources/trial-watch/trial-watch/profiles/profile/817/action/show/controller/Profile.html" TargetMode="External"/><Relationship Id="rId784" Type="http://schemas.openxmlformats.org/officeDocument/2006/relationships/hyperlink" Target="http://dip21.bundestag.de/dip21/btd/18/125/1812533.pdf" TargetMode="External"/><Relationship Id="rId991" Type="http://schemas.openxmlformats.org/officeDocument/2006/relationships/hyperlink" Target="http://www.asser.nl/media/1421/spain-yihl-15-2012.pdf" TargetMode="External"/><Relationship Id="rId1067" Type="http://schemas.openxmlformats.org/officeDocument/2006/relationships/hyperlink" Target="http://www.zis-online.com/dat/artikel/2007_13_187.pdf" TargetMode="External"/><Relationship Id="rId437" Type="http://schemas.openxmlformats.org/officeDocument/2006/relationships/hyperlink" Target="https://books.google.com/books?id=5h_8dxXEIPsC&amp;pg=PA227" TargetMode="External"/><Relationship Id="rId644" Type="http://schemas.openxmlformats.org/officeDocument/2006/relationships/hyperlink" Target="http://dip21.bundestag.de/dip21/btd/18/125/1812533.pdf" TargetMode="External"/><Relationship Id="rId851" Type="http://schemas.openxmlformats.org/officeDocument/2006/relationships/hyperlink" Target="http://dip21.bundestag.de/dip21/btd/18/125/1812533.pdf" TargetMode="External"/><Relationship Id="rId1274" Type="http://schemas.openxmlformats.org/officeDocument/2006/relationships/hyperlink" Target="http://www.derechos.org/nizkor/arg/espana/gar.html" TargetMode="External"/><Relationship Id="rId1481" Type="http://schemas.openxmlformats.org/officeDocument/2006/relationships/hyperlink" Target="https://www.efe.com/efe/espana/politica/un-juez-argentino-pide-ayuda-a-espana-para-imputar-eta-crimen-contra-la-humanidad/10002-2942268" TargetMode="External"/><Relationship Id="rId1579" Type="http://schemas.openxmlformats.org/officeDocument/2006/relationships/hyperlink" Target="http://www.internationalcrimesdatabase.org/Case/770/Mpambara/" TargetMode="External"/><Relationship Id="rId283" Type="http://schemas.openxmlformats.org/officeDocument/2006/relationships/hyperlink" Target="https://web.archive.org/web/20100601180658/http:/cgs.gmu.edu/publications/hjd/hjd_wp_2.pdf" TargetMode="External"/><Relationship Id="rId490" Type="http://schemas.openxmlformats.org/officeDocument/2006/relationships/hyperlink" Target="https://books.google.com/books?id=7o7KTp1341gC&amp;pg=PA126&amp;lpg=PA126" TargetMode="External"/><Relationship Id="rId504" Type="http://schemas.openxmlformats.org/officeDocument/2006/relationships/hyperlink" Target="https://trialinternational.org/latest-post/karlis-ozols/" TargetMode="External"/><Relationship Id="rId711" Type="http://schemas.openxmlformats.org/officeDocument/2006/relationships/hyperlink" Target="http://dip21.bundestag.de/dip21/btd/18/125/1812533.pdf" TargetMode="External"/><Relationship Id="rId949" Type="http://schemas.openxmlformats.org/officeDocument/2006/relationships/hyperlink" Target="https://www.collectifpartiescivilesrwanda.fr/en/tableau-des-plaintes-du-cpcr/" TargetMode="External"/><Relationship Id="rId1134" Type="http://schemas.openxmlformats.org/officeDocument/2006/relationships/hyperlink" Target="http://www.zis-online.com/dat/artikel/2007_13_187.pdf" TargetMode="External"/><Relationship Id="rId1341" Type="http://schemas.openxmlformats.org/officeDocument/2006/relationships/hyperlink" Target="http://www.derechos.org/nizkor/arg/espana/gar.html" TargetMode="External"/><Relationship Id="rId78" Type="http://schemas.openxmlformats.org/officeDocument/2006/relationships/hyperlink" Target="http://news.bbc.co.uk/2/hi/asia-pacific/3819535.stm" TargetMode="External"/><Relationship Id="rId143" Type="http://schemas.openxmlformats.org/officeDocument/2006/relationships/hyperlink" Target="http://www.coha.org/spotlight-on-el-salvador-the-truth-commission-and-the-jesuit-massacre/" TargetMode="External"/><Relationship Id="rId350" Type="http://schemas.openxmlformats.org/officeDocument/2006/relationships/hyperlink" Target="http://www.ngo-monitor.org/data/images/File/lawfare-monograph.pdf" TargetMode="External"/><Relationship Id="rId588" Type="http://schemas.openxmlformats.org/officeDocument/2006/relationships/hyperlink" Target="http://dip21.bundestag.de/dip21/btd/18/125/1812533.pdf" TargetMode="External"/><Relationship Id="rId795" Type="http://schemas.openxmlformats.org/officeDocument/2006/relationships/hyperlink" Target="http://dip21.bundestag.de/dip21/btd/18/125/1812533.pdf" TargetMode="External"/><Relationship Id="rId809" Type="http://schemas.openxmlformats.org/officeDocument/2006/relationships/hyperlink" Target="http://dip21.bundestag.de/dip21/btd/18/125/1812533.pdf" TargetMode="External"/><Relationship Id="rId1201" Type="http://schemas.openxmlformats.org/officeDocument/2006/relationships/hyperlink" Target="http://www.derechos.org/nizkor/arg/espana/gar.html" TargetMode="External"/><Relationship Id="rId1439" Type="http://schemas.openxmlformats.org/officeDocument/2006/relationships/hyperlink" Target="http://www.clearwisdom.net/html/articles/2005/3/18/zip.html" TargetMode="External"/><Relationship Id="rId9" Type="http://schemas.openxmlformats.org/officeDocument/2006/relationships/hyperlink" Target="http://elclarin.cl/fpa/pdf/p_050796_en.pdf" TargetMode="External"/><Relationship Id="rId210" Type="http://schemas.openxmlformats.org/officeDocument/2006/relationships/hyperlink" Target="http://www.achr.eu/newen113.htm" TargetMode="External"/><Relationship Id="rId448" Type="http://schemas.openxmlformats.org/officeDocument/2006/relationships/hyperlink" Target="https://books.google.com/books?id=7o7KTp1341gC&amp;pg=PA126&amp;lpg=PA126" TargetMode="External"/><Relationship Id="rId655" Type="http://schemas.openxmlformats.org/officeDocument/2006/relationships/hyperlink" Target="http://dip21.bundestag.de/dip21/btd/18/125/1812533.pdf" TargetMode="External"/><Relationship Id="rId862" Type="http://schemas.openxmlformats.org/officeDocument/2006/relationships/hyperlink" Target="http://dip21.bundestag.de/dip21/btd/18/125/1812533.pdf" TargetMode="External"/><Relationship Id="rId1078" Type="http://schemas.openxmlformats.org/officeDocument/2006/relationships/hyperlink" Target="http://www.zis-online.com/dat/artikel/2007_13_187.pdf" TargetMode="External"/><Relationship Id="rId1285" Type="http://schemas.openxmlformats.org/officeDocument/2006/relationships/hyperlink" Target="http://www.derechos.org/nizkor/arg/espana/gar.html" TargetMode="External"/><Relationship Id="rId1492" Type="http://schemas.openxmlformats.org/officeDocument/2006/relationships/hyperlink" Target="https://www.ecchr.eu/en/case/germany-criminal-complaint-against-cia-director-gina-haspel/" TargetMode="External"/><Relationship Id="rId1506" Type="http://schemas.openxmlformats.org/officeDocument/2006/relationships/hyperlink" Target="http://politica.elpais.com/politica/2014/10/31/actualidad/1414789472_600996.html" TargetMode="External"/><Relationship Id="rId294" Type="http://schemas.openxmlformats.org/officeDocument/2006/relationships/hyperlink" Target="http://www.clearwisdom.net/emh/articles/2004/3/8/45850.html" TargetMode="External"/><Relationship Id="rId308" Type="http://schemas.openxmlformats.org/officeDocument/2006/relationships/hyperlink" Target="http://www.veritasrwandaforum.org/material/press_release_080208_eng.pdf" TargetMode="External"/><Relationship Id="rId515" Type="http://schemas.openxmlformats.org/officeDocument/2006/relationships/hyperlink" Target="https://trialinternational.org/latest-post/donald-h-rumsfeld/" TargetMode="External"/><Relationship Id="rId722" Type="http://schemas.openxmlformats.org/officeDocument/2006/relationships/hyperlink" Target="http://dip21.bundestag.de/dip21/btd/18/125/1812533.pdf" TargetMode="External"/><Relationship Id="rId1145" Type="http://schemas.openxmlformats.org/officeDocument/2006/relationships/hyperlink" Target="http://www.zis-online.com/dat/artikel/2007_13_187.pdf" TargetMode="External"/><Relationship Id="rId1352" Type="http://schemas.openxmlformats.org/officeDocument/2006/relationships/hyperlink" Target="http://web.archive.org/web/20061016213114/http:/www.publications.parliament.uk/pa/cm/cmedm/61012e01.htm" TargetMode="External"/><Relationship Id="rId89" Type="http://schemas.openxmlformats.org/officeDocument/2006/relationships/hyperlink" Target="http://lauthentic.info/Social/article/Mauritanie-une-plainte-pour-torture-deposee-en-France" TargetMode="External"/><Relationship Id="rId154" Type="http://schemas.openxmlformats.org/officeDocument/2006/relationships/hyperlink" Target="http://www.trial-ch.org/en/resources/trial-watch/trial-watch/profiles/profile/817/action/show/controller/Profile.html" TargetMode="External"/><Relationship Id="rId361" Type="http://schemas.openxmlformats.org/officeDocument/2006/relationships/hyperlink" Target="https://www.fidh.org/International-Federation-for-Human-Rights/Africa/congo/the-disappeared-of-the-beach-case/16341-the-brazza" TargetMode="External"/><Relationship Id="rId599" Type="http://schemas.openxmlformats.org/officeDocument/2006/relationships/hyperlink" Target="http://dip21.bundestag.de/dip21/btd/18/125/1812533.pdf" TargetMode="External"/><Relationship Id="rId1005" Type="http://schemas.openxmlformats.org/officeDocument/2006/relationships/hyperlink" Target="http://en.minghui.org/html/articles/2003/11/29/42699.html" TargetMode="External"/><Relationship Id="rId1212" Type="http://schemas.openxmlformats.org/officeDocument/2006/relationships/hyperlink" Target="http://www.derechos.org/nizkor/arg/espana/gar.html" TargetMode="External"/><Relationship Id="rId459" Type="http://schemas.openxmlformats.org/officeDocument/2006/relationships/hyperlink" Target="https://books.google.com/books?id=7o7KTp1341gC&amp;pg=PA126&amp;lpg=PA126" TargetMode="External"/><Relationship Id="rId666" Type="http://schemas.openxmlformats.org/officeDocument/2006/relationships/hyperlink" Target="http://dip21.bundestag.de/dip21/btd/18/125/1812533.pdf" TargetMode="External"/><Relationship Id="rId873" Type="http://schemas.openxmlformats.org/officeDocument/2006/relationships/hyperlink" Target="http://dip21.bundestag.de/dip21/btd/18/125/1812533.pdf" TargetMode="External"/><Relationship Id="rId1089" Type="http://schemas.openxmlformats.org/officeDocument/2006/relationships/hyperlink" Target="http://www.zis-online.com/dat/artikel/2007_13_187.pdf" TargetMode="External"/><Relationship Id="rId1296" Type="http://schemas.openxmlformats.org/officeDocument/2006/relationships/hyperlink" Target="http://www.derechos.org/nizkor/arg/espana/gar.html" TargetMode="External"/><Relationship Id="rId1517" Type="http://schemas.openxmlformats.org/officeDocument/2006/relationships/hyperlink" Target="http://www.thelocal.de/20160123/syrian-arrested-in-germany-over-un-kidnapping" TargetMode="External"/><Relationship Id="rId16" Type="http://schemas.openxmlformats.org/officeDocument/2006/relationships/hyperlink" Target="http://www.trial-ch.org/en/resources/trial-watch/trial-watch/profiles/profile/954/action/show/controller/Profile/tab/legal-procedure.html" TargetMode="External"/><Relationship Id="rId221" Type="http://schemas.openxmlformats.org/officeDocument/2006/relationships/hyperlink" Target="http://www.sangonet.com/Anzeretenetik2Infop/AppelrepriseTrPlainteTI.html" TargetMode="External"/><Relationship Id="rId319" Type="http://schemas.openxmlformats.org/officeDocument/2006/relationships/hyperlink" Target="http://www.veritasrwandaforum.org/material/press_release_080208_eng.pdf" TargetMode="External"/><Relationship Id="rId526" Type="http://schemas.openxmlformats.org/officeDocument/2006/relationships/hyperlink" Target="http://www.camer.be/49766/35:32/cameroun-devoir-de-memoire-affaire-des-9-disparus-de-bepanda-plainte-en-belgique-pour-crimes-contre-l39humanite-cameroon.html" TargetMode="External"/><Relationship Id="rId1156" Type="http://schemas.openxmlformats.org/officeDocument/2006/relationships/hyperlink" Target="http://www.zis-online.com/dat/artikel/2007_13_187.pdf" TargetMode="External"/><Relationship Id="rId1363" Type="http://schemas.openxmlformats.org/officeDocument/2006/relationships/hyperlink" Target="http://web.archive.org/web/20061016213114/http:/www.publications.parliament.uk/pa/cm/cmedm/61012e01.htm" TargetMode="External"/><Relationship Id="rId733" Type="http://schemas.openxmlformats.org/officeDocument/2006/relationships/hyperlink" Target="http://dip21.bundestag.de/dip21/btd/18/125/1812533.pdf" TargetMode="External"/><Relationship Id="rId940" Type="http://schemas.openxmlformats.org/officeDocument/2006/relationships/hyperlink" Target="https://www.collectifpartiescivilesrwanda.fr/en/tableau-des-plaintes-du-cpcr/" TargetMode="External"/><Relationship Id="rId1016" Type="http://schemas.openxmlformats.org/officeDocument/2006/relationships/hyperlink" Target="https://web.archive.org/web/20081121165411/http:/www.trial-ch.org/en/swiss/cases-in-switzerland/iraq.html" TargetMode="External"/><Relationship Id="rId1570" Type="http://schemas.openxmlformats.org/officeDocument/2006/relationships/hyperlink" Target="http://www.derechos.org/nizkor/arg/espana/gar.html" TargetMode="External"/><Relationship Id="rId165" Type="http://schemas.openxmlformats.org/officeDocument/2006/relationships/hyperlink" Target="https://trialinternational.org/latest-post/fidel-castro/" TargetMode="External"/><Relationship Id="rId372" Type="http://schemas.openxmlformats.org/officeDocument/2006/relationships/hyperlink" Target="https://web.archive.org/web/20120303014906/http:/www.mazlumder.org/ing/haber_detay.asp?haberID=15" TargetMode="External"/><Relationship Id="rId677" Type="http://schemas.openxmlformats.org/officeDocument/2006/relationships/hyperlink" Target="http://dip21.bundestag.de/dip21/btd/18/125/1812533.pdf" TargetMode="External"/><Relationship Id="rId800" Type="http://schemas.openxmlformats.org/officeDocument/2006/relationships/hyperlink" Target="http://dip21.bundestag.de/dip21/btd/18/125/1812533.pdf" TargetMode="External"/><Relationship Id="rId1223" Type="http://schemas.openxmlformats.org/officeDocument/2006/relationships/hyperlink" Target="http://www.derechos.org/nizkor/arg/espana/gar.html" TargetMode="External"/><Relationship Id="rId1430" Type="http://schemas.openxmlformats.org/officeDocument/2006/relationships/hyperlink" Target="http://www.clearwisdom.net/html/articles/2005/3/18/zip.html" TargetMode="External"/><Relationship Id="rId1528" Type="http://schemas.openxmlformats.org/officeDocument/2006/relationships/hyperlink" Target="http://politica.elpais.com/politica/2014/10/31/actualidad/1414789472_600996.html" TargetMode="External"/><Relationship Id="rId232" Type="http://schemas.openxmlformats.org/officeDocument/2006/relationships/hyperlink" Target="https://trialinternational.org/latest-post/wenceslas-munyeshyaka/" TargetMode="External"/><Relationship Id="rId884" Type="http://schemas.openxmlformats.org/officeDocument/2006/relationships/hyperlink" Target="http://dip21.bundestag.de/dip21/btd/18/125/1812533.pdf" TargetMode="External"/><Relationship Id="rId27" Type="http://schemas.openxmlformats.org/officeDocument/2006/relationships/hyperlink" Target="https://www.ecchr.eu/en/case/the-path-to-justice-leads-through-europe-eg-austria/" TargetMode="External"/><Relationship Id="rId537" Type="http://schemas.openxmlformats.org/officeDocument/2006/relationships/hyperlink" Target="http://www.oxfordscholarship.com/view/10.1093/acprof:oso/9780199274260.001.0001/acprof-9780199274260-chapter-14" TargetMode="External"/><Relationship Id="rId744" Type="http://schemas.openxmlformats.org/officeDocument/2006/relationships/hyperlink" Target="http://dip21.bundestag.de/dip21/btd/18/125/1812533.pdf" TargetMode="External"/><Relationship Id="rId951" Type="http://schemas.openxmlformats.org/officeDocument/2006/relationships/hyperlink" Target="https://trialinternational.org/latest-post/habib-ammar-2/" TargetMode="External"/><Relationship Id="rId1167" Type="http://schemas.openxmlformats.org/officeDocument/2006/relationships/hyperlink" Target="http://www.zis-online.com/dat/artikel/2007_13_187.pdf" TargetMode="External"/><Relationship Id="rId1374" Type="http://schemas.openxmlformats.org/officeDocument/2006/relationships/hyperlink" Target="http://web.archive.org/web/20061016213114/http:/www.publications.parliament.uk/pa/cm/cmedm/61012e01.htm" TargetMode="External"/><Relationship Id="rId1581" Type="http://schemas.openxmlformats.org/officeDocument/2006/relationships/hyperlink" Target="http://www.trial-ch.org/en/resources/trial-watch/trial-watch/profiles/profile/3552/action/show/controller/Profile/tab/legal-procedure.html" TargetMode="External"/><Relationship Id="rId80" Type="http://schemas.openxmlformats.org/officeDocument/2006/relationships/hyperlink" Target="http://pchrgaza.org/files/Reports/English/pdf_spec/PCHR-UJ-BOOK.pdf%20at%20&#167;8.3" TargetMode="External"/><Relationship Id="rId176" Type="http://schemas.openxmlformats.org/officeDocument/2006/relationships/hyperlink" Target="http://www.reuters.com/article/us-argentina-china-falungong-idUSTRE5BM02B20091223" TargetMode="External"/><Relationship Id="rId383" Type="http://schemas.openxmlformats.org/officeDocument/2006/relationships/hyperlink" Target="http://www.mafdad.org/de/strafanzeige-gegen-recep-tayip-erdogan-u-a-nach-dem-volkerstrafgesetzbuch-wegen-kriegsverbrechen-und-verbrechen-gegen-die-menschlichkeit/" TargetMode="External"/><Relationship Id="rId590" Type="http://schemas.openxmlformats.org/officeDocument/2006/relationships/hyperlink" Target="http://dip21.bundestag.de/dip21/btd/18/125/1812533.pdf" TargetMode="External"/><Relationship Id="rId604" Type="http://schemas.openxmlformats.org/officeDocument/2006/relationships/hyperlink" Target="http://dip21.bundestag.de/dip21/btd/18/125/1812533.pdf" TargetMode="External"/><Relationship Id="rId811" Type="http://schemas.openxmlformats.org/officeDocument/2006/relationships/hyperlink" Target="http://dip21.bundestag.de/dip21/btd/18/125/1812533.pdf" TargetMode="External"/><Relationship Id="rId1027" Type="http://schemas.openxmlformats.org/officeDocument/2006/relationships/hyperlink" Target="http://www.zis-online.com/dat/artikel/2007_13_187.pdf" TargetMode="External"/><Relationship Id="rId1234" Type="http://schemas.openxmlformats.org/officeDocument/2006/relationships/hyperlink" Target="http://www.derechos.org/nizkor/arg/espana/gar.html" TargetMode="External"/><Relationship Id="rId1441" Type="http://schemas.openxmlformats.org/officeDocument/2006/relationships/hyperlink" Target="http://www.clearwisdom.net/html/articles/2005/3/18/zip.html" TargetMode="External"/><Relationship Id="rId243" Type="http://schemas.openxmlformats.org/officeDocument/2006/relationships/hyperlink" Target="http://www.sl-center.org/?language=english" TargetMode="External"/><Relationship Id="rId450" Type="http://schemas.openxmlformats.org/officeDocument/2006/relationships/hyperlink" Target="https://books.google.com/books?id=7o7KTp1341gC&amp;pg=PA126&amp;lpg=PA126" TargetMode="External"/><Relationship Id="rId688" Type="http://schemas.openxmlformats.org/officeDocument/2006/relationships/hyperlink" Target="http://dip21.bundestag.de/dip21/btd/18/125/1812533.pdf" TargetMode="External"/><Relationship Id="rId895" Type="http://schemas.openxmlformats.org/officeDocument/2006/relationships/hyperlink" Target="https://www.theguardian.com/uk/2004/jan/15/zimbabwe.world" TargetMode="External"/><Relationship Id="rId909" Type="http://schemas.openxmlformats.org/officeDocument/2006/relationships/hyperlink" Target="http://www.trial-ch.org/en/resources/trial-watch/trial-watch/profiles/profile/817/action/show/controller/Profile.html" TargetMode="External"/><Relationship Id="rId1080" Type="http://schemas.openxmlformats.org/officeDocument/2006/relationships/hyperlink" Target="http://www.zis-online.com/dat/artikel/2007_13_187.pdf" TargetMode="External"/><Relationship Id="rId1301" Type="http://schemas.openxmlformats.org/officeDocument/2006/relationships/hyperlink" Target="http://www.derechos.org/nizkor/arg/espana/gar.html" TargetMode="External"/><Relationship Id="rId1539" Type="http://schemas.openxmlformats.org/officeDocument/2006/relationships/hyperlink" Target="https://www.alaraby.co.uk/english/indepth/2016/5/1/Refugees-put-war-crimes-in-Syria-on-Germanys-agenda" TargetMode="External"/><Relationship Id="rId38" Type="http://schemas.openxmlformats.org/officeDocument/2006/relationships/hyperlink" Target="https://www.ecchr.eu/en/case/the-path-to-justice-leads-through-europe-eg-austria/" TargetMode="External"/><Relationship Id="rId103" Type="http://schemas.openxmlformats.org/officeDocument/2006/relationships/hyperlink" Target="http://lauthentic.info/Social/article/Mauritanie-une-plainte-pour-torture-deposee-en-France" TargetMode="External"/><Relationship Id="rId310" Type="http://schemas.openxmlformats.org/officeDocument/2006/relationships/hyperlink" Target="http://www.veritasrwandaforum.org/material/press_release_080208_eng.pdf" TargetMode="External"/><Relationship Id="rId548" Type="http://schemas.openxmlformats.org/officeDocument/2006/relationships/hyperlink" Target="https://www.ecchr.eu/en/our_work/international-crimes-and-accountability/u-s-accountability/germany.html" TargetMode="External"/><Relationship Id="rId755" Type="http://schemas.openxmlformats.org/officeDocument/2006/relationships/hyperlink" Target="http://dip21.bundestag.de/dip21/btd/18/125/1812533.pdf" TargetMode="External"/><Relationship Id="rId962" Type="http://schemas.openxmlformats.org/officeDocument/2006/relationships/hyperlink" Target="http://www.asser.nl/media/1421/spain-yihl-15-2012.pdf" TargetMode="External"/><Relationship Id="rId1178" Type="http://schemas.openxmlformats.org/officeDocument/2006/relationships/hyperlink" Target="http://www.zis-online.com/dat/artikel/2007_13_187.pdf" TargetMode="External"/><Relationship Id="rId1385" Type="http://schemas.openxmlformats.org/officeDocument/2006/relationships/hyperlink" Target="http://web.archive.org/web/20061016213114/http:/www.publications.parliament.uk/pa/cm/cmedm/61012e01.htm" TargetMode="External"/><Relationship Id="rId1592" Type="http://schemas.openxmlformats.org/officeDocument/2006/relationships/hyperlink" Target="http://www.trial-ch.org/en/activities/litigation/trials-cases-in-switzerland/khaled-nezzar-algeria-2011.html" TargetMode="External"/><Relationship Id="rId1606" Type="http://schemas.openxmlformats.org/officeDocument/2006/relationships/hyperlink" Target="http://www.fmyv.es/ci/in/HR/12.pdf" TargetMode="External"/><Relationship Id="rId91" Type="http://schemas.openxmlformats.org/officeDocument/2006/relationships/hyperlink" Target="http://lauthentic.info/Social/article/Mauritanie-une-plainte-pour-torture-deposee-en-France" TargetMode="External"/><Relationship Id="rId187" Type="http://schemas.openxmlformats.org/officeDocument/2006/relationships/hyperlink" Target="http://impunitywatch.com/wp-content/uploads/2017/09/PR_Syria_torture_CaesarFiles_GermanyCriminalComplaint_ECCHR_20170922.pdf" TargetMode="External"/><Relationship Id="rId394" Type="http://schemas.openxmlformats.org/officeDocument/2006/relationships/hyperlink" Target="http://tamilguardian.com/content/german-lawsuit-accuses-turkish-president-war-crimes-against-kurds?articleid=21179" TargetMode="External"/><Relationship Id="rId408" Type="http://schemas.openxmlformats.org/officeDocument/2006/relationships/hyperlink" Target="http://tamilguardian.com/content/german-lawsuit-accuses-turkish-president-war-crimes-against-kurds?articleid=21179" TargetMode="External"/><Relationship Id="rId615" Type="http://schemas.openxmlformats.org/officeDocument/2006/relationships/hyperlink" Target="http://dip21.bundestag.de/dip21/btd/18/125/1812533.pdf" TargetMode="External"/><Relationship Id="rId822" Type="http://schemas.openxmlformats.org/officeDocument/2006/relationships/hyperlink" Target="http://dip21.bundestag.de/dip21/btd/18/125/1812533.pdf" TargetMode="External"/><Relationship Id="rId1038" Type="http://schemas.openxmlformats.org/officeDocument/2006/relationships/hyperlink" Target="http://www.zis-online.com/dat/artikel/2007_13_187.pdf" TargetMode="External"/><Relationship Id="rId1245" Type="http://schemas.openxmlformats.org/officeDocument/2006/relationships/hyperlink" Target="http://www.derechos.org/nizkor/arg/espana/gar.html" TargetMode="External"/><Relationship Id="rId1452" Type="http://schemas.openxmlformats.org/officeDocument/2006/relationships/hyperlink" Target="https://www.efe.com/efe/espana/politica/un-juez-argentino-pide-ayuda-a-espana-para-imputar-eta-crimen-contra-la-humanidad/10002-2942268" TargetMode="External"/><Relationship Id="rId254" Type="http://schemas.openxmlformats.org/officeDocument/2006/relationships/hyperlink" Target="http://www.haaretz.com/news/right-wing-activists-to-file-claim-against-arafat-in-belgium-1.66483" TargetMode="External"/><Relationship Id="rId699" Type="http://schemas.openxmlformats.org/officeDocument/2006/relationships/hyperlink" Target="http://dip21.bundestag.de/dip21/btd/18/125/1812533.pdf" TargetMode="External"/><Relationship Id="rId1091" Type="http://schemas.openxmlformats.org/officeDocument/2006/relationships/hyperlink" Target="http://www.zis-online.com/dat/artikel/2007_13_187.pdf" TargetMode="External"/><Relationship Id="rId1105" Type="http://schemas.openxmlformats.org/officeDocument/2006/relationships/hyperlink" Target="http://www.zis-online.com/dat/artikel/2007_13_187.pdf" TargetMode="External"/><Relationship Id="rId1312" Type="http://schemas.openxmlformats.org/officeDocument/2006/relationships/hyperlink" Target="http://www.derechos.org/nizkor/arg/espana/gar.html" TargetMode="External"/><Relationship Id="rId49" Type="http://schemas.openxmlformats.org/officeDocument/2006/relationships/hyperlink" Target="http://www.clearwisdom.net/emh/articles/2004/3/8/45850.html" TargetMode="External"/><Relationship Id="rId114" Type="http://schemas.openxmlformats.org/officeDocument/2006/relationships/hyperlink" Target="http://www.derechos.org/nizkor/espana/doc/klm.html" TargetMode="External"/><Relationship Id="rId461" Type="http://schemas.openxmlformats.org/officeDocument/2006/relationships/hyperlink" Target="https://books.google.com/books?id=7o7KTp1341gC&amp;pg=PA126&amp;lpg=PA126" TargetMode="External"/><Relationship Id="rId559" Type="http://schemas.openxmlformats.org/officeDocument/2006/relationships/hyperlink" Target="https://www.ecchr.eu/en/our_work/international-crimes-and-accountability/u-s-accountability/germany.html" TargetMode="External"/><Relationship Id="rId766" Type="http://schemas.openxmlformats.org/officeDocument/2006/relationships/hyperlink" Target="http://dip21.bundestag.de/dip21/btd/18/125/1812533.pdf" TargetMode="External"/><Relationship Id="rId1189" Type="http://schemas.openxmlformats.org/officeDocument/2006/relationships/hyperlink" Target="http://www.zis-online.com/dat/artikel/2007_13_187.pdf" TargetMode="External"/><Relationship Id="rId1396" Type="http://schemas.openxmlformats.org/officeDocument/2006/relationships/hyperlink" Target="http://web.archive.org/web/20061016213114/http:/www.publications.parliament.uk/pa/cm/cmedm/61012e01.htm" TargetMode="External"/><Relationship Id="rId1617" Type="http://schemas.openxmlformats.org/officeDocument/2006/relationships/hyperlink" Target="http://www.nytimes.com/2013/06/21/world/europe/life-sentence-in-sweden-for-genocide-case.html" TargetMode="External"/><Relationship Id="rId198" Type="http://schemas.openxmlformats.org/officeDocument/2006/relationships/hyperlink" Target="https://armedgroups-internationallaw.org/2014/10/07/interview-with-luc-walleyn-victims-representative-in-the-case-against-martina-johnson/" TargetMode="External"/><Relationship Id="rId321" Type="http://schemas.openxmlformats.org/officeDocument/2006/relationships/hyperlink" Target="http://www.veritasrwandaforum.org/material/press_release_080208_eng.pdf" TargetMode="External"/><Relationship Id="rId419" Type="http://schemas.openxmlformats.org/officeDocument/2006/relationships/hyperlink" Target="http://www.mafdad.org/de/strafanzeige-gegen-recep-tayip-erdogan-u-a-nach-dem-volkerstrafgesetzbuch-wegen-kriegsverbrechen-und-verbrechen-gegen-die-menschlichkeit/" TargetMode="External"/><Relationship Id="rId626" Type="http://schemas.openxmlformats.org/officeDocument/2006/relationships/hyperlink" Target="http://dip21.bundestag.de/dip21/btd/18/125/1812533.pdf" TargetMode="External"/><Relationship Id="rId973" Type="http://schemas.openxmlformats.org/officeDocument/2006/relationships/hyperlink" Target="http://www.asser.nl/media/1421/spain-yihl-15-2012.pdf" TargetMode="External"/><Relationship Id="rId1049" Type="http://schemas.openxmlformats.org/officeDocument/2006/relationships/hyperlink" Target="http://www.zis-online.com/dat/artikel/2007_13_187.pdf" TargetMode="External"/><Relationship Id="rId1256" Type="http://schemas.openxmlformats.org/officeDocument/2006/relationships/hyperlink" Target="http://www.derechos.org/nizkor/arg/espana/gar.html" TargetMode="External"/><Relationship Id="rId833" Type="http://schemas.openxmlformats.org/officeDocument/2006/relationships/hyperlink" Target="http://dip21.bundestag.de/dip21/btd/18/125/1812533.pdf" TargetMode="External"/><Relationship Id="rId1116" Type="http://schemas.openxmlformats.org/officeDocument/2006/relationships/hyperlink" Target="http://www.zis-online.com/dat/artikel/2007_13_187.pdf" TargetMode="External"/><Relationship Id="rId1463" Type="http://schemas.openxmlformats.org/officeDocument/2006/relationships/hyperlink" Target="https://www.efe.com/efe/espana/politica/un-juez-argentino-pide-ayuda-a-espana-para-imputar-eta-crimen-contra-la-humanidad/10002-2942268" TargetMode="External"/><Relationship Id="rId265" Type="http://schemas.openxmlformats.org/officeDocument/2006/relationships/hyperlink" Target="https://www.ecchr.eu/fileadmin/Hintergrundberichte/Background_Syria_Torture_Saydnaya_ECCHR_20171108.pdf" TargetMode="External"/><Relationship Id="rId472" Type="http://schemas.openxmlformats.org/officeDocument/2006/relationships/hyperlink" Target="https://books.google.com/books?id=7o7KTp1341gC&amp;pg=PA126&amp;lpg=PA126" TargetMode="External"/><Relationship Id="rId900" Type="http://schemas.openxmlformats.org/officeDocument/2006/relationships/hyperlink" Target="http://www.internationalcrimesdatabase.org/Case/1099/M-v-al-Tikriti/" TargetMode="External"/><Relationship Id="rId1323" Type="http://schemas.openxmlformats.org/officeDocument/2006/relationships/hyperlink" Target="http://www.derechos.org/nizkor/arg/espana/gar.html" TargetMode="External"/><Relationship Id="rId1530" Type="http://schemas.openxmlformats.org/officeDocument/2006/relationships/hyperlink" Target="http://politica.elpais.com/politica/2014/10/31/actualidad/1414789472_600996.html" TargetMode="External"/><Relationship Id="rId125" Type="http://schemas.openxmlformats.org/officeDocument/2006/relationships/hyperlink" Target="http://www.coha.org/spotlight-on-el-salvador-the-truth-commission-and-the-jesuit-massacre/" TargetMode="External"/><Relationship Id="rId332" Type="http://schemas.openxmlformats.org/officeDocument/2006/relationships/hyperlink" Target="http://www.veritasrwandaforum.org/material/press_release_080208_eng.pdf" TargetMode="External"/><Relationship Id="rId777" Type="http://schemas.openxmlformats.org/officeDocument/2006/relationships/hyperlink" Target="http://dip21.bundestag.de/dip21/btd/18/125/1812533.pdf" TargetMode="External"/><Relationship Id="rId984" Type="http://schemas.openxmlformats.org/officeDocument/2006/relationships/hyperlink" Target="http://www.asser.nl/media/1421/spain-yihl-15-2012.pdf" TargetMode="External"/><Relationship Id="rId637" Type="http://schemas.openxmlformats.org/officeDocument/2006/relationships/hyperlink" Target="http://dip21.bundestag.de/dip21/btd/18/125/1812533.pdf" TargetMode="External"/><Relationship Id="rId844" Type="http://schemas.openxmlformats.org/officeDocument/2006/relationships/hyperlink" Target="http://dip21.bundestag.de/dip21/btd/18/125/1812533.pdf" TargetMode="External"/><Relationship Id="rId1267" Type="http://schemas.openxmlformats.org/officeDocument/2006/relationships/hyperlink" Target="http://www.derechos.org/nizkor/arg/espana/gar.html" TargetMode="External"/><Relationship Id="rId1474" Type="http://schemas.openxmlformats.org/officeDocument/2006/relationships/hyperlink" Target="https://www.efe.com/efe/espana/politica/un-juez-argentino-pide-ayuda-a-espana-para-imputar-eta-crimen-contra-la-humanidad/10002-2942268" TargetMode="External"/><Relationship Id="rId276" Type="http://schemas.openxmlformats.org/officeDocument/2006/relationships/hyperlink" Target="https://web.archive.org/web/20100601180658/http:/cgs.gmu.edu/publications/hjd/hjd_wp_2.pdf" TargetMode="External"/><Relationship Id="rId483" Type="http://schemas.openxmlformats.org/officeDocument/2006/relationships/hyperlink" Target="https://books.google.com/books?id=7o7KTp1341gC&amp;pg=PA126&amp;lpg=PA126" TargetMode="External"/><Relationship Id="rId690" Type="http://schemas.openxmlformats.org/officeDocument/2006/relationships/hyperlink" Target="http://dip21.bundestag.de/dip21/btd/18/125/1812533.pdf" TargetMode="External"/><Relationship Id="rId704" Type="http://schemas.openxmlformats.org/officeDocument/2006/relationships/hyperlink" Target="http://dip21.bundestag.de/dip21/btd/18/125/1812533.pdf" TargetMode="External"/><Relationship Id="rId911" Type="http://schemas.openxmlformats.org/officeDocument/2006/relationships/hyperlink" Target="http://www.fmyv.es/ci/in/HR/12.pdf" TargetMode="External"/><Relationship Id="rId1127" Type="http://schemas.openxmlformats.org/officeDocument/2006/relationships/hyperlink" Target="http://www.zis-online.com/dat/artikel/2007_13_187.pdf" TargetMode="External"/><Relationship Id="rId1334" Type="http://schemas.openxmlformats.org/officeDocument/2006/relationships/hyperlink" Target="http://www.derechos.org/nizkor/arg/espana/gar.html" TargetMode="External"/><Relationship Id="rId1541" Type="http://schemas.openxmlformats.org/officeDocument/2006/relationships/hyperlink" Target="http://www.trial-ch.org/en/resources/trial-watch/trial-watch/profiles/profile/4255/action/show/controller/Profile.html" TargetMode="External"/><Relationship Id="rId40" Type="http://schemas.openxmlformats.org/officeDocument/2006/relationships/hyperlink" Target="https://www.ecchr.eu/en/case/the-path-to-justice-leads-through-europe-eg-austria/" TargetMode="External"/><Relationship Id="rId136" Type="http://schemas.openxmlformats.org/officeDocument/2006/relationships/hyperlink" Target="http://www.trial-ch.org/en/resources/trial-watch/trial-watch/profiles/profile/817/action/show/controller/Profile.html" TargetMode="External"/><Relationship Id="rId343" Type="http://schemas.openxmlformats.org/officeDocument/2006/relationships/hyperlink" Target="http://www.veritasrwandaforum.org/material/press_release_080208_eng.pdf" TargetMode="External"/><Relationship Id="rId550" Type="http://schemas.openxmlformats.org/officeDocument/2006/relationships/hyperlink" Target="https://www.ecchr.eu/en/our_work/international-crimes-and-accountability/u-s-accountability/germany.html" TargetMode="External"/><Relationship Id="rId788" Type="http://schemas.openxmlformats.org/officeDocument/2006/relationships/hyperlink" Target="http://dip21.bundestag.de/dip21/btd/18/125/1812533.pdf" TargetMode="External"/><Relationship Id="rId995" Type="http://schemas.openxmlformats.org/officeDocument/2006/relationships/hyperlink" Target="http://en.minghui.org/html/articles/2003/11/29/42699.html" TargetMode="External"/><Relationship Id="rId1180" Type="http://schemas.openxmlformats.org/officeDocument/2006/relationships/hyperlink" Target="http://www.zis-online.com/dat/artikel/2007_13_187.pdf" TargetMode="External"/><Relationship Id="rId1401" Type="http://schemas.openxmlformats.org/officeDocument/2006/relationships/hyperlink" Target="http://web.archive.org/web/20061016213114/http:/www.publications.parliament.uk/pa/cm/cmedm/61012e01.htm" TargetMode="External"/><Relationship Id="rId203" Type="http://schemas.openxmlformats.org/officeDocument/2006/relationships/hyperlink" Target="http://jurist.org/paperchase/2015/11/spain-judge-seeks-arrests-of-israel-pm-over-2010-flotilla-attacks.php" TargetMode="External"/><Relationship Id="rId648" Type="http://schemas.openxmlformats.org/officeDocument/2006/relationships/hyperlink" Target="http://dip21.bundestag.de/dip21/btd/18/125/1812533.pdf" TargetMode="External"/><Relationship Id="rId855" Type="http://schemas.openxmlformats.org/officeDocument/2006/relationships/hyperlink" Target="http://dip21.bundestag.de/dip21/btd/18/125/1812533.pdf" TargetMode="External"/><Relationship Id="rId1040" Type="http://schemas.openxmlformats.org/officeDocument/2006/relationships/hyperlink" Target="http://www.zis-online.com/dat/artikel/2007_13_187.pdf" TargetMode="External"/><Relationship Id="rId1278" Type="http://schemas.openxmlformats.org/officeDocument/2006/relationships/hyperlink" Target="http://www.derechos.org/nizkor/arg/espana/gar.html" TargetMode="External"/><Relationship Id="rId1485" Type="http://schemas.openxmlformats.org/officeDocument/2006/relationships/hyperlink" Target="https://www.efe.com/efe/espana/politica/un-juez-argentino-pide-ayuda-a-espana-para-imputar-eta-crimen-contra-la-humanidad/10002-2942268" TargetMode="External"/><Relationship Id="rId287" Type="http://schemas.openxmlformats.org/officeDocument/2006/relationships/hyperlink" Target="https://electronicintifada.net/blogs/ali-abunimah/mavi-marmara-lawyers-file-case-against-israel-seizure-gaza-bound-estelle" TargetMode="External"/><Relationship Id="rId410" Type="http://schemas.openxmlformats.org/officeDocument/2006/relationships/hyperlink" Target="http://tamilguardian.com/content/german-lawsuit-accuses-turkish-president-war-crimes-against-kurds?articleid=21179" TargetMode="External"/><Relationship Id="rId494" Type="http://schemas.openxmlformats.org/officeDocument/2006/relationships/hyperlink" Target="https://books.google.com/books?id=7o7KTp1341gC&amp;pg=PA126&amp;lpg=PA126" TargetMode="External"/><Relationship Id="rId508" Type="http://schemas.openxmlformats.org/officeDocument/2006/relationships/hyperlink" Target="https://trialinternational.org/latest-post/donald-h-rumsfeld/" TargetMode="External"/><Relationship Id="rId715" Type="http://schemas.openxmlformats.org/officeDocument/2006/relationships/hyperlink" Target="http://dip21.bundestag.de/dip21/btd/18/125/1812533.pdf" TargetMode="External"/><Relationship Id="rId922" Type="http://schemas.openxmlformats.org/officeDocument/2006/relationships/hyperlink" Target="http://uk.reuters.com/article/uk-europe-migrants-warcrimes-norway/norway-police-search-for-syrian-war-criminals-among-asylum-seekers-idUKKCN0UT1FG" TargetMode="External"/><Relationship Id="rId1138" Type="http://schemas.openxmlformats.org/officeDocument/2006/relationships/hyperlink" Target="http://www.zis-online.com/dat/artikel/2007_13_187.pdf" TargetMode="External"/><Relationship Id="rId1345" Type="http://schemas.openxmlformats.org/officeDocument/2006/relationships/hyperlink" Target="http://web.archive.org/web/20061016213114/http:/www.publications.parliament.uk/pa/cm/cmedm/61012e01.htm" TargetMode="External"/><Relationship Id="rId1552" Type="http://schemas.openxmlformats.org/officeDocument/2006/relationships/hyperlink" Target="https://trialinternational.org/latest-post/dusko-cvjetkovic/" TargetMode="External"/><Relationship Id="rId147" Type="http://schemas.openxmlformats.org/officeDocument/2006/relationships/hyperlink" Target="http://www.coha.org/spotlight-on-el-salvador-the-truth-commission-and-the-jesuit-massacre/" TargetMode="External"/><Relationship Id="rId354" Type="http://schemas.openxmlformats.org/officeDocument/2006/relationships/hyperlink" Target="http://www.ngo-monitor.org/data/images/File/lawfare-monograph.pdf" TargetMode="External"/><Relationship Id="rId799" Type="http://schemas.openxmlformats.org/officeDocument/2006/relationships/hyperlink" Target="http://dip21.bundestag.de/dip21/btd/18/125/1812533.pdf" TargetMode="External"/><Relationship Id="rId1191" Type="http://schemas.openxmlformats.org/officeDocument/2006/relationships/hyperlink" Target="http://www.zis-online.com/dat/artikel/2007_13_187.pdf" TargetMode="External"/><Relationship Id="rId1205" Type="http://schemas.openxmlformats.org/officeDocument/2006/relationships/hyperlink" Target="http://www.derechos.org/nizkor/arg/espana/gar.html" TargetMode="External"/><Relationship Id="rId51" Type="http://schemas.openxmlformats.org/officeDocument/2006/relationships/hyperlink" Target="http://www.redress.org/downloads/publications/LegalRemediesFinal.pdf" TargetMode="External"/><Relationship Id="rId561"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659" Type="http://schemas.openxmlformats.org/officeDocument/2006/relationships/hyperlink" Target="http://dip21.bundestag.de/dip21/btd/18/125/1812533.pdf" TargetMode="External"/><Relationship Id="rId866" Type="http://schemas.openxmlformats.org/officeDocument/2006/relationships/hyperlink" Target="http://dip21.bundestag.de/dip21/btd/18/125/1812533.pdf" TargetMode="External"/><Relationship Id="rId1289" Type="http://schemas.openxmlformats.org/officeDocument/2006/relationships/hyperlink" Target="http://www.derechos.org/nizkor/arg/espana/gar.html" TargetMode="External"/><Relationship Id="rId1412" Type="http://schemas.openxmlformats.org/officeDocument/2006/relationships/hyperlink" Target="http://web.archive.org/web/20061016213114/http:/www.publications.parliament.uk/pa/cm/cmedm/61012e01.htm" TargetMode="External"/><Relationship Id="rId1496" Type="http://schemas.openxmlformats.org/officeDocument/2006/relationships/hyperlink" Target="https://trialinternational.org/latest-post/fidel-castro/" TargetMode="External"/><Relationship Id="rId214" Type="http://schemas.openxmlformats.org/officeDocument/2006/relationships/hyperlink" Target="http://www.achr.eu/newen113.htm" TargetMode="External"/><Relationship Id="rId298" Type="http://schemas.openxmlformats.org/officeDocument/2006/relationships/hyperlink" Target="http://www.swissinfo.ch/eng/human-rights-violation_swiss-authorities-open-syrian-war-crimes-investigation/42490180" TargetMode="External"/><Relationship Id="rId421" Type="http://schemas.openxmlformats.org/officeDocument/2006/relationships/hyperlink" Target="http://www.mafdad.org/de/strafanzeige-gegen-recep-tayip-erdogan-u-a-nach-dem-volkerstrafgesetzbuch-wegen-kriegsverbrechen-und-verbrechen-gegen-die-menschlichkeit/" TargetMode="External"/><Relationship Id="rId519" Type="http://schemas.openxmlformats.org/officeDocument/2006/relationships/hyperlink" Target="https://trialinternational.org/latest-post/donald-h-rumsfeld/" TargetMode="External"/><Relationship Id="rId1051" Type="http://schemas.openxmlformats.org/officeDocument/2006/relationships/hyperlink" Target="http://www.zis-online.com/dat/artikel/2007_13_187.pdf" TargetMode="External"/><Relationship Id="rId1149" Type="http://schemas.openxmlformats.org/officeDocument/2006/relationships/hyperlink" Target="http://www.zis-online.com/dat/artikel/2007_13_187.pdf" TargetMode="External"/><Relationship Id="rId1356" Type="http://schemas.openxmlformats.org/officeDocument/2006/relationships/hyperlink" Target="http://web.archive.org/web/20061016213114/http:/www.publications.parliament.uk/pa/cm/cmedm/61012e01.htm" TargetMode="External"/><Relationship Id="rId158" Type="http://schemas.openxmlformats.org/officeDocument/2006/relationships/hyperlink" Target="http://ihrp.law.utoronto.ca/utfl_file/count/documents/WorkingGroup_Clinic/Spain%20Universal%20Jurisdiction%20Memo.pdf" TargetMode="External"/><Relationship Id="rId726" Type="http://schemas.openxmlformats.org/officeDocument/2006/relationships/hyperlink" Target="http://dip21.bundestag.de/dip21/btd/18/125/1812533.pdf" TargetMode="External"/><Relationship Id="rId933" Type="http://schemas.openxmlformats.org/officeDocument/2006/relationships/hyperlink" Target="http://www.jurist.org/paperchase/2015/09/france-court-blocks-extradition-of-genocide-suspect.php" TargetMode="External"/><Relationship Id="rId1009" Type="http://schemas.openxmlformats.org/officeDocument/2006/relationships/hyperlink" Target="http://en.minghui.org/html/articles/2003/11/29/42699.html" TargetMode="External"/><Relationship Id="rId1563" Type="http://schemas.openxmlformats.org/officeDocument/2006/relationships/hyperlink" Target="https://trialinternational.org/latest-post/francois-bazaramba/" TargetMode="External"/><Relationship Id="rId62" Type="http://schemas.openxmlformats.org/officeDocument/2006/relationships/hyperlink" Target="https://www.ecchr.eu/en/international-crimes-and-accountability/syria/torture-under-assad/articles/international-crimes-and-accountability-syria-torture-under-assad.html" TargetMode="External"/><Relationship Id="rId365" Type="http://schemas.openxmlformats.org/officeDocument/2006/relationships/hyperlink" Target="https://web.archive.org/web/20120303014906/http:/www.mazlumder.org/ing/haber_detay.asp?haberID=15" TargetMode="External"/><Relationship Id="rId572"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1216" Type="http://schemas.openxmlformats.org/officeDocument/2006/relationships/hyperlink" Target="http://www.derechos.org/nizkor/arg/espana/gar.html" TargetMode="External"/><Relationship Id="rId1423" Type="http://schemas.openxmlformats.org/officeDocument/2006/relationships/hyperlink" Target="https://trialinternational.org/latest-post/emmanuel-nkunzuwimye/" TargetMode="External"/><Relationship Id="rId225" Type="http://schemas.openxmlformats.org/officeDocument/2006/relationships/hyperlink" Target="http://www.sangonet.com/Anzeretenetik2Infop/AppelrepriseTrPlainteTI.html" TargetMode="External"/><Relationship Id="rId432" Type="http://schemas.openxmlformats.org/officeDocument/2006/relationships/hyperlink" Target="http://www.20minutes.fr/france/200893-20071213-avocats-frontieres-depose-plainte-contre-kadhafi-tortures" TargetMode="External"/><Relationship Id="rId877" Type="http://schemas.openxmlformats.org/officeDocument/2006/relationships/hyperlink" Target="http://dip21.bundestag.de/dip21/btd/18/125/1812533.pdf" TargetMode="External"/><Relationship Id="rId1062" Type="http://schemas.openxmlformats.org/officeDocument/2006/relationships/hyperlink" Target="http://www.zis-online.com/dat/artikel/2007_13_187.pdf" TargetMode="External"/><Relationship Id="rId737" Type="http://schemas.openxmlformats.org/officeDocument/2006/relationships/hyperlink" Target="http://dip21.bundestag.de/dip21/btd/18/125/1812533.pdf" TargetMode="External"/><Relationship Id="rId944" Type="http://schemas.openxmlformats.org/officeDocument/2006/relationships/hyperlink" Target="http://guernica37.org/2017/04/the-new-york-times-assad-opponents-seek-justice-for-syrias-war-victims/" TargetMode="External"/><Relationship Id="rId1367" Type="http://schemas.openxmlformats.org/officeDocument/2006/relationships/hyperlink" Target="http://web.archive.org/web/20061016213114/http:/www.publications.parliament.uk/pa/cm/cmedm/61012e01.htm" TargetMode="External"/><Relationship Id="rId1574" Type="http://schemas.openxmlformats.org/officeDocument/2006/relationships/hyperlink" Target="https://web.archive.org/web/20081121165411/http:/www.trial-ch.org/en/swiss/cases-in-switzerland/iraq.html" TargetMode="External"/><Relationship Id="rId73" Type="http://schemas.openxmlformats.org/officeDocument/2006/relationships/hyperlink" Target="http://web.archive.org/web/20010305221111/http:/udps.org/Textes-Europe/belux00036-071298.html" TargetMode="External"/><Relationship Id="rId169" Type="http://schemas.openxmlformats.org/officeDocument/2006/relationships/hyperlink" Target="https://trialinternational.org/latest-post/fidel-castro/" TargetMode="External"/><Relationship Id="rId376" Type="http://schemas.openxmlformats.org/officeDocument/2006/relationships/hyperlink" Target="https://web.archive.org/web/20120303014906/http:/www.mazlumder.org/ing/haber_detay.asp?haberID=15" TargetMode="External"/><Relationship Id="rId583" Type="http://schemas.openxmlformats.org/officeDocument/2006/relationships/hyperlink" Target="http://dip21.bundestag.de/dip21/btd/18/125/1812533.pdf" TargetMode="External"/><Relationship Id="rId790" Type="http://schemas.openxmlformats.org/officeDocument/2006/relationships/hyperlink" Target="http://dip21.bundestag.de/dip21/btd/18/125/1812533.pdf" TargetMode="External"/><Relationship Id="rId804" Type="http://schemas.openxmlformats.org/officeDocument/2006/relationships/hyperlink" Target="http://dip21.bundestag.de/dip21/btd/18/125/1812533.pdf" TargetMode="External"/><Relationship Id="rId1227" Type="http://schemas.openxmlformats.org/officeDocument/2006/relationships/hyperlink" Target="http://www.derechos.org/nizkor/arg/espana/gar.html" TargetMode="External"/><Relationship Id="rId1434" Type="http://schemas.openxmlformats.org/officeDocument/2006/relationships/hyperlink" Target="http://www.clearwisdom.net/html/articles/2005/3/18/zip.html" TargetMode="External"/><Relationship Id="rId4" Type="http://schemas.openxmlformats.org/officeDocument/2006/relationships/hyperlink" Target="http://elclarin.cl/fpa/pdf/p_050796_en.pdf" TargetMode="External"/><Relationship Id="rId236" Type="http://schemas.openxmlformats.org/officeDocument/2006/relationships/hyperlink" Target="https://www.ecchr.eu/en/case/german-authorities-issue-arrest-warrant-against-jamil-hassan-head-of-the-syrian-air-force-intellige/" TargetMode="External"/><Relationship Id="rId443" Type="http://schemas.openxmlformats.org/officeDocument/2006/relationships/hyperlink" Target="https://books.google.com/books?id=7o7KTp1341gC&amp;pg=PA126&amp;lpg=PA126" TargetMode="External"/><Relationship Id="rId650" Type="http://schemas.openxmlformats.org/officeDocument/2006/relationships/hyperlink" Target="http://dip21.bundestag.de/dip21/btd/18/125/1812533.pdf" TargetMode="External"/><Relationship Id="rId888" Type="http://schemas.openxmlformats.org/officeDocument/2006/relationships/hyperlink" Target="http://dip21.bundestag.de/dip21/btd/18/125/1812533.pdf" TargetMode="External"/><Relationship Id="rId1073" Type="http://schemas.openxmlformats.org/officeDocument/2006/relationships/hyperlink" Target="http://www.zis-online.com/dat/artikel/2007_13_187.pdf" TargetMode="External"/><Relationship Id="rId1280" Type="http://schemas.openxmlformats.org/officeDocument/2006/relationships/hyperlink" Target="http://www.derechos.org/nizkor/arg/espana/gar.html" TargetMode="External"/><Relationship Id="rId1501" Type="http://schemas.openxmlformats.org/officeDocument/2006/relationships/hyperlink" Target="https://www.ecchr.eu/en/international-crimes-and-accountability/syria/torture-under-assad/articles/international-crimes-and-accountability-syria-torture-under-assad.html" TargetMode="External"/><Relationship Id="rId303" Type="http://schemas.openxmlformats.org/officeDocument/2006/relationships/hyperlink" Target="https://www.independent.co.uk/news/world/europe/recep-tayyip-erdogan-latest-news-sweden-genocide-lawsuit-turkey-president-kurdish-a7835951.html" TargetMode="External"/><Relationship Id="rId748" Type="http://schemas.openxmlformats.org/officeDocument/2006/relationships/hyperlink" Target="http://dip21.bundestag.de/dip21/btd/18/125/1812533.pdf" TargetMode="External"/><Relationship Id="rId955" Type="http://schemas.openxmlformats.org/officeDocument/2006/relationships/hyperlink" Target="http://www.countrywatch.com/Content/pdfs/reviews/B36LQ863.01c.pdf" TargetMode="External"/><Relationship Id="rId1140" Type="http://schemas.openxmlformats.org/officeDocument/2006/relationships/hyperlink" Target="http://www.zis-online.com/dat/artikel/2007_13_187.pdf" TargetMode="External"/><Relationship Id="rId1378" Type="http://schemas.openxmlformats.org/officeDocument/2006/relationships/hyperlink" Target="http://web.archive.org/web/20061016213114/http:/www.publications.parliament.uk/pa/cm/cmedm/61012e01.htm" TargetMode="External"/><Relationship Id="rId1585" Type="http://schemas.openxmlformats.org/officeDocument/2006/relationships/hyperlink" Target="https://www.rferl.org/a/germany-charges-ex-afghan-army-officer-with-war-crimes/29570848.html" TargetMode="External"/><Relationship Id="rId84" Type="http://schemas.openxmlformats.org/officeDocument/2006/relationships/hyperlink" Target="http://www.asser.nl/upload/documents/DomCLIC/Docs/Dutch%20cases/Darko_Knesevic_decision_19-3-1997%28EN%29.pdf" TargetMode="External"/><Relationship Id="rId387" Type="http://schemas.openxmlformats.org/officeDocument/2006/relationships/hyperlink" Target="http://www.mafdad.org/de/strafanzeige-gegen-recep-tayip-erdogan-u-a-nach-dem-volkerstrafgesetzbuch-wegen-kriegsverbrechen-und-verbrechen-gegen-die-menschlichkeit/" TargetMode="External"/><Relationship Id="rId510" Type="http://schemas.openxmlformats.org/officeDocument/2006/relationships/hyperlink" Target="https://trialinternational.org/latest-post/donald-h-rumsfeld/" TargetMode="External"/><Relationship Id="rId594" Type="http://schemas.openxmlformats.org/officeDocument/2006/relationships/hyperlink" Target="http://dip21.bundestag.de/dip21/btd/18/125/1812533.pdf" TargetMode="External"/><Relationship Id="rId608" Type="http://schemas.openxmlformats.org/officeDocument/2006/relationships/hyperlink" Target="http://dip21.bundestag.de/dip21/btd/18/125/1812533.pdf" TargetMode="External"/><Relationship Id="rId815" Type="http://schemas.openxmlformats.org/officeDocument/2006/relationships/hyperlink" Target="http://dip21.bundestag.de/dip21/btd/18/125/1812533.pdf" TargetMode="External"/><Relationship Id="rId1238" Type="http://schemas.openxmlformats.org/officeDocument/2006/relationships/hyperlink" Target="http://www.derechos.org/nizkor/arg/espana/gar.html" TargetMode="External"/><Relationship Id="rId1445" Type="http://schemas.openxmlformats.org/officeDocument/2006/relationships/hyperlink" Target="https://web.archive.org/web/20050406062206/http:/www.bjtj.org/news_detail.php?id=36" TargetMode="External"/><Relationship Id="rId247" Type="http://schemas.openxmlformats.org/officeDocument/2006/relationships/hyperlink" Target="http://www.sl-center.org/?language=english" TargetMode="External"/><Relationship Id="rId899" Type="http://schemas.openxmlformats.org/officeDocument/2006/relationships/hyperlink" Target="http://www.redress.org/downloads/publications/LegalRemediesFinal.pdf" TargetMode="External"/><Relationship Id="rId1000" Type="http://schemas.openxmlformats.org/officeDocument/2006/relationships/hyperlink" Target="http://en.minghui.org/html/articles/2003/11/29/42699.html" TargetMode="External"/><Relationship Id="rId1084" Type="http://schemas.openxmlformats.org/officeDocument/2006/relationships/hyperlink" Target="http://www.zis-online.com/dat/artikel/2007_13_187.pdf" TargetMode="External"/><Relationship Id="rId1305" Type="http://schemas.openxmlformats.org/officeDocument/2006/relationships/hyperlink" Target="http://www.derechos.org/nizkor/arg/espana/gar.html" TargetMode="External"/><Relationship Id="rId107" Type="http://schemas.openxmlformats.org/officeDocument/2006/relationships/hyperlink" Target="http://www.metafro.be/grandslacs/grandslacsdir400/0714.pdf" TargetMode="External"/><Relationship Id="rId454" Type="http://schemas.openxmlformats.org/officeDocument/2006/relationships/hyperlink" Target="https://books.google.com/books?id=7o7KTp1341gC&amp;pg=PA126&amp;lpg=PA126" TargetMode="External"/><Relationship Id="rId661" Type="http://schemas.openxmlformats.org/officeDocument/2006/relationships/hyperlink" Target="http://dip21.bundestag.de/dip21/btd/18/125/1812533.pdf" TargetMode="External"/><Relationship Id="rId759" Type="http://schemas.openxmlformats.org/officeDocument/2006/relationships/hyperlink" Target="http://dip21.bundestag.de/dip21/btd/18/125/1812533.pdf" TargetMode="External"/><Relationship Id="rId966" Type="http://schemas.openxmlformats.org/officeDocument/2006/relationships/hyperlink" Target="http://www.asser.nl/media/1421/spain-yihl-15-2012.pdf" TargetMode="External"/><Relationship Id="rId1291" Type="http://schemas.openxmlformats.org/officeDocument/2006/relationships/hyperlink" Target="http://www.derechos.org/nizkor/arg/espana/gar.html" TargetMode="External"/><Relationship Id="rId1389" Type="http://schemas.openxmlformats.org/officeDocument/2006/relationships/hyperlink" Target="http://www.thetimes.co.uk/tto/life/article1715674.ece" TargetMode="External"/><Relationship Id="rId1512" Type="http://schemas.openxmlformats.org/officeDocument/2006/relationships/hyperlink" Target="http://politica.elpais.com/politica/2014/10/31/actualidad/1414789472_600996.html" TargetMode="External"/><Relationship Id="rId1596" Type="http://schemas.openxmlformats.org/officeDocument/2006/relationships/hyperlink" Target="http://www.fmyv.es/ci/in/HR/12.pdf" TargetMode="External"/><Relationship Id="rId11" Type="http://schemas.openxmlformats.org/officeDocument/2006/relationships/hyperlink" Target="http://www.clearwisdom.net/emh/articles/2004/3/8/45850.html" TargetMode="External"/><Relationship Id="rId314" Type="http://schemas.openxmlformats.org/officeDocument/2006/relationships/hyperlink" Target="http://www.veritasrwandaforum.org/material/press_release_080208_eng.pdf" TargetMode="External"/><Relationship Id="rId398" Type="http://schemas.openxmlformats.org/officeDocument/2006/relationships/hyperlink" Target="http://tamilguardian.com/content/german-lawsuit-accuses-turkish-president-war-crimes-against-kurds?articleid=21179" TargetMode="External"/><Relationship Id="rId521" Type="http://schemas.openxmlformats.org/officeDocument/2006/relationships/hyperlink" Target="https://www.ictj.org/sites/default/files/ICTJ-Cambodia-Diaspora-Justice-2008-English.pdf" TargetMode="External"/><Relationship Id="rId619" Type="http://schemas.openxmlformats.org/officeDocument/2006/relationships/hyperlink" Target="http://dip21.bundestag.de/dip21/btd/18/125/1812533.pdf" TargetMode="External"/><Relationship Id="rId1151" Type="http://schemas.openxmlformats.org/officeDocument/2006/relationships/hyperlink" Target="http://www.zis-online.com/dat/artikel/2007_13_187.pdf" TargetMode="External"/><Relationship Id="rId1249" Type="http://schemas.openxmlformats.org/officeDocument/2006/relationships/hyperlink" Target="http://www.derechos.org/nizkor/arg/espana/gar.html" TargetMode="External"/><Relationship Id="rId95" Type="http://schemas.openxmlformats.org/officeDocument/2006/relationships/hyperlink" Target="http://lauthentic.info/Social/article/Mauritanie-une-plainte-pour-torture-deposee-en-France" TargetMode="External"/><Relationship Id="rId160" Type="http://schemas.openxmlformats.org/officeDocument/2006/relationships/hyperlink" Target="http://ihrp.law.utoronto.ca/utfl_file/count/documents/WorkingGroup_Clinic/Spain%20Universal%20Jurisdiction%20Memo.pdf" TargetMode="External"/><Relationship Id="rId826" Type="http://schemas.openxmlformats.org/officeDocument/2006/relationships/hyperlink" Target="http://dip21.bundestag.de/dip21/btd/18/125/1812533.pdf" TargetMode="External"/><Relationship Id="rId1011" Type="http://schemas.openxmlformats.org/officeDocument/2006/relationships/hyperlink" Target="https://web.archive.org/web/20081121165411/http:/www.trial-ch.org/en/swiss/cases-in-switzerland/iraq.html" TargetMode="External"/><Relationship Id="rId1109" Type="http://schemas.openxmlformats.org/officeDocument/2006/relationships/hyperlink" Target="http://www.zis-online.com/dat/artikel/2007_13_187.pdf" TargetMode="External"/><Relationship Id="rId1456" Type="http://schemas.openxmlformats.org/officeDocument/2006/relationships/hyperlink" Target="https://www.efe.com/efe/espana/politica/un-juez-argentino-pide-ayuda-a-espana-para-imputar-eta-crimen-contra-la-humanidad/10002-2942268" TargetMode="External"/><Relationship Id="rId258" Type="http://schemas.openxmlformats.org/officeDocument/2006/relationships/hyperlink" Target="https://www.ecchr.eu/fileadmin/Hintergrundberichte/Background_Syria_Torture_Saydnaya_ECCHR_20171108.pdf" TargetMode="External"/><Relationship Id="rId465" Type="http://schemas.openxmlformats.org/officeDocument/2006/relationships/hyperlink" Target="https://books.google.com/books?id=7o7KTp1341gC&amp;pg=PA126&amp;lpg=PA126" TargetMode="External"/><Relationship Id="rId672" Type="http://schemas.openxmlformats.org/officeDocument/2006/relationships/hyperlink" Target="http://dip21.bundestag.de/dip21/btd/18/125/1812533.pdf" TargetMode="External"/><Relationship Id="rId1095" Type="http://schemas.openxmlformats.org/officeDocument/2006/relationships/hyperlink" Target="http://www.zis-online.com/dat/artikel/2007_13_187.pdf" TargetMode="External"/><Relationship Id="rId1316" Type="http://schemas.openxmlformats.org/officeDocument/2006/relationships/hyperlink" Target="http://www.derechos.org/nizkor/arg/espana/gar.html" TargetMode="External"/><Relationship Id="rId1523" Type="http://schemas.openxmlformats.org/officeDocument/2006/relationships/hyperlink" Target="http://www.trial-c/" TargetMode="External"/><Relationship Id="rId22" Type="http://schemas.openxmlformats.org/officeDocument/2006/relationships/hyperlink" Target="https://www.ecchr.eu/en/case/the-path-to-justice-leads-through-europe-eg-austria/" TargetMode="External"/><Relationship Id="rId118" Type="http://schemas.openxmlformats.org/officeDocument/2006/relationships/hyperlink" Target="http://www.trial-ch.org/en/resources/trial-watch/trial-watch/profiles/profile/817/action/show/controller/Profile.html" TargetMode="External"/><Relationship Id="rId325" Type="http://schemas.openxmlformats.org/officeDocument/2006/relationships/hyperlink" Target="http://www.veritasrwandaforum.org/material/press_release_080208_eng.pdf" TargetMode="External"/><Relationship Id="rId532" Type="http://schemas.openxmlformats.org/officeDocument/2006/relationships/hyperlink" Target="http://www.camer.be/49766/35:32/cameroun-devoir-de-memoire-affaire-des-9-disparus-de-bepanda-plainte-en-belgique-pour-crimes-contre-l39humanite-cameroon.html" TargetMode="External"/><Relationship Id="rId977" Type="http://schemas.openxmlformats.org/officeDocument/2006/relationships/hyperlink" Target="http://www.asser.nl/media/1421/spain-yihl-15-2012.pdf" TargetMode="External"/><Relationship Id="rId1162" Type="http://schemas.openxmlformats.org/officeDocument/2006/relationships/hyperlink" Target="http://www.zis-online.com/dat/artikel/2007_13_187.pdf" TargetMode="External"/><Relationship Id="rId171" Type="http://schemas.openxmlformats.org/officeDocument/2006/relationships/hyperlink" Target="https://trialinternational.org/latest-post/fidel-castro/" TargetMode="External"/><Relationship Id="rId837" Type="http://schemas.openxmlformats.org/officeDocument/2006/relationships/hyperlink" Target="http://dip21.bundestag.de/dip21/btd/18/125/1812533.pdf" TargetMode="External"/><Relationship Id="rId1022" Type="http://schemas.openxmlformats.org/officeDocument/2006/relationships/hyperlink" Target="https://www.gfbv.de/de/news/gesellschaft-fuer-bedrohte-voelker-stellt-strafanzeige-gegen-ramzan-kadyrow-2738/" TargetMode="External"/><Relationship Id="rId1467" Type="http://schemas.openxmlformats.org/officeDocument/2006/relationships/hyperlink" Target="https://www.efe.com/efe/espana/politica/un-juez-argentino-pide-ayuda-a-espana-para-imputar-eta-crimen-contra-la-humanidad/10002-2942268" TargetMode="External"/><Relationship Id="rId269" Type="http://schemas.openxmlformats.org/officeDocument/2006/relationships/hyperlink" Target="https://www.ecchr.eu/fileadmin/Hintergrundberichte/Background_Syria_Torture_Saydnaya_ECCHR_20171108.pdf" TargetMode="External"/><Relationship Id="rId476" Type="http://schemas.openxmlformats.org/officeDocument/2006/relationships/hyperlink" Target="https://books.google.com/books?id=7o7KTp1341gC&amp;pg=PA126&amp;lpg=PA126" TargetMode="External"/><Relationship Id="rId683" Type="http://schemas.openxmlformats.org/officeDocument/2006/relationships/hyperlink" Target="http://dip21.bundestag.de/dip21/btd/18/125/1812533.pdf" TargetMode="External"/><Relationship Id="rId890" Type="http://schemas.openxmlformats.org/officeDocument/2006/relationships/hyperlink" Target="http://dip21.bundestag.de/dip21/btd/18/125/1812533.pdf" TargetMode="External"/><Relationship Id="rId904" Type="http://schemas.openxmlformats.org/officeDocument/2006/relationships/hyperlink" Target="http://www.trial-ch.org/en/resources/trial-watch/trial-watch/profiles/profile/4685/action/show/controller/Profile/tab/legal-procedure.html" TargetMode="External"/><Relationship Id="rId1327" Type="http://schemas.openxmlformats.org/officeDocument/2006/relationships/hyperlink" Target="http://www.derechos.org/nizkor/arg/espana/gar.html" TargetMode="External"/><Relationship Id="rId1534" Type="http://schemas.openxmlformats.org/officeDocument/2006/relationships/hyperlink" Target="http://politica.elpais.com/politica/2014/10/31/actualidad/1414789472_600996.html" TargetMode="External"/><Relationship Id="rId33" Type="http://schemas.openxmlformats.org/officeDocument/2006/relationships/hyperlink" Target="https://www.ecchr.eu/en/case/the-path-to-justice-leads-through-europe-eg-austria/" TargetMode="External"/><Relationship Id="rId129" Type="http://schemas.openxmlformats.org/officeDocument/2006/relationships/hyperlink" Target="http://www.coha.org/spotlight-on-el-salvador-the-truth-commission-and-the-jesuit-massacre/" TargetMode="External"/><Relationship Id="rId336" Type="http://schemas.openxmlformats.org/officeDocument/2006/relationships/hyperlink" Target="http://www.veritasrwandaforum.org/material/press_release_080208_eng.pdf" TargetMode="External"/><Relationship Id="rId543" Type="http://schemas.openxmlformats.org/officeDocument/2006/relationships/hyperlink" Target="https://www.collectifpartiescivilesrwanda.fr/en/tableau-des-plaintes-du-cpcr/" TargetMode="External"/><Relationship Id="rId988" Type="http://schemas.openxmlformats.org/officeDocument/2006/relationships/hyperlink" Target="http://www.asser.nl/media/1421/spain-yihl-15-2012.pdf" TargetMode="External"/><Relationship Id="rId1173" Type="http://schemas.openxmlformats.org/officeDocument/2006/relationships/hyperlink" Target="http://www.zis-online.com/dat/artikel/2007_13_187.pdf" TargetMode="External"/><Relationship Id="rId1380" Type="http://schemas.openxmlformats.org/officeDocument/2006/relationships/hyperlink" Target="http://web.archive.org/web/20061016213114/http:/www.publications.parliament.uk/pa/cm/cmedm/61012e01.htm" TargetMode="External"/><Relationship Id="rId1601" Type="http://schemas.openxmlformats.org/officeDocument/2006/relationships/hyperlink" Target="http://www.fmyv.es/ci/in/HR/12.pdf" TargetMode="External"/><Relationship Id="rId182" Type="http://schemas.openxmlformats.org/officeDocument/2006/relationships/hyperlink" Target="http://impunitywatch.com/wp-content/uploads/2017/09/PR_Syria_torture_CaesarFiles_GermanyCriminalComplaint_ECCHR_20170922.pdf" TargetMode="External"/><Relationship Id="rId403" Type="http://schemas.openxmlformats.org/officeDocument/2006/relationships/hyperlink" Target="http://www.mafdad.org/de/strafanzeige-gegen-recep-tayip-erdogan-u-a-nach-dem-volkerstrafgesetzbuch-wegen-kriegsverbrechen-und-verbrechen-gegen-die-menschlichkeit/" TargetMode="External"/><Relationship Id="rId750" Type="http://schemas.openxmlformats.org/officeDocument/2006/relationships/hyperlink" Target="http://dip21.bundestag.de/dip21/btd/18/125/1812533.pdf" TargetMode="External"/><Relationship Id="rId848" Type="http://schemas.openxmlformats.org/officeDocument/2006/relationships/hyperlink" Target="http://dip21.bundestag.de/dip21/btd/18/125/1812533.pdf" TargetMode="External"/><Relationship Id="rId1033" Type="http://schemas.openxmlformats.org/officeDocument/2006/relationships/hyperlink" Target="http://www.zis-online.com/dat/artikel/2007_13_187.pdf" TargetMode="External"/><Relationship Id="rId1478" Type="http://schemas.openxmlformats.org/officeDocument/2006/relationships/hyperlink" Target="https://www.efe.com/efe/espana/politica/un-juez-argentino-pide-ayuda-a-espana-para-imputar-eta-crimen-contra-la-humanidad/10002-2942268" TargetMode="External"/><Relationship Id="rId487" Type="http://schemas.openxmlformats.org/officeDocument/2006/relationships/hyperlink" Target="https://books.google.com/books?id=7o7KTp1341gC&amp;pg=PA126&amp;lpg=PA126" TargetMode="External"/><Relationship Id="rId610" Type="http://schemas.openxmlformats.org/officeDocument/2006/relationships/hyperlink" Target="http://dip21.bundestag.de/dip21/btd/18/125/1812533.pdf" TargetMode="External"/><Relationship Id="rId694" Type="http://schemas.openxmlformats.org/officeDocument/2006/relationships/hyperlink" Target="http://dip21.bundestag.de/dip21/btd/18/125/1812533.pdf" TargetMode="External"/><Relationship Id="rId708" Type="http://schemas.openxmlformats.org/officeDocument/2006/relationships/hyperlink" Target="http://dip21.bundestag.de/dip21/btd/18/125/1812533.pdf" TargetMode="External"/><Relationship Id="rId915" Type="http://schemas.openxmlformats.org/officeDocument/2006/relationships/hyperlink" Target="http://uk.reuters.com/article/uk-europe-migrants-warcrimes-norway/norway-police-search-for-syrian-war-criminals-among-asylum-seekers-idUKKCN0UT1FG" TargetMode="External"/><Relationship Id="rId1240" Type="http://schemas.openxmlformats.org/officeDocument/2006/relationships/hyperlink" Target="http://www.derechos.org/nizkor/arg/espana/gar.html" TargetMode="External"/><Relationship Id="rId1338" Type="http://schemas.openxmlformats.org/officeDocument/2006/relationships/hyperlink" Target="http://www.derechos.org/nizkor/arg/espana/gar.html" TargetMode="External"/><Relationship Id="rId1545" Type="http://schemas.openxmlformats.org/officeDocument/2006/relationships/hyperlink" Target="http://trial-ch.org/fileadmin/user_upload/documents/publications/UJ_Report/UJAR_2016.pdf" TargetMode="External"/><Relationship Id="rId347" Type="http://schemas.openxmlformats.org/officeDocument/2006/relationships/hyperlink" Target="http://www.veritasrwandaforum.org/material/press_release_080208_eng.pdf" TargetMode="External"/><Relationship Id="rId999" Type="http://schemas.openxmlformats.org/officeDocument/2006/relationships/hyperlink" Target="http://en.minghui.org/html/articles/2003/11/29/42699.html" TargetMode="External"/><Relationship Id="rId1100" Type="http://schemas.openxmlformats.org/officeDocument/2006/relationships/hyperlink" Target="http://www.zis-online.com/dat/artikel/2007_13_187.pdf" TargetMode="External"/><Relationship Id="rId1184" Type="http://schemas.openxmlformats.org/officeDocument/2006/relationships/hyperlink" Target="http://www.zis-online.com/dat/artikel/2007_13_187.pdf" TargetMode="External"/><Relationship Id="rId1405" Type="http://schemas.openxmlformats.org/officeDocument/2006/relationships/hyperlink" Target="http://web.archive.org/web/20061016213114/http:/www.publications.parliament.uk/pa/cm/cmedm/61012e01.htm" TargetMode="External"/><Relationship Id="rId44" Type="http://schemas.openxmlformats.org/officeDocument/2006/relationships/hyperlink" Target="http://web.archive.org/web/20080704175151/http:/www.brusselstribunal.org/Lawsuits.htm" TargetMode="External"/><Relationship Id="rId554" Type="http://schemas.openxmlformats.org/officeDocument/2006/relationships/hyperlink" Target="https://www.ecchr.eu/en/our_work/international-crimes-and-accountability/u-s-accountability/germany.html" TargetMode="External"/><Relationship Id="rId761" Type="http://schemas.openxmlformats.org/officeDocument/2006/relationships/hyperlink" Target="http://dip21.bundestag.de/dip21/btd/18/125/1812533.pdf" TargetMode="External"/><Relationship Id="rId859" Type="http://schemas.openxmlformats.org/officeDocument/2006/relationships/hyperlink" Target="http://dip21.bundestag.de/dip21/btd/18/125/1812533.pdf" TargetMode="External"/><Relationship Id="rId1391" Type="http://schemas.openxmlformats.org/officeDocument/2006/relationships/hyperlink" Target="http://web.archive.org/web/20061016213114/http:/www.publications.parliament.uk/pa/cm/cmedm/61012e01.htm" TargetMode="External"/><Relationship Id="rId1489" Type="http://schemas.openxmlformats.org/officeDocument/2006/relationships/hyperlink" Target="https://www.efe.com/efe/espana/politica/un-juez-argentino-pide-ayuda-a-espana-para-imputar-eta-crimen-contra-la-humanidad/10002-2942268" TargetMode="External"/><Relationship Id="rId1612" Type="http://schemas.openxmlformats.org/officeDocument/2006/relationships/hyperlink" Target="http://www.fmyv.es/ci/in/HR/12.pdf" TargetMode="External"/><Relationship Id="rId193" Type="http://schemas.openxmlformats.org/officeDocument/2006/relationships/hyperlink" Target="http://impunitywatch.com/wp-content/uploads/2017/09/PR_Syria_torture_CaesarFiles_GermanyCriminalComplaint_ECCHR_20170922.pdf" TargetMode="External"/><Relationship Id="rId207" Type="http://schemas.openxmlformats.org/officeDocument/2006/relationships/hyperlink" Target="http://sahara-news.org/568-spanish-justice-after-one-of-the-polisarios-strongmen.html" TargetMode="External"/><Relationship Id="rId414" Type="http://schemas.openxmlformats.org/officeDocument/2006/relationships/hyperlink" Target="http://tamilguardian.com/content/german-lawsuit-accuses-turkish-president-war-crimes-against-kurds?articleid=21179" TargetMode="External"/><Relationship Id="rId498" Type="http://schemas.openxmlformats.org/officeDocument/2006/relationships/hyperlink" Target="https://books.google.com/books?id=7o7KTp1341gC&amp;pg=PA126&amp;lpg=PA126" TargetMode="External"/><Relationship Id="rId621" Type="http://schemas.openxmlformats.org/officeDocument/2006/relationships/hyperlink" Target="http://dip21.bundestag.de/dip21/btd/18/125/1812533.pdf" TargetMode="External"/><Relationship Id="rId1044" Type="http://schemas.openxmlformats.org/officeDocument/2006/relationships/hyperlink" Target="http://www.zis-online.com/dat/artikel/2007_13_187.pdf" TargetMode="External"/><Relationship Id="rId1251" Type="http://schemas.openxmlformats.org/officeDocument/2006/relationships/hyperlink" Target="http://www.derechos.org/nizkor/arg/espana/gar.html" TargetMode="External"/><Relationship Id="rId1349" Type="http://schemas.openxmlformats.org/officeDocument/2006/relationships/hyperlink" Target="http://web.archive.org/web/20061016213114/http:/www.publications.parliament.uk/pa/cm/cmedm/61012e01.htm" TargetMode="External"/><Relationship Id="rId260" Type="http://schemas.openxmlformats.org/officeDocument/2006/relationships/hyperlink" Target="https://www.ecchr.eu/fileadmin/Hintergrundberichte/Background_Syria_Torture_Saydnaya_ECCHR_20171108.pdf" TargetMode="External"/><Relationship Id="rId719" Type="http://schemas.openxmlformats.org/officeDocument/2006/relationships/hyperlink" Target="http://dip21.bundestag.de/dip21/btd/18/125/1812533.pdf" TargetMode="External"/><Relationship Id="rId926" Type="http://schemas.openxmlformats.org/officeDocument/2006/relationships/hyperlink" Target="http://uk.reuters.com/article/uk-europe-migrants-warcrimes-norway/norway-police-search-for-syrian-war-criminals-among-asylum-seekers-idUKKCN0UT1FG" TargetMode="External"/><Relationship Id="rId1111" Type="http://schemas.openxmlformats.org/officeDocument/2006/relationships/hyperlink" Target="http://www.zis-online.com/dat/artikel/2007_13_187.pdf" TargetMode="External"/><Relationship Id="rId1556" Type="http://schemas.openxmlformats.org/officeDocument/2006/relationships/hyperlink" Target="http://www.trial-ch.org/en/resources/trial-watch/trial-watch/profiles/profile/627/action/show/controller/Profile/tab/legal-procedure.html" TargetMode="External"/><Relationship Id="rId55" Type="http://schemas.openxmlformats.org/officeDocument/2006/relationships/hyperlink" Target="http://www.lalibre.be/actu/international/plaintes-contre-kagame-justice-belge-dessaisie-51b88a1ee4b0de6db9ac28a5" TargetMode="External"/><Relationship Id="rId120" Type="http://schemas.openxmlformats.org/officeDocument/2006/relationships/hyperlink" Target="http://www.trial-ch.org/en/resources/trial-watch/trial-watch/profiles/profile/817/action/show/controller/Profile.html" TargetMode="External"/><Relationship Id="rId358" Type="http://schemas.openxmlformats.org/officeDocument/2006/relationships/hyperlink" Target="http://www.clearwisdom.net/html/articles/2005/3/18/zip.html" TargetMode="External"/><Relationship Id="rId565"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772" Type="http://schemas.openxmlformats.org/officeDocument/2006/relationships/hyperlink" Target="http://dip21.bundestag.de/dip21/btd/18/125/1812533.pdf" TargetMode="External"/><Relationship Id="rId1195" Type="http://schemas.openxmlformats.org/officeDocument/2006/relationships/hyperlink" Target="http://www.zis-online.com/dat/artikel/2007_13_187.pdf" TargetMode="External"/><Relationship Id="rId1209" Type="http://schemas.openxmlformats.org/officeDocument/2006/relationships/hyperlink" Target="http://www.derechos.org/nizkor/arg/espana/gar.html" TargetMode="External"/><Relationship Id="rId1416" Type="http://schemas.openxmlformats.org/officeDocument/2006/relationships/hyperlink" Target="https://translate.google.com/translate?hl=en&amp;sl=de&amp;u=http://www.spiegel.de/spiegel/print/d-8670655.html&amp;prev=search" TargetMode="External"/><Relationship Id="rId218" Type="http://schemas.openxmlformats.org/officeDocument/2006/relationships/hyperlink" Target="http://www.achr.eu/newen113.htm" TargetMode="External"/><Relationship Id="rId425" Type="http://schemas.openxmlformats.org/officeDocument/2006/relationships/hyperlink" Target="http://www.mafdad.org/de/strafanzeige-gegen-recep-tayip-erdogan-u-a-nach-dem-volkerstrafgesetzbuch-wegen-kriegsverbrechen-und-verbrechen-gegen-die-menschlichkeit/" TargetMode="External"/><Relationship Id="rId632" Type="http://schemas.openxmlformats.org/officeDocument/2006/relationships/hyperlink" Target="http://dip21.bundestag.de/dip21/btd/18/125/1812533.pdf" TargetMode="External"/><Relationship Id="rId1055" Type="http://schemas.openxmlformats.org/officeDocument/2006/relationships/hyperlink" Target="http://www.zis-online.com/dat/artikel/2007_13_187.pdf" TargetMode="External"/><Relationship Id="rId1262" Type="http://schemas.openxmlformats.org/officeDocument/2006/relationships/hyperlink" Target="http://www.derechos.org/nizkor/arg/espana/gar.html" TargetMode="External"/><Relationship Id="rId271" Type="http://schemas.openxmlformats.org/officeDocument/2006/relationships/hyperlink" Target="http://www.clearwisdom.net/emh/articles/2004/3/8/45850.html" TargetMode="External"/><Relationship Id="rId937" Type="http://schemas.openxmlformats.org/officeDocument/2006/relationships/hyperlink" Target="https://www.collectifpartiescivilesrwanda.fr/en/new-complaint-about-a-rwandan-suspect-of-genocide/" TargetMode="External"/><Relationship Id="rId1122" Type="http://schemas.openxmlformats.org/officeDocument/2006/relationships/hyperlink" Target="http://www.zis-online.com/dat/artikel/2007_13_187.pdf" TargetMode="External"/><Relationship Id="rId1567" Type="http://schemas.openxmlformats.org/officeDocument/2006/relationships/hyperlink" Target="https://trialinternational.org/latest-post/onesphore-rwabukombe/" TargetMode="External"/><Relationship Id="rId66" Type="http://schemas.openxmlformats.org/officeDocument/2006/relationships/hyperlink" Target="http://www.haaretz.com/israel-news/.premium-1.755922" TargetMode="External"/><Relationship Id="rId131" Type="http://schemas.openxmlformats.org/officeDocument/2006/relationships/hyperlink" Target="http://www.coha.org/spotlight-on-el-salvador-the-truth-commission-and-the-jesuit-massacre/" TargetMode="External"/><Relationship Id="rId369" Type="http://schemas.openxmlformats.org/officeDocument/2006/relationships/hyperlink" Target="https://web.archive.org/web/20120303014906/http:/www.mazlumder.org/ing/haber_detay.asp?haberID=15" TargetMode="External"/><Relationship Id="rId576" Type="http://schemas.openxmlformats.org/officeDocument/2006/relationships/hyperlink" Target="http://dip21.bundestag.de/dip21/btd/18/125/1812533.pdf" TargetMode="External"/><Relationship Id="rId783" Type="http://schemas.openxmlformats.org/officeDocument/2006/relationships/hyperlink" Target="http://dip21.bundestag.de/dip21/btd/18/125/1812533.pdf" TargetMode="External"/><Relationship Id="rId990" Type="http://schemas.openxmlformats.org/officeDocument/2006/relationships/hyperlink" Target="http://www.asser.nl/media/1421/spain-yihl-15-2012.pdf" TargetMode="External"/><Relationship Id="rId1427" Type="http://schemas.openxmlformats.org/officeDocument/2006/relationships/hyperlink" Target="https://www.presseportal.de/blaulicht/pm/14981/3657435" TargetMode="External"/><Relationship Id="rId229" Type="http://schemas.openxmlformats.org/officeDocument/2006/relationships/hyperlink" Target="https://trialinternational.org/latest-post/karuna-amman/" TargetMode="External"/><Relationship Id="rId436" Type="http://schemas.openxmlformats.org/officeDocument/2006/relationships/hyperlink" Target="https://books.google.com/books?id=5h_8dxXEIPsC&amp;pg=PA227" TargetMode="External"/><Relationship Id="rId643" Type="http://schemas.openxmlformats.org/officeDocument/2006/relationships/hyperlink" Target="http://dip21.bundestag.de/dip21/btd/18/125/1812533.pdf" TargetMode="External"/><Relationship Id="rId1066" Type="http://schemas.openxmlformats.org/officeDocument/2006/relationships/hyperlink" Target="http://www.zis-online.com/dat/artikel/2007_13_187.pdf" TargetMode="External"/><Relationship Id="rId1273" Type="http://schemas.openxmlformats.org/officeDocument/2006/relationships/hyperlink" Target="http://www.derechos.org/nizkor/arg/espana/gar.html" TargetMode="External"/><Relationship Id="rId1480" Type="http://schemas.openxmlformats.org/officeDocument/2006/relationships/hyperlink" Target="https://www.efe.com/efe/espana/politica/un-juez-argentino-pide-ayuda-a-espana-para-imputar-eta-crimen-contra-la-humanidad/10002-2942268" TargetMode="External"/><Relationship Id="rId850" Type="http://schemas.openxmlformats.org/officeDocument/2006/relationships/hyperlink" Target="http://dip21.bundestag.de/dip21/btd/18/125/1812533.pdf" TargetMode="External"/><Relationship Id="rId948" Type="http://schemas.openxmlformats.org/officeDocument/2006/relationships/hyperlink" Target="https://www.collectifpartiescivilesrwanda.fr/en/tableau-des-plaintes-du-cpcr/" TargetMode="External"/><Relationship Id="rId1133" Type="http://schemas.openxmlformats.org/officeDocument/2006/relationships/hyperlink" Target="http://www.zis-online.com/dat/artikel/2007_13_187.pdf" TargetMode="External"/><Relationship Id="rId1578" Type="http://schemas.openxmlformats.org/officeDocument/2006/relationships/hyperlink" Target="http://www.trial-ch.org/en/resources/trial-watch/trial-watch/profiles/profile/391/action/show/controller/Profile/tab/legal-procedure.html" TargetMode="External"/><Relationship Id="rId77" Type="http://schemas.openxmlformats.org/officeDocument/2006/relationships/hyperlink" Target="http://news.bbc.co.uk/2/hi/asia-pacific/3819535.stm" TargetMode="External"/><Relationship Id="rId282" Type="http://schemas.openxmlformats.org/officeDocument/2006/relationships/hyperlink" Target="https://web.archive.org/web/20100601180658/http:/cgs.gmu.edu/publications/hjd/hjd_wp_2.pdf" TargetMode="External"/><Relationship Id="rId503" Type="http://schemas.openxmlformats.org/officeDocument/2006/relationships/hyperlink" Target="https://www.washingtonpost.com/archive/politics/2001/01/21/case-tests-australian-protection-of-nazi-war-criminal/1883c4ae-e017-4f1e-b632-148bfe681747/" TargetMode="External"/><Relationship Id="rId587" Type="http://schemas.openxmlformats.org/officeDocument/2006/relationships/hyperlink" Target="http://dip21.bundestag.de/dip21/btd/18/125/1812533.pdf" TargetMode="External"/><Relationship Id="rId710" Type="http://schemas.openxmlformats.org/officeDocument/2006/relationships/hyperlink" Target="http://dip21.bundestag.de/dip21/btd/18/125/1812533.pdf" TargetMode="External"/><Relationship Id="rId808" Type="http://schemas.openxmlformats.org/officeDocument/2006/relationships/hyperlink" Target="http://dip21.bundestag.de/dip21/btd/18/125/1812533.pdf" TargetMode="External"/><Relationship Id="rId1340" Type="http://schemas.openxmlformats.org/officeDocument/2006/relationships/hyperlink" Target="http://www.derechos.org/nizkor/arg/espana/gar.html" TargetMode="External"/><Relationship Id="rId1438" Type="http://schemas.openxmlformats.org/officeDocument/2006/relationships/hyperlink" Target="http://www.trial-ch.org/en/resources/trial-watch/trial-watch/profiles/profile/886/action/show/controller/Profile.html" TargetMode="External"/><Relationship Id="rId8" Type="http://schemas.openxmlformats.org/officeDocument/2006/relationships/hyperlink" Target="http://elclarin.cl/fpa/pdf/p_050796_en.pdf" TargetMode="External"/><Relationship Id="rId142" Type="http://schemas.openxmlformats.org/officeDocument/2006/relationships/hyperlink" Target="http://www.trial-ch.org/en/resources/trial-watch/trial-watch/profiles/profile/817/action/show/controller/Profile.html" TargetMode="External"/><Relationship Id="rId447" Type="http://schemas.openxmlformats.org/officeDocument/2006/relationships/hyperlink" Target="https://books.google.com/books?id=7o7KTp1341gC&amp;pg=PA126&amp;lpg=PA126" TargetMode="External"/><Relationship Id="rId794" Type="http://schemas.openxmlformats.org/officeDocument/2006/relationships/hyperlink" Target="http://dip21.bundestag.de/dip21/btd/18/125/1812533.pdf" TargetMode="External"/><Relationship Id="rId1077" Type="http://schemas.openxmlformats.org/officeDocument/2006/relationships/hyperlink" Target="http://www.zis-online.com/dat/artikel/2007_13_187.pdf" TargetMode="External"/><Relationship Id="rId1200" Type="http://schemas.openxmlformats.org/officeDocument/2006/relationships/hyperlink" Target="http://www.derechos.org/nizkor/arg/espana/gar.html" TargetMode="External"/><Relationship Id="rId654" Type="http://schemas.openxmlformats.org/officeDocument/2006/relationships/hyperlink" Target="http://dip21.bundestag.de/dip21/btd/18/125/1812533.pdf" TargetMode="External"/><Relationship Id="rId861" Type="http://schemas.openxmlformats.org/officeDocument/2006/relationships/hyperlink" Target="http://dip21.bundestag.de/dip21/btd/18/125/1812533.pdf" TargetMode="External"/><Relationship Id="rId959" Type="http://schemas.openxmlformats.org/officeDocument/2006/relationships/hyperlink" Target="http://www.jta.org/1994/09/19/archive/canada-drops-charges-against-ailing-man-accused-of-nazi-crimes" TargetMode="External"/><Relationship Id="rId1284" Type="http://schemas.openxmlformats.org/officeDocument/2006/relationships/hyperlink" Target="http://www.derechos.org/nizkor/arg/espana/gar.html" TargetMode="External"/><Relationship Id="rId1491" Type="http://schemas.openxmlformats.org/officeDocument/2006/relationships/hyperlink" Target="https://www.efe.com/efe/espana/politica/un-juez-argentino-pide-ayuda-a-espana-para-imputar-eta-crimen-contra-la-humanidad/10002-2942268" TargetMode="External"/><Relationship Id="rId1505" Type="http://schemas.openxmlformats.org/officeDocument/2006/relationships/hyperlink" Target="http://politica.elpais.com/politica/2014/10/31/actualidad/1414789472_600996.html" TargetMode="External"/><Relationship Id="rId1589" Type="http://schemas.openxmlformats.org/officeDocument/2006/relationships/hyperlink" Target="https://trialinternational.org/latest-post/tharcisse-muvunyi/" TargetMode="External"/><Relationship Id="rId293" Type="http://schemas.openxmlformats.org/officeDocument/2006/relationships/hyperlink" Target="http://news.bbc.co.uk/2/hi/uk_news/7251954.stm" TargetMode="External"/><Relationship Id="rId307" Type="http://schemas.openxmlformats.org/officeDocument/2006/relationships/hyperlink" Target="http://www.seneweb.com/news/Afrique/affaire-chebeya-six-ans-apres-les-famill_n_183942.html" TargetMode="External"/><Relationship Id="rId514" Type="http://schemas.openxmlformats.org/officeDocument/2006/relationships/hyperlink" Target="https://trialinternational.org/latest-post/donald-h-rumsfeld/" TargetMode="External"/><Relationship Id="rId721" Type="http://schemas.openxmlformats.org/officeDocument/2006/relationships/hyperlink" Target="http://dip21.bundestag.de/dip21/btd/18/125/1812533.pdf" TargetMode="External"/><Relationship Id="rId1144" Type="http://schemas.openxmlformats.org/officeDocument/2006/relationships/hyperlink" Target="http://www.zis-online.com/dat/artikel/2007_13_187.pdf" TargetMode="External"/><Relationship Id="rId1351" Type="http://schemas.openxmlformats.org/officeDocument/2006/relationships/hyperlink" Target="http://web.archive.org/web/20061016213114/http:/www.publications.parliament.uk/pa/cm/cmedm/61012e01.htm" TargetMode="External"/><Relationship Id="rId1449" Type="http://schemas.openxmlformats.org/officeDocument/2006/relationships/hyperlink" Target="http://dip21.bundestag.de/dip21/btd/18/125/1812533.pdf" TargetMode="External"/><Relationship Id="rId88" Type="http://schemas.openxmlformats.org/officeDocument/2006/relationships/hyperlink" Target="http://lauthentic.info/Social/article/Mauritanie-une-plainte-pour-torture-deposee-en-France" TargetMode="External"/><Relationship Id="rId153" Type="http://schemas.openxmlformats.org/officeDocument/2006/relationships/hyperlink" Target="http://www.coha.org/spotlight-on-el-salvador-the-truth-commission-and-the-jesuit-massacre/" TargetMode="External"/><Relationship Id="rId360" Type="http://schemas.openxmlformats.org/officeDocument/2006/relationships/hyperlink" Target="http://www.clearwisdom.net/html/articles/2005/3/18/zip.html" TargetMode="External"/><Relationship Id="rId598" Type="http://schemas.openxmlformats.org/officeDocument/2006/relationships/hyperlink" Target="http://dip21.bundestag.de/dip21/btd/18/125/1812533.pdf" TargetMode="External"/><Relationship Id="rId819" Type="http://schemas.openxmlformats.org/officeDocument/2006/relationships/hyperlink" Target="http://dip21.bundestag.de/dip21/btd/18/125/1812533.pdf" TargetMode="External"/><Relationship Id="rId1004" Type="http://schemas.openxmlformats.org/officeDocument/2006/relationships/hyperlink" Target="http://en.minghui.org/html/articles/2003/11/29/42699.html" TargetMode="External"/><Relationship Id="rId1211" Type="http://schemas.openxmlformats.org/officeDocument/2006/relationships/hyperlink" Target="http://www.derechos.org/nizkor/arg/espana/gar.html" TargetMode="External"/><Relationship Id="rId220" Type="http://schemas.openxmlformats.org/officeDocument/2006/relationships/hyperlink" Target="http://1997-2001.state.gov/www/policy_remarks/1999/991029_scheffer_un_iraq.html" TargetMode="External"/><Relationship Id="rId458" Type="http://schemas.openxmlformats.org/officeDocument/2006/relationships/hyperlink" Target="https://books.google.com/books?id=7o7KTp1341gC&amp;pg=PA126&amp;lpg=PA126" TargetMode="External"/><Relationship Id="rId665" Type="http://schemas.openxmlformats.org/officeDocument/2006/relationships/hyperlink" Target="http://dip21.bundestag.de/dip21/btd/18/125/1812533.pdf" TargetMode="External"/><Relationship Id="rId872" Type="http://schemas.openxmlformats.org/officeDocument/2006/relationships/hyperlink" Target="http://dip21.bundestag.de/dip21/btd/18/125/1812533.pdf" TargetMode="External"/><Relationship Id="rId1088" Type="http://schemas.openxmlformats.org/officeDocument/2006/relationships/hyperlink" Target="http://www.zis-online.com/dat/artikel/2007_13_187.pdf" TargetMode="External"/><Relationship Id="rId1295" Type="http://schemas.openxmlformats.org/officeDocument/2006/relationships/hyperlink" Target="http://www.derechos.org/nizkor/arg/espana/gar.html" TargetMode="External"/><Relationship Id="rId1309" Type="http://schemas.openxmlformats.org/officeDocument/2006/relationships/hyperlink" Target="http://www.derechos.org/nizkor/arg/espana/gar.html" TargetMode="External"/><Relationship Id="rId1516" Type="http://schemas.openxmlformats.org/officeDocument/2006/relationships/hyperlink" Target="http://www.presseportal.de/blaulicht/pm/14981/3415525" TargetMode="External"/><Relationship Id="rId15" Type="http://schemas.openxmlformats.org/officeDocument/2006/relationships/hyperlink" Target="http://www.trial-ch.org/en/resources/trial-watch/trial-watch/profiles/profile/954/action/show/controller/Profile/tab/legal-procedure.html" TargetMode="External"/><Relationship Id="rId318" Type="http://schemas.openxmlformats.org/officeDocument/2006/relationships/hyperlink" Target="http://www.veritasrwandaforum.org/material/press_release_080208_eng.pdf" TargetMode="External"/><Relationship Id="rId525" Type="http://schemas.openxmlformats.org/officeDocument/2006/relationships/hyperlink" Target="http://www.camer.be/49766/35:32/cameroun-devoir-de-memoire-affaire-des-9-disparus-de-bepanda-plainte-en-belgique-pour-crimes-contre-l39humanite-cameroon.html" TargetMode="External"/><Relationship Id="rId732" Type="http://schemas.openxmlformats.org/officeDocument/2006/relationships/hyperlink" Target="http://dip21.bundestag.de/dip21/btd/18/125/1812533.pdf" TargetMode="External"/><Relationship Id="rId1155" Type="http://schemas.openxmlformats.org/officeDocument/2006/relationships/hyperlink" Target="http://www.zis-online.com/dat/artikel/2007_13_187.pdf" TargetMode="External"/><Relationship Id="rId1362" Type="http://schemas.openxmlformats.org/officeDocument/2006/relationships/hyperlink" Target="http://web.archive.org/web/20061016213114/http:/www.publications.parliament.uk/pa/cm/cmedm/61012e01.htm" TargetMode="External"/><Relationship Id="rId99" Type="http://schemas.openxmlformats.org/officeDocument/2006/relationships/hyperlink" Target="http://lauthentic.info/Social/article/Mauritanie-une-plainte-pour-torture-deposee-en-France" TargetMode="External"/><Relationship Id="rId164" Type="http://schemas.openxmlformats.org/officeDocument/2006/relationships/hyperlink" Target="http://www.trial-ch.org/en/resources/trial-watch/trial-watch/profiles/profile/904/action/show/controller/Profile.html" TargetMode="External"/><Relationship Id="rId371" Type="http://schemas.openxmlformats.org/officeDocument/2006/relationships/hyperlink" Target="https://web.archive.org/web/20120303014906/http:/www.mazlumder.org/ing/haber_detay.asp?haberID=15" TargetMode="External"/><Relationship Id="rId1015" Type="http://schemas.openxmlformats.org/officeDocument/2006/relationships/hyperlink" Target="https://web.archive.org/web/20081121165411/http:/www.trial-ch.org/en/swiss/cases-in-switzerland/iraq.html" TargetMode="External"/><Relationship Id="rId1222" Type="http://schemas.openxmlformats.org/officeDocument/2006/relationships/hyperlink" Target="http://www.derechos.org/nizkor/arg/espana/gar.html" TargetMode="External"/><Relationship Id="rId469" Type="http://schemas.openxmlformats.org/officeDocument/2006/relationships/hyperlink" Target="https://books.google.com/books?id=7o7KTp1341gC&amp;pg=PA126&amp;lpg=PA126" TargetMode="External"/><Relationship Id="rId676" Type="http://schemas.openxmlformats.org/officeDocument/2006/relationships/hyperlink" Target="http://dip21.bundestag.de/dip21/btd/18/125/1812533.pdf" TargetMode="External"/><Relationship Id="rId883" Type="http://schemas.openxmlformats.org/officeDocument/2006/relationships/hyperlink" Target="http://dip21.bundestag.de/dip21/btd/18/125/1812533.pdf" TargetMode="External"/><Relationship Id="rId1099" Type="http://schemas.openxmlformats.org/officeDocument/2006/relationships/hyperlink" Target="http://www.zis-online.com/dat/artikel/2007_13_187.pdf" TargetMode="External"/><Relationship Id="rId1527" Type="http://schemas.openxmlformats.org/officeDocument/2006/relationships/hyperlink" Target="http://politica.elpais.com/politica/2014/10/31/actualidad/1414789472_600996.html" TargetMode="External"/><Relationship Id="rId26" Type="http://schemas.openxmlformats.org/officeDocument/2006/relationships/hyperlink" Target="https://www.ecchr.eu/en/case/the-path-to-justice-leads-through-europe-eg-austria/" TargetMode="External"/><Relationship Id="rId231" Type="http://schemas.openxmlformats.org/officeDocument/2006/relationships/hyperlink" Target="https://trialinternational.org/latest-post/wenceslas-munyeshyaka/" TargetMode="External"/><Relationship Id="rId329" Type="http://schemas.openxmlformats.org/officeDocument/2006/relationships/hyperlink" Target="http://www.veritasrwandaforum.org/material/press_release_080208_eng.pdf" TargetMode="External"/><Relationship Id="rId536" Type="http://schemas.openxmlformats.org/officeDocument/2006/relationships/hyperlink" Target="http://www.ccrjustice.org/home/press-center/press-releases/torture-victims-case-against-george-w-bush-received-provincial" TargetMode="External"/><Relationship Id="rId1166" Type="http://schemas.openxmlformats.org/officeDocument/2006/relationships/hyperlink" Target="http://www.zis-online.com/dat/artikel/2007_13_187.pdf" TargetMode="External"/><Relationship Id="rId1373" Type="http://schemas.openxmlformats.org/officeDocument/2006/relationships/hyperlink" Target="http://web.archive.org/web/20061016213114/http:/www.publications.parliament.uk/pa/cm/cmedm/61012e01.htm" TargetMode="External"/><Relationship Id="rId175" Type="http://schemas.openxmlformats.org/officeDocument/2006/relationships/hyperlink" Target="http://www.clearwisdom.net/html/articles/2005/3/18/zip.html" TargetMode="External"/><Relationship Id="rId743" Type="http://schemas.openxmlformats.org/officeDocument/2006/relationships/hyperlink" Target="http://dip21.bundestag.de/dip21/btd/18/125/1812533.pdf" TargetMode="External"/><Relationship Id="rId950" Type="http://schemas.openxmlformats.org/officeDocument/2006/relationships/hyperlink" Target="https://www.hrw.org/report/2006/06/27/universal-jurisdiction-europe/state-art" TargetMode="External"/><Relationship Id="rId1026" Type="http://schemas.openxmlformats.org/officeDocument/2006/relationships/hyperlink" Target="http://www.zis-online.com/dat/artikel/2007_13_187.pdf" TargetMode="External"/><Relationship Id="rId1580" Type="http://schemas.openxmlformats.org/officeDocument/2006/relationships/hyperlink" Target="https://web.archive.org/web/20130131081458/http:/www.rechtspraak.nl/ORGANISATIE/HOGE-RAAD/SUPREME-COURT/SUMMARIES-OF-SOME-IMPORTANT-RULINGS-OF-THE-SUPREME-COURT/Pages/Judgmentincase0712112.aspx" TargetMode="External"/><Relationship Id="rId382" Type="http://schemas.openxmlformats.org/officeDocument/2006/relationships/hyperlink" Target="http://tamilguardian.com/content/german-lawsuit-accuses-turkish-president-war-crimes-against-kurds?articleid=21179" TargetMode="External"/><Relationship Id="rId603" Type="http://schemas.openxmlformats.org/officeDocument/2006/relationships/hyperlink" Target="http://dip21.bundestag.de/dip21/btd/18/125/1812533.pdf" TargetMode="External"/><Relationship Id="rId687" Type="http://schemas.openxmlformats.org/officeDocument/2006/relationships/hyperlink" Target="http://dip21.bundestag.de/dip21/btd/18/125/1812533.pdf" TargetMode="External"/><Relationship Id="rId810" Type="http://schemas.openxmlformats.org/officeDocument/2006/relationships/hyperlink" Target="http://dip21.bundestag.de/dip21/btd/18/125/1812533.pdf" TargetMode="External"/><Relationship Id="rId908" Type="http://schemas.openxmlformats.org/officeDocument/2006/relationships/hyperlink" Target="http://www.coha.org/spotlight-on-el-salvador-the-truth-commission-and-the-jesuit-massacre/" TargetMode="External"/><Relationship Id="rId1233" Type="http://schemas.openxmlformats.org/officeDocument/2006/relationships/hyperlink" Target="http://www.derechos.org/nizkor/arg/espana/gar.html" TargetMode="External"/><Relationship Id="rId1440" Type="http://schemas.openxmlformats.org/officeDocument/2006/relationships/hyperlink" Target="https://web.archive.org/web/20050406062206/http:/www.bjtj.org/news_detail.php?id=36" TargetMode="External"/><Relationship Id="rId1538" Type="http://schemas.openxmlformats.org/officeDocument/2006/relationships/hyperlink" Target="http://politica.elpais.com/politica/2014/10/31/actualidad/1414789472_600996.html" TargetMode="External"/><Relationship Id="rId242" Type="http://schemas.openxmlformats.org/officeDocument/2006/relationships/hyperlink" Target="https://www.ecchr.eu/en/case/german-authorities-issue-arrest-warrant-against-jamil-hassan-head-of-the-syrian-air-force-intellige/" TargetMode="External"/><Relationship Id="rId894" Type="http://schemas.openxmlformats.org/officeDocument/2006/relationships/hyperlink" Target="http://web.archive.org/web/20100326183205/http:/www.petertatchell.net/international/mugabefrance.htm" TargetMode="External"/><Relationship Id="rId1177" Type="http://schemas.openxmlformats.org/officeDocument/2006/relationships/hyperlink" Target="http://www.zis-online.com/dat/artikel/2007_13_187.pdf" TargetMode="External"/><Relationship Id="rId1300" Type="http://schemas.openxmlformats.org/officeDocument/2006/relationships/hyperlink" Target="http://www.derechos.org/nizkor/arg/espana/gar.html" TargetMode="External"/><Relationship Id="rId37" Type="http://schemas.openxmlformats.org/officeDocument/2006/relationships/hyperlink" Target="https://www.ecchr.eu/en/case/the-path-to-justice-leads-through-europe-eg-austria/" TargetMode="External"/><Relationship Id="rId102" Type="http://schemas.openxmlformats.org/officeDocument/2006/relationships/hyperlink" Target="http://lauthentic.info/Social/article/Mauritanie-une-plainte-pour-torture-deposee-en-France" TargetMode="External"/><Relationship Id="rId547" Type="http://schemas.openxmlformats.org/officeDocument/2006/relationships/hyperlink" Target="https://www.ecchr.eu/en/our_work/international-crimes-and-accountability/u-s-accountability/germany.html" TargetMode="External"/><Relationship Id="rId754" Type="http://schemas.openxmlformats.org/officeDocument/2006/relationships/hyperlink" Target="http://dip21.bundestag.de/dip21/btd/18/125/1812533.pdf" TargetMode="External"/><Relationship Id="rId961" Type="http://schemas.openxmlformats.org/officeDocument/2006/relationships/hyperlink" Target="http://www.trial-ch.org/en/resources/trial-watch/trial-watch/profiles/profile/476/action/show/controller/Profile.html" TargetMode="External"/><Relationship Id="rId1384" Type="http://schemas.openxmlformats.org/officeDocument/2006/relationships/hyperlink" Target="http://web.archive.org/web/20061016213114/http:/www.publications.parliament.uk/pa/cm/cmedm/61012e01.htm" TargetMode="External"/><Relationship Id="rId1591" Type="http://schemas.openxmlformats.org/officeDocument/2006/relationships/hyperlink" Target="http://www.swissinfo.ch/eng/tracking-tyrants_ngos-urge-swiss-to-walk-the-talk-on-war-criminals/41723610" TargetMode="External"/><Relationship Id="rId1605" Type="http://schemas.openxmlformats.org/officeDocument/2006/relationships/hyperlink" Target="http://www.fmyv.es/ci/in/HR/12.pdf" TargetMode="External"/><Relationship Id="rId90" Type="http://schemas.openxmlformats.org/officeDocument/2006/relationships/hyperlink" Target="http://lauthentic.info/Social/article/Mauritanie-une-plainte-pour-torture-deposee-en-France" TargetMode="External"/><Relationship Id="rId186" Type="http://schemas.openxmlformats.org/officeDocument/2006/relationships/hyperlink" Target="http://impunitywatch.com/wp-content/uploads/2017/09/PR_Syria_torture_CaesarFiles_GermanyCriminalComplaint_ECCHR_20170922.pdf" TargetMode="External"/><Relationship Id="rId393" Type="http://schemas.openxmlformats.org/officeDocument/2006/relationships/hyperlink" Target="http://www.mafdad.org/de/strafanzeige-gegen-recep-tayip-erdogan-u-a-nach-dem-volkerstrafgesetzbuch-wegen-kriegsverbrechen-und-verbrechen-gegen-die-menschlichkeit/" TargetMode="External"/><Relationship Id="rId407" Type="http://schemas.openxmlformats.org/officeDocument/2006/relationships/hyperlink" Target="http://www.mafdad.org/de/strafanzeige-gegen-recep-tayip-erdogan-u-a-nach-dem-volkerstrafgesetzbuch-wegen-kriegsverbrechen-und-verbrechen-gegen-die-menschlichkeit/" TargetMode="External"/><Relationship Id="rId614" Type="http://schemas.openxmlformats.org/officeDocument/2006/relationships/hyperlink" Target="http://dip21.bundestag.de/dip21/btd/18/125/1812533.pdf" TargetMode="External"/><Relationship Id="rId821" Type="http://schemas.openxmlformats.org/officeDocument/2006/relationships/hyperlink" Target="http://dip21.bundestag.de/dip21/btd/18/125/1812533.pdf" TargetMode="External"/><Relationship Id="rId1037" Type="http://schemas.openxmlformats.org/officeDocument/2006/relationships/hyperlink" Target="http://www.zis-online.com/dat/artikel/2007_13_187.pdf" TargetMode="External"/><Relationship Id="rId1244" Type="http://schemas.openxmlformats.org/officeDocument/2006/relationships/hyperlink" Target="http://www.derechos.org/nizkor/arg/espana/gar.html" TargetMode="External"/><Relationship Id="rId1451" Type="http://schemas.openxmlformats.org/officeDocument/2006/relationships/hyperlink" Target="https://www.efe.com/efe/espana/politica/un-juez-argentino-pide-ayuda-a-espana-para-imputar-eta-crimen-contra-la-humanidad/10002-2942268" TargetMode="External"/><Relationship Id="rId253" Type="http://schemas.openxmlformats.org/officeDocument/2006/relationships/hyperlink" Target="http://www.haaretz.com/news/right-wing-activists-to-file-claim-against-arafat-in-belgium-1.66483" TargetMode="External"/><Relationship Id="rId460" Type="http://schemas.openxmlformats.org/officeDocument/2006/relationships/hyperlink" Target="https://books.google.com/books?id=7o7KTp1341gC&amp;pg=PA126&amp;lpg=PA126" TargetMode="External"/><Relationship Id="rId698" Type="http://schemas.openxmlformats.org/officeDocument/2006/relationships/hyperlink" Target="http://dip21.bundestag.de/dip21/btd/18/125/1812533.pdf" TargetMode="External"/><Relationship Id="rId919" Type="http://schemas.openxmlformats.org/officeDocument/2006/relationships/hyperlink" Target="http://uk.reuters.com/article/uk-europe-migrants-warcrimes-norway/norway-police-search-for-syrian-war-criminals-among-asylum-seekers-idUKKCN0UT1FG" TargetMode="External"/><Relationship Id="rId1090" Type="http://schemas.openxmlformats.org/officeDocument/2006/relationships/hyperlink" Target="http://www.zis-online.com/dat/artikel/2007_13_187.pdf" TargetMode="External"/><Relationship Id="rId1104" Type="http://schemas.openxmlformats.org/officeDocument/2006/relationships/hyperlink" Target="http://www.zis-online.com/dat/artikel/2007_13_187.pdf" TargetMode="External"/><Relationship Id="rId1311" Type="http://schemas.openxmlformats.org/officeDocument/2006/relationships/hyperlink" Target="http://www.derechos.org/nizkor/arg/espana/gar.html" TargetMode="External"/><Relationship Id="rId1549" Type="http://schemas.openxmlformats.org/officeDocument/2006/relationships/hyperlink" Target="http://www.nanduti.com.py/2015/09/09/conozca-los-nombres-de-los-18-represores-stronistas-querellados-en-argentina/" TargetMode="External"/><Relationship Id="rId48" Type="http://schemas.openxmlformats.org/officeDocument/2006/relationships/hyperlink" Target="http://www.jurist.org/paperchase/2017/01/belgium-court-orders-arrest-of-former-israel-top-official-for-war-crimes.php" TargetMode="External"/><Relationship Id="rId113" Type="http://schemas.openxmlformats.org/officeDocument/2006/relationships/hyperlink" Target="http://www.derechos.org/nizkor/espana/doc/klm.html" TargetMode="External"/><Relationship Id="rId320" Type="http://schemas.openxmlformats.org/officeDocument/2006/relationships/hyperlink" Target="http://www.veritasrwandaforum.org/material/press_release_080208_eng.pdf" TargetMode="External"/><Relationship Id="rId558" Type="http://schemas.openxmlformats.org/officeDocument/2006/relationships/hyperlink" Target="https://www.ecchr.eu/en/our_work/international-crimes-and-accountability/u-s-accountability/germany.html" TargetMode="External"/><Relationship Id="rId765" Type="http://schemas.openxmlformats.org/officeDocument/2006/relationships/hyperlink" Target="http://dip21.bundestag.de/dip21/btd/18/125/1812533.pdf" TargetMode="External"/><Relationship Id="rId972" Type="http://schemas.openxmlformats.org/officeDocument/2006/relationships/hyperlink" Target="http://www.asser.nl/media/1421/spain-yihl-15-2012.pdf" TargetMode="External"/><Relationship Id="rId1188" Type="http://schemas.openxmlformats.org/officeDocument/2006/relationships/hyperlink" Target="http://www.zis-online.com/dat/artikel/2007_13_187.pdf" TargetMode="External"/><Relationship Id="rId1395" Type="http://schemas.openxmlformats.org/officeDocument/2006/relationships/hyperlink" Target="http://web.archive.org/web/20061016213114/http:/www.publications.parliament.uk/pa/cm/cmedm/61012e01.htm" TargetMode="External"/><Relationship Id="rId1409" Type="http://schemas.openxmlformats.org/officeDocument/2006/relationships/hyperlink" Target="http://web.archive.org/web/20061016213114/http:/www.publications.parliament.uk/pa/cm/cmedm/61012e01.htm" TargetMode="External"/><Relationship Id="rId1616" Type="http://schemas.openxmlformats.org/officeDocument/2006/relationships/hyperlink" Target="http://trial-ch.org/fileadmin/user_upload/documents/publications/UJ_Report/UJAR_2016.pdf" TargetMode="External"/><Relationship Id="rId197" Type="http://schemas.openxmlformats.org/officeDocument/2006/relationships/hyperlink" Target="https://trialinternational.org/latest-post/jagath-dias-will-face-investigations-if-he-returns-to-switzerland-federal-attorney-general-confirms/" TargetMode="External"/><Relationship Id="rId418" Type="http://schemas.openxmlformats.org/officeDocument/2006/relationships/hyperlink" Target="http://tamilguardian.com/content/german-lawsuit-accuses-turkish-president-war-crimes-against-kurds?articleid=21179" TargetMode="External"/><Relationship Id="rId625" Type="http://schemas.openxmlformats.org/officeDocument/2006/relationships/hyperlink" Target="http://dip21.bundestag.de/dip21/btd/18/125/1812533.pdf" TargetMode="External"/><Relationship Id="rId832" Type="http://schemas.openxmlformats.org/officeDocument/2006/relationships/hyperlink" Target="http://dip21.bundestag.de/dip21/btd/18/125/1812533.pdf" TargetMode="External"/><Relationship Id="rId1048" Type="http://schemas.openxmlformats.org/officeDocument/2006/relationships/hyperlink" Target="http://www.zis-online.com/dat/artikel/2007_13_187.pdf" TargetMode="External"/><Relationship Id="rId1255" Type="http://schemas.openxmlformats.org/officeDocument/2006/relationships/hyperlink" Target="http://www.derechos.org/nizkor/arg/espana/gar.html" TargetMode="External"/><Relationship Id="rId1462" Type="http://schemas.openxmlformats.org/officeDocument/2006/relationships/hyperlink" Target="https://www.efe.com/efe/espana/politica/un-juez-argentino-pide-ayuda-a-espana-para-imputar-eta-crimen-contra-la-humanidad/10002-2942268" TargetMode="External"/><Relationship Id="rId264" Type="http://schemas.openxmlformats.org/officeDocument/2006/relationships/hyperlink" Target="https://www.ecchr.eu/fileadmin/Hintergrundberichte/Background_Syria_Torture_Saydnaya_ECCHR_20171108.pdf" TargetMode="External"/><Relationship Id="rId471" Type="http://schemas.openxmlformats.org/officeDocument/2006/relationships/hyperlink" Target="https://books.google.com/books?id=7o7KTp1341gC&amp;pg=PA126&amp;lpg=PA126" TargetMode="External"/><Relationship Id="rId1115" Type="http://schemas.openxmlformats.org/officeDocument/2006/relationships/hyperlink" Target="http://www.zis-online.com/dat/artikel/2007_13_187.pdf" TargetMode="External"/><Relationship Id="rId1322" Type="http://schemas.openxmlformats.org/officeDocument/2006/relationships/hyperlink" Target="http://www.derechos.org/nizkor/arg/espana/gar.html" TargetMode="External"/><Relationship Id="rId59" Type="http://schemas.openxmlformats.org/officeDocument/2006/relationships/hyperlink" Target="https://www.ecchr.eu/en/our_work/international-crimes-and-accountability/chechnya.html?file=tl_files/Dokumente/Universelle%2520Justiz/Kadyrov%252C%2520Background%2520paper%252C%2520Criminal%2520complaint%2520against%2520Kadyrov%252C%25202010-11.pdf" TargetMode="External"/><Relationship Id="rId124" Type="http://schemas.openxmlformats.org/officeDocument/2006/relationships/hyperlink" Target="http://www.trial-ch.org/en/resources/trial-watch/trial-watch/profiles/profile/817/action/show/controller/Profile.html" TargetMode="External"/><Relationship Id="rId569"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776" Type="http://schemas.openxmlformats.org/officeDocument/2006/relationships/hyperlink" Target="http://dip21.bundestag.de/dip21/btd/18/125/1812533.pdf" TargetMode="External"/><Relationship Id="rId983" Type="http://schemas.openxmlformats.org/officeDocument/2006/relationships/hyperlink" Target="http://www.asser.nl/media/1421/spain-yihl-15-2012.pdf" TargetMode="External"/><Relationship Id="rId1199" Type="http://schemas.openxmlformats.org/officeDocument/2006/relationships/hyperlink" Target="http://www.trial-ch.org/en/resources/trial-watch/trial-watch/profiles/profile/258/action/show/controller/Profile/tab/legal-procedure.html" TargetMode="External"/><Relationship Id="rId331" Type="http://schemas.openxmlformats.org/officeDocument/2006/relationships/hyperlink" Target="http://www.veritasrwandaforum.org/material/press_release_080208_eng.pdf" TargetMode="External"/><Relationship Id="rId429" Type="http://schemas.openxmlformats.org/officeDocument/2006/relationships/hyperlink" Target="http://www.20minutes.fr/france/200893-20071213-avocats-frontieres-depose-plainte-contre-kadhafi-tortures" TargetMode="External"/><Relationship Id="rId636" Type="http://schemas.openxmlformats.org/officeDocument/2006/relationships/hyperlink" Target="http://dip21.bundestag.de/dip21/btd/18/125/1812533.pdf" TargetMode="External"/><Relationship Id="rId1059" Type="http://schemas.openxmlformats.org/officeDocument/2006/relationships/hyperlink" Target="http://www.zis-online.com/dat/artikel/2007_13_187.pdf" TargetMode="External"/><Relationship Id="rId1266" Type="http://schemas.openxmlformats.org/officeDocument/2006/relationships/hyperlink" Target="http://www.derechos.org/nizkor/arg/espana/gar.html" TargetMode="External"/><Relationship Id="rId1473" Type="http://schemas.openxmlformats.org/officeDocument/2006/relationships/hyperlink" Target="https://www.efe.com/efe/espana/politica/un-juez-argentino-pide-ayuda-a-espana-para-imputar-eta-crimen-contra-la-humanidad/10002-2942268" TargetMode="External"/><Relationship Id="rId843" Type="http://schemas.openxmlformats.org/officeDocument/2006/relationships/hyperlink" Target="http://dip21.bundestag.de/dip21/btd/18/125/1812533.pdf" TargetMode="External"/><Relationship Id="rId1126" Type="http://schemas.openxmlformats.org/officeDocument/2006/relationships/hyperlink" Target="http://www.zis-online.com/dat/artikel/2007_13_187.pdf" TargetMode="External"/><Relationship Id="rId275" Type="http://schemas.openxmlformats.org/officeDocument/2006/relationships/hyperlink" Target="https://trialinternational.org/latest-post/emmanuel-mbarushimana/" TargetMode="External"/><Relationship Id="rId482" Type="http://schemas.openxmlformats.org/officeDocument/2006/relationships/hyperlink" Target="https://books.google.com/books?id=7o7KTp1341gC&amp;pg=PA126&amp;lpg=PA126" TargetMode="External"/><Relationship Id="rId703" Type="http://schemas.openxmlformats.org/officeDocument/2006/relationships/hyperlink" Target="http://dip21.bundestag.de/dip21/btd/18/125/1812533.pdf" TargetMode="External"/><Relationship Id="rId910" Type="http://schemas.openxmlformats.org/officeDocument/2006/relationships/hyperlink" Target="https://www.globalpolicy.org/component/content/article/163/28142.html" TargetMode="External"/><Relationship Id="rId1333" Type="http://schemas.openxmlformats.org/officeDocument/2006/relationships/hyperlink" Target="http://www.derechos.org/nizkor/arg/espana/gar.html" TargetMode="External"/><Relationship Id="rId1540" Type="http://schemas.openxmlformats.org/officeDocument/2006/relationships/hyperlink" Target="https://www.collectifpartiescivilesrwanda.fr/en/tableau-des-plaintes-du-cpcr/" TargetMode="External"/><Relationship Id="rId135" Type="http://schemas.openxmlformats.org/officeDocument/2006/relationships/hyperlink" Target="http://www.coha.org/spotlight-on-el-salvador-the-truth-commission-and-the-jesuit-massacre/" TargetMode="External"/><Relationship Id="rId342" Type="http://schemas.openxmlformats.org/officeDocument/2006/relationships/hyperlink" Target="http://www.veritasrwandaforum.org/material/press_release_080208_eng.pdf" TargetMode="External"/><Relationship Id="rId787" Type="http://schemas.openxmlformats.org/officeDocument/2006/relationships/hyperlink" Target="http://dip21.bundestag.de/dip21/btd/18/125/1812533.pdf" TargetMode="External"/><Relationship Id="rId994" Type="http://schemas.openxmlformats.org/officeDocument/2006/relationships/hyperlink" Target="http://en.minghui.org/html/articles/2003/11/29/42699.html" TargetMode="External"/><Relationship Id="rId1400" Type="http://schemas.openxmlformats.org/officeDocument/2006/relationships/hyperlink" Target="http://web.archive.org/web/20061016213114/http:/www.publications.parliament.uk/pa/cm/cmedm/61012e01.htm" TargetMode="External"/><Relationship Id="rId202" Type="http://schemas.openxmlformats.org/officeDocument/2006/relationships/hyperlink" Target="http://jurist.org/paperchase/2015/11/spain-judge-seeks-arrests-of-israel-pm-over-2010-flotilla-attacks.php" TargetMode="External"/><Relationship Id="rId647" Type="http://schemas.openxmlformats.org/officeDocument/2006/relationships/hyperlink" Target="http://dip21.bundestag.de/dip21/btd/18/125/1812533.pdf" TargetMode="External"/><Relationship Id="rId854" Type="http://schemas.openxmlformats.org/officeDocument/2006/relationships/hyperlink" Target="http://dip21.bundestag.de/dip21/btd/18/125/1812533.pdf" TargetMode="External"/><Relationship Id="rId1277" Type="http://schemas.openxmlformats.org/officeDocument/2006/relationships/hyperlink" Target="http://www.derechos.org/nizkor/arg/espana/gar.html" TargetMode="External"/><Relationship Id="rId1484" Type="http://schemas.openxmlformats.org/officeDocument/2006/relationships/hyperlink" Target="https://www.efe.com/efe/espana/politica/un-juez-argentino-pide-ayuda-a-espana-para-imputar-eta-crimen-contra-la-humanidad/10002-2942268" TargetMode="External"/><Relationship Id="rId286" Type="http://schemas.openxmlformats.org/officeDocument/2006/relationships/hyperlink" Target="http://politica.elpais.com/politica/2015/04/28/actualidad/1430220741_763301.html" TargetMode="External"/><Relationship Id="rId493" Type="http://schemas.openxmlformats.org/officeDocument/2006/relationships/hyperlink" Target="https://books.google.com/books?id=7o7KTp1341gC&amp;pg=PA126&amp;lpg=PA126" TargetMode="External"/><Relationship Id="rId507" Type="http://schemas.openxmlformats.org/officeDocument/2006/relationships/hyperlink" Target="https://trialinternational.org/latest-post/donald-h-rumsfeld/" TargetMode="External"/><Relationship Id="rId714" Type="http://schemas.openxmlformats.org/officeDocument/2006/relationships/hyperlink" Target="http://dip21.bundestag.de/dip21/btd/18/125/1812533.pdf" TargetMode="External"/><Relationship Id="rId921" Type="http://schemas.openxmlformats.org/officeDocument/2006/relationships/hyperlink" Target="http://uk.reuters.com/article/uk-europe-migrants-warcrimes-norway/norway-police-search-for-syrian-war-criminals-among-asylum-seekers-idUKKCN0UT1FG" TargetMode="External"/><Relationship Id="rId1137" Type="http://schemas.openxmlformats.org/officeDocument/2006/relationships/hyperlink" Target="http://www.zis-online.com/dat/artikel/2007_13_187.pdf" TargetMode="External"/><Relationship Id="rId1344" Type="http://schemas.openxmlformats.org/officeDocument/2006/relationships/hyperlink" Target="http://scholarlycommons.law.cwsl.edu/cgi/viewcontent.cgi?article=1279&amp;context=cwilj" TargetMode="External"/><Relationship Id="rId1551" Type="http://schemas.openxmlformats.org/officeDocument/2006/relationships/hyperlink" Target="https://books.google.com/books?id=7o7KTp1341gC&amp;pg=PA126&amp;lpg=PA126" TargetMode="External"/><Relationship Id="rId50" Type="http://schemas.openxmlformats.org/officeDocument/2006/relationships/hyperlink" Target="http://www.clearwisdom.net/emh/articles/2004/3/8/45850.html" TargetMode="External"/><Relationship Id="rId146" Type="http://schemas.openxmlformats.org/officeDocument/2006/relationships/hyperlink" Target="http://www.trial-ch.org/en/resources/trial-watch/trial-watch/profiles/profile/817/action/show/controller/Profile.html" TargetMode="External"/><Relationship Id="rId353" Type="http://schemas.openxmlformats.org/officeDocument/2006/relationships/hyperlink" Target="http://www.ngo-monitor.org/data/images/File/lawfare-monograph.pdf" TargetMode="External"/><Relationship Id="rId560" Type="http://schemas.openxmlformats.org/officeDocument/2006/relationships/hyperlink" Target="https://www.ecchr.eu/en/our_work/international-crimes-and-accountability/u-s-accountability/germany.html" TargetMode="External"/><Relationship Id="rId798" Type="http://schemas.openxmlformats.org/officeDocument/2006/relationships/hyperlink" Target="http://dip21.bundestag.de/dip21/btd/18/125/1812533.pdf" TargetMode="External"/><Relationship Id="rId1190" Type="http://schemas.openxmlformats.org/officeDocument/2006/relationships/hyperlink" Target="http://www.zis-online.com/dat/artikel/2007_13_187.pdf" TargetMode="External"/><Relationship Id="rId1204" Type="http://schemas.openxmlformats.org/officeDocument/2006/relationships/hyperlink" Target="http://www.derechos.org/nizkor/arg/espana/gar.html" TargetMode="External"/><Relationship Id="rId1411" Type="http://schemas.openxmlformats.org/officeDocument/2006/relationships/hyperlink" Target="http://web.archive.org/web/20061016213114/http:/www.publications.parliament.uk/pa/cm/cmedm/61012e01.htm" TargetMode="External"/><Relationship Id="rId213" Type="http://schemas.openxmlformats.org/officeDocument/2006/relationships/hyperlink" Target="http://www.achr.eu/newen113.htm" TargetMode="External"/><Relationship Id="rId420" Type="http://schemas.openxmlformats.org/officeDocument/2006/relationships/hyperlink" Target="http://tamilguardian.com/content/german-lawsuit-accuses-turkish-president-war-crimes-against-kurds?articleid=21179" TargetMode="External"/><Relationship Id="rId658" Type="http://schemas.openxmlformats.org/officeDocument/2006/relationships/hyperlink" Target="http://dip21.bundestag.de/dip21/btd/18/125/1812533.pdf" TargetMode="External"/><Relationship Id="rId865" Type="http://schemas.openxmlformats.org/officeDocument/2006/relationships/hyperlink" Target="http://dip21.bundestag.de/dip21/btd/18/125/1812533.pdf" TargetMode="External"/><Relationship Id="rId1050" Type="http://schemas.openxmlformats.org/officeDocument/2006/relationships/hyperlink" Target="http://www.zis-online.com/dat/artikel/2007_13_187.pdf" TargetMode="External"/><Relationship Id="rId1288" Type="http://schemas.openxmlformats.org/officeDocument/2006/relationships/hyperlink" Target="http://www.derechos.org/nizkor/arg/espana/gar.html" TargetMode="External"/><Relationship Id="rId1495" Type="http://schemas.openxmlformats.org/officeDocument/2006/relationships/hyperlink" Target="https://trialinternational.org/latest-post/fidel-castro/" TargetMode="External"/><Relationship Id="rId1509" Type="http://schemas.openxmlformats.org/officeDocument/2006/relationships/hyperlink" Target="http://politica.elpais.com/politica/2014/10/31/actualidad/1414789472_600996.html" TargetMode="External"/><Relationship Id="rId297" Type="http://schemas.openxmlformats.org/officeDocument/2006/relationships/hyperlink" Target="http://www.redress.org/downloads/publications/LegalRemediesFinal.pdf" TargetMode="External"/><Relationship Id="rId518" Type="http://schemas.openxmlformats.org/officeDocument/2006/relationships/hyperlink" Target="https://trialinternational.org/latest-post/donald-h-rumsfeld/" TargetMode="External"/><Relationship Id="rId725" Type="http://schemas.openxmlformats.org/officeDocument/2006/relationships/hyperlink" Target="http://dip21.bundestag.de/dip21/btd/18/125/1812533.pdf" TargetMode="External"/><Relationship Id="rId932" Type="http://schemas.openxmlformats.org/officeDocument/2006/relationships/hyperlink" Target="http://www.collectifpartiescivilesrwanda.fr/en/tableau-des-plaintes-du-cpcr/" TargetMode="External"/><Relationship Id="rId1148" Type="http://schemas.openxmlformats.org/officeDocument/2006/relationships/hyperlink" Target="http://www.zis-online.com/dat/artikel/2007_13_187.pdf" TargetMode="External"/><Relationship Id="rId1355" Type="http://schemas.openxmlformats.org/officeDocument/2006/relationships/hyperlink" Target="http://web.archive.org/web/20061016213114/http:/www.publications.parliament.uk/pa/cm/cmedm/61012e01.htm" TargetMode="External"/><Relationship Id="rId1562" Type="http://schemas.openxmlformats.org/officeDocument/2006/relationships/hyperlink" Target="https://trialinternational.org/latest-post/refik-saric/" TargetMode="External"/><Relationship Id="rId157" Type="http://schemas.openxmlformats.org/officeDocument/2006/relationships/hyperlink" Target="http://ihrp.law.utoronto.ca/utfl_file/count/documents/WorkingGroup_Clinic/Spain%20Universal%20Jurisdiction%20Memo.pdf" TargetMode="External"/><Relationship Id="rId364" Type="http://schemas.openxmlformats.org/officeDocument/2006/relationships/hyperlink" Target="https://www.ecchr.eu/en/documents/publications/ecchr-publications/studies-and-reports.html?file=tl_files/Dokumente/Publikationen/FDLR%20Report%20Executive%20Summary_EN.PDF" TargetMode="External"/><Relationship Id="rId1008" Type="http://schemas.openxmlformats.org/officeDocument/2006/relationships/hyperlink" Target="http://en.minghui.org/html/articles/2003/11/29/42699.html" TargetMode="External"/><Relationship Id="rId1215" Type="http://schemas.openxmlformats.org/officeDocument/2006/relationships/hyperlink" Target="http://www.derechos.org/nizkor/arg/espana/gar.html" TargetMode="External"/><Relationship Id="rId1422" Type="http://schemas.openxmlformats.org/officeDocument/2006/relationships/hyperlink" Target="https://trialinternational.org/latest-post/emmanuel-nkunzuwimye/" TargetMode="External"/><Relationship Id="rId61" Type="http://schemas.openxmlformats.org/officeDocument/2006/relationships/hyperlink" Target="https://www.ecchr.eu/en/international-crimes-and-accountability/syria/torture-under-assad/articles/international-crimes-and-accountability-syria-torture-under-assad.html" TargetMode="External"/><Relationship Id="rId571"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669" Type="http://schemas.openxmlformats.org/officeDocument/2006/relationships/hyperlink" Target="http://dip21.bundestag.de/dip21/btd/18/125/1812533.pdf" TargetMode="External"/><Relationship Id="rId876" Type="http://schemas.openxmlformats.org/officeDocument/2006/relationships/hyperlink" Target="http://dip21.bundestag.de/dip21/btd/18/125/1812533.pdf" TargetMode="External"/><Relationship Id="rId1299" Type="http://schemas.openxmlformats.org/officeDocument/2006/relationships/hyperlink" Target="http://www.derechos.org/nizkor/arg/espana/gar.html" TargetMode="External"/><Relationship Id="rId19" Type="http://schemas.openxmlformats.org/officeDocument/2006/relationships/hyperlink" Target="https://www.ecchr.eu/en/case/the-path-to-justice-leads-through-europe-eg-austria/" TargetMode="External"/><Relationship Id="rId224" Type="http://schemas.openxmlformats.org/officeDocument/2006/relationships/hyperlink" Target="http://www.sangonet.com/Anzeretenetik2Infop/AppelrepriseTrPlainteTI.html" TargetMode="External"/><Relationship Id="rId431" Type="http://schemas.openxmlformats.org/officeDocument/2006/relationships/hyperlink" Target="http://www.20minutes.fr/france/200893-20071213-avocats-frontieres-depose-plainte-contre-kadhafi-tortures" TargetMode="External"/><Relationship Id="rId529" Type="http://schemas.openxmlformats.org/officeDocument/2006/relationships/hyperlink" Target="http://www.camer.be/49766/35:32/cameroun-devoir-de-memoire-affaire-des-9-disparus-de-bepanda-plainte-en-belgique-pour-crimes-contre-l39humanite-cameroon.html" TargetMode="External"/><Relationship Id="rId736" Type="http://schemas.openxmlformats.org/officeDocument/2006/relationships/hyperlink" Target="http://dip21.bundestag.de/dip21/btd/18/125/1812533.pdf" TargetMode="External"/><Relationship Id="rId1061" Type="http://schemas.openxmlformats.org/officeDocument/2006/relationships/hyperlink" Target="http://www.zis-online.com/dat/artikel/2007_13_187.pdf" TargetMode="External"/><Relationship Id="rId1159" Type="http://schemas.openxmlformats.org/officeDocument/2006/relationships/hyperlink" Target="http://www.zis-online.com/dat/artikel/2007_13_187.pdf" TargetMode="External"/><Relationship Id="rId1366" Type="http://schemas.openxmlformats.org/officeDocument/2006/relationships/hyperlink" Target="http://web.archive.org/web/20061016213114/http:/www.publications.parliament.uk/pa/cm/cmedm/61012e01.htm" TargetMode="External"/><Relationship Id="rId168" Type="http://schemas.openxmlformats.org/officeDocument/2006/relationships/hyperlink" Target="https://trialinternational.org/latest-post/fidel-castro/" TargetMode="External"/><Relationship Id="rId943" Type="http://schemas.openxmlformats.org/officeDocument/2006/relationships/hyperlink" Target="https://www.collectifpartiescivilesrwanda.fr/en/tableau-des-plaintes-du-cpcr/" TargetMode="External"/><Relationship Id="rId1019" Type="http://schemas.openxmlformats.org/officeDocument/2006/relationships/hyperlink" Target="https://web.archive.org/web/20081121165411/http:/www.trial-ch.org/en/swiss/cases-in-switzerland/iraq.html" TargetMode="External"/><Relationship Id="rId1573" Type="http://schemas.openxmlformats.org/officeDocument/2006/relationships/hyperlink" Target="http://www.trial-ch.org/en/resources/trial-watch/trial-watch/profiles/profile/817/action/show/controller/Profile.html" TargetMode="External"/><Relationship Id="rId72" Type="http://schemas.openxmlformats.org/officeDocument/2006/relationships/hyperlink" Target="https://trialinternational.org/latest-post/alfred-musema/" TargetMode="External"/><Relationship Id="rId375" Type="http://schemas.openxmlformats.org/officeDocument/2006/relationships/hyperlink" Target="https://web.archive.org/web/20120303014906/http:/www.mazlumder.org/ing/haber_detay.asp?haberID=15" TargetMode="External"/><Relationship Id="rId582" Type="http://schemas.openxmlformats.org/officeDocument/2006/relationships/hyperlink" Target="http://dip21.bundestag.de/dip21/btd/18/125/1812533.pdf" TargetMode="External"/><Relationship Id="rId803" Type="http://schemas.openxmlformats.org/officeDocument/2006/relationships/hyperlink" Target="http://dip21.bundestag.de/dip21/btd/18/125/1812533.pdf" TargetMode="External"/><Relationship Id="rId1226" Type="http://schemas.openxmlformats.org/officeDocument/2006/relationships/hyperlink" Target="http://www.derechos.org/nizkor/arg/espana/gar.html" TargetMode="External"/><Relationship Id="rId1433" Type="http://schemas.openxmlformats.org/officeDocument/2006/relationships/hyperlink" Target="https://www.fidh.org/en/region/americas/usa/USA-Guantanamo-Abu-Ghraib/DONALD-RUMSFELD-CHARGED-WITH" TargetMode="External"/><Relationship Id="rId3" Type="http://schemas.openxmlformats.org/officeDocument/2006/relationships/hyperlink" Target="http://www.trial-ch.org/en/resources/trial-watch/trial-watch/profiles/profile/567/action/show/controller/Profile.html" TargetMode="External"/><Relationship Id="rId235" Type="http://schemas.openxmlformats.org/officeDocument/2006/relationships/hyperlink" Target="http://www.sl-center.org/?language=english" TargetMode="External"/><Relationship Id="rId442" Type="http://schemas.openxmlformats.org/officeDocument/2006/relationships/hyperlink" Target="https://books.google.com/books?id=7o7KTp1341gC&amp;pg=PA126&amp;lpg=PA126" TargetMode="External"/><Relationship Id="rId887" Type="http://schemas.openxmlformats.org/officeDocument/2006/relationships/hyperlink" Target="http://dip21.bundestag.de/dip21/btd/18/125/1812533.pdf" TargetMode="External"/><Relationship Id="rId1072" Type="http://schemas.openxmlformats.org/officeDocument/2006/relationships/hyperlink" Target="http://www.zis-online.com/dat/artikel/2007_13_187.pdf" TargetMode="External"/><Relationship Id="rId1500" Type="http://schemas.openxmlformats.org/officeDocument/2006/relationships/hyperlink" Target="https://www.ecchr.eu/en/international-crimes-and-accountability/syria/torture-under-assad/articles/international-crimes-and-accountability-syria-torture-under-assad.html" TargetMode="External"/><Relationship Id="rId302" Type="http://schemas.openxmlformats.org/officeDocument/2006/relationships/hyperlink" Target="https://www.independent.co.uk/news/world/europe/recep-tayyip-erdogan-latest-news-sweden-genocide-lawsuit-turkey-president-kurdish-a7835951.html" TargetMode="External"/><Relationship Id="rId747" Type="http://schemas.openxmlformats.org/officeDocument/2006/relationships/hyperlink" Target="http://dip21.bundestag.de/dip21/btd/18/125/1812533.pdf" TargetMode="External"/><Relationship Id="rId954" Type="http://schemas.openxmlformats.org/officeDocument/2006/relationships/hyperlink" Target="http://www.countrywatch.com/Content/pdfs/reviews/B36LQ863.01c.pdf" TargetMode="External"/><Relationship Id="rId1377" Type="http://schemas.openxmlformats.org/officeDocument/2006/relationships/hyperlink" Target="http://web.archive.org/web/20061016213114/http:/www.publications.parliament.uk/pa/cm/cmedm/61012e01.htm" TargetMode="External"/><Relationship Id="rId1584" Type="http://schemas.openxmlformats.org/officeDocument/2006/relationships/hyperlink" Target="https://trialinternational.org/wp-content/uploads/2018/03/UJAR-Make-way-for-Justice-2018.pdf" TargetMode="External"/><Relationship Id="rId83" Type="http://schemas.openxmlformats.org/officeDocument/2006/relationships/hyperlink" Target="http://pchrgaza.org/files/Reports/English/pdf_spec/PCHR-UJ-BOOK.pdf%20at%20&#167;8.3" TargetMode="External"/><Relationship Id="rId179" Type="http://schemas.openxmlformats.org/officeDocument/2006/relationships/hyperlink" Target="http://pchrgaza.org/files/Reports/English/pdf_spec/PCHR-UJ-BOOK.pdf" TargetMode="External"/><Relationship Id="rId386" Type="http://schemas.openxmlformats.org/officeDocument/2006/relationships/hyperlink" Target="http://tamilguardian.com/content/german-lawsuit-accuses-turkish-president-war-crimes-against-kurds?articleid=21179" TargetMode="External"/><Relationship Id="rId593" Type="http://schemas.openxmlformats.org/officeDocument/2006/relationships/hyperlink" Target="http://dip21.bundestag.de/dip21/btd/18/125/1812533.pdf" TargetMode="External"/><Relationship Id="rId607" Type="http://schemas.openxmlformats.org/officeDocument/2006/relationships/hyperlink" Target="http://dip21.bundestag.de/dip21/btd/18/125/1812533.pdf" TargetMode="External"/><Relationship Id="rId814" Type="http://schemas.openxmlformats.org/officeDocument/2006/relationships/hyperlink" Target="http://dip21.bundestag.de/dip21/btd/18/125/1812533.pdf" TargetMode="External"/><Relationship Id="rId1237" Type="http://schemas.openxmlformats.org/officeDocument/2006/relationships/hyperlink" Target="http://www.derechos.org/nizkor/arg/espana/gar.html" TargetMode="External"/><Relationship Id="rId1444" Type="http://schemas.openxmlformats.org/officeDocument/2006/relationships/hyperlink" Target="https://www.collectifpartiescivilesrwanda.fr/en/tableau-des-plaintes-du-cpcr/" TargetMode="External"/><Relationship Id="rId246" Type="http://schemas.openxmlformats.org/officeDocument/2006/relationships/hyperlink" Target="https://www.ecchr.eu/en/case/german-authorities-issue-arrest-warrant-against-jamil-hassan-head-of-the-syrian-air-force-intellige/" TargetMode="External"/><Relationship Id="rId453" Type="http://schemas.openxmlformats.org/officeDocument/2006/relationships/hyperlink" Target="https://books.google.com/books?id=7o7KTp1341gC&amp;pg=PA126&amp;lpg=PA126" TargetMode="External"/><Relationship Id="rId660" Type="http://schemas.openxmlformats.org/officeDocument/2006/relationships/hyperlink" Target="http://dip21.bundestag.de/dip21/btd/18/125/1812533.pdf" TargetMode="External"/><Relationship Id="rId898" Type="http://schemas.openxmlformats.org/officeDocument/2006/relationships/hyperlink" Target="https://www.generalbundesanwalt.de/de/showpress.php?themenid=19&amp;newsid=680" TargetMode="External"/><Relationship Id="rId1083" Type="http://schemas.openxmlformats.org/officeDocument/2006/relationships/hyperlink" Target="http://www.zis-online.com/dat/artikel/2007_13_187.pdf" TargetMode="External"/><Relationship Id="rId1290" Type="http://schemas.openxmlformats.org/officeDocument/2006/relationships/hyperlink" Target="http://www.derechos.org/nizkor/arg/espana/gar.html" TargetMode="External"/><Relationship Id="rId1304" Type="http://schemas.openxmlformats.org/officeDocument/2006/relationships/hyperlink" Target="http://www.derechos.org/nizkor/arg/espana/gar.html" TargetMode="External"/><Relationship Id="rId1511" Type="http://schemas.openxmlformats.org/officeDocument/2006/relationships/hyperlink" Target="http://politica.elpais.com/politica/2014/10/31/actualidad/1414789472_600996.html" TargetMode="External"/><Relationship Id="rId106" Type="http://schemas.openxmlformats.org/officeDocument/2006/relationships/hyperlink" Target="http://www.clearwisdom.net/html/articles/2005/3/18/zip.html" TargetMode="External"/><Relationship Id="rId313" Type="http://schemas.openxmlformats.org/officeDocument/2006/relationships/hyperlink" Target="http://www.veritasrwandaforum.org/material/press_release_080208_eng.pdf" TargetMode="External"/><Relationship Id="rId758" Type="http://schemas.openxmlformats.org/officeDocument/2006/relationships/hyperlink" Target="http://dip21.bundestag.de/dip21/btd/18/125/1812533.pdf" TargetMode="External"/><Relationship Id="rId965" Type="http://schemas.openxmlformats.org/officeDocument/2006/relationships/hyperlink" Target="http://www.asser.nl/media/1421/spain-yihl-15-2012.pdf" TargetMode="External"/><Relationship Id="rId1150" Type="http://schemas.openxmlformats.org/officeDocument/2006/relationships/hyperlink" Target="http://www.zis-online.com/dat/artikel/2007_13_187.pdf" TargetMode="External"/><Relationship Id="rId1388" Type="http://schemas.openxmlformats.org/officeDocument/2006/relationships/hyperlink" Target="http://web.archive.org/web/20061016213114/http:/www.publications.parliament.uk/pa/cm/cmedm/61012e01.htm" TargetMode="External"/><Relationship Id="rId1595" Type="http://schemas.openxmlformats.org/officeDocument/2006/relationships/hyperlink" Target="http://www.fmyv.es/ci/in/HR/12.pdf" TargetMode="External"/><Relationship Id="rId1609" Type="http://schemas.openxmlformats.org/officeDocument/2006/relationships/hyperlink" Target="http://www.fmyv.es/ci/in/HR/12.pdf" TargetMode="External"/><Relationship Id="rId10" Type="http://schemas.openxmlformats.org/officeDocument/2006/relationships/hyperlink" Target="http://webcache.googleusercontent.com/search?q=cache:3c2TfoIlGYQJ:www.leatherneck.com/forums/showthread.php%3F6920-Belgian-politician-accuses-Franks-of-war-crimes+&amp;cd=2&amp;hl=en&amp;ct=clnk&amp;gl=us&amp;lr=lang_de%7Clang_en%7Clang_es%7Clang_fr%7Clang_it%7Clang_no%7Clang_pt&amp;client=safari" TargetMode="External"/><Relationship Id="rId94" Type="http://schemas.openxmlformats.org/officeDocument/2006/relationships/hyperlink" Target="http://lauthentic.info/Social/article/Mauritanie-une-plainte-pour-torture-deposee-en-France" TargetMode="External"/><Relationship Id="rId397" Type="http://schemas.openxmlformats.org/officeDocument/2006/relationships/hyperlink" Target="http://www.mafdad.org/de/strafanzeige-gegen-recep-tayip-erdogan-u-a-nach-dem-volkerstrafgesetzbuch-wegen-kriegsverbrechen-und-verbrechen-gegen-die-menschlichkeit/" TargetMode="External"/><Relationship Id="rId520" Type="http://schemas.openxmlformats.org/officeDocument/2006/relationships/hyperlink" Target="https://www.ictj.org/sites/default/files/ICTJ-Cambodia-Diaspora-Justice-2008-English.pdf" TargetMode="External"/><Relationship Id="rId618" Type="http://schemas.openxmlformats.org/officeDocument/2006/relationships/hyperlink" Target="http://dip21.bundestag.de/dip21/btd/18/125/1812533.pdf" TargetMode="External"/><Relationship Id="rId825" Type="http://schemas.openxmlformats.org/officeDocument/2006/relationships/hyperlink" Target="http://dip21.bundestag.de/dip21/btd/18/125/1812533.pdf" TargetMode="External"/><Relationship Id="rId1248" Type="http://schemas.openxmlformats.org/officeDocument/2006/relationships/hyperlink" Target="http://www.derechos.org/nizkor/arg/espana/gar.html" TargetMode="External"/><Relationship Id="rId1455" Type="http://schemas.openxmlformats.org/officeDocument/2006/relationships/hyperlink" Target="https://www.efe.com/efe/espana/politica/un-juez-argentino-pide-ayuda-a-espana-para-imputar-eta-crimen-contra-la-humanidad/10002-2942268" TargetMode="External"/><Relationship Id="rId257" Type="http://schemas.openxmlformats.org/officeDocument/2006/relationships/hyperlink" Target="https://www.ecchr.eu/fileadmin/Hintergrundberichte/Background_Syria_Torture_Saydnaya_ECCHR_20171108.pdf" TargetMode="External"/><Relationship Id="rId464" Type="http://schemas.openxmlformats.org/officeDocument/2006/relationships/hyperlink" Target="https://books.google.com/books?id=7o7KTp1341gC&amp;pg=PA126&amp;lpg=PA126" TargetMode="External"/><Relationship Id="rId1010" Type="http://schemas.openxmlformats.org/officeDocument/2006/relationships/hyperlink" Target="https://web.archive.org/web/20081121165411/http:/www.trial-ch.org/en/swiss/cases-in-switzerland/iraq.html" TargetMode="External"/><Relationship Id="rId1094" Type="http://schemas.openxmlformats.org/officeDocument/2006/relationships/hyperlink" Target="http://www.zis-online.com/dat/artikel/2007_13_187.pdf" TargetMode="External"/><Relationship Id="rId1108" Type="http://schemas.openxmlformats.org/officeDocument/2006/relationships/hyperlink" Target="http://www.zis-online.com/dat/artikel/2007_13_187.pdf" TargetMode="External"/><Relationship Id="rId1315" Type="http://schemas.openxmlformats.org/officeDocument/2006/relationships/hyperlink" Target="http://www.derechos.org/nizkor/arg/espana/gar.html" TargetMode="External"/><Relationship Id="rId117" Type="http://schemas.openxmlformats.org/officeDocument/2006/relationships/hyperlink" Target="http://www.coha.org/spotlight-on-el-salvador-the-truth-commission-and-the-jesuit-massacre/" TargetMode="External"/><Relationship Id="rId671" Type="http://schemas.openxmlformats.org/officeDocument/2006/relationships/hyperlink" Target="http://dip21.bundestag.de/dip21/btd/18/125/1812533.pdf" TargetMode="External"/><Relationship Id="rId769" Type="http://schemas.openxmlformats.org/officeDocument/2006/relationships/hyperlink" Target="http://dip21.bundestag.de/dip21/btd/18/125/1812533.pdf" TargetMode="External"/><Relationship Id="rId976" Type="http://schemas.openxmlformats.org/officeDocument/2006/relationships/hyperlink" Target="http://www.asser.nl/media/1421/spain-yihl-15-2012.pdf" TargetMode="External"/><Relationship Id="rId1399" Type="http://schemas.openxmlformats.org/officeDocument/2006/relationships/hyperlink" Target="http://web.archive.org/web/20061016213114/http:/www.publications.parliament.uk/pa/cm/cmedm/61012e01.htm" TargetMode="External"/><Relationship Id="rId324" Type="http://schemas.openxmlformats.org/officeDocument/2006/relationships/hyperlink" Target="http://www.veritasrwandaforum.org/material/press_release_080208_eng.pdf" TargetMode="External"/><Relationship Id="rId531" Type="http://schemas.openxmlformats.org/officeDocument/2006/relationships/hyperlink" Target="http://www.camer.be/49766/35:32/cameroun-devoir-de-memoire-affaire-des-9-disparus-de-bepanda-plainte-en-belgique-pour-crimes-contre-l39humanite-cameroon.html" TargetMode="External"/><Relationship Id="rId629" Type="http://schemas.openxmlformats.org/officeDocument/2006/relationships/hyperlink" Target="http://dip21.bundestag.de/dip21/btd/18/125/1812533.pdf" TargetMode="External"/><Relationship Id="rId1161" Type="http://schemas.openxmlformats.org/officeDocument/2006/relationships/hyperlink" Target="http://www.zis-online.com/dat/artikel/2007_13_187.pdf" TargetMode="External"/><Relationship Id="rId1259" Type="http://schemas.openxmlformats.org/officeDocument/2006/relationships/hyperlink" Target="http://www.derechos.org/nizkor/arg/espana/gar.html" TargetMode="External"/><Relationship Id="rId1466" Type="http://schemas.openxmlformats.org/officeDocument/2006/relationships/hyperlink" Target="https://www.efe.com/efe/espana/politica/un-juez-argentino-pide-ayuda-a-espana-para-imputar-eta-crimen-contra-la-humanidad/10002-2942268" TargetMode="External"/><Relationship Id="rId836" Type="http://schemas.openxmlformats.org/officeDocument/2006/relationships/hyperlink" Target="http://dip21.bundestag.de/dip21/btd/18/125/1812533.pdf" TargetMode="External"/><Relationship Id="rId1021" Type="http://schemas.openxmlformats.org/officeDocument/2006/relationships/hyperlink" Target="https://trialinternational.org/latest-post/dusko-tadic/" TargetMode="External"/><Relationship Id="rId1119" Type="http://schemas.openxmlformats.org/officeDocument/2006/relationships/hyperlink" Target="http://www.zis-online.com/dat/artikel/2007_13_187.pdf" TargetMode="External"/><Relationship Id="rId903" Type="http://schemas.openxmlformats.org/officeDocument/2006/relationships/hyperlink" Target="http://www.clearwisdom.net/emh/articles/2003/12/29/43602.html" TargetMode="External"/><Relationship Id="rId1326" Type="http://schemas.openxmlformats.org/officeDocument/2006/relationships/hyperlink" Target="http://www.derechos.org/nizkor/arg/espana/gar.html" TargetMode="External"/><Relationship Id="rId1533" Type="http://schemas.openxmlformats.org/officeDocument/2006/relationships/hyperlink" Target="http://politica.elpais.com/politica/2014/10/31/actualidad/1414789472_600996.html" TargetMode="External"/><Relationship Id="rId32" Type="http://schemas.openxmlformats.org/officeDocument/2006/relationships/hyperlink" Target="https://www.ecchr.eu/en/case/the-path-to-justice-leads-through-europe-eg-austria/" TargetMode="External"/><Relationship Id="rId1600" Type="http://schemas.openxmlformats.org/officeDocument/2006/relationships/hyperlink" Target="http://www.fmyv.es/ci/in/HR/12.pdf" TargetMode="External"/><Relationship Id="rId181" Type="http://schemas.openxmlformats.org/officeDocument/2006/relationships/hyperlink" Target="http://impunitywatch.com/wp-content/uploads/2017/09/PR_Syria_torture_CaesarFiles_GermanyCriminalComplaint_ECCHR_20170922.pdf" TargetMode="External"/><Relationship Id="rId279" Type="http://schemas.openxmlformats.org/officeDocument/2006/relationships/hyperlink" Target="https://web.archive.org/web/20100601180658/http:/cgs.gmu.edu/publications/hjd/hjd_wp_2.pdf" TargetMode="External"/><Relationship Id="rId486" Type="http://schemas.openxmlformats.org/officeDocument/2006/relationships/hyperlink" Target="https://books.google.com/books?id=7o7KTp1341gC&amp;pg=PA126&amp;lpg=PA126" TargetMode="External"/><Relationship Id="rId693" Type="http://schemas.openxmlformats.org/officeDocument/2006/relationships/hyperlink" Target="http://dip21.bundestag.de/dip21/btd/18/125/1812533.pdf" TargetMode="External"/><Relationship Id="rId139" Type="http://schemas.openxmlformats.org/officeDocument/2006/relationships/hyperlink" Target="http://www.coha.org/spotlight-on-el-salvador-the-truth-commission-and-the-jesuit-massacre/" TargetMode="External"/><Relationship Id="rId346" Type="http://schemas.openxmlformats.org/officeDocument/2006/relationships/hyperlink" Target="http://www.veritasrwandaforum.org/material/press_release_080208_eng.pdf" TargetMode="External"/><Relationship Id="rId553" Type="http://schemas.openxmlformats.org/officeDocument/2006/relationships/hyperlink" Target="https://www.ecchr.eu/en/our_work/international-crimes-and-accountability/u-s-accountability/germany.html" TargetMode="External"/><Relationship Id="rId760" Type="http://schemas.openxmlformats.org/officeDocument/2006/relationships/hyperlink" Target="http://dip21.bundestag.de/dip21/btd/18/125/1812533.pdf" TargetMode="External"/><Relationship Id="rId998" Type="http://schemas.openxmlformats.org/officeDocument/2006/relationships/hyperlink" Target="http://en.minghui.org/html/articles/2003/11/29/42699.html" TargetMode="External"/><Relationship Id="rId1183" Type="http://schemas.openxmlformats.org/officeDocument/2006/relationships/hyperlink" Target="http://www.zis-online.com/dat/artikel/2007_13_187.pdf" TargetMode="External"/><Relationship Id="rId1390" Type="http://schemas.openxmlformats.org/officeDocument/2006/relationships/hyperlink" Target="http://web.archive.org/web/20061016213114/http:/www.publications.parliament.uk/pa/cm/cmedm/61012e01.htm" TargetMode="External"/><Relationship Id="rId206" Type="http://schemas.openxmlformats.org/officeDocument/2006/relationships/hyperlink" Target="http://www.clearharmony.net/articles/a28643-Denmark-Danish-Falun-Gong-Practitioners-File-a-Lawsuit-against-Jia-Chunwang-the-Former-Minister-of-the-Public-Security-Bureau-and-the-Head-of-the-610-Office-in-China.html" TargetMode="External"/><Relationship Id="rId413" Type="http://schemas.openxmlformats.org/officeDocument/2006/relationships/hyperlink" Target="http://www.mafdad.org/de/strafanzeige-gegen-recep-tayip-erdogan-u-a-nach-dem-volkerstrafgesetzbuch-wegen-kriegsverbrechen-und-verbrechen-gegen-die-menschlichkeit/" TargetMode="External"/><Relationship Id="rId858" Type="http://schemas.openxmlformats.org/officeDocument/2006/relationships/hyperlink" Target="http://dip21.bundestag.de/dip21/btd/18/125/1812533.pdf" TargetMode="External"/><Relationship Id="rId1043" Type="http://schemas.openxmlformats.org/officeDocument/2006/relationships/hyperlink" Target="http://www.zis-online.com/dat/artikel/2007_13_187.pdf" TargetMode="External"/><Relationship Id="rId1488" Type="http://schemas.openxmlformats.org/officeDocument/2006/relationships/hyperlink" Target="https://www.efe.com/efe/espana/politica/un-juez-argentino-pide-ayuda-a-espana-para-imputar-eta-crimen-contra-la-humanidad/10002-2942268" TargetMode="External"/><Relationship Id="rId620" Type="http://schemas.openxmlformats.org/officeDocument/2006/relationships/hyperlink" Target="http://dip21.bundestag.de/dip21/btd/18/125/1812533.pdf" TargetMode="External"/><Relationship Id="rId718" Type="http://schemas.openxmlformats.org/officeDocument/2006/relationships/hyperlink" Target="http://dip21.bundestag.de/dip21/btd/18/125/1812533.pdf" TargetMode="External"/><Relationship Id="rId925" Type="http://schemas.openxmlformats.org/officeDocument/2006/relationships/hyperlink" Target="http://uk.reuters.com/article/uk-europe-migrants-warcrimes-norway/norway-police-search-for-syrian-war-criminals-among-asylum-seekers-idUKKCN0UT1FG" TargetMode="External"/><Relationship Id="rId1250" Type="http://schemas.openxmlformats.org/officeDocument/2006/relationships/hyperlink" Target="http://www.derechos.org/nizkor/arg/espana/gar.html" TargetMode="External"/><Relationship Id="rId1348" Type="http://schemas.openxmlformats.org/officeDocument/2006/relationships/hyperlink" Target="http://web.archive.org/web/20061016213114/http:/www.publications.parliament.uk/pa/cm/cmedm/61012e01.htm" TargetMode="External"/><Relationship Id="rId1555" Type="http://schemas.openxmlformats.org/officeDocument/2006/relationships/hyperlink" Target="http://www.hirondellenews.com/other-courts/332-english-categories/other-trials/nkezabera" TargetMode="External"/><Relationship Id="rId1110" Type="http://schemas.openxmlformats.org/officeDocument/2006/relationships/hyperlink" Target="http://www.zis-online.com/dat/artikel/2007_13_187.pdf" TargetMode="External"/><Relationship Id="rId1208" Type="http://schemas.openxmlformats.org/officeDocument/2006/relationships/hyperlink" Target="http://www.derechos.org/nizkor/arg/espana/gar.html" TargetMode="External"/><Relationship Id="rId1415" Type="http://schemas.openxmlformats.org/officeDocument/2006/relationships/hyperlink" Target="https://trialinternational.org/latest-post/abou-djerra-soltani/" TargetMode="External"/><Relationship Id="rId54" Type="http://schemas.openxmlformats.org/officeDocument/2006/relationships/hyperlink" Target="https://www.jstor.org/stable/20694413" TargetMode="External"/><Relationship Id="rId1622" Type="http://schemas.openxmlformats.org/officeDocument/2006/relationships/comments" Target="../comments1.xml"/><Relationship Id="rId270" Type="http://schemas.openxmlformats.org/officeDocument/2006/relationships/hyperlink" Target="https://www.ecchr.eu/fileadmin/Hintergrundberichte/Background_Syria_Torture_Saydnaya_ECCHR_20171108.pdf" TargetMode="External"/><Relationship Id="rId130" Type="http://schemas.openxmlformats.org/officeDocument/2006/relationships/hyperlink" Target="http://www.trial-ch.org/en/resources/trial-watch/trial-watch/profiles/profile/817/action/show/controller/Profile.html" TargetMode="External"/><Relationship Id="rId368" Type="http://schemas.openxmlformats.org/officeDocument/2006/relationships/hyperlink" Target="https://web.archive.org/web/20120303014906/http:/www.mazlumder.org/ing/haber_detay.asp?haberID=15" TargetMode="External"/><Relationship Id="rId575" Type="http://schemas.openxmlformats.org/officeDocument/2006/relationships/hyperlink" Target="http://www.nytimes.com/2015/12/25/world/europe/finland-iraq-refugees-isis.html" TargetMode="External"/><Relationship Id="rId782" Type="http://schemas.openxmlformats.org/officeDocument/2006/relationships/hyperlink" Target="http://dip21.bundestag.de/dip21/btd/18/125/1812533.pdf" TargetMode="External"/><Relationship Id="rId228" Type="http://schemas.openxmlformats.org/officeDocument/2006/relationships/hyperlink" Target="http://www.sussex.ac.uk/Units/spru/hsp/documents/Dragffy%20Chronolgoy%20HSDC.pdf" TargetMode="External"/><Relationship Id="rId435" Type="http://schemas.openxmlformats.org/officeDocument/2006/relationships/hyperlink" Target="http://www.20minutes.fr/france/200893-20071213-avocats-frontieres-depose-plainte-contre-kadhafi-tortures" TargetMode="External"/><Relationship Id="rId642" Type="http://schemas.openxmlformats.org/officeDocument/2006/relationships/hyperlink" Target="http://dip21.bundestag.de/dip21/btd/18/125/1812533.pdf" TargetMode="External"/><Relationship Id="rId1065" Type="http://schemas.openxmlformats.org/officeDocument/2006/relationships/hyperlink" Target="http://www.zis-online.com/dat/artikel/2007_13_187.pdf" TargetMode="External"/><Relationship Id="rId1272" Type="http://schemas.openxmlformats.org/officeDocument/2006/relationships/hyperlink" Target="http://www.derechos.org/nizkor/arg/espana/gar.html" TargetMode="External"/><Relationship Id="rId502" Type="http://schemas.openxmlformats.org/officeDocument/2006/relationships/hyperlink" Target="https://books.google.com/books?id=7o7KTp1341gC&amp;pg=PA126&amp;lpg=PA126" TargetMode="External"/><Relationship Id="rId947" Type="http://schemas.openxmlformats.org/officeDocument/2006/relationships/hyperlink" Target="https://www.collectifpartiescivilesrwanda.fr/en/tableau-des-plaintes-du-cpcr/" TargetMode="External"/><Relationship Id="rId1132" Type="http://schemas.openxmlformats.org/officeDocument/2006/relationships/hyperlink" Target="http://www.zis-online.com/dat/artikel/2007_13_187.pdf" TargetMode="External"/><Relationship Id="rId1577" Type="http://schemas.openxmlformats.org/officeDocument/2006/relationships/hyperlink" Target="http://www.trial-ch.org/en/resources/trial-watch/trial-watch/profiles/profile/391/action/show/controller/Profile/tab/legal-procedure.html" TargetMode="External"/><Relationship Id="rId76" Type="http://schemas.openxmlformats.org/officeDocument/2006/relationships/hyperlink" Target="http://www.irishtimes.com/news/allende-s-daughter-arrives-as-lords-decision-awaited-1.210216" TargetMode="External"/><Relationship Id="rId807" Type="http://schemas.openxmlformats.org/officeDocument/2006/relationships/hyperlink" Target="http://dip21.bundestag.de/dip21/btd/18/125/1812533.pdf" TargetMode="External"/><Relationship Id="rId1437" Type="http://schemas.openxmlformats.org/officeDocument/2006/relationships/hyperlink" Target="http://www.clearwisdom.net/html/articles/2005/3/18/zip.html" TargetMode="External"/><Relationship Id="rId1504" Type="http://schemas.openxmlformats.org/officeDocument/2006/relationships/hyperlink" Target="http://politica.elpais.com/politica/2014/10/31/actualidad/1414789472_600996.html" TargetMode="External"/><Relationship Id="rId292" Type="http://schemas.openxmlformats.org/officeDocument/2006/relationships/hyperlink" Target="https://electronicintifada.net/blogs/ali-abunimah/mavi-marmara-lawyers-file-case-against-israel-seizure-gaza-bound-estelle" TargetMode="External"/><Relationship Id="rId597" Type="http://schemas.openxmlformats.org/officeDocument/2006/relationships/hyperlink" Target="http://dip21.bundestag.de/dip21/btd/18/125/1812533.pdf" TargetMode="External"/><Relationship Id="rId152" Type="http://schemas.openxmlformats.org/officeDocument/2006/relationships/hyperlink" Target="http://www.trial-ch.org/en/resources/trial-watch/trial-watch/profiles/profile/817/action/show/controller/Profile.html" TargetMode="External"/><Relationship Id="rId457" Type="http://schemas.openxmlformats.org/officeDocument/2006/relationships/hyperlink" Target="https://books.google.com/books?id=7o7KTp1341gC&amp;pg=PA126&amp;lpg=PA126" TargetMode="External"/><Relationship Id="rId1087" Type="http://schemas.openxmlformats.org/officeDocument/2006/relationships/hyperlink" Target="http://www.zis-online.com/dat/artikel/2007_13_187.pdf" TargetMode="External"/><Relationship Id="rId1294" Type="http://schemas.openxmlformats.org/officeDocument/2006/relationships/hyperlink" Target="http://www.derechos.org/nizkor/arg/espana/gar.html" TargetMode="External"/><Relationship Id="rId664" Type="http://schemas.openxmlformats.org/officeDocument/2006/relationships/hyperlink" Target="http://dip21.bundestag.de/dip21/btd/18/125/1812533.pdf" TargetMode="External"/><Relationship Id="rId871" Type="http://schemas.openxmlformats.org/officeDocument/2006/relationships/hyperlink" Target="http://dip21.bundestag.de/dip21/btd/18/125/1812533.pdf" TargetMode="External"/><Relationship Id="rId969" Type="http://schemas.openxmlformats.org/officeDocument/2006/relationships/hyperlink" Target="http://www.asser.nl/media/1421/spain-yihl-15-2012.pdf" TargetMode="External"/><Relationship Id="rId1599" Type="http://schemas.openxmlformats.org/officeDocument/2006/relationships/hyperlink" Target="http://www.fmyv.es/ci/in/HR/12.pdf" TargetMode="External"/><Relationship Id="rId317" Type="http://schemas.openxmlformats.org/officeDocument/2006/relationships/hyperlink" Target="http://www.veritasrwandaforum.org/material/press_release_080208_eng.pdf" TargetMode="External"/><Relationship Id="rId524" Type="http://schemas.openxmlformats.org/officeDocument/2006/relationships/hyperlink" Target="http://www.camer.be/49766/35:32/cameroun-devoir-de-memoire-affaire-des-9-disparus-de-bepanda-plainte-en-belgique-pour-crimes-contre-l39humanite-cameroon.html" TargetMode="External"/><Relationship Id="rId731" Type="http://schemas.openxmlformats.org/officeDocument/2006/relationships/hyperlink" Target="http://dip21.bundestag.de/dip21/btd/18/125/1812533.pdf" TargetMode="External"/><Relationship Id="rId1154" Type="http://schemas.openxmlformats.org/officeDocument/2006/relationships/hyperlink" Target="http://www.zis-online.com/dat/artikel/2007_13_187.pdf" TargetMode="External"/><Relationship Id="rId1361" Type="http://schemas.openxmlformats.org/officeDocument/2006/relationships/hyperlink" Target="http://web.archive.org/web/20061016213114/http:/www.publications.parliament.uk/pa/cm/cmedm/61012e01.htm" TargetMode="External"/><Relationship Id="rId1459" Type="http://schemas.openxmlformats.org/officeDocument/2006/relationships/hyperlink" Target="https://www.efe.com/efe/espana/politica/un-juez-argentino-pide-ayuda-a-espana-para-imputar-eta-crimen-contra-la-humanidad/10002-2942268" TargetMode="External"/><Relationship Id="rId98" Type="http://schemas.openxmlformats.org/officeDocument/2006/relationships/hyperlink" Target="http://lauthentic.info/Social/article/Mauritanie-une-plainte-pour-torture-deposee-en-France" TargetMode="External"/><Relationship Id="rId829" Type="http://schemas.openxmlformats.org/officeDocument/2006/relationships/hyperlink" Target="http://dip21.bundestag.de/dip21/btd/18/125/1812533.pdf" TargetMode="External"/><Relationship Id="rId1014" Type="http://schemas.openxmlformats.org/officeDocument/2006/relationships/hyperlink" Target="https://web.archive.org/web/20081121165411/http:/www.trial-ch.org/en/swiss/cases-in-switzerland/iraq.html" TargetMode="External"/><Relationship Id="rId1221" Type="http://schemas.openxmlformats.org/officeDocument/2006/relationships/hyperlink" Target="http://www.derechos.org/nizkor/arg/espana/gar.html" TargetMode="External"/><Relationship Id="rId1319" Type="http://schemas.openxmlformats.org/officeDocument/2006/relationships/hyperlink" Target="http://www.derechos.org/nizkor/arg/espana/gar.html" TargetMode="External"/><Relationship Id="rId1526" Type="http://schemas.openxmlformats.org/officeDocument/2006/relationships/hyperlink" Target="https://trialinternational.org/latest-post/haisam-omar-sakhanh/" TargetMode="External"/><Relationship Id="rId25" Type="http://schemas.openxmlformats.org/officeDocument/2006/relationships/hyperlink" Target="https://www.ecchr.eu/en/case/the-path-to-justice-leads-through-europe-eg-austria/" TargetMode="External"/><Relationship Id="rId174" Type="http://schemas.openxmlformats.org/officeDocument/2006/relationships/hyperlink" Target="http://www.clearwisdom.net/html/articles/2005/3/18/zip.html" TargetMode="External"/><Relationship Id="rId381" Type="http://schemas.openxmlformats.org/officeDocument/2006/relationships/hyperlink" Target="https://web.archive.org/web/20120303014906/http:/www.mazlumder.org/ing/haber_detay.asp?haberID=15" TargetMode="External"/><Relationship Id="rId241" Type="http://schemas.openxmlformats.org/officeDocument/2006/relationships/hyperlink" Target="http://www.sl-center.org/?language=english" TargetMode="External"/><Relationship Id="rId479" Type="http://schemas.openxmlformats.org/officeDocument/2006/relationships/hyperlink" Target="https://books.google.com/books?id=7o7KTp1341gC&amp;pg=PA126&amp;lpg=PA126" TargetMode="External"/><Relationship Id="rId686" Type="http://schemas.openxmlformats.org/officeDocument/2006/relationships/hyperlink" Target="http://dip21.bundestag.de/dip21/btd/18/125/1812533.pdf" TargetMode="External"/><Relationship Id="rId893" Type="http://schemas.openxmlformats.org/officeDocument/2006/relationships/hyperlink" Target="https://www.generalbundesanwalt.de/de/showpress.php?themenid=19&amp;newsid=723" TargetMode="External"/><Relationship Id="rId339" Type="http://schemas.openxmlformats.org/officeDocument/2006/relationships/hyperlink" Target="http://www.veritasrwandaforum.org/material/press_release_080208_eng.pdf" TargetMode="External"/><Relationship Id="rId546" Type="http://schemas.openxmlformats.org/officeDocument/2006/relationships/hyperlink" Target="https://www.ecchr.eu/en/our_work/international-crimes-and-accountability/u-s-accountability/germany.html" TargetMode="External"/><Relationship Id="rId753" Type="http://schemas.openxmlformats.org/officeDocument/2006/relationships/hyperlink" Target="http://dip21.bundestag.de/dip21/btd/18/125/1812533.pdf" TargetMode="External"/><Relationship Id="rId1176" Type="http://schemas.openxmlformats.org/officeDocument/2006/relationships/hyperlink" Target="http://www.zis-online.com/dat/artikel/2007_13_187.pdf" TargetMode="External"/><Relationship Id="rId1383" Type="http://schemas.openxmlformats.org/officeDocument/2006/relationships/hyperlink" Target="http://web.archive.org/web/20061016213114/http:/www.publications.parliament.uk/pa/cm/cmedm/61012e01.htm" TargetMode="External"/><Relationship Id="rId101" Type="http://schemas.openxmlformats.org/officeDocument/2006/relationships/hyperlink" Target="http://lauthentic.info/Social/article/Mauritanie-une-plainte-pour-torture-deposee-en-France" TargetMode="External"/><Relationship Id="rId406" Type="http://schemas.openxmlformats.org/officeDocument/2006/relationships/hyperlink" Target="http://tamilguardian.com/content/german-lawsuit-accuses-turkish-president-war-crimes-against-kurds?articleid=21179" TargetMode="External"/><Relationship Id="rId960" Type="http://schemas.openxmlformats.org/officeDocument/2006/relationships/hyperlink" Target="http://www.trial-ch.org/en/resources/trial-watch/trial-watch/profiles/profile/1073/action/show/controller/Profile/tab/legal-procedure.html" TargetMode="External"/><Relationship Id="rId1036" Type="http://schemas.openxmlformats.org/officeDocument/2006/relationships/hyperlink" Target="http://www.zis-online.com/dat/artikel/2007_13_187.pdf" TargetMode="External"/><Relationship Id="rId1243" Type="http://schemas.openxmlformats.org/officeDocument/2006/relationships/hyperlink" Target="http://www.derechos.org/nizkor/arg/espana/gar.html" TargetMode="External"/><Relationship Id="rId1590" Type="http://schemas.openxmlformats.org/officeDocument/2006/relationships/hyperlink" Target="http://www.internationalcrimesdatabase.org/Case/919" TargetMode="External"/><Relationship Id="rId613" Type="http://schemas.openxmlformats.org/officeDocument/2006/relationships/hyperlink" Target="http://dip21.bundestag.de/dip21/btd/18/125/1812533.pdf" TargetMode="External"/><Relationship Id="rId820" Type="http://schemas.openxmlformats.org/officeDocument/2006/relationships/hyperlink" Target="http://dip21.bundestag.de/dip21/btd/18/125/1812533.pdf" TargetMode="External"/><Relationship Id="rId918" Type="http://schemas.openxmlformats.org/officeDocument/2006/relationships/hyperlink" Target="http://uk.reuters.com/article/uk-europe-migrants-warcrimes-norway/norway-police-search-for-syrian-war-criminals-among-asylum-seekers-idUKKCN0UT1FG" TargetMode="External"/><Relationship Id="rId1450" Type="http://schemas.openxmlformats.org/officeDocument/2006/relationships/hyperlink" Target="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 TargetMode="External"/><Relationship Id="rId1548" Type="http://schemas.openxmlformats.org/officeDocument/2006/relationships/hyperlink" Target="https://rosaluxspba.org/wp-content/uploads/CARTILLA-60-A%C3%91OS-DE-IMPUNIDAD.PY_.pdf" TargetMode="External"/><Relationship Id="rId1103" Type="http://schemas.openxmlformats.org/officeDocument/2006/relationships/hyperlink" Target="http://www.zis-online.com/dat/artikel/2007_13_187.pdf" TargetMode="External"/><Relationship Id="rId1310" Type="http://schemas.openxmlformats.org/officeDocument/2006/relationships/hyperlink" Target="http://www.derechos.org/nizkor/arg/espana/gar.html" TargetMode="External"/><Relationship Id="rId1408" Type="http://schemas.openxmlformats.org/officeDocument/2006/relationships/hyperlink" Target="http://web.archive.org/web/20061016213114/http:/www.publications.parliament.uk/pa/cm/cmedm/61012e01.htm" TargetMode="External"/><Relationship Id="rId47" Type="http://schemas.openxmlformats.org/officeDocument/2006/relationships/hyperlink" Target="http://news.bbc.co.uk/2/hi/8415161.stm" TargetMode="External"/><Relationship Id="rId1615" Type="http://schemas.openxmlformats.org/officeDocument/2006/relationships/hyperlink" Target="https://www.hrw.org/report/2014/09/16/long-arm-justice/lessons-specialized-war-crimes-units-france-germany-and" TargetMode="External"/><Relationship Id="rId196" Type="http://schemas.openxmlformats.org/officeDocument/2006/relationships/hyperlink" Target="http://impunitywatch.com/wp-content/uploads/2017/09/PR_Syria_torture_CaesarFiles_GermanyCriminalComplaint_ECCHR_20170922.pdf" TargetMode="External"/><Relationship Id="rId263" Type="http://schemas.openxmlformats.org/officeDocument/2006/relationships/hyperlink" Target="https://www.ecchr.eu/fileadmin/Hintergrundberichte/Background_Syria_Torture_Saydnaya_ECCHR_20171108.pdf" TargetMode="External"/><Relationship Id="rId470" Type="http://schemas.openxmlformats.org/officeDocument/2006/relationships/hyperlink" Target="https://books.google.com/books?id=7o7KTp1341gC&amp;pg=PA126&amp;lpg=PA126" TargetMode="External"/><Relationship Id="rId123" Type="http://schemas.openxmlformats.org/officeDocument/2006/relationships/hyperlink" Target="http://www.coha.org/spotlight-on-el-salvador-the-truth-commission-and-the-jesuit-massacre/" TargetMode="External"/><Relationship Id="rId330" Type="http://schemas.openxmlformats.org/officeDocument/2006/relationships/hyperlink" Target="http://civitas-maxima.org/CM_ANNUAL%20REPORT%202015.pdf" TargetMode="External"/><Relationship Id="rId568"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775" Type="http://schemas.openxmlformats.org/officeDocument/2006/relationships/hyperlink" Target="http://dip21.bundestag.de/dip21/btd/18/125/1812533.pdf" TargetMode="External"/><Relationship Id="rId982" Type="http://schemas.openxmlformats.org/officeDocument/2006/relationships/hyperlink" Target="http://www.asser.nl/media/1421/spain-yihl-15-2012.pdf" TargetMode="External"/><Relationship Id="rId1198" Type="http://schemas.openxmlformats.org/officeDocument/2006/relationships/hyperlink" Target="http://en.minghui.org/html/articles/2007/6/16/86824.html" TargetMode="External"/><Relationship Id="rId428" Type="http://schemas.openxmlformats.org/officeDocument/2006/relationships/hyperlink" Target="http://www.dailymail.co.uk/news/article-3464264/Syrian-asylum-seeker-accused-war-crimes-Sweden.html" TargetMode="External"/><Relationship Id="rId635" Type="http://schemas.openxmlformats.org/officeDocument/2006/relationships/hyperlink" Target="http://dip21.bundestag.de/dip21/btd/18/125/1812533.pdf" TargetMode="External"/><Relationship Id="rId842" Type="http://schemas.openxmlformats.org/officeDocument/2006/relationships/hyperlink" Target="http://dip21.bundestag.de/dip21/btd/18/125/1812533.pdf" TargetMode="External"/><Relationship Id="rId1058" Type="http://schemas.openxmlformats.org/officeDocument/2006/relationships/hyperlink" Target="http://www.zis-online.com/dat/artikel/2007_13_187.pdf" TargetMode="External"/><Relationship Id="rId1265" Type="http://schemas.openxmlformats.org/officeDocument/2006/relationships/hyperlink" Target="http://www.derechos.org/nizkor/arg/espana/gar.html" TargetMode="External"/><Relationship Id="rId1472" Type="http://schemas.openxmlformats.org/officeDocument/2006/relationships/hyperlink" Target="https://www.efe.com/efe/espana/politica/un-juez-argentino-pide-ayuda-a-espana-para-imputar-eta-crimen-contra-la-humanidad/10002-2942268" TargetMode="External"/><Relationship Id="rId702" Type="http://schemas.openxmlformats.org/officeDocument/2006/relationships/hyperlink" Target="http://dip21.bundestag.de/dip21/btd/18/125/1812533.pdf" TargetMode="External"/><Relationship Id="rId1125" Type="http://schemas.openxmlformats.org/officeDocument/2006/relationships/hyperlink" Target="http://www.zis-online.com/dat/artikel/2007_13_187.pdf" TargetMode="External"/><Relationship Id="rId1332" Type="http://schemas.openxmlformats.org/officeDocument/2006/relationships/hyperlink" Target="http://www.derechos.org/nizkor/arg/espana/gar.html" TargetMode="External"/><Relationship Id="rId69" Type="http://schemas.openxmlformats.org/officeDocument/2006/relationships/hyperlink" Target="https://trialinternational.org/latest-post/fidel-castro/" TargetMode="External"/><Relationship Id="rId285" Type="http://schemas.openxmlformats.org/officeDocument/2006/relationships/hyperlink" Target="https://www.ecchr.eu/en/our_work/international-crimes-and-accountability/u-s-accountability/rumsfeld.html" TargetMode="External"/><Relationship Id="rId492" Type="http://schemas.openxmlformats.org/officeDocument/2006/relationships/hyperlink" Target="https://books.google.com/books?id=7o7KTp1341gC&amp;pg=PA126&amp;lpg=PA126" TargetMode="External"/><Relationship Id="rId797" Type="http://schemas.openxmlformats.org/officeDocument/2006/relationships/hyperlink" Target="http://dip21.bundestag.de/dip21/btd/18/125/1812533.pdf" TargetMode="External"/><Relationship Id="rId145" Type="http://schemas.openxmlformats.org/officeDocument/2006/relationships/hyperlink" Target="http://www.coha.org/spotlight-on-el-salvador-the-truth-commission-and-the-jesuit-massacre/" TargetMode="External"/><Relationship Id="rId352" Type="http://schemas.openxmlformats.org/officeDocument/2006/relationships/hyperlink" Target="http://www.ngo-monitor.org/data/images/File/lawfare-monograph.pdf" TargetMode="External"/><Relationship Id="rId1287" Type="http://schemas.openxmlformats.org/officeDocument/2006/relationships/hyperlink" Target="http://www.derechos.org/nizkor/arg/espana/gar.html" TargetMode="External"/><Relationship Id="rId212" Type="http://schemas.openxmlformats.org/officeDocument/2006/relationships/hyperlink" Target="http://www.achr.eu/newen113.htm" TargetMode="External"/><Relationship Id="rId657" Type="http://schemas.openxmlformats.org/officeDocument/2006/relationships/hyperlink" Target="http://dip21.bundestag.de/dip21/btd/18/125/1812533.pdf" TargetMode="External"/><Relationship Id="rId864" Type="http://schemas.openxmlformats.org/officeDocument/2006/relationships/hyperlink" Target="http://dip21.bundestag.de/dip21/btd/18/125/1812533.pdf" TargetMode="External"/><Relationship Id="rId1494" Type="http://schemas.openxmlformats.org/officeDocument/2006/relationships/hyperlink" Target="https://trialinternational.org/latest-post/fidel-castro/" TargetMode="External"/><Relationship Id="rId517" Type="http://schemas.openxmlformats.org/officeDocument/2006/relationships/hyperlink" Target="https://trialinternational.org/latest-post/donald-h-rumsfeld/" TargetMode="External"/><Relationship Id="rId724" Type="http://schemas.openxmlformats.org/officeDocument/2006/relationships/hyperlink" Target="http://dip21.bundestag.de/dip21/btd/18/125/1812533.pdf" TargetMode="External"/><Relationship Id="rId931" Type="http://schemas.openxmlformats.org/officeDocument/2006/relationships/hyperlink" Target="http://uk.reuters.com/article/uk-europe-migrants-warcrimes-norway/norway-police-search-for-syrian-war-criminals-among-asylum-seekers-idUKKCN0UT1FG" TargetMode="External"/><Relationship Id="rId1147" Type="http://schemas.openxmlformats.org/officeDocument/2006/relationships/hyperlink" Target="http://www.zis-online.com/dat/artikel/2007_13_187.pdf" TargetMode="External"/><Relationship Id="rId1354" Type="http://schemas.openxmlformats.org/officeDocument/2006/relationships/hyperlink" Target="http://web.archive.org/web/20061016213114/http:/www.publications.parliament.uk/pa/cm/cmedm/61012e01.htm" TargetMode="External"/><Relationship Id="rId1561" Type="http://schemas.openxmlformats.org/officeDocument/2006/relationships/hyperlink" Target="http://www.asser.nl/upload/documents/DomCLIC/Docs/NLP/Canada/Munyaneza_Judgement_22-5-2009_EN.pdf" TargetMode="External"/><Relationship Id="rId60" Type="http://schemas.openxmlformats.org/officeDocument/2006/relationships/hyperlink" Target="https://www.ecchr.eu/en/international-crimes-and-accountability/syria/torture-under-assad/articles/international-crimes-and-accountability-syria-torture-under-assad.html" TargetMode="External"/><Relationship Id="rId1007" Type="http://schemas.openxmlformats.org/officeDocument/2006/relationships/hyperlink" Target="http://en.minghui.org/html/articles/2003/11/29/42699.html" TargetMode="External"/><Relationship Id="rId1214" Type="http://schemas.openxmlformats.org/officeDocument/2006/relationships/hyperlink" Target="http://www.derechos.org/nizkor/arg/espana/gar.html" TargetMode="External"/><Relationship Id="rId1421" Type="http://schemas.openxmlformats.org/officeDocument/2006/relationships/hyperlink" Target="https://books.google.com/books?id=bHVCAgAAQBAJ&amp;pg=PA786&amp;lpg=PA786&amp;dq=Djuradj+Kusljic+arrest&amp;source=bl&amp;ots=ElwoRJ6Nh5&amp;sig=0GPHMVqjU2a4yz6oaUo7-0vy9Z0&amp;hl=en&amp;sa=X&amp;ved=0ahUKEwjD_rqjgdDMAhVHzGMKHeUcABIQ6AEIHDAA" TargetMode="External"/><Relationship Id="rId1519" Type="http://schemas.openxmlformats.org/officeDocument/2006/relationships/hyperlink" Target="http://www.reuters.com/article/us-mideast-crisis-warcrimes-sweden-idUSKBN0LU1OW20150226" TargetMode="External"/><Relationship Id="rId18" Type="http://schemas.openxmlformats.org/officeDocument/2006/relationships/hyperlink" Target="https://www.ecchr.eu/en/case/the-path-to-justice-leads-through-europe-eg-austria/" TargetMode="External"/><Relationship Id="rId167" Type="http://schemas.openxmlformats.org/officeDocument/2006/relationships/hyperlink" Target="http://www.internationalcrimesdatabase.org/Case/980" TargetMode="External"/><Relationship Id="rId374" Type="http://schemas.openxmlformats.org/officeDocument/2006/relationships/hyperlink" Target="https://web.archive.org/web/20120303014906/http:/www.mazlumder.org/ing/haber_detay.asp?haberID=15" TargetMode="External"/><Relationship Id="rId581" Type="http://schemas.openxmlformats.org/officeDocument/2006/relationships/hyperlink" Target="http://dip21.bundestag.de/dip21/btd/18/125/1812533.pdf" TargetMode="External"/><Relationship Id="rId234" Type="http://schemas.openxmlformats.org/officeDocument/2006/relationships/hyperlink" Target="https://www.ecchr.eu/en/case/german-authorities-issue-arrest-warrant-against-jamil-hassan-head-of-the-syrian-air-force-intellige/" TargetMode="External"/><Relationship Id="rId679" Type="http://schemas.openxmlformats.org/officeDocument/2006/relationships/hyperlink" Target="http://dip21.bundestag.de/dip21/btd/18/125/1812533.pdf" TargetMode="External"/><Relationship Id="rId886" Type="http://schemas.openxmlformats.org/officeDocument/2006/relationships/hyperlink" Target="http://dip21.bundestag.de/dip21/btd/18/125/1812533.pdf" TargetMode="External"/><Relationship Id="rId2" Type="http://schemas.openxmlformats.org/officeDocument/2006/relationships/hyperlink" Target="http://www.trial-ch.org/en/resources/trial-watch/trial-watch/profiles/profile/567/action/show/controller/Profile.html" TargetMode="External"/><Relationship Id="rId441" Type="http://schemas.openxmlformats.org/officeDocument/2006/relationships/hyperlink" Target="https://books.google.com/books?id=7o7KTp1341gC&amp;pg=PA126&amp;lpg=PA126" TargetMode="External"/><Relationship Id="rId539" Type="http://schemas.openxmlformats.org/officeDocument/2006/relationships/hyperlink" Target="https://www.collectifpartiescivilesrwanda.fr/en/tableau-des-plaintes-du-cpcr/" TargetMode="External"/><Relationship Id="rId746" Type="http://schemas.openxmlformats.org/officeDocument/2006/relationships/hyperlink" Target="http://dip21.bundestag.de/dip21/btd/18/125/1812533.pdf" TargetMode="External"/><Relationship Id="rId1071" Type="http://schemas.openxmlformats.org/officeDocument/2006/relationships/hyperlink" Target="http://www.zis-online.com/dat/artikel/2007_13_187.pdf" TargetMode="External"/><Relationship Id="rId1169" Type="http://schemas.openxmlformats.org/officeDocument/2006/relationships/hyperlink" Target="http://www.zis-online.com/dat/artikel/2007_13_187.pdf" TargetMode="External"/><Relationship Id="rId1376" Type="http://schemas.openxmlformats.org/officeDocument/2006/relationships/hyperlink" Target="http://web.archive.org/web/20061016213114/http:/www.publications.parliament.uk/pa/cm/cmedm/61012e01.htm" TargetMode="External"/><Relationship Id="rId1583" Type="http://schemas.openxmlformats.org/officeDocument/2006/relationships/hyperlink" Target="https://trialinternational.org/wp-content/uploads/2018/03/UJAR-Make-way-for-Justice-2018.pdf" TargetMode="External"/><Relationship Id="rId301" Type="http://schemas.openxmlformats.org/officeDocument/2006/relationships/hyperlink" Target="https://www.independent.co.uk/news/world/europe/recep-tayyip-erdogan-latest-news-sweden-genocide-lawsuit-turkey-president-kurdish-a7835951.html" TargetMode="External"/><Relationship Id="rId953" Type="http://schemas.openxmlformats.org/officeDocument/2006/relationships/hyperlink" Target="http://www.clearwisdom.net/emh/articles/2004/3/8/45850.html" TargetMode="External"/><Relationship Id="rId1029" Type="http://schemas.openxmlformats.org/officeDocument/2006/relationships/hyperlink" Target="http://www.zis-online.com/dat/artikel/2007_13_187.pdf" TargetMode="External"/><Relationship Id="rId1236" Type="http://schemas.openxmlformats.org/officeDocument/2006/relationships/hyperlink" Target="http://www.derechos.org/nizkor/arg/espana/gar.html" TargetMode="External"/><Relationship Id="rId82" Type="http://schemas.openxmlformats.org/officeDocument/2006/relationships/hyperlink" Target="http://pchrgaza.org/files/Reports/English/pdf_spec/PCHR-UJ-BOOK.pdf" TargetMode="External"/><Relationship Id="rId606" Type="http://schemas.openxmlformats.org/officeDocument/2006/relationships/hyperlink" Target="http://dip21.bundestag.de/dip21/btd/18/125/1812533.pdf" TargetMode="External"/><Relationship Id="rId813" Type="http://schemas.openxmlformats.org/officeDocument/2006/relationships/hyperlink" Target="http://dip21.bundestag.de/dip21/btd/18/125/1812533.pdf" TargetMode="External"/><Relationship Id="rId1443" Type="http://schemas.openxmlformats.org/officeDocument/2006/relationships/hyperlink" Target="https://trialinternational.org/latest-post/abdellatif-hammouchi/" TargetMode="External"/><Relationship Id="rId1303" Type="http://schemas.openxmlformats.org/officeDocument/2006/relationships/hyperlink" Target="http://www.derechos.org/nizkor/arg/espana/gar.html" TargetMode="External"/><Relationship Id="rId1510" Type="http://schemas.openxmlformats.org/officeDocument/2006/relationships/hyperlink" Target="http://politica.elpais.com/politica/2014/10/31/actualidad/1414789472_600996.html" TargetMode="External"/><Relationship Id="rId1608" Type="http://schemas.openxmlformats.org/officeDocument/2006/relationships/hyperlink" Target="http://www.fmyv.es/ci/in/HR/12.pdf" TargetMode="External"/><Relationship Id="rId189" Type="http://schemas.openxmlformats.org/officeDocument/2006/relationships/hyperlink" Target="http://impunitywatch.com/wp-content/uploads/2017/09/PR_Syria_torture_CaesarFiles_GermanyCriminalComplaint_ECCHR_20170922.pdf" TargetMode="External"/><Relationship Id="rId396" Type="http://schemas.openxmlformats.org/officeDocument/2006/relationships/hyperlink" Target="http://tamilguardian.com/content/german-lawsuit-accuses-turkish-president-war-crimes-against-kurds?articleid=21179" TargetMode="External"/><Relationship Id="rId256" Type="http://schemas.openxmlformats.org/officeDocument/2006/relationships/hyperlink" Target="https://www.information.dk/2007/07/aaen-anmelder-livni-krigs-forbrydelser" TargetMode="External"/><Relationship Id="rId463" Type="http://schemas.openxmlformats.org/officeDocument/2006/relationships/hyperlink" Target="https://books.google.com/books?id=7o7KTp1341gC&amp;pg=PA126&amp;lpg=PA126" TargetMode="External"/><Relationship Id="rId670" Type="http://schemas.openxmlformats.org/officeDocument/2006/relationships/hyperlink" Target="http://dip21.bundestag.de/dip21/btd/18/125/1812533.pdf" TargetMode="External"/><Relationship Id="rId1093" Type="http://schemas.openxmlformats.org/officeDocument/2006/relationships/hyperlink" Target="http://www.zis-online.com/dat/artikel/2007_13_187.pdf" TargetMode="External"/><Relationship Id="rId116" Type="http://schemas.openxmlformats.org/officeDocument/2006/relationships/hyperlink" Target="http://www.derechos.org/nizkor/espana/doc/klm.html" TargetMode="External"/><Relationship Id="rId323" Type="http://schemas.openxmlformats.org/officeDocument/2006/relationships/hyperlink" Target="http://www.veritasrwandaforum.org/material/press_release_080208_eng.pdf" TargetMode="External"/><Relationship Id="rId530" Type="http://schemas.openxmlformats.org/officeDocument/2006/relationships/hyperlink" Target="http://www.camer.be/49766/35:32/cameroun-devoir-de-memoire-affaire-des-9-disparus-de-bepanda-plainte-en-belgique-pour-crimes-contre-l39humanite-cameroon.html" TargetMode="External"/><Relationship Id="rId768" Type="http://schemas.openxmlformats.org/officeDocument/2006/relationships/hyperlink" Target="http://dip21.bundestag.de/dip21/btd/18/125/1812533.pdf" TargetMode="External"/><Relationship Id="rId975" Type="http://schemas.openxmlformats.org/officeDocument/2006/relationships/hyperlink" Target="http://www.asser.nl/media/1421/spain-yihl-15-2012.pdf" TargetMode="External"/><Relationship Id="rId1160" Type="http://schemas.openxmlformats.org/officeDocument/2006/relationships/hyperlink" Target="http://www.zis-online.com/dat/artikel/2007_13_187.pdf" TargetMode="External"/><Relationship Id="rId1398" Type="http://schemas.openxmlformats.org/officeDocument/2006/relationships/hyperlink" Target="http://web.archive.org/web/20061016213114/http:/www.publications.parliament.uk/pa/cm/cmedm/61012e01.htm" TargetMode="External"/><Relationship Id="rId628" Type="http://schemas.openxmlformats.org/officeDocument/2006/relationships/hyperlink" Target="http://dip21.bundestag.de/dip21/btd/18/125/1812533.pdf" TargetMode="External"/><Relationship Id="rId835" Type="http://schemas.openxmlformats.org/officeDocument/2006/relationships/hyperlink" Target="http://dip21.bundestag.de/dip21/btd/18/125/1812533.pdf" TargetMode="External"/><Relationship Id="rId1258" Type="http://schemas.openxmlformats.org/officeDocument/2006/relationships/hyperlink" Target="http://www.derechos.org/nizkor/arg/espana/gar.html" TargetMode="External"/><Relationship Id="rId1465" Type="http://schemas.openxmlformats.org/officeDocument/2006/relationships/hyperlink" Target="https://www.efe.com/efe/espana/politica/un-juez-argentino-pide-ayuda-a-espana-para-imputar-eta-crimen-contra-la-humanidad/10002-2942268" TargetMode="External"/><Relationship Id="rId1020" Type="http://schemas.openxmlformats.org/officeDocument/2006/relationships/hyperlink" Target="https://www.letemps.ch/monde/2017/05/30/lexministre-israelienne-tzipi-livni-nest-plus-tranquille-meme-suisse" TargetMode="External"/><Relationship Id="rId1118" Type="http://schemas.openxmlformats.org/officeDocument/2006/relationships/hyperlink" Target="http://www.zis-online.com/dat/artikel/2007_13_187.pdf" TargetMode="External"/><Relationship Id="rId1325" Type="http://schemas.openxmlformats.org/officeDocument/2006/relationships/hyperlink" Target="http://www.derechos.org/nizkor/arg/espana/gar.html" TargetMode="External"/><Relationship Id="rId1532" Type="http://schemas.openxmlformats.org/officeDocument/2006/relationships/hyperlink" Target="http://politica.elpais.com/politica/2014/10/31/actualidad/1414789472_600996.html" TargetMode="External"/><Relationship Id="rId902" Type="http://schemas.openxmlformats.org/officeDocument/2006/relationships/hyperlink" Target="http://www.clearwisdom.net/emh/articles/2003/12/29/43602.html" TargetMode="External"/><Relationship Id="rId31" Type="http://schemas.openxmlformats.org/officeDocument/2006/relationships/hyperlink" Target="https://www.ecchr.eu/en/case/the-path-to-justice-leads-through-europe-eg-austria/" TargetMode="External"/><Relationship Id="rId180" Type="http://schemas.openxmlformats.org/officeDocument/2006/relationships/hyperlink" Target="http://impunitywatch.com/wp-content/uploads/2017/09/PR_Syria_torture_CaesarFiles_GermanyCriminalComplaint_ECCHR_20170922.pdf" TargetMode="External"/><Relationship Id="rId278" Type="http://schemas.openxmlformats.org/officeDocument/2006/relationships/hyperlink" Target="https://web.archive.org/web/20100601180658/http:/cgs.gmu.edu/publications/hjd/hjd_wp_2.pdf" TargetMode="External"/><Relationship Id="rId485" Type="http://schemas.openxmlformats.org/officeDocument/2006/relationships/hyperlink" Target="https://books.google.com/books?id=7o7KTp1341gC&amp;pg=PA126&amp;lpg=PA126" TargetMode="External"/><Relationship Id="rId692" Type="http://schemas.openxmlformats.org/officeDocument/2006/relationships/hyperlink" Target="http://dip21.bundestag.de/dip21/btd/18/125/1812533.pdf" TargetMode="External"/><Relationship Id="rId138" Type="http://schemas.openxmlformats.org/officeDocument/2006/relationships/hyperlink" Target="http://www.trial-ch.org/en/resources/trial-watch/trial-watch/profiles/profile/817/action/show/controller/Profile.html" TargetMode="External"/><Relationship Id="rId345" Type="http://schemas.openxmlformats.org/officeDocument/2006/relationships/hyperlink" Target="http://www.veritasrwandaforum.org/material/press_release_080208_eng.pdf" TargetMode="External"/><Relationship Id="rId552" Type="http://schemas.openxmlformats.org/officeDocument/2006/relationships/hyperlink" Target="https://www.ecchr.eu/en/our_work/international-crimes-and-accountability/u-s-accountability/germany.html" TargetMode="External"/><Relationship Id="rId997" Type="http://schemas.openxmlformats.org/officeDocument/2006/relationships/hyperlink" Target="http://en.minghui.org/html/articles/2003/11/29/42699.html" TargetMode="External"/><Relationship Id="rId1182" Type="http://schemas.openxmlformats.org/officeDocument/2006/relationships/hyperlink" Target="http://www.zis-online.com/dat/artikel/2007_13_187.pdf" TargetMode="External"/><Relationship Id="rId205" Type="http://schemas.openxmlformats.org/officeDocument/2006/relationships/hyperlink" Target="http://jurist.org/paperchase/2015/11/spain-judge-seeks-arrests-of-israel-pm-over-2010-flotilla-attacks.php" TargetMode="External"/><Relationship Id="rId412" Type="http://schemas.openxmlformats.org/officeDocument/2006/relationships/hyperlink" Target="http://tamilguardian.com/content/german-lawsuit-accuses-turkish-president-war-crimes-against-kurds?articleid=21179" TargetMode="External"/><Relationship Id="rId857" Type="http://schemas.openxmlformats.org/officeDocument/2006/relationships/hyperlink" Target="http://dip21.bundestag.de/dip21/btd/18/125/1812533.pdf" TargetMode="External"/><Relationship Id="rId1042" Type="http://schemas.openxmlformats.org/officeDocument/2006/relationships/hyperlink" Target="http://www.zis-online.com/dat/artikel/2007_13_187.pdf" TargetMode="External"/><Relationship Id="rId1487" Type="http://schemas.openxmlformats.org/officeDocument/2006/relationships/hyperlink" Target="https://www.efe.com/efe/espana/politica/un-juez-argentino-pide-ayuda-a-espana-para-imputar-eta-crimen-contra-la-humanidad/10002-2942268" TargetMode="External"/><Relationship Id="rId717" Type="http://schemas.openxmlformats.org/officeDocument/2006/relationships/hyperlink" Target="http://dip21.bundestag.de/dip21/btd/18/125/1812533.pdf" TargetMode="External"/><Relationship Id="rId924" Type="http://schemas.openxmlformats.org/officeDocument/2006/relationships/hyperlink" Target="http://uk.reuters.com/article/uk-europe-migrants-warcrimes-norway/norway-police-search-for-syrian-war-criminals-among-asylum-seekers-idUKKCN0UT1FG" TargetMode="External"/><Relationship Id="rId1347" Type="http://schemas.openxmlformats.org/officeDocument/2006/relationships/hyperlink" Target="http://web.archive.org/web/20061016213114/http:/www.publications.parliament.uk/pa/cm/cmedm/61012e01.htm" TargetMode="External"/><Relationship Id="rId1554" Type="http://schemas.openxmlformats.org/officeDocument/2006/relationships/hyperlink" Target="https://trialinternational.org/latest-post/bernard-ntuyahaga/" TargetMode="External"/><Relationship Id="rId53" Type="http://schemas.openxmlformats.org/officeDocument/2006/relationships/hyperlink" Target="https://translate.google.com/translate?hl=en&amp;sl=nl&amp;u=http://theses.ubn.ru.nl/bitstream/handle/123456789/2029/Kraaij,%2520C.A.A.%2520van%25204250532%252015-03-2016.pdf%3Fsequence%3D1&amp;prev=search" TargetMode="External"/><Relationship Id="rId1207" Type="http://schemas.openxmlformats.org/officeDocument/2006/relationships/hyperlink" Target="http://www.derechos.org/nizkor/arg/espana/gar.html" TargetMode="External"/><Relationship Id="rId1414" Type="http://schemas.openxmlformats.org/officeDocument/2006/relationships/hyperlink" Target="http://www.euronews.com/2017/01/26/swiss-take-former-gambian-minister-sonko-into-custody-media" TargetMode="External"/><Relationship Id="rId1621" Type="http://schemas.openxmlformats.org/officeDocument/2006/relationships/vmlDrawing" Target="../drawings/vmlDrawing1.vml"/><Relationship Id="rId367" Type="http://schemas.openxmlformats.org/officeDocument/2006/relationships/hyperlink" Target="https://web.archive.org/web/20120303014906/http:/www.mazlumder.org/ing/haber_detay.asp?haberID=15" TargetMode="External"/><Relationship Id="rId574" Type="http://schemas.openxmlformats.org/officeDocument/2006/relationships/hyperlink" Target="http://www.nytimes.com/2015/12/25/world/europe/finland-iraq-refugees-isis.html" TargetMode="External"/><Relationship Id="rId227" Type="http://schemas.openxmlformats.org/officeDocument/2006/relationships/hyperlink" Target="https://www.hrw.org/news/2002/11/20/us-needs-screen-iraqi-opposition-allies" TargetMode="External"/><Relationship Id="rId781" Type="http://schemas.openxmlformats.org/officeDocument/2006/relationships/hyperlink" Target="http://dip21.bundestag.de/dip21/btd/18/125/1812533.pdf" TargetMode="External"/><Relationship Id="rId879" Type="http://schemas.openxmlformats.org/officeDocument/2006/relationships/hyperlink" Target="http://dip21.bundestag.de/dip21/btd/18/125/1812533.pdf" TargetMode="External"/><Relationship Id="rId434" Type="http://schemas.openxmlformats.org/officeDocument/2006/relationships/hyperlink" Target="http://www.20minutes.fr/france/200893-20071213-avocats-frontieres-depose-plainte-contre-kadhafi-tortures" TargetMode="External"/><Relationship Id="rId641" Type="http://schemas.openxmlformats.org/officeDocument/2006/relationships/hyperlink" Target="http://dip21.bundestag.de/dip21/btd/18/125/1812533.pdf" TargetMode="External"/><Relationship Id="rId739" Type="http://schemas.openxmlformats.org/officeDocument/2006/relationships/hyperlink" Target="http://dip21.bundestag.de/dip21/btd/18/125/1812533.pdf" TargetMode="External"/><Relationship Id="rId1064" Type="http://schemas.openxmlformats.org/officeDocument/2006/relationships/hyperlink" Target="http://www.zis-online.com/dat/artikel/2007_13_187.pdf" TargetMode="External"/><Relationship Id="rId1271" Type="http://schemas.openxmlformats.org/officeDocument/2006/relationships/hyperlink" Target="http://www.derechos.org/nizkor/arg/espana/gar.html" TargetMode="External"/><Relationship Id="rId1369" Type="http://schemas.openxmlformats.org/officeDocument/2006/relationships/hyperlink" Target="http://web.archive.org/web/20061016213114/http:/www.publications.parliament.uk/pa/cm/cmedm/61012e01.htm" TargetMode="External"/><Relationship Id="rId1576" Type="http://schemas.openxmlformats.org/officeDocument/2006/relationships/hyperlink" Target="http://www.internationalcrimesdatabase.org/Case/1000" TargetMode="External"/><Relationship Id="rId501" Type="http://schemas.openxmlformats.org/officeDocument/2006/relationships/hyperlink" Target="https://books.google.com/books?id=7o7KTp1341gC&amp;pg=PA126&amp;lpg=PA126" TargetMode="External"/><Relationship Id="rId946" Type="http://schemas.openxmlformats.org/officeDocument/2006/relationships/hyperlink" Target="http://guernica37.org/2017/04/the-new-york-times-assad-opponents-seek-justice-for-syrias-war-victims/" TargetMode="External"/><Relationship Id="rId1131" Type="http://schemas.openxmlformats.org/officeDocument/2006/relationships/hyperlink" Target="http://www.zis-online.com/dat/artikel/2007_13_187.pdf" TargetMode="External"/><Relationship Id="rId1229" Type="http://schemas.openxmlformats.org/officeDocument/2006/relationships/hyperlink" Target="http://www.derechos.org/nizkor/arg/espana/gar.html" TargetMode="External"/><Relationship Id="rId75" Type="http://schemas.openxmlformats.org/officeDocument/2006/relationships/hyperlink" Target="http://web.archive.org/web/20010305221111/http:/udps.org/Textes-Europe/belux00036-071298.html" TargetMode="External"/><Relationship Id="rId806" Type="http://schemas.openxmlformats.org/officeDocument/2006/relationships/hyperlink" Target="http://dip21.bundestag.de/dip21/btd/18/125/1812533.pdf" TargetMode="External"/><Relationship Id="rId1436" Type="http://schemas.openxmlformats.org/officeDocument/2006/relationships/hyperlink" Target="https://trialinternational.org/latest-post/philip-decamp/" TargetMode="External"/><Relationship Id="rId1503" Type="http://schemas.openxmlformats.org/officeDocument/2006/relationships/hyperlink" Target="http://politica.elpais.com/politica/2014/10/31/actualidad/1414789472_600996.html" TargetMode="External"/><Relationship Id="rId291" Type="http://schemas.openxmlformats.org/officeDocument/2006/relationships/hyperlink" Target="https://electronicintifada.net/blogs/ali-abunimah/mavi-marmara-lawyers-file-case-against-israel-seizure-gaza-bound-estelle" TargetMode="External"/><Relationship Id="rId151" Type="http://schemas.openxmlformats.org/officeDocument/2006/relationships/hyperlink" Target="http://www.coha.org/spotlight-on-el-salvador-the-truth-commission-and-the-jesuit-massacre/" TargetMode="External"/><Relationship Id="rId389" Type="http://schemas.openxmlformats.org/officeDocument/2006/relationships/hyperlink" Target="http://www.mafdad.org/de/strafanzeige-gegen-recep-tayip-erdogan-u-a-nach-dem-volkerstrafgesetzbuch-wegen-kriegsverbrechen-und-verbrechen-gegen-die-menschlichkeit/" TargetMode="External"/><Relationship Id="rId596" Type="http://schemas.openxmlformats.org/officeDocument/2006/relationships/hyperlink" Target="http://dip21.bundestag.de/dip21/btd/18/125/1812533.pdf" TargetMode="External"/><Relationship Id="rId249" Type="http://schemas.openxmlformats.org/officeDocument/2006/relationships/hyperlink" Target="http://www.sl-center.org/?language=english" TargetMode="External"/><Relationship Id="rId456" Type="http://schemas.openxmlformats.org/officeDocument/2006/relationships/hyperlink" Target="https://books.google.com/books?id=7o7KTp1341gC&amp;pg=PA126&amp;lpg=PA126" TargetMode="External"/><Relationship Id="rId663" Type="http://schemas.openxmlformats.org/officeDocument/2006/relationships/hyperlink" Target="http://dip21.bundestag.de/dip21/btd/18/125/1812533.pdf" TargetMode="External"/><Relationship Id="rId870" Type="http://schemas.openxmlformats.org/officeDocument/2006/relationships/hyperlink" Target="http://dip21.bundestag.de/dip21/btd/18/125/1812533.pdf" TargetMode="External"/><Relationship Id="rId1086" Type="http://schemas.openxmlformats.org/officeDocument/2006/relationships/hyperlink" Target="http://www.zis-online.com/dat/artikel/2007_13_187.pdf" TargetMode="External"/><Relationship Id="rId1293" Type="http://schemas.openxmlformats.org/officeDocument/2006/relationships/hyperlink" Target="http://www.derechos.org/nizkor/arg/espana/gar.html" TargetMode="External"/><Relationship Id="rId109" Type="http://schemas.openxmlformats.org/officeDocument/2006/relationships/hyperlink" Target="https://trialinternational.org/latest-post/philip-decamp/" TargetMode="External"/><Relationship Id="rId316" Type="http://schemas.openxmlformats.org/officeDocument/2006/relationships/hyperlink" Target="http://www.veritasrwandaforum.org/material/press_release_080208_eng.pdf" TargetMode="External"/><Relationship Id="rId523" Type="http://schemas.openxmlformats.org/officeDocument/2006/relationships/hyperlink" Target="http://www.camer.be/49766/35:32/cameroun-devoir-de-memoire-affaire-des-9-disparus-de-bepanda-plainte-en-belgique-pour-crimes-contre-l39humanite-cameroon.html" TargetMode="External"/><Relationship Id="rId968" Type="http://schemas.openxmlformats.org/officeDocument/2006/relationships/hyperlink" Target="http://www.asser.nl/media/1421/spain-yihl-15-2012.pdf" TargetMode="External"/><Relationship Id="rId1153" Type="http://schemas.openxmlformats.org/officeDocument/2006/relationships/hyperlink" Target="http://www.zis-online.com/dat/artikel/2007_13_187.pdf" TargetMode="External"/><Relationship Id="rId1598" Type="http://schemas.openxmlformats.org/officeDocument/2006/relationships/hyperlink" Target="http://www.fmyv.es/ci/in/HR/12.pdf" TargetMode="External"/><Relationship Id="rId97" Type="http://schemas.openxmlformats.org/officeDocument/2006/relationships/hyperlink" Target="http://lauthentic.info/Social/article/Mauritanie-une-plainte-pour-torture-deposee-en-France" TargetMode="External"/><Relationship Id="rId730" Type="http://schemas.openxmlformats.org/officeDocument/2006/relationships/hyperlink" Target="http://dip21.bundestag.de/dip21/btd/18/125/1812533.pdf" TargetMode="External"/><Relationship Id="rId828" Type="http://schemas.openxmlformats.org/officeDocument/2006/relationships/hyperlink" Target="http://dip21.bundestag.de/dip21/btd/18/125/1812533.pdf" TargetMode="External"/><Relationship Id="rId1013" Type="http://schemas.openxmlformats.org/officeDocument/2006/relationships/hyperlink" Target="https://web.archive.org/web/20081121165411/http:/www.trial-ch.org/en/swiss/cases-in-switzerland/iraq.html" TargetMode="External"/><Relationship Id="rId1360" Type="http://schemas.openxmlformats.org/officeDocument/2006/relationships/hyperlink" Target="http://web.archive.org/web/20061016213114/http:/www.publications.parliament.uk/pa/cm/cmedm/61012e01.htm" TargetMode="External"/><Relationship Id="rId1458" Type="http://schemas.openxmlformats.org/officeDocument/2006/relationships/hyperlink" Target="https://www.efe.com/efe/espana/politica/un-juez-argentino-pide-ayuda-a-espana-para-imputar-eta-crimen-contra-la-humanidad/10002-2942268" TargetMode="External"/><Relationship Id="rId1220" Type="http://schemas.openxmlformats.org/officeDocument/2006/relationships/hyperlink" Target="http://www.derechos.org/nizkor/arg/espana/gar.html" TargetMode="External"/><Relationship Id="rId1318" Type="http://schemas.openxmlformats.org/officeDocument/2006/relationships/hyperlink" Target="http://www.derechos.org/nizkor/arg/espana/gar.html" TargetMode="External"/><Relationship Id="rId1525" Type="http://schemas.openxmlformats.org/officeDocument/2006/relationships/hyperlink" Target="https://www.fidh.org/en/issues/litigation/litigation-against-individuals/hissene-habre-case/chronology-of-the-hissene-habre-case" TargetMode="External"/><Relationship Id="rId24" Type="http://schemas.openxmlformats.org/officeDocument/2006/relationships/hyperlink" Target="https://www.ecchr.eu/en/case/the-path-to-justice-leads-through-europe-eg-austria/" TargetMode="External"/><Relationship Id="rId173" Type="http://schemas.openxmlformats.org/officeDocument/2006/relationships/hyperlink" Target="http://www.clearwisdom.net/html/articles/2005/3/18/zip.html" TargetMode="External"/><Relationship Id="rId380" Type="http://schemas.openxmlformats.org/officeDocument/2006/relationships/hyperlink" Target="https://web.archive.org/web/20120303014906/http:/www.mazlumder.org/ing/haber_detay.asp?haberID=15" TargetMode="External"/><Relationship Id="rId240" Type="http://schemas.openxmlformats.org/officeDocument/2006/relationships/hyperlink" Target="https://www.ecchr.eu/en/case/german-authorities-issue-arrest-warrant-against-jamil-hassan-head-of-the-syrian-air-force-intellige/" TargetMode="External"/><Relationship Id="rId478" Type="http://schemas.openxmlformats.org/officeDocument/2006/relationships/hyperlink" Target="https://books.google.com/books?id=7o7KTp1341gC&amp;pg=PA126&amp;lpg=PA126" TargetMode="External"/><Relationship Id="rId685" Type="http://schemas.openxmlformats.org/officeDocument/2006/relationships/hyperlink" Target="http://dip21.bundestag.de/dip21/btd/18/125/1812533.pdf" TargetMode="External"/><Relationship Id="rId892" Type="http://schemas.openxmlformats.org/officeDocument/2006/relationships/hyperlink" Target="https://www.usnews.com/news/world/articles/2017-05-09/germany-arrests-2-suspected-islamic-extremists-from-syria" TargetMode="External"/><Relationship Id="rId100" Type="http://schemas.openxmlformats.org/officeDocument/2006/relationships/hyperlink" Target="http://lauthentic.info/Social/article/Mauritanie-une-plainte-pour-torture-deposee-en-France" TargetMode="External"/><Relationship Id="rId338" Type="http://schemas.openxmlformats.org/officeDocument/2006/relationships/hyperlink" Target="http://www.veritasrwandaforum.org/material/press_release_080208_eng.pdf" TargetMode="External"/><Relationship Id="rId545" Type="http://schemas.openxmlformats.org/officeDocument/2006/relationships/hyperlink" Target="https://www.ecchr.eu/en/our_work/international-crimes-and-accountability/u-s-accountability/germany.html" TargetMode="External"/><Relationship Id="rId752" Type="http://schemas.openxmlformats.org/officeDocument/2006/relationships/hyperlink" Target="http://dip21.bundestag.de/dip21/btd/18/125/1812533.pdf" TargetMode="External"/><Relationship Id="rId1175" Type="http://schemas.openxmlformats.org/officeDocument/2006/relationships/hyperlink" Target="http://www.zis-online.com/dat/artikel/2007_13_187.pdf" TargetMode="External"/><Relationship Id="rId1382" Type="http://schemas.openxmlformats.org/officeDocument/2006/relationships/hyperlink" Target="http://web.archive.org/web/20061016213114/http:/www.publications.parliament.uk/pa/cm/cmedm/61012e01.htm" TargetMode="External"/><Relationship Id="rId405" Type="http://schemas.openxmlformats.org/officeDocument/2006/relationships/hyperlink" Target="http://www.mafdad.org/de/strafanzeige-gegen-recep-tayip-erdogan-u-a-nach-dem-volkerstrafgesetzbuch-wegen-kriegsverbrechen-und-verbrechen-gegen-die-menschlichkeit/" TargetMode="External"/><Relationship Id="rId612" Type="http://schemas.openxmlformats.org/officeDocument/2006/relationships/hyperlink" Target="http://dip21.bundestag.de/dip21/btd/18/125/1812533.pdf" TargetMode="External"/><Relationship Id="rId1035" Type="http://schemas.openxmlformats.org/officeDocument/2006/relationships/hyperlink" Target="http://www.zis-online.com/dat/artikel/2007_13_187.pdf" TargetMode="External"/><Relationship Id="rId1242" Type="http://schemas.openxmlformats.org/officeDocument/2006/relationships/hyperlink" Target="http://www.derechos.org/nizkor/arg/espana/gar.html" TargetMode="External"/><Relationship Id="rId917" Type="http://schemas.openxmlformats.org/officeDocument/2006/relationships/hyperlink" Target="http://uk.reuters.com/article/uk-europe-migrants-warcrimes-norway/norway-police-search-for-syrian-war-criminals-among-asylum-seekers-idUKKCN0UT1FG" TargetMode="External"/><Relationship Id="rId1102" Type="http://schemas.openxmlformats.org/officeDocument/2006/relationships/hyperlink" Target="http://www.zis-online.com/dat/artikel/2007_13_187.pdf" TargetMode="External"/><Relationship Id="rId1547" Type="http://schemas.openxmlformats.org/officeDocument/2006/relationships/hyperlink" Target="http://www.nytimes.com/2013/06/21/world/europe/life-sentence-in-sweden-for-genocide-case.html" TargetMode="External"/><Relationship Id="rId46" Type="http://schemas.openxmlformats.org/officeDocument/2006/relationships/hyperlink" Target="http://news.bbc.co.uk/2/hi/8415161.stm" TargetMode="External"/><Relationship Id="rId1407" Type="http://schemas.openxmlformats.org/officeDocument/2006/relationships/hyperlink" Target="http://web.archive.org/web/20061016213114/http:/www.publications.parliament.uk/pa/cm/cmedm/61012e01.htm" TargetMode="External"/><Relationship Id="rId1614" Type="http://schemas.openxmlformats.org/officeDocument/2006/relationships/hyperlink" Target="http://www.internationalcrimesdatabase.org/Case/998" TargetMode="External"/><Relationship Id="rId195" Type="http://schemas.openxmlformats.org/officeDocument/2006/relationships/hyperlink" Target="http://impunitywatch.com/wp-content/uploads/2017/09/PR_Syria_torture_CaesarFiles_GermanyCriminalComplaint_ECCHR_20170922.pdf" TargetMode="External"/><Relationship Id="rId262" Type="http://schemas.openxmlformats.org/officeDocument/2006/relationships/hyperlink" Target="https://www.ecchr.eu/fileadmin/Hintergrundberichte/Background_Syria_Torture_Saydnaya_ECCHR_20171108.pdf" TargetMode="External"/><Relationship Id="rId567" Type="http://schemas.openxmlformats.org/officeDocument/2006/relationships/hyperlink" Target="http://webcache.googleusercontent.com/search?q=cache:XwiTGZDUdKsJ:www.ecchr.eu/en/our_work/business-and-human-rights/uzbekistan.html%3Ffile%3Dtl_files/Dokumente/Universelle%2520Justiz/Usbekistan%252C%2520Almatow%252C%2520Strafanzeige%252C%25202005-12.pdf+&amp;cd=1&amp;hl=en&amp;ct=clnk&amp;gl=us&amp;client=safari" TargetMode="External"/><Relationship Id="rId1197" Type="http://schemas.openxmlformats.org/officeDocument/2006/relationships/hyperlink" Target="http://en.minghui.org/html/articles/2007/6/16/86824.html" TargetMode="External"/><Relationship Id="rId122" Type="http://schemas.openxmlformats.org/officeDocument/2006/relationships/hyperlink" Target="http://www.trial-ch.org/en/resources/trial-watch/trial-watch/profiles/profile/817/action/show/controller/Profile.html" TargetMode="External"/><Relationship Id="rId774" Type="http://schemas.openxmlformats.org/officeDocument/2006/relationships/hyperlink" Target="http://dip21.bundestag.de/dip21/btd/18/125/1812533.pdf" TargetMode="External"/><Relationship Id="rId981" Type="http://schemas.openxmlformats.org/officeDocument/2006/relationships/hyperlink" Target="http://www.asser.nl/media/1421/spain-yihl-15-2012.pdf" TargetMode="External"/><Relationship Id="rId1057" Type="http://schemas.openxmlformats.org/officeDocument/2006/relationships/hyperlink" Target="http://www.zis-online.com/dat/artikel/2007_13_187.pdf" TargetMode="External"/><Relationship Id="rId427" Type="http://schemas.openxmlformats.org/officeDocument/2006/relationships/hyperlink" Target="https://www.alaraby.co.uk/english/news/2016/2/25/sweden-arrests-syrian-asylum-seeker-for-war-crimes" TargetMode="External"/><Relationship Id="rId634" Type="http://schemas.openxmlformats.org/officeDocument/2006/relationships/hyperlink" Target="http://dip21.bundestag.de/dip21/btd/18/125/1812533.pdf" TargetMode="External"/><Relationship Id="rId841" Type="http://schemas.openxmlformats.org/officeDocument/2006/relationships/hyperlink" Target="http://dip21.bundestag.de/dip21/btd/18/125/1812533.pdf" TargetMode="External"/><Relationship Id="rId1264" Type="http://schemas.openxmlformats.org/officeDocument/2006/relationships/hyperlink" Target="http://www.derechos.org/nizkor/arg/espana/gar.html" TargetMode="External"/><Relationship Id="rId1471" Type="http://schemas.openxmlformats.org/officeDocument/2006/relationships/hyperlink" Target="https://www.efe.com/efe/espana/politica/un-juez-argentino-pide-ayuda-a-espana-para-imputar-eta-crimen-contra-la-humanidad/10002-2942268" TargetMode="External"/><Relationship Id="rId1569" Type="http://schemas.openxmlformats.org/officeDocument/2006/relationships/hyperlink" Target="http://www.internationalcrimesdatabase.org/Case/36/Repak/" TargetMode="External"/><Relationship Id="rId701" Type="http://schemas.openxmlformats.org/officeDocument/2006/relationships/hyperlink" Target="http://dip21.bundestag.de/dip21/btd/18/125/1812533.pdf" TargetMode="External"/><Relationship Id="rId939" Type="http://schemas.openxmlformats.org/officeDocument/2006/relationships/hyperlink" Target="https://www.collectifpartiescivilesrwanda.fr/en/tableau-des-plaintes-du-cpcr/" TargetMode="External"/><Relationship Id="rId1124" Type="http://schemas.openxmlformats.org/officeDocument/2006/relationships/hyperlink" Target="http://www.zis-online.com/dat/artikel/2007_13_187.pdf" TargetMode="External"/><Relationship Id="rId1331" Type="http://schemas.openxmlformats.org/officeDocument/2006/relationships/hyperlink" Target="http://www.derechos.org/nizkor/arg/espana/gar.html" TargetMode="External"/><Relationship Id="rId68" Type="http://schemas.openxmlformats.org/officeDocument/2006/relationships/hyperlink" Target="https://trialinternational.org/latest-post/fidel-castro/" TargetMode="External"/><Relationship Id="rId1429" Type="http://schemas.openxmlformats.org/officeDocument/2006/relationships/hyperlink" Target="http://www.trial-ch.org/en/resources/trial-watch/trial-watch/profiles/profile/261/action/show/controller/Profile.html" TargetMode="External"/><Relationship Id="rId284" Type="http://schemas.openxmlformats.org/officeDocument/2006/relationships/hyperlink" Target="https://www.ijmonitor.org/efrain-rios-montt-and-mauricio-rodriguez-sanchez-background/" TargetMode="External"/><Relationship Id="rId491" Type="http://schemas.openxmlformats.org/officeDocument/2006/relationships/hyperlink" Target="https://books.google.com/books?id=7o7KTp1341gC&amp;pg=PA126&amp;lpg=PA126" TargetMode="External"/><Relationship Id="rId144" Type="http://schemas.openxmlformats.org/officeDocument/2006/relationships/hyperlink" Target="http://www.trial-ch.org/en/resources/trial-watch/trial-watch/profiles/profile/817/action/show/controller/Profile.html" TargetMode="External"/><Relationship Id="rId589" Type="http://schemas.openxmlformats.org/officeDocument/2006/relationships/hyperlink" Target="http://dip21.bundestag.de/dip21/btd/18/125/1812533.pdf" TargetMode="External"/><Relationship Id="rId796" Type="http://schemas.openxmlformats.org/officeDocument/2006/relationships/hyperlink" Target="http://dip21.bundestag.de/dip21/btd/18/125/1812533.pdf" TargetMode="External"/><Relationship Id="rId351" Type="http://schemas.openxmlformats.org/officeDocument/2006/relationships/hyperlink" Target="http://www.ngo-monitor.org/data/images/File/lawfare-monograph.pdf" TargetMode="External"/><Relationship Id="rId449" Type="http://schemas.openxmlformats.org/officeDocument/2006/relationships/hyperlink" Target="https://books.google.com/books?id=7o7KTp1341gC&amp;pg=PA126&amp;lpg=PA126" TargetMode="External"/><Relationship Id="rId656" Type="http://schemas.openxmlformats.org/officeDocument/2006/relationships/hyperlink" Target="http://dip21.bundestag.de/dip21/btd/18/125/1812533.pdf" TargetMode="External"/><Relationship Id="rId863" Type="http://schemas.openxmlformats.org/officeDocument/2006/relationships/hyperlink" Target="http://dip21.bundestag.de/dip21/btd/18/125/1812533.pdf" TargetMode="External"/><Relationship Id="rId1079" Type="http://schemas.openxmlformats.org/officeDocument/2006/relationships/hyperlink" Target="http://www.zis-online.com/dat/artikel/2007_13_187.pdf" TargetMode="External"/><Relationship Id="rId1286" Type="http://schemas.openxmlformats.org/officeDocument/2006/relationships/hyperlink" Target="http://www.derechos.org/nizkor/arg/espana/gar.html" TargetMode="External"/><Relationship Id="rId1493" Type="http://schemas.openxmlformats.org/officeDocument/2006/relationships/hyperlink" Target="https://www.civitas-maxima.org/en" TargetMode="External"/><Relationship Id="rId211" Type="http://schemas.openxmlformats.org/officeDocument/2006/relationships/hyperlink" Target="http://www.achr.eu/newen113.htm" TargetMode="External"/><Relationship Id="rId309" Type="http://schemas.openxmlformats.org/officeDocument/2006/relationships/hyperlink" Target="http://www.veritasrwandaforum.org/material/press_release_080208_eng.pdf" TargetMode="External"/><Relationship Id="rId516" Type="http://schemas.openxmlformats.org/officeDocument/2006/relationships/hyperlink" Target="https://trialinternational.org/latest-post/donald-h-rumsfeld/" TargetMode="External"/><Relationship Id="rId1146" Type="http://schemas.openxmlformats.org/officeDocument/2006/relationships/hyperlink" Target="http://www.zis-online.com/dat/artikel/2007_13_187.pdf" TargetMode="External"/><Relationship Id="rId723" Type="http://schemas.openxmlformats.org/officeDocument/2006/relationships/hyperlink" Target="http://dip21.bundestag.de/dip21/btd/18/125/1812533.pdf" TargetMode="External"/><Relationship Id="rId930" Type="http://schemas.openxmlformats.org/officeDocument/2006/relationships/hyperlink" Target="http://uk.reuters.com/article/uk-europe-migrants-warcrimes-norway/norway-police-search-for-syrian-war-criminals-among-asylum-seekers-idUKKCN0UT1FG" TargetMode="External"/><Relationship Id="rId1006" Type="http://schemas.openxmlformats.org/officeDocument/2006/relationships/hyperlink" Target="http://en.minghui.org/html/articles/2003/11/29/42699.html" TargetMode="External"/><Relationship Id="rId1353" Type="http://schemas.openxmlformats.org/officeDocument/2006/relationships/hyperlink" Target="http://web.archive.org/web/20061016213114/http:/www.publications.parliament.uk/pa/cm/cmedm/61012e01.htm" TargetMode="External"/><Relationship Id="rId1560" Type="http://schemas.openxmlformats.org/officeDocument/2006/relationships/hyperlink" Target="https://www.globalpolicy.org/component/content/article/163/29431.html" TargetMode="External"/><Relationship Id="rId1213" Type="http://schemas.openxmlformats.org/officeDocument/2006/relationships/hyperlink" Target="http://www.derechos.org/nizkor/arg/espana/gar.html" TargetMode="External"/><Relationship Id="rId1420" Type="http://schemas.openxmlformats.org/officeDocument/2006/relationships/hyperlink" Target="http://www.internationalcrimesdatabase.org/Case/44" TargetMode="External"/><Relationship Id="rId1518" Type="http://schemas.openxmlformats.org/officeDocument/2006/relationships/hyperlink" Target="http://www.justiceinfo.net/en/live-feed/sweden-jails-iraqi-for-war-crimes-after-facebook-post.html" TargetMode="External"/><Relationship Id="rId17" Type="http://schemas.openxmlformats.org/officeDocument/2006/relationships/hyperlink" Target="https://www.ecchr.eu/en/case/the-path-to-justice-leads-through-europe-eg-austria/" TargetMode="External"/><Relationship Id="rId166" Type="http://schemas.openxmlformats.org/officeDocument/2006/relationships/hyperlink" Target="https://trialinternational.org/latest-post/fidel-castro/" TargetMode="External"/><Relationship Id="rId373" Type="http://schemas.openxmlformats.org/officeDocument/2006/relationships/hyperlink" Target="https://web.archive.org/web/20120303014906/http:/www.mazlumder.org/ing/haber_detay.asp?haberID=15" TargetMode="External"/><Relationship Id="rId580" Type="http://schemas.openxmlformats.org/officeDocument/2006/relationships/hyperlink" Target="http://dip21.bundestag.de/dip21/btd/18/125/1812533.pdf" TargetMode="External"/><Relationship Id="rId1" Type="http://schemas.openxmlformats.org/officeDocument/2006/relationships/hyperlink" Target="https://www.icc-cpi.int/pages/situations.aspx" TargetMode="External"/><Relationship Id="rId233" Type="http://schemas.openxmlformats.org/officeDocument/2006/relationships/hyperlink" Target="http://www.geneva-academy.ch/RULAC/print_state.php?page=10&amp;id_state=113" TargetMode="External"/><Relationship Id="rId440" Type="http://schemas.openxmlformats.org/officeDocument/2006/relationships/hyperlink" Target="https://books.google.com/books?id=7o7KTp1341gC&amp;pg=PA126&amp;lpg=PA126" TargetMode="External"/><Relationship Id="rId678" Type="http://schemas.openxmlformats.org/officeDocument/2006/relationships/hyperlink" Target="http://dip21.bundestag.de/dip21/btd/18/125/1812533.pdf" TargetMode="External"/><Relationship Id="rId885" Type="http://schemas.openxmlformats.org/officeDocument/2006/relationships/hyperlink" Target="http://dip21.bundestag.de/dip21/btd/18/125/1812533.pdf" TargetMode="External"/><Relationship Id="rId1070" Type="http://schemas.openxmlformats.org/officeDocument/2006/relationships/hyperlink" Target="http://www.zis-online.com/dat/artikel/2007_13_187.pdf" TargetMode="External"/><Relationship Id="rId300" Type="http://schemas.openxmlformats.org/officeDocument/2006/relationships/hyperlink" Target="https://www.independent.co.uk/news/world/europe/recep-tayyip-erdogan-latest-news-sweden-genocide-lawsuit-turkey-president-kurdish-a7835951.html" TargetMode="External"/><Relationship Id="rId538" Type="http://schemas.openxmlformats.org/officeDocument/2006/relationships/hyperlink" Target="https://www.collectifpartiescivilesrwanda.fr/en/tableau-des-plaintes-du-cpcr/" TargetMode="External"/><Relationship Id="rId745" Type="http://schemas.openxmlformats.org/officeDocument/2006/relationships/hyperlink" Target="http://dip21.bundestag.de/dip21/btd/18/125/1812533.pdf" TargetMode="External"/><Relationship Id="rId952" Type="http://schemas.openxmlformats.org/officeDocument/2006/relationships/hyperlink" Target="http://pchrgaza.org/en/?p=1513" TargetMode="External"/><Relationship Id="rId1168" Type="http://schemas.openxmlformats.org/officeDocument/2006/relationships/hyperlink" Target="http://www.zis-online.com/dat/artikel/2007_13_187.pdf" TargetMode="External"/><Relationship Id="rId1375" Type="http://schemas.openxmlformats.org/officeDocument/2006/relationships/hyperlink" Target="http://web.archive.org/web/20061016213114/http:/www.publications.parliament.uk/pa/cm/cmedm/61012e01.htm" TargetMode="External"/><Relationship Id="rId1582" Type="http://schemas.openxmlformats.org/officeDocument/2006/relationships/hyperlink" Target="https://trialinternational.org/latest-post/khaled-ben-said/" TargetMode="External"/><Relationship Id="rId81" Type="http://schemas.openxmlformats.org/officeDocument/2006/relationships/hyperlink" Target="http://pchrgaza.org/files/Reports/English/pdf_spec/PCHR-UJ-BOOK.pdf" TargetMode="External"/><Relationship Id="rId605" Type="http://schemas.openxmlformats.org/officeDocument/2006/relationships/hyperlink" Target="http://dip21.bundestag.de/dip21/btd/18/125/1812533.pdf" TargetMode="External"/><Relationship Id="rId812" Type="http://schemas.openxmlformats.org/officeDocument/2006/relationships/hyperlink" Target="http://dip21.bundestag.de/dip21/btd/18/125/1812533.pdf" TargetMode="External"/><Relationship Id="rId1028" Type="http://schemas.openxmlformats.org/officeDocument/2006/relationships/hyperlink" Target="http://www.zis-online.com/dat/artikel/2007_13_187.pdf" TargetMode="External"/><Relationship Id="rId1235" Type="http://schemas.openxmlformats.org/officeDocument/2006/relationships/hyperlink" Target="http://www.derechos.org/nizkor/arg/espana/gar.html" TargetMode="External"/><Relationship Id="rId1442" Type="http://schemas.openxmlformats.org/officeDocument/2006/relationships/hyperlink" Target="http://www.clearwisdom.net/html/articles/2005/3/18/zip.html" TargetMode="External"/><Relationship Id="rId1302" Type="http://schemas.openxmlformats.org/officeDocument/2006/relationships/hyperlink" Target="http://www.derechos.org/nizkor/arg/espana/gar.html" TargetMode="External"/><Relationship Id="rId39" Type="http://schemas.openxmlformats.org/officeDocument/2006/relationships/hyperlink" Target="https://www.ecchr.eu/en/case/the-path-to-justice-leads-through-europe-eg-austria/" TargetMode="External"/><Relationship Id="rId1607" Type="http://schemas.openxmlformats.org/officeDocument/2006/relationships/hyperlink" Target="http://www.fmyv.es/ci/in/HR/12.pdf" TargetMode="External"/><Relationship Id="rId188" Type="http://schemas.openxmlformats.org/officeDocument/2006/relationships/hyperlink" Target="http://impunitywatch.com/wp-content/uploads/2017/09/PR_Syria_torture_CaesarFiles_GermanyCriminalComplaint_ECCHR_20170922.pdf" TargetMode="External"/><Relationship Id="rId395" Type="http://schemas.openxmlformats.org/officeDocument/2006/relationships/hyperlink" Target="http://www.mafdad.org/de/strafanzeige-gegen-recep-tayip-erdogan-u-a-nach-dem-volkerstrafgesetzbuch-wegen-kriegsverbrechen-und-verbrechen-gegen-die-menschlichkeit/" TargetMode="External"/><Relationship Id="rId255" Type="http://schemas.openxmlformats.org/officeDocument/2006/relationships/hyperlink" Target="http://www.haaretz.com/news/right-wing-activists-to-file-claim-against-arafat-in-belgium-1.66483" TargetMode="External"/><Relationship Id="rId462" Type="http://schemas.openxmlformats.org/officeDocument/2006/relationships/hyperlink" Target="https://books.google.com/books?id=7o7KTp1341gC&amp;pg=PA126&amp;lpg=PA126" TargetMode="External"/><Relationship Id="rId1092" Type="http://schemas.openxmlformats.org/officeDocument/2006/relationships/hyperlink" Target="http://www.zis-online.com/dat/artikel/2007_13_187.pdf" TargetMode="External"/><Relationship Id="rId1397" Type="http://schemas.openxmlformats.org/officeDocument/2006/relationships/hyperlink" Target="http://web.archive.org/web/20061016213114/http:/www.publications.parliament.uk/pa/cm/cmedm/61012e01.htm" TargetMode="External"/><Relationship Id="rId115" Type="http://schemas.openxmlformats.org/officeDocument/2006/relationships/hyperlink" Target="http://www.derechos.org/nizkor/espana/doc/klm.html" TargetMode="External"/><Relationship Id="rId322" Type="http://schemas.openxmlformats.org/officeDocument/2006/relationships/hyperlink" Target="http://www.veritasrwandaforum.org/material/press_release_080208_eng.pdf" TargetMode="External"/><Relationship Id="rId767" Type="http://schemas.openxmlformats.org/officeDocument/2006/relationships/hyperlink" Target="http://dip21.bundestag.de/dip21/btd/18/125/1812533.pdf" TargetMode="External"/><Relationship Id="rId974" Type="http://schemas.openxmlformats.org/officeDocument/2006/relationships/hyperlink" Target="http://www.asser.nl/media/1421/spain-yihl-15-2012.pdf" TargetMode="External"/><Relationship Id="rId627" Type="http://schemas.openxmlformats.org/officeDocument/2006/relationships/hyperlink" Target="http://dip21.bundestag.de/dip21/btd/18/125/1812533.pdf" TargetMode="External"/><Relationship Id="rId834" Type="http://schemas.openxmlformats.org/officeDocument/2006/relationships/hyperlink" Target="http://dip21.bundestag.de/dip21/btd/18/125/1812533.pdf" TargetMode="External"/><Relationship Id="rId1257" Type="http://schemas.openxmlformats.org/officeDocument/2006/relationships/hyperlink" Target="http://www.derechos.org/nizkor/arg/espana/gar.html" TargetMode="External"/><Relationship Id="rId1464" Type="http://schemas.openxmlformats.org/officeDocument/2006/relationships/hyperlink" Target="https://www.efe.com/efe/espana/politica/un-juez-argentino-pide-ayuda-a-espana-para-imputar-eta-crimen-contra-la-humanidad/10002-2942268" TargetMode="External"/><Relationship Id="rId901" Type="http://schemas.openxmlformats.org/officeDocument/2006/relationships/hyperlink" Target="https://trialinternational.org/latest-post/elie-ndayambaje/" TargetMode="External"/><Relationship Id="rId1117" Type="http://schemas.openxmlformats.org/officeDocument/2006/relationships/hyperlink" Target="http://www.zis-online.com/dat/artikel/2007_13_187.pdf" TargetMode="External"/><Relationship Id="rId1324" Type="http://schemas.openxmlformats.org/officeDocument/2006/relationships/hyperlink" Target="http://www.derechos.org/nizkor/arg/espana/gar.html" TargetMode="External"/><Relationship Id="rId1531" Type="http://schemas.openxmlformats.org/officeDocument/2006/relationships/hyperlink" Target="http://politica.elpais.com/politica/2014/10/31/actualidad/1414789472_600996.html" TargetMode="External"/><Relationship Id="rId30" Type="http://schemas.openxmlformats.org/officeDocument/2006/relationships/hyperlink" Target="https://www.ecchr.eu/en/case/the-path-to-justice-leads-through-europe-eg-austria/" TargetMode="External"/><Relationship Id="rId277" Type="http://schemas.openxmlformats.org/officeDocument/2006/relationships/hyperlink" Target="https://translate.google.com/translate?hl=en&amp;sl=es&amp;u=http://www.abc.es/hemeroteca/historico-17-02-2008/abc/Nacional/fallece-german-chupina-coronel-guatemalteco-procesado-en-espa%25C3%25B1a_1641653202388.html&amp;prev=search" TargetMode="External"/><Relationship Id="rId484" Type="http://schemas.openxmlformats.org/officeDocument/2006/relationships/hyperlink" Target="https://books.google.com/books?id=7o7KTp1341gC&amp;pg=PA126&amp;lpg=PA126" TargetMode="External"/><Relationship Id="rId137" Type="http://schemas.openxmlformats.org/officeDocument/2006/relationships/hyperlink" Target="http://www.coha.org/spotlight-on-el-salvador-the-truth-commission-and-the-jesuit-massacre/" TargetMode="External"/><Relationship Id="rId344" Type="http://schemas.openxmlformats.org/officeDocument/2006/relationships/hyperlink" Target="http://www.veritasrwandaforum.org/material/press_release_080208_eng.pdf" TargetMode="External"/><Relationship Id="rId691" Type="http://schemas.openxmlformats.org/officeDocument/2006/relationships/hyperlink" Target="http://dip21.bundestag.de/dip21/btd/18/125/1812533.pdf" TargetMode="External"/><Relationship Id="rId789" Type="http://schemas.openxmlformats.org/officeDocument/2006/relationships/hyperlink" Target="http://dip21.bundestag.de/dip21/btd/18/125/1812533.pdf" TargetMode="External"/><Relationship Id="rId996" Type="http://schemas.openxmlformats.org/officeDocument/2006/relationships/hyperlink" Target="http://en.minghui.org/html/articles/2003/11/29/42699.html" TargetMode="External"/><Relationship Id="rId551" Type="http://schemas.openxmlformats.org/officeDocument/2006/relationships/hyperlink" Target="https://www.ecchr.eu/en/our_work/international-crimes-and-accountability/u-s-accountability/germany.html" TargetMode="External"/><Relationship Id="rId649" Type="http://schemas.openxmlformats.org/officeDocument/2006/relationships/hyperlink" Target="http://dip21.bundestag.de/dip21/btd/18/125/1812533.pdf" TargetMode="External"/><Relationship Id="rId856" Type="http://schemas.openxmlformats.org/officeDocument/2006/relationships/hyperlink" Target="http://dip21.bundestag.de/dip21/btd/18/125/1812533.pdf" TargetMode="External"/><Relationship Id="rId1181" Type="http://schemas.openxmlformats.org/officeDocument/2006/relationships/hyperlink" Target="http://www.zis-online.com/dat/artikel/2007_13_187.pdf" TargetMode="External"/><Relationship Id="rId1279" Type="http://schemas.openxmlformats.org/officeDocument/2006/relationships/hyperlink" Target="http://www.derechos.org/nizkor/arg/espana/gar.html" TargetMode="External"/><Relationship Id="rId1486" Type="http://schemas.openxmlformats.org/officeDocument/2006/relationships/hyperlink" Target="https://www.efe.com/efe/espana/politica/un-juez-argentino-pide-ayuda-a-espana-para-imputar-eta-crimen-contra-la-humanidad/10002-2942268" TargetMode="External"/><Relationship Id="rId204" Type="http://schemas.openxmlformats.org/officeDocument/2006/relationships/hyperlink" Target="http://jurist.org/paperchase/2015/11/spain-judge-seeks-arrests-of-israel-pm-over-2010-flotilla-attacks.php" TargetMode="External"/><Relationship Id="rId411" Type="http://schemas.openxmlformats.org/officeDocument/2006/relationships/hyperlink" Target="http://www.mafdad.org/de/strafanzeige-gegen-recep-tayip-erdogan-u-a-nach-dem-volkerstrafgesetzbuch-wegen-kriegsverbrechen-und-verbrechen-gegen-die-menschlichkeit/" TargetMode="External"/><Relationship Id="rId509" Type="http://schemas.openxmlformats.org/officeDocument/2006/relationships/hyperlink" Target="https://trialinternational.org/latest-post/donald-h-rumsfeld/" TargetMode="External"/><Relationship Id="rId1041" Type="http://schemas.openxmlformats.org/officeDocument/2006/relationships/hyperlink" Target="http://www.zis-online.com/dat/artikel/2007_13_187.pdf" TargetMode="External"/><Relationship Id="rId1139" Type="http://schemas.openxmlformats.org/officeDocument/2006/relationships/hyperlink" Target="http://www.zis-online.com/dat/artikel/2007_13_187.pdf" TargetMode="External"/><Relationship Id="rId1346" Type="http://schemas.openxmlformats.org/officeDocument/2006/relationships/hyperlink" Target="http://web.archive.org/web/20061016213114/http:/www.publications.parliament.uk/pa/cm/cmedm/61012e01.htm" TargetMode="External"/><Relationship Id="rId716" Type="http://schemas.openxmlformats.org/officeDocument/2006/relationships/hyperlink" Target="http://dip21.bundestag.de/dip21/btd/18/125/1812533.pdf" TargetMode="External"/><Relationship Id="rId923" Type="http://schemas.openxmlformats.org/officeDocument/2006/relationships/hyperlink" Target="http://uk.reuters.com/article/uk-europe-migrants-warcrimes-norway/norway-police-search-for-syrian-war-criminals-among-asylum-seekers-idUKKCN0UT1FG" TargetMode="External"/><Relationship Id="rId1553" Type="http://schemas.openxmlformats.org/officeDocument/2006/relationships/hyperlink" Target="https://www.hrw.org/reports/2006/ij0606/6.htm" TargetMode="External"/><Relationship Id="rId52" Type="http://schemas.openxmlformats.org/officeDocument/2006/relationships/hyperlink" Target="http://documents.law.yale.edu/sites/default/files/Reydams%20-%20Netherlands%20Univ.%20Jurisdiction%20-%202004.pdf" TargetMode="External"/><Relationship Id="rId1206" Type="http://schemas.openxmlformats.org/officeDocument/2006/relationships/hyperlink" Target="http://www.derechos.org/nizkor/arg/espana/gar.html" TargetMode="External"/><Relationship Id="rId1413" Type="http://schemas.openxmlformats.org/officeDocument/2006/relationships/hyperlink" Target="https://trialinternational.org/latest-post/in-switzerland-proceedings-for-war-crimes-against-rifaat-al-assad/" TargetMode="External"/><Relationship Id="rId1620" Type="http://schemas.openxmlformats.org/officeDocument/2006/relationships/drawing" Target="../drawings/drawing1.xml"/><Relationship Id="rId299" Type="http://schemas.openxmlformats.org/officeDocument/2006/relationships/hyperlink" Target="https://www.independent.co.uk/news/world/europe/recep-tayyip-erdogan-latest-news-sweden-genocide-lawsuit-turkey-president-kurdish-a7835951.html" TargetMode="External"/><Relationship Id="rId159" Type="http://schemas.openxmlformats.org/officeDocument/2006/relationships/hyperlink" Target="http://ihrp.law.utoronto.ca/utfl_file/count/documents/WorkingGroup_Clinic/Spain%20Universal%20Jurisdiction%20Memo.pdf" TargetMode="External"/><Relationship Id="rId366" Type="http://schemas.openxmlformats.org/officeDocument/2006/relationships/hyperlink" Target="https://web.archive.org/web/20120303014906/http:/www.mazlumder.org/ing/haber_detay.asp?haberID=15" TargetMode="External"/><Relationship Id="rId573" Type="http://schemas.openxmlformats.org/officeDocument/2006/relationships/hyperlink" Target="https://electronicintifada.net/content/british-solicitor-instructed-pursue-complaints-particularly-against-shaul-mofaz/137" TargetMode="External"/><Relationship Id="rId780" Type="http://schemas.openxmlformats.org/officeDocument/2006/relationships/hyperlink" Target="http://dip21.bundestag.de/dip21/btd/18/125/1812533.pdf" TargetMode="External"/><Relationship Id="rId226" Type="http://schemas.openxmlformats.org/officeDocument/2006/relationships/hyperlink" Target="http://www.sangonet.com/Anzeretenetik2Infop/AppelrepriseTrPlainteTI.html" TargetMode="External"/><Relationship Id="rId433" Type="http://schemas.openxmlformats.org/officeDocument/2006/relationships/hyperlink" Target="http://www.20minutes.fr/france/200893-20071213-avocats-frontieres-depose-plainte-contre-kadhafi-tortures" TargetMode="External"/><Relationship Id="rId878" Type="http://schemas.openxmlformats.org/officeDocument/2006/relationships/hyperlink" Target="http://dip21.bundestag.de/dip21/btd/18/125/1812533.pdf" TargetMode="External"/><Relationship Id="rId1063" Type="http://schemas.openxmlformats.org/officeDocument/2006/relationships/hyperlink" Target="http://www.zis-online.com/dat/artikel/2007_13_187.pdf" TargetMode="External"/><Relationship Id="rId1270" Type="http://schemas.openxmlformats.org/officeDocument/2006/relationships/hyperlink" Target="http://www.derechos.org/nizkor/arg/espana/gar.html" TargetMode="External"/><Relationship Id="rId640" Type="http://schemas.openxmlformats.org/officeDocument/2006/relationships/hyperlink" Target="http://dip21.bundestag.de/dip21/btd/18/125/1812533.pdf" TargetMode="External"/><Relationship Id="rId738" Type="http://schemas.openxmlformats.org/officeDocument/2006/relationships/hyperlink" Target="http://dip21.bundestag.de/dip21/btd/18/125/1812533.pdf" TargetMode="External"/><Relationship Id="rId945" Type="http://schemas.openxmlformats.org/officeDocument/2006/relationships/hyperlink" Target="http://guernica37.org/2017/04/the-new-york-times-assad-opponents-seek-justice-for-syrias-war-victims/" TargetMode="External"/><Relationship Id="rId1368" Type="http://schemas.openxmlformats.org/officeDocument/2006/relationships/hyperlink" Target="http://web.archive.org/web/20061016213114/http:/www.publications.parliament.uk/pa/cm/cmedm/61012e01.htm" TargetMode="External"/><Relationship Id="rId1575" Type="http://schemas.openxmlformats.org/officeDocument/2006/relationships/hyperlink" Target="http://repository.law.miami.edu/cgi/viewcontent.cgi?article=1087&amp;context=umiclr" TargetMode="External"/><Relationship Id="rId74" Type="http://schemas.openxmlformats.org/officeDocument/2006/relationships/hyperlink" Target="http://web.archive.org/web/20010305221111/http:/udps.org/Textes-Europe/belux00036-071298.html" TargetMode="External"/><Relationship Id="rId500" Type="http://schemas.openxmlformats.org/officeDocument/2006/relationships/hyperlink" Target="https://books.google.com/books?id=7o7KTp1341gC&amp;pg=PA126&amp;lpg=PA126" TargetMode="External"/><Relationship Id="rId805" Type="http://schemas.openxmlformats.org/officeDocument/2006/relationships/hyperlink" Target="http://dip21.bundestag.de/dip21/btd/18/125/1812533.pdf" TargetMode="External"/><Relationship Id="rId1130" Type="http://schemas.openxmlformats.org/officeDocument/2006/relationships/hyperlink" Target="http://www.zis-online.com/dat/artikel/2007_13_187.pdf" TargetMode="External"/><Relationship Id="rId1228" Type="http://schemas.openxmlformats.org/officeDocument/2006/relationships/hyperlink" Target="http://www.derechos.org/nizkor/arg/espana/gar.html" TargetMode="External"/><Relationship Id="rId1435" Type="http://schemas.openxmlformats.org/officeDocument/2006/relationships/hyperlink" Target="http://www.clearwisdom.net/html/articles/2005/3/18/zip.html" TargetMode="External"/><Relationship Id="rId1502" Type="http://schemas.openxmlformats.org/officeDocument/2006/relationships/hyperlink" Target="http://politica.elpais.com/politica/2014/10/31/actualidad/1414789472_600996.html" TargetMode="External"/><Relationship Id="rId290" Type="http://schemas.openxmlformats.org/officeDocument/2006/relationships/hyperlink" Target="https://electronicintifada.net/blogs/ali-abunimah/mavi-marmara-lawyers-file-case-against-israel-seizure-gaza-bound-estelle" TargetMode="External"/><Relationship Id="rId388" Type="http://schemas.openxmlformats.org/officeDocument/2006/relationships/hyperlink" Target="http://tamilguardian.com/content/german-lawsuit-accuses-turkish-president-war-crimes-against-kurds?articleid=21179" TargetMode="External"/><Relationship Id="rId150" Type="http://schemas.openxmlformats.org/officeDocument/2006/relationships/hyperlink" Target="http://www.trial-ch.org/en/resources/trial-watch/trial-watch/profiles/profile/817/action/show/controller/Profile.html" TargetMode="External"/><Relationship Id="rId595" Type="http://schemas.openxmlformats.org/officeDocument/2006/relationships/hyperlink" Target="http://dip21.bundestag.de/dip21/btd/18/125/1812533.pdf" TargetMode="External"/><Relationship Id="rId248" Type="http://schemas.openxmlformats.org/officeDocument/2006/relationships/hyperlink" Target="https://www.ecchr.eu/en/case/german-authorities-issue-arrest-warrant-against-jamil-hassan-head-of-the-syrian-air-force-intellige/" TargetMode="External"/><Relationship Id="rId455" Type="http://schemas.openxmlformats.org/officeDocument/2006/relationships/hyperlink" Target="https://books.google.com/books?id=7o7KTp1341gC&amp;pg=PA126&amp;lpg=PA126" TargetMode="External"/><Relationship Id="rId662" Type="http://schemas.openxmlformats.org/officeDocument/2006/relationships/hyperlink" Target="http://dip21.bundestag.de/dip21/btd/18/125/1812533.pdf" TargetMode="External"/><Relationship Id="rId1085" Type="http://schemas.openxmlformats.org/officeDocument/2006/relationships/hyperlink" Target="http://www.zis-online.com/dat/artikel/2007_13_187.pdf" TargetMode="External"/><Relationship Id="rId1292" Type="http://schemas.openxmlformats.org/officeDocument/2006/relationships/hyperlink" Target="http://www.derechos.org/nizkor/arg/espana/gar.html" TargetMode="External"/><Relationship Id="rId108" Type="http://schemas.openxmlformats.org/officeDocument/2006/relationships/hyperlink" Target="https://trialinternational.org/latest-post/theoneste-bagosora/" TargetMode="External"/><Relationship Id="rId315" Type="http://schemas.openxmlformats.org/officeDocument/2006/relationships/hyperlink" Target="http://www.veritasrwandaforum.org/material/press_release_080208_eng.pdf" TargetMode="External"/><Relationship Id="rId522" Type="http://schemas.openxmlformats.org/officeDocument/2006/relationships/hyperlink" Target="https://www.ictj.org/sites/default/files/ICTJ-Cambodia-Diaspora-Justice-2008-English.pdf" TargetMode="External"/><Relationship Id="rId967" Type="http://schemas.openxmlformats.org/officeDocument/2006/relationships/hyperlink" Target="http://www.asser.nl/media/1421/spain-yihl-15-2012.pdf" TargetMode="External"/><Relationship Id="rId1152" Type="http://schemas.openxmlformats.org/officeDocument/2006/relationships/hyperlink" Target="http://www.zis-online.com/dat/artikel/2007_13_187.pdf" TargetMode="External"/><Relationship Id="rId1597" Type="http://schemas.openxmlformats.org/officeDocument/2006/relationships/hyperlink" Target="http://www.fmyv.es/ci/in/HR/12.pdf" TargetMode="External"/><Relationship Id="rId96" Type="http://schemas.openxmlformats.org/officeDocument/2006/relationships/hyperlink" Target="http://lauthentic.info/Social/article/Mauritanie-une-plainte-pour-torture-deposee-en-France" TargetMode="External"/><Relationship Id="rId827" Type="http://schemas.openxmlformats.org/officeDocument/2006/relationships/hyperlink" Target="http://dip21.bundestag.de/dip21/btd/18/125/1812533.pdf" TargetMode="External"/><Relationship Id="rId1012" Type="http://schemas.openxmlformats.org/officeDocument/2006/relationships/hyperlink" Target="https://web.archive.org/web/20081121165411/http:/www.trial-ch.org/en/swiss/cases-in-switzerland/iraq.html" TargetMode="External"/><Relationship Id="rId1457" Type="http://schemas.openxmlformats.org/officeDocument/2006/relationships/hyperlink" Target="https://www.efe.com/efe/espana/politica/un-juez-argentino-pide-ayuda-a-espana-para-imputar-eta-crimen-contra-la-humanidad/10002-2942268" TargetMode="External"/><Relationship Id="rId1317" Type="http://schemas.openxmlformats.org/officeDocument/2006/relationships/hyperlink" Target="http://www.derechos.org/nizkor/arg/espana/gar.html" TargetMode="External"/><Relationship Id="rId1524" Type="http://schemas.openxmlformats.org/officeDocument/2006/relationships/hyperlink" Target="http://www.foxnews.com/world/2016/07/06/austrian-court-convicts-man-murder-during-bosnian-war.html" TargetMode="External"/><Relationship Id="rId23" Type="http://schemas.openxmlformats.org/officeDocument/2006/relationships/hyperlink" Target="https://www.ecchr.eu/en/case/the-path-to-justice-leads-through-europe-eg-austria/" TargetMode="External"/><Relationship Id="rId172" Type="http://schemas.openxmlformats.org/officeDocument/2006/relationships/hyperlink" Target="https://trialinternational.org/latest-post/fidel-castro/" TargetMode="External"/><Relationship Id="rId477" Type="http://schemas.openxmlformats.org/officeDocument/2006/relationships/hyperlink" Target="https://books.google.com/books?id=7o7KTp1341gC&amp;pg=PA126&amp;lpg=PA126" TargetMode="External"/><Relationship Id="rId684" Type="http://schemas.openxmlformats.org/officeDocument/2006/relationships/hyperlink" Target="http://dip21.bundestag.de/dip21/btd/18/125/1812533.pdf" TargetMode="External"/><Relationship Id="rId337" Type="http://schemas.openxmlformats.org/officeDocument/2006/relationships/hyperlink" Target="http://www.veritasrwandaforum.org/material/press_release_080208_eng.pdf" TargetMode="External"/><Relationship Id="rId891" Type="http://schemas.openxmlformats.org/officeDocument/2006/relationships/hyperlink" Target="http://dip21.bundestag.de/dip21/btd/18/125/1812533.pdf" TargetMode="External"/><Relationship Id="rId989" Type="http://schemas.openxmlformats.org/officeDocument/2006/relationships/hyperlink" Target="http://www.asser.nl/media/1421/spain-yihl-15-2012.pdf" TargetMode="External"/><Relationship Id="rId544" Type="http://schemas.openxmlformats.org/officeDocument/2006/relationships/hyperlink" Target="http://www.theguardian.com/world/2010/mar/02/widow-assassinated-rwandan-president-arrrested?INTCMP=SRCH" TargetMode="External"/><Relationship Id="rId751" Type="http://schemas.openxmlformats.org/officeDocument/2006/relationships/hyperlink" Target="http://dip21.bundestag.de/dip21/btd/18/125/1812533.pdf" TargetMode="External"/><Relationship Id="rId849" Type="http://schemas.openxmlformats.org/officeDocument/2006/relationships/hyperlink" Target="http://dip21.bundestag.de/dip21/btd/18/125/1812533.pdf" TargetMode="External"/><Relationship Id="rId1174" Type="http://schemas.openxmlformats.org/officeDocument/2006/relationships/hyperlink" Target="http://www.zis-online.com/dat/artikel/2007_13_187.pdf" TargetMode="External"/><Relationship Id="rId1381" Type="http://schemas.openxmlformats.org/officeDocument/2006/relationships/hyperlink" Target="http://web.archive.org/web/20061016213114/http:/www.publications.parliament.uk/pa/cm/cmedm/61012e01.htm" TargetMode="External"/><Relationship Id="rId1479" Type="http://schemas.openxmlformats.org/officeDocument/2006/relationships/hyperlink" Target="https://www.efe.com/efe/espana/politica/un-juez-argentino-pide-ayuda-a-espana-para-imputar-eta-crimen-contra-la-humanidad/10002-2942268" TargetMode="External"/><Relationship Id="rId404" Type="http://schemas.openxmlformats.org/officeDocument/2006/relationships/hyperlink" Target="http://tamilguardian.com/content/german-lawsuit-accuses-turkish-president-war-crimes-against-kurds?articleid=21179" TargetMode="External"/><Relationship Id="rId611" Type="http://schemas.openxmlformats.org/officeDocument/2006/relationships/hyperlink" Target="http://dip21.bundestag.de/dip21/btd/18/125/1812533.pdf" TargetMode="External"/><Relationship Id="rId1034" Type="http://schemas.openxmlformats.org/officeDocument/2006/relationships/hyperlink" Target="http://www.zis-online.com/dat/artikel/2007_13_187.pdf" TargetMode="External"/><Relationship Id="rId1241" Type="http://schemas.openxmlformats.org/officeDocument/2006/relationships/hyperlink" Target="http://www.derechos.org/nizkor/arg/espana/gar.html" TargetMode="External"/><Relationship Id="rId1339" Type="http://schemas.openxmlformats.org/officeDocument/2006/relationships/hyperlink" Target="http://www.derechos.org/nizkor/arg/espana/gar.html" TargetMode="External"/><Relationship Id="rId709" Type="http://schemas.openxmlformats.org/officeDocument/2006/relationships/hyperlink" Target="http://dip21.bundestag.de/dip21/btd/18/125/1812533.pdf" TargetMode="External"/><Relationship Id="rId916" Type="http://schemas.openxmlformats.org/officeDocument/2006/relationships/hyperlink" Target="http://uk.reuters.com/article/uk-europe-migrants-warcrimes-norway/norway-police-search-for-syrian-war-criminals-among-asylum-seekers-idUKKCN0UT1FG" TargetMode="External"/><Relationship Id="rId1101" Type="http://schemas.openxmlformats.org/officeDocument/2006/relationships/hyperlink" Target="http://www.zis-online.com/dat/artikel/2007_13_187.pdf" TargetMode="External"/><Relationship Id="rId1546" Type="http://schemas.openxmlformats.org/officeDocument/2006/relationships/hyperlink" Target="http://www.internationalcrimesdatabase.org/Case/919" TargetMode="External"/><Relationship Id="rId45" Type="http://schemas.openxmlformats.org/officeDocument/2006/relationships/hyperlink" Target="http://www.rfi.fr/afrique/20111022-le-general-nezzar-sous-le-coup-une-enquete-faits-torture-algerie" TargetMode="External"/><Relationship Id="rId1406" Type="http://schemas.openxmlformats.org/officeDocument/2006/relationships/hyperlink" Target="http://web.archive.org/web/20061016213114/http:/www.publications.parliament.uk/pa/cm/cmedm/61012e01.htm" TargetMode="External"/><Relationship Id="rId1613" Type="http://schemas.openxmlformats.org/officeDocument/2006/relationships/hyperlink" Target="https://trialinternational.org/latest-post/adolf-eichmann/" TargetMode="External"/><Relationship Id="rId194" Type="http://schemas.openxmlformats.org/officeDocument/2006/relationships/hyperlink" Target="http://impunitywatch.com/wp-content/uploads/2017/09/PR_Syria_torture_CaesarFiles_GermanyCriminalComplaint_ECCHR_20170922.pdf"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www.es.amnesty.org/temas/justicia-internacional/otros-casos-abiertos-en-espana" TargetMode="External"/><Relationship Id="rId21" Type="http://schemas.openxmlformats.org/officeDocument/2006/relationships/hyperlink" Target="http://www.reuters.com/article/us-france-rwanda-idUSL2136466220061121" TargetMode="External"/><Relationship Id="rId63" Type="http://schemas.openxmlformats.org/officeDocument/2006/relationships/hyperlink" Target="http://www.es.amnesty.org/temas/justicia-internacional/otros-casos-abiertos-en-espana" TargetMode="External"/><Relationship Id="rId159" Type="http://schemas.openxmlformats.org/officeDocument/2006/relationships/hyperlink" Target="http://www.es.amnesty.org/temas/justicia-internacional/otros-casos-abiertos-en-espana" TargetMode="External"/><Relationship Id="rId170" Type="http://schemas.openxmlformats.org/officeDocument/2006/relationships/hyperlink" Target="http://www.es.amnesty.org/temas/justicia-internacional/otros-casos-abiertos-en-espana" TargetMode="External"/><Relationship Id="rId226" Type="http://schemas.openxmlformats.org/officeDocument/2006/relationships/hyperlink" Target="https://trialinternational.org/latest-post/elfeta-veseli/" TargetMode="External"/><Relationship Id="rId268" Type="http://schemas.openxmlformats.org/officeDocument/2006/relationships/hyperlink" Target="http://archives.lesoir.be/competence-universelle-la-loi-vit-encore-justice_t-20040503-Z0PAKK.html?query=biya&amp;firstHit=0&amp;by=10&amp;sort=datedesc&amp;when=-1&amp;queryor=biya&amp;pos=7&amp;all=68&amp;nav=1" TargetMode="External"/><Relationship Id="rId11" Type="http://schemas.openxmlformats.org/officeDocument/2006/relationships/hyperlink" Target="https://www.fidh.org/en/issues/litigation/litigation-against-individuals/Pinochet-and-others-Case/Historic-decision-on-the-crimes-of" TargetMode="External"/><Relationship Id="rId32" Type="http://schemas.openxmlformats.org/officeDocument/2006/relationships/hyperlink" Target="http://www.abc.net.au/news/2016-05-01/refugee-influx-spurs-germany-to-tackle-syrian-war-crimes/7374152" TargetMode="External"/><Relationship Id="rId53" Type="http://schemas.openxmlformats.org/officeDocument/2006/relationships/hyperlink" Target="http://www.reuters.com/article/us-italy-renditions-verdict-idUSTRE5A33QB20091104" TargetMode="External"/><Relationship Id="rId74" Type="http://schemas.openxmlformats.org/officeDocument/2006/relationships/hyperlink" Target="http://www.es.amnesty.org/temas/justicia-internacional/otros-casos-abiertos-en-espana" TargetMode="External"/><Relationship Id="rId128" Type="http://schemas.openxmlformats.org/officeDocument/2006/relationships/hyperlink" Target="http://www.es.amnesty.org/temas/justicia-internacional/otros-casos-abiertos-en-espana" TargetMode="External"/><Relationship Id="rId149" Type="http://schemas.openxmlformats.org/officeDocument/2006/relationships/hyperlink" Target="http://www.es.amnesty.org/temas/justicia-internacional/otros-casos-abiertos-en-espana" TargetMode="External"/><Relationship Id="rId5" Type="http://schemas.openxmlformats.org/officeDocument/2006/relationships/hyperlink" Target="https://www.fidh.org/en/issues/litigation/litigation-against-individuals/Pinochet-and-others-Case/Historic-decision-on-the-crimes-of" TargetMode="External"/><Relationship Id="rId95" Type="http://schemas.openxmlformats.org/officeDocument/2006/relationships/hyperlink" Target="http://www.es.amnesty.org/temas/justicia-internacional/otros-casos-abiertos-en-espana" TargetMode="External"/><Relationship Id="rId160" Type="http://schemas.openxmlformats.org/officeDocument/2006/relationships/hyperlink" Target="http://www.es.amnesty.org/temas/justicia-internacional/otros-casos-abiertos-en-espana" TargetMode="External"/><Relationship Id="rId181" Type="http://schemas.openxmlformats.org/officeDocument/2006/relationships/hyperlink" Target="http://www.es.amnesty.org/temas/justicia-internacional/otros-casos-abiertos-en-espana" TargetMode="External"/><Relationship Id="rId216" Type="http://schemas.openxmlformats.org/officeDocument/2006/relationships/hyperlink" Target="https://trialinternational.org/latest-post/jackie-arklov/" TargetMode="External"/><Relationship Id="rId237" Type="http://schemas.openxmlformats.org/officeDocument/2006/relationships/hyperlink" Target="http://www.irishtimes.com/news/swiss-join-attempt-to-try-pinochet-over-kidnap-1.207713" TargetMode="External"/><Relationship Id="rId258" Type="http://schemas.openxmlformats.org/officeDocument/2006/relationships/hyperlink" Target="https://www.fidh.org/en/issues/litigation/litigation-against-individuals/Pinochet-and-others-Case/Historic-decision-on-the-crimes-of" TargetMode="External"/><Relationship Id="rId22" Type="http://schemas.openxmlformats.org/officeDocument/2006/relationships/hyperlink" Target="http://www.reuters.com/article/us-france-rwanda-idUSL2136466220061121" TargetMode="External"/><Relationship Id="rId43" Type="http://schemas.openxmlformats.org/officeDocument/2006/relationships/hyperlink" Target="http://www.reuters.com/article/us-italy-renditions-verdict-idUSTRE5A33QB20091104" TargetMode="External"/><Relationship Id="rId64" Type="http://schemas.openxmlformats.org/officeDocument/2006/relationships/hyperlink" Target="http://www.es.amnesty.org/temas/justicia-internacional/otros-casos-abiertos-en-espana" TargetMode="External"/><Relationship Id="rId118" Type="http://schemas.openxmlformats.org/officeDocument/2006/relationships/hyperlink" Target="http://www.es.amnesty.org/temas/justicia-internacional/otros-casos-abiertos-en-espana" TargetMode="External"/><Relationship Id="rId139" Type="http://schemas.openxmlformats.org/officeDocument/2006/relationships/hyperlink" Target="http://www.es.amnesty.org/temas/justicia-internacional/otros-casos-abiertos-en-espana" TargetMode="External"/><Relationship Id="rId85" Type="http://schemas.openxmlformats.org/officeDocument/2006/relationships/hyperlink" Target="http://www.es.amnesty.org/temas/justicia-internacional/otros-casos-abiertos-en-espana" TargetMode="External"/><Relationship Id="rId150" Type="http://schemas.openxmlformats.org/officeDocument/2006/relationships/hyperlink" Target="http://www.es.amnesty.org/temas/justicia-internacional/otros-casos-abiertos-en-espana" TargetMode="External"/><Relationship Id="rId171" Type="http://schemas.openxmlformats.org/officeDocument/2006/relationships/hyperlink" Target="http://www.es.amnesty.org/temas/justicia-internacional/otros-casos-abiertos-en-espana" TargetMode="External"/><Relationship Id="rId192" Type="http://schemas.openxmlformats.org/officeDocument/2006/relationships/hyperlink" Target="http://www.es.amnesty.org/temas/justicia-internacional/otros-casos-abiertos-en-espana" TargetMode="External"/><Relationship Id="rId206" Type="http://schemas.openxmlformats.org/officeDocument/2006/relationships/hyperlink" Target="http://harpers.org/blog/2010/05/arrest-of-13-cia-agents-sought-in-spain/" TargetMode="External"/><Relationship Id="rId227" Type="http://schemas.openxmlformats.org/officeDocument/2006/relationships/hyperlink" Target="https://books.google.com/books?id=kyosSUAxhz8C&amp;pg=PA209&amp;lpg=PA209&amp;dq=belgium+charles+bandora&amp;source=bl&amp;ots=r3fxLIrgcR&amp;sig=8R1Fykg6V245v-lGZOBPzdD0rcw&amp;hl=en&amp;sa=X&amp;ved=0ahUKEwiVi8KQ3LzNAhVG2mMKHUS9AmYQ6AEIWDAN" TargetMode="External"/><Relationship Id="rId248" Type="http://schemas.openxmlformats.org/officeDocument/2006/relationships/hyperlink" Target="https://www.generalbundesanwalt.de/de/showpress.php?themenid=19&amp;newsid=680" TargetMode="External"/><Relationship Id="rId269" Type="http://schemas.openxmlformats.org/officeDocument/2006/relationships/hyperlink" Target="https://rosaluxspba.org/wp-content/uploads/CARTILLA-60-A%C3%91OS-DE-IMPUNIDAD.PY_.pdf" TargetMode="External"/><Relationship Id="rId12" Type="http://schemas.openxmlformats.org/officeDocument/2006/relationships/hyperlink" Target="https://www.fidh.org/en/issues/litigation/litigation-against-individuals/Pinochet-and-others-Case/Historic-decision-on-the-crimes-of" TargetMode="External"/><Relationship Id="rId33" Type="http://schemas.openxmlformats.org/officeDocument/2006/relationships/hyperlink" Target="http://www.voanews.com/a/germany-islamic-state-conviction/3539355.html" TargetMode="External"/><Relationship Id="rId108" Type="http://schemas.openxmlformats.org/officeDocument/2006/relationships/hyperlink" Target="http://www.es.amnesty.org/temas/justicia-internacional/otros-casos-abiertos-en-espana" TargetMode="External"/><Relationship Id="rId129" Type="http://schemas.openxmlformats.org/officeDocument/2006/relationships/hyperlink" Target="http://www.es.amnesty.org/temas/justicia-internacional/otros-casos-abiertos-en-espana" TargetMode="External"/><Relationship Id="rId54" Type="http://schemas.openxmlformats.org/officeDocument/2006/relationships/hyperlink" Target="http://www.reuters.com/article/us-italy-renditions-verdict-idUSTRE5A33QB20091104" TargetMode="External"/><Relationship Id="rId75" Type="http://schemas.openxmlformats.org/officeDocument/2006/relationships/hyperlink" Target="http://www.es.amnesty.org/temas/justicia-internacional/otros-casos-abiertos-en-espana" TargetMode="External"/><Relationship Id="rId96" Type="http://schemas.openxmlformats.org/officeDocument/2006/relationships/hyperlink" Target="http://www.es.amnesty.org/temas/justicia-internacional/otros-casos-abiertos-en-espana" TargetMode="External"/><Relationship Id="rId140" Type="http://schemas.openxmlformats.org/officeDocument/2006/relationships/hyperlink" Target="http://www.es.amnesty.org/temas/justicia-internacional/otros-casos-abiertos-en-espana" TargetMode="External"/><Relationship Id="rId161" Type="http://schemas.openxmlformats.org/officeDocument/2006/relationships/hyperlink" Target="http://www.es.amnesty.org/temas/justicia-internacional/otros-casos-abiertos-en-espana" TargetMode="External"/><Relationship Id="rId182" Type="http://schemas.openxmlformats.org/officeDocument/2006/relationships/hyperlink" Target="http://www.es.amnesty.org/temas/justicia-internacional/otros-casos-abiertos-en-espana" TargetMode="External"/><Relationship Id="rId217" Type="http://schemas.openxmlformats.org/officeDocument/2006/relationships/hyperlink" Target="http://www.huffingtonpost.com/huff-wires/20151214/eu-sweden-terror-crimes/" TargetMode="External"/><Relationship Id="rId6" Type="http://schemas.openxmlformats.org/officeDocument/2006/relationships/hyperlink" Target="https://www.fidh.org/en/issues/litigation/litigation-against-individuals/Pinochet-and-others-Case/Historic-decision-on-the-crimes-of" TargetMode="External"/><Relationship Id="rId238" Type="http://schemas.openxmlformats.org/officeDocument/2006/relationships/hyperlink" Target="https://trialinternational.org/latest-post/emmanuel-uwayezu/" TargetMode="External"/><Relationship Id="rId259" Type="http://schemas.openxmlformats.org/officeDocument/2006/relationships/hyperlink" Target="https://www.fidh.org/en/issues/litigation/litigation-against-individuals/Pinochet-and-others-Case/Historic-decision-on-the-crimes-of" TargetMode="External"/><Relationship Id="rId23" Type="http://schemas.openxmlformats.org/officeDocument/2006/relationships/hyperlink" Target="http://www.reuters.com/article/us-france-rwanda-idUSL2136466220061121" TargetMode="External"/><Relationship Id="rId119" Type="http://schemas.openxmlformats.org/officeDocument/2006/relationships/hyperlink" Target="http://www.es.amnesty.org/temas/justicia-internacional/otros-casos-abiertos-en-espana" TargetMode="External"/><Relationship Id="rId270" Type="http://schemas.openxmlformats.org/officeDocument/2006/relationships/hyperlink" Target="http://www.nanduti.com.py/2015/09/09/conozca-los-nombres-de-los-18-represores-stronistas-querellados-en-argentina/" TargetMode="External"/><Relationship Id="rId44" Type="http://schemas.openxmlformats.org/officeDocument/2006/relationships/hyperlink" Target="http://www.reuters.com/article/us-italy-renditions-verdict-idUSTRE5A33QB20091104" TargetMode="External"/><Relationship Id="rId65" Type="http://schemas.openxmlformats.org/officeDocument/2006/relationships/hyperlink" Target="http://www.es.amnesty.org/temas/justicia-internacional/otros-casos-abiertos-en-espana" TargetMode="External"/><Relationship Id="rId86" Type="http://schemas.openxmlformats.org/officeDocument/2006/relationships/hyperlink" Target="http://www.es.amnesty.org/temas/justicia-internacional/otros-casos-abiertos-en-espana" TargetMode="External"/><Relationship Id="rId130" Type="http://schemas.openxmlformats.org/officeDocument/2006/relationships/hyperlink" Target="http://www.es.amnesty.org/temas/justicia-internacional/otros-casos-abiertos-en-espana" TargetMode="External"/><Relationship Id="rId151" Type="http://schemas.openxmlformats.org/officeDocument/2006/relationships/hyperlink" Target="http://www.es.amnesty.org/temas/justicia-internacional/otros-casos-abiertos-en-espana" TargetMode="External"/><Relationship Id="rId172" Type="http://schemas.openxmlformats.org/officeDocument/2006/relationships/hyperlink" Target="http://www.es.amnesty.org/temas/justicia-internacional/otros-casos-abiertos-en-espana" TargetMode="External"/><Relationship Id="rId193" Type="http://schemas.openxmlformats.org/officeDocument/2006/relationships/hyperlink" Target="http://www.es.amnesty.org/temas/justicia-internacional/otros-casos-abiertos-en-espana" TargetMode="External"/><Relationship Id="rId207" Type="http://schemas.openxmlformats.org/officeDocument/2006/relationships/hyperlink" Target="http://harpers.org/blog/2010/05/arrest-of-13-cia-agents-sought-in-spain/" TargetMode="External"/><Relationship Id="rId228" Type="http://schemas.openxmlformats.org/officeDocument/2006/relationships/hyperlink" Target="https://trialinternational.org/latest-post/tharcisse-muvunyi/" TargetMode="External"/><Relationship Id="rId249" Type="http://schemas.openxmlformats.org/officeDocument/2006/relationships/hyperlink" Target="https://books.google.com/books?id=JB4UBgAAQBAJ&amp;pg=PA904&amp;lpg=PA904&amp;dq=German%C2%A0Chupina+Barahona,+spain,+1999&amp;source=bl&amp;ots=yRRTe5bIOi&amp;sig=dqxE6zzRKemJnv46zXm7liyTMUs&amp;hl=en&amp;sa=X&amp;ved=0ahUKEwihtY6o3N3QAhULe7wKHVSoBUMQ6AEIKTAF" TargetMode="External"/><Relationship Id="rId13" Type="http://schemas.openxmlformats.org/officeDocument/2006/relationships/hyperlink" Target="https://www.fidh.org/en/issues/litigation/litigation-against-individuals/Pinochet-and-others-Case/Historic-decision-on-the-crimes-of" TargetMode="External"/><Relationship Id="rId109" Type="http://schemas.openxmlformats.org/officeDocument/2006/relationships/hyperlink" Target="http://www.es.amnesty.org/temas/justicia-internacional/otros-casos-abiertos-en-espana" TargetMode="External"/><Relationship Id="rId260" Type="http://schemas.openxmlformats.org/officeDocument/2006/relationships/hyperlink" Target="https://www.fidh.org/en/issues/litigation/litigation-against-individuals/Pinochet-and-others-Case/Historic-decision-on-the-crimes-of" TargetMode="External"/><Relationship Id="rId34" Type="http://schemas.openxmlformats.org/officeDocument/2006/relationships/hyperlink" Target="http://www.reuters.com/article/us-italy-renditions-verdict-idUSTRE5A33QB20091104" TargetMode="External"/><Relationship Id="rId55" Type="http://schemas.openxmlformats.org/officeDocument/2006/relationships/hyperlink" Target="http://www.reuters.com/article/us-italy-renditions-verdict-idUSTRE5A33QB20091104" TargetMode="External"/><Relationship Id="rId76" Type="http://schemas.openxmlformats.org/officeDocument/2006/relationships/hyperlink" Target="http://www.es.amnesty.org/temas/justicia-internacional/otros-casos-abiertos-en-espana" TargetMode="External"/><Relationship Id="rId97" Type="http://schemas.openxmlformats.org/officeDocument/2006/relationships/hyperlink" Target="http://www.es.amnesty.org/temas/justicia-internacional/otros-casos-abiertos-en-espana" TargetMode="External"/><Relationship Id="rId120" Type="http://schemas.openxmlformats.org/officeDocument/2006/relationships/hyperlink" Target="http://www.es.amnesty.org/temas/justicia-internacional/otros-casos-abiertos-en-espana" TargetMode="External"/><Relationship Id="rId141" Type="http://schemas.openxmlformats.org/officeDocument/2006/relationships/hyperlink" Target="http://www.es.amnesty.org/temas/justicia-internacional/otros-casos-abiertos-en-espana" TargetMode="External"/><Relationship Id="rId7" Type="http://schemas.openxmlformats.org/officeDocument/2006/relationships/hyperlink" Target="https://www.fidh.org/en/issues/litigation/litigation-against-individuals/Pinochet-and-others-Case/Historic-decision-on-the-crimes-of" TargetMode="External"/><Relationship Id="rId162" Type="http://schemas.openxmlformats.org/officeDocument/2006/relationships/hyperlink" Target="http://www.es.amnesty.org/temas/justicia-internacional/otros-casos-abiertos-en-espana" TargetMode="External"/><Relationship Id="rId183" Type="http://schemas.openxmlformats.org/officeDocument/2006/relationships/hyperlink" Target="http://www.es.amnesty.org/temas/justicia-internacional/otros-casos-abiertos-en-espana" TargetMode="External"/><Relationship Id="rId218" Type="http://schemas.openxmlformats.org/officeDocument/2006/relationships/hyperlink" Target="http://trial-ch.org/fileadmin/user_upload/documents/publications/UJ_Report/UJAR_2016.pdf" TargetMode="External"/><Relationship Id="rId239" Type="http://schemas.openxmlformats.org/officeDocument/2006/relationships/hyperlink" Target="https://books.google.com/books?id=RnpUxiYTT_IC&amp;pg=PA627&amp;lpg=PA627&amp;dq=Jorge+Olivera+France+indictment+judge+roger+le+loire&amp;source=bl&amp;ots=3CFMLh3ps-&amp;sig=XTSKAFhS63c6SwjmGT22sAi0cAg&amp;hl=en&amp;sa=X&amp;ved=0ahUKEwjr28zSk7_NAhVOzmMKHe8NDpcQ6AEIHDAA" TargetMode="External"/><Relationship Id="rId250" Type="http://schemas.openxmlformats.org/officeDocument/2006/relationships/hyperlink" Target="http://www.trial-ch.org/en/resources/trial-watch/trial-watch/profiles/profile/4308/action/show/controller/Profile/tab/legal-procedure.html" TargetMode="External"/><Relationship Id="rId271" Type="http://schemas.openxmlformats.org/officeDocument/2006/relationships/vmlDrawing" Target="../drawings/vmlDrawing2.vml"/><Relationship Id="rId24" Type="http://schemas.openxmlformats.org/officeDocument/2006/relationships/hyperlink" Target="http://www.reuters.com/article/us-france-rwanda-idUSL2136466220061121" TargetMode="External"/><Relationship Id="rId45" Type="http://schemas.openxmlformats.org/officeDocument/2006/relationships/hyperlink" Target="http://www.reuters.com/article/us-italy-renditions-verdict-idUSTRE5A33QB20091104" TargetMode="External"/><Relationship Id="rId66" Type="http://schemas.openxmlformats.org/officeDocument/2006/relationships/hyperlink" Target="http://www.es.amnesty.org/temas/justicia-internacional/otros-casos-abiertos-en-espana" TargetMode="External"/><Relationship Id="rId87" Type="http://schemas.openxmlformats.org/officeDocument/2006/relationships/hyperlink" Target="http://www.es.amnesty.org/temas/justicia-internacional/otros-casos-abiertos-en-espana" TargetMode="External"/><Relationship Id="rId110" Type="http://schemas.openxmlformats.org/officeDocument/2006/relationships/hyperlink" Target="http://www.es.amnesty.org/temas/justicia-internacional/otros-casos-abiertos-en-espana" TargetMode="External"/><Relationship Id="rId131" Type="http://schemas.openxmlformats.org/officeDocument/2006/relationships/hyperlink" Target="http://www.es.amnesty.org/temas/justicia-internacional/otros-casos-abiertos-en-espana" TargetMode="External"/><Relationship Id="rId152" Type="http://schemas.openxmlformats.org/officeDocument/2006/relationships/hyperlink" Target="http://www.es.amnesty.org/temas/justicia-internacional/otros-casos-abiertos-en-espana" TargetMode="External"/><Relationship Id="rId173" Type="http://schemas.openxmlformats.org/officeDocument/2006/relationships/hyperlink" Target="http://www.es.amnesty.org/temas/justicia-internacional/otros-casos-abiertos-en-espana" TargetMode="External"/><Relationship Id="rId194" Type="http://schemas.openxmlformats.org/officeDocument/2006/relationships/hyperlink" Target="http://www.es.amnesty.org/temas/justicia-internacional/otros-casos-abiertos-en-espana" TargetMode="External"/><Relationship Id="rId208" Type="http://schemas.openxmlformats.org/officeDocument/2006/relationships/hyperlink" Target="http://harpers.org/blog/2010/05/arrest-of-13-cia-agents-sought-in-spain/" TargetMode="External"/><Relationship Id="rId229" Type="http://schemas.openxmlformats.org/officeDocument/2006/relationships/hyperlink" Target="http://www.thelocal.no/20140409/norway-court-sends-rwanda-genocide-suspect-home" TargetMode="External"/><Relationship Id="rId240" Type="http://schemas.openxmlformats.org/officeDocument/2006/relationships/hyperlink" Target="http://www.phnompenhpost.com/national/french-trial-target-mok-samphan-and-chea" TargetMode="External"/><Relationship Id="rId261" Type="http://schemas.openxmlformats.org/officeDocument/2006/relationships/hyperlink" Target="https://www.fidh.org/en/issues/litigation/litigation-against-individuals/Pinochet-and-others-Case/Historic-decision-on-the-crimes-of" TargetMode="External"/><Relationship Id="rId14" Type="http://schemas.openxmlformats.org/officeDocument/2006/relationships/hyperlink" Target="https://www.fidh.org/en/issues/litigation/litigation-against-individuals/Pinochet-and-others-Case/Historic-decision-on-the-crimes-of" TargetMode="External"/><Relationship Id="rId35" Type="http://schemas.openxmlformats.org/officeDocument/2006/relationships/hyperlink" Target="http://www.reuters.com/article/us-italy-renditions-verdict-idUSTRE5A33QB20091104" TargetMode="External"/><Relationship Id="rId56" Type="http://schemas.openxmlformats.org/officeDocument/2006/relationships/hyperlink" Target="http://www.reuters.com/article/us-italy-renditions-verdict-idUSTRE5A33QB20091104" TargetMode="External"/><Relationship Id="rId77" Type="http://schemas.openxmlformats.org/officeDocument/2006/relationships/hyperlink" Target="http://www.es.amnesty.org/temas/justicia-internacional/otros-casos-abiertos-en-espana" TargetMode="External"/><Relationship Id="rId100" Type="http://schemas.openxmlformats.org/officeDocument/2006/relationships/hyperlink" Target="http://www.es.amnesty.org/temas/justicia-internacional/otros-casos-abiertos-en-espana" TargetMode="External"/><Relationship Id="rId8" Type="http://schemas.openxmlformats.org/officeDocument/2006/relationships/hyperlink" Target="https://www.fidh.org/en/issues/litigation/litigation-against-individuals/Pinochet-and-others-Case/Historic-decision-on-the-crimes-of" TargetMode="External"/><Relationship Id="rId98" Type="http://schemas.openxmlformats.org/officeDocument/2006/relationships/hyperlink" Target="http://www.es.amnesty.org/temas/justicia-internacional/otros-casos-abiertos-en-espana" TargetMode="External"/><Relationship Id="rId121" Type="http://schemas.openxmlformats.org/officeDocument/2006/relationships/hyperlink" Target="http://www.es.amnesty.org/temas/justicia-internacional/otros-casos-abiertos-en-espana" TargetMode="External"/><Relationship Id="rId142" Type="http://schemas.openxmlformats.org/officeDocument/2006/relationships/hyperlink" Target="http://www.es.amnesty.org/temas/justicia-internacional/otros-casos-abiertos-en-espana" TargetMode="External"/><Relationship Id="rId163" Type="http://schemas.openxmlformats.org/officeDocument/2006/relationships/hyperlink" Target="http://www.es.amnesty.org/temas/justicia-internacional/otros-casos-abiertos-en-espana" TargetMode="External"/><Relationship Id="rId184" Type="http://schemas.openxmlformats.org/officeDocument/2006/relationships/hyperlink" Target="http://www.es.amnesty.org/temas/justicia-internacional/otros-casos-abiertos-en-espana" TargetMode="External"/><Relationship Id="rId219" Type="http://schemas.openxmlformats.org/officeDocument/2006/relationships/hyperlink" Target="https://www.yahoo.com/news/turkish-court-tries-israelis-gaza-flotilla-case-094017427.html?ref=gs" TargetMode="External"/><Relationship Id="rId230" Type="http://schemas.openxmlformats.org/officeDocument/2006/relationships/hyperlink" Target="http://www.cnn.com/2015/08/31/europe/blood-diamonds/" TargetMode="External"/><Relationship Id="rId251" Type="http://schemas.openxmlformats.org/officeDocument/2006/relationships/hyperlink" Target="http://www.trial-ch.org/en/resources/trial-watch/trial-watch/profiles/profile/4308/action/show/controller/Profile/tab/legal-procedure.html" TargetMode="External"/><Relationship Id="rId25" Type="http://schemas.openxmlformats.org/officeDocument/2006/relationships/hyperlink" Target="http://www.reuters.com/article/us-france-rwanda-idUSL2136466220061121" TargetMode="External"/><Relationship Id="rId46" Type="http://schemas.openxmlformats.org/officeDocument/2006/relationships/hyperlink" Target="http://www.reuters.com/article/us-italy-renditions-verdict-idUSTRE5A33QB20091104" TargetMode="External"/><Relationship Id="rId67" Type="http://schemas.openxmlformats.org/officeDocument/2006/relationships/hyperlink" Target="http://www.es.amnesty.org/temas/justicia-internacional/otros-casos-abiertos-en-espana" TargetMode="External"/><Relationship Id="rId272" Type="http://schemas.openxmlformats.org/officeDocument/2006/relationships/comments" Target="../comments2.xml"/><Relationship Id="rId88" Type="http://schemas.openxmlformats.org/officeDocument/2006/relationships/hyperlink" Target="http://www.es.amnesty.org/temas/justicia-internacional/otros-casos-abiertos-en-espana" TargetMode="External"/><Relationship Id="rId111" Type="http://schemas.openxmlformats.org/officeDocument/2006/relationships/hyperlink" Target="http://www.es.amnesty.org/temas/justicia-internacional/otros-casos-abiertos-en-espana" TargetMode="External"/><Relationship Id="rId132" Type="http://schemas.openxmlformats.org/officeDocument/2006/relationships/hyperlink" Target="http://www.es.amnesty.org/temas/justicia-internacional/otros-casos-abiertos-en-espana" TargetMode="External"/><Relationship Id="rId153" Type="http://schemas.openxmlformats.org/officeDocument/2006/relationships/hyperlink" Target="http://www.es.amnesty.org/temas/justicia-internacional/otros-casos-abiertos-en-espana" TargetMode="External"/><Relationship Id="rId174" Type="http://schemas.openxmlformats.org/officeDocument/2006/relationships/hyperlink" Target="http://www.es.amnesty.org/temas/justicia-internacional/otros-casos-abiertos-en-espana" TargetMode="External"/><Relationship Id="rId195" Type="http://schemas.openxmlformats.org/officeDocument/2006/relationships/hyperlink" Target="http://www.es.amnesty.org/temas/justicia-internacional/otros-casos-abiertos-en-espana" TargetMode="External"/><Relationship Id="rId209" Type="http://schemas.openxmlformats.org/officeDocument/2006/relationships/hyperlink" Target="http://harpers.org/blog/2010/05/arrest-of-13-cia-agents-sought-in-spain/" TargetMode="External"/><Relationship Id="rId220" Type="http://schemas.openxmlformats.org/officeDocument/2006/relationships/hyperlink" Target="https://www.yahoo.com/news/turkish-court-tries-israelis-gaza-flotilla-case-094017427.html?ref=gs" TargetMode="External"/><Relationship Id="rId241" Type="http://schemas.openxmlformats.org/officeDocument/2006/relationships/hyperlink" Target="http://news.bbc.co.uk/2/hi/europe/311076.stm" TargetMode="External"/><Relationship Id="rId15" Type="http://schemas.openxmlformats.org/officeDocument/2006/relationships/hyperlink" Target="https://www.fidh.org/en/issues/litigation/litigation-against-individuals/Pinochet-and-others-Case/Historic-decision-on-the-crimes-of" TargetMode="External"/><Relationship Id="rId36" Type="http://schemas.openxmlformats.org/officeDocument/2006/relationships/hyperlink" Target="http://www.reuters.com/article/us-italy-renditions-verdict-idUSTRE5A33QB20091104" TargetMode="External"/><Relationship Id="rId57" Type="http://schemas.openxmlformats.org/officeDocument/2006/relationships/hyperlink" Target="https://sputniknews.com/europe/201704301053158497-poland-austrian-national-war-crimes-donbass/" TargetMode="External"/><Relationship Id="rId262" Type="http://schemas.openxmlformats.org/officeDocument/2006/relationships/hyperlink" Target="http://guernica37.org/2017/04/the-new-york-times-assad-opponents-seek-justice-for-syrias-war-victims/" TargetMode="External"/><Relationship Id="rId78" Type="http://schemas.openxmlformats.org/officeDocument/2006/relationships/hyperlink" Target="http://www.es.amnesty.org/temas/justicia-internacional/otros-casos-abiertos-en-espana" TargetMode="External"/><Relationship Id="rId99" Type="http://schemas.openxmlformats.org/officeDocument/2006/relationships/hyperlink" Target="http://www.es.amnesty.org/temas/justicia-internacional/otros-casos-abiertos-en-espana" TargetMode="External"/><Relationship Id="rId101" Type="http://schemas.openxmlformats.org/officeDocument/2006/relationships/hyperlink" Target="http://www.es.amnesty.org/temas/justicia-internacional/otros-casos-abiertos-en-espana" TargetMode="External"/><Relationship Id="rId122" Type="http://schemas.openxmlformats.org/officeDocument/2006/relationships/hyperlink" Target="http://www.es.amnesty.org/temas/justicia-internacional/otros-casos-abiertos-en-espana" TargetMode="External"/><Relationship Id="rId143" Type="http://schemas.openxmlformats.org/officeDocument/2006/relationships/hyperlink" Target="http://www.es.amnesty.org/temas/justicia-internacional/otros-casos-abiertos-en-espana" TargetMode="External"/><Relationship Id="rId164" Type="http://schemas.openxmlformats.org/officeDocument/2006/relationships/hyperlink" Target="http://www.es.amnesty.org/temas/justicia-internacional/otros-casos-abiertos-en-espana" TargetMode="External"/><Relationship Id="rId185" Type="http://schemas.openxmlformats.org/officeDocument/2006/relationships/hyperlink" Target="http://www.es.amnesty.org/temas/justicia-internacional/otros-casos-abiertos-en-espana" TargetMode="External"/><Relationship Id="rId9" Type="http://schemas.openxmlformats.org/officeDocument/2006/relationships/hyperlink" Target="https://www.fidh.org/en/issues/litigation/litigation-against-individuals/Pinochet-and-others-Case/Historic-decision-on-the-crimes-of" TargetMode="External"/><Relationship Id="rId210" Type="http://schemas.openxmlformats.org/officeDocument/2006/relationships/hyperlink" Target="http://harpers.org/blog/2010/05/arrest-of-13-cia-agents-sought-in-spain/" TargetMode="External"/><Relationship Id="rId26" Type="http://schemas.openxmlformats.org/officeDocument/2006/relationships/hyperlink" Target="http://www.reuters.com/article/us-germany-security-arrests-idUSKBN0KV0WR20150122" TargetMode="External"/><Relationship Id="rId231" Type="http://schemas.openxmlformats.org/officeDocument/2006/relationships/hyperlink" Target="https://trialinternational.org/latest-post/vladimir-katriuk/" TargetMode="External"/><Relationship Id="rId252" Type="http://schemas.openxmlformats.org/officeDocument/2006/relationships/hyperlink" Target="http://www.trial-ch.org/en/resources/trial-watch/trial-watch/profiles/profile/4308/action/show/controller/Profile/tab/legal-procedure.html" TargetMode="External"/><Relationship Id="rId47" Type="http://schemas.openxmlformats.org/officeDocument/2006/relationships/hyperlink" Target="http://www.reuters.com/article/us-italy-renditions-verdict-idUSTRE5A33QB20091104" TargetMode="External"/><Relationship Id="rId68" Type="http://schemas.openxmlformats.org/officeDocument/2006/relationships/hyperlink" Target="http://www.es.amnesty.org/temas/justicia-internacional/otros-casos-abiertos-en-espana" TargetMode="External"/><Relationship Id="rId89" Type="http://schemas.openxmlformats.org/officeDocument/2006/relationships/hyperlink" Target="http://www.es.amnesty.org/temas/justicia-internacional/otros-casos-abiertos-en-espana" TargetMode="External"/><Relationship Id="rId112" Type="http://schemas.openxmlformats.org/officeDocument/2006/relationships/hyperlink" Target="http://www.es.amnesty.org/temas/justicia-internacional/otros-casos-abiertos-en-espana" TargetMode="External"/><Relationship Id="rId133" Type="http://schemas.openxmlformats.org/officeDocument/2006/relationships/hyperlink" Target="http://www.es.amnesty.org/temas/justicia-internacional/otros-casos-abiertos-en-espana" TargetMode="External"/><Relationship Id="rId154" Type="http://schemas.openxmlformats.org/officeDocument/2006/relationships/hyperlink" Target="http://www.es.amnesty.org/temas/justicia-internacional/otros-casos-abiertos-en-espana" TargetMode="External"/><Relationship Id="rId175" Type="http://schemas.openxmlformats.org/officeDocument/2006/relationships/hyperlink" Target="http://www.es.amnesty.org/temas/justicia-internacional/otros-casos-abiertos-en-espana" TargetMode="External"/><Relationship Id="rId196" Type="http://schemas.openxmlformats.org/officeDocument/2006/relationships/hyperlink" Target="http://www.es.amnesty.org/temas/justicia-internacional/otros-casos-abiertos-en-espana" TargetMode="External"/><Relationship Id="rId200" Type="http://schemas.openxmlformats.org/officeDocument/2006/relationships/hyperlink" Target="http://www.es.amnesty.org/temas/justicia-internacional/otros-casos-abiertos-en-espana" TargetMode="External"/><Relationship Id="rId16" Type="http://schemas.openxmlformats.org/officeDocument/2006/relationships/hyperlink" Target="http://www.reuters.com/article/us-france-rwanda-idUSL2136466220061121" TargetMode="External"/><Relationship Id="rId221" Type="http://schemas.openxmlformats.org/officeDocument/2006/relationships/hyperlink" Target="https://www.yahoo.com/news/turkish-court-tries-israelis-gaza-flotilla-case-094017427.html?ref=gs" TargetMode="External"/><Relationship Id="rId242" Type="http://schemas.openxmlformats.org/officeDocument/2006/relationships/hyperlink" Target="http://www.phnompenhpost.com/national/french-trial-target-mok-samphan-and-chea" TargetMode="External"/><Relationship Id="rId263" Type="http://schemas.openxmlformats.org/officeDocument/2006/relationships/hyperlink" Target="http://guernica37.org/2017/04/the-new-york-times-assad-opponents-seek-justice-for-syrias-war-victims/" TargetMode="External"/><Relationship Id="rId37" Type="http://schemas.openxmlformats.org/officeDocument/2006/relationships/hyperlink" Target="http://www.reuters.com/article/us-italy-renditions-verdict-idUSTRE5A33QB20091104" TargetMode="External"/><Relationship Id="rId58" Type="http://schemas.openxmlformats.org/officeDocument/2006/relationships/hyperlink" Target="http://www.es.amnesty.org/temas/justicia-internacional/otros-casos-abiertos-en-espana" TargetMode="External"/><Relationship Id="rId79" Type="http://schemas.openxmlformats.org/officeDocument/2006/relationships/hyperlink" Target="http://www.es.amnesty.org/temas/justicia-internacional/otros-casos-abiertos-en-espana" TargetMode="External"/><Relationship Id="rId102" Type="http://schemas.openxmlformats.org/officeDocument/2006/relationships/hyperlink" Target="http://www.es.amnesty.org/temas/justicia-internacional/otros-casos-abiertos-en-espana" TargetMode="External"/><Relationship Id="rId123" Type="http://schemas.openxmlformats.org/officeDocument/2006/relationships/hyperlink" Target="http://www.es.amnesty.org/temas/justicia-internacional/otros-casos-abiertos-en-espana" TargetMode="External"/><Relationship Id="rId144" Type="http://schemas.openxmlformats.org/officeDocument/2006/relationships/hyperlink" Target="http://www.es.amnesty.org/temas/justicia-internacional/otros-casos-abiertos-en-espana" TargetMode="External"/><Relationship Id="rId90" Type="http://schemas.openxmlformats.org/officeDocument/2006/relationships/hyperlink" Target="http://www.es.amnesty.org/temas/justicia-internacional/otros-casos-abiertos-en-espana" TargetMode="External"/><Relationship Id="rId165" Type="http://schemas.openxmlformats.org/officeDocument/2006/relationships/hyperlink" Target="http://www.es.amnesty.org/temas/justicia-internacional/otros-casos-abiertos-en-espana" TargetMode="External"/><Relationship Id="rId186" Type="http://schemas.openxmlformats.org/officeDocument/2006/relationships/hyperlink" Target="http://www.es.amnesty.org/temas/justicia-internacional/otros-casos-abiertos-en-espana" TargetMode="External"/><Relationship Id="rId211" Type="http://schemas.openxmlformats.org/officeDocument/2006/relationships/hyperlink" Target="http://harpers.org/blog/2010/05/arrest-of-13-cia-agents-sought-in-spain/" TargetMode="External"/><Relationship Id="rId232" Type="http://schemas.openxmlformats.org/officeDocument/2006/relationships/hyperlink" Target="http://www.trial-ch.org/en/resources/trial-watch/trial-watch/profiles/profile/4766/action/show/controller/Profile/tab/legal-procedure.html" TargetMode="External"/><Relationship Id="rId253" Type="http://schemas.openxmlformats.org/officeDocument/2006/relationships/hyperlink" Target="http://www.trial-ch.org/en/resources/trial-watch/trial-watch/profiles/profile/4308/action/show/controller/Profile/tab/legal-procedure.html" TargetMode="External"/><Relationship Id="rId27" Type="http://schemas.openxmlformats.org/officeDocument/2006/relationships/hyperlink" Target="http://www.reuters.com/article/us-germany-security-arrests-idUSKBN0KV0WR20150122" TargetMode="External"/><Relationship Id="rId48" Type="http://schemas.openxmlformats.org/officeDocument/2006/relationships/hyperlink" Target="http://www.reuters.com/article/us-italy-renditions-verdict-idUSTRE5A33QB20091104" TargetMode="External"/><Relationship Id="rId69" Type="http://schemas.openxmlformats.org/officeDocument/2006/relationships/hyperlink" Target="http://www.es.amnesty.org/temas/justicia-internacional/otros-casos-abiertos-en-espana" TargetMode="External"/><Relationship Id="rId113" Type="http://schemas.openxmlformats.org/officeDocument/2006/relationships/hyperlink" Target="http://www.es.amnesty.org/temas/justicia-internacional/otros-casos-abiertos-en-espana" TargetMode="External"/><Relationship Id="rId134" Type="http://schemas.openxmlformats.org/officeDocument/2006/relationships/hyperlink" Target="http://www.es.amnesty.org/temas/justicia-internacional/otros-casos-abiertos-en-espana" TargetMode="External"/><Relationship Id="rId80" Type="http://schemas.openxmlformats.org/officeDocument/2006/relationships/hyperlink" Target="http://www.es.amnesty.org/temas/justicia-internacional/otros-casos-abiertos-en-espana" TargetMode="External"/><Relationship Id="rId155" Type="http://schemas.openxmlformats.org/officeDocument/2006/relationships/hyperlink" Target="http://www.es.amnesty.org/temas/justicia-internacional/otros-casos-abiertos-en-espana" TargetMode="External"/><Relationship Id="rId176" Type="http://schemas.openxmlformats.org/officeDocument/2006/relationships/hyperlink" Target="http://www.es.amnesty.org/temas/justicia-internacional/otros-casos-abiertos-en-espana" TargetMode="External"/><Relationship Id="rId197" Type="http://schemas.openxmlformats.org/officeDocument/2006/relationships/hyperlink" Target="http://www.es.amnesty.org/temas/justicia-internacional/otros-casos-abiertos-en-espana" TargetMode="External"/><Relationship Id="rId201" Type="http://schemas.openxmlformats.org/officeDocument/2006/relationships/hyperlink" Target="http://www.es.amnesty.org/temas/justicia-internacional/otros-casos-abiertos-en-espana" TargetMode="External"/><Relationship Id="rId222" Type="http://schemas.openxmlformats.org/officeDocument/2006/relationships/hyperlink" Target="https://www.yahoo.com/news/turkish-court-tries-israelis-gaza-flotilla-case-094017427.html?ref=gs" TargetMode="External"/><Relationship Id="rId243" Type="http://schemas.openxmlformats.org/officeDocument/2006/relationships/hyperlink" Target="http://news.bbc.co.uk/2/hi/europe/311076.stm" TargetMode="External"/><Relationship Id="rId264" Type="http://schemas.openxmlformats.org/officeDocument/2006/relationships/hyperlink" Target="http://guernica37.org/2017/04/the-new-york-times-assad-opponents-seek-justice-for-syrias-war-victims/" TargetMode="External"/><Relationship Id="rId17" Type="http://schemas.openxmlformats.org/officeDocument/2006/relationships/hyperlink" Target="http://www.reuters.com/article/us-france-rwanda-idUSL2136466220061121" TargetMode="External"/><Relationship Id="rId38" Type="http://schemas.openxmlformats.org/officeDocument/2006/relationships/hyperlink" Target="http://www.reuters.com/article/us-italy-renditions-verdict-idUSTRE5A33QB20091104" TargetMode="External"/><Relationship Id="rId59" Type="http://schemas.openxmlformats.org/officeDocument/2006/relationships/hyperlink" Target="http://www.es.amnesty.org/temas/justicia-internacional/otros-casos-abiertos-en-espana" TargetMode="External"/><Relationship Id="rId103" Type="http://schemas.openxmlformats.org/officeDocument/2006/relationships/hyperlink" Target="http://www.es.amnesty.org/temas/justicia-internacional/otros-casos-abiertos-en-espana" TargetMode="External"/><Relationship Id="rId124" Type="http://schemas.openxmlformats.org/officeDocument/2006/relationships/hyperlink" Target="http://www.es.amnesty.org/temas/justicia-internacional/otros-casos-abiertos-en-espana" TargetMode="External"/><Relationship Id="rId70" Type="http://schemas.openxmlformats.org/officeDocument/2006/relationships/hyperlink" Target="http://www.es.amnesty.org/temas/justicia-internacional/otros-casos-abiertos-en-espana" TargetMode="External"/><Relationship Id="rId91" Type="http://schemas.openxmlformats.org/officeDocument/2006/relationships/hyperlink" Target="http://www.es.amnesty.org/temas/justicia-internacional/otros-casos-abiertos-en-espana" TargetMode="External"/><Relationship Id="rId145" Type="http://schemas.openxmlformats.org/officeDocument/2006/relationships/hyperlink" Target="http://www.es.amnesty.org/temas/justicia-internacional/otros-casos-abiertos-en-espana" TargetMode="External"/><Relationship Id="rId166" Type="http://schemas.openxmlformats.org/officeDocument/2006/relationships/hyperlink" Target="http://www.es.amnesty.org/temas/justicia-internacional/otros-casos-abiertos-en-espana" TargetMode="External"/><Relationship Id="rId187" Type="http://schemas.openxmlformats.org/officeDocument/2006/relationships/hyperlink" Target="http://www.es.amnesty.org/temas/justicia-internacional/otros-casos-abiertos-en-espana" TargetMode="External"/><Relationship Id="rId1" Type="http://schemas.openxmlformats.org/officeDocument/2006/relationships/hyperlink" Target="https://www.icc-cpi.int/pages/situations.aspx" TargetMode="External"/><Relationship Id="rId212" Type="http://schemas.openxmlformats.org/officeDocument/2006/relationships/hyperlink" Target="http://harpers.org/blog/2010/05/arrest-of-13-cia-agents-sought-in-spain/" TargetMode="External"/><Relationship Id="rId233" Type="http://schemas.openxmlformats.org/officeDocument/2006/relationships/hyperlink" Target="http://www.lanacion.cl/noticias/pais/caso-soria-fiscalia-espanola-pide-detener-a-ex-agentes-dina/2009-07-27/213459.htmlhttp:/elclarin.cl/fpa/pdf/CasoSoriaAutode17112009.pdf" TargetMode="External"/><Relationship Id="rId254" Type="http://schemas.openxmlformats.org/officeDocument/2006/relationships/hyperlink" Target="http://www.trial-ch.org/en/resources/trial-watch/trial-watch/profiles/profile/4308/action/show/controller/Profile/tab/legal-procedure.html" TargetMode="External"/><Relationship Id="rId28" Type="http://schemas.openxmlformats.org/officeDocument/2006/relationships/hyperlink" Target="http://www.dw.com/en/d%C3%BCsseldorf-three-guilty-for-aiding-fdlr-in-rwanda/a-18112754" TargetMode="External"/><Relationship Id="rId49" Type="http://schemas.openxmlformats.org/officeDocument/2006/relationships/hyperlink" Target="http://www.reuters.com/article/us-italy-renditions-verdict-idUSTRE5A33QB20091104" TargetMode="External"/><Relationship Id="rId114" Type="http://schemas.openxmlformats.org/officeDocument/2006/relationships/hyperlink" Target="http://www.es.amnesty.org/temas/justicia-internacional/otros-casos-abiertos-en-espana" TargetMode="External"/><Relationship Id="rId60" Type="http://schemas.openxmlformats.org/officeDocument/2006/relationships/hyperlink" Target="http://www.es.amnesty.org/temas/justicia-internacional/otros-casos-abiertos-en-espana" TargetMode="External"/><Relationship Id="rId81" Type="http://schemas.openxmlformats.org/officeDocument/2006/relationships/hyperlink" Target="http://www.es.amnesty.org/temas/justicia-internacional/otros-casos-abiertos-en-espana" TargetMode="External"/><Relationship Id="rId135" Type="http://schemas.openxmlformats.org/officeDocument/2006/relationships/hyperlink" Target="http://www.es.amnesty.org/temas/justicia-internacional/otros-casos-abiertos-en-espana" TargetMode="External"/><Relationship Id="rId156" Type="http://schemas.openxmlformats.org/officeDocument/2006/relationships/hyperlink" Target="http://www.es.amnesty.org/temas/justicia-internacional/otros-casos-abiertos-en-espana" TargetMode="External"/><Relationship Id="rId177" Type="http://schemas.openxmlformats.org/officeDocument/2006/relationships/hyperlink" Target="http://www.es.amnesty.org/temas/justicia-internacional/otros-casos-abiertos-en-espana" TargetMode="External"/><Relationship Id="rId198" Type="http://schemas.openxmlformats.org/officeDocument/2006/relationships/hyperlink" Target="http://www.es.amnesty.org/temas/justicia-internacional/otros-casos-abiertos-en-espana" TargetMode="External"/><Relationship Id="rId202" Type="http://schemas.openxmlformats.org/officeDocument/2006/relationships/hyperlink" Target="http://harpers.org/blog/2010/05/arrest-of-13-cia-agents-sought-in-spain/" TargetMode="External"/><Relationship Id="rId223" Type="http://schemas.openxmlformats.org/officeDocument/2006/relationships/hyperlink" Target="https://www.hrw.org/sites/default/files/related_material/HRB_Chuckie_Taylor.pdf" TargetMode="External"/><Relationship Id="rId244" Type="http://schemas.openxmlformats.org/officeDocument/2006/relationships/hyperlink" Target="http://www.phnompenhpost.com/national/french-trial-target-mok-samphan-and-chea" TargetMode="External"/><Relationship Id="rId18" Type="http://schemas.openxmlformats.org/officeDocument/2006/relationships/hyperlink" Target="http://www.reuters.com/article/us-france-rwanda-idUSL2136466220061121" TargetMode="External"/><Relationship Id="rId39" Type="http://schemas.openxmlformats.org/officeDocument/2006/relationships/hyperlink" Target="http://www.reuters.com/article/us-italy-renditions-verdict-idUSTRE5A33QB20091104" TargetMode="External"/><Relationship Id="rId265" Type="http://schemas.openxmlformats.org/officeDocument/2006/relationships/hyperlink" Target="http://guernica37.org/2017/04/the-new-york-times-assad-opponents-seek-justice-for-syrias-war-victims/" TargetMode="External"/><Relationship Id="rId50" Type="http://schemas.openxmlformats.org/officeDocument/2006/relationships/hyperlink" Target="http://www.reuters.com/article/us-italy-renditions-verdict-idUSTRE5A33QB20091104" TargetMode="External"/><Relationship Id="rId104" Type="http://schemas.openxmlformats.org/officeDocument/2006/relationships/hyperlink" Target="http://www.es.amnesty.org/temas/justicia-internacional/otros-casos-abiertos-en-espana" TargetMode="External"/><Relationship Id="rId125" Type="http://schemas.openxmlformats.org/officeDocument/2006/relationships/hyperlink" Target="http://www.es.amnesty.org/temas/justicia-internacional/otros-casos-abiertos-en-espana" TargetMode="External"/><Relationship Id="rId146" Type="http://schemas.openxmlformats.org/officeDocument/2006/relationships/hyperlink" Target="http://www.es.amnesty.org/temas/justicia-internacional/otros-casos-abiertos-en-espana" TargetMode="External"/><Relationship Id="rId167" Type="http://schemas.openxmlformats.org/officeDocument/2006/relationships/hyperlink" Target="http://www.es.amnesty.org/temas/justicia-internacional/otros-casos-abiertos-en-espana" TargetMode="External"/><Relationship Id="rId188" Type="http://schemas.openxmlformats.org/officeDocument/2006/relationships/hyperlink" Target="http://www.es.amnesty.org/temas/justicia-internacional/otros-casos-abiertos-en-espana" TargetMode="External"/><Relationship Id="rId71" Type="http://schemas.openxmlformats.org/officeDocument/2006/relationships/hyperlink" Target="http://www.es.amnesty.org/temas/justicia-internacional/otros-casos-abiertos-en-espana" TargetMode="External"/><Relationship Id="rId92" Type="http://schemas.openxmlformats.org/officeDocument/2006/relationships/hyperlink" Target="http://www.es.amnesty.org/temas/justicia-internacional/otros-casos-abiertos-en-espana" TargetMode="External"/><Relationship Id="rId213" Type="http://schemas.openxmlformats.org/officeDocument/2006/relationships/hyperlink" Target="http://harpers.org/blog/2010/05/arrest-of-13-cia-agents-sought-in-spain/" TargetMode="External"/><Relationship Id="rId234" Type="http://schemas.openxmlformats.org/officeDocument/2006/relationships/hyperlink" Target="http://elclarin.cl/fpa/pdf/CasoSoriaAutode17112009.pdf" TargetMode="External"/><Relationship Id="rId2" Type="http://schemas.openxmlformats.org/officeDocument/2006/relationships/hyperlink" Target="http://www.nesl.edu/userfiles/file/wcmemos/2003/harrah.pdf" TargetMode="External"/><Relationship Id="rId29" Type="http://schemas.openxmlformats.org/officeDocument/2006/relationships/hyperlink" Target="http://www.dw.com/en/d%C3%BCsseldorf-three-guilty-for-aiding-fdlr-in-rwanda/a-18112754" TargetMode="External"/><Relationship Id="rId255" Type="http://schemas.openxmlformats.org/officeDocument/2006/relationships/hyperlink" Target="https://www.fidh.org/en/issues/litigation/litigation-against-individuals/Pinochet-and-others-Case/Historic-decision-on-the-crimes-of" TargetMode="External"/><Relationship Id="rId40" Type="http://schemas.openxmlformats.org/officeDocument/2006/relationships/hyperlink" Target="http://www.reuters.com/article/us-italy-renditions-verdict-idUSTRE5A33QB20091104" TargetMode="External"/><Relationship Id="rId115" Type="http://schemas.openxmlformats.org/officeDocument/2006/relationships/hyperlink" Target="http://www.es.amnesty.org/temas/justicia-internacional/otros-casos-abiertos-en-espana" TargetMode="External"/><Relationship Id="rId136" Type="http://schemas.openxmlformats.org/officeDocument/2006/relationships/hyperlink" Target="http://www.es.amnesty.org/temas/justicia-internacional/otros-casos-abiertos-en-espana" TargetMode="External"/><Relationship Id="rId157" Type="http://schemas.openxmlformats.org/officeDocument/2006/relationships/hyperlink" Target="http://www.es.amnesty.org/temas/justicia-internacional/otros-casos-abiertos-en-espana" TargetMode="External"/><Relationship Id="rId178" Type="http://schemas.openxmlformats.org/officeDocument/2006/relationships/hyperlink" Target="http://www.es.amnesty.org/temas/justicia-internacional/otros-casos-abiertos-en-espana" TargetMode="External"/><Relationship Id="rId61" Type="http://schemas.openxmlformats.org/officeDocument/2006/relationships/hyperlink" Target="http://www.es.amnesty.org/temas/justicia-internacional/otros-casos-abiertos-en-espana" TargetMode="External"/><Relationship Id="rId82" Type="http://schemas.openxmlformats.org/officeDocument/2006/relationships/hyperlink" Target="http://www.es.amnesty.org/temas/justicia-internacional/otros-casos-abiertos-en-espana" TargetMode="External"/><Relationship Id="rId199" Type="http://schemas.openxmlformats.org/officeDocument/2006/relationships/hyperlink" Target="http://www.es.amnesty.org/temas/justicia-internacional/otros-casos-abiertos-en-espana" TargetMode="External"/><Relationship Id="rId203" Type="http://schemas.openxmlformats.org/officeDocument/2006/relationships/hyperlink" Target="http://harpers.org/blog/2010/05/arrest-of-13-cia-agents-sought-in-spain/" TargetMode="External"/><Relationship Id="rId19" Type="http://schemas.openxmlformats.org/officeDocument/2006/relationships/hyperlink" Target="http://www.reuters.com/article/us-france-rwanda-idUSL2136466220061121" TargetMode="External"/><Relationship Id="rId224" Type="http://schemas.openxmlformats.org/officeDocument/2006/relationships/hyperlink" Target="https://www.fidh.org/en/region/north-africa-middle-east/syria/the-case-of-two-disappeared-franco-syrians-in-a-bachar-el-assad-jail" TargetMode="External"/><Relationship Id="rId245" Type="http://schemas.openxmlformats.org/officeDocument/2006/relationships/hyperlink" Target="http://news.bbc.co.uk/2/hi/europe/311076.stm" TargetMode="External"/><Relationship Id="rId266" Type="http://schemas.openxmlformats.org/officeDocument/2006/relationships/hyperlink" Target="http://guernica37.org/2017/04/the-new-york-times-assad-opponents-seek-justice-for-syrias-war-victims/" TargetMode="External"/><Relationship Id="rId30" Type="http://schemas.openxmlformats.org/officeDocument/2006/relationships/hyperlink" Target="http://www.dw.com/en/d%C3%BCsseldorf-three-guilty-for-aiding-fdlr-in-rwanda/a-18112754" TargetMode="External"/><Relationship Id="rId105" Type="http://schemas.openxmlformats.org/officeDocument/2006/relationships/hyperlink" Target="http://www.es.amnesty.org/temas/justicia-internacional/otros-casos-abiertos-en-espana" TargetMode="External"/><Relationship Id="rId126" Type="http://schemas.openxmlformats.org/officeDocument/2006/relationships/hyperlink" Target="http://www.es.amnesty.org/temas/justicia-internacional/otros-casos-abiertos-en-espana" TargetMode="External"/><Relationship Id="rId147" Type="http://schemas.openxmlformats.org/officeDocument/2006/relationships/hyperlink" Target="http://www.es.amnesty.org/temas/justicia-internacional/otros-casos-abiertos-en-espana" TargetMode="External"/><Relationship Id="rId168" Type="http://schemas.openxmlformats.org/officeDocument/2006/relationships/hyperlink" Target="http://www.es.amnesty.org/temas/justicia-internacional/otros-casos-abiertos-en-espana" TargetMode="External"/><Relationship Id="rId51" Type="http://schemas.openxmlformats.org/officeDocument/2006/relationships/hyperlink" Target="http://www.reuters.com/article/us-italy-renditions-verdict-idUSTRE5A33QB20091104" TargetMode="External"/><Relationship Id="rId72" Type="http://schemas.openxmlformats.org/officeDocument/2006/relationships/hyperlink" Target="http://www.es.amnesty.org/temas/justicia-internacional/otros-casos-abiertos-en-espana" TargetMode="External"/><Relationship Id="rId93" Type="http://schemas.openxmlformats.org/officeDocument/2006/relationships/hyperlink" Target="http://www.es.amnesty.org/temas/justicia-internacional/otros-casos-abiertos-en-espana" TargetMode="External"/><Relationship Id="rId189" Type="http://schemas.openxmlformats.org/officeDocument/2006/relationships/hyperlink" Target="http://www.es.amnesty.org/temas/justicia-internacional/otros-casos-abiertos-en-espana" TargetMode="External"/><Relationship Id="rId3" Type="http://schemas.openxmlformats.org/officeDocument/2006/relationships/hyperlink" Target="https://www.fidh.org/en/issues/litigation/litigation-against-individuals/Pinochet-and-others-Case/Historic-decision-on-the-crimes-of" TargetMode="External"/><Relationship Id="rId214" Type="http://schemas.openxmlformats.org/officeDocument/2006/relationships/hyperlink" Target="http://harpers.org/blog/2010/05/arrest-of-13-cia-agents-sought-in-spain/" TargetMode="External"/><Relationship Id="rId235" Type="http://schemas.openxmlformats.org/officeDocument/2006/relationships/hyperlink" Target="https://trialinternational.org/latest-post/herman-julio-brady-roche/" TargetMode="External"/><Relationship Id="rId256" Type="http://schemas.openxmlformats.org/officeDocument/2006/relationships/hyperlink" Target="https://www.fidh.org/en/issues/litigation/litigation-against-individuals/Pinochet-and-others-Case/Historic-decision-on-the-crimes-of" TargetMode="External"/><Relationship Id="rId116" Type="http://schemas.openxmlformats.org/officeDocument/2006/relationships/hyperlink" Target="http://www.es.amnesty.org/temas/justicia-internacional/otros-casos-abiertos-en-espana" TargetMode="External"/><Relationship Id="rId137" Type="http://schemas.openxmlformats.org/officeDocument/2006/relationships/hyperlink" Target="http://www.es.amnesty.org/temas/justicia-internacional/otros-casos-abiertos-en-espana" TargetMode="External"/><Relationship Id="rId158" Type="http://schemas.openxmlformats.org/officeDocument/2006/relationships/hyperlink" Target="http://www.es.amnesty.org/temas/justicia-internacional/otros-casos-abiertos-en-espana" TargetMode="External"/><Relationship Id="rId20" Type="http://schemas.openxmlformats.org/officeDocument/2006/relationships/hyperlink" Target="http://www.reuters.com/article/us-france-rwanda-idUSL2136466220061121" TargetMode="External"/><Relationship Id="rId41" Type="http://schemas.openxmlformats.org/officeDocument/2006/relationships/hyperlink" Target="http://www.reuters.com/article/us-italy-renditions-verdict-idUSTRE5A33QB20091104" TargetMode="External"/><Relationship Id="rId62" Type="http://schemas.openxmlformats.org/officeDocument/2006/relationships/hyperlink" Target="http://www.es.amnesty.org/temas/justicia-internacional/otros-casos-abiertos-en-espana" TargetMode="External"/><Relationship Id="rId83" Type="http://schemas.openxmlformats.org/officeDocument/2006/relationships/hyperlink" Target="http://www.es.amnesty.org/temas/justicia-internacional/otros-casos-abiertos-en-espana" TargetMode="External"/><Relationship Id="rId179" Type="http://schemas.openxmlformats.org/officeDocument/2006/relationships/hyperlink" Target="http://www.es.amnesty.org/temas/justicia-internacional/otros-casos-abiertos-en-espana" TargetMode="External"/><Relationship Id="rId190" Type="http://schemas.openxmlformats.org/officeDocument/2006/relationships/hyperlink" Target="http://www.es.amnesty.org/temas/justicia-internacional/otros-casos-abiertos-en-espana" TargetMode="External"/><Relationship Id="rId204" Type="http://schemas.openxmlformats.org/officeDocument/2006/relationships/hyperlink" Target="http://harpers.org/blog/2010/05/arrest-of-13-cia-agents-sought-in-spain/" TargetMode="External"/><Relationship Id="rId225" Type="http://schemas.openxmlformats.org/officeDocument/2006/relationships/hyperlink" Target="http://www.sddt.com/News/article.cfm?SourceCode=199812081v" TargetMode="External"/><Relationship Id="rId246" Type="http://schemas.openxmlformats.org/officeDocument/2006/relationships/hyperlink" Target="http://www.phnompenhpost.com/national/french-trial-target-mok-samphan-and-chea" TargetMode="External"/><Relationship Id="rId267" Type="http://schemas.openxmlformats.org/officeDocument/2006/relationships/hyperlink" Target="http://guernica37.org/2017/04/the-new-york-times-assad-opponents-seek-justice-for-syrias-war-victims/" TargetMode="External"/><Relationship Id="rId106" Type="http://schemas.openxmlformats.org/officeDocument/2006/relationships/hyperlink" Target="http://www.es.amnesty.org/temas/justicia-internacional/otros-casos-abiertos-en-espana" TargetMode="External"/><Relationship Id="rId127" Type="http://schemas.openxmlformats.org/officeDocument/2006/relationships/hyperlink" Target="http://www.es.amnesty.org/temas/justicia-internacional/otros-casos-abiertos-en-espana" TargetMode="External"/><Relationship Id="rId10" Type="http://schemas.openxmlformats.org/officeDocument/2006/relationships/hyperlink" Target="https://www.fidh.org/en/issues/litigation/litigation-against-individuals/Pinochet-and-others-Case/Historic-decision-on-the-crimes-of" TargetMode="External"/><Relationship Id="rId31" Type="http://schemas.openxmlformats.org/officeDocument/2006/relationships/hyperlink" Target="http://abcnews.go.com/International/wireStory/germany-arrests-syrian-man-accused-membership-rape-45319759" TargetMode="External"/><Relationship Id="rId52" Type="http://schemas.openxmlformats.org/officeDocument/2006/relationships/hyperlink" Target="http://www.reuters.com/article/us-italy-renditions-verdict-idUSTRE5A33QB20091104" TargetMode="External"/><Relationship Id="rId73" Type="http://schemas.openxmlformats.org/officeDocument/2006/relationships/hyperlink" Target="http://www.es.amnesty.org/temas/justicia-internacional/otros-casos-abiertos-en-espana" TargetMode="External"/><Relationship Id="rId94" Type="http://schemas.openxmlformats.org/officeDocument/2006/relationships/hyperlink" Target="http://www.es.amnesty.org/temas/justicia-internacional/otros-casos-abiertos-en-espana" TargetMode="External"/><Relationship Id="rId148" Type="http://schemas.openxmlformats.org/officeDocument/2006/relationships/hyperlink" Target="http://www.es.amnesty.org/temas/justicia-internacional/otros-casos-abiertos-en-espana" TargetMode="External"/><Relationship Id="rId169" Type="http://schemas.openxmlformats.org/officeDocument/2006/relationships/hyperlink" Target="http://www.es.amnesty.org/temas/justicia-internacional/otros-casos-abiertos-en-espana" TargetMode="External"/><Relationship Id="rId4" Type="http://schemas.openxmlformats.org/officeDocument/2006/relationships/hyperlink" Target="https://www.fidh.org/en/issues/litigation/litigation-against-individuals/Pinochet-and-others-Case/Historic-decision-on-the-crimes-of" TargetMode="External"/><Relationship Id="rId180" Type="http://schemas.openxmlformats.org/officeDocument/2006/relationships/hyperlink" Target="http://www.es.amnesty.org/temas/justicia-internacional/otros-casos-abiertos-en-espana" TargetMode="External"/><Relationship Id="rId215" Type="http://schemas.openxmlformats.org/officeDocument/2006/relationships/hyperlink" Target="http://www.huffingtonpost.com/huff-wires/20151214/eu-sweden-terror-crimes/" TargetMode="External"/><Relationship Id="rId236" Type="http://schemas.openxmlformats.org/officeDocument/2006/relationships/hyperlink" Target="https://trialinternational.org/latest-post/freddy-padilla-de-leon/" TargetMode="External"/><Relationship Id="rId257" Type="http://schemas.openxmlformats.org/officeDocument/2006/relationships/hyperlink" Target="https://www.fidh.org/en/issues/litigation/litigation-against-individuals/Pinochet-and-others-Case/Historic-decision-on-the-crimes-of" TargetMode="External"/><Relationship Id="rId42" Type="http://schemas.openxmlformats.org/officeDocument/2006/relationships/hyperlink" Target="http://www.reuters.com/article/us-italy-renditions-verdict-idUSTRE5A33QB20091104" TargetMode="External"/><Relationship Id="rId84" Type="http://schemas.openxmlformats.org/officeDocument/2006/relationships/hyperlink" Target="http://www.es.amnesty.org/temas/justicia-internacional/otros-casos-abiertos-en-espana" TargetMode="External"/><Relationship Id="rId138" Type="http://schemas.openxmlformats.org/officeDocument/2006/relationships/hyperlink" Target="http://www.es.amnesty.org/temas/justicia-internacional/otros-casos-abiertos-en-espana" TargetMode="External"/><Relationship Id="rId191" Type="http://schemas.openxmlformats.org/officeDocument/2006/relationships/hyperlink" Target="http://www.es.amnesty.org/temas/justicia-internacional/otros-casos-abiertos-en-espana" TargetMode="External"/><Relationship Id="rId205" Type="http://schemas.openxmlformats.org/officeDocument/2006/relationships/hyperlink" Target="http://harpers.org/blog/2010/05/arrest-of-13-cia-agents-sought-in-spain/" TargetMode="External"/><Relationship Id="rId247" Type="http://schemas.openxmlformats.org/officeDocument/2006/relationships/hyperlink" Target="http://news.bbc.co.uk/2/hi/europe/311076.stm" TargetMode="External"/><Relationship Id="rId107" Type="http://schemas.openxmlformats.org/officeDocument/2006/relationships/hyperlink" Target="http://www.es.amnesty.org/temas/justicia-internacional/otros-casos-abiertos-en-espana"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hyperlink" Target="http://www.reuters.com/article/us-mideast-crisis-germany-prosecutor-idUSKBN0JP1DI20141211" TargetMode="External"/><Relationship Id="rId1" Type="http://schemas.openxmlformats.org/officeDocument/2006/relationships/hyperlink" Target="http://www.reuters.com/article/us-mideast-crisis-germany-prosecutor-idUSKBN0JP1DI2014121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IV1991"/>
  <sheetViews>
    <sheetView showGridLines="0" tabSelected="1" zoomScaleNormal="88" workbookViewId="0">
      <pane xSplit="10" ySplit="1" topLeftCell="L861" activePane="bottomRight" state="frozen"/>
      <selection pane="topRight" activeCell="K1" sqref="K1"/>
      <selection pane="bottomLeft" activeCell="A2" sqref="A2"/>
      <selection pane="bottomRight" activeCell="O217" sqref="O217:U1991"/>
    </sheetView>
  </sheetViews>
  <sheetFormatPr baseColWidth="10" defaultColWidth="8.83203125" defaultRowHeight="15" x14ac:dyDescent="0.2"/>
  <cols>
    <col min="1" max="1" width="10.5" style="1" customWidth="1"/>
    <col min="2" max="2" width="5.6640625" style="1" customWidth="1"/>
    <col min="3" max="3" width="19.1640625" style="497" customWidth="1"/>
    <col min="4" max="4" width="14.5" style="1" customWidth="1"/>
    <col min="5" max="5" width="14.6640625" style="1" customWidth="1"/>
    <col min="6" max="6" width="7.5" style="1" customWidth="1"/>
    <col min="7" max="9" width="6.5" style="1" customWidth="1"/>
    <col min="10" max="10" width="18.83203125" style="380" customWidth="1"/>
    <col min="11" max="11" width="17.5" style="1" customWidth="1"/>
    <col min="12" max="12" width="51.83203125" style="1" customWidth="1"/>
    <col min="13" max="13" width="13" style="1" customWidth="1"/>
    <col min="14" max="14" width="11.5" style="1" customWidth="1"/>
    <col min="15" max="15" width="11.5" style="505" customWidth="1"/>
    <col min="16" max="17" width="12.83203125" style="1" customWidth="1"/>
    <col min="18" max="18" width="11.6640625" style="1" customWidth="1"/>
    <col min="19" max="19" width="12" style="1" customWidth="1"/>
    <col min="20" max="20" width="17.5" style="654" customWidth="1"/>
    <col min="21" max="21" width="17.5" style="1" customWidth="1"/>
    <col min="22" max="23" width="12" style="1" customWidth="1"/>
    <col min="24" max="25" width="13.5" style="1" customWidth="1"/>
    <col min="26" max="26" width="9.1640625" style="1" customWidth="1"/>
    <col min="27" max="27" width="11.33203125" style="1" customWidth="1"/>
    <col min="28" max="32" width="18.5" style="1" customWidth="1"/>
    <col min="33" max="33" width="21.1640625" style="1" customWidth="1"/>
    <col min="34" max="35" width="21.5" style="1" customWidth="1"/>
    <col min="36" max="36" width="27" style="1" customWidth="1"/>
    <col min="37" max="37" width="22.5" style="1" customWidth="1"/>
    <col min="38" max="38" width="68.33203125" style="380" customWidth="1"/>
    <col min="39" max="39" width="37" style="1" customWidth="1"/>
    <col min="40" max="45" width="22.5" style="1" customWidth="1"/>
    <col min="46" max="48" width="28.5" style="1" customWidth="1"/>
    <col min="49" max="55" width="22.5" style="1" customWidth="1"/>
    <col min="56" max="56" width="61.33203125" style="1" customWidth="1"/>
    <col min="57" max="58" width="15.83203125" style="1" customWidth="1"/>
    <col min="59" max="59" width="28" style="1" customWidth="1"/>
    <col min="60" max="67" width="14.6640625" style="1" customWidth="1"/>
    <col min="68" max="256" width="8.83203125" style="1" customWidth="1"/>
  </cols>
  <sheetData>
    <row r="1" spans="1:67" ht="93" customHeight="1" thickTop="1" x14ac:dyDescent="0.2">
      <c r="A1" s="2" t="s">
        <v>0</v>
      </c>
      <c r="B1" s="2" t="s">
        <v>1</v>
      </c>
      <c r="C1" s="2" t="s">
        <v>2</v>
      </c>
      <c r="D1" s="2" t="s">
        <v>3</v>
      </c>
      <c r="E1" s="2" t="s">
        <v>4</v>
      </c>
      <c r="F1" s="2" t="s">
        <v>5</v>
      </c>
      <c r="G1" s="2" t="s">
        <v>6</v>
      </c>
      <c r="H1" s="2" t="s">
        <v>7</v>
      </c>
      <c r="I1" s="3" t="s">
        <v>8</v>
      </c>
      <c r="J1" s="2" t="s">
        <v>9</v>
      </c>
      <c r="K1" s="4" t="s">
        <v>10</v>
      </c>
      <c r="L1" s="4" t="s">
        <v>11</v>
      </c>
      <c r="M1" s="5" t="s">
        <v>12</v>
      </c>
      <c r="N1" s="6" t="s">
        <v>13</v>
      </c>
      <c r="O1" s="506" t="s">
        <v>14</v>
      </c>
      <c r="P1" s="4" t="s">
        <v>15</v>
      </c>
      <c r="Q1" s="4" t="s">
        <v>16</v>
      </c>
      <c r="R1" s="4" t="s">
        <v>17</v>
      </c>
      <c r="S1" s="4" t="s">
        <v>18</v>
      </c>
      <c r="T1" s="648" t="s">
        <v>19</v>
      </c>
      <c r="U1" s="4" t="s">
        <v>20</v>
      </c>
      <c r="V1" s="7" t="s">
        <v>21</v>
      </c>
      <c r="W1" s="7" t="s">
        <v>22</v>
      </c>
      <c r="X1" s="8" t="s">
        <v>23</v>
      </c>
      <c r="Y1" s="4" t="s">
        <v>24</v>
      </c>
      <c r="Z1" s="7" t="s">
        <v>25</v>
      </c>
      <c r="AA1" s="2" t="s">
        <v>26</v>
      </c>
      <c r="AB1" s="7" t="s">
        <v>27</v>
      </c>
      <c r="AC1" s="7" t="s">
        <v>28</v>
      </c>
      <c r="AD1" s="7" t="s">
        <v>29</v>
      </c>
      <c r="AE1" s="7" t="s">
        <v>30</v>
      </c>
      <c r="AF1" s="7" t="s">
        <v>31</v>
      </c>
      <c r="AG1" s="2" t="s">
        <v>32</v>
      </c>
      <c r="AH1" s="4" t="s">
        <v>33</v>
      </c>
      <c r="AI1" s="4" t="s">
        <v>34</v>
      </c>
      <c r="AJ1" s="2" t="s">
        <v>35</v>
      </c>
      <c r="AK1" s="4" t="s">
        <v>36</v>
      </c>
      <c r="AL1" s="4" t="s">
        <v>37</v>
      </c>
      <c r="AM1" s="4" t="s">
        <v>3579</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3236</v>
      </c>
      <c r="BC1" s="4" t="s">
        <v>54</v>
      </c>
      <c r="BD1" s="9" t="s">
        <v>55</v>
      </c>
      <c r="BE1" s="2" t="s">
        <v>56</v>
      </c>
      <c r="BF1" s="7" t="s">
        <v>57</v>
      </c>
      <c r="BG1" s="7" t="s">
        <v>58</v>
      </c>
      <c r="BH1" s="7" t="s">
        <v>59</v>
      </c>
      <c r="BI1" s="4" t="s">
        <v>60</v>
      </c>
      <c r="BJ1" s="4" t="s">
        <v>61</v>
      </c>
      <c r="BK1" s="7" t="s">
        <v>62</v>
      </c>
      <c r="BL1" s="7" t="s">
        <v>63</v>
      </c>
      <c r="BM1" s="7" t="s">
        <v>64</v>
      </c>
      <c r="BN1" s="8" t="s">
        <v>65</v>
      </c>
      <c r="BO1" s="8" t="s">
        <v>66</v>
      </c>
    </row>
    <row r="2" spans="1:67" ht="150" hidden="1" customHeight="1" x14ac:dyDescent="0.2">
      <c r="A2" s="489" t="s">
        <v>740</v>
      </c>
      <c r="B2" s="11"/>
      <c r="C2" s="490" t="s">
        <v>2667</v>
      </c>
      <c r="D2" s="489" t="s">
        <v>124</v>
      </c>
      <c r="E2" s="489" t="s">
        <v>137</v>
      </c>
      <c r="F2" s="10">
        <v>1</v>
      </c>
      <c r="G2" s="10">
        <v>0</v>
      </c>
      <c r="H2" s="10">
        <v>0</v>
      </c>
      <c r="I2" s="11"/>
      <c r="J2" s="490" t="s">
        <v>1077</v>
      </c>
      <c r="K2" s="591" t="s">
        <v>1089</v>
      </c>
      <c r="L2" s="490" t="s">
        <v>2668</v>
      </c>
      <c r="M2" s="12" t="s">
        <v>75</v>
      </c>
      <c r="N2" s="13">
        <f t="shared" ref="N2:N13" si="0">YEAR(IF(AND(O2&lt;&gt;"NA",O2&lt;&gt;""),O2,IF(AND(P2&lt;&gt;"NA",P2&lt;&gt;""),P2,IF(AND(Q2&lt;&gt;"NA",Q2&lt;&gt;""),Q2,IF(AND(R2&lt;&gt;"NA",R2&lt;&gt;""),R2,S2)))))</f>
        <v>1988</v>
      </c>
      <c r="O2" s="14">
        <v>32174</v>
      </c>
      <c r="P2" s="12" t="s">
        <v>75</v>
      </c>
      <c r="Q2" s="12" t="s">
        <v>75</v>
      </c>
      <c r="R2" s="12" t="s">
        <v>75</v>
      </c>
      <c r="S2" s="12" t="s">
        <v>75</v>
      </c>
      <c r="T2" s="12" t="s">
        <v>75</v>
      </c>
      <c r="U2" s="12" t="s">
        <v>75</v>
      </c>
      <c r="V2" s="10">
        <v>1</v>
      </c>
      <c r="W2" s="10">
        <f t="shared" ref="W2:W48" si="1">IF(OR(AND(Q2&lt;&gt;"NA",Q2&lt;&gt;""),AND(S2&lt;&gt;"NA",S2&lt;&gt;""),AND(T2&lt;&gt;"NA",T2&lt;&gt;"")),1,0)</f>
        <v>0</v>
      </c>
      <c r="X2" s="10">
        <f t="shared" ref="X2:X48" si="2">IF(OR(AND(S2&lt;&gt;"NA",S2&lt;&gt;""),Y2=1),1,0)</f>
        <v>0</v>
      </c>
      <c r="Y2" s="10">
        <f t="shared" ref="Y2:Y48" si="3">IF(AND(T2&lt;&gt;"NA",T2&lt;&gt;""),1,0)</f>
        <v>0</v>
      </c>
      <c r="Z2" s="10">
        <v>-1</v>
      </c>
      <c r="AA2" s="10">
        <v>-2</v>
      </c>
      <c r="AB2" s="10">
        <v>0</v>
      </c>
      <c r="AC2" s="10">
        <v>0</v>
      </c>
      <c r="AD2" s="10">
        <v>1</v>
      </c>
      <c r="AE2" s="10">
        <v>0</v>
      </c>
      <c r="AF2" s="10">
        <v>0</v>
      </c>
      <c r="AG2" s="10">
        <v>0</v>
      </c>
      <c r="AH2" s="15">
        <v>1</v>
      </c>
      <c r="AI2" s="15">
        <v>0</v>
      </c>
      <c r="AJ2" s="489" t="s">
        <v>128</v>
      </c>
      <c r="AK2" s="489" t="s">
        <v>139</v>
      </c>
      <c r="AL2" s="490" t="s">
        <v>2642</v>
      </c>
      <c r="AM2" s="19">
        <f>IF(AND(AN2=1,AO2=1),3,IF(AND(AN2=1,OR(AO2=0,AO2=-1)),1,IF(AND(OR(AN2=0,AN2=-1),AO2=1),2,IF(AND(AN2=0,AN2=-1),OR(AO2=0,AO2=-1),4))))</f>
        <v>3</v>
      </c>
      <c r="AN2" s="10">
        <v>1</v>
      </c>
      <c r="AO2" s="10">
        <v>1</v>
      </c>
      <c r="AP2" s="10">
        <v>0</v>
      </c>
      <c r="AQ2" s="10">
        <v>-1</v>
      </c>
      <c r="AR2" s="10">
        <v>-1</v>
      </c>
      <c r="AS2" s="19">
        <v>0</v>
      </c>
      <c r="AT2" s="10">
        <v>-2</v>
      </c>
      <c r="AU2" s="15">
        <v>-3</v>
      </c>
      <c r="AV2" s="10">
        <v>0</v>
      </c>
      <c r="AW2" s="10">
        <v>0</v>
      </c>
      <c r="AX2" s="10">
        <v>0</v>
      </c>
      <c r="AY2" s="10">
        <v>0</v>
      </c>
      <c r="AZ2" s="10">
        <v>1</v>
      </c>
      <c r="BA2" s="10">
        <v>1</v>
      </c>
      <c r="BB2" s="10">
        <v>-1</v>
      </c>
      <c r="BC2" s="10">
        <v>1</v>
      </c>
      <c r="BD2" s="16"/>
      <c r="BE2" s="11"/>
      <c r="BF2" s="11"/>
      <c r="BG2" s="11"/>
      <c r="BH2" s="11"/>
      <c r="BI2" s="11"/>
      <c r="BJ2" s="10">
        <v>-1</v>
      </c>
      <c r="BK2" s="11"/>
      <c r="BL2" s="11"/>
      <c r="BM2" s="11"/>
      <c r="BN2" s="11"/>
      <c r="BO2" s="11"/>
    </row>
    <row r="3" spans="1:67" ht="395" hidden="1" x14ac:dyDescent="0.2">
      <c r="A3" s="29" t="s">
        <v>186</v>
      </c>
      <c r="B3" s="30"/>
      <c r="C3" s="97" t="s">
        <v>2571</v>
      </c>
      <c r="D3" s="31" t="s">
        <v>270</v>
      </c>
      <c r="E3" s="31" t="s">
        <v>92</v>
      </c>
      <c r="F3" s="32">
        <v>1</v>
      </c>
      <c r="G3" s="32">
        <v>0</v>
      </c>
      <c r="H3" s="32">
        <v>0</v>
      </c>
      <c r="I3" s="33"/>
      <c r="J3" s="34" t="s">
        <v>2490</v>
      </c>
      <c r="K3" s="35"/>
      <c r="L3" s="34" t="s">
        <v>2496</v>
      </c>
      <c r="M3" s="36" t="s">
        <v>2244</v>
      </c>
      <c r="N3" s="24">
        <f t="shared" si="0"/>
        <v>1999</v>
      </c>
      <c r="O3" s="37">
        <v>36235</v>
      </c>
      <c r="P3" s="37">
        <v>36466</v>
      </c>
      <c r="Q3" s="36" t="s">
        <v>75</v>
      </c>
      <c r="R3" s="36" t="s">
        <v>75</v>
      </c>
      <c r="S3" s="36" t="s">
        <v>75</v>
      </c>
      <c r="T3" s="36" t="s">
        <v>75</v>
      </c>
      <c r="U3" s="36" t="s">
        <v>75</v>
      </c>
      <c r="V3" s="32">
        <v>1</v>
      </c>
      <c r="W3" s="19">
        <f t="shared" si="1"/>
        <v>0</v>
      </c>
      <c r="X3" s="19">
        <f t="shared" si="2"/>
        <v>0</v>
      </c>
      <c r="Y3" s="19">
        <f t="shared" si="3"/>
        <v>0</v>
      </c>
      <c r="Z3" s="96">
        <v>-1</v>
      </c>
      <c r="AA3" s="96">
        <v>-2</v>
      </c>
      <c r="AB3" s="32">
        <v>1</v>
      </c>
      <c r="AC3" s="32">
        <v>1</v>
      </c>
      <c r="AD3" s="32">
        <v>0</v>
      </c>
      <c r="AE3" s="32">
        <v>0</v>
      </c>
      <c r="AF3" s="32">
        <v>1</v>
      </c>
      <c r="AG3" s="32">
        <v>1</v>
      </c>
      <c r="AH3" s="629">
        <v>1</v>
      </c>
      <c r="AI3" s="629">
        <v>1</v>
      </c>
      <c r="AJ3" s="31" t="s">
        <v>96</v>
      </c>
      <c r="AK3" s="31" t="s">
        <v>97</v>
      </c>
      <c r="AL3" s="34" t="s">
        <v>2493</v>
      </c>
      <c r="AM3" s="19">
        <f>IF(AND(AN3=1,AO3=1),3,IF(AND(AN3=1,OR(AO3=0,AO3=-1)),1,IF(AND(OR(AN3=0,AN3=-1),AO3=1),2,IF(AND(AN3=0,AN3=-1),OR(AO3=0,AO3=-1),4))))</f>
        <v>3</v>
      </c>
      <c r="AN3" s="629">
        <v>1</v>
      </c>
      <c r="AO3" s="629">
        <v>1</v>
      </c>
      <c r="AP3" s="629">
        <v>1</v>
      </c>
      <c r="AQ3" s="629">
        <v>1</v>
      </c>
      <c r="AR3" s="629">
        <v>1</v>
      </c>
      <c r="AS3" s="642"/>
      <c r="AT3" s="629">
        <v>0</v>
      </c>
      <c r="AU3" s="26">
        <f>IF(BA3&lt;1,-1)</f>
        <v>-1</v>
      </c>
      <c r="AV3" s="629">
        <v>1</v>
      </c>
      <c r="AW3" s="629">
        <v>0</v>
      </c>
      <c r="AX3" s="629">
        <v>0</v>
      </c>
      <c r="AY3" s="10">
        <v>0</v>
      </c>
      <c r="AZ3" s="629">
        <v>0</v>
      </c>
      <c r="BA3" s="32">
        <v>0</v>
      </c>
      <c r="BB3" s="32">
        <v>0</v>
      </c>
      <c r="BC3" s="32">
        <v>0</v>
      </c>
      <c r="BD3" s="28"/>
      <c r="BE3" s="33"/>
      <c r="BF3" s="34" t="s">
        <v>2494</v>
      </c>
      <c r="BG3" s="33"/>
      <c r="BH3" s="33"/>
      <c r="BI3" s="32">
        <v>1</v>
      </c>
      <c r="BJ3" s="32">
        <v>1</v>
      </c>
      <c r="BK3" s="33"/>
      <c r="BL3" s="33"/>
      <c r="BM3" s="33"/>
      <c r="BN3" s="33"/>
      <c r="BO3" s="33"/>
    </row>
    <row r="4" spans="1:67" ht="96" hidden="1" x14ac:dyDescent="0.2">
      <c r="A4" s="64" t="s">
        <v>1722</v>
      </c>
      <c r="B4" s="42"/>
      <c r="C4" s="64" t="s">
        <v>1730</v>
      </c>
      <c r="D4" s="17" t="s">
        <v>153</v>
      </c>
      <c r="E4" s="18" t="s">
        <v>302</v>
      </c>
      <c r="F4" s="19">
        <v>1</v>
      </c>
      <c r="G4" s="19">
        <v>1</v>
      </c>
      <c r="H4" s="19">
        <v>1</v>
      </c>
      <c r="I4" s="20"/>
      <c r="J4" s="375" t="s">
        <v>3308</v>
      </c>
      <c r="K4" s="22" t="s">
        <v>1725</v>
      </c>
      <c r="L4" s="21" t="s">
        <v>1726</v>
      </c>
      <c r="M4" s="25"/>
      <c r="N4" s="47">
        <f t="shared" si="0"/>
        <v>2017</v>
      </c>
      <c r="O4" s="23" t="s">
        <v>75</v>
      </c>
      <c r="P4" s="25">
        <v>42794</v>
      </c>
      <c r="Q4" s="25">
        <v>42853</v>
      </c>
      <c r="R4" s="25">
        <v>42795</v>
      </c>
      <c r="S4" s="25">
        <v>43003</v>
      </c>
      <c r="T4" s="23" t="s">
        <v>75</v>
      </c>
      <c r="U4" s="23" t="s">
        <v>75</v>
      </c>
      <c r="V4" s="19">
        <v>1</v>
      </c>
      <c r="W4" s="19">
        <f t="shared" si="1"/>
        <v>1</v>
      </c>
      <c r="X4" s="19">
        <f t="shared" si="2"/>
        <v>1</v>
      </c>
      <c r="Y4" s="19">
        <f t="shared" si="3"/>
        <v>0</v>
      </c>
      <c r="Z4" s="19">
        <v>-1</v>
      </c>
      <c r="AA4" s="19">
        <v>-2</v>
      </c>
      <c r="AB4" s="19">
        <v>0</v>
      </c>
      <c r="AC4" s="19">
        <v>0</v>
      </c>
      <c r="AD4" s="19">
        <v>1</v>
      </c>
      <c r="AE4" s="19">
        <v>0</v>
      </c>
      <c r="AF4" s="19">
        <v>0</v>
      </c>
      <c r="AG4" s="19">
        <v>1</v>
      </c>
      <c r="AH4" s="19">
        <v>1</v>
      </c>
      <c r="AI4" s="19">
        <v>0</v>
      </c>
      <c r="AJ4" s="18" t="s">
        <v>134</v>
      </c>
      <c r="AK4" s="18" t="s">
        <v>77</v>
      </c>
      <c r="AL4" s="21" t="s">
        <v>1727</v>
      </c>
      <c r="AM4" s="19">
        <v>4</v>
      </c>
      <c r="AN4" s="19">
        <v>-1</v>
      </c>
      <c r="AO4" s="19">
        <v>-1</v>
      </c>
      <c r="AP4" s="19">
        <v>-1</v>
      </c>
      <c r="AQ4" s="19">
        <v>1</v>
      </c>
      <c r="AR4" s="19">
        <v>-1</v>
      </c>
      <c r="AS4" s="19">
        <v>0</v>
      </c>
      <c r="AT4" s="19">
        <v>-1</v>
      </c>
      <c r="AU4" s="26">
        <v>0</v>
      </c>
      <c r="AV4" s="26">
        <v>0</v>
      </c>
      <c r="AW4" s="19">
        <v>0</v>
      </c>
      <c r="AX4" s="19">
        <v>0</v>
      </c>
      <c r="AY4" s="19">
        <v>0</v>
      </c>
      <c r="AZ4" s="19">
        <v>1</v>
      </c>
      <c r="BA4" s="19">
        <v>1</v>
      </c>
      <c r="BB4" s="19">
        <v>1</v>
      </c>
      <c r="BC4" s="19">
        <v>-1</v>
      </c>
      <c r="BD4" s="20"/>
      <c r="BE4" s="20"/>
      <c r="BF4" s="20"/>
      <c r="BG4" s="20"/>
      <c r="BH4" s="20"/>
      <c r="BI4" s="20"/>
      <c r="BJ4" s="20"/>
      <c r="BK4" s="20"/>
      <c r="BL4" s="20"/>
      <c r="BM4" s="20"/>
      <c r="BN4" s="20"/>
      <c r="BO4" s="19">
        <v>1</v>
      </c>
    </row>
    <row r="5" spans="1:67" ht="64" hidden="1" x14ac:dyDescent="0.2">
      <c r="A5" s="17" t="s">
        <v>112</v>
      </c>
      <c r="B5" s="20"/>
      <c r="C5" s="64" t="s">
        <v>1051</v>
      </c>
      <c r="D5" s="18" t="s">
        <v>1052</v>
      </c>
      <c r="E5" s="18" t="s">
        <v>324</v>
      </c>
      <c r="F5" s="19">
        <v>1</v>
      </c>
      <c r="G5" s="19">
        <v>0</v>
      </c>
      <c r="H5" s="19">
        <v>0</v>
      </c>
      <c r="I5" s="20"/>
      <c r="J5" s="44"/>
      <c r="K5" s="43"/>
      <c r="L5" s="21" t="s">
        <v>1053</v>
      </c>
      <c r="M5" s="25"/>
      <c r="N5" s="24">
        <f t="shared" si="0"/>
        <v>2001</v>
      </c>
      <c r="O5" s="25">
        <v>36936</v>
      </c>
      <c r="P5" s="23" t="s">
        <v>75</v>
      </c>
      <c r="Q5" s="23" t="s">
        <v>75</v>
      </c>
      <c r="R5" s="23" t="s">
        <v>75</v>
      </c>
      <c r="S5" s="23" t="s">
        <v>75</v>
      </c>
      <c r="T5" s="23" t="s">
        <v>75</v>
      </c>
      <c r="U5" s="23" t="s">
        <v>75</v>
      </c>
      <c r="V5" s="19">
        <v>1</v>
      </c>
      <c r="W5" s="19">
        <f t="shared" si="1"/>
        <v>0</v>
      </c>
      <c r="X5" s="19">
        <f t="shared" si="2"/>
        <v>0</v>
      </c>
      <c r="Y5" s="19">
        <f t="shared" si="3"/>
        <v>0</v>
      </c>
      <c r="Z5" s="19">
        <v>-1</v>
      </c>
      <c r="AA5" s="19">
        <v>-2</v>
      </c>
      <c r="AB5" s="10">
        <v>1</v>
      </c>
      <c r="AC5" s="19">
        <v>0</v>
      </c>
      <c r="AD5" s="19">
        <v>0</v>
      </c>
      <c r="AE5" s="19">
        <v>0</v>
      </c>
      <c r="AF5" s="10">
        <v>0</v>
      </c>
      <c r="AG5" s="19">
        <v>1</v>
      </c>
      <c r="AH5" s="26">
        <v>-1</v>
      </c>
      <c r="AI5" s="26">
        <v>0</v>
      </c>
      <c r="AJ5" s="18" t="s">
        <v>87</v>
      </c>
      <c r="AK5" s="18" t="s">
        <v>77</v>
      </c>
      <c r="AL5" s="21" t="s">
        <v>1054</v>
      </c>
      <c r="AM5" s="19">
        <f>IF(AND(AN5=1,AO5=1),3,IF(AND(AN5=1,OR(AO5=0,AO5=-1)),1,IF(AND(OR(AN5=0,AN5=-1),AO5=1),2,IF(AND(AN5=0,AN5=-1),OR(AO5=0,AO5=-1),4))))</f>
        <v>3</v>
      </c>
      <c r="AN5" s="19">
        <v>1</v>
      </c>
      <c r="AO5" s="19">
        <v>1</v>
      </c>
      <c r="AP5" s="19">
        <v>1</v>
      </c>
      <c r="AQ5" s="19">
        <v>1</v>
      </c>
      <c r="AR5" s="19">
        <v>1</v>
      </c>
      <c r="AS5" s="19">
        <v>0</v>
      </c>
      <c r="AT5" s="19">
        <v>0</v>
      </c>
      <c r="AU5" s="26">
        <f>IF(BA5&lt;1,-1)</f>
        <v>-1</v>
      </c>
      <c r="AV5" s="19">
        <v>0</v>
      </c>
      <c r="AW5" s="26">
        <v>0</v>
      </c>
      <c r="AX5" s="26">
        <v>0</v>
      </c>
      <c r="AY5" s="19">
        <v>0</v>
      </c>
      <c r="AZ5" s="19">
        <v>1</v>
      </c>
      <c r="BA5" s="19">
        <v>0</v>
      </c>
      <c r="BB5" s="19">
        <v>0</v>
      </c>
      <c r="BC5" s="19">
        <v>0</v>
      </c>
      <c r="BD5" s="28"/>
      <c r="BE5" s="20"/>
      <c r="BF5" s="20"/>
      <c r="BG5" s="20"/>
      <c r="BH5" s="18" t="s">
        <v>1055</v>
      </c>
      <c r="BI5" s="20"/>
      <c r="BJ5" s="19">
        <v>1</v>
      </c>
      <c r="BK5" s="20"/>
      <c r="BL5" s="20"/>
      <c r="BM5" s="20"/>
      <c r="BN5" s="20"/>
      <c r="BO5" s="20"/>
    </row>
    <row r="6" spans="1:67" ht="288" hidden="1" x14ac:dyDescent="0.2">
      <c r="A6" s="17" t="s">
        <v>300</v>
      </c>
      <c r="B6" s="42"/>
      <c r="C6" s="64" t="s">
        <v>301</v>
      </c>
      <c r="D6" s="18" t="s">
        <v>153</v>
      </c>
      <c r="E6" s="18" t="s">
        <v>302</v>
      </c>
      <c r="F6" s="19">
        <v>1</v>
      </c>
      <c r="G6" s="19">
        <v>1</v>
      </c>
      <c r="H6" s="19">
        <v>1</v>
      </c>
      <c r="I6" s="19">
        <v>0</v>
      </c>
      <c r="J6" s="21" t="s">
        <v>303</v>
      </c>
      <c r="K6" s="43"/>
      <c r="L6" s="375" t="s">
        <v>3267</v>
      </c>
      <c r="M6" s="25"/>
      <c r="N6" s="24">
        <f t="shared" si="0"/>
        <v>2017</v>
      </c>
      <c r="O6" s="25">
        <v>42795</v>
      </c>
      <c r="P6" s="23" t="s">
        <v>75</v>
      </c>
      <c r="Q6" s="23" t="s">
        <v>75</v>
      </c>
      <c r="R6" s="23" t="s">
        <v>75</v>
      </c>
      <c r="S6" s="23" t="s">
        <v>75</v>
      </c>
      <c r="T6" s="23" t="s">
        <v>75</v>
      </c>
      <c r="U6" s="23" t="s">
        <v>75</v>
      </c>
      <c r="V6" s="19">
        <v>1</v>
      </c>
      <c r="W6" s="19">
        <f t="shared" si="1"/>
        <v>0</v>
      </c>
      <c r="X6" s="19">
        <f t="shared" si="2"/>
        <v>0</v>
      </c>
      <c r="Y6" s="19">
        <f t="shared" si="3"/>
        <v>0</v>
      </c>
      <c r="Z6" s="19">
        <v>-1</v>
      </c>
      <c r="AA6" s="19">
        <v>-2</v>
      </c>
      <c r="AB6" s="10">
        <v>2</v>
      </c>
      <c r="AC6" s="19">
        <v>0</v>
      </c>
      <c r="AD6" s="19">
        <v>1</v>
      </c>
      <c r="AE6" s="19">
        <v>1</v>
      </c>
      <c r="AF6" s="10">
        <v>0</v>
      </c>
      <c r="AG6" s="19">
        <v>1</v>
      </c>
      <c r="AH6" s="26">
        <v>1</v>
      </c>
      <c r="AI6" s="26">
        <v>0</v>
      </c>
      <c r="AJ6" s="18" t="s">
        <v>134</v>
      </c>
      <c r="AK6" s="18" t="s">
        <v>77</v>
      </c>
      <c r="AL6" s="21" t="s">
        <v>305</v>
      </c>
      <c r="AM6" s="19">
        <v>3</v>
      </c>
      <c r="AN6" s="19">
        <v>1</v>
      </c>
      <c r="AO6" s="19">
        <v>1</v>
      </c>
      <c r="AP6" s="19">
        <v>1</v>
      </c>
      <c r="AQ6" s="19">
        <v>1</v>
      </c>
      <c r="AR6" s="19">
        <v>1</v>
      </c>
      <c r="AS6" s="19">
        <v>1</v>
      </c>
      <c r="AT6" s="19">
        <v>0</v>
      </c>
      <c r="AU6" s="26">
        <v>-1</v>
      </c>
      <c r="AV6" s="26">
        <v>0</v>
      </c>
      <c r="AW6" s="26">
        <v>0</v>
      </c>
      <c r="AX6" s="19">
        <v>0</v>
      </c>
      <c r="AY6" s="19">
        <v>0</v>
      </c>
      <c r="AZ6" s="19">
        <v>0</v>
      </c>
      <c r="BA6" s="19">
        <v>0</v>
      </c>
      <c r="BB6" s="19">
        <v>0</v>
      </c>
      <c r="BC6" s="19">
        <v>0</v>
      </c>
      <c r="BD6" s="20"/>
      <c r="BE6" s="20"/>
      <c r="BF6" s="20"/>
      <c r="BG6" s="20"/>
      <c r="BH6" s="20"/>
      <c r="BI6" s="20"/>
      <c r="BJ6" s="20"/>
      <c r="BK6" s="20"/>
      <c r="BL6" s="20"/>
      <c r="BM6" s="20"/>
      <c r="BN6" s="20"/>
      <c r="BO6" s="20"/>
    </row>
    <row r="7" spans="1:67" ht="176" hidden="1" x14ac:dyDescent="0.2">
      <c r="A7" s="17" t="s">
        <v>78</v>
      </c>
      <c r="B7" s="17" t="s">
        <v>79</v>
      </c>
      <c r="C7" s="64" t="s">
        <v>80</v>
      </c>
      <c r="D7" s="18" t="s">
        <v>81</v>
      </c>
      <c r="E7" s="18" t="s">
        <v>82</v>
      </c>
      <c r="F7" s="19">
        <v>1</v>
      </c>
      <c r="G7" s="19">
        <v>0</v>
      </c>
      <c r="H7" s="19">
        <v>1</v>
      </c>
      <c r="I7" s="20"/>
      <c r="J7" s="21" t="s">
        <v>83</v>
      </c>
      <c r="K7" s="22" t="s">
        <v>84</v>
      </c>
      <c r="L7" s="21" t="s">
        <v>85</v>
      </c>
      <c r="M7" s="23" t="s">
        <v>86</v>
      </c>
      <c r="N7" s="24">
        <f t="shared" si="0"/>
        <v>2003</v>
      </c>
      <c r="O7" s="25">
        <v>37904</v>
      </c>
      <c r="P7" s="25"/>
      <c r="Q7" s="25">
        <v>41999</v>
      </c>
      <c r="R7" s="25">
        <v>38075</v>
      </c>
      <c r="S7" s="23" t="s">
        <v>75</v>
      </c>
      <c r="T7" s="23" t="s">
        <v>75</v>
      </c>
      <c r="U7" s="23" t="s">
        <v>75</v>
      </c>
      <c r="V7" s="19">
        <v>1</v>
      </c>
      <c r="W7" s="19">
        <f t="shared" si="1"/>
        <v>1</v>
      </c>
      <c r="X7" s="19">
        <f t="shared" si="2"/>
        <v>0</v>
      </c>
      <c r="Y7" s="19">
        <f t="shared" si="3"/>
        <v>0</v>
      </c>
      <c r="Z7" s="19">
        <v>-1</v>
      </c>
      <c r="AA7" s="19">
        <v>-2</v>
      </c>
      <c r="AB7" s="10">
        <v>1</v>
      </c>
      <c r="AC7" s="19">
        <v>0</v>
      </c>
      <c r="AD7" s="19">
        <v>0</v>
      </c>
      <c r="AE7" s="19">
        <v>1</v>
      </c>
      <c r="AF7" s="10">
        <v>1</v>
      </c>
      <c r="AG7" s="19">
        <v>1</v>
      </c>
      <c r="AH7" s="26">
        <v>1</v>
      </c>
      <c r="AI7" s="19">
        <v>1</v>
      </c>
      <c r="AJ7" s="18" t="s">
        <v>87</v>
      </c>
      <c r="AK7" s="18" t="s">
        <v>77</v>
      </c>
      <c r="AL7" s="27">
        <v>4</v>
      </c>
      <c r="AM7" s="19">
        <f t="shared" ref="AM7:AM16" si="4">IF(AND(AN7=1,AO7=1),3,IF(AND(AN7=1,OR(AO7=0,AO7=-1)),1,IF(AND(OR(AN7=0,AN7=-1),AO7=1),2,IF(AND(AN7=0,AN7=-1),OR(AO7=0,AO7=-1),4))))</f>
        <v>3</v>
      </c>
      <c r="AN7" s="19">
        <v>1</v>
      </c>
      <c r="AO7" s="19">
        <v>1</v>
      </c>
      <c r="AP7" s="19">
        <v>1</v>
      </c>
      <c r="AQ7" s="19">
        <v>-1</v>
      </c>
      <c r="AR7" s="19">
        <v>-1</v>
      </c>
      <c r="AS7" s="19">
        <v>0</v>
      </c>
      <c r="AT7" s="19">
        <v>0</v>
      </c>
      <c r="AU7" s="26">
        <v>-1</v>
      </c>
      <c r="AV7" s="19">
        <v>1</v>
      </c>
      <c r="AW7" s="19">
        <v>0</v>
      </c>
      <c r="AX7" s="19">
        <v>0</v>
      </c>
      <c r="AY7" s="19">
        <v>0</v>
      </c>
      <c r="AZ7" s="19">
        <v>1</v>
      </c>
      <c r="BA7" s="19">
        <v>1</v>
      </c>
      <c r="BB7" s="19">
        <v>-1</v>
      </c>
      <c r="BC7" s="19">
        <v>1</v>
      </c>
      <c r="BD7" s="28"/>
      <c r="BE7" s="20"/>
      <c r="BF7" s="20"/>
      <c r="BG7" s="20"/>
      <c r="BH7" s="20"/>
      <c r="BI7" s="20"/>
      <c r="BJ7" s="19">
        <v>1</v>
      </c>
      <c r="BK7" s="20"/>
      <c r="BL7" s="20"/>
      <c r="BM7" s="20"/>
      <c r="BN7" s="20"/>
      <c r="BO7" s="20"/>
    </row>
    <row r="8" spans="1:67" ht="128" hidden="1" x14ac:dyDescent="0.2">
      <c r="A8" s="17" t="s">
        <v>67</v>
      </c>
      <c r="B8" s="17" t="s">
        <v>676</v>
      </c>
      <c r="C8" s="64" t="s">
        <v>677</v>
      </c>
      <c r="D8" s="18" t="s">
        <v>678</v>
      </c>
      <c r="E8" s="18" t="s">
        <v>92</v>
      </c>
      <c r="F8" s="19">
        <v>1</v>
      </c>
      <c r="G8" s="19">
        <v>1</v>
      </c>
      <c r="H8" s="19">
        <v>1</v>
      </c>
      <c r="I8" s="20"/>
      <c r="J8" s="21" t="s">
        <v>679</v>
      </c>
      <c r="K8" s="46"/>
      <c r="L8" s="375" t="s">
        <v>3209</v>
      </c>
      <c r="M8" s="45"/>
      <c r="N8" s="24">
        <f t="shared" si="0"/>
        <v>2013</v>
      </c>
      <c r="O8" s="25">
        <v>41288</v>
      </c>
      <c r="P8" s="23" t="s">
        <v>75</v>
      </c>
      <c r="Q8" s="23" t="s">
        <v>75</v>
      </c>
      <c r="R8" s="23" t="s">
        <v>75</v>
      </c>
      <c r="S8" s="23" t="s">
        <v>75</v>
      </c>
      <c r="T8" s="23" t="s">
        <v>75</v>
      </c>
      <c r="U8" s="23" t="s">
        <v>75</v>
      </c>
      <c r="V8" s="19">
        <v>1</v>
      </c>
      <c r="W8" s="19">
        <f t="shared" si="1"/>
        <v>0</v>
      </c>
      <c r="X8" s="19">
        <f t="shared" si="2"/>
        <v>0</v>
      </c>
      <c r="Y8" s="19">
        <f t="shared" si="3"/>
        <v>0</v>
      </c>
      <c r="Z8" s="19">
        <v>-1</v>
      </c>
      <c r="AA8" s="19">
        <v>-2</v>
      </c>
      <c r="AB8" s="10">
        <v>0</v>
      </c>
      <c r="AC8" s="19">
        <v>0</v>
      </c>
      <c r="AD8" s="19">
        <v>0</v>
      </c>
      <c r="AE8" s="19">
        <v>1</v>
      </c>
      <c r="AF8" s="10">
        <v>1</v>
      </c>
      <c r="AG8" s="19">
        <v>1</v>
      </c>
      <c r="AH8" s="19">
        <v>1</v>
      </c>
      <c r="AI8" s="19">
        <v>1</v>
      </c>
      <c r="AJ8" s="18" t="s">
        <v>87</v>
      </c>
      <c r="AK8" s="18" t="s">
        <v>97</v>
      </c>
      <c r="AL8" s="21" t="s">
        <v>680</v>
      </c>
      <c r="AM8" s="19">
        <f t="shared" si="4"/>
        <v>3</v>
      </c>
      <c r="AN8" s="19">
        <v>1</v>
      </c>
      <c r="AO8" s="19">
        <v>1</v>
      </c>
      <c r="AP8" s="19">
        <v>1</v>
      </c>
      <c r="AQ8" s="19">
        <v>0</v>
      </c>
      <c r="AR8" s="19">
        <v>-1</v>
      </c>
      <c r="AS8" s="19">
        <v>0</v>
      </c>
      <c r="AT8" s="19">
        <v>0</v>
      </c>
      <c r="AU8" s="26">
        <f t="shared" ref="AU8:AU16" si="5">IF(BA8&lt;1,-1)</f>
        <v>-1</v>
      </c>
      <c r="AV8" s="19">
        <v>0</v>
      </c>
      <c r="AW8" s="19">
        <v>0</v>
      </c>
      <c r="AX8" s="19">
        <v>0</v>
      </c>
      <c r="AY8" s="19">
        <v>0</v>
      </c>
      <c r="AZ8" s="19">
        <v>0</v>
      </c>
      <c r="BA8" s="19">
        <v>0</v>
      </c>
      <c r="BB8" s="19">
        <v>0</v>
      </c>
      <c r="BC8" s="19">
        <v>0</v>
      </c>
      <c r="BD8" s="28"/>
      <c r="BE8" s="20"/>
      <c r="BF8" s="20"/>
      <c r="BG8" s="20"/>
      <c r="BH8" s="20"/>
      <c r="BI8" s="20"/>
      <c r="BJ8" s="19">
        <v>1</v>
      </c>
      <c r="BK8" s="20"/>
      <c r="BL8" s="20"/>
      <c r="BM8" s="20"/>
      <c r="BN8" s="20"/>
      <c r="BO8" s="20"/>
    </row>
    <row r="9" spans="1:67" ht="48" hidden="1" x14ac:dyDescent="0.2">
      <c r="A9" s="17" t="s">
        <v>140</v>
      </c>
      <c r="B9" s="17" t="s">
        <v>197</v>
      </c>
      <c r="C9" s="21" t="s">
        <v>980</v>
      </c>
      <c r="D9" s="18" t="s">
        <v>678</v>
      </c>
      <c r="E9" s="18" t="s">
        <v>82</v>
      </c>
      <c r="F9" s="19">
        <v>1</v>
      </c>
      <c r="G9" s="19">
        <v>1</v>
      </c>
      <c r="H9" s="19">
        <v>0</v>
      </c>
      <c r="I9" s="20"/>
      <c r="J9" s="44"/>
      <c r="K9" s="43"/>
      <c r="L9" s="377" t="s">
        <v>981</v>
      </c>
      <c r="M9" s="25"/>
      <c r="N9" s="24">
        <f t="shared" si="0"/>
        <v>2013</v>
      </c>
      <c r="O9" s="25">
        <v>41415</v>
      </c>
      <c r="P9" s="23" t="s">
        <v>75</v>
      </c>
      <c r="Q9" s="23" t="s">
        <v>75</v>
      </c>
      <c r="R9" s="23" t="s">
        <v>75</v>
      </c>
      <c r="S9" s="23" t="s">
        <v>75</v>
      </c>
      <c r="T9" s="23" t="s">
        <v>75</v>
      </c>
      <c r="U9" s="23" t="s">
        <v>75</v>
      </c>
      <c r="V9" s="19">
        <v>1</v>
      </c>
      <c r="W9" s="19">
        <f t="shared" si="1"/>
        <v>0</v>
      </c>
      <c r="X9" s="19">
        <f t="shared" si="2"/>
        <v>0</v>
      </c>
      <c r="Y9" s="19">
        <f t="shared" si="3"/>
        <v>0</v>
      </c>
      <c r="Z9" s="19">
        <v>-1</v>
      </c>
      <c r="AA9" s="19">
        <v>-2</v>
      </c>
      <c r="AB9" s="10">
        <v>1</v>
      </c>
      <c r="AC9" s="19">
        <v>0</v>
      </c>
      <c r="AD9" s="19">
        <v>0</v>
      </c>
      <c r="AE9" s="19">
        <v>0</v>
      </c>
      <c r="AF9" s="10">
        <v>0</v>
      </c>
      <c r="AG9" s="26">
        <v>-1</v>
      </c>
      <c r="AH9" s="19">
        <v>1</v>
      </c>
      <c r="AI9" s="26">
        <v>-1</v>
      </c>
      <c r="AJ9" s="18" t="s">
        <v>87</v>
      </c>
      <c r="AK9" s="18" t="s">
        <v>77</v>
      </c>
      <c r="AL9" s="21" t="s">
        <v>982</v>
      </c>
      <c r="AM9" s="19">
        <f t="shared" si="4"/>
        <v>3</v>
      </c>
      <c r="AN9" s="26">
        <v>1</v>
      </c>
      <c r="AO9" s="26">
        <v>1</v>
      </c>
      <c r="AP9" s="26">
        <v>1</v>
      </c>
      <c r="AQ9" s="26">
        <v>1</v>
      </c>
      <c r="AR9" s="26">
        <v>1</v>
      </c>
      <c r="AS9" s="26">
        <v>-1</v>
      </c>
      <c r="AT9" s="26">
        <v>0</v>
      </c>
      <c r="AU9" s="26">
        <f t="shared" si="5"/>
        <v>-1</v>
      </c>
      <c r="AV9" s="26">
        <v>0</v>
      </c>
      <c r="AW9" s="26">
        <v>0</v>
      </c>
      <c r="AX9" s="19">
        <v>0</v>
      </c>
      <c r="AY9" s="19">
        <v>0</v>
      </c>
      <c r="AZ9" s="26">
        <v>1</v>
      </c>
      <c r="BA9" s="26">
        <v>0</v>
      </c>
      <c r="BB9" s="26">
        <v>0</v>
      </c>
      <c r="BC9" s="26">
        <v>0</v>
      </c>
      <c r="BD9" s="28"/>
      <c r="BE9" s="20"/>
      <c r="BF9" s="20"/>
      <c r="BG9" s="20"/>
      <c r="BH9" s="18" t="s">
        <v>983</v>
      </c>
      <c r="BI9" s="26">
        <v>1</v>
      </c>
      <c r="BJ9" s="26">
        <v>1</v>
      </c>
      <c r="BK9" s="20"/>
      <c r="BL9" s="20"/>
      <c r="BM9" s="20"/>
      <c r="BN9" s="20"/>
      <c r="BO9" s="20"/>
    </row>
    <row r="10" spans="1:67" ht="48" hidden="1" x14ac:dyDescent="0.2">
      <c r="A10" s="17" t="s">
        <v>140</v>
      </c>
      <c r="B10" s="17" t="s">
        <v>197</v>
      </c>
      <c r="C10" s="21" t="s">
        <v>984</v>
      </c>
      <c r="D10" s="18" t="s">
        <v>678</v>
      </c>
      <c r="E10" s="18" t="s">
        <v>82</v>
      </c>
      <c r="F10" s="19">
        <v>1</v>
      </c>
      <c r="G10" s="19">
        <v>1</v>
      </c>
      <c r="H10" s="19">
        <v>0</v>
      </c>
      <c r="I10" s="20"/>
      <c r="J10" s="44"/>
      <c r="K10" s="43"/>
      <c r="L10" s="18" t="s">
        <v>981</v>
      </c>
      <c r="M10" s="25"/>
      <c r="N10" s="24">
        <f t="shared" si="0"/>
        <v>2014</v>
      </c>
      <c r="O10" s="25">
        <v>41690</v>
      </c>
      <c r="P10" s="23" t="s">
        <v>75</v>
      </c>
      <c r="Q10" s="23" t="s">
        <v>75</v>
      </c>
      <c r="R10" s="23" t="s">
        <v>75</v>
      </c>
      <c r="S10" s="23" t="s">
        <v>75</v>
      </c>
      <c r="T10" s="23" t="s">
        <v>75</v>
      </c>
      <c r="U10" s="23" t="s">
        <v>75</v>
      </c>
      <c r="V10" s="19">
        <v>1</v>
      </c>
      <c r="W10" s="19">
        <f t="shared" si="1"/>
        <v>0</v>
      </c>
      <c r="X10" s="19">
        <f t="shared" si="2"/>
        <v>0</v>
      </c>
      <c r="Y10" s="19">
        <f t="shared" si="3"/>
        <v>0</v>
      </c>
      <c r="Z10" s="19">
        <v>-1</v>
      </c>
      <c r="AA10" s="19">
        <v>-2</v>
      </c>
      <c r="AB10" s="19">
        <v>1</v>
      </c>
      <c r="AC10" s="19">
        <v>0</v>
      </c>
      <c r="AD10" s="19">
        <v>0</v>
      </c>
      <c r="AE10" s="19">
        <v>0</v>
      </c>
      <c r="AF10" s="10">
        <v>0</v>
      </c>
      <c r="AG10" s="26">
        <v>-1</v>
      </c>
      <c r="AH10" s="19">
        <v>1</v>
      </c>
      <c r="AI10" s="26">
        <v>-1</v>
      </c>
      <c r="AJ10" s="18" t="s">
        <v>87</v>
      </c>
      <c r="AK10" s="18" t="s">
        <v>77</v>
      </c>
      <c r="AL10" s="490" t="s">
        <v>985</v>
      </c>
      <c r="AM10" s="19">
        <f t="shared" si="4"/>
        <v>3</v>
      </c>
      <c r="AN10" s="15">
        <v>1</v>
      </c>
      <c r="AO10" s="15">
        <v>1</v>
      </c>
      <c r="AP10" s="15">
        <v>1</v>
      </c>
      <c r="AQ10" s="15">
        <v>1</v>
      </c>
      <c r="AR10" s="15">
        <v>1</v>
      </c>
      <c r="AS10" s="26">
        <v>-1</v>
      </c>
      <c r="AT10" s="15">
        <v>0</v>
      </c>
      <c r="AU10" s="15">
        <f t="shared" si="5"/>
        <v>-1</v>
      </c>
      <c r="AV10" s="15">
        <v>0</v>
      </c>
      <c r="AW10" s="15">
        <v>0</v>
      </c>
      <c r="AX10" s="10">
        <v>0</v>
      </c>
      <c r="AY10" s="10">
        <v>0</v>
      </c>
      <c r="AZ10" s="15">
        <v>1</v>
      </c>
      <c r="BA10" s="15">
        <v>0</v>
      </c>
      <c r="BB10" s="15">
        <v>0</v>
      </c>
      <c r="BC10" s="15">
        <v>0</v>
      </c>
      <c r="BD10" s="28"/>
      <c r="BE10" s="20"/>
      <c r="BF10" s="20"/>
      <c r="BG10" s="20"/>
      <c r="BH10" s="18" t="s">
        <v>983</v>
      </c>
      <c r="BI10" s="26">
        <v>1</v>
      </c>
      <c r="BJ10" s="26">
        <v>1</v>
      </c>
      <c r="BK10" s="20"/>
      <c r="BL10" s="20"/>
      <c r="BM10" s="20"/>
      <c r="BN10" s="20"/>
      <c r="BO10" s="20"/>
    </row>
    <row r="11" spans="1:67" ht="32" hidden="1" x14ac:dyDescent="0.2">
      <c r="A11" s="17" t="s">
        <v>140</v>
      </c>
      <c r="B11" s="17" t="s">
        <v>197</v>
      </c>
      <c r="C11" s="21" t="s">
        <v>2759</v>
      </c>
      <c r="D11" s="18" t="s">
        <v>678</v>
      </c>
      <c r="E11" s="18" t="s">
        <v>82</v>
      </c>
      <c r="F11" s="19">
        <v>1</v>
      </c>
      <c r="G11" s="19">
        <v>1</v>
      </c>
      <c r="H11" s="19">
        <v>0</v>
      </c>
      <c r="I11" s="20"/>
      <c r="J11" s="44"/>
      <c r="K11" s="43"/>
      <c r="L11" s="18" t="s">
        <v>981</v>
      </c>
      <c r="M11" s="25"/>
      <c r="N11" s="24">
        <f t="shared" si="0"/>
        <v>2014</v>
      </c>
      <c r="O11" s="25">
        <v>41690</v>
      </c>
      <c r="P11" s="23" t="s">
        <v>75</v>
      </c>
      <c r="Q11" s="23" t="s">
        <v>75</v>
      </c>
      <c r="R11" s="23" t="s">
        <v>75</v>
      </c>
      <c r="S11" s="23" t="s">
        <v>75</v>
      </c>
      <c r="T11" s="23" t="s">
        <v>75</v>
      </c>
      <c r="U11" s="23" t="s">
        <v>75</v>
      </c>
      <c r="V11" s="19">
        <v>1</v>
      </c>
      <c r="W11" s="19">
        <f t="shared" si="1"/>
        <v>0</v>
      </c>
      <c r="X11" s="19">
        <f t="shared" si="2"/>
        <v>0</v>
      </c>
      <c r="Y11" s="19">
        <f t="shared" si="3"/>
        <v>0</v>
      </c>
      <c r="Z11" s="19">
        <v>-1</v>
      </c>
      <c r="AA11" s="19">
        <v>-2</v>
      </c>
      <c r="AB11" s="19">
        <v>1</v>
      </c>
      <c r="AC11" s="19">
        <v>0</v>
      </c>
      <c r="AD11" s="19">
        <v>0</v>
      </c>
      <c r="AE11" s="19">
        <v>0</v>
      </c>
      <c r="AF11" s="10">
        <v>0</v>
      </c>
      <c r="AG11" s="26">
        <v>-1</v>
      </c>
      <c r="AH11" s="19">
        <v>1</v>
      </c>
      <c r="AI11" s="26">
        <v>-1</v>
      </c>
      <c r="AJ11" s="18" t="s">
        <v>87</v>
      </c>
      <c r="AK11" s="18" t="s">
        <v>77</v>
      </c>
      <c r="AL11" s="490" t="s">
        <v>2760</v>
      </c>
      <c r="AM11" s="19">
        <f t="shared" si="4"/>
        <v>3</v>
      </c>
      <c r="AN11" s="15">
        <v>1</v>
      </c>
      <c r="AO11" s="15">
        <v>1</v>
      </c>
      <c r="AP11" s="15">
        <v>1</v>
      </c>
      <c r="AQ11" s="15">
        <v>1</v>
      </c>
      <c r="AR11" s="15">
        <v>1</v>
      </c>
      <c r="AS11" s="26">
        <v>-1</v>
      </c>
      <c r="AT11" s="15">
        <v>0</v>
      </c>
      <c r="AU11" s="15">
        <f t="shared" si="5"/>
        <v>-1</v>
      </c>
      <c r="AV11" s="15">
        <v>0</v>
      </c>
      <c r="AW11" s="15">
        <v>0</v>
      </c>
      <c r="AX11" s="10">
        <v>0</v>
      </c>
      <c r="AY11" s="10">
        <v>0</v>
      </c>
      <c r="AZ11" s="15">
        <v>1</v>
      </c>
      <c r="BA11" s="15">
        <v>0</v>
      </c>
      <c r="BB11" s="15">
        <v>0</v>
      </c>
      <c r="BC11" s="15">
        <v>0</v>
      </c>
      <c r="BD11" s="28"/>
      <c r="BE11" s="20"/>
      <c r="BF11" s="20"/>
      <c r="BG11" s="20"/>
      <c r="BH11" s="18" t="s">
        <v>983</v>
      </c>
      <c r="BI11" s="26">
        <v>1</v>
      </c>
      <c r="BJ11" s="26">
        <v>1</v>
      </c>
      <c r="BK11" s="20"/>
      <c r="BL11" s="20"/>
      <c r="BM11" s="20"/>
      <c r="BN11" s="20"/>
      <c r="BO11" s="20"/>
    </row>
    <row r="12" spans="1:67" ht="112" hidden="1" x14ac:dyDescent="0.2">
      <c r="A12" s="17" t="s">
        <v>466</v>
      </c>
      <c r="B12" s="17" t="s">
        <v>593</v>
      </c>
      <c r="C12" s="64" t="s">
        <v>2163</v>
      </c>
      <c r="D12" s="18" t="s">
        <v>678</v>
      </c>
      <c r="E12" s="18" t="s">
        <v>92</v>
      </c>
      <c r="F12" s="19">
        <v>1</v>
      </c>
      <c r="G12" s="19">
        <v>1</v>
      </c>
      <c r="H12" s="19">
        <v>1</v>
      </c>
      <c r="I12" s="20"/>
      <c r="J12" s="21" t="s">
        <v>2164</v>
      </c>
      <c r="K12" s="46"/>
      <c r="L12" s="375" t="s">
        <v>3289</v>
      </c>
      <c r="M12" s="45"/>
      <c r="N12" s="24">
        <f t="shared" si="0"/>
        <v>2007</v>
      </c>
      <c r="O12" s="25">
        <v>39430</v>
      </c>
      <c r="P12" s="23" t="s">
        <v>75</v>
      </c>
      <c r="Q12" s="23" t="s">
        <v>75</v>
      </c>
      <c r="R12" s="23" t="s">
        <v>75</v>
      </c>
      <c r="S12" s="23" t="s">
        <v>75</v>
      </c>
      <c r="T12" s="23" t="s">
        <v>75</v>
      </c>
      <c r="U12" s="23" t="s">
        <v>75</v>
      </c>
      <c r="V12" s="19">
        <v>1</v>
      </c>
      <c r="W12" s="19">
        <f t="shared" si="1"/>
        <v>0</v>
      </c>
      <c r="X12" s="19">
        <f t="shared" si="2"/>
        <v>0</v>
      </c>
      <c r="Y12" s="19">
        <f t="shared" si="3"/>
        <v>0</v>
      </c>
      <c r="Z12" s="19">
        <v>-1</v>
      </c>
      <c r="AA12" s="19">
        <v>-2</v>
      </c>
      <c r="AB12" s="19">
        <v>1</v>
      </c>
      <c r="AC12" s="19">
        <v>1</v>
      </c>
      <c r="AD12" s="19">
        <v>0</v>
      </c>
      <c r="AE12" s="19">
        <v>0</v>
      </c>
      <c r="AF12" s="10">
        <v>1</v>
      </c>
      <c r="AG12" s="19">
        <v>1</v>
      </c>
      <c r="AH12" s="19">
        <v>1</v>
      </c>
      <c r="AI12" s="19">
        <v>1</v>
      </c>
      <c r="AJ12" s="18" t="s">
        <v>87</v>
      </c>
      <c r="AK12" s="18" t="s">
        <v>97</v>
      </c>
      <c r="AL12" s="490" t="s">
        <v>2166</v>
      </c>
      <c r="AM12" s="19">
        <f t="shared" si="4"/>
        <v>3</v>
      </c>
      <c r="AN12" s="10">
        <v>1</v>
      </c>
      <c r="AO12" s="10">
        <v>1</v>
      </c>
      <c r="AP12" s="10">
        <v>1</v>
      </c>
      <c r="AQ12" s="10">
        <v>1</v>
      </c>
      <c r="AR12" s="10">
        <v>1</v>
      </c>
      <c r="AS12" s="19">
        <v>0</v>
      </c>
      <c r="AT12" s="10">
        <v>0</v>
      </c>
      <c r="AU12" s="15">
        <f t="shared" si="5"/>
        <v>-1</v>
      </c>
      <c r="AV12" s="10">
        <v>0</v>
      </c>
      <c r="AW12" s="10">
        <v>0</v>
      </c>
      <c r="AX12" s="10">
        <v>0</v>
      </c>
      <c r="AY12" s="10">
        <v>0</v>
      </c>
      <c r="AZ12" s="10">
        <v>-1</v>
      </c>
      <c r="BA12" s="10">
        <v>-1</v>
      </c>
      <c r="BB12" s="10">
        <v>-1</v>
      </c>
      <c r="BC12" s="10">
        <v>-1</v>
      </c>
      <c r="BD12" s="28"/>
      <c r="BE12" s="20"/>
      <c r="BF12" s="20"/>
      <c r="BG12" s="20"/>
      <c r="BH12" s="20"/>
      <c r="BI12" s="20"/>
      <c r="BJ12" s="19">
        <v>1</v>
      </c>
      <c r="BK12" s="20"/>
      <c r="BL12" s="20"/>
      <c r="BM12" s="20"/>
      <c r="BN12" s="20"/>
      <c r="BO12" s="20"/>
    </row>
    <row r="13" spans="1:67" ht="112" hidden="1" x14ac:dyDescent="0.2">
      <c r="A13" s="17" t="s">
        <v>466</v>
      </c>
      <c r="B13" s="17" t="s">
        <v>593</v>
      </c>
      <c r="C13" s="64" t="s">
        <v>2167</v>
      </c>
      <c r="D13" s="18" t="s">
        <v>678</v>
      </c>
      <c r="E13" s="18" t="s">
        <v>92</v>
      </c>
      <c r="F13" s="19">
        <v>1</v>
      </c>
      <c r="G13" s="19">
        <v>1</v>
      </c>
      <c r="H13" s="19">
        <v>1</v>
      </c>
      <c r="I13" s="20"/>
      <c r="J13" s="21" t="s">
        <v>2164</v>
      </c>
      <c r="K13" s="46"/>
      <c r="L13" s="21" t="s">
        <v>2165</v>
      </c>
      <c r="M13" s="45"/>
      <c r="N13" s="24">
        <f t="shared" si="0"/>
        <v>2007</v>
      </c>
      <c r="O13" s="25">
        <v>39430</v>
      </c>
      <c r="P13" s="23" t="s">
        <v>75</v>
      </c>
      <c r="Q13" s="23" t="s">
        <v>75</v>
      </c>
      <c r="R13" s="23" t="s">
        <v>75</v>
      </c>
      <c r="S13" s="23" t="s">
        <v>75</v>
      </c>
      <c r="T13" s="23" t="s">
        <v>75</v>
      </c>
      <c r="U13" s="23" t="s">
        <v>75</v>
      </c>
      <c r="V13" s="19">
        <v>1</v>
      </c>
      <c r="W13" s="19">
        <f t="shared" si="1"/>
        <v>0</v>
      </c>
      <c r="X13" s="19">
        <f t="shared" si="2"/>
        <v>0</v>
      </c>
      <c r="Y13" s="19">
        <f t="shared" si="3"/>
        <v>0</v>
      </c>
      <c r="Z13" s="19">
        <v>-1</v>
      </c>
      <c r="AA13" s="19">
        <v>-2</v>
      </c>
      <c r="AB13" s="19">
        <v>1</v>
      </c>
      <c r="AC13" s="19">
        <v>1</v>
      </c>
      <c r="AD13" s="19">
        <v>0</v>
      </c>
      <c r="AE13" s="19">
        <v>0</v>
      </c>
      <c r="AF13" s="10">
        <v>1</v>
      </c>
      <c r="AG13" s="19">
        <v>1</v>
      </c>
      <c r="AH13" s="19">
        <v>1</v>
      </c>
      <c r="AI13" s="19">
        <v>1</v>
      </c>
      <c r="AJ13" s="18" t="s">
        <v>87</v>
      </c>
      <c r="AK13" s="18" t="s">
        <v>97</v>
      </c>
      <c r="AL13" s="490" t="s">
        <v>2166</v>
      </c>
      <c r="AM13" s="19">
        <f t="shared" si="4"/>
        <v>3</v>
      </c>
      <c r="AN13" s="10">
        <v>1</v>
      </c>
      <c r="AO13" s="10">
        <v>1</v>
      </c>
      <c r="AP13" s="10">
        <v>1</v>
      </c>
      <c r="AQ13" s="10">
        <v>1</v>
      </c>
      <c r="AR13" s="10">
        <v>1</v>
      </c>
      <c r="AS13" s="19">
        <v>0</v>
      </c>
      <c r="AT13" s="10">
        <v>0</v>
      </c>
      <c r="AU13" s="15">
        <f t="shared" si="5"/>
        <v>-1</v>
      </c>
      <c r="AV13" s="10">
        <v>0</v>
      </c>
      <c r="AW13" s="10">
        <v>0</v>
      </c>
      <c r="AX13" s="10">
        <v>0</v>
      </c>
      <c r="AY13" s="10">
        <v>0</v>
      </c>
      <c r="AZ13" s="10">
        <v>-1</v>
      </c>
      <c r="BA13" s="10">
        <v>-1</v>
      </c>
      <c r="BB13" s="10">
        <v>-1</v>
      </c>
      <c r="BC13" s="10">
        <v>-1</v>
      </c>
      <c r="BD13" s="28"/>
      <c r="BE13" s="20"/>
      <c r="BF13" s="20"/>
      <c r="BG13" s="20"/>
      <c r="BH13" s="20"/>
      <c r="BI13" s="20"/>
      <c r="BJ13" s="19">
        <v>1</v>
      </c>
      <c r="BK13" s="20"/>
      <c r="BL13" s="20"/>
      <c r="BM13" s="20"/>
      <c r="BN13" s="20"/>
      <c r="BO13" s="20"/>
    </row>
    <row r="14" spans="1:67" ht="304" hidden="1" x14ac:dyDescent="0.2">
      <c r="A14" s="17" t="s">
        <v>67</v>
      </c>
      <c r="B14" s="17" t="s">
        <v>79</v>
      </c>
      <c r="C14" s="64" t="s">
        <v>566</v>
      </c>
      <c r="D14" s="18" t="s">
        <v>567</v>
      </c>
      <c r="E14" s="18" t="s">
        <v>92</v>
      </c>
      <c r="F14" s="19">
        <v>1</v>
      </c>
      <c r="G14" s="19">
        <v>0</v>
      </c>
      <c r="H14" s="19">
        <v>1</v>
      </c>
      <c r="I14" s="20"/>
      <c r="J14" s="21" t="s">
        <v>568</v>
      </c>
      <c r="K14" s="22" t="s">
        <v>569</v>
      </c>
      <c r="L14" s="21" t="s">
        <v>570</v>
      </c>
      <c r="M14" s="25"/>
      <c r="N14" s="24">
        <v>2009</v>
      </c>
      <c r="O14" s="25">
        <v>40539</v>
      </c>
      <c r="P14" s="23" t="s">
        <v>75</v>
      </c>
      <c r="Q14" s="23" t="s">
        <v>75</v>
      </c>
      <c r="R14" s="23" t="s">
        <v>75</v>
      </c>
      <c r="S14" s="23" t="s">
        <v>75</v>
      </c>
      <c r="T14" s="23" t="s">
        <v>75</v>
      </c>
      <c r="U14" s="23" t="s">
        <v>75</v>
      </c>
      <c r="V14" s="19">
        <v>1</v>
      </c>
      <c r="W14" s="19">
        <f t="shared" si="1"/>
        <v>0</v>
      </c>
      <c r="X14" s="19">
        <f t="shared" si="2"/>
        <v>0</v>
      </c>
      <c r="Y14" s="19">
        <f t="shared" si="3"/>
        <v>0</v>
      </c>
      <c r="Z14" s="19">
        <v>-1</v>
      </c>
      <c r="AA14" s="19">
        <v>-2</v>
      </c>
      <c r="AB14" s="19">
        <v>0</v>
      </c>
      <c r="AC14" s="19">
        <v>0</v>
      </c>
      <c r="AD14" s="19">
        <v>1</v>
      </c>
      <c r="AE14" s="19">
        <v>1</v>
      </c>
      <c r="AF14" s="10">
        <v>1</v>
      </c>
      <c r="AG14" s="19">
        <v>1</v>
      </c>
      <c r="AH14" s="19">
        <v>1</v>
      </c>
      <c r="AI14" s="19">
        <v>0</v>
      </c>
      <c r="AJ14" s="18" t="s">
        <v>134</v>
      </c>
      <c r="AK14" s="18" t="s">
        <v>97</v>
      </c>
      <c r="AL14" s="490" t="s">
        <v>571</v>
      </c>
      <c r="AM14" s="19">
        <f t="shared" si="4"/>
        <v>2</v>
      </c>
      <c r="AN14" s="10">
        <v>-1</v>
      </c>
      <c r="AO14" s="10">
        <v>1</v>
      </c>
      <c r="AP14" s="10">
        <v>-1</v>
      </c>
      <c r="AQ14" s="10">
        <v>-1</v>
      </c>
      <c r="AR14" s="10">
        <v>-1</v>
      </c>
      <c r="AS14" s="19">
        <v>0</v>
      </c>
      <c r="AT14" s="10">
        <v>0</v>
      </c>
      <c r="AU14" s="15">
        <f t="shared" si="5"/>
        <v>-1</v>
      </c>
      <c r="AV14" s="10">
        <v>0</v>
      </c>
      <c r="AW14" s="10">
        <v>0</v>
      </c>
      <c r="AX14" s="10">
        <v>0</v>
      </c>
      <c r="AY14" s="10">
        <v>0</v>
      </c>
      <c r="AZ14" s="10">
        <v>0</v>
      </c>
      <c r="BA14" s="10">
        <v>0</v>
      </c>
      <c r="BB14" s="10">
        <v>0</v>
      </c>
      <c r="BC14" s="10">
        <v>0</v>
      </c>
      <c r="BD14" s="28"/>
      <c r="BE14" s="20"/>
      <c r="BF14" s="20"/>
      <c r="BG14" s="20"/>
      <c r="BH14" s="20"/>
      <c r="BI14" s="20"/>
      <c r="BJ14" s="19">
        <v>1</v>
      </c>
      <c r="BK14" s="20"/>
      <c r="BL14" s="20"/>
      <c r="BM14" s="20"/>
      <c r="BN14" s="20"/>
      <c r="BO14" s="20"/>
    </row>
    <row r="15" spans="1:67" ht="304" hidden="1" x14ac:dyDescent="0.2">
      <c r="A15" s="17" t="s">
        <v>67</v>
      </c>
      <c r="B15" s="17" t="s">
        <v>79</v>
      </c>
      <c r="C15" s="64" t="s">
        <v>576</v>
      </c>
      <c r="D15" s="18" t="s">
        <v>567</v>
      </c>
      <c r="E15" s="18" t="s">
        <v>92</v>
      </c>
      <c r="F15" s="19">
        <v>1</v>
      </c>
      <c r="G15" s="19">
        <v>1</v>
      </c>
      <c r="H15" s="19">
        <v>1</v>
      </c>
      <c r="I15" s="20"/>
      <c r="J15" s="21" t="s">
        <v>568</v>
      </c>
      <c r="K15" s="22" t="s">
        <v>569</v>
      </c>
      <c r="L15" s="21" t="s">
        <v>570</v>
      </c>
      <c r="M15" s="25"/>
      <c r="N15" s="24">
        <v>2009</v>
      </c>
      <c r="O15" s="25">
        <v>40738</v>
      </c>
      <c r="P15" s="23" t="s">
        <v>75</v>
      </c>
      <c r="Q15" s="23" t="s">
        <v>75</v>
      </c>
      <c r="R15" s="23" t="s">
        <v>75</v>
      </c>
      <c r="S15" s="23" t="s">
        <v>75</v>
      </c>
      <c r="T15" s="23" t="s">
        <v>75</v>
      </c>
      <c r="U15" s="23" t="s">
        <v>75</v>
      </c>
      <c r="V15" s="19">
        <v>1</v>
      </c>
      <c r="W15" s="19">
        <f t="shared" si="1"/>
        <v>0</v>
      </c>
      <c r="X15" s="19">
        <f t="shared" si="2"/>
        <v>0</v>
      </c>
      <c r="Y15" s="19">
        <f t="shared" si="3"/>
        <v>0</v>
      </c>
      <c r="Z15" s="19">
        <v>-1</v>
      </c>
      <c r="AA15" s="19">
        <v>-2</v>
      </c>
      <c r="AB15" s="19">
        <v>0</v>
      </c>
      <c r="AC15" s="19">
        <v>0</v>
      </c>
      <c r="AD15" s="19">
        <v>1</v>
      </c>
      <c r="AE15" s="19">
        <v>1</v>
      </c>
      <c r="AF15" s="10">
        <v>1</v>
      </c>
      <c r="AG15" s="19">
        <v>1</v>
      </c>
      <c r="AH15" s="19">
        <v>1</v>
      </c>
      <c r="AI15" s="19">
        <v>0</v>
      </c>
      <c r="AJ15" s="18" t="s">
        <v>134</v>
      </c>
      <c r="AK15" s="18" t="s">
        <v>97</v>
      </c>
      <c r="AL15" s="490" t="s">
        <v>571</v>
      </c>
      <c r="AM15" s="19">
        <f t="shared" si="4"/>
        <v>2</v>
      </c>
      <c r="AN15" s="10">
        <v>-1</v>
      </c>
      <c r="AO15" s="10">
        <v>1</v>
      </c>
      <c r="AP15" s="10">
        <v>-1</v>
      </c>
      <c r="AQ15" s="10">
        <v>-1</v>
      </c>
      <c r="AR15" s="10">
        <v>-1</v>
      </c>
      <c r="AS15" s="19">
        <v>0</v>
      </c>
      <c r="AT15" s="10">
        <v>0</v>
      </c>
      <c r="AU15" s="15">
        <f t="shared" si="5"/>
        <v>-1</v>
      </c>
      <c r="AV15" s="10">
        <v>0</v>
      </c>
      <c r="AW15" s="10">
        <v>0</v>
      </c>
      <c r="AX15" s="10">
        <v>0</v>
      </c>
      <c r="AY15" s="10">
        <v>0</v>
      </c>
      <c r="AZ15" s="10">
        <v>0</v>
      </c>
      <c r="BA15" s="10">
        <v>0</v>
      </c>
      <c r="BB15" s="10">
        <v>0</v>
      </c>
      <c r="BC15" s="10">
        <v>0</v>
      </c>
      <c r="BD15" s="28"/>
      <c r="BE15" s="20"/>
      <c r="BF15" s="20"/>
      <c r="BG15" s="20"/>
      <c r="BH15" s="20"/>
      <c r="BI15" s="20"/>
      <c r="BJ15" s="19">
        <v>1</v>
      </c>
      <c r="BK15" s="20"/>
      <c r="BL15" s="20"/>
      <c r="BM15" s="20"/>
      <c r="BN15" s="20"/>
      <c r="BO15" s="20"/>
    </row>
    <row r="16" spans="1:67" ht="128" hidden="1" x14ac:dyDescent="0.2">
      <c r="A16" s="17" t="s">
        <v>367</v>
      </c>
      <c r="B16" s="42"/>
      <c r="C16" s="64" t="s">
        <v>378</v>
      </c>
      <c r="D16" s="18" t="s">
        <v>369</v>
      </c>
      <c r="E16" s="18" t="s">
        <v>70</v>
      </c>
      <c r="F16" s="19">
        <v>1</v>
      </c>
      <c r="G16" s="19">
        <v>0</v>
      </c>
      <c r="H16" s="19">
        <v>0</v>
      </c>
      <c r="I16" s="20"/>
      <c r="J16" s="44"/>
      <c r="K16" s="22" t="s">
        <v>379</v>
      </c>
      <c r="L16" s="21" t="s">
        <v>376</v>
      </c>
      <c r="M16" s="25"/>
      <c r="N16" s="24">
        <f t="shared" ref="N16:N32" si="6">YEAR(IF(AND(O16&lt;&gt;"NA",O16&lt;&gt;""),O16,IF(AND(P16&lt;&gt;"NA",P16&lt;&gt;""),P16,IF(AND(Q16&lt;&gt;"NA",Q16&lt;&gt;""),Q16,IF(AND(R16&lt;&gt;"NA",R16&lt;&gt;""),R16,S16)))))</f>
        <v>1998</v>
      </c>
      <c r="O16" s="25">
        <v>36123</v>
      </c>
      <c r="P16" s="25">
        <v>36627</v>
      </c>
      <c r="Q16" s="23" t="s">
        <v>75</v>
      </c>
      <c r="R16" s="23" t="s">
        <v>75</v>
      </c>
      <c r="S16" s="23" t="s">
        <v>75</v>
      </c>
      <c r="T16" s="23" t="s">
        <v>75</v>
      </c>
      <c r="U16" s="23" t="s">
        <v>75</v>
      </c>
      <c r="V16" s="19">
        <v>1</v>
      </c>
      <c r="W16" s="19">
        <f t="shared" si="1"/>
        <v>0</v>
      </c>
      <c r="X16" s="19">
        <f t="shared" si="2"/>
        <v>0</v>
      </c>
      <c r="Y16" s="19">
        <f t="shared" si="3"/>
        <v>0</v>
      </c>
      <c r="Z16" s="19">
        <v>-1</v>
      </c>
      <c r="AA16" s="19">
        <v>-2</v>
      </c>
      <c r="AB16" s="19">
        <v>0</v>
      </c>
      <c r="AC16" s="19">
        <v>0</v>
      </c>
      <c r="AD16" s="19">
        <v>1</v>
      </c>
      <c r="AE16" s="19">
        <v>1</v>
      </c>
      <c r="AF16" s="10">
        <v>1</v>
      </c>
      <c r="AG16" s="19">
        <v>1</v>
      </c>
      <c r="AH16" s="26">
        <v>1</v>
      </c>
      <c r="AI16" s="19">
        <v>1</v>
      </c>
      <c r="AJ16" s="18" t="s">
        <v>372</v>
      </c>
      <c r="AK16" s="18" t="s">
        <v>77</v>
      </c>
      <c r="AL16" s="490" t="s">
        <v>373</v>
      </c>
      <c r="AM16" s="19">
        <f t="shared" si="4"/>
        <v>1</v>
      </c>
      <c r="AN16" s="15">
        <v>1</v>
      </c>
      <c r="AO16" s="10">
        <v>0</v>
      </c>
      <c r="AP16" s="15">
        <v>1</v>
      </c>
      <c r="AQ16" s="10">
        <v>1</v>
      </c>
      <c r="AR16" s="10">
        <v>1</v>
      </c>
      <c r="AS16" s="26">
        <v>1</v>
      </c>
      <c r="AT16" s="10">
        <v>0</v>
      </c>
      <c r="AU16" s="15">
        <f t="shared" si="5"/>
        <v>-1</v>
      </c>
      <c r="AV16" s="15">
        <v>0</v>
      </c>
      <c r="AW16" s="15">
        <v>0</v>
      </c>
      <c r="AX16" s="10">
        <v>1</v>
      </c>
      <c r="AY16" s="10">
        <v>0</v>
      </c>
      <c r="AZ16" s="15">
        <v>0</v>
      </c>
      <c r="BA16" s="15">
        <v>0</v>
      </c>
      <c r="BB16" s="15">
        <v>0</v>
      </c>
      <c r="BC16" s="15">
        <v>0</v>
      </c>
      <c r="BD16" s="28"/>
      <c r="BE16" s="20"/>
      <c r="BF16" s="18" t="s">
        <v>374</v>
      </c>
      <c r="BG16" s="19">
        <v>0</v>
      </c>
      <c r="BH16" s="20"/>
      <c r="BI16" s="20"/>
      <c r="BJ16" s="26">
        <v>1</v>
      </c>
      <c r="BK16" s="20"/>
      <c r="BL16" s="20"/>
      <c r="BM16" s="20"/>
      <c r="BN16" s="20"/>
      <c r="BO16" s="20"/>
    </row>
    <row r="17" spans="1:256" ht="96" hidden="1" x14ac:dyDescent="0.2">
      <c r="A17" s="64" t="s">
        <v>1722</v>
      </c>
      <c r="B17" s="42"/>
      <c r="C17" s="64" t="s">
        <v>1723</v>
      </c>
      <c r="D17" s="17" t="s">
        <v>153</v>
      </c>
      <c r="E17" s="18" t="s">
        <v>302</v>
      </c>
      <c r="F17" s="19">
        <v>1</v>
      </c>
      <c r="G17" s="19">
        <v>1</v>
      </c>
      <c r="H17" s="19">
        <v>1</v>
      </c>
      <c r="I17" s="20"/>
      <c r="J17" s="375" t="s">
        <v>3308</v>
      </c>
      <c r="K17" s="22" t="s">
        <v>1725</v>
      </c>
      <c r="L17" s="375" t="s">
        <v>3241</v>
      </c>
      <c r="M17" s="25"/>
      <c r="N17" s="47">
        <f t="shared" si="6"/>
        <v>2017</v>
      </c>
      <c r="O17" s="23" t="s">
        <v>75</v>
      </c>
      <c r="P17" s="23" t="s">
        <v>75</v>
      </c>
      <c r="Q17" s="25">
        <v>42853</v>
      </c>
      <c r="R17" s="23" t="s">
        <v>75</v>
      </c>
      <c r="S17" s="25">
        <v>43003</v>
      </c>
      <c r="T17" s="23" t="s">
        <v>75</v>
      </c>
      <c r="U17" s="23" t="s">
        <v>75</v>
      </c>
      <c r="V17" s="19">
        <v>1</v>
      </c>
      <c r="W17" s="19">
        <f t="shared" si="1"/>
        <v>1</v>
      </c>
      <c r="X17" s="19">
        <f t="shared" si="2"/>
        <v>1</v>
      </c>
      <c r="Y17" s="19">
        <f t="shared" si="3"/>
        <v>0</v>
      </c>
      <c r="Z17" s="19">
        <v>-1</v>
      </c>
      <c r="AA17" s="19">
        <v>-2</v>
      </c>
      <c r="AB17" s="19">
        <v>0</v>
      </c>
      <c r="AC17" s="19">
        <v>0</v>
      </c>
      <c r="AD17" s="19">
        <v>1</v>
      </c>
      <c r="AE17" s="19">
        <v>0</v>
      </c>
      <c r="AF17" s="10">
        <v>0</v>
      </c>
      <c r="AG17" s="19">
        <v>1</v>
      </c>
      <c r="AH17" s="19">
        <v>1</v>
      </c>
      <c r="AI17" s="19">
        <v>0</v>
      </c>
      <c r="AJ17" s="18" t="s">
        <v>134</v>
      </c>
      <c r="AK17" s="18" t="s">
        <v>77</v>
      </c>
      <c r="AL17" s="490" t="s">
        <v>1727</v>
      </c>
      <c r="AM17" s="19">
        <v>4</v>
      </c>
      <c r="AN17" s="10">
        <v>-1</v>
      </c>
      <c r="AO17" s="10">
        <v>-1</v>
      </c>
      <c r="AP17" s="10">
        <v>-1</v>
      </c>
      <c r="AQ17" s="10">
        <v>1</v>
      </c>
      <c r="AR17" s="10">
        <v>-1</v>
      </c>
      <c r="AS17" s="19">
        <v>0</v>
      </c>
      <c r="AT17" s="10">
        <v>-1</v>
      </c>
      <c r="AU17" s="15">
        <v>0</v>
      </c>
      <c r="AV17" s="15">
        <v>0</v>
      </c>
      <c r="AW17" s="10">
        <v>0</v>
      </c>
      <c r="AX17" s="10">
        <v>0</v>
      </c>
      <c r="AY17" s="10">
        <v>0</v>
      </c>
      <c r="AZ17" s="10">
        <v>1</v>
      </c>
      <c r="BA17" s="10">
        <v>1</v>
      </c>
      <c r="BB17" s="10">
        <v>1</v>
      </c>
      <c r="BC17" s="10">
        <v>-1</v>
      </c>
      <c r="BD17" s="20"/>
      <c r="BE17" s="20"/>
      <c r="BF17" s="20"/>
      <c r="BG17" s="20"/>
      <c r="BH17" s="20"/>
      <c r="BI17" s="20"/>
      <c r="BJ17" s="20"/>
      <c r="BK17" s="20"/>
      <c r="BL17" s="20"/>
      <c r="BM17" s="20"/>
      <c r="BN17" s="20"/>
      <c r="BO17" s="19">
        <v>1</v>
      </c>
    </row>
    <row r="18" spans="1:256" ht="128" hidden="1" x14ac:dyDescent="0.2">
      <c r="A18" s="64" t="s">
        <v>3538</v>
      </c>
      <c r="B18" s="17" t="s">
        <v>79</v>
      </c>
      <c r="C18" s="64" t="s">
        <v>3504</v>
      </c>
      <c r="D18" s="18" t="s">
        <v>136</v>
      </c>
      <c r="E18" s="18" t="s">
        <v>236</v>
      </c>
      <c r="F18" s="19">
        <v>1</v>
      </c>
      <c r="G18" s="19">
        <v>0</v>
      </c>
      <c r="H18" s="19">
        <v>0</v>
      </c>
      <c r="I18" s="20"/>
      <c r="J18" s="44"/>
      <c r="K18" s="46"/>
      <c r="L18" s="21" t="s">
        <v>3505</v>
      </c>
      <c r="M18" s="45"/>
      <c r="N18" s="24">
        <f t="shared" si="6"/>
        <v>2005</v>
      </c>
      <c r="O18" s="25">
        <v>38353</v>
      </c>
      <c r="P18" s="23" t="s">
        <v>75</v>
      </c>
      <c r="Q18" s="25">
        <v>39083</v>
      </c>
      <c r="R18" s="24">
        <v>2006</v>
      </c>
      <c r="S18" s="25">
        <v>39237</v>
      </c>
      <c r="T18" s="649">
        <v>39258</v>
      </c>
      <c r="U18" s="25">
        <v>40855</v>
      </c>
      <c r="V18" s="26">
        <v>1</v>
      </c>
      <c r="W18" s="19">
        <f t="shared" si="1"/>
        <v>1</v>
      </c>
      <c r="X18" s="19">
        <f t="shared" si="2"/>
        <v>1</v>
      </c>
      <c r="Y18" s="19">
        <f t="shared" si="3"/>
        <v>1</v>
      </c>
      <c r="Z18" s="26">
        <v>0</v>
      </c>
      <c r="AA18" s="19">
        <v>-1</v>
      </c>
      <c r="AB18" s="26">
        <v>2</v>
      </c>
      <c r="AC18" s="26">
        <v>0</v>
      </c>
      <c r="AD18" s="26">
        <v>1</v>
      </c>
      <c r="AE18" s="26">
        <v>1</v>
      </c>
      <c r="AF18" s="15">
        <v>0</v>
      </c>
      <c r="AG18" s="19">
        <v>1</v>
      </c>
      <c r="AH18" s="26">
        <v>1</v>
      </c>
      <c r="AI18" s="26">
        <v>0</v>
      </c>
      <c r="AJ18" s="18" t="s">
        <v>138</v>
      </c>
      <c r="AK18" s="18" t="s">
        <v>77</v>
      </c>
      <c r="AL18" s="490" t="s">
        <v>3506</v>
      </c>
      <c r="AM18" s="19">
        <v>4</v>
      </c>
      <c r="AN18" s="10">
        <v>-1</v>
      </c>
      <c r="AO18" s="10">
        <v>-1</v>
      </c>
      <c r="AP18" s="10">
        <v>-1</v>
      </c>
      <c r="AQ18" s="10">
        <v>-1</v>
      </c>
      <c r="AR18" s="10">
        <v>-1</v>
      </c>
      <c r="AS18" s="19">
        <v>0</v>
      </c>
      <c r="AT18" s="10">
        <v>-1</v>
      </c>
      <c r="AU18" s="15"/>
      <c r="AV18" s="10">
        <v>0</v>
      </c>
      <c r="AW18" s="10">
        <v>0</v>
      </c>
      <c r="AX18" s="10">
        <v>1</v>
      </c>
      <c r="AY18" s="10">
        <v>0</v>
      </c>
      <c r="AZ18" s="10">
        <v>1</v>
      </c>
      <c r="BA18" s="10">
        <v>1</v>
      </c>
      <c r="BB18" s="10">
        <v>1</v>
      </c>
      <c r="BC18" s="10">
        <v>0</v>
      </c>
      <c r="BD18" s="28"/>
      <c r="BE18" s="18" t="s">
        <v>3507</v>
      </c>
      <c r="BF18" s="26"/>
      <c r="BG18" s="26"/>
      <c r="BH18" s="26"/>
      <c r="BI18" s="20"/>
      <c r="BJ18" s="19">
        <v>-1</v>
      </c>
      <c r="BK18" s="26"/>
      <c r="BL18" s="26"/>
      <c r="BM18" s="26"/>
      <c r="BN18" s="32">
        <v>0</v>
      </c>
      <c r="BO18" s="33"/>
    </row>
    <row r="19" spans="1:256" ht="272" hidden="1" x14ac:dyDescent="0.2">
      <c r="A19" s="18" t="s">
        <v>151</v>
      </c>
      <c r="B19" s="18" t="s">
        <v>197</v>
      </c>
      <c r="C19" s="21" t="s">
        <v>1042</v>
      </c>
      <c r="D19" s="18" t="s">
        <v>852</v>
      </c>
      <c r="E19" s="18" t="s">
        <v>302</v>
      </c>
      <c r="F19" s="19">
        <v>1</v>
      </c>
      <c r="G19" s="19">
        <v>1</v>
      </c>
      <c r="H19" s="19">
        <v>1</v>
      </c>
      <c r="I19" s="20"/>
      <c r="J19" s="44"/>
      <c r="K19" s="44"/>
      <c r="L19" s="21" t="s">
        <v>1032</v>
      </c>
      <c r="M19" s="20"/>
      <c r="N19" s="19">
        <f t="shared" si="6"/>
        <v>2016</v>
      </c>
      <c r="O19" s="82">
        <v>42548</v>
      </c>
      <c r="P19" s="18" t="s">
        <v>75</v>
      </c>
      <c r="Q19" s="18" t="s">
        <v>75</v>
      </c>
      <c r="R19" s="18" t="s">
        <v>75</v>
      </c>
      <c r="S19" s="18" t="s">
        <v>75</v>
      </c>
      <c r="T19" s="18" t="s">
        <v>75</v>
      </c>
      <c r="U19" s="18" t="s">
        <v>75</v>
      </c>
      <c r="V19" s="19">
        <v>1</v>
      </c>
      <c r="W19" s="19">
        <f t="shared" si="1"/>
        <v>0</v>
      </c>
      <c r="X19" s="19">
        <f t="shared" si="2"/>
        <v>0</v>
      </c>
      <c r="Y19" s="19">
        <f t="shared" si="3"/>
        <v>0</v>
      </c>
      <c r="Z19" s="19">
        <v>-1</v>
      </c>
      <c r="AA19" s="19">
        <v>-2</v>
      </c>
      <c r="AB19" s="19">
        <v>0</v>
      </c>
      <c r="AC19" s="19">
        <v>0</v>
      </c>
      <c r="AD19" s="19">
        <v>1</v>
      </c>
      <c r="AE19" s="19">
        <v>1</v>
      </c>
      <c r="AF19" s="10">
        <v>0</v>
      </c>
      <c r="AG19" s="19">
        <v>0</v>
      </c>
      <c r="AH19" s="19">
        <v>1</v>
      </c>
      <c r="AI19" s="19">
        <v>0</v>
      </c>
      <c r="AJ19" s="18" t="s">
        <v>134</v>
      </c>
      <c r="AK19" s="18" t="s">
        <v>77</v>
      </c>
      <c r="AL19" s="490" t="s">
        <v>1033</v>
      </c>
      <c r="AM19" s="19">
        <v>8</v>
      </c>
      <c r="AN19" s="10">
        <v>0</v>
      </c>
      <c r="AO19" s="10">
        <v>1</v>
      </c>
      <c r="AP19" s="10">
        <v>0</v>
      </c>
      <c r="AQ19" s="10">
        <v>1</v>
      </c>
      <c r="AR19" s="10">
        <v>1</v>
      </c>
      <c r="AS19" s="19">
        <v>-1</v>
      </c>
      <c r="AT19" s="10">
        <v>0</v>
      </c>
      <c r="AU19" s="15">
        <f>IF(BA19&lt;1,-1)</f>
        <v>-1</v>
      </c>
      <c r="AV19" s="10">
        <v>0</v>
      </c>
      <c r="AW19" s="10">
        <v>0</v>
      </c>
      <c r="AX19" s="10">
        <v>0</v>
      </c>
      <c r="AY19" s="10">
        <v>0</v>
      </c>
      <c r="AZ19" s="10">
        <v>0</v>
      </c>
      <c r="BA19" s="10">
        <v>0</v>
      </c>
      <c r="BB19" s="10">
        <v>0</v>
      </c>
      <c r="BC19" s="10">
        <v>0</v>
      </c>
      <c r="BD19" s="28"/>
      <c r="BE19" s="20"/>
      <c r="BF19" s="20"/>
      <c r="BG19" s="20"/>
      <c r="BH19" s="20"/>
      <c r="BI19" s="20"/>
      <c r="BJ19" s="19">
        <v>1</v>
      </c>
      <c r="BK19" s="20"/>
      <c r="BL19" s="20"/>
      <c r="BM19" s="20"/>
      <c r="BN19" s="20"/>
      <c r="BO19" s="20"/>
    </row>
    <row r="20" spans="1:256" ht="144" hidden="1" x14ac:dyDescent="0.2">
      <c r="A20" s="64" t="s">
        <v>869</v>
      </c>
      <c r="B20" s="42"/>
      <c r="C20" s="64" t="s">
        <v>1705</v>
      </c>
      <c r="D20" s="17" t="s">
        <v>153</v>
      </c>
      <c r="E20" s="18" t="s">
        <v>302</v>
      </c>
      <c r="F20" s="19">
        <v>1</v>
      </c>
      <c r="G20" s="19">
        <v>1</v>
      </c>
      <c r="H20" s="19">
        <v>0</v>
      </c>
      <c r="I20" s="20"/>
      <c r="J20" s="375" t="s">
        <v>719</v>
      </c>
      <c r="K20" s="22" t="s">
        <v>1706</v>
      </c>
      <c r="L20" s="375" t="s">
        <v>1707</v>
      </c>
      <c r="M20" s="385" t="s">
        <v>3257</v>
      </c>
      <c r="N20" s="47">
        <f t="shared" si="6"/>
        <v>2017</v>
      </c>
      <c r="O20" s="23" t="s">
        <v>75</v>
      </c>
      <c r="P20" s="25">
        <v>42856</v>
      </c>
      <c r="Q20" s="23" t="s">
        <v>75</v>
      </c>
      <c r="R20" s="25">
        <v>42864</v>
      </c>
      <c r="S20" s="23" t="s">
        <v>75</v>
      </c>
      <c r="T20" s="23" t="s">
        <v>75</v>
      </c>
      <c r="U20" s="23" t="s">
        <v>75</v>
      </c>
      <c r="V20" s="19">
        <v>1</v>
      </c>
      <c r="W20" s="19">
        <f t="shared" si="1"/>
        <v>0</v>
      </c>
      <c r="X20" s="19">
        <f t="shared" si="2"/>
        <v>0</v>
      </c>
      <c r="Y20" s="19">
        <f t="shared" si="3"/>
        <v>0</v>
      </c>
      <c r="Z20" s="19">
        <v>-1</v>
      </c>
      <c r="AA20" s="19">
        <v>-2</v>
      </c>
      <c r="AB20" s="19">
        <v>0</v>
      </c>
      <c r="AC20" s="19">
        <v>0</v>
      </c>
      <c r="AD20" s="19">
        <v>1</v>
      </c>
      <c r="AE20" s="19">
        <v>0</v>
      </c>
      <c r="AF20" s="10">
        <v>0</v>
      </c>
      <c r="AG20" s="19">
        <v>1</v>
      </c>
      <c r="AH20" s="19">
        <v>1</v>
      </c>
      <c r="AI20" s="19">
        <v>0</v>
      </c>
      <c r="AJ20" s="18" t="s">
        <v>134</v>
      </c>
      <c r="AK20" s="18" t="s">
        <v>77</v>
      </c>
      <c r="AL20" s="490" t="s">
        <v>1708</v>
      </c>
      <c r="AM20" s="19">
        <v>4</v>
      </c>
      <c r="AN20" s="10">
        <v>0</v>
      </c>
      <c r="AO20" s="10">
        <v>0</v>
      </c>
      <c r="AP20" s="10">
        <v>0</v>
      </c>
      <c r="AQ20" s="10">
        <v>0</v>
      </c>
      <c r="AR20" s="10">
        <v>-2</v>
      </c>
      <c r="AS20" s="19">
        <v>0</v>
      </c>
      <c r="AT20" s="10">
        <v>-1</v>
      </c>
      <c r="AU20" s="15">
        <v>0</v>
      </c>
      <c r="AV20" s="10">
        <v>0</v>
      </c>
      <c r="AW20" s="10">
        <v>0</v>
      </c>
      <c r="AX20" s="10">
        <v>0</v>
      </c>
      <c r="AY20" s="10">
        <v>0</v>
      </c>
      <c r="AZ20" s="10">
        <v>1</v>
      </c>
      <c r="BA20" s="10">
        <v>1</v>
      </c>
      <c r="BB20" s="10">
        <v>1</v>
      </c>
      <c r="BC20" s="10">
        <v>0</v>
      </c>
      <c r="BD20" s="20"/>
      <c r="BE20" s="20"/>
      <c r="BF20" s="20"/>
      <c r="BG20" s="20"/>
      <c r="BH20" s="20"/>
      <c r="BI20" s="20"/>
      <c r="BJ20" s="20"/>
      <c r="BK20" s="20"/>
      <c r="BL20" s="20"/>
      <c r="BM20" s="20"/>
      <c r="BN20" s="20"/>
      <c r="BO20" s="19">
        <v>1</v>
      </c>
    </row>
    <row r="21" spans="1:256" ht="96" hidden="1" x14ac:dyDescent="0.2">
      <c r="A21" s="64" t="s">
        <v>1722</v>
      </c>
      <c r="B21" s="42"/>
      <c r="C21" s="64" t="s">
        <v>1728</v>
      </c>
      <c r="D21" s="17" t="s">
        <v>153</v>
      </c>
      <c r="E21" s="18" t="s">
        <v>302</v>
      </c>
      <c r="F21" s="19">
        <v>1</v>
      </c>
      <c r="G21" s="19">
        <v>1</v>
      </c>
      <c r="H21" s="19">
        <v>1</v>
      </c>
      <c r="I21" s="20"/>
      <c r="J21" s="375" t="s">
        <v>3308</v>
      </c>
      <c r="K21" s="22" t="s">
        <v>1725</v>
      </c>
      <c r="L21" s="21" t="s">
        <v>1726</v>
      </c>
      <c r="M21" s="25"/>
      <c r="N21" s="47">
        <f t="shared" si="6"/>
        <v>2017</v>
      </c>
      <c r="O21" s="23" t="s">
        <v>75</v>
      </c>
      <c r="P21" s="23" t="s">
        <v>75</v>
      </c>
      <c r="Q21" s="25">
        <v>42853</v>
      </c>
      <c r="R21" s="25">
        <v>42795</v>
      </c>
      <c r="S21" s="25">
        <v>43003</v>
      </c>
      <c r="T21" s="23" t="s">
        <v>75</v>
      </c>
      <c r="U21" s="23" t="s">
        <v>75</v>
      </c>
      <c r="V21" s="19">
        <v>1</v>
      </c>
      <c r="W21" s="19">
        <f t="shared" si="1"/>
        <v>1</v>
      </c>
      <c r="X21" s="19">
        <f t="shared" si="2"/>
        <v>1</v>
      </c>
      <c r="Y21" s="19">
        <f t="shared" si="3"/>
        <v>0</v>
      </c>
      <c r="Z21" s="19">
        <v>-1</v>
      </c>
      <c r="AA21" s="19">
        <v>-2</v>
      </c>
      <c r="AB21" s="19">
        <v>0</v>
      </c>
      <c r="AC21" s="19">
        <v>0</v>
      </c>
      <c r="AD21" s="19">
        <v>1</v>
      </c>
      <c r="AE21" s="19">
        <v>0</v>
      </c>
      <c r="AF21" s="10">
        <v>0</v>
      </c>
      <c r="AG21" s="19">
        <v>1</v>
      </c>
      <c r="AH21" s="19">
        <v>1</v>
      </c>
      <c r="AI21" s="19">
        <v>0</v>
      </c>
      <c r="AJ21" s="18" t="s">
        <v>134</v>
      </c>
      <c r="AK21" s="18" t="s">
        <v>77</v>
      </c>
      <c r="AL21" s="490" t="s">
        <v>1727</v>
      </c>
      <c r="AM21" s="19">
        <v>4</v>
      </c>
      <c r="AN21" s="10">
        <v>-1</v>
      </c>
      <c r="AO21" s="10">
        <v>-1</v>
      </c>
      <c r="AP21" s="10">
        <v>-1</v>
      </c>
      <c r="AQ21" s="10">
        <v>1</v>
      </c>
      <c r="AR21" s="10">
        <v>-1</v>
      </c>
      <c r="AS21" s="19">
        <v>0</v>
      </c>
      <c r="AT21" s="10">
        <v>-1</v>
      </c>
      <c r="AU21" s="15">
        <v>0</v>
      </c>
      <c r="AV21" s="15">
        <v>0</v>
      </c>
      <c r="AW21" s="10">
        <v>0</v>
      </c>
      <c r="AX21" s="10">
        <v>0</v>
      </c>
      <c r="AY21" s="10">
        <v>0</v>
      </c>
      <c r="AZ21" s="10">
        <v>1</v>
      </c>
      <c r="BA21" s="10">
        <v>1</v>
      </c>
      <c r="BB21" s="10">
        <v>1</v>
      </c>
      <c r="BC21" s="10">
        <v>-1</v>
      </c>
      <c r="BD21" s="20"/>
      <c r="BE21" s="20"/>
      <c r="BF21" s="20"/>
      <c r="BG21" s="20"/>
      <c r="BH21" s="20"/>
      <c r="BI21" s="20"/>
      <c r="BJ21" s="20"/>
      <c r="BK21" s="20"/>
      <c r="BL21" s="20"/>
      <c r="BM21" s="20"/>
      <c r="BN21" s="20"/>
      <c r="BO21" s="19">
        <v>1</v>
      </c>
    </row>
    <row r="22" spans="1:256" ht="256" hidden="1" x14ac:dyDescent="0.2">
      <c r="A22" s="17" t="s">
        <v>248</v>
      </c>
      <c r="B22" s="17" t="s">
        <v>197</v>
      </c>
      <c r="C22" s="64" t="s">
        <v>277</v>
      </c>
      <c r="D22" s="18" t="s">
        <v>92</v>
      </c>
      <c r="E22" s="18" t="s">
        <v>270</v>
      </c>
      <c r="F22" s="19">
        <v>1</v>
      </c>
      <c r="G22" s="19">
        <v>1</v>
      </c>
      <c r="H22" s="19">
        <v>1</v>
      </c>
      <c r="I22" s="20"/>
      <c r="J22" s="21" t="s">
        <v>278</v>
      </c>
      <c r="K22" s="46"/>
      <c r="L22" s="21" t="s">
        <v>272</v>
      </c>
      <c r="M22" s="23" t="s">
        <v>279</v>
      </c>
      <c r="N22" s="24">
        <f t="shared" si="6"/>
        <v>2010</v>
      </c>
      <c r="O22" s="25">
        <v>40282</v>
      </c>
      <c r="P22" s="25">
        <v>41943</v>
      </c>
      <c r="Q22" s="23" t="s">
        <v>75</v>
      </c>
      <c r="R22" s="23" t="s">
        <v>75</v>
      </c>
      <c r="S22" s="23" t="s">
        <v>75</v>
      </c>
      <c r="T22" s="23" t="s">
        <v>75</v>
      </c>
      <c r="U22" s="23" t="s">
        <v>75</v>
      </c>
      <c r="V22" s="26">
        <v>1</v>
      </c>
      <c r="W22" s="19">
        <f t="shared" si="1"/>
        <v>0</v>
      </c>
      <c r="X22" s="19">
        <f t="shared" si="2"/>
        <v>0</v>
      </c>
      <c r="Y22" s="19">
        <f t="shared" si="3"/>
        <v>0</v>
      </c>
      <c r="Z22" s="26">
        <v>-1</v>
      </c>
      <c r="AA22" s="19">
        <v>-2</v>
      </c>
      <c r="AB22" s="26">
        <v>0</v>
      </c>
      <c r="AC22" s="26">
        <v>0</v>
      </c>
      <c r="AD22" s="26">
        <v>0</v>
      </c>
      <c r="AE22" s="26">
        <v>1</v>
      </c>
      <c r="AF22" s="15">
        <v>1</v>
      </c>
      <c r="AG22" s="19">
        <v>0</v>
      </c>
      <c r="AH22" s="26">
        <v>0</v>
      </c>
      <c r="AI22" s="26">
        <v>0</v>
      </c>
      <c r="AJ22" s="18" t="s">
        <v>97</v>
      </c>
      <c r="AK22" s="18" t="s">
        <v>96</v>
      </c>
      <c r="AL22" s="490" t="s">
        <v>273</v>
      </c>
      <c r="AM22" s="19">
        <f>IF(AND(AN22=1,AO22=1),3,IF(AND(AN22=1,OR(AO22=0,AO22=-1)),1,IF(AND(OR(AN22=0,AN22=-1),AO22=1),2,IF(AND(AN22=0,AN22=-1),OR(AO22=0,AO22=-1),4))))</f>
        <v>3</v>
      </c>
      <c r="AN22" s="15">
        <v>1</v>
      </c>
      <c r="AO22" s="15">
        <v>1</v>
      </c>
      <c r="AP22" s="15">
        <v>0</v>
      </c>
      <c r="AQ22" s="15">
        <v>1</v>
      </c>
      <c r="AR22" s="15">
        <v>1</v>
      </c>
      <c r="AS22" s="26">
        <v>0</v>
      </c>
      <c r="AT22" s="15">
        <v>0</v>
      </c>
      <c r="AU22" s="15">
        <f>IF(BA22&lt;1,-1)</f>
        <v>-1</v>
      </c>
      <c r="AV22" s="15">
        <v>1</v>
      </c>
      <c r="AW22" s="15">
        <v>0</v>
      </c>
      <c r="AX22" s="15">
        <v>0</v>
      </c>
      <c r="AY22" s="10">
        <v>0</v>
      </c>
      <c r="AZ22" s="15">
        <v>0</v>
      </c>
      <c r="BA22" s="15">
        <v>0</v>
      </c>
      <c r="BB22" s="15">
        <v>0</v>
      </c>
      <c r="BC22" s="15">
        <v>0</v>
      </c>
      <c r="BD22" s="28"/>
      <c r="BE22" s="20"/>
      <c r="BF22" s="26"/>
      <c r="BG22" s="26"/>
      <c r="BH22" s="26"/>
      <c r="BI22" s="26">
        <v>2</v>
      </c>
      <c r="BJ22" s="26">
        <v>1</v>
      </c>
      <c r="BK22" s="26"/>
      <c r="BL22" s="26"/>
      <c r="BM22" s="26"/>
      <c r="BN22" s="20"/>
      <c r="BO22" s="20"/>
    </row>
    <row r="23" spans="1:256" ht="64" hidden="1" x14ac:dyDescent="0.2">
      <c r="A23" s="74" t="s">
        <v>1162</v>
      </c>
      <c r="B23" s="67"/>
      <c r="C23" s="74" t="s">
        <v>2732</v>
      </c>
      <c r="D23" s="66" t="s">
        <v>81</v>
      </c>
      <c r="E23" s="61" t="s">
        <v>324</v>
      </c>
      <c r="F23" s="62">
        <v>1</v>
      </c>
      <c r="G23" s="62">
        <v>1</v>
      </c>
      <c r="H23" s="62">
        <v>1</v>
      </c>
      <c r="I23" s="68"/>
      <c r="J23" s="75"/>
      <c r="K23" s="76"/>
      <c r="L23" s="376" t="s">
        <v>2733</v>
      </c>
      <c r="M23" s="72"/>
      <c r="N23" s="57">
        <f t="shared" si="6"/>
        <v>2009</v>
      </c>
      <c r="O23" s="72">
        <v>40098</v>
      </c>
      <c r="P23" s="72">
        <v>40102</v>
      </c>
      <c r="Q23" s="73" t="s">
        <v>75</v>
      </c>
      <c r="R23" s="73" t="s">
        <v>75</v>
      </c>
      <c r="S23" s="73" t="s">
        <v>75</v>
      </c>
      <c r="T23" s="73" t="s">
        <v>75</v>
      </c>
      <c r="U23" s="73" t="s">
        <v>75</v>
      </c>
      <c r="V23" s="62">
        <v>1</v>
      </c>
      <c r="W23" s="19">
        <f t="shared" si="1"/>
        <v>0</v>
      </c>
      <c r="X23" s="19">
        <f t="shared" si="2"/>
        <v>0</v>
      </c>
      <c r="Y23" s="19">
        <f t="shared" si="3"/>
        <v>0</v>
      </c>
      <c r="Z23" s="62">
        <v>-1</v>
      </c>
      <c r="AA23" s="62">
        <v>-2</v>
      </c>
      <c r="AB23" s="62">
        <v>1</v>
      </c>
      <c r="AC23" s="62">
        <v>0</v>
      </c>
      <c r="AD23" s="62">
        <v>0</v>
      </c>
      <c r="AE23" s="62">
        <v>0</v>
      </c>
      <c r="AF23" s="438">
        <v>0</v>
      </c>
      <c r="AG23" s="62">
        <v>1</v>
      </c>
      <c r="AH23" s="62">
        <v>0</v>
      </c>
      <c r="AI23" s="62">
        <v>0</v>
      </c>
      <c r="AJ23" s="61" t="s">
        <v>87</v>
      </c>
      <c r="AK23" s="50" t="s">
        <v>77</v>
      </c>
      <c r="AL23" s="640" t="s">
        <v>2734</v>
      </c>
      <c r="AM23" s="62">
        <v>3</v>
      </c>
      <c r="AN23" s="438">
        <v>1</v>
      </c>
      <c r="AO23" s="438">
        <v>1</v>
      </c>
      <c r="AP23" s="438">
        <v>1</v>
      </c>
      <c r="AQ23" s="438">
        <v>1</v>
      </c>
      <c r="AR23" s="438">
        <v>0</v>
      </c>
      <c r="AS23" s="62">
        <v>0</v>
      </c>
      <c r="AT23" s="438">
        <v>-1</v>
      </c>
      <c r="AU23" s="643">
        <v>-1</v>
      </c>
      <c r="AV23" s="438">
        <v>-1</v>
      </c>
      <c r="AW23" s="438">
        <v>0</v>
      </c>
      <c r="AX23" s="438">
        <v>1</v>
      </c>
      <c r="AY23" s="438">
        <v>0</v>
      </c>
      <c r="AZ23" s="438">
        <v>1</v>
      </c>
      <c r="BA23" s="438">
        <v>0</v>
      </c>
      <c r="BB23" s="438">
        <v>0</v>
      </c>
      <c r="BC23" s="438">
        <v>0</v>
      </c>
      <c r="BD23" s="68"/>
      <c r="BE23" s="68"/>
      <c r="BF23" s="68"/>
      <c r="BG23" s="68"/>
      <c r="BH23" s="68"/>
      <c r="BI23" s="68"/>
      <c r="BJ23" s="68"/>
      <c r="BK23" s="68"/>
      <c r="BL23" s="68"/>
      <c r="BM23" s="68"/>
      <c r="BN23" s="68"/>
      <c r="BO23" s="68"/>
    </row>
    <row r="24" spans="1:256" ht="256" hidden="1" x14ac:dyDescent="0.2">
      <c r="A24" s="17" t="s">
        <v>67</v>
      </c>
      <c r="B24" s="17" t="s">
        <v>197</v>
      </c>
      <c r="C24" s="64" t="s">
        <v>842</v>
      </c>
      <c r="D24" s="18" t="s">
        <v>843</v>
      </c>
      <c r="E24" s="18" t="s">
        <v>92</v>
      </c>
      <c r="F24" s="19">
        <v>1</v>
      </c>
      <c r="G24" s="19">
        <v>1</v>
      </c>
      <c r="H24" s="19">
        <v>1</v>
      </c>
      <c r="I24" s="20"/>
      <c r="J24" s="21" t="s">
        <v>844</v>
      </c>
      <c r="K24" s="22" t="s">
        <v>845</v>
      </c>
      <c r="L24" s="375" t="s">
        <v>846</v>
      </c>
      <c r="M24" s="25"/>
      <c r="N24" s="19">
        <f t="shared" si="6"/>
        <v>2014</v>
      </c>
      <c r="O24" s="82">
        <v>41936</v>
      </c>
      <c r="P24" s="23" t="s">
        <v>75</v>
      </c>
      <c r="Q24" s="82">
        <v>42152</v>
      </c>
      <c r="R24" s="23" t="s">
        <v>75</v>
      </c>
      <c r="S24" s="23" t="s">
        <v>75</v>
      </c>
      <c r="T24" s="23" t="s">
        <v>75</v>
      </c>
      <c r="U24" s="23" t="s">
        <v>75</v>
      </c>
      <c r="V24" s="19">
        <v>1</v>
      </c>
      <c r="W24" s="19">
        <f t="shared" si="1"/>
        <v>1</v>
      </c>
      <c r="X24" s="19">
        <f t="shared" si="2"/>
        <v>0</v>
      </c>
      <c r="Y24" s="19">
        <f t="shared" si="3"/>
        <v>0</v>
      </c>
      <c r="Z24" s="19">
        <v>-1</v>
      </c>
      <c r="AA24" s="19">
        <v>-2</v>
      </c>
      <c r="AB24" s="19">
        <v>0</v>
      </c>
      <c r="AC24" s="19">
        <v>0</v>
      </c>
      <c r="AD24" s="19">
        <v>0</v>
      </c>
      <c r="AE24" s="19">
        <v>1</v>
      </c>
      <c r="AF24" s="10">
        <v>1</v>
      </c>
      <c r="AG24" s="19">
        <v>1</v>
      </c>
      <c r="AH24" s="26">
        <v>1</v>
      </c>
      <c r="AI24" s="26">
        <v>0</v>
      </c>
      <c r="AJ24" s="18" t="s">
        <v>263</v>
      </c>
      <c r="AK24" s="18" t="s">
        <v>97</v>
      </c>
      <c r="AL24" s="490" t="s">
        <v>847</v>
      </c>
      <c r="AM24" s="19">
        <f>IF(AND(AN24=1,AO24=1),3,IF(AND(AN24=1,OR(AO24=0,AO24=-1)),1,IF(AND(OR(AN24=0,AN24=-1),AO24=1),2,IF(AND(AN24=0,AN24=-1),OR(AO24=0,AO24=-1),4))))</f>
        <v>2</v>
      </c>
      <c r="AN24" s="10">
        <v>0</v>
      </c>
      <c r="AO24" s="10">
        <v>1</v>
      </c>
      <c r="AP24" s="10">
        <v>0</v>
      </c>
      <c r="AQ24" s="10">
        <v>-1</v>
      </c>
      <c r="AR24" s="10">
        <v>1</v>
      </c>
      <c r="AS24" s="19">
        <v>0</v>
      </c>
      <c r="AT24" s="10">
        <v>-1</v>
      </c>
      <c r="AU24" s="15">
        <f t="shared" ref="AU24:AU29" si="7">IF(BA24&lt;1,-1)</f>
        <v>-1</v>
      </c>
      <c r="AV24" s="10">
        <v>0</v>
      </c>
      <c r="AW24" s="10">
        <v>0</v>
      </c>
      <c r="AX24" s="10">
        <v>1</v>
      </c>
      <c r="AY24" s="10">
        <v>0</v>
      </c>
      <c r="AZ24" s="10">
        <v>0</v>
      </c>
      <c r="BA24" s="10">
        <v>0</v>
      </c>
      <c r="BB24" s="10">
        <v>0</v>
      </c>
      <c r="BC24" s="10">
        <v>0</v>
      </c>
      <c r="BD24" s="28"/>
      <c r="BE24" s="20"/>
      <c r="BF24" s="20"/>
      <c r="BG24" s="20"/>
      <c r="BH24" s="20"/>
      <c r="BI24" s="20"/>
      <c r="BJ24" s="19">
        <v>-1</v>
      </c>
      <c r="BK24" s="20"/>
      <c r="BL24" s="20"/>
      <c r="BM24" s="20"/>
      <c r="BN24" s="20"/>
      <c r="BO24" s="20"/>
      <c r="BP24" s="370"/>
      <c r="BQ24" s="370"/>
      <c r="BR24" s="370"/>
      <c r="BS24" s="370"/>
      <c r="BT24" s="370"/>
      <c r="BU24" s="370"/>
      <c r="BV24" s="370"/>
      <c r="BW24" s="370"/>
      <c r="BX24" s="370"/>
      <c r="BY24" s="370"/>
      <c r="BZ24" s="370"/>
      <c r="CA24" s="370"/>
      <c r="CB24" s="370"/>
      <c r="CC24" s="370"/>
      <c r="CD24" s="370"/>
      <c r="CE24" s="370"/>
      <c r="CF24" s="370"/>
      <c r="CG24" s="370"/>
      <c r="CH24" s="370"/>
      <c r="CI24" s="370"/>
      <c r="CJ24" s="370"/>
      <c r="CK24" s="370"/>
      <c r="CL24" s="370"/>
      <c r="CM24" s="370"/>
      <c r="CN24" s="370"/>
      <c r="CO24" s="370"/>
      <c r="CP24" s="370"/>
      <c r="CQ24" s="370"/>
      <c r="CR24" s="370"/>
      <c r="CS24" s="370"/>
      <c r="CT24" s="370"/>
      <c r="CU24" s="370"/>
      <c r="CV24" s="370"/>
      <c r="CW24" s="370"/>
      <c r="CX24" s="370"/>
      <c r="CY24" s="370"/>
      <c r="CZ24" s="370"/>
      <c r="DA24" s="370"/>
      <c r="DB24" s="370"/>
      <c r="DC24" s="370"/>
      <c r="DD24" s="370"/>
      <c r="DE24" s="370"/>
      <c r="DF24" s="370"/>
      <c r="DG24" s="370"/>
      <c r="DH24" s="370"/>
      <c r="DI24" s="370"/>
      <c r="DJ24" s="370"/>
      <c r="DK24" s="370"/>
      <c r="DL24" s="370"/>
      <c r="DM24" s="370"/>
      <c r="DN24" s="370"/>
      <c r="DO24" s="370"/>
      <c r="DP24" s="370"/>
      <c r="DQ24" s="370"/>
      <c r="DR24" s="370"/>
      <c r="DS24" s="370"/>
      <c r="DT24" s="370"/>
      <c r="DU24" s="370"/>
      <c r="DV24" s="370"/>
      <c r="DW24" s="370"/>
      <c r="DX24" s="370"/>
      <c r="DY24" s="370"/>
      <c r="DZ24" s="370"/>
      <c r="EA24" s="370"/>
      <c r="EB24" s="370"/>
      <c r="EC24" s="370"/>
      <c r="ED24" s="370"/>
      <c r="EE24" s="370"/>
      <c r="EF24" s="370"/>
      <c r="EG24" s="370"/>
      <c r="EH24" s="370"/>
      <c r="EI24" s="370"/>
      <c r="EJ24" s="370"/>
      <c r="EK24" s="370"/>
      <c r="EL24" s="370"/>
      <c r="EM24" s="370"/>
      <c r="EN24" s="370"/>
      <c r="EO24" s="370"/>
      <c r="EP24" s="370"/>
      <c r="EQ24" s="370"/>
      <c r="ER24" s="370"/>
      <c r="ES24" s="370"/>
      <c r="ET24" s="370"/>
      <c r="EU24" s="370"/>
      <c r="EV24" s="370"/>
      <c r="EW24" s="370"/>
      <c r="EX24" s="370"/>
      <c r="EY24" s="370"/>
      <c r="EZ24" s="370"/>
      <c r="FA24" s="370"/>
      <c r="FB24" s="370"/>
      <c r="FC24" s="370"/>
      <c r="FD24" s="370"/>
      <c r="FE24" s="370"/>
      <c r="FF24" s="370"/>
      <c r="FG24" s="370"/>
      <c r="FH24" s="370"/>
      <c r="FI24" s="370"/>
      <c r="FJ24" s="370"/>
      <c r="FK24" s="370"/>
      <c r="FL24" s="370"/>
      <c r="FM24" s="370"/>
      <c r="FN24" s="370"/>
      <c r="FO24" s="370"/>
      <c r="FP24" s="370"/>
      <c r="FQ24" s="370"/>
      <c r="FR24" s="370"/>
      <c r="FS24" s="370"/>
      <c r="FT24" s="370"/>
      <c r="FU24" s="370"/>
      <c r="FV24" s="370"/>
      <c r="FW24" s="370"/>
      <c r="FX24" s="370"/>
      <c r="FY24" s="370"/>
      <c r="FZ24" s="370"/>
      <c r="GA24" s="370"/>
      <c r="GB24" s="370"/>
      <c r="GC24" s="370"/>
      <c r="GD24" s="370"/>
      <c r="GE24" s="370"/>
      <c r="GF24" s="370"/>
      <c r="GG24" s="370"/>
      <c r="GH24" s="370"/>
      <c r="GI24" s="370"/>
      <c r="GJ24" s="370"/>
      <c r="GK24" s="370"/>
      <c r="GL24" s="370"/>
      <c r="GM24" s="370"/>
      <c r="GN24" s="370"/>
      <c r="GO24" s="370"/>
      <c r="GP24" s="370"/>
      <c r="GQ24" s="370"/>
      <c r="GR24" s="370"/>
      <c r="GS24" s="370"/>
      <c r="GT24" s="370"/>
      <c r="GU24" s="370"/>
      <c r="GV24" s="370"/>
      <c r="GW24" s="370"/>
      <c r="GX24" s="370"/>
      <c r="GY24" s="370"/>
      <c r="GZ24" s="370"/>
      <c r="HA24" s="370"/>
      <c r="HB24" s="370"/>
      <c r="HC24" s="370"/>
      <c r="HD24" s="370"/>
      <c r="HE24" s="370"/>
      <c r="HF24" s="370"/>
      <c r="HG24" s="370"/>
      <c r="HH24" s="370"/>
      <c r="HI24" s="370"/>
      <c r="HJ24" s="370"/>
      <c r="HK24" s="370"/>
      <c r="HL24" s="370"/>
      <c r="HM24" s="370"/>
      <c r="HN24" s="370"/>
      <c r="HO24" s="370"/>
      <c r="HP24" s="370"/>
      <c r="HQ24" s="370"/>
      <c r="HR24" s="370"/>
      <c r="HS24" s="370"/>
      <c r="HT24" s="370"/>
      <c r="HU24" s="370"/>
      <c r="HV24" s="370"/>
      <c r="HW24" s="370"/>
      <c r="HX24" s="370"/>
      <c r="HY24" s="370"/>
      <c r="HZ24" s="370"/>
      <c r="IA24" s="370"/>
      <c r="IB24" s="370"/>
      <c r="IC24" s="370"/>
      <c r="ID24" s="370"/>
      <c r="IE24" s="370"/>
      <c r="IF24" s="370"/>
      <c r="IG24" s="370"/>
      <c r="IH24" s="370"/>
      <c r="II24" s="370"/>
      <c r="IJ24" s="370"/>
      <c r="IK24" s="370"/>
      <c r="IL24" s="370"/>
      <c r="IM24" s="370"/>
      <c r="IN24" s="370"/>
      <c r="IO24" s="370"/>
      <c r="IP24" s="370"/>
      <c r="IQ24" s="370"/>
      <c r="IR24" s="370"/>
      <c r="IS24" s="370"/>
      <c r="IT24" s="370"/>
      <c r="IU24" s="370"/>
      <c r="IV24" s="370"/>
    </row>
    <row r="25" spans="1:256" ht="395" hidden="1" x14ac:dyDescent="0.2">
      <c r="A25" s="29" t="s">
        <v>186</v>
      </c>
      <c r="B25" s="30"/>
      <c r="C25" s="97" t="s">
        <v>2506</v>
      </c>
      <c r="D25" s="31" t="s">
        <v>270</v>
      </c>
      <c r="E25" s="31" t="s">
        <v>92</v>
      </c>
      <c r="F25" s="32">
        <v>1</v>
      </c>
      <c r="G25" s="32">
        <v>0</v>
      </c>
      <c r="H25" s="32">
        <v>0</v>
      </c>
      <c r="I25" s="33"/>
      <c r="J25" s="34" t="s">
        <v>2490</v>
      </c>
      <c r="K25" s="35"/>
      <c r="L25" s="34" t="s">
        <v>2496</v>
      </c>
      <c r="M25" s="36" t="s">
        <v>2244</v>
      </c>
      <c r="N25" s="24">
        <f t="shared" si="6"/>
        <v>1997</v>
      </c>
      <c r="O25" s="37">
        <v>35628</v>
      </c>
      <c r="P25" s="37">
        <v>35713</v>
      </c>
      <c r="Q25" s="36" t="s">
        <v>75</v>
      </c>
      <c r="R25" s="36" t="s">
        <v>75</v>
      </c>
      <c r="S25" s="36" t="s">
        <v>75</v>
      </c>
      <c r="T25" s="36" t="s">
        <v>75</v>
      </c>
      <c r="U25" s="36" t="s">
        <v>75</v>
      </c>
      <c r="V25" s="32">
        <v>1</v>
      </c>
      <c r="W25" s="19">
        <f t="shared" si="1"/>
        <v>0</v>
      </c>
      <c r="X25" s="19">
        <f t="shared" si="2"/>
        <v>0</v>
      </c>
      <c r="Y25" s="19">
        <f t="shared" si="3"/>
        <v>0</v>
      </c>
      <c r="Z25" s="96">
        <v>-1</v>
      </c>
      <c r="AA25" s="96">
        <v>-2</v>
      </c>
      <c r="AB25" s="32">
        <v>1</v>
      </c>
      <c r="AC25" s="32">
        <v>1</v>
      </c>
      <c r="AD25" s="32">
        <v>0</v>
      </c>
      <c r="AE25" s="32">
        <v>0</v>
      </c>
      <c r="AF25" s="629">
        <v>1</v>
      </c>
      <c r="AG25" s="32">
        <v>1</v>
      </c>
      <c r="AH25" s="32">
        <v>1</v>
      </c>
      <c r="AI25" s="32">
        <v>1</v>
      </c>
      <c r="AJ25" s="31" t="s">
        <v>96</v>
      </c>
      <c r="AK25" s="31" t="s">
        <v>97</v>
      </c>
      <c r="AL25" s="641" t="s">
        <v>2493</v>
      </c>
      <c r="AM25" s="19">
        <f>IF(AND(AN25=1,AO25=1),3,IF(AND(AN25=1,OR(AO25=0,AO25=-1)),1,IF(AND(OR(AN25=0,AN25=-1),AO25=1),2,IF(AND(AN25=0,AN25=-1),OR(AO25=0,AO25=-1),4))))</f>
        <v>3</v>
      </c>
      <c r="AN25" s="629">
        <v>1</v>
      </c>
      <c r="AO25" s="629">
        <v>1</v>
      </c>
      <c r="AP25" s="629">
        <v>1</v>
      </c>
      <c r="AQ25" s="629">
        <v>1</v>
      </c>
      <c r="AR25" s="629">
        <v>1</v>
      </c>
      <c r="AS25" s="33"/>
      <c r="AT25" s="629">
        <v>0</v>
      </c>
      <c r="AU25" s="15">
        <f t="shared" si="7"/>
        <v>-1</v>
      </c>
      <c r="AV25" s="629">
        <v>1</v>
      </c>
      <c r="AW25" s="629">
        <v>0</v>
      </c>
      <c r="AX25" s="629">
        <v>0</v>
      </c>
      <c r="AY25" s="10">
        <v>0</v>
      </c>
      <c r="AZ25" s="629">
        <v>0</v>
      </c>
      <c r="BA25" s="629">
        <v>0</v>
      </c>
      <c r="BB25" s="629">
        <v>0</v>
      </c>
      <c r="BC25" s="629">
        <v>0</v>
      </c>
      <c r="BD25" s="28"/>
      <c r="BE25" s="33"/>
      <c r="BF25" s="34" t="s">
        <v>2494</v>
      </c>
      <c r="BG25" s="33"/>
      <c r="BH25" s="33"/>
      <c r="BI25" s="32">
        <v>1</v>
      </c>
      <c r="BJ25" s="32">
        <v>1</v>
      </c>
      <c r="BK25" s="33"/>
      <c r="BL25" s="33"/>
      <c r="BM25" s="33"/>
      <c r="BN25" s="33"/>
      <c r="BO25" s="33"/>
      <c r="BP25" s="370"/>
      <c r="BQ25" s="370"/>
      <c r="BR25" s="370"/>
      <c r="BS25" s="370"/>
      <c r="BT25" s="370"/>
      <c r="BU25" s="370"/>
      <c r="BV25" s="370"/>
      <c r="BW25" s="370"/>
      <c r="BX25" s="370"/>
      <c r="BY25" s="370"/>
      <c r="BZ25" s="370"/>
      <c r="CA25" s="370"/>
      <c r="CB25" s="370"/>
      <c r="CC25" s="370"/>
      <c r="CD25" s="370"/>
      <c r="CE25" s="370"/>
      <c r="CF25" s="370"/>
      <c r="CG25" s="370"/>
      <c r="CH25" s="370"/>
      <c r="CI25" s="370"/>
      <c r="CJ25" s="370"/>
      <c r="CK25" s="370"/>
      <c r="CL25" s="370"/>
      <c r="CM25" s="370"/>
      <c r="CN25" s="370"/>
      <c r="CO25" s="370"/>
      <c r="CP25" s="370"/>
      <c r="CQ25" s="370"/>
      <c r="CR25" s="370"/>
      <c r="CS25" s="370"/>
      <c r="CT25" s="370"/>
      <c r="CU25" s="370"/>
      <c r="CV25" s="370"/>
      <c r="CW25" s="370"/>
      <c r="CX25" s="370"/>
      <c r="CY25" s="370"/>
      <c r="CZ25" s="370"/>
      <c r="DA25" s="370"/>
      <c r="DB25" s="370"/>
      <c r="DC25" s="370"/>
      <c r="DD25" s="370"/>
      <c r="DE25" s="370"/>
      <c r="DF25" s="370"/>
      <c r="DG25" s="370"/>
      <c r="DH25" s="370"/>
      <c r="DI25" s="370"/>
      <c r="DJ25" s="370"/>
      <c r="DK25" s="370"/>
      <c r="DL25" s="370"/>
      <c r="DM25" s="370"/>
      <c r="DN25" s="370"/>
      <c r="DO25" s="370"/>
      <c r="DP25" s="370"/>
      <c r="DQ25" s="370"/>
      <c r="DR25" s="370"/>
      <c r="DS25" s="370"/>
      <c r="DT25" s="370"/>
      <c r="DU25" s="370"/>
      <c r="DV25" s="370"/>
      <c r="DW25" s="370"/>
      <c r="DX25" s="370"/>
      <c r="DY25" s="370"/>
      <c r="DZ25" s="370"/>
      <c r="EA25" s="370"/>
      <c r="EB25" s="370"/>
      <c r="EC25" s="370"/>
      <c r="ED25" s="370"/>
      <c r="EE25" s="370"/>
      <c r="EF25" s="370"/>
      <c r="EG25" s="370"/>
      <c r="EH25" s="370"/>
      <c r="EI25" s="370"/>
      <c r="EJ25" s="370"/>
      <c r="EK25" s="370"/>
      <c r="EL25" s="370"/>
      <c r="EM25" s="370"/>
      <c r="EN25" s="370"/>
      <c r="EO25" s="370"/>
      <c r="EP25" s="370"/>
      <c r="EQ25" s="370"/>
      <c r="ER25" s="370"/>
      <c r="ES25" s="370"/>
      <c r="ET25" s="370"/>
      <c r="EU25" s="370"/>
      <c r="EV25" s="370"/>
      <c r="EW25" s="370"/>
      <c r="EX25" s="370"/>
      <c r="EY25" s="370"/>
      <c r="EZ25" s="370"/>
      <c r="FA25" s="370"/>
      <c r="FB25" s="370"/>
      <c r="FC25" s="370"/>
      <c r="FD25" s="370"/>
      <c r="FE25" s="370"/>
      <c r="FF25" s="370"/>
      <c r="FG25" s="370"/>
      <c r="FH25" s="370"/>
      <c r="FI25" s="370"/>
      <c r="FJ25" s="370"/>
      <c r="FK25" s="370"/>
      <c r="FL25" s="370"/>
      <c r="FM25" s="370"/>
      <c r="FN25" s="370"/>
      <c r="FO25" s="370"/>
      <c r="FP25" s="370"/>
      <c r="FQ25" s="370"/>
      <c r="FR25" s="370"/>
      <c r="FS25" s="370"/>
      <c r="FT25" s="370"/>
      <c r="FU25" s="370"/>
      <c r="FV25" s="370"/>
      <c r="FW25" s="370"/>
      <c r="FX25" s="370"/>
      <c r="FY25" s="370"/>
      <c r="FZ25" s="370"/>
      <c r="GA25" s="370"/>
      <c r="GB25" s="370"/>
      <c r="GC25" s="370"/>
      <c r="GD25" s="370"/>
      <c r="GE25" s="370"/>
      <c r="GF25" s="370"/>
      <c r="GG25" s="370"/>
      <c r="GH25" s="370"/>
      <c r="GI25" s="370"/>
      <c r="GJ25" s="370"/>
      <c r="GK25" s="370"/>
      <c r="GL25" s="370"/>
      <c r="GM25" s="370"/>
      <c r="GN25" s="370"/>
      <c r="GO25" s="370"/>
      <c r="GP25" s="370"/>
      <c r="GQ25" s="370"/>
      <c r="GR25" s="370"/>
      <c r="GS25" s="370"/>
      <c r="GT25" s="370"/>
      <c r="GU25" s="370"/>
      <c r="GV25" s="370"/>
      <c r="GW25" s="370"/>
      <c r="GX25" s="370"/>
      <c r="GY25" s="370"/>
      <c r="GZ25" s="370"/>
      <c r="HA25" s="370"/>
      <c r="HB25" s="370"/>
      <c r="HC25" s="370"/>
      <c r="HD25" s="370"/>
      <c r="HE25" s="370"/>
      <c r="HF25" s="370"/>
      <c r="HG25" s="370"/>
      <c r="HH25" s="370"/>
      <c r="HI25" s="370"/>
      <c r="HJ25" s="370"/>
      <c r="HK25" s="370"/>
      <c r="HL25" s="370"/>
      <c r="HM25" s="370"/>
      <c r="HN25" s="370"/>
      <c r="HO25" s="370"/>
      <c r="HP25" s="370"/>
      <c r="HQ25" s="370"/>
      <c r="HR25" s="370"/>
      <c r="HS25" s="370"/>
      <c r="HT25" s="370"/>
      <c r="HU25" s="370"/>
      <c r="HV25" s="370"/>
      <c r="HW25" s="370"/>
      <c r="HX25" s="370"/>
      <c r="HY25" s="370"/>
      <c r="HZ25" s="370"/>
      <c r="IA25" s="370"/>
      <c r="IB25" s="370"/>
      <c r="IC25" s="370"/>
      <c r="ID25" s="370"/>
      <c r="IE25" s="370"/>
      <c r="IF25" s="370"/>
      <c r="IG25" s="370"/>
      <c r="IH25" s="370"/>
      <c r="II25" s="370"/>
      <c r="IJ25" s="370"/>
      <c r="IK25" s="370"/>
      <c r="IL25" s="370"/>
      <c r="IM25" s="370"/>
      <c r="IN25" s="370"/>
      <c r="IO25" s="370"/>
      <c r="IP25" s="370"/>
      <c r="IQ25" s="370"/>
      <c r="IR25" s="370"/>
      <c r="IS25" s="370"/>
      <c r="IT25" s="370"/>
      <c r="IU25" s="370"/>
      <c r="IV25" s="370"/>
    </row>
    <row r="26" spans="1:256" ht="32" hidden="1" x14ac:dyDescent="0.2">
      <c r="A26" s="17" t="s">
        <v>106</v>
      </c>
      <c r="B26" s="42"/>
      <c r="C26" s="64" t="s">
        <v>2299</v>
      </c>
      <c r="D26" s="18" t="s">
        <v>69</v>
      </c>
      <c r="E26" s="18" t="s">
        <v>92</v>
      </c>
      <c r="F26" s="19">
        <v>1</v>
      </c>
      <c r="G26" s="19">
        <v>0</v>
      </c>
      <c r="H26" s="19">
        <v>0</v>
      </c>
      <c r="I26" s="20"/>
      <c r="J26" s="21" t="s">
        <v>2300</v>
      </c>
      <c r="K26" s="43"/>
      <c r="L26" s="18" t="s">
        <v>2301</v>
      </c>
      <c r="M26" s="25"/>
      <c r="N26" s="24">
        <f t="shared" si="6"/>
        <v>2009</v>
      </c>
      <c r="O26" s="25">
        <v>39889</v>
      </c>
      <c r="P26" s="23" t="s">
        <v>75</v>
      </c>
      <c r="Q26" s="23" t="s">
        <v>75</v>
      </c>
      <c r="R26" s="23" t="s">
        <v>75</v>
      </c>
      <c r="S26" s="23" t="s">
        <v>75</v>
      </c>
      <c r="T26" s="23" t="s">
        <v>75</v>
      </c>
      <c r="U26" s="23" t="s">
        <v>75</v>
      </c>
      <c r="V26" s="19">
        <v>1</v>
      </c>
      <c r="W26" s="19">
        <f t="shared" si="1"/>
        <v>0</v>
      </c>
      <c r="X26" s="19">
        <f t="shared" si="2"/>
        <v>0</v>
      </c>
      <c r="Y26" s="19">
        <f t="shared" si="3"/>
        <v>0</v>
      </c>
      <c r="Z26" s="19">
        <v>-1</v>
      </c>
      <c r="AA26" s="19">
        <v>-2</v>
      </c>
      <c r="AB26" s="19">
        <v>1</v>
      </c>
      <c r="AC26" s="19">
        <v>0</v>
      </c>
      <c r="AD26" s="19">
        <v>0</v>
      </c>
      <c r="AE26" s="19">
        <v>0</v>
      </c>
      <c r="AF26" s="10">
        <v>0</v>
      </c>
      <c r="AG26" s="19">
        <v>-1</v>
      </c>
      <c r="AH26" s="19">
        <v>1</v>
      </c>
      <c r="AI26" s="26">
        <v>0</v>
      </c>
      <c r="AJ26" s="18" t="s">
        <v>76</v>
      </c>
      <c r="AK26" s="18" t="s">
        <v>97</v>
      </c>
      <c r="AL26" s="490" t="s">
        <v>2302</v>
      </c>
      <c r="AM26" s="19">
        <f>IF(AND(AN26=1,AO26=1),3,IF(AND(AN26=1,OR(AO26=0,AO26=-1)),1,IF(AND(OR(AN26=0,AN26=-1),AO26=1),2,IF(AND(AN26=0,AN26=-1),OR(AO26=0,AO26=-1),4))))</f>
        <v>2</v>
      </c>
      <c r="AN26" s="10">
        <v>0</v>
      </c>
      <c r="AO26" s="10">
        <v>1</v>
      </c>
      <c r="AP26" s="10">
        <v>0</v>
      </c>
      <c r="AQ26" s="10">
        <v>0</v>
      </c>
      <c r="AR26" s="10">
        <v>1</v>
      </c>
      <c r="AS26" s="19">
        <v>0</v>
      </c>
      <c r="AT26" s="10">
        <v>0</v>
      </c>
      <c r="AU26" s="15">
        <f t="shared" si="7"/>
        <v>-1</v>
      </c>
      <c r="AV26" s="10">
        <v>0</v>
      </c>
      <c r="AW26" s="10">
        <v>0</v>
      </c>
      <c r="AX26" s="10">
        <v>0</v>
      </c>
      <c r="AY26" s="10">
        <v>0</v>
      </c>
      <c r="AZ26" s="10">
        <v>0</v>
      </c>
      <c r="BA26" s="10">
        <v>0</v>
      </c>
      <c r="BB26" s="10">
        <v>0</v>
      </c>
      <c r="BC26" s="10">
        <v>0</v>
      </c>
      <c r="BD26" s="28"/>
      <c r="BE26" s="20"/>
      <c r="BF26" s="20"/>
      <c r="BG26" s="20"/>
      <c r="BH26" s="18" t="s">
        <v>2303</v>
      </c>
      <c r="BI26" s="20"/>
      <c r="BJ26" s="19">
        <v>1</v>
      </c>
      <c r="BK26" s="20"/>
      <c r="BL26" s="20"/>
      <c r="BM26" s="20"/>
      <c r="BN26" s="20"/>
      <c r="BO26" s="20"/>
      <c r="BP26" s="370"/>
      <c r="BQ26" s="370"/>
      <c r="BR26" s="370"/>
      <c r="BS26" s="370"/>
      <c r="BT26" s="370"/>
      <c r="BU26" s="370"/>
      <c r="BV26" s="370"/>
      <c r="BW26" s="370"/>
      <c r="BX26" s="370"/>
      <c r="BY26" s="370"/>
      <c r="BZ26" s="370"/>
      <c r="CA26" s="370"/>
      <c r="CB26" s="370"/>
      <c r="CC26" s="370"/>
      <c r="CD26" s="370"/>
      <c r="CE26" s="370"/>
      <c r="CF26" s="370"/>
      <c r="CG26" s="370"/>
      <c r="CH26" s="370"/>
      <c r="CI26" s="370"/>
      <c r="CJ26" s="370"/>
      <c r="CK26" s="370"/>
      <c r="CL26" s="370"/>
      <c r="CM26" s="370"/>
      <c r="CN26" s="370"/>
      <c r="CO26" s="370"/>
      <c r="CP26" s="370"/>
      <c r="CQ26" s="370"/>
      <c r="CR26" s="370"/>
      <c r="CS26" s="370"/>
      <c r="CT26" s="370"/>
      <c r="CU26" s="370"/>
      <c r="CV26" s="370"/>
      <c r="CW26" s="370"/>
      <c r="CX26" s="370"/>
      <c r="CY26" s="370"/>
      <c r="CZ26" s="370"/>
      <c r="DA26" s="370"/>
      <c r="DB26" s="370"/>
      <c r="DC26" s="370"/>
      <c r="DD26" s="370"/>
      <c r="DE26" s="370"/>
      <c r="DF26" s="370"/>
      <c r="DG26" s="370"/>
      <c r="DH26" s="370"/>
      <c r="DI26" s="370"/>
      <c r="DJ26" s="370"/>
      <c r="DK26" s="370"/>
      <c r="DL26" s="370"/>
      <c r="DM26" s="370"/>
      <c r="DN26" s="370"/>
      <c r="DO26" s="370"/>
      <c r="DP26" s="370"/>
      <c r="DQ26" s="370"/>
      <c r="DR26" s="370"/>
      <c r="DS26" s="370"/>
      <c r="DT26" s="370"/>
      <c r="DU26" s="370"/>
      <c r="DV26" s="370"/>
      <c r="DW26" s="370"/>
      <c r="DX26" s="370"/>
      <c r="DY26" s="370"/>
      <c r="DZ26" s="370"/>
      <c r="EA26" s="370"/>
      <c r="EB26" s="370"/>
      <c r="EC26" s="370"/>
      <c r="ED26" s="370"/>
      <c r="EE26" s="370"/>
      <c r="EF26" s="370"/>
      <c r="EG26" s="370"/>
      <c r="EH26" s="370"/>
      <c r="EI26" s="370"/>
      <c r="EJ26" s="370"/>
      <c r="EK26" s="370"/>
      <c r="EL26" s="370"/>
      <c r="EM26" s="370"/>
      <c r="EN26" s="370"/>
      <c r="EO26" s="370"/>
      <c r="EP26" s="370"/>
      <c r="EQ26" s="370"/>
      <c r="ER26" s="370"/>
      <c r="ES26" s="370"/>
      <c r="ET26" s="370"/>
      <c r="EU26" s="370"/>
      <c r="EV26" s="370"/>
      <c r="EW26" s="370"/>
      <c r="EX26" s="370"/>
      <c r="EY26" s="370"/>
      <c r="EZ26" s="370"/>
      <c r="FA26" s="370"/>
      <c r="FB26" s="370"/>
      <c r="FC26" s="370"/>
      <c r="FD26" s="370"/>
      <c r="FE26" s="370"/>
      <c r="FF26" s="370"/>
      <c r="FG26" s="370"/>
      <c r="FH26" s="370"/>
      <c r="FI26" s="370"/>
      <c r="FJ26" s="370"/>
      <c r="FK26" s="370"/>
      <c r="FL26" s="370"/>
      <c r="FM26" s="370"/>
      <c r="FN26" s="370"/>
      <c r="FO26" s="370"/>
      <c r="FP26" s="370"/>
      <c r="FQ26" s="370"/>
      <c r="FR26" s="370"/>
      <c r="FS26" s="370"/>
      <c r="FT26" s="370"/>
      <c r="FU26" s="370"/>
      <c r="FV26" s="370"/>
      <c r="FW26" s="370"/>
      <c r="FX26" s="370"/>
      <c r="FY26" s="370"/>
      <c r="FZ26" s="370"/>
      <c r="GA26" s="370"/>
      <c r="GB26" s="370"/>
      <c r="GC26" s="370"/>
      <c r="GD26" s="370"/>
      <c r="GE26" s="370"/>
      <c r="GF26" s="370"/>
      <c r="GG26" s="370"/>
      <c r="GH26" s="370"/>
      <c r="GI26" s="370"/>
      <c r="GJ26" s="370"/>
      <c r="GK26" s="370"/>
      <c r="GL26" s="370"/>
      <c r="GM26" s="370"/>
      <c r="GN26" s="370"/>
      <c r="GO26" s="370"/>
      <c r="GP26" s="370"/>
      <c r="GQ26" s="370"/>
      <c r="GR26" s="370"/>
      <c r="GS26" s="370"/>
      <c r="GT26" s="370"/>
      <c r="GU26" s="370"/>
      <c r="GV26" s="370"/>
      <c r="GW26" s="370"/>
      <c r="GX26" s="370"/>
      <c r="GY26" s="370"/>
      <c r="GZ26" s="370"/>
      <c r="HA26" s="370"/>
      <c r="HB26" s="370"/>
      <c r="HC26" s="370"/>
      <c r="HD26" s="370"/>
      <c r="HE26" s="370"/>
      <c r="HF26" s="370"/>
      <c r="HG26" s="370"/>
      <c r="HH26" s="370"/>
      <c r="HI26" s="370"/>
      <c r="HJ26" s="370"/>
      <c r="HK26" s="370"/>
      <c r="HL26" s="370"/>
      <c r="HM26" s="370"/>
      <c r="HN26" s="370"/>
      <c r="HO26" s="370"/>
      <c r="HP26" s="370"/>
      <c r="HQ26" s="370"/>
      <c r="HR26" s="370"/>
      <c r="HS26" s="370"/>
      <c r="HT26" s="370"/>
      <c r="HU26" s="370"/>
      <c r="HV26" s="370"/>
      <c r="HW26" s="370"/>
      <c r="HX26" s="370"/>
      <c r="HY26" s="370"/>
      <c r="HZ26" s="370"/>
      <c r="IA26" s="370"/>
      <c r="IB26" s="370"/>
      <c r="IC26" s="370"/>
      <c r="ID26" s="370"/>
      <c r="IE26" s="370"/>
      <c r="IF26" s="370"/>
      <c r="IG26" s="370"/>
      <c r="IH26" s="370"/>
      <c r="II26" s="370"/>
      <c r="IJ26" s="370"/>
      <c r="IK26" s="370"/>
      <c r="IL26" s="370"/>
      <c r="IM26" s="370"/>
      <c r="IN26" s="370"/>
      <c r="IO26" s="370"/>
      <c r="IP26" s="370"/>
      <c r="IQ26" s="370"/>
      <c r="IR26" s="370"/>
      <c r="IS26" s="370"/>
      <c r="IT26" s="370"/>
      <c r="IU26" s="370"/>
      <c r="IV26" s="370"/>
    </row>
    <row r="27" spans="1:256" ht="272" hidden="1" x14ac:dyDescent="0.2">
      <c r="A27" s="18" t="s">
        <v>151</v>
      </c>
      <c r="B27" s="18" t="s">
        <v>197</v>
      </c>
      <c r="C27" s="21" t="s">
        <v>1039</v>
      </c>
      <c r="D27" s="18" t="s">
        <v>852</v>
      </c>
      <c r="E27" s="18" t="s">
        <v>302</v>
      </c>
      <c r="F27" s="19">
        <v>1</v>
      </c>
      <c r="G27" s="19">
        <v>1</v>
      </c>
      <c r="H27" s="19">
        <v>1</v>
      </c>
      <c r="I27" s="20"/>
      <c r="J27" s="44"/>
      <c r="K27" s="44"/>
      <c r="L27" s="21" t="s">
        <v>1032</v>
      </c>
      <c r="M27" s="20"/>
      <c r="N27" s="19">
        <f t="shared" si="6"/>
        <v>2016</v>
      </c>
      <c r="O27" s="82">
        <v>42548</v>
      </c>
      <c r="P27" s="18" t="s">
        <v>75</v>
      </c>
      <c r="Q27" s="18" t="s">
        <v>75</v>
      </c>
      <c r="R27" s="18" t="s">
        <v>75</v>
      </c>
      <c r="S27" s="18" t="s">
        <v>75</v>
      </c>
      <c r="T27" s="18" t="s">
        <v>75</v>
      </c>
      <c r="U27" s="18" t="s">
        <v>75</v>
      </c>
      <c r="V27" s="19">
        <v>1</v>
      </c>
      <c r="W27" s="19">
        <f t="shared" si="1"/>
        <v>0</v>
      </c>
      <c r="X27" s="19">
        <f t="shared" si="2"/>
        <v>0</v>
      </c>
      <c r="Y27" s="19">
        <f t="shared" si="3"/>
        <v>0</v>
      </c>
      <c r="Z27" s="19">
        <v>-1</v>
      </c>
      <c r="AA27" s="19">
        <v>-2</v>
      </c>
      <c r="AB27" s="19">
        <v>0</v>
      </c>
      <c r="AC27" s="19">
        <v>0</v>
      </c>
      <c r="AD27" s="19">
        <v>1</v>
      </c>
      <c r="AE27" s="19">
        <v>1</v>
      </c>
      <c r="AF27" s="19">
        <v>0</v>
      </c>
      <c r="AG27" s="19">
        <v>0</v>
      </c>
      <c r="AH27" s="19">
        <v>1</v>
      </c>
      <c r="AI27" s="19">
        <v>0</v>
      </c>
      <c r="AJ27" s="18" t="s">
        <v>134</v>
      </c>
      <c r="AK27" s="18" t="s">
        <v>77</v>
      </c>
      <c r="AL27" s="21" t="s">
        <v>1033</v>
      </c>
      <c r="AM27" s="19">
        <v>8</v>
      </c>
      <c r="AN27" s="19">
        <v>0</v>
      </c>
      <c r="AO27" s="19">
        <v>1</v>
      </c>
      <c r="AP27" s="19">
        <v>0</v>
      </c>
      <c r="AQ27" s="19">
        <v>1</v>
      </c>
      <c r="AR27" s="19">
        <v>1</v>
      </c>
      <c r="AS27" s="19">
        <v>-1</v>
      </c>
      <c r="AT27" s="19">
        <v>0</v>
      </c>
      <c r="AU27" s="26">
        <f t="shared" si="7"/>
        <v>-1</v>
      </c>
      <c r="AV27" s="19">
        <v>0</v>
      </c>
      <c r="AW27" s="19">
        <v>0</v>
      </c>
      <c r="AX27" s="19">
        <v>0</v>
      </c>
      <c r="AY27" s="19">
        <v>0</v>
      </c>
      <c r="AZ27" s="19">
        <v>0</v>
      </c>
      <c r="BA27" s="19">
        <v>0</v>
      </c>
      <c r="BB27" s="19">
        <v>0</v>
      </c>
      <c r="BC27" s="19">
        <v>0</v>
      </c>
      <c r="BD27" s="28"/>
      <c r="BE27" s="20"/>
      <c r="BF27" s="20"/>
      <c r="BG27" s="20"/>
      <c r="BH27" s="20"/>
      <c r="BI27" s="20"/>
      <c r="BJ27" s="19">
        <v>1</v>
      </c>
      <c r="BK27" s="20"/>
      <c r="BL27" s="20"/>
      <c r="BM27" s="20"/>
      <c r="BN27" s="20"/>
      <c r="BO27" s="20"/>
      <c r="BP27" s="370"/>
      <c r="BQ27" s="370"/>
      <c r="BR27" s="370"/>
      <c r="BS27" s="370"/>
      <c r="BT27" s="370"/>
      <c r="BU27" s="370"/>
      <c r="BV27" s="370"/>
      <c r="BW27" s="370"/>
      <c r="BX27" s="370"/>
      <c r="BY27" s="370"/>
      <c r="BZ27" s="370"/>
      <c r="CA27" s="370"/>
      <c r="CB27" s="370"/>
      <c r="CC27" s="370"/>
      <c r="CD27" s="370"/>
      <c r="CE27" s="370"/>
      <c r="CF27" s="370"/>
      <c r="CG27" s="370"/>
      <c r="CH27" s="370"/>
      <c r="CI27" s="370"/>
      <c r="CJ27" s="370"/>
      <c r="CK27" s="370"/>
      <c r="CL27" s="370"/>
      <c r="CM27" s="370"/>
      <c r="CN27" s="370"/>
      <c r="CO27" s="370"/>
      <c r="CP27" s="370"/>
      <c r="CQ27" s="370"/>
      <c r="CR27" s="370"/>
      <c r="CS27" s="370"/>
      <c r="CT27" s="370"/>
      <c r="CU27" s="370"/>
      <c r="CV27" s="370"/>
      <c r="CW27" s="370"/>
      <c r="CX27" s="370"/>
      <c r="CY27" s="370"/>
      <c r="CZ27" s="370"/>
      <c r="DA27" s="370"/>
      <c r="DB27" s="370"/>
      <c r="DC27" s="370"/>
      <c r="DD27" s="370"/>
      <c r="DE27" s="370"/>
      <c r="DF27" s="370"/>
      <c r="DG27" s="370"/>
      <c r="DH27" s="370"/>
      <c r="DI27" s="370"/>
      <c r="DJ27" s="370"/>
      <c r="DK27" s="370"/>
      <c r="DL27" s="370"/>
      <c r="DM27" s="370"/>
      <c r="DN27" s="370"/>
      <c r="DO27" s="370"/>
      <c r="DP27" s="370"/>
      <c r="DQ27" s="370"/>
      <c r="DR27" s="370"/>
      <c r="DS27" s="370"/>
      <c r="DT27" s="370"/>
      <c r="DU27" s="370"/>
      <c r="DV27" s="370"/>
      <c r="DW27" s="370"/>
      <c r="DX27" s="370"/>
      <c r="DY27" s="370"/>
      <c r="DZ27" s="370"/>
      <c r="EA27" s="370"/>
      <c r="EB27" s="370"/>
      <c r="EC27" s="370"/>
      <c r="ED27" s="370"/>
      <c r="EE27" s="370"/>
      <c r="EF27" s="370"/>
      <c r="EG27" s="370"/>
      <c r="EH27" s="370"/>
      <c r="EI27" s="370"/>
      <c r="EJ27" s="370"/>
      <c r="EK27" s="370"/>
      <c r="EL27" s="370"/>
      <c r="EM27" s="370"/>
      <c r="EN27" s="370"/>
      <c r="EO27" s="370"/>
      <c r="EP27" s="370"/>
      <c r="EQ27" s="370"/>
      <c r="ER27" s="370"/>
      <c r="ES27" s="370"/>
      <c r="ET27" s="370"/>
      <c r="EU27" s="370"/>
      <c r="EV27" s="370"/>
      <c r="EW27" s="370"/>
      <c r="EX27" s="370"/>
      <c r="EY27" s="370"/>
      <c r="EZ27" s="370"/>
      <c r="FA27" s="370"/>
      <c r="FB27" s="370"/>
      <c r="FC27" s="370"/>
      <c r="FD27" s="370"/>
      <c r="FE27" s="370"/>
      <c r="FF27" s="370"/>
      <c r="FG27" s="370"/>
      <c r="FH27" s="370"/>
      <c r="FI27" s="370"/>
      <c r="FJ27" s="370"/>
      <c r="FK27" s="370"/>
      <c r="FL27" s="370"/>
      <c r="FM27" s="370"/>
      <c r="FN27" s="370"/>
      <c r="FO27" s="370"/>
      <c r="FP27" s="370"/>
      <c r="FQ27" s="370"/>
      <c r="FR27" s="370"/>
      <c r="FS27" s="370"/>
      <c r="FT27" s="370"/>
      <c r="FU27" s="370"/>
      <c r="FV27" s="370"/>
      <c r="FW27" s="370"/>
      <c r="FX27" s="370"/>
      <c r="FY27" s="370"/>
      <c r="FZ27" s="370"/>
      <c r="GA27" s="370"/>
      <c r="GB27" s="370"/>
      <c r="GC27" s="370"/>
      <c r="GD27" s="370"/>
      <c r="GE27" s="370"/>
      <c r="GF27" s="370"/>
      <c r="GG27" s="370"/>
      <c r="GH27" s="370"/>
      <c r="GI27" s="370"/>
      <c r="GJ27" s="370"/>
      <c r="GK27" s="370"/>
      <c r="GL27" s="370"/>
      <c r="GM27" s="370"/>
      <c r="GN27" s="370"/>
      <c r="GO27" s="370"/>
      <c r="GP27" s="370"/>
      <c r="GQ27" s="370"/>
      <c r="GR27" s="370"/>
      <c r="GS27" s="370"/>
      <c r="GT27" s="370"/>
      <c r="GU27" s="370"/>
      <c r="GV27" s="370"/>
      <c r="GW27" s="370"/>
      <c r="GX27" s="370"/>
      <c r="GY27" s="370"/>
      <c r="GZ27" s="370"/>
      <c r="HA27" s="370"/>
      <c r="HB27" s="370"/>
      <c r="HC27" s="370"/>
      <c r="HD27" s="370"/>
      <c r="HE27" s="370"/>
      <c r="HF27" s="370"/>
      <c r="HG27" s="370"/>
      <c r="HH27" s="370"/>
      <c r="HI27" s="370"/>
      <c r="HJ27" s="370"/>
      <c r="HK27" s="370"/>
      <c r="HL27" s="370"/>
      <c r="HM27" s="370"/>
      <c r="HN27" s="370"/>
      <c r="HO27" s="370"/>
      <c r="HP27" s="370"/>
      <c r="HQ27" s="370"/>
      <c r="HR27" s="370"/>
      <c r="HS27" s="370"/>
      <c r="HT27" s="370"/>
      <c r="HU27" s="370"/>
      <c r="HV27" s="370"/>
      <c r="HW27" s="370"/>
      <c r="HX27" s="370"/>
      <c r="HY27" s="370"/>
      <c r="HZ27" s="370"/>
      <c r="IA27" s="370"/>
      <c r="IB27" s="370"/>
      <c r="IC27" s="370"/>
      <c r="ID27" s="370"/>
      <c r="IE27" s="370"/>
      <c r="IF27" s="370"/>
      <c r="IG27" s="370"/>
      <c r="IH27" s="370"/>
      <c r="II27" s="370"/>
      <c r="IJ27" s="370"/>
      <c r="IK27" s="370"/>
      <c r="IL27" s="370"/>
      <c r="IM27" s="370"/>
      <c r="IN27" s="370"/>
      <c r="IO27" s="370"/>
      <c r="IP27" s="370"/>
      <c r="IQ27" s="370"/>
      <c r="IR27" s="370"/>
      <c r="IS27" s="370"/>
      <c r="IT27" s="370"/>
      <c r="IU27" s="370"/>
      <c r="IV27" s="370"/>
    </row>
    <row r="28" spans="1:256" ht="32" hidden="1" x14ac:dyDescent="0.2">
      <c r="A28" s="17" t="s">
        <v>466</v>
      </c>
      <c r="B28" s="42"/>
      <c r="C28" s="64" t="s">
        <v>1002</v>
      </c>
      <c r="D28" s="18" t="s">
        <v>994</v>
      </c>
      <c r="E28" s="18" t="s">
        <v>82</v>
      </c>
      <c r="F28" s="19">
        <v>1</v>
      </c>
      <c r="G28" s="19">
        <v>0</v>
      </c>
      <c r="H28" s="19">
        <v>0</v>
      </c>
      <c r="I28" s="20"/>
      <c r="J28" s="21" t="s">
        <v>995</v>
      </c>
      <c r="K28" s="43"/>
      <c r="L28" s="18" t="s">
        <v>1003</v>
      </c>
      <c r="M28" s="23" t="s">
        <v>998</v>
      </c>
      <c r="N28" s="24">
        <f t="shared" si="6"/>
        <v>2001</v>
      </c>
      <c r="O28" s="25">
        <v>37230</v>
      </c>
      <c r="P28" s="23" t="s">
        <v>75</v>
      </c>
      <c r="Q28" s="23" t="s">
        <v>75</v>
      </c>
      <c r="R28" s="23" t="s">
        <v>75</v>
      </c>
      <c r="S28" s="23" t="s">
        <v>75</v>
      </c>
      <c r="T28" s="23" t="s">
        <v>75</v>
      </c>
      <c r="U28" s="23" t="s">
        <v>75</v>
      </c>
      <c r="V28" s="19">
        <v>1</v>
      </c>
      <c r="W28" s="19">
        <f t="shared" si="1"/>
        <v>0</v>
      </c>
      <c r="X28" s="19">
        <f t="shared" si="2"/>
        <v>0</v>
      </c>
      <c r="Y28" s="19">
        <f t="shared" si="3"/>
        <v>0</v>
      </c>
      <c r="Z28" s="19">
        <v>-1</v>
      </c>
      <c r="AA28" s="19">
        <v>-2</v>
      </c>
      <c r="AB28" s="19">
        <v>1</v>
      </c>
      <c r="AC28" s="19">
        <v>0</v>
      </c>
      <c r="AD28" s="19">
        <v>0</v>
      </c>
      <c r="AE28" s="19">
        <v>1</v>
      </c>
      <c r="AF28" s="19">
        <v>1</v>
      </c>
      <c r="AG28" s="19">
        <v>1</v>
      </c>
      <c r="AH28" s="26">
        <v>1</v>
      </c>
      <c r="AI28" s="19">
        <v>1</v>
      </c>
      <c r="AJ28" s="18" t="s">
        <v>372</v>
      </c>
      <c r="AK28" s="18" t="s">
        <v>77</v>
      </c>
      <c r="AL28" s="21" t="s">
        <v>1000</v>
      </c>
      <c r="AM28" s="19">
        <f>IF(AND(AN28=1,AO28=1),3,IF(AND(AN28=1,OR(AO28=0,AO28=-1)),1,IF(AND(OR(AN28=0,AN28=-1),AO28=1),2,IF(AND(AN28=0,AN28=-1),OR(AO28=0,AO28=-1),4))))</f>
        <v>3</v>
      </c>
      <c r="AN28" s="19">
        <v>1</v>
      </c>
      <c r="AO28" s="19">
        <v>1</v>
      </c>
      <c r="AP28" s="19">
        <v>1</v>
      </c>
      <c r="AQ28" s="19">
        <v>1</v>
      </c>
      <c r="AR28" s="19">
        <v>1</v>
      </c>
      <c r="AS28" s="19">
        <v>-1</v>
      </c>
      <c r="AT28" s="19">
        <v>0</v>
      </c>
      <c r="AU28" s="26">
        <f t="shared" si="7"/>
        <v>-1</v>
      </c>
      <c r="AV28" s="19">
        <v>0</v>
      </c>
      <c r="AW28" s="19">
        <v>0</v>
      </c>
      <c r="AX28" s="19">
        <v>0</v>
      </c>
      <c r="AY28" s="19">
        <v>0</v>
      </c>
      <c r="AZ28" s="19">
        <v>0</v>
      </c>
      <c r="BA28" s="19">
        <v>0</v>
      </c>
      <c r="BB28" s="19">
        <v>0</v>
      </c>
      <c r="BC28" s="19">
        <v>0</v>
      </c>
      <c r="BD28" s="28"/>
      <c r="BE28" s="20"/>
      <c r="BF28" s="18" t="s">
        <v>1001</v>
      </c>
      <c r="BG28" s="20"/>
      <c r="BH28" s="20"/>
      <c r="BI28" s="19">
        <v>1</v>
      </c>
      <c r="BJ28" s="19">
        <v>0</v>
      </c>
      <c r="BK28" s="20"/>
      <c r="BL28" s="20"/>
      <c r="BM28" s="20"/>
      <c r="BN28" s="20"/>
      <c r="BO28" s="20"/>
      <c r="BP28" s="370"/>
      <c r="BQ28" s="370"/>
      <c r="BR28" s="370"/>
      <c r="BS28" s="370"/>
      <c r="BT28" s="370"/>
      <c r="BU28" s="370"/>
      <c r="BV28" s="370"/>
      <c r="BW28" s="370"/>
      <c r="BX28" s="370"/>
      <c r="BY28" s="370"/>
      <c r="BZ28" s="370"/>
      <c r="CA28" s="370"/>
      <c r="CB28" s="370"/>
      <c r="CC28" s="370"/>
      <c r="CD28" s="370"/>
      <c r="CE28" s="370"/>
      <c r="CF28" s="370"/>
      <c r="CG28" s="370"/>
      <c r="CH28" s="370"/>
      <c r="CI28" s="370"/>
      <c r="CJ28" s="370"/>
      <c r="CK28" s="370"/>
      <c r="CL28" s="370"/>
      <c r="CM28" s="370"/>
      <c r="CN28" s="370"/>
      <c r="CO28" s="370"/>
      <c r="CP28" s="370"/>
      <c r="CQ28" s="370"/>
      <c r="CR28" s="370"/>
      <c r="CS28" s="370"/>
      <c r="CT28" s="370"/>
      <c r="CU28" s="370"/>
      <c r="CV28" s="370"/>
      <c r="CW28" s="370"/>
      <c r="CX28" s="370"/>
      <c r="CY28" s="370"/>
      <c r="CZ28" s="370"/>
      <c r="DA28" s="370"/>
      <c r="DB28" s="370"/>
      <c r="DC28" s="370"/>
      <c r="DD28" s="370"/>
      <c r="DE28" s="370"/>
      <c r="DF28" s="370"/>
      <c r="DG28" s="370"/>
      <c r="DH28" s="370"/>
      <c r="DI28" s="370"/>
      <c r="DJ28" s="370"/>
      <c r="DK28" s="370"/>
      <c r="DL28" s="370"/>
      <c r="DM28" s="370"/>
      <c r="DN28" s="370"/>
      <c r="DO28" s="370"/>
      <c r="DP28" s="370"/>
      <c r="DQ28" s="370"/>
      <c r="DR28" s="370"/>
      <c r="DS28" s="370"/>
      <c r="DT28" s="370"/>
      <c r="DU28" s="370"/>
      <c r="DV28" s="370"/>
      <c r="DW28" s="370"/>
      <c r="DX28" s="370"/>
      <c r="DY28" s="370"/>
      <c r="DZ28" s="370"/>
      <c r="EA28" s="370"/>
      <c r="EB28" s="370"/>
      <c r="EC28" s="370"/>
      <c r="ED28" s="370"/>
      <c r="EE28" s="370"/>
      <c r="EF28" s="370"/>
      <c r="EG28" s="370"/>
      <c r="EH28" s="370"/>
      <c r="EI28" s="370"/>
      <c r="EJ28" s="370"/>
      <c r="EK28" s="370"/>
      <c r="EL28" s="370"/>
      <c r="EM28" s="370"/>
      <c r="EN28" s="370"/>
      <c r="EO28" s="370"/>
      <c r="EP28" s="370"/>
      <c r="EQ28" s="370"/>
      <c r="ER28" s="370"/>
      <c r="ES28" s="370"/>
      <c r="ET28" s="370"/>
      <c r="EU28" s="370"/>
      <c r="EV28" s="370"/>
      <c r="EW28" s="370"/>
      <c r="EX28" s="370"/>
      <c r="EY28" s="370"/>
      <c r="EZ28" s="370"/>
      <c r="FA28" s="370"/>
      <c r="FB28" s="370"/>
      <c r="FC28" s="370"/>
      <c r="FD28" s="370"/>
      <c r="FE28" s="370"/>
      <c r="FF28" s="370"/>
      <c r="FG28" s="370"/>
      <c r="FH28" s="370"/>
      <c r="FI28" s="370"/>
      <c r="FJ28" s="370"/>
      <c r="FK28" s="370"/>
      <c r="FL28" s="370"/>
      <c r="FM28" s="370"/>
      <c r="FN28" s="370"/>
      <c r="FO28" s="370"/>
      <c r="FP28" s="370"/>
      <c r="FQ28" s="370"/>
      <c r="FR28" s="370"/>
      <c r="FS28" s="370"/>
      <c r="FT28" s="370"/>
      <c r="FU28" s="370"/>
      <c r="FV28" s="370"/>
      <c r="FW28" s="370"/>
      <c r="FX28" s="370"/>
      <c r="FY28" s="370"/>
      <c r="FZ28" s="370"/>
      <c r="GA28" s="370"/>
      <c r="GB28" s="370"/>
      <c r="GC28" s="370"/>
      <c r="GD28" s="370"/>
      <c r="GE28" s="370"/>
      <c r="GF28" s="370"/>
      <c r="GG28" s="370"/>
      <c r="GH28" s="370"/>
      <c r="GI28" s="370"/>
      <c r="GJ28" s="370"/>
      <c r="GK28" s="370"/>
      <c r="GL28" s="370"/>
      <c r="GM28" s="370"/>
      <c r="GN28" s="370"/>
      <c r="GO28" s="370"/>
      <c r="GP28" s="370"/>
      <c r="GQ28" s="370"/>
      <c r="GR28" s="370"/>
      <c r="GS28" s="370"/>
      <c r="GT28" s="370"/>
      <c r="GU28" s="370"/>
      <c r="GV28" s="370"/>
      <c r="GW28" s="370"/>
      <c r="GX28" s="370"/>
      <c r="GY28" s="370"/>
      <c r="GZ28" s="370"/>
      <c r="HA28" s="370"/>
      <c r="HB28" s="370"/>
      <c r="HC28" s="370"/>
      <c r="HD28" s="370"/>
      <c r="HE28" s="370"/>
      <c r="HF28" s="370"/>
      <c r="HG28" s="370"/>
      <c r="HH28" s="370"/>
      <c r="HI28" s="370"/>
      <c r="HJ28" s="370"/>
      <c r="HK28" s="370"/>
      <c r="HL28" s="370"/>
      <c r="HM28" s="370"/>
      <c r="HN28" s="370"/>
      <c r="HO28" s="370"/>
      <c r="HP28" s="370"/>
      <c r="HQ28" s="370"/>
      <c r="HR28" s="370"/>
      <c r="HS28" s="370"/>
      <c r="HT28" s="370"/>
      <c r="HU28" s="370"/>
      <c r="HV28" s="370"/>
      <c r="HW28" s="370"/>
      <c r="HX28" s="370"/>
      <c r="HY28" s="370"/>
      <c r="HZ28" s="370"/>
      <c r="IA28" s="370"/>
      <c r="IB28" s="370"/>
      <c r="IC28" s="370"/>
      <c r="ID28" s="370"/>
      <c r="IE28" s="370"/>
      <c r="IF28" s="370"/>
      <c r="IG28" s="370"/>
      <c r="IH28" s="370"/>
      <c r="II28" s="370"/>
      <c r="IJ28" s="370"/>
      <c r="IK28" s="370"/>
      <c r="IL28" s="370"/>
      <c r="IM28" s="370"/>
      <c r="IN28" s="370"/>
      <c r="IO28" s="370"/>
      <c r="IP28" s="370"/>
      <c r="IQ28" s="370"/>
      <c r="IR28" s="370"/>
      <c r="IS28" s="370"/>
      <c r="IT28" s="370"/>
      <c r="IU28" s="370"/>
      <c r="IV28" s="370"/>
    </row>
    <row r="29" spans="1:256" ht="395" hidden="1" x14ac:dyDescent="0.2">
      <c r="A29" s="29" t="s">
        <v>186</v>
      </c>
      <c r="B29" s="30"/>
      <c r="C29" s="97" t="s">
        <v>2616</v>
      </c>
      <c r="D29" s="31" t="s">
        <v>270</v>
      </c>
      <c r="E29" s="31" t="s">
        <v>92</v>
      </c>
      <c r="F29" s="32">
        <v>1</v>
      </c>
      <c r="G29" s="32">
        <v>0</v>
      </c>
      <c r="H29" s="32">
        <v>0</v>
      </c>
      <c r="I29" s="33"/>
      <c r="J29" s="34" t="s">
        <v>2490</v>
      </c>
      <c r="K29" s="35"/>
      <c r="L29" s="34" t="s">
        <v>2496</v>
      </c>
      <c r="M29" s="36" t="s">
        <v>2244</v>
      </c>
      <c r="N29" s="24">
        <f t="shared" si="6"/>
        <v>1999</v>
      </c>
      <c r="O29" s="37">
        <v>36453</v>
      </c>
      <c r="P29" s="37">
        <v>36466</v>
      </c>
      <c r="Q29" s="36" t="s">
        <v>75</v>
      </c>
      <c r="R29" s="36" t="s">
        <v>75</v>
      </c>
      <c r="S29" s="36" t="s">
        <v>75</v>
      </c>
      <c r="T29" s="36" t="s">
        <v>75</v>
      </c>
      <c r="U29" s="36" t="s">
        <v>75</v>
      </c>
      <c r="V29" s="32">
        <v>1</v>
      </c>
      <c r="W29" s="19">
        <f t="shared" si="1"/>
        <v>0</v>
      </c>
      <c r="X29" s="19">
        <f t="shared" si="2"/>
        <v>0</v>
      </c>
      <c r="Y29" s="19">
        <f t="shared" si="3"/>
        <v>0</v>
      </c>
      <c r="Z29" s="96">
        <v>-1</v>
      </c>
      <c r="AA29" s="96">
        <v>-2</v>
      </c>
      <c r="AB29" s="32">
        <v>1</v>
      </c>
      <c r="AC29" s="32">
        <v>1</v>
      </c>
      <c r="AD29" s="32">
        <v>0</v>
      </c>
      <c r="AE29" s="32">
        <v>0</v>
      </c>
      <c r="AF29" s="32">
        <v>1</v>
      </c>
      <c r="AG29" s="32">
        <v>1</v>
      </c>
      <c r="AH29" s="32">
        <v>1</v>
      </c>
      <c r="AI29" s="32">
        <v>1</v>
      </c>
      <c r="AJ29" s="31" t="s">
        <v>96</v>
      </c>
      <c r="AK29" s="31" t="s">
        <v>97</v>
      </c>
      <c r="AL29" s="34" t="s">
        <v>2493</v>
      </c>
      <c r="AM29" s="19">
        <f>IF(AND(AN29=1,AO29=1),3,IF(AND(AN29=1,OR(AO29=0,AO29=-1)),1,IF(AND(OR(AN29=0,AN29=-1),AO29=1),2,IF(AND(AN29=0,AN29=-1),OR(AO29=0,AO29=-1),4))))</f>
        <v>3</v>
      </c>
      <c r="AN29" s="32">
        <v>1</v>
      </c>
      <c r="AO29" s="32">
        <v>1</v>
      </c>
      <c r="AP29" s="32">
        <v>1</v>
      </c>
      <c r="AQ29" s="32">
        <v>1</v>
      </c>
      <c r="AR29" s="32">
        <v>1</v>
      </c>
      <c r="AS29" s="33"/>
      <c r="AT29" s="32">
        <v>0</v>
      </c>
      <c r="AU29" s="26">
        <f t="shared" si="7"/>
        <v>-1</v>
      </c>
      <c r="AV29" s="32">
        <v>1</v>
      </c>
      <c r="AW29" s="32">
        <v>0</v>
      </c>
      <c r="AX29" s="32">
        <v>0</v>
      </c>
      <c r="AY29" s="19">
        <v>0</v>
      </c>
      <c r="AZ29" s="32">
        <v>0</v>
      </c>
      <c r="BA29" s="32">
        <v>0</v>
      </c>
      <c r="BB29" s="32">
        <v>0</v>
      </c>
      <c r="BC29" s="32">
        <v>0</v>
      </c>
      <c r="BD29" s="28"/>
      <c r="BE29" s="33"/>
      <c r="BF29" s="34" t="s">
        <v>2494</v>
      </c>
      <c r="BG29" s="33"/>
      <c r="BH29" s="33"/>
      <c r="BI29" s="32">
        <v>1</v>
      </c>
      <c r="BJ29" s="32">
        <v>1</v>
      </c>
      <c r="BK29" s="33"/>
      <c r="BL29" s="33"/>
      <c r="BM29" s="33"/>
      <c r="BN29" s="33"/>
      <c r="BO29" s="33"/>
      <c r="BP29" s="370"/>
      <c r="BQ29" s="370"/>
      <c r="BR29" s="370"/>
      <c r="BS29" s="370"/>
      <c r="BT29" s="370"/>
      <c r="BU29" s="370"/>
      <c r="BV29" s="370"/>
      <c r="BW29" s="370"/>
      <c r="BX29" s="370"/>
      <c r="BY29" s="370"/>
      <c r="BZ29" s="370"/>
      <c r="CA29" s="370"/>
      <c r="CB29" s="370"/>
      <c r="CC29" s="370"/>
      <c r="CD29" s="370"/>
      <c r="CE29" s="370"/>
      <c r="CF29" s="370"/>
      <c r="CG29" s="370"/>
      <c r="CH29" s="370"/>
      <c r="CI29" s="370"/>
      <c r="CJ29" s="370"/>
      <c r="CK29" s="370"/>
      <c r="CL29" s="370"/>
      <c r="CM29" s="370"/>
      <c r="CN29" s="370"/>
      <c r="CO29" s="370"/>
      <c r="CP29" s="370"/>
      <c r="CQ29" s="370"/>
      <c r="CR29" s="370"/>
      <c r="CS29" s="370"/>
      <c r="CT29" s="370"/>
      <c r="CU29" s="370"/>
      <c r="CV29" s="370"/>
      <c r="CW29" s="370"/>
      <c r="CX29" s="370"/>
      <c r="CY29" s="370"/>
      <c r="CZ29" s="370"/>
      <c r="DA29" s="370"/>
      <c r="DB29" s="370"/>
      <c r="DC29" s="370"/>
      <c r="DD29" s="370"/>
      <c r="DE29" s="370"/>
      <c r="DF29" s="370"/>
      <c r="DG29" s="370"/>
      <c r="DH29" s="370"/>
      <c r="DI29" s="370"/>
      <c r="DJ29" s="370"/>
      <c r="DK29" s="370"/>
      <c r="DL29" s="370"/>
      <c r="DM29" s="370"/>
      <c r="DN29" s="370"/>
      <c r="DO29" s="370"/>
      <c r="DP29" s="370"/>
      <c r="DQ29" s="370"/>
      <c r="DR29" s="370"/>
      <c r="DS29" s="370"/>
      <c r="DT29" s="370"/>
      <c r="DU29" s="370"/>
      <c r="DV29" s="370"/>
      <c r="DW29" s="370"/>
      <c r="DX29" s="370"/>
      <c r="DY29" s="370"/>
      <c r="DZ29" s="370"/>
      <c r="EA29" s="370"/>
      <c r="EB29" s="370"/>
      <c r="EC29" s="370"/>
      <c r="ED29" s="370"/>
      <c r="EE29" s="370"/>
      <c r="EF29" s="370"/>
      <c r="EG29" s="370"/>
      <c r="EH29" s="370"/>
      <c r="EI29" s="370"/>
      <c r="EJ29" s="370"/>
      <c r="EK29" s="370"/>
      <c r="EL29" s="370"/>
      <c r="EM29" s="370"/>
      <c r="EN29" s="370"/>
      <c r="EO29" s="370"/>
      <c r="EP29" s="370"/>
      <c r="EQ29" s="370"/>
      <c r="ER29" s="370"/>
      <c r="ES29" s="370"/>
      <c r="ET29" s="370"/>
      <c r="EU29" s="370"/>
      <c r="EV29" s="370"/>
      <c r="EW29" s="370"/>
      <c r="EX29" s="370"/>
      <c r="EY29" s="370"/>
      <c r="EZ29" s="370"/>
      <c r="FA29" s="370"/>
      <c r="FB29" s="370"/>
      <c r="FC29" s="370"/>
      <c r="FD29" s="370"/>
      <c r="FE29" s="370"/>
      <c r="FF29" s="370"/>
      <c r="FG29" s="370"/>
      <c r="FH29" s="370"/>
      <c r="FI29" s="370"/>
      <c r="FJ29" s="370"/>
      <c r="FK29" s="370"/>
      <c r="FL29" s="370"/>
      <c r="FM29" s="370"/>
      <c r="FN29" s="370"/>
      <c r="FO29" s="370"/>
      <c r="FP29" s="370"/>
      <c r="FQ29" s="370"/>
      <c r="FR29" s="370"/>
      <c r="FS29" s="370"/>
      <c r="FT29" s="370"/>
      <c r="FU29" s="370"/>
      <c r="FV29" s="370"/>
      <c r="FW29" s="370"/>
      <c r="FX29" s="370"/>
      <c r="FY29" s="370"/>
      <c r="FZ29" s="370"/>
      <c r="GA29" s="370"/>
      <c r="GB29" s="370"/>
      <c r="GC29" s="370"/>
      <c r="GD29" s="370"/>
      <c r="GE29" s="370"/>
      <c r="GF29" s="370"/>
      <c r="GG29" s="370"/>
      <c r="GH29" s="370"/>
      <c r="GI29" s="370"/>
      <c r="GJ29" s="370"/>
      <c r="GK29" s="370"/>
      <c r="GL29" s="370"/>
      <c r="GM29" s="370"/>
      <c r="GN29" s="370"/>
      <c r="GO29" s="370"/>
      <c r="GP29" s="370"/>
      <c r="GQ29" s="370"/>
      <c r="GR29" s="370"/>
      <c r="GS29" s="370"/>
      <c r="GT29" s="370"/>
      <c r="GU29" s="370"/>
      <c r="GV29" s="370"/>
      <c r="GW29" s="370"/>
      <c r="GX29" s="370"/>
      <c r="GY29" s="370"/>
      <c r="GZ29" s="370"/>
      <c r="HA29" s="370"/>
      <c r="HB29" s="370"/>
      <c r="HC29" s="370"/>
      <c r="HD29" s="370"/>
      <c r="HE29" s="370"/>
      <c r="HF29" s="370"/>
      <c r="HG29" s="370"/>
      <c r="HH29" s="370"/>
      <c r="HI29" s="370"/>
      <c r="HJ29" s="370"/>
      <c r="HK29" s="370"/>
      <c r="HL29" s="370"/>
      <c r="HM29" s="370"/>
      <c r="HN29" s="370"/>
      <c r="HO29" s="370"/>
      <c r="HP29" s="370"/>
      <c r="HQ29" s="370"/>
      <c r="HR29" s="370"/>
      <c r="HS29" s="370"/>
      <c r="HT29" s="370"/>
      <c r="HU29" s="370"/>
      <c r="HV29" s="370"/>
      <c r="HW29" s="370"/>
      <c r="HX29" s="370"/>
      <c r="HY29" s="370"/>
      <c r="HZ29" s="370"/>
      <c r="IA29" s="370"/>
      <c r="IB29" s="370"/>
      <c r="IC29" s="370"/>
      <c r="ID29" s="370"/>
      <c r="IE29" s="370"/>
      <c r="IF29" s="370"/>
      <c r="IG29" s="370"/>
      <c r="IH29" s="370"/>
      <c r="II29" s="370"/>
      <c r="IJ29" s="370"/>
      <c r="IK29" s="370"/>
      <c r="IL29" s="370"/>
      <c r="IM29" s="370"/>
      <c r="IN29" s="370"/>
      <c r="IO29" s="370"/>
      <c r="IP29" s="370"/>
      <c r="IQ29" s="370"/>
      <c r="IR29" s="370"/>
      <c r="IS29" s="370"/>
      <c r="IT29" s="370"/>
      <c r="IU29" s="370"/>
      <c r="IV29" s="370"/>
    </row>
    <row r="30" spans="1:256" ht="128" hidden="1" x14ac:dyDescent="0.2">
      <c r="A30" s="17" t="s">
        <v>489</v>
      </c>
      <c r="B30" s="42"/>
      <c r="C30" s="64" t="s">
        <v>1287</v>
      </c>
      <c r="D30" s="18" t="s">
        <v>182</v>
      </c>
      <c r="E30" s="18" t="s">
        <v>82</v>
      </c>
      <c r="F30" s="19">
        <v>1</v>
      </c>
      <c r="G30" s="19">
        <v>0</v>
      </c>
      <c r="H30" s="19">
        <v>1</v>
      </c>
      <c r="I30" s="20"/>
      <c r="J30" s="21" t="s">
        <v>184</v>
      </c>
      <c r="K30" s="43"/>
      <c r="L30" s="21" t="s">
        <v>1288</v>
      </c>
      <c r="M30" s="25"/>
      <c r="N30" s="24">
        <f t="shared" si="6"/>
        <v>2007</v>
      </c>
      <c r="O30" s="25">
        <v>39126</v>
      </c>
      <c r="P30" s="23" t="s">
        <v>75</v>
      </c>
      <c r="Q30" s="23" t="s">
        <v>75</v>
      </c>
      <c r="R30" s="25">
        <v>40239</v>
      </c>
      <c r="S30" s="23" t="s">
        <v>75</v>
      </c>
      <c r="T30" s="23" t="s">
        <v>75</v>
      </c>
      <c r="U30" s="23" t="s">
        <v>75</v>
      </c>
      <c r="V30" s="19">
        <v>1</v>
      </c>
      <c r="W30" s="19">
        <f t="shared" si="1"/>
        <v>0</v>
      </c>
      <c r="X30" s="19">
        <f t="shared" si="2"/>
        <v>0</v>
      </c>
      <c r="Y30" s="19">
        <f t="shared" si="3"/>
        <v>0</v>
      </c>
      <c r="Z30" s="19">
        <v>-1</v>
      </c>
      <c r="AA30" s="19">
        <v>-2</v>
      </c>
      <c r="AB30" s="19">
        <v>0</v>
      </c>
      <c r="AC30" s="19">
        <v>1</v>
      </c>
      <c r="AD30" s="19">
        <v>0</v>
      </c>
      <c r="AE30" s="19">
        <v>1</v>
      </c>
      <c r="AF30" s="19">
        <v>0</v>
      </c>
      <c r="AG30" s="26">
        <v>1</v>
      </c>
      <c r="AH30" s="26">
        <v>1</v>
      </c>
      <c r="AI30" s="26">
        <v>0</v>
      </c>
      <c r="AJ30" s="18" t="s">
        <v>185</v>
      </c>
      <c r="AK30" s="18" t="s">
        <v>77</v>
      </c>
      <c r="AL30" s="21" t="s">
        <v>1289</v>
      </c>
      <c r="AM30" s="19">
        <f>IF(AND(AN30=1,AO30=1),3,IF(AND(AN30=1,OR(AO30=0,AO30=-1)),1,IF(AND(OR(AN30=0,AN30=-1),AO30=1),2,IF(AND(AN30=0,AN30=-1),OR(AO30=0,AO30=-1),4))))</f>
        <v>3</v>
      </c>
      <c r="AN30" s="19">
        <v>1</v>
      </c>
      <c r="AO30" s="19">
        <v>1</v>
      </c>
      <c r="AP30" s="19">
        <v>1</v>
      </c>
      <c r="AQ30" s="19">
        <v>1</v>
      </c>
      <c r="AR30" s="19">
        <v>1</v>
      </c>
      <c r="AS30" s="19">
        <v>0</v>
      </c>
      <c r="AT30" s="19">
        <v>2</v>
      </c>
      <c r="AU30" s="26">
        <v>0</v>
      </c>
      <c r="AV30" s="26">
        <v>0</v>
      </c>
      <c r="AW30" s="26">
        <v>0</v>
      </c>
      <c r="AX30" s="26">
        <v>1</v>
      </c>
      <c r="AY30" s="19">
        <v>0</v>
      </c>
      <c r="AZ30" s="19">
        <v>1</v>
      </c>
      <c r="BA30" s="19">
        <v>1</v>
      </c>
      <c r="BB30" s="19">
        <v>1</v>
      </c>
      <c r="BC30" s="19">
        <v>0</v>
      </c>
      <c r="BD30" s="28"/>
      <c r="BE30" s="20"/>
      <c r="BF30" s="20"/>
      <c r="BG30" s="20"/>
      <c r="BH30" s="20"/>
      <c r="BI30" s="20"/>
      <c r="BJ30" s="19">
        <v>0</v>
      </c>
      <c r="BK30" s="20"/>
      <c r="BL30" s="20"/>
      <c r="BM30" s="20"/>
      <c r="BN30" s="20"/>
      <c r="BO30" s="20"/>
      <c r="BP30" s="370"/>
      <c r="BQ30" s="370"/>
      <c r="BR30" s="370"/>
      <c r="BS30" s="370"/>
      <c r="BT30" s="370"/>
      <c r="BU30" s="370"/>
      <c r="BV30" s="370"/>
      <c r="BW30" s="370"/>
      <c r="BX30" s="370"/>
      <c r="BY30" s="370"/>
      <c r="BZ30" s="370"/>
      <c r="CA30" s="370"/>
      <c r="CB30" s="370"/>
      <c r="CC30" s="370"/>
      <c r="CD30" s="370"/>
      <c r="CE30" s="370"/>
      <c r="CF30" s="370"/>
      <c r="CG30" s="370"/>
      <c r="CH30" s="370"/>
      <c r="CI30" s="370"/>
      <c r="CJ30" s="370"/>
      <c r="CK30" s="370"/>
      <c r="CL30" s="370"/>
      <c r="CM30" s="370"/>
      <c r="CN30" s="370"/>
      <c r="CO30" s="370"/>
      <c r="CP30" s="370"/>
      <c r="CQ30" s="370"/>
      <c r="CR30" s="370"/>
      <c r="CS30" s="370"/>
      <c r="CT30" s="370"/>
      <c r="CU30" s="370"/>
      <c r="CV30" s="370"/>
      <c r="CW30" s="370"/>
      <c r="CX30" s="370"/>
      <c r="CY30" s="370"/>
      <c r="CZ30" s="370"/>
      <c r="DA30" s="370"/>
      <c r="DB30" s="370"/>
      <c r="DC30" s="370"/>
      <c r="DD30" s="370"/>
      <c r="DE30" s="370"/>
      <c r="DF30" s="370"/>
      <c r="DG30" s="370"/>
      <c r="DH30" s="370"/>
      <c r="DI30" s="370"/>
      <c r="DJ30" s="370"/>
      <c r="DK30" s="370"/>
      <c r="DL30" s="370"/>
      <c r="DM30" s="370"/>
      <c r="DN30" s="370"/>
      <c r="DO30" s="370"/>
      <c r="DP30" s="370"/>
      <c r="DQ30" s="370"/>
      <c r="DR30" s="370"/>
      <c r="DS30" s="370"/>
      <c r="DT30" s="370"/>
      <c r="DU30" s="370"/>
      <c r="DV30" s="370"/>
      <c r="DW30" s="370"/>
      <c r="DX30" s="370"/>
      <c r="DY30" s="370"/>
      <c r="DZ30" s="370"/>
      <c r="EA30" s="370"/>
      <c r="EB30" s="370"/>
      <c r="EC30" s="370"/>
      <c r="ED30" s="370"/>
      <c r="EE30" s="370"/>
      <c r="EF30" s="370"/>
      <c r="EG30" s="370"/>
      <c r="EH30" s="370"/>
      <c r="EI30" s="370"/>
      <c r="EJ30" s="370"/>
      <c r="EK30" s="370"/>
      <c r="EL30" s="370"/>
      <c r="EM30" s="370"/>
      <c r="EN30" s="370"/>
      <c r="EO30" s="370"/>
      <c r="EP30" s="370"/>
      <c r="EQ30" s="370"/>
      <c r="ER30" s="370"/>
      <c r="ES30" s="370"/>
      <c r="ET30" s="370"/>
      <c r="EU30" s="370"/>
      <c r="EV30" s="370"/>
      <c r="EW30" s="370"/>
      <c r="EX30" s="370"/>
      <c r="EY30" s="370"/>
      <c r="EZ30" s="370"/>
      <c r="FA30" s="370"/>
      <c r="FB30" s="370"/>
      <c r="FC30" s="370"/>
      <c r="FD30" s="370"/>
      <c r="FE30" s="370"/>
      <c r="FF30" s="370"/>
      <c r="FG30" s="370"/>
      <c r="FH30" s="370"/>
      <c r="FI30" s="370"/>
      <c r="FJ30" s="370"/>
      <c r="FK30" s="370"/>
      <c r="FL30" s="370"/>
      <c r="FM30" s="370"/>
      <c r="FN30" s="370"/>
      <c r="FO30" s="370"/>
      <c r="FP30" s="370"/>
      <c r="FQ30" s="370"/>
      <c r="FR30" s="370"/>
      <c r="FS30" s="370"/>
      <c r="FT30" s="370"/>
      <c r="FU30" s="370"/>
      <c r="FV30" s="370"/>
      <c r="FW30" s="370"/>
      <c r="FX30" s="370"/>
      <c r="FY30" s="370"/>
      <c r="FZ30" s="370"/>
      <c r="GA30" s="370"/>
      <c r="GB30" s="370"/>
      <c r="GC30" s="370"/>
      <c r="GD30" s="370"/>
      <c r="GE30" s="370"/>
      <c r="GF30" s="370"/>
      <c r="GG30" s="370"/>
      <c r="GH30" s="370"/>
      <c r="GI30" s="370"/>
      <c r="GJ30" s="370"/>
      <c r="GK30" s="370"/>
      <c r="GL30" s="370"/>
      <c r="GM30" s="370"/>
      <c r="GN30" s="370"/>
      <c r="GO30" s="370"/>
      <c r="GP30" s="370"/>
      <c r="GQ30" s="370"/>
      <c r="GR30" s="370"/>
      <c r="GS30" s="370"/>
      <c r="GT30" s="370"/>
      <c r="GU30" s="370"/>
      <c r="GV30" s="370"/>
      <c r="GW30" s="370"/>
      <c r="GX30" s="370"/>
      <c r="GY30" s="370"/>
      <c r="GZ30" s="370"/>
      <c r="HA30" s="370"/>
      <c r="HB30" s="370"/>
      <c r="HC30" s="370"/>
      <c r="HD30" s="370"/>
      <c r="HE30" s="370"/>
      <c r="HF30" s="370"/>
      <c r="HG30" s="370"/>
      <c r="HH30" s="370"/>
      <c r="HI30" s="370"/>
      <c r="HJ30" s="370"/>
      <c r="HK30" s="370"/>
      <c r="HL30" s="370"/>
      <c r="HM30" s="370"/>
      <c r="HN30" s="370"/>
      <c r="HO30" s="370"/>
      <c r="HP30" s="370"/>
      <c r="HQ30" s="370"/>
      <c r="HR30" s="370"/>
      <c r="HS30" s="370"/>
      <c r="HT30" s="370"/>
      <c r="HU30" s="370"/>
      <c r="HV30" s="370"/>
      <c r="HW30" s="370"/>
      <c r="HX30" s="370"/>
      <c r="HY30" s="370"/>
      <c r="HZ30" s="370"/>
      <c r="IA30" s="370"/>
      <c r="IB30" s="370"/>
      <c r="IC30" s="370"/>
      <c r="ID30" s="370"/>
      <c r="IE30" s="370"/>
      <c r="IF30" s="370"/>
      <c r="IG30" s="370"/>
      <c r="IH30" s="370"/>
      <c r="II30" s="370"/>
      <c r="IJ30" s="370"/>
      <c r="IK30" s="370"/>
      <c r="IL30" s="370"/>
      <c r="IM30" s="370"/>
      <c r="IN30" s="370"/>
      <c r="IO30" s="370"/>
      <c r="IP30" s="370"/>
      <c r="IQ30" s="370"/>
      <c r="IR30" s="370"/>
      <c r="IS30" s="370"/>
      <c r="IT30" s="370"/>
      <c r="IU30" s="370"/>
      <c r="IV30" s="370"/>
    </row>
    <row r="31" spans="1:256" ht="224" hidden="1" x14ac:dyDescent="0.2">
      <c r="A31" s="64" t="s">
        <v>869</v>
      </c>
      <c r="B31" s="42"/>
      <c r="C31" s="64" t="s">
        <v>870</v>
      </c>
      <c r="D31" s="17" t="s">
        <v>652</v>
      </c>
      <c r="E31" s="18" t="s">
        <v>137</v>
      </c>
      <c r="F31" s="19">
        <v>1</v>
      </c>
      <c r="G31" s="19">
        <v>1</v>
      </c>
      <c r="H31" s="19">
        <v>1</v>
      </c>
      <c r="I31" s="20"/>
      <c r="J31" s="44"/>
      <c r="K31" s="22" t="s">
        <v>871</v>
      </c>
      <c r="L31" s="515" t="s">
        <v>3233</v>
      </c>
      <c r="M31" s="23" t="s">
        <v>872</v>
      </c>
      <c r="N31" s="47">
        <f t="shared" si="6"/>
        <v>2014</v>
      </c>
      <c r="O31" s="25">
        <v>41640</v>
      </c>
      <c r="P31" s="25"/>
      <c r="Q31" s="25">
        <v>42888</v>
      </c>
      <c r="R31" s="25">
        <v>42887</v>
      </c>
      <c r="S31" s="23" t="s">
        <v>75</v>
      </c>
      <c r="T31" s="23" t="s">
        <v>75</v>
      </c>
      <c r="U31" s="23" t="s">
        <v>75</v>
      </c>
      <c r="V31" s="19">
        <v>1</v>
      </c>
      <c r="W31" s="402">
        <f t="shared" si="1"/>
        <v>1</v>
      </c>
      <c r="X31" s="402">
        <f t="shared" si="2"/>
        <v>0</v>
      </c>
      <c r="Y31" s="402">
        <f t="shared" si="3"/>
        <v>0</v>
      </c>
      <c r="Z31" s="19">
        <v>-1</v>
      </c>
      <c r="AA31" s="19">
        <v>-2</v>
      </c>
      <c r="AB31" s="19">
        <v>1</v>
      </c>
      <c r="AC31" s="19">
        <v>0</v>
      </c>
      <c r="AD31" s="19">
        <v>0</v>
      </c>
      <c r="AE31" s="19">
        <v>0</v>
      </c>
      <c r="AF31" s="19">
        <v>1</v>
      </c>
      <c r="AG31" s="20">
        <v>0</v>
      </c>
      <c r="AH31" s="19">
        <v>1</v>
      </c>
      <c r="AI31" s="19">
        <v>0</v>
      </c>
      <c r="AJ31" s="18" t="s">
        <v>263</v>
      </c>
      <c r="AK31" s="18" t="s">
        <v>139</v>
      </c>
      <c r="AL31" s="21" t="s">
        <v>873</v>
      </c>
      <c r="AM31" s="19">
        <v>5</v>
      </c>
      <c r="AN31" s="19">
        <v>0</v>
      </c>
      <c r="AO31" s="19">
        <v>0</v>
      </c>
      <c r="AP31" s="19">
        <v>0</v>
      </c>
      <c r="AQ31" s="19">
        <v>0</v>
      </c>
      <c r="AR31" s="19">
        <v>-2</v>
      </c>
      <c r="AS31" s="19">
        <v>0</v>
      </c>
      <c r="AT31" s="19">
        <v>-1</v>
      </c>
      <c r="AU31" s="15">
        <v>0</v>
      </c>
      <c r="AV31" s="19">
        <v>0</v>
      </c>
      <c r="AW31" s="19">
        <v>0</v>
      </c>
      <c r="AX31" s="19">
        <v>0</v>
      </c>
      <c r="AY31" s="402">
        <v>0</v>
      </c>
      <c r="AZ31" s="19">
        <v>1</v>
      </c>
      <c r="BA31" s="19">
        <v>1</v>
      </c>
      <c r="BB31" s="19">
        <v>-1</v>
      </c>
      <c r="BC31" s="19">
        <v>-1</v>
      </c>
      <c r="BD31" s="11"/>
      <c r="BE31" s="20"/>
      <c r="BF31" s="20"/>
      <c r="BG31" s="20"/>
      <c r="BH31" s="20"/>
      <c r="BI31" s="20"/>
      <c r="BJ31" s="20"/>
      <c r="BK31" s="20"/>
      <c r="BL31" s="20"/>
      <c r="BM31" s="20"/>
      <c r="BN31" s="20"/>
      <c r="BO31" s="20"/>
      <c r="BP31" s="370"/>
      <c r="BQ31" s="370"/>
      <c r="BR31" s="370"/>
      <c r="BS31" s="370"/>
      <c r="BT31" s="370"/>
      <c r="BU31" s="370"/>
      <c r="BV31" s="370"/>
      <c r="BW31" s="370"/>
      <c r="BX31" s="370"/>
      <c r="BY31" s="370"/>
      <c r="BZ31" s="370"/>
      <c r="CA31" s="370"/>
      <c r="CB31" s="370"/>
      <c r="CC31" s="370"/>
      <c r="CD31" s="370"/>
      <c r="CE31" s="370"/>
      <c r="CF31" s="370"/>
      <c r="CG31" s="370"/>
      <c r="CH31" s="370"/>
      <c r="CI31" s="370"/>
      <c r="CJ31" s="370"/>
      <c r="CK31" s="370"/>
      <c r="CL31" s="370"/>
      <c r="CM31" s="370"/>
      <c r="CN31" s="370"/>
      <c r="CO31" s="370"/>
      <c r="CP31" s="370"/>
      <c r="CQ31" s="370"/>
      <c r="CR31" s="370"/>
      <c r="CS31" s="370"/>
      <c r="CT31" s="370"/>
      <c r="CU31" s="370"/>
      <c r="CV31" s="370"/>
      <c r="CW31" s="370"/>
      <c r="CX31" s="370"/>
      <c r="CY31" s="370"/>
      <c r="CZ31" s="370"/>
      <c r="DA31" s="370"/>
      <c r="DB31" s="370"/>
      <c r="DC31" s="370"/>
      <c r="DD31" s="370"/>
      <c r="DE31" s="370"/>
      <c r="DF31" s="370"/>
      <c r="DG31" s="370"/>
      <c r="DH31" s="370"/>
      <c r="DI31" s="370"/>
      <c r="DJ31" s="370"/>
      <c r="DK31" s="370"/>
      <c r="DL31" s="370"/>
      <c r="DM31" s="370"/>
      <c r="DN31" s="370"/>
      <c r="DO31" s="370"/>
      <c r="DP31" s="370"/>
      <c r="DQ31" s="370"/>
      <c r="DR31" s="370"/>
      <c r="DS31" s="370"/>
      <c r="DT31" s="370"/>
      <c r="DU31" s="370"/>
      <c r="DV31" s="370"/>
      <c r="DW31" s="370"/>
      <c r="DX31" s="370"/>
      <c r="DY31" s="370"/>
      <c r="DZ31" s="370"/>
      <c r="EA31" s="370"/>
      <c r="EB31" s="370"/>
      <c r="EC31" s="370"/>
      <c r="ED31" s="370"/>
      <c r="EE31" s="370"/>
      <c r="EF31" s="370"/>
      <c r="EG31" s="370"/>
      <c r="EH31" s="370"/>
      <c r="EI31" s="370"/>
      <c r="EJ31" s="370"/>
      <c r="EK31" s="370"/>
      <c r="EL31" s="370"/>
      <c r="EM31" s="370"/>
      <c r="EN31" s="370"/>
      <c r="EO31" s="370"/>
      <c r="EP31" s="370"/>
      <c r="EQ31" s="370"/>
      <c r="ER31" s="370"/>
      <c r="ES31" s="370"/>
      <c r="ET31" s="370"/>
      <c r="EU31" s="370"/>
      <c r="EV31" s="370"/>
      <c r="EW31" s="370"/>
      <c r="EX31" s="370"/>
      <c r="EY31" s="370"/>
      <c r="EZ31" s="370"/>
      <c r="FA31" s="370"/>
      <c r="FB31" s="370"/>
      <c r="FC31" s="370"/>
      <c r="FD31" s="370"/>
      <c r="FE31" s="370"/>
      <c r="FF31" s="370"/>
      <c r="FG31" s="370"/>
      <c r="FH31" s="370"/>
      <c r="FI31" s="370"/>
      <c r="FJ31" s="370"/>
      <c r="FK31" s="370"/>
      <c r="FL31" s="370"/>
      <c r="FM31" s="370"/>
      <c r="FN31" s="370"/>
      <c r="FO31" s="370"/>
      <c r="FP31" s="370"/>
      <c r="FQ31" s="370"/>
      <c r="FR31" s="370"/>
      <c r="FS31" s="370"/>
      <c r="FT31" s="370"/>
      <c r="FU31" s="370"/>
      <c r="FV31" s="370"/>
      <c r="FW31" s="370"/>
      <c r="FX31" s="370"/>
      <c r="FY31" s="370"/>
      <c r="FZ31" s="370"/>
      <c r="GA31" s="370"/>
      <c r="GB31" s="370"/>
      <c r="GC31" s="370"/>
      <c r="GD31" s="370"/>
      <c r="GE31" s="370"/>
      <c r="GF31" s="370"/>
      <c r="GG31" s="370"/>
      <c r="GH31" s="370"/>
      <c r="GI31" s="370"/>
      <c r="GJ31" s="370"/>
      <c r="GK31" s="370"/>
      <c r="GL31" s="370"/>
      <c r="GM31" s="370"/>
      <c r="GN31" s="370"/>
      <c r="GO31" s="370"/>
      <c r="GP31" s="370"/>
      <c r="GQ31" s="370"/>
      <c r="GR31" s="370"/>
      <c r="GS31" s="370"/>
      <c r="GT31" s="370"/>
      <c r="GU31" s="370"/>
      <c r="GV31" s="370"/>
      <c r="GW31" s="370"/>
      <c r="GX31" s="370"/>
      <c r="GY31" s="370"/>
      <c r="GZ31" s="370"/>
      <c r="HA31" s="370"/>
      <c r="HB31" s="370"/>
      <c r="HC31" s="370"/>
      <c r="HD31" s="370"/>
      <c r="HE31" s="370"/>
      <c r="HF31" s="370"/>
      <c r="HG31" s="370"/>
      <c r="HH31" s="370"/>
      <c r="HI31" s="370"/>
      <c r="HJ31" s="370"/>
      <c r="HK31" s="370"/>
      <c r="HL31" s="370"/>
      <c r="HM31" s="370"/>
      <c r="HN31" s="370"/>
      <c r="HO31" s="370"/>
      <c r="HP31" s="370"/>
      <c r="HQ31" s="370"/>
      <c r="HR31" s="370"/>
      <c r="HS31" s="370"/>
      <c r="HT31" s="370"/>
      <c r="HU31" s="370"/>
      <c r="HV31" s="370"/>
      <c r="HW31" s="370"/>
      <c r="HX31" s="370"/>
      <c r="HY31" s="370"/>
      <c r="HZ31" s="370"/>
      <c r="IA31" s="370"/>
      <c r="IB31" s="370"/>
      <c r="IC31" s="370"/>
      <c r="ID31" s="370"/>
      <c r="IE31" s="370"/>
      <c r="IF31" s="370"/>
      <c r="IG31" s="370"/>
      <c r="IH31" s="370"/>
      <c r="II31" s="370"/>
      <c r="IJ31" s="370"/>
      <c r="IK31" s="370"/>
      <c r="IL31" s="370"/>
      <c r="IM31" s="370"/>
      <c r="IN31" s="370"/>
      <c r="IO31" s="370"/>
      <c r="IP31" s="370"/>
      <c r="IQ31" s="370"/>
      <c r="IR31" s="370"/>
      <c r="IS31" s="370"/>
      <c r="IT31" s="370"/>
      <c r="IU31" s="370"/>
      <c r="IV31" s="370"/>
    </row>
    <row r="32" spans="1:256" ht="395" hidden="1" x14ac:dyDescent="0.2">
      <c r="A32" s="29" t="s">
        <v>186</v>
      </c>
      <c r="B32" s="30"/>
      <c r="C32" s="97" t="s">
        <v>2495</v>
      </c>
      <c r="D32" s="31" t="s">
        <v>270</v>
      </c>
      <c r="E32" s="31" t="s">
        <v>92</v>
      </c>
      <c r="F32" s="32">
        <v>1</v>
      </c>
      <c r="G32" s="32">
        <v>0</v>
      </c>
      <c r="H32" s="32">
        <v>0</v>
      </c>
      <c r="I32" s="33"/>
      <c r="J32" s="34" t="s">
        <v>2490</v>
      </c>
      <c r="K32" s="35"/>
      <c r="L32" s="584" t="s">
        <v>2496</v>
      </c>
      <c r="M32" s="36" t="s">
        <v>2244</v>
      </c>
      <c r="N32" s="24">
        <f t="shared" si="6"/>
        <v>1996</v>
      </c>
      <c r="O32" s="37">
        <v>35152</v>
      </c>
      <c r="P32" s="37">
        <v>35320</v>
      </c>
      <c r="Q32" s="36" t="s">
        <v>75</v>
      </c>
      <c r="R32" s="36" t="s">
        <v>75</v>
      </c>
      <c r="S32" s="36" t="s">
        <v>75</v>
      </c>
      <c r="T32" s="36" t="s">
        <v>75</v>
      </c>
      <c r="U32" s="36" t="s">
        <v>75</v>
      </c>
      <c r="V32" s="32">
        <v>1</v>
      </c>
      <c r="W32" s="402">
        <f t="shared" si="1"/>
        <v>0</v>
      </c>
      <c r="X32" s="402">
        <f t="shared" si="2"/>
        <v>0</v>
      </c>
      <c r="Y32" s="402">
        <f t="shared" si="3"/>
        <v>0</v>
      </c>
      <c r="Z32" s="96">
        <v>-1</v>
      </c>
      <c r="AA32" s="96">
        <v>-2</v>
      </c>
      <c r="AB32" s="32">
        <v>1</v>
      </c>
      <c r="AC32" s="32">
        <v>1</v>
      </c>
      <c r="AD32" s="32">
        <v>0</v>
      </c>
      <c r="AE32" s="32">
        <v>0</v>
      </c>
      <c r="AF32" s="32">
        <v>1</v>
      </c>
      <c r="AG32" s="32">
        <v>1</v>
      </c>
      <c r="AH32" s="32">
        <v>1</v>
      </c>
      <c r="AI32" s="32">
        <v>1</v>
      </c>
      <c r="AJ32" s="31" t="s">
        <v>96</v>
      </c>
      <c r="AK32" s="31" t="s">
        <v>97</v>
      </c>
      <c r="AL32" s="34" t="s">
        <v>2493</v>
      </c>
      <c r="AM32" s="19">
        <f>IF(AND(AN32=1,AO32=1),3,IF(AND(AN32=1,OR(AO32=0,AO32=-1)),1,IF(AND(OR(AN32=0,AN32=-1),AO32=1),2,IF(AND(AN32=0,AN32=-1),OR(AO32=0,AO32=-1),4))))</f>
        <v>3</v>
      </c>
      <c r="AN32" s="32">
        <v>1</v>
      </c>
      <c r="AO32" s="32">
        <v>1</v>
      </c>
      <c r="AP32" s="32">
        <v>1</v>
      </c>
      <c r="AQ32" s="32">
        <v>1</v>
      </c>
      <c r="AR32" s="32">
        <v>1</v>
      </c>
      <c r="AS32" s="33"/>
      <c r="AT32" s="32">
        <v>0</v>
      </c>
      <c r="AU32" s="15">
        <f>IF(BA32&lt;1,-1)</f>
        <v>-1</v>
      </c>
      <c r="AV32" s="32">
        <v>1</v>
      </c>
      <c r="AW32" s="32">
        <v>0</v>
      </c>
      <c r="AX32" s="32">
        <v>0</v>
      </c>
      <c r="AY32" s="402">
        <v>0</v>
      </c>
      <c r="AZ32" s="32">
        <v>0</v>
      </c>
      <c r="BA32" s="32">
        <v>0</v>
      </c>
      <c r="BB32" s="32">
        <v>0</v>
      </c>
      <c r="BC32" s="32">
        <v>0</v>
      </c>
      <c r="BD32" s="16"/>
      <c r="BE32" s="33"/>
      <c r="BF32" s="34" t="s">
        <v>2494</v>
      </c>
      <c r="BG32" s="33"/>
      <c r="BH32" s="33"/>
      <c r="BI32" s="32">
        <v>1</v>
      </c>
      <c r="BJ32" s="32">
        <v>1</v>
      </c>
      <c r="BK32" s="33"/>
      <c r="BL32" s="33"/>
      <c r="BM32" s="33"/>
      <c r="BN32" s="33"/>
      <c r="BO32" s="33"/>
      <c r="BP32" s="370"/>
      <c r="BQ32" s="370"/>
      <c r="BR32" s="370"/>
      <c r="BS32" s="370"/>
      <c r="BT32" s="370"/>
      <c r="BU32" s="370"/>
      <c r="BV32" s="370"/>
      <c r="BW32" s="370"/>
      <c r="BX32" s="370"/>
      <c r="BY32" s="370"/>
      <c r="BZ32" s="370"/>
      <c r="CA32" s="370"/>
      <c r="CB32" s="370"/>
      <c r="CC32" s="370"/>
      <c r="CD32" s="370"/>
      <c r="CE32" s="370"/>
      <c r="CF32" s="370"/>
      <c r="CG32" s="370"/>
      <c r="CH32" s="370"/>
      <c r="CI32" s="370"/>
      <c r="CJ32" s="370"/>
      <c r="CK32" s="370"/>
      <c r="CL32" s="370"/>
      <c r="CM32" s="370"/>
      <c r="CN32" s="370"/>
      <c r="CO32" s="370"/>
      <c r="CP32" s="370"/>
      <c r="CQ32" s="370"/>
      <c r="CR32" s="370"/>
      <c r="CS32" s="370"/>
      <c r="CT32" s="370"/>
      <c r="CU32" s="370"/>
      <c r="CV32" s="370"/>
      <c r="CW32" s="370"/>
      <c r="CX32" s="370"/>
      <c r="CY32" s="370"/>
      <c r="CZ32" s="370"/>
      <c r="DA32" s="370"/>
      <c r="DB32" s="370"/>
      <c r="DC32" s="370"/>
      <c r="DD32" s="370"/>
      <c r="DE32" s="370"/>
      <c r="DF32" s="370"/>
      <c r="DG32" s="370"/>
      <c r="DH32" s="370"/>
      <c r="DI32" s="370"/>
      <c r="DJ32" s="370"/>
      <c r="DK32" s="370"/>
      <c r="DL32" s="370"/>
      <c r="DM32" s="370"/>
      <c r="DN32" s="370"/>
      <c r="DO32" s="370"/>
      <c r="DP32" s="370"/>
      <c r="DQ32" s="370"/>
      <c r="DR32" s="370"/>
      <c r="DS32" s="370"/>
      <c r="DT32" s="370"/>
      <c r="DU32" s="370"/>
      <c r="DV32" s="370"/>
      <c r="DW32" s="370"/>
      <c r="DX32" s="370"/>
      <c r="DY32" s="370"/>
      <c r="DZ32" s="370"/>
      <c r="EA32" s="370"/>
      <c r="EB32" s="370"/>
      <c r="EC32" s="370"/>
      <c r="ED32" s="370"/>
      <c r="EE32" s="370"/>
      <c r="EF32" s="370"/>
      <c r="EG32" s="370"/>
      <c r="EH32" s="370"/>
      <c r="EI32" s="370"/>
      <c r="EJ32" s="370"/>
      <c r="EK32" s="370"/>
      <c r="EL32" s="370"/>
      <c r="EM32" s="370"/>
      <c r="EN32" s="370"/>
      <c r="EO32" s="370"/>
      <c r="EP32" s="370"/>
      <c r="EQ32" s="370"/>
      <c r="ER32" s="370"/>
      <c r="ES32" s="370"/>
      <c r="ET32" s="370"/>
      <c r="EU32" s="370"/>
      <c r="EV32" s="370"/>
      <c r="EW32" s="370"/>
      <c r="EX32" s="370"/>
      <c r="EY32" s="370"/>
      <c r="EZ32" s="370"/>
      <c r="FA32" s="370"/>
      <c r="FB32" s="370"/>
      <c r="FC32" s="370"/>
      <c r="FD32" s="370"/>
      <c r="FE32" s="370"/>
      <c r="FF32" s="370"/>
      <c r="FG32" s="370"/>
      <c r="FH32" s="370"/>
      <c r="FI32" s="370"/>
      <c r="FJ32" s="370"/>
      <c r="FK32" s="370"/>
      <c r="FL32" s="370"/>
      <c r="FM32" s="370"/>
      <c r="FN32" s="370"/>
      <c r="FO32" s="370"/>
      <c r="FP32" s="370"/>
      <c r="FQ32" s="370"/>
      <c r="FR32" s="370"/>
      <c r="FS32" s="370"/>
      <c r="FT32" s="370"/>
      <c r="FU32" s="370"/>
      <c r="FV32" s="370"/>
      <c r="FW32" s="370"/>
      <c r="FX32" s="370"/>
      <c r="FY32" s="370"/>
      <c r="FZ32" s="370"/>
      <c r="GA32" s="370"/>
      <c r="GB32" s="370"/>
      <c r="GC32" s="370"/>
      <c r="GD32" s="370"/>
      <c r="GE32" s="370"/>
      <c r="GF32" s="370"/>
      <c r="GG32" s="370"/>
      <c r="GH32" s="370"/>
      <c r="GI32" s="370"/>
      <c r="GJ32" s="370"/>
      <c r="GK32" s="370"/>
      <c r="GL32" s="370"/>
      <c r="GM32" s="370"/>
      <c r="GN32" s="370"/>
      <c r="GO32" s="370"/>
      <c r="GP32" s="370"/>
      <c r="GQ32" s="370"/>
      <c r="GR32" s="370"/>
      <c r="GS32" s="370"/>
      <c r="GT32" s="370"/>
      <c r="GU32" s="370"/>
      <c r="GV32" s="370"/>
      <c r="GW32" s="370"/>
      <c r="GX32" s="370"/>
      <c r="GY32" s="370"/>
      <c r="GZ32" s="370"/>
      <c r="HA32" s="370"/>
      <c r="HB32" s="370"/>
      <c r="HC32" s="370"/>
      <c r="HD32" s="370"/>
      <c r="HE32" s="370"/>
      <c r="HF32" s="370"/>
      <c r="HG32" s="370"/>
      <c r="HH32" s="370"/>
      <c r="HI32" s="370"/>
      <c r="HJ32" s="370"/>
      <c r="HK32" s="370"/>
      <c r="HL32" s="370"/>
      <c r="HM32" s="370"/>
      <c r="HN32" s="370"/>
      <c r="HO32" s="370"/>
      <c r="HP32" s="370"/>
      <c r="HQ32" s="370"/>
      <c r="HR32" s="370"/>
      <c r="HS32" s="370"/>
      <c r="HT32" s="370"/>
      <c r="HU32" s="370"/>
      <c r="HV32" s="370"/>
      <c r="HW32" s="370"/>
      <c r="HX32" s="370"/>
      <c r="HY32" s="370"/>
      <c r="HZ32" s="370"/>
      <c r="IA32" s="370"/>
      <c r="IB32" s="370"/>
      <c r="IC32" s="370"/>
      <c r="ID32" s="370"/>
      <c r="IE32" s="370"/>
      <c r="IF32" s="370"/>
      <c r="IG32" s="370"/>
      <c r="IH32" s="370"/>
      <c r="II32" s="370"/>
      <c r="IJ32" s="370"/>
      <c r="IK32" s="370"/>
      <c r="IL32" s="370"/>
      <c r="IM32" s="370"/>
      <c r="IN32" s="370"/>
      <c r="IO32" s="370"/>
      <c r="IP32" s="370"/>
      <c r="IQ32" s="370"/>
      <c r="IR32" s="370"/>
      <c r="IS32" s="370"/>
      <c r="IT32" s="370"/>
      <c r="IU32" s="370"/>
      <c r="IV32" s="370"/>
    </row>
    <row r="33" spans="1:256" ht="64" hidden="1" x14ac:dyDescent="0.2">
      <c r="A33" s="449" t="s">
        <v>3546</v>
      </c>
      <c r="B33" s="62"/>
      <c r="C33" s="492" t="s">
        <v>3552</v>
      </c>
      <c r="D33" s="442" t="s">
        <v>136</v>
      </c>
      <c r="E33" s="442" t="s">
        <v>3553</v>
      </c>
      <c r="F33" s="62">
        <v>1</v>
      </c>
      <c r="G33" s="65">
        <v>1</v>
      </c>
      <c r="H33" s="62">
        <v>1</v>
      </c>
      <c r="I33" s="62">
        <v>1</v>
      </c>
      <c r="J33" s="394" t="s">
        <v>3554</v>
      </c>
      <c r="K33" s="62"/>
      <c r="L33" s="603" t="s">
        <v>3555</v>
      </c>
      <c r="M33" s="62"/>
      <c r="N33" s="468">
        <v>2018</v>
      </c>
      <c r="O33" s="503">
        <v>43398</v>
      </c>
      <c r="P33" s="408" t="s">
        <v>75</v>
      </c>
      <c r="Q33" s="408" t="s">
        <v>75</v>
      </c>
      <c r="R33" s="426">
        <v>43398</v>
      </c>
      <c r="S33" s="408" t="s">
        <v>75</v>
      </c>
      <c r="T33" s="408" t="s">
        <v>75</v>
      </c>
      <c r="U33" s="408" t="s">
        <v>75</v>
      </c>
      <c r="V33" s="32">
        <v>1</v>
      </c>
      <c r="W33" s="402">
        <f t="shared" si="1"/>
        <v>0</v>
      </c>
      <c r="X33" s="402">
        <f t="shared" si="2"/>
        <v>0</v>
      </c>
      <c r="Y33" s="402">
        <f t="shared" si="3"/>
        <v>0</v>
      </c>
      <c r="Z33" s="96">
        <v>-1</v>
      </c>
      <c r="AA33" s="96">
        <v>-2</v>
      </c>
      <c r="AB33" s="62">
        <v>0</v>
      </c>
      <c r="AC33" s="62">
        <v>0</v>
      </c>
      <c r="AD33" s="65">
        <v>1</v>
      </c>
      <c r="AE33" s="65">
        <v>0</v>
      </c>
      <c r="AF33" s="62">
        <v>0</v>
      </c>
      <c r="AG33" s="62">
        <v>1</v>
      </c>
      <c r="AH33" s="26">
        <v>1</v>
      </c>
      <c r="AI33" s="26">
        <v>0</v>
      </c>
      <c r="AJ33" s="62" t="s">
        <v>138</v>
      </c>
      <c r="AK33" s="442" t="s">
        <v>77</v>
      </c>
      <c r="AL33" s="452" t="s">
        <v>3600</v>
      </c>
      <c r="AM33" s="62">
        <v>4</v>
      </c>
      <c r="AN33" s="19">
        <v>-1</v>
      </c>
      <c r="AO33" s="19">
        <v>-1</v>
      </c>
      <c r="AP33" s="19">
        <v>-1</v>
      </c>
      <c r="AQ33" s="19">
        <v>-1</v>
      </c>
      <c r="AR33" s="19">
        <v>-1</v>
      </c>
      <c r="AS33" s="19">
        <v>0</v>
      </c>
      <c r="AT33" s="19">
        <v>-1</v>
      </c>
      <c r="AU33" s="438">
        <v>-1</v>
      </c>
      <c r="AV33" s="19">
        <v>0</v>
      </c>
      <c r="AW33" s="19">
        <v>0</v>
      </c>
      <c r="AX33" s="19">
        <v>1</v>
      </c>
      <c r="AY33" s="402">
        <v>0</v>
      </c>
      <c r="AZ33" s="19">
        <v>1</v>
      </c>
      <c r="BA33" s="62">
        <v>1</v>
      </c>
      <c r="BB33" s="62">
        <v>-1</v>
      </c>
      <c r="BC33" s="62">
        <v>-1</v>
      </c>
      <c r="BD33" s="438"/>
      <c r="BE33" s="62"/>
      <c r="BF33" s="62"/>
      <c r="BG33" s="62"/>
      <c r="BH33" s="62"/>
      <c r="BI33" s="62"/>
      <c r="BJ33" s="62"/>
      <c r="BK33" s="62"/>
      <c r="BL33" s="62"/>
      <c r="BM33" s="62"/>
      <c r="BN33" s="62"/>
      <c r="BO33" s="62"/>
      <c r="BP33" s="370"/>
      <c r="BQ33" s="370"/>
      <c r="BR33" s="370"/>
      <c r="BS33" s="370"/>
      <c r="BT33" s="370"/>
      <c r="BU33" s="370"/>
      <c r="BV33" s="370"/>
      <c r="BW33" s="370"/>
      <c r="BX33" s="370"/>
      <c r="BY33" s="370"/>
      <c r="BZ33" s="370"/>
      <c r="CA33" s="370"/>
      <c r="CB33" s="370"/>
      <c r="CC33" s="370"/>
      <c r="CD33" s="370"/>
      <c r="CE33" s="370"/>
      <c r="CF33" s="370"/>
      <c r="CG33" s="370"/>
      <c r="CH33" s="370"/>
      <c r="CI33" s="370"/>
      <c r="CJ33" s="370"/>
      <c r="CK33" s="370"/>
      <c r="CL33" s="370"/>
      <c r="CM33" s="370"/>
      <c r="CN33" s="370"/>
      <c r="CO33" s="370"/>
      <c r="CP33" s="370"/>
      <c r="CQ33" s="370"/>
      <c r="CR33" s="370"/>
      <c r="CS33" s="370"/>
      <c r="CT33" s="370"/>
      <c r="CU33" s="370"/>
      <c r="CV33" s="370"/>
      <c r="CW33" s="370"/>
      <c r="CX33" s="370"/>
      <c r="CY33" s="370"/>
      <c r="CZ33" s="370"/>
      <c r="DA33" s="370"/>
      <c r="DB33" s="370"/>
      <c r="DC33" s="370"/>
      <c r="DD33" s="370"/>
      <c r="DE33" s="370"/>
      <c r="DF33" s="370"/>
      <c r="DG33" s="370"/>
      <c r="DH33" s="370"/>
      <c r="DI33" s="370"/>
      <c r="DJ33" s="370"/>
      <c r="DK33" s="370"/>
      <c r="DL33" s="370"/>
      <c r="DM33" s="370"/>
      <c r="DN33" s="370"/>
      <c r="DO33" s="370"/>
      <c r="DP33" s="370"/>
      <c r="DQ33" s="370"/>
      <c r="DR33" s="370"/>
      <c r="DS33" s="370"/>
      <c r="DT33" s="370"/>
      <c r="DU33" s="370"/>
      <c r="DV33" s="370"/>
      <c r="DW33" s="370"/>
      <c r="DX33" s="370"/>
      <c r="DY33" s="370"/>
      <c r="DZ33" s="370"/>
      <c r="EA33" s="370"/>
      <c r="EB33" s="370"/>
      <c r="EC33" s="370"/>
      <c r="ED33" s="370"/>
      <c r="EE33" s="370"/>
      <c r="EF33" s="370"/>
      <c r="EG33" s="370"/>
      <c r="EH33" s="370"/>
      <c r="EI33" s="370"/>
      <c r="EJ33" s="370"/>
      <c r="EK33" s="370"/>
      <c r="EL33" s="370"/>
      <c r="EM33" s="370"/>
      <c r="EN33" s="370"/>
      <c r="EO33" s="370"/>
      <c r="EP33" s="370"/>
      <c r="EQ33" s="370"/>
      <c r="ER33" s="370"/>
      <c r="ES33" s="370"/>
      <c r="ET33" s="370"/>
      <c r="EU33" s="370"/>
      <c r="EV33" s="370"/>
      <c r="EW33" s="370"/>
      <c r="EX33" s="370"/>
      <c r="EY33" s="370"/>
      <c r="EZ33" s="370"/>
      <c r="FA33" s="370"/>
      <c r="FB33" s="370"/>
      <c r="FC33" s="370"/>
      <c r="FD33" s="370"/>
      <c r="FE33" s="370"/>
      <c r="FF33" s="370"/>
      <c r="FG33" s="370"/>
      <c r="FH33" s="370"/>
      <c r="FI33" s="370"/>
      <c r="FJ33" s="370"/>
      <c r="FK33" s="370"/>
      <c r="FL33" s="370"/>
      <c r="FM33" s="370"/>
      <c r="FN33" s="370"/>
      <c r="FO33" s="370"/>
      <c r="FP33" s="370"/>
      <c r="FQ33" s="370"/>
      <c r="FR33" s="370"/>
      <c r="FS33" s="370"/>
      <c r="FT33" s="370"/>
      <c r="FU33" s="370"/>
      <c r="FV33" s="370"/>
      <c r="FW33" s="370"/>
      <c r="FX33" s="370"/>
      <c r="FY33" s="370"/>
      <c r="FZ33" s="370"/>
      <c r="GA33" s="370"/>
      <c r="GB33" s="370"/>
      <c r="GC33" s="370"/>
      <c r="GD33" s="370"/>
      <c r="GE33" s="370"/>
      <c r="GF33" s="370"/>
      <c r="GG33" s="370"/>
      <c r="GH33" s="370"/>
      <c r="GI33" s="370"/>
      <c r="GJ33" s="370"/>
      <c r="GK33" s="370"/>
      <c r="GL33" s="370"/>
      <c r="GM33" s="370"/>
      <c r="GN33" s="370"/>
      <c r="GO33" s="370"/>
      <c r="GP33" s="370"/>
      <c r="GQ33" s="370"/>
      <c r="GR33" s="370"/>
      <c r="GS33" s="370"/>
      <c r="GT33" s="370"/>
      <c r="GU33" s="370"/>
      <c r="GV33" s="370"/>
      <c r="GW33" s="370"/>
      <c r="GX33" s="370"/>
      <c r="GY33" s="370"/>
      <c r="GZ33" s="370"/>
      <c r="HA33" s="370"/>
      <c r="HB33" s="370"/>
      <c r="HC33" s="370"/>
      <c r="HD33" s="370"/>
      <c r="HE33" s="370"/>
      <c r="HF33" s="370"/>
      <c r="HG33" s="370"/>
      <c r="HH33" s="370"/>
      <c r="HI33" s="370"/>
      <c r="HJ33" s="370"/>
      <c r="HK33" s="370"/>
      <c r="HL33" s="370"/>
      <c r="HM33" s="370"/>
      <c r="HN33" s="370"/>
      <c r="HO33" s="370"/>
      <c r="HP33" s="370"/>
      <c r="HQ33" s="370"/>
      <c r="HR33" s="370"/>
      <c r="HS33" s="370"/>
      <c r="HT33" s="370"/>
      <c r="HU33" s="370"/>
      <c r="HV33" s="370"/>
      <c r="HW33" s="370"/>
      <c r="HX33" s="370"/>
      <c r="HY33" s="370"/>
      <c r="HZ33" s="370"/>
      <c r="IA33" s="370"/>
      <c r="IB33" s="370"/>
      <c r="IC33" s="370"/>
      <c r="ID33" s="370"/>
      <c r="IE33" s="370"/>
      <c r="IF33" s="370"/>
      <c r="IG33" s="370"/>
      <c r="IH33" s="370"/>
      <c r="II33" s="370"/>
      <c r="IJ33" s="370"/>
      <c r="IK33" s="370"/>
      <c r="IL33" s="370"/>
      <c r="IM33" s="370"/>
      <c r="IN33" s="370"/>
      <c r="IO33" s="370"/>
      <c r="IP33" s="370"/>
      <c r="IQ33" s="370"/>
      <c r="IR33" s="370"/>
      <c r="IS33" s="370"/>
      <c r="IT33" s="370"/>
      <c r="IU33" s="370"/>
      <c r="IV33" s="370"/>
    </row>
    <row r="34" spans="1:256" ht="144" hidden="1" x14ac:dyDescent="0.2">
      <c r="A34" s="66" t="s">
        <v>151</v>
      </c>
      <c r="B34" s="67"/>
      <c r="C34" s="74" t="s">
        <v>2747</v>
      </c>
      <c r="D34" s="66" t="s">
        <v>567</v>
      </c>
      <c r="E34" s="61" t="s">
        <v>82</v>
      </c>
      <c r="F34" s="62">
        <v>1</v>
      </c>
      <c r="G34" s="62">
        <v>1</v>
      </c>
      <c r="H34" s="62">
        <v>1</v>
      </c>
      <c r="I34" s="62">
        <v>1</v>
      </c>
      <c r="J34" s="75"/>
      <c r="K34" s="76"/>
      <c r="L34" s="605" t="s">
        <v>2748</v>
      </c>
      <c r="M34" s="72"/>
      <c r="N34" s="57">
        <f t="shared" ref="N34:N48" si="8">YEAR(IF(AND(O34&lt;&gt;"NA",O34&lt;&gt;""),O34,IF(AND(P34&lt;&gt;"NA",P34&lt;&gt;""),P34,IF(AND(Q34&lt;&gt;"NA",Q34&lt;&gt;""),Q34,IF(AND(R34&lt;&gt;"NA",R34&lt;&gt;""),R34,S34)))))</f>
        <v>2017</v>
      </c>
      <c r="O34" s="72">
        <v>42917</v>
      </c>
      <c r="P34" s="73" t="s">
        <v>75</v>
      </c>
      <c r="Q34" s="73" t="s">
        <v>75</v>
      </c>
      <c r="R34" s="72">
        <v>43165</v>
      </c>
      <c r="S34" s="23" t="s">
        <v>75</v>
      </c>
      <c r="T34" s="23" t="s">
        <v>75</v>
      </c>
      <c r="U34" s="23" t="s">
        <v>75</v>
      </c>
      <c r="V34" s="19">
        <v>1</v>
      </c>
      <c r="W34" s="402">
        <f t="shared" si="1"/>
        <v>0</v>
      </c>
      <c r="X34" s="402">
        <f t="shared" si="2"/>
        <v>0</v>
      </c>
      <c r="Y34" s="402">
        <f t="shared" si="3"/>
        <v>0</v>
      </c>
      <c r="Z34" s="19">
        <v>-1</v>
      </c>
      <c r="AA34" s="19">
        <v>-2</v>
      </c>
      <c r="AB34" s="62">
        <v>0</v>
      </c>
      <c r="AC34" s="62">
        <v>0</v>
      </c>
      <c r="AD34" s="62">
        <v>1</v>
      </c>
      <c r="AE34" s="62">
        <v>0</v>
      </c>
      <c r="AF34" s="62">
        <v>1</v>
      </c>
      <c r="AG34" s="19">
        <v>1</v>
      </c>
      <c r="AH34" s="62">
        <v>1</v>
      </c>
      <c r="AI34" s="62">
        <v>0</v>
      </c>
      <c r="AJ34" s="18" t="s">
        <v>134</v>
      </c>
      <c r="AK34" s="18" t="s">
        <v>77</v>
      </c>
      <c r="AL34" s="69" t="s">
        <v>2749</v>
      </c>
      <c r="AM34" s="19">
        <v>5</v>
      </c>
      <c r="AN34" s="19">
        <v>-2</v>
      </c>
      <c r="AO34" s="19">
        <v>-2</v>
      </c>
      <c r="AP34" s="19">
        <v>-2</v>
      </c>
      <c r="AQ34" s="19">
        <v>-2</v>
      </c>
      <c r="AR34" s="19">
        <v>-2</v>
      </c>
      <c r="AS34" s="62">
        <v>0</v>
      </c>
      <c r="AT34" s="62">
        <v>-1</v>
      </c>
      <c r="AU34" s="643">
        <v>-1</v>
      </c>
      <c r="AV34" s="62">
        <v>0</v>
      </c>
      <c r="AW34" s="62">
        <v>0</v>
      </c>
      <c r="AX34" s="62">
        <v>0</v>
      </c>
      <c r="AY34" s="437">
        <v>0</v>
      </c>
      <c r="AZ34" s="62">
        <v>1</v>
      </c>
      <c r="BA34" s="62">
        <v>1</v>
      </c>
      <c r="BB34" s="62">
        <v>1</v>
      </c>
      <c r="BC34" s="62">
        <v>-1</v>
      </c>
      <c r="BD34" s="539"/>
      <c r="BE34" s="68"/>
      <c r="BF34" s="68"/>
      <c r="BG34" s="68"/>
      <c r="BH34" s="68"/>
      <c r="BI34" s="68"/>
      <c r="BJ34" s="68"/>
      <c r="BK34" s="68"/>
      <c r="BL34" s="68"/>
      <c r="BM34" s="68"/>
      <c r="BN34" s="68"/>
      <c r="BO34" s="68"/>
      <c r="BP34" s="370"/>
      <c r="BQ34" s="370"/>
      <c r="BR34" s="370"/>
      <c r="BS34" s="370"/>
      <c r="BT34" s="370"/>
      <c r="BU34" s="370"/>
      <c r="BV34" s="370"/>
      <c r="BW34" s="370"/>
      <c r="BX34" s="370"/>
      <c r="BY34" s="370"/>
      <c r="BZ34" s="370"/>
      <c r="CA34" s="370"/>
      <c r="CB34" s="370"/>
      <c r="CC34" s="370"/>
      <c r="CD34" s="370"/>
      <c r="CE34" s="370"/>
      <c r="CF34" s="370"/>
      <c r="CG34" s="370"/>
      <c r="CH34" s="370"/>
      <c r="CI34" s="370"/>
      <c r="CJ34" s="370"/>
      <c r="CK34" s="370"/>
      <c r="CL34" s="370"/>
      <c r="CM34" s="370"/>
      <c r="CN34" s="370"/>
      <c r="CO34" s="370"/>
      <c r="CP34" s="370"/>
      <c r="CQ34" s="370"/>
      <c r="CR34" s="370"/>
      <c r="CS34" s="370"/>
      <c r="CT34" s="370"/>
      <c r="CU34" s="370"/>
      <c r="CV34" s="370"/>
      <c r="CW34" s="370"/>
      <c r="CX34" s="370"/>
      <c r="CY34" s="370"/>
      <c r="CZ34" s="370"/>
      <c r="DA34" s="370"/>
      <c r="DB34" s="370"/>
      <c r="DC34" s="370"/>
      <c r="DD34" s="370"/>
      <c r="DE34" s="370"/>
      <c r="DF34" s="370"/>
      <c r="DG34" s="370"/>
      <c r="DH34" s="370"/>
      <c r="DI34" s="370"/>
      <c r="DJ34" s="370"/>
      <c r="DK34" s="370"/>
      <c r="DL34" s="370"/>
      <c r="DM34" s="370"/>
      <c r="DN34" s="370"/>
      <c r="DO34" s="370"/>
      <c r="DP34" s="370"/>
      <c r="DQ34" s="370"/>
      <c r="DR34" s="370"/>
      <c r="DS34" s="370"/>
      <c r="DT34" s="370"/>
      <c r="DU34" s="370"/>
      <c r="DV34" s="370"/>
      <c r="DW34" s="370"/>
      <c r="DX34" s="370"/>
      <c r="DY34" s="370"/>
      <c r="DZ34" s="370"/>
      <c r="EA34" s="370"/>
      <c r="EB34" s="370"/>
      <c r="EC34" s="370"/>
      <c r="ED34" s="370"/>
      <c r="EE34" s="370"/>
      <c r="EF34" s="370"/>
      <c r="EG34" s="370"/>
      <c r="EH34" s="370"/>
      <c r="EI34" s="370"/>
      <c r="EJ34" s="370"/>
      <c r="EK34" s="370"/>
      <c r="EL34" s="370"/>
      <c r="EM34" s="370"/>
      <c r="EN34" s="370"/>
      <c r="EO34" s="370"/>
      <c r="EP34" s="370"/>
      <c r="EQ34" s="370"/>
      <c r="ER34" s="370"/>
      <c r="ES34" s="370"/>
      <c r="ET34" s="370"/>
      <c r="EU34" s="370"/>
      <c r="EV34" s="370"/>
      <c r="EW34" s="370"/>
      <c r="EX34" s="370"/>
      <c r="EY34" s="370"/>
      <c r="EZ34" s="370"/>
      <c r="FA34" s="370"/>
      <c r="FB34" s="370"/>
      <c r="FC34" s="370"/>
      <c r="FD34" s="370"/>
      <c r="FE34" s="370"/>
      <c r="FF34" s="370"/>
      <c r="FG34" s="370"/>
      <c r="FH34" s="370"/>
      <c r="FI34" s="370"/>
      <c r="FJ34" s="370"/>
      <c r="FK34" s="370"/>
      <c r="FL34" s="370"/>
      <c r="FM34" s="370"/>
      <c r="FN34" s="370"/>
      <c r="FO34" s="370"/>
      <c r="FP34" s="370"/>
      <c r="FQ34" s="370"/>
      <c r="FR34" s="370"/>
      <c r="FS34" s="370"/>
      <c r="FT34" s="370"/>
      <c r="FU34" s="370"/>
      <c r="FV34" s="370"/>
      <c r="FW34" s="370"/>
      <c r="FX34" s="370"/>
      <c r="FY34" s="370"/>
      <c r="FZ34" s="370"/>
      <c r="GA34" s="370"/>
      <c r="GB34" s="370"/>
      <c r="GC34" s="370"/>
      <c r="GD34" s="370"/>
      <c r="GE34" s="370"/>
      <c r="GF34" s="370"/>
      <c r="GG34" s="370"/>
      <c r="GH34" s="370"/>
      <c r="GI34" s="370"/>
      <c r="GJ34" s="370"/>
      <c r="GK34" s="370"/>
      <c r="GL34" s="370"/>
      <c r="GM34" s="370"/>
      <c r="GN34" s="370"/>
      <c r="GO34" s="370"/>
      <c r="GP34" s="370"/>
      <c r="GQ34" s="370"/>
      <c r="GR34" s="370"/>
      <c r="GS34" s="370"/>
      <c r="GT34" s="370"/>
      <c r="GU34" s="370"/>
      <c r="GV34" s="370"/>
      <c r="GW34" s="370"/>
      <c r="GX34" s="370"/>
      <c r="GY34" s="370"/>
      <c r="GZ34" s="370"/>
      <c r="HA34" s="370"/>
      <c r="HB34" s="370"/>
      <c r="HC34" s="370"/>
      <c r="HD34" s="370"/>
      <c r="HE34" s="370"/>
      <c r="HF34" s="370"/>
      <c r="HG34" s="370"/>
      <c r="HH34" s="370"/>
      <c r="HI34" s="370"/>
      <c r="HJ34" s="370"/>
      <c r="HK34" s="370"/>
      <c r="HL34" s="370"/>
      <c r="HM34" s="370"/>
      <c r="HN34" s="370"/>
      <c r="HO34" s="370"/>
      <c r="HP34" s="370"/>
      <c r="HQ34" s="370"/>
      <c r="HR34" s="370"/>
      <c r="HS34" s="370"/>
      <c r="HT34" s="370"/>
      <c r="HU34" s="370"/>
      <c r="HV34" s="370"/>
      <c r="HW34" s="370"/>
      <c r="HX34" s="370"/>
      <c r="HY34" s="370"/>
      <c r="HZ34" s="370"/>
      <c r="IA34" s="370"/>
      <c r="IB34" s="370"/>
      <c r="IC34" s="370"/>
      <c r="ID34" s="370"/>
      <c r="IE34" s="370"/>
      <c r="IF34" s="370"/>
      <c r="IG34" s="370"/>
      <c r="IH34" s="370"/>
      <c r="II34" s="370"/>
      <c r="IJ34" s="370"/>
      <c r="IK34" s="370"/>
      <c r="IL34" s="370"/>
      <c r="IM34" s="370"/>
      <c r="IN34" s="370"/>
      <c r="IO34" s="370"/>
      <c r="IP34" s="370"/>
      <c r="IQ34" s="370"/>
      <c r="IR34" s="370"/>
      <c r="IS34" s="370"/>
      <c r="IT34" s="370"/>
      <c r="IU34" s="370"/>
      <c r="IV34" s="370"/>
    </row>
    <row r="35" spans="1:256" ht="112" hidden="1" x14ac:dyDescent="0.2">
      <c r="A35" s="17" t="s">
        <v>466</v>
      </c>
      <c r="B35" s="17" t="s">
        <v>593</v>
      </c>
      <c r="C35" s="64" t="s">
        <v>2168</v>
      </c>
      <c r="D35" s="18" t="s">
        <v>678</v>
      </c>
      <c r="E35" s="18" t="s">
        <v>92</v>
      </c>
      <c r="F35" s="19">
        <v>1</v>
      </c>
      <c r="G35" s="19">
        <v>1</v>
      </c>
      <c r="H35" s="19">
        <v>1</v>
      </c>
      <c r="I35" s="20"/>
      <c r="J35" s="21" t="s">
        <v>2164</v>
      </c>
      <c r="K35" s="46"/>
      <c r="L35" s="464" t="s">
        <v>2165</v>
      </c>
      <c r="M35" s="45"/>
      <c r="N35" s="24">
        <f t="shared" si="8"/>
        <v>2007</v>
      </c>
      <c r="O35" s="25">
        <v>39430</v>
      </c>
      <c r="P35" s="23" t="s">
        <v>75</v>
      </c>
      <c r="Q35" s="23" t="s">
        <v>75</v>
      </c>
      <c r="R35" s="23" t="s">
        <v>75</v>
      </c>
      <c r="S35" s="23" t="s">
        <v>75</v>
      </c>
      <c r="T35" s="23" t="s">
        <v>75</v>
      </c>
      <c r="U35" s="23" t="s">
        <v>75</v>
      </c>
      <c r="V35" s="19">
        <v>1</v>
      </c>
      <c r="W35" s="402">
        <f t="shared" si="1"/>
        <v>0</v>
      </c>
      <c r="X35" s="402">
        <f t="shared" si="2"/>
        <v>0</v>
      </c>
      <c r="Y35" s="402">
        <f t="shared" si="3"/>
        <v>0</v>
      </c>
      <c r="Z35" s="19">
        <v>-1</v>
      </c>
      <c r="AA35" s="19">
        <v>-2</v>
      </c>
      <c r="AB35" s="19">
        <v>1</v>
      </c>
      <c r="AC35" s="19">
        <v>1</v>
      </c>
      <c r="AD35" s="19">
        <v>0</v>
      </c>
      <c r="AE35" s="19">
        <v>0</v>
      </c>
      <c r="AF35" s="19">
        <v>1</v>
      </c>
      <c r="AG35" s="19">
        <v>1</v>
      </c>
      <c r="AH35" s="19">
        <v>1</v>
      </c>
      <c r="AI35" s="19">
        <v>1</v>
      </c>
      <c r="AJ35" s="18" t="s">
        <v>87</v>
      </c>
      <c r="AK35" s="18" t="s">
        <v>97</v>
      </c>
      <c r="AL35" s="21" t="s">
        <v>2166</v>
      </c>
      <c r="AM35" s="19">
        <f>IF(AND(AN35=1,AO35=1),3,IF(AND(AN35=1,OR(AO35=0,AO35=-1)),1,IF(AND(OR(AN35=0,AN35=-1),AO35=1),2,IF(AND(AN35=0,AN35=-1),OR(AO35=0,AO35=-1),4))))</f>
        <v>3</v>
      </c>
      <c r="AN35" s="19">
        <v>1</v>
      </c>
      <c r="AO35" s="19">
        <v>1</v>
      </c>
      <c r="AP35" s="19">
        <v>1</v>
      </c>
      <c r="AQ35" s="19">
        <v>1</v>
      </c>
      <c r="AR35" s="19">
        <v>1</v>
      </c>
      <c r="AS35" s="19">
        <v>0</v>
      </c>
      <c r="AT35" s="19">
        <v>0</v>
      </c>
      <c r="AU35" s="15">
        <f t="shared" ref="AU35:AU48" si="9">IF(BA35&lt;1,-1)</f>
        <v>-1</v>
      </c>
      <c r="AV35" s="19">
        <v>0</v>
      </c>
      <c r="AW35" s="19">
        <v>0</v>
      </c>
      <c r="AX35" s="19">
        <v>0</v>
      </c>
      <c r="AY35" s="402">
        <v>0</v>
      </c>
      <c r="AZ35" s="19">
        <v>-1</v>
      </c>
      <c r="BA35" s="19">
        <v>-1</v>
      </c>
      <c r="BB35" s="19">
        <v>-1</v>
      </c>
      <c r="BC35" s="19">
        <v>-1</v>
      </c>
      <c r="BD35" s="16"/>
      <c r="BE35" s="20"/>
      <c r="BF35" s="20"/>
      <c r="BG35" s="20"/>
      <c r="BH35" s="20"/>
      <c r="BI35" s="20"/>
      <c r="BJ35" s="19">
        <v>1</v>
      </c>
      <c r="BK35" s="20"/>
      <c r="BL35" s="20"/>
      <c r="BM35" s="20"/>
      <c r="BN35" s="20"/>
      <c r="BO35" s="20"/>
      <c r="BP35" s="370"/>
      <c r="BQ35" s="370"/>
      <c r="BR35" s="370"/>
      <c r="BS35" s="370"/>
      <c r="BT35" s="370"/>
      <c r="BU35" s="370"/>
      <c r="BV35" s="370"/>
      <c r="BW35" s="370"/>
      <c r="BX35" s="370"/>
      <c r="BY35" s="370"/>
      <c r="BZ35" s="370"/>
      <c r="CA35" s="370"/>
      <c r="CB35" s="370"/>
      <c r="CC35" s="370"/>
      <c r="CD35" s="370"/>
      <c r="CE35" s="370"/>
      <c r="CF35" s="370"/>
      <c r="CG35" s="370"/>
      <c r="CH35" s="370"/>
      <c r="CI35" s="370"/>
      <c r="CJ35" s="370"/>
      <c r="CK35" s="370"/>
      <c r="CL35" s="370"/>
      <c r="CM35" s="370"/>
      <c r="CN35" s="370"/>
      <c r="CO35" s="370"/>
      <c r="CP35" s="370"/>
      <c r="CQ35" s="370"/>
      <c r="CR35" s="370"/>
      <c r="CS35" s="370"/>
      <c r="CT35" s="370"/>
      <c r="CU35" s="370"/>
      <c r="CV35" s="370"/>
      <c r="CW35" s="370"/>
      <c r="CX35" s="370"/>
      <c r="CY35" s="370"/>
      <c r="CZ35" s="370"/>
      <c r="DA35" s="370"/>
      <c r="DB35" s="370"/>
      <c r="DC35" s="370"/>
      <c r="DD35" s="370"/>
      <c r="DE35" s="370"/>
      <c r="DF35" s="370"/>
      <c r="DG35" s="370"/>
      <c r="DH35" s="370"/>
      <c r="DI35" s="370"/>
      <c r="DJ35" s="370"/>
      <c r="DK35" s="370"/>
      <c r="DL35" s="370"/>
      <c r="DM35" s="370"/>
      <c r="DN35" s="370"/>
      <c r="DO35" s="370"/>
      <c r="DP35" s="370"/>
      <c r="DQ35" s="370"/>
      <c r="DR35" s="370"/>
      <c r="DS35" s="370"/>
      <c r="DT35" s="370"/>
      <c r="DU35" s="370"/>
      <c r="DV35" s="370"/>
      <c r="DW35" s="370"/>
      <c r="DX35" s="370"/>
      <c r="DY35" s="370"/>
      <c r="DZ35" s="370"/>
      <c r="EA35" s="370"/>
      <c r="EB35" s="370"/>
      <c r="EC35" s="370"/>
      <c r="ED35" s="370"/>
      <c r="EE35" s="370"/>
      <c r="EF35" s="370"/>
      <c r="EG35" s="370"/>
      <c r="EH35" s="370"/>
      <c r="EI35" s="370"/>
      <c r="EJ35" s="370"/>
      <c r="EK35" s="370"/>
      <c r="EL35" s="370"/>
      <c r="EM35" s="370"/>
      <c r="EN35" s="370"/>
      <c r="EO35" s="370"/>
      <c r="EP35" s="370"/>
      <c r="EQ35" s="370"/>
      <c r="ER35" s="370"/>
      <c r="ES35" s="370"/>
      <c r="ET35" s="370"/>
      <c r="EU35" s="370"/>
      <c r="EV35" s="370"/>
      <c r="EW35" s="370"/>
      <c r="EX35" s="370"/>
      <c r="EY35" s="370"/>
      <c r="EZ35" s="370"/>
      <c r="FA35" s="370"/>
      <c r="FB35" s="370"/>
      <c r="FC35" s="370"/>
      <c r="FD35" s="370"/>
      <c r="FE35" s="370"/>
      <c r="FF35" s="370"/>
      <c r="FG35" s="370"/>
      <c r="FH35" s="370"/>
      <c r="FI35" s="370"/>
      <c r="FJ35" s="370"/>
      <c r="FK35" s="370"/>
      <c r="FL35" s="370"/>
      <c r="FM35" s="370"/>
      <c r="FN35" s="370"/>
      <c r="FO35" s="370"/>
      <c r="FP35" s="370"/>
      <c r="FQ35" s="370"/>
      <c r="FR35" s="370"/>
      <c r="FS35" s="370"/>
      <c r="FT35" s="370"/>
      <c r="FU35" s="370"/>
      <c r="FV35" s="370"/>
      <c r="FW35" s="370"/>
      <c r="FX35" s="370"/>
      <c r="FY35" s="370"/>
      <c r="FZ35" s="370"/>
      <c r="GA35" s="370"/>
      <c r="GB35" s="370"/>
      <c r="GC35" s="370"/>
      <c r="GD35" s="370"/>
      <c r="GE35" s="370"/>
      <c r="GF35" s="370"/>
      <c r="GG35" s="370"/>
      <c r="GH35" s="370"/>
      <c r="GI35" s="370"/>
      <c r="GJ35" s="370"/>
      <c r="GK35" s="370"/>
      <c r="GL35" s="370"/>
      <c r="GM35" s="370"/>
      <c r="GN35" s="370"/>
      <c r="GO35" s="370"/>
      <c r="GP35" s="370"/>
      <c r="GQ35" s="370"/>
      <c r="GR35" s="370"/>
      <c r="GS35" s="370"/>
      <c r="GT35" s="370"/>
      <c r="GU35" s="370"/>
      <c r="GV35" s="370"/>
      <c r="GW35" s="370"/>
      <c r="GX35" s="370"/>
      <c r="GY35" s="370"/>
      <c r="GZ35" s="370"/>
      <c r="HA35" s="370"/>
      <c r="HB35" s="370"/>
      <c r="HC35" s="370"/>
      <c r="HD35" s="370"/>
      <c r="HE35" s="370"/>
      <c r="HF35" s="370"/>
      <c r="HG35" s="370"/>
      <c r="HH35" s="370"/>
      <c r="HI35" s="370"/>
      <c r="HJ35" s="370"/>
      <c r="HK35" s="370"/>
      <c r="HL35" s="370"/>
      <c r="HM35" s="370"/>
      <c r="HN35" s="370"/>
      <c r="HO35" s="370"/>
      <c r="HP35" s="370"/>
      <c r="HQ35" s="370"/>
      <c r="HR35" s="370"/>
      <c r="HS35" s="370"/>
      <c r="HT35" s="370"/>
      <c r="HU35" s="370"/>
      <c r="HV35" s="370"/>
      <c r="HW35" s="370"/>
      <c r="HX35" s="370"/>
      <c r="HY35" s="370"/>
      <c r="HZ35" s="370"/>
      <c r="IA35" s="370"/>
      <c r="IB35" s="370"/>
      <c r="IC35" s="370"/>
      <c r="ID35" s="370"/>
      <c r="IE35" s="370"/>
      <c r="IF35" s="370"/>
      <c r="IG35" s="370"/>
      <c r="IH35" s="370"/>
      <c r="II35" s="370"/>
      <c r="IJ35" s="370"/>
      <c r="IK35" s="370"/>
      <c r="IL35" s="370"/>
      <c r="IM35" s="370"/>
      <c r="IN35" s="370"/>
      <c r="IO35" s="370"/>
      <c r="IP35" s="370"/>
      <c r="IQ35" s="370"/>
      <c r="IR35" s="370"/>
      <c r="IS35" s="370"/>
      <c r="IT35" s="370"/>
      <c r="IU35" s="370"/>
      <c r="IV35" s="370"/>
    </row>
    <row r="36" spans="1:256" ht="304" hidden="1" x14ac:dyDescent="0.2">
      <c r="A36" s="17" t="s">
        <v>466</v>
      </c>
      <c r="B36" s="17" t="s">
        <v>676</v>
      </c>
      <c r="C36" s="64" t="s">
        <v>1795</v>
      </c>
      <c r="D36" s="18" t="s">
        <v>678</v>
      </c>
      <c r="E36" s="18" t="s">
        <v>92</v>
      </c>
      <c r="F36" s="19">
        <v>1</v>
      </c>
      <c r="G36" s="19">
        <v>1</v>
      </c>
      <c r="H36" s="19">
        <v>1</v>
      </c>
      <c r="I36" s="20"/>
      <c r="J36" s="21" t="s">
        <v>1779</v>
      </c>
      <c r="K36" s="46"/>
      <c r="L36" s="515" t="s">
        <v>3577</v>
      </c>
      <c r="M36" s="45"/>
      <c r="N36" s="24">
        <f t="shared" si="8"/>
        <v>2006</v>
      </c>
      <c r="O36" s="25">
        <v>38974</v>
      </c>
      <c r="P36" s="23" t="s">
        <v>75</v>
      </c>
      <c r="Q36" s="25">
        <v>42103</v>
      </c>
      <c r="R36" s="23" t="s">
        <v>75</v>
      </c>
      <c r="S36" s="23" t="s">
        <v>75</v>
      </c>
      <c r="T36" s="23" t="s">
        <v>75</v>
      </c>
      <c r="U36" s="23" t="s">
        <v>75</v>
      </c>
      <c r="V36" s="19">
        <v>1</v>
      </c>
      <c r="W36" s="402">
        <f t="shared" si="1"/>
        <v>1</v>
      </c>
      <c r="X36" s="402">
        <f t="shared" si="2"/>
        <v>0</v>
      </c>
      <c r="Y36" s="402">
        <f t="shared" si="3"/>
        <v>0</v>
      </c>
      <c r="Z36" s="19">
        <v>-1</v>
      </c>
      <c r="AA36" s="19">
        <v>-2</v>
      </c>
      <c r="AB36" s="19">
        <v>1</v>
      </c>
      <c r="AC36" s="19">
        <v>1</v>
      </c>
      <c r="AD36" s="19">
        <v>0</v>
      </c>
      <c r="AE36" s="19">
        <v>1</v>
      </c>
      <c r="AF36" s="19">
        <v>1</v>
      </c>
      <c r="AG36" s="19">
        <v>1</v>
      </c>
      <c r="AH36" s="19">
        <v>1</v>
      </c>
      <c r="AI36" s="19">
        <v>1</v>
      </c>
      <c r="AJ36" s="18" t="s">
        <v>87</v>
      </c>
      <c r="AK36" s="18" t="s">
        <v>97</v>
      </c>
      <c r="AL36" s="21" t="s">
        <v>1782</v>
      </c>
      <c r="AM36" s="19">
        <f>IF(AND(AN36=1,AO36=1),3,IF(AND(AN36=1,OR(AO36=0,AO36=-1)),1,IF(AND(OR(AN36=0,AN36=-1),AO36=1),2,IF(AND(AN36=0,AN36=-1),OR(AO36=0,AO36=-1),4))))</f>
        <v>3</v>
      </c>
      <c r="AN36" s="19">
        <v>1</v>
      </c>
      <c r="AO36" s="19">
        <v>1</v>
      </c>
      <c r="AP36" s="19">
        <v>1</v>
      </c>
      <c r="AQ36" s="19">
        <v>1</v>
      </c>
      <c r="AR36" s="19">
        <v>1</v>
      </c>
      <c r="AS36" s="19">
        <v>-1</v>
      </c>
      <c r="AT36" s="19">
        <v>0</v>
      </c>
      <c r="AU36" s="15">
        <f t="shared" si="9"/>
        <v>-1</v>
      </c>
      <c r="AV36" s="19">
        <v>0</v>
      </c>
      <c r="AW36" s="19">
        <v>0</v>
      </c>
      <c r="AX36" s="19">
        <v>0</v>
      </c>
      <c r="AY36" s="402">
        <v>0</v>
      </c>
      <c r="AZ36" s="19">
        <v>0</v>
      </c>
      <c r="BA36" s="19">
        <v>0</v>
      </c>
      <c r="BB36" s="19">
        <v>0</v>
      </c>
      <c r="BC36" s="19">
        <v>0</v>
      </c>
      <c r="BD36" s="16"/>
      <c r="BE36" s="20"/>
      <c r="BF36" s="20"/>
      <c r="BG36" s="20"/>
      <c r="BH36" s="20"/>
      <c r="BI36" s="20"/>
      <c r="BJ36" s="19">
        <v>1</v>
      </c>
      <c r="BK36" s="20"/>
      <c r="BL36" s="20"/>
      <c r="BM36" s="20"/>
      <c r="BN36" s="20"/>
      <c r="BO36" s="20"/>
      <c r="BP36" s="370"/>
      <c r="BQ36" s="370"/>
      <c r="BR36" s="370"/>
      <c r="BS36" s="370"/>
      <c r="BT36" s="370"/>
      <c r="BU36" s="370"/>
      <c r="BV36" s="370"/>
      <c r="BW36" s="370"/>
      <c r="BX36" s="370"/>
      <c r="BY36" s="370"/>
      <c r="BZ36" s="370"/>
      <c r="CA36" s="370"/>
      <c r="CB36" s="370"/>
      <c r="CC36" s="370"/>
      <c r="CD36" s="370"/>
      <c r="CE36" s="370"/>
      <c r="CF36" s="370"/>
      <c r="CG36" s="370"/>
      <c r="CH36" s="370"/>
      <c r="CI36" s="370"/>
      <c r="CJ36" s="370"/>
      <c r="CK36" s="370"/>
      <c r="CL36" s="370"/>
      <c r="CM36" s="370"/>
      <c r="CN36" s="370"/>
      <c r="CO36" s="370"/>
      <c r="CP36" s="370"/>
      <c r="CQ36" s="370"/>
      <c r="CR36" s="370"/>
      <c r="CS36" s="370"/>
      <c r="CT36" s="370"/>
      <c r="CU36" s="370"/>
      <c r="CV36" s="370"/>
      <c r="CW36" s="370"/>
      <c r="CX36" s="370"/>
      <c r="CY36" s="370"/>
      <c r="CZ36" s="370"/>
      <c r="DA36" s="370"/>
      <c r="DB36" s="370"/>
      <c r="DC36" s="370"/>
      <c r="DD36" s="370"/>
      <c r="DE36" s="370"/>
      <c r="DF36" s="370"/>
      <c r="DG36" s="370"/>
      <c r="DH36" s="370"/>
      <c r="DI36" s="370"/>
      <c r="DJ36" s="370"/>
      <c r="DK36" s="370"/>
      <c r="DL36" s="370"/>
      <c r="DM36" s="370"/>
      <c r="DN36" s="370"/>
      <c r="DO36" s="370"/>
      <c r="DP36" s="370"/>
      <c r="DQ36" s="370"/>
      <c r="DR36" s="370"/>
      <c r="DS36" s="370"/>
      <c r="DT36" s="370"/>
      <c r="DU36" s="370"/>
      <c r="DV36" s="370"/>
      <c r="DW36" s="370"/>
      <c r="DX36" s="370"/>
      <c r="DY36" s="370"/>
      <c r="DZ36" s="370"/>
      <c r="EA36" s="370"/>
      <c r="EB36" s="370"/>
      <c r="EC36" s="370"/>
      <c r="ED36" s="370"/>
      <c r="EE36" s="370"/>
      <c r="EF36" s="370"/>
      <c r="EG36" s="370"/>
      <c r="EH36" s="370"/>
      <c r="EI36" s="370"/>
      <c r="EJ36" s="370"/>
      <c r="EK36" s="370"/>
      <c r="EL36" s="370"/>
      <c r="EM36" s="370"/>
      <c r="EN36" s="370"/>
      <c r="EO36" s="370"/>
      <c r="EP36" s="370"/>
      <c r="EQ36" s="370"/>
      <c r="ER36" s="370"/>
      <c r="ES36" s="370"/>
      <c r="ET36" s="370"/>
      <c r="EU36" s="370"/>
      <c r="EV36" s="370"/>
      <c r="EW36" s="370"/>
      <c r="EX36" s="370"/>
      <c r="EY36" s="370"/>
      <c r="EZ36" s="370"/>
      <c r="FA36" s="370"/>
      <c r="FB36" s="370"/>
      <c r="FC36" s="370"/>
      <c r="FD36" s="370"/>
      <c r="FE36" s="370"/>
      <c r="FF36" s="370"/>
      <c r="FG36" s="370"/>
      <c r="FH36" s="370"/>
      <c r="FI36" s="370"/>
      <c r="FJ36" s="370"/>
      <c r="FK36" s="370"/>
      <c r="FL36" s="370"/>
      <c r="FM36" s="370"/>
      <c r="FN36" s="370"/>
      <c r="FO36" s="370"/>
      <c r="FP36" s="370"/>
      <c r="FQ36" s="370"/>
      <c r="FR36" s="370"/>
      <c r="FS36" s="370"/>
      <c r="FT36" s="370"/>
      <c r="FU36" s="370"/>
      <c r="FV36" s="370"/>
      <c r="FW36" s="370"/>
      <c r="FX36" s="370"/>
      <c r="FY36" s="370"/>
      <c r="FZ36" s="370"/>
      <c r="GA36" s="370"/>
      <c r="GB36" s="370"/>
      <c r="GC36" s="370"/>
      <c r="GD36" s="370"/>
      <c r="GE36" s="370"/>
      <c r="GF36" s="370"/>
      <c r="GG36" s="370"/>
      <c r="GH36" s="370"/>
      <c r="GI36" s="370"/>
      <c r="GJ36" s="370"/>
      <c r="GK36" s="370"/>
      <c r="GL36" s="370"/>
      <c r="GM36" s="370"/>
      <c r="GN36" s="370"/>
      <c r="GO36" s="370"/>
      <c r="GP36" s="370"/>
      <c r="GQ36" s="370"/>
      <c r="GR36" s="370"/>
      <c r="GS36" s="370"/>
      <c r="GT36" s="370"/>
      <c r="GU36" s="370"/>
      <c r="GV36" s="370"/>
      <c r="GW36" s="370"/>
      <c r="GX36" s="370"/>
      <c r="GY36" s="370"/>
      <c r="GZ36" s="370"/>
      <c r="HA36" s="370"/>
      <c r="HB36" s="370"/>
      <c r="HC36" s="370"/>
      <c r="HD36" s="370"/>
      <c r="HE36" s="370"/>
      <c r="HF36" s="370"/>
      <c r="HG36" s="370"/>
      <c r="HH36" s="370"/>
      <c r="HI36" s="370"/>
      <c r="HJ36" s="370"/>
      <c r="HK36" s="370"/>
      <c r="HL36" s="370"/>
      <c r="HM36" s="370"/>
      <c r="HN36" s="370"/>
      <c r="HO36" s="370"/>
      <c r="HP36" s="370"/>
      <c r="HQ36" s="370"/>
      <c r="HR36" s="370"/>
      <c r="HS36" s="370"/>
      <c r="HT36" s="370"/>
      <c r="HU36" s="370"/>
      <c r="HV36" s="370"/>
      <c r="HW36" s="370"/>
      <c r="HX36" s="370"/>
      <c r="HY36" s="370"/>
      <c r="HZ36" s="370"/>
      <c r="IA36" s="370"/>
      <c r="IB36" s="370"/>
      <c r="IC36" s="370"/>
      <c r="ID36" s="370"/>
      <c r="IE36" s="370"/>
      <c r="IF36" s="370"/>
      <c r="IG36" s="370"/>
      <c r="IH36" s="370"/>
      <c r="II36" s="370"/>
      <c r="IJ36" s="370"/>
      <c r="IK36" s="370"/>
      <c r="IL36" s="370"/>
      <c r="IM36" s="370"/>
      <c r="IN36" s="370"/>
      <c r="IO36" s="370"/>
      <c r="IP36" s="370"/>
      <c r="IQ36" s="370"/>
      <c r="IR36" s="370"/>
      <c r="IS36" s="370"/>
      <c r="IT36" s="370"/>
      <c r="IU36" s="370"/>
      <c r="IV36" s="370"/>
    </row>
    <row r="37" spans="1:256" ht="112" hidden="1" x14ac:dyDescent="0.2">
      <c r="A37" s="17" t="s">
        <v>466</v>
      </c>
      <c r="B37" s="17" t="s">
        <v>593</v>
      </c>
      <c r="C37" s="64" t="s">
        <v>2169</v>
      </c>
      <c r="D37" s="18" t="s">
        <v>678</v>
      </c>
      <c r="E37" s="18" t="s">
        <v>92</v>
      </c>
      <c r="F37" s="19">
        <v>1</v>
      </c>
      <c r="G37" s="19">
        <v>1</v>
      </c>
      <c r="H37" s="19">
        <v>1</v>
      </c>
      <c r="I37" s="20"/>
      <c r="J37" s="21" t="s">
        <v>2164</v>
      </c>
      <c r="K37" s="46"/>
      <c r="L37" s="21" t="s">
        <v>2165</v>
      </c>
      <c r="M37" s="45"/>
      <c r="N37" s="24">
        <f t="shared" si="8"/>
        <v>2007</v>
      </c>
      <c r="O37" s="25">
        <v>39430</v>
      </c>
      <c r="P37" s="23" t="s">
        <v>75</v>
      </c>
      <c r="Q37" s="23" t="s">
        <v>75</v>
      </c>
      <c r="R37" s="23" t="s">
        <v>75</v>
      </c>
      <c r="S37" s="23" t="s">
        <v>75</v>
      </c>
      <c r="T37" s="23" t="s">
        <v>75</v>
      </c>
      <c r="U37" s="23" t="s">
        <v>75</v>
      </c>
      <c r="V37" s="19">
        <v>1</v>
      </c>
      <c r="W37" s="402">
        <f t="shared" si="1"/>
        <v>0</v>
      </c>
      <c r="X37" s="402">
        <f t="shared" si="2"/>
        <v>0</v>
      </c>
      <c r="Y37" s="402">
        <f t="shared" si="3"/>
        <v>0</v>
      </c>
      <c r="Z37" s="19">
        <v>-1</v>
      </c>
      <c r="AA37" s="19">
        <v>-2</v>
      </c>
      <c r="AB37" s="19">
        <v>1</v>
      </c>
      <c r="AC37" s="19">
        <v>1</v>
      </c>
      <c r="AD37" s="19">
        <v>0</v>
      </c>
      <c r="AE37" s="19">
        <v>0</v>
      </c>
      <c r="AF37" s="19">
        <v>1</v>
      </c>
      <c r="AG37" s="19">
        <v>1</v>
      </c>
      <c r="AH37" s="19">
        <v>1</v>
      </c>
      <c r="AI37" s="19">
        <v>1</v>
      </c>
      <c r="AJ37" s="18" t="s">
        <v>87</v>
      </c>
      <c r="AK37" s="18" t="s">
        <v>97</v>
      </c>
      <c r="AL37" s="21" t="s">
        <v>2166</v>
      </c>
      <c r="AM37" s="19">
        <f>IF(AND(AN37=1,AO37=1),3,IF(AND(AN37=1,OR(AO37=0,AO37=-1)),1,IF(AND(OR(AN37=0,AN37=-1),AO37=1),2,IF(AND(AN37=0,AN37=-1),OR(AO37=0,AO37=-1),4))))</f>
        <v>3</v>
      </c>
      <c r="AN37" s="19">
        <v>1</v>
      </c>
      <c r="AO37" s="19">
        <v>1</v>
      </c>
      <c r="AP37" s="19">
        <v>1</v>
      </c>
      <c r="AQ37" s="19">
        <v>1</v>
      </c>
      <c r="AR37" s="19">
        <v>1</v>
      </c>
      <c r="AS37" s="19">
        <v>0</v>
      </c>
      <c r="AT37" s="19">
        <v>0</v>
      </c>
      <c r="AU37" s="15">
        <f t="shared" si="9"/>
        <v>-1</v>
      </c>
      <c r="AV37" s="19">
        <v>0</v>
      </c>
      <c r="AW37" s="19">
        <v>0</v>
      </c>
      <c r="AX37" s="19">
        <v>0</v>
      </c>
      <c r="AY37" s="402">
        <v>0</v>
      </c>
      <c r="AZ37" s="19">
        <v>-1</v>
      </c>
      <c r="BA37" s="19">
        <v>-1</v>
      </c>
      <c r="BB37" s="19">
        <v>-1</v>
      </c>
      <c r="BC37" s="19">
        <v>-1</v>
      </c>
      <c r="BD37" s="16"/>
      <c r="BE37" s="20"/>
      <c r="BF37" s="20"/>
      <c r="BG37" s="20"/>
      <c r="BH37" s="20"/>
      <c r="BI37" s="20"/>
      <c r="BJ37" s="19">
        <v>1</v>
      </c>
      <c r="BK37" s="20"/>
      <c r="BL37" s="20"/>
      <c r="BM37" s="20"/>
      <c r="BN37" s="20"/>
      <c r="BO37" s="20"/>
      <c r="BP37" s="370"/>
      <c r="BQ37" s="370"/>
      <c r="BR37" s="370"/>
      <c r="BS37" s="370"/>
      <c r="BT37" s="370"/>
      <c r="BU37" s="370"/>
      <c r="BV37" s="370"/>
      <c r="BW37" s="370"/>
      <c r="BX37" s="370"/>
      <c r="BY37" s="370"/>
      <c r="BZ37" s="370"/>
      <c r="CA37" s="370"/>
      <c r="CB37" s="370"/>
      <c r="CC37" s="370"/>
      <c r="CD37" s="370"/>
      <c r="CE37" s="370"/>
      <c r="CF37" s="370"/>
      <c r="CG37" s="370"/>
      <c r="CH37" s="370"/>
      <c r="CI37" s="370"/>
      <c r="CJ37" s="370"/>
      <c r="CK37" s="370"/>
      <c r="CL37" s="370"/>
      <c r="CM37" s="370"/>
      <c r="CN37" s="370"/>
      <c r="CO37" s="370"/>
      <c r="CP37" s="370"/>
      <c r="CQ37" s="370"/>
      <c r="CR37" s="370"/>
      <c r="CS37" s="370"/>
      <c r="CT37" s="370"/>
      <c r="CU37" s="370"/>
      <c r="CV37" s="370"/>
      <c r="CW37" s="370"/>
      <c r="CX37" s="370"/>
      <c r="CY37" s="370"/>
      <c r="CZ37" s="370"/>
      <c r="DA37" s="370"/>
      <c r="DB37" s="370"/>
      <c r="DC37" s="370"/>
      <c r="DD37" s="370"/>
      <c r="DE37" s="370"/>
      <c r="DF37" s="370"/>
      <c r="DG37" s="370"/>
      <c r="DH37" s="370"/>
      <c r="DI37" s="370"/>
      <c r="DJ37" s="370"/>
      <c r="DK37" s="370"/>
      <c r="DL37" s="370"/>
      <c r="DM37" s="370"/>
      <c r="DN37" s="370"/>
      <c r="DO37" s="370"/>
      <c r="DP37" s="370"/>
      <c r="DQ37" s="370"/>
      <c r="DR37" s="370"/>
      <c r="DS37" s="370"/>
      <c r="DT37" s="370"/>
      <c r="DU37" s="370"/>
      <c r="DV37" s="370"/>
      <c r="DW37" s="370"/>
      <c r="DX37" s="370"/>
      <c r="DY37" s="370"/>
      <c r="DZ37" s="370"/>
      <c r="EA37" s="370"/>
      <c r="EB37" s="370"/>
      <c r="EC37" s="370"/>
      <c r="ED37" s="370"/>
      <c r="EE37" s="370"/>
      <c r="EF37" s="370"/>
      <c r="EG37" s="370"/>
      <c r="EH37" s="370"/>
      <c r="EI37" s="370"/>
      <c r="EJ37" s="370"/>
      <c r="EK37" s="370"/>
      <c r="EL37" s="370"/>
      <c r="EM37" s="370"/>
      <c r="EN37" s="370"/>
      <c r="EO37" s="370"/>
      <c r="EP37" s="370"/>
      <c r="EQ37" s="370"/>
      <c r="ER37" s="370"/>
      <c r="ES37" s="370"/>
      <c r="ET37" s="370"/>
      <c r="EU37" s="370"/>
      <c r="EV37" s="370"/>
      <c r="EW37" s="370"/>
      <c r="EX37" s="370"/>
      <c r="EY37" s="370"/>
      <c r="EZ37" s="370"/>
      <c r="FA37" s="370"/>
      <c r="FB37" s="370"/>
      <c r="FC37" s="370"/>
      <c r="FD37" s="370"/>
      <c r="FE37" s="370"/>
      <c r="FF37" s="370"/>
      <c r="FG37" s="370"/>
      <c r="FH37" s="370"/>
      <c r="FI37" s="370"/>
      <c r="FJ37" s="370"/>
      <c r="FK37" s="370"/>
      <c r="FL37" s="370"/>
      <c r="FM37" s="370"/>
      <c r="FN37" s="370"/>
      <c r="FO37" s="370"/>
      <c r="FP37" s="370"/>
      <c r="FQ37" s="370"/>
      <c r="FR37" s="370"/>
      <c r="FS37" s="370"/>
      <c r="FT37" s="370"/>
      <c r="FU37" s="370"/>
      <c r="FV37" s="370"/>
      <c r="FW37" s="370"/>
      <c r="FX37" s="370"/>
      <c r="FY37" s="370"/>
      <c r="FZ37" s="370"/>
      <c r="GA37" s="370"/>
      <c r="GB37" s="370"/>
      <c r="GC37" s="370"/>
      <c r="GD37" s="370"/>
      <c r="GE37" s="370"/>
      <c r="GF37" s="370"/>
      <c r="GG37" s="370"/>
      <c r="GH37" s="370"/>
      <c r="GI37" s="370"/>
      <c r="GJ37" s="370"/>
      <c r="GK37" s="370"/>
      <c r="GL37" s="370"/>
      <c r="GM37" s="370"/>
      <c r="GN37" s="370"/>
      <c r="GO37" s="370"/>
      <c r="GP37" s="370"/>
      <c r="GQ37" s="370"/>
      <c r="GR37" s="370"/>
      <c r="GS37" s="370"/>
      <c r="GT37" s="370"/>
      <c r="GU37" s="370"/>
      <c r="GV37" s="370"/>
      <c r="GW37" s="370"/>
      <c r="GX37" s="370"/>
      <c r="GY37" s="370"/>
      <c r="GZ37" s="370"/>
      <c r="HA37" s="370"/>
      <c r="HB37" s="370"/>
      <c r="HC37" s="370"/>
      <c r="HD37" s="370"/>
      <c r="HE37" s="370"/>
      <c r="HF37" s="370"/>
      <c r="HG37" s="370"/>
      <c r="HH37" s="370"/>
      <c r="HI37" s="370"/>
      <c r="HJ37" s="370"/>
      <c r="HK37" s="370"/>
      <c r="HL37" s="370"/>
      <c r="HM37" s="370"/>
      <c r="HN37" s="370"/>
      <c r="HO37" s="370"/>
      <c r="HP37" s="370"/>
      <c r="HQ37" s="370"/>
      <c r="HR37" s="370"/>
      <c r="HS37" s="370"/>
      <c r="HT37" s="370"/>
      <c r="HU37" s="370"/>
      <c r="HV37" s="370"/>
      <c r="HW37" s="370"/>
      <c r="HX37" s="370"/>
      <c r="HY37" s="370"/>
      <c r="HZ37" s="370"/>
      <c r="IA37" s="370"/>
      <c r="IB37" s="370"/>
      <c r="IC37" s="370"/>
      <c r="ID37" s="370"/>
      <c r="IE37" s="370"/>
      <c r="IF37" s="370"/>
      <c r="IG37" s="370"/>
      <c r="IH37" s="370"/>
      <c r="II37" s="370"/>
      <c r="IJ37" s="370"/>
      <c r="IK37" s="370"/>
      <c r="IL37" s="370"/>
      <c r="IM37" s="370"/>
      <c r="IN37" s="370"/>
      <c r="IO37" s="370"/>
      <c r="IP37" s="370"/>
      <c r="IQ37" s="370"/>
      <c r="IR37" s="370"/>
      <c r="IS37" s="370"/>
      <c r="IT37" s="370"/>
      <c r="IU37" s="370"/>
      <c r="IV37" s="370"/>
    </row>
    <row r="38" spans="1:256" ht="272" hidden="1" x14ac:dyDescent="0.2">
      <c r="A38" s="18" t="s">
        <v>151</v>
      </c>
      <c r="B38" s="18" t="s">
        <v>197</v>
      </c>
      <c r="C38" s="21" t="s">
        <v>1048</v>
      </c>
      <c r="D38" s="18" t="s">
        <v>852</v>
      </c>
      <c r="E38" s="18" t="s">
        <v>302</v>
      </c>
      <c r="F38" s="19">
        <v>1</v>
      </c>
      <c r="G38" s="19">
        <v>1</v>
      </c>
      <c r="H38" s="19">
        <v>1</v>
      </c>
      <c r="I38" s="20"/>
      <c r="J38" s="44"/>
      <c r="K38" s="44"/>
      <c r="L38" s="21" t="s">
        <v>1032</v>
      </c>
      <c r="M38" s="20"/>
      <c r="N38" s="19">
        <f t="shared" si="8"/>
        <v>2016</v>
      </c>
      <c r="O38" s="82">
        <v>42548</v>
      </c>
      <c r="P38" s="18" t="s">
        <v>75</v>
      </c>
      <c r="Q38" s="18" t="s">
        <v>75</v>
      </c>
      <c r="R38" s="18" t="s">
        <v>75</v>
      </c>
      <c r="S38" s="18" t="s">
        <v>75</v>
      </c>
      <c r="T38" s="18" t="s">
        <v>75</v>
      </c>
      <c r="U38" s="18" t="s">
        <v>75</v>
      </c>
      <c r="V38" s="19">
        <v>1</v>
      </c>
      <c r="W38" s="402">
        <f t="shared" si="1"/>
        <v>0</v>
      </c>
      <c r="X38" s="402">
        <f t="shared" si="2"/>
        <v>0</v>
      </c>
      <c r="Y38" s="402">
        <f t="shared" si="3"/>
        <v>0</v>
      </c>
      <c r="Z38" s="19">
        <v>-1</v>
      </c>
      <c r="AA38" s="19">
        <v>-2</v>
      </c>
      <c r="AB38" s="19">
        <v>0</v>
      </c>
      <c r="AC38" s="19">
        <v>0</v>
      </c>
      <c r="AD38" s="19">
        <v>1</v>
      </c>
      <c r="AE38" s="19">
        <v>1</v>
      </c>
      <c r="AF38" s="19">
        <v>0</v>
      </c>
      <c r="AG38" s="19">
        <v>0</v>
      </c>
      <c r="AH38" s="19">
        <v>1</v>
      </c>
      <c r="AI38" s="19">
        <v>0</v>
      </c>
      <c r="AJ38" s="18" t="s">
        <v>134</v>
      </c>
      <c r="AK38" s="18" t="s">
        <v>77</v>
      </c>
      <c r="AL38" s="21" t="s">
        <v>1033</v>
      </c>
      <c r="AM38" s="19">
        <v>8</v>
      </c>
      <c r="AN38" s="19">
        <v>0</v>
      </c>
      <c r="AO38" s="19">
        <v>1</v>
      </c>
      <c r="AP38" s="19">
        <v>0</v>
      </c>
      <c r="AQ38" s="19">
        <v>1</v>
      </c>
      <c r="AR38" s="19">
        <v>1</v>
      </c>
      <c r="AS38" s="19">
        <v>-1</v>
      </c>
      <c r="AT38" s="19">
        <v>0</v>
      </c>
      <c r="AU38" s="15">
        <f t="shared" si="9"/>
        <v>-1</v>
      </c>
      <c r="AV38" s="19">
        <v>0</v>
      </c>
      <c r="AW38" s="19">
        <v>0</v>
      </c>
      <c r="AX38" s="19">
        <v>0</v>
      </c>
      <c r="AY38" s="402">
        <v>0</v>
      </c>
      <c r="AZ38" s="19">
        <v>0</v>
      </c>
      <c r="BA38" s="19">
        <v>0</v>
      </c>
      <c r="BB38" s="19">
        <v>0</v>
      </c>
      <c r="BC38" s="19">
        <v>0</v>
      </c>
      <c r="BD38" s="16"/>
      <c r="BE38" s="20"/>
      <c r="BF38" s="20"/>
      <c r="BG38" s="20"/>
      <c r="BH38" s="20"/>
      <c r="BI38" s="20"/>
      <c r="BJ38" s="19">
        <v>1</v>
      </c>
      <c r="BK38" s="20"/>
      <c r="BL38" s="20"/>
      <c r="BM38" s="20"/>
      <c r="BN38" s="20"/>
      <c r="BO38" s="20"/>
      <c r="BP38" s="370"/>
      <c r="BQ38" s="370"/>
      <c r="BR38" s="370"/>
      <c r="BS38" s="370"/>
      <c r="BT38" s="370"/>
      <c r="BU38" s="370"/>
      <c r="BV38" s="370"/>
      <c r="BW38" s="370"/>
      <c r="BX38" s="370"/>
      <c r="BY38" s="370"/>
      <c r="BZ38" s="370"/>
      <c r="CA38" s="370"/>
      <c r="CB38" s="370"/>
      <c r="CC38" s="370"/>
      <c r="CD38" s="370"/>
      <c r="CE38" s="370"/>
      <c r="CF38" s="370"/>
      <c r="CG38" s="370"/>
      <c r="CH38" s="370"/>
      <c r="CI38" s="370"/>
      <c r="CJ38" s="370"/>
      <c r="CK38" s="370"/>
      <c r="CL38" s="370"/>
      <c r="CM38" s="370"/>
      <c r="CN38" s="370"/>
      <c r="CO38" s="370"/>
      <c r="CP38" s="370"/>
      <c r="CQ38" s="370"/>
      <c r="CR38" s="370"/>
      <c r="CS38" s="370"/>
      <c r="CT38" s="370"/>
      <c r="CU38" s="370"/>
      <c r="CV38" s="370"/>
      <c r="CW38" s="370"/>
      <c r="CX38" s="370"/>
      <c r="CY38" s="370"/>
      <c r="CZ38" s="370"/>
      <c r="DA38" s="370"/>
      <c r="DB38" s="370"/>
      <c r="DC38" s="370"/>
      <c r="DD38" s="370"/>
      <c r="DE38" s="370"/>
      <c r="DF38" s="370"/>
      <c r="DG38" s="370"/>
      <c r="DH38" s="370"/>
      <c r="DI38" s="370"/>
      <c r="DJ38" s="370"/>
      <c r="DK38" s="370"/>
      <c r="DL38" s="370"/>
      <c r="DM38" s="370"/>
      <c r="DN38" s="370"/>
      <c r="DO38" s="370"/>
      <c r="DP38" s="370"/>
      <c r="DQ38" s="370"/>
      <c r="DR38" s="370"/>
      <c r="DS38" s="370"/>
      <c r="DT38" s="370"/>
      <c r="DU38" s="370"/>
      <c r="DV38" s="370"/>
      <c r="DW38" s="370"/>
      <c r="DX38" s="370"/>
      <c r="DY38" s="370"/>
      <c r="DZ38" s="370"/>
      <c r="EA38" s="370"/>
      <c r="EB38" s="370"/>
      <c r="EC38" s="370"/>
      <c r="ED38" s="370"/>
      <c r="EE38" s="370"/>
      <c r="EF38" s="370"/>
      <c r="EG38" s="370"/>
      <c r="EH38" s="370"/>
      <c r="EI38" s="370"/>
      <c r="EJ38" s="370"/>
      <c r="EK38" s="370"/>
      <c r="EL38" s="370"/>
      <c r="EM38" s="370"/>
      <c r="EN38" s="370"/>
      <c r="EO38" s="370"/>
      <c r="EP38" s="370"/>
      <c r="EQ38" s="370"/>
      <c r="ER38" s="370"/>
      <c r="ES38" s="370"/>
      <c r="ET38" s="370"/>
      <c r="EU38" s="370"/>
      <c r="EV38" s="370"/>
      <c r="EW38" s="370"/>
      <c r="EX38" s="370"/>
      <c r="EY38" s="370"/>
      <c r="EZ38" s="370"/>
      <c r="FA38" s="370"/>
      <c r="FB38" s="370"/>
      <c r="FC38" s="370"/>
      <c r="FD38" s="370"/>
      <c r="FE38" s="370"/>
      <c r="FF38" s="370"/>
      <c r="FG38" s="370"/>
      <c r="FH38" s="370"/>
      <c r="FI38" s="370"/>
      <c r="FJ38" s="370"/>
      <c r="FK38" s="370"/>
      <c r="FL38" s="370"/>
      <c r="FM38" s="370"/>
      <c r="FN38" s="370"/>
      <c r="FO38" s="370"/>
      <c r="FP38" s="370"/>
      <c r="FQ38" s="370"/>
      <c r="FR38" s="370"/>
      <c r="FS38" s="370"/>
      <c r="FT38" s="370"/>
      <c r="FU38" s="370"/>
      <c r="FV38" s="370"/>
      <c r="FW38" s="370"/>
      <c r="FX38" s="370"/>
      <c r="FY38" s="370"/>
      <c r="FZ38" s="370"/>
      <c r="GA38" s="370"/>
      <c r="GB38" s="370"/>
      <c r="GC38" s="370"/>
      <c r="GD38" s="370"/>
      <c r="GE38" s="370"/>
      <c r="GF38" s="370"/>
      <c r="GG38" s="370"/>
      <c r="GH38" s="370"/>
      <c r="GI38" s="370"/>
      <c r="GJ38" s="370"/>
      <c r="GK38" s="370"/>
      <c r="GL38" s="370"/>
      <c r="GM38" s="370"/>
      <c r="GN38" s="370"/>
      <c r="GO38" s="370"/>
      <c r="GP38" s="370"/>
      <c r="GQ38" s="370"/>
      <c r="GR38" s="370"/>
      <c r="GS38" s="370"/>
      <c r="GT38" s="370"/>
      <c r="GU38" s="370"/>
      <c r="GV38" s="370"/>
      <c r="GW38" s="370"/>
      <c r="GX38" s="370"/>
      <c r="GY38" s="370"/>
      <c r="GZ38" s="370"/>
      <c r="HA38" s="370"/>
      <c r="HB38" s="370"/>
      <c r="HC38" s="370"/>
      <c r="HD38" s="370"/>
      <c r="HE38" s="370"/>
      <c r="HF38" s="370"/>
      <c r="HG38" s="370"/>
      <c r="HH38" s="370"/>
      <c r="HI38" s="370"/>
      <c r="HJ38" s="370"/>
      <c r="HK38" s="370"/>
      <c r="HL38" s="370"/>
      <c r="HM38" s="370"/>
      <c r="HN38" s="370"/>
      <c r="HO38" s="370"/>
      <c r="HP38" s="370"/>
      <c r="HQ38" s="370"/>
      <c r="HR38" s="370"/>
      <c r="HS38" s="370"/>
      <c r="HT38" s="370"/>
      <c r="HU38" s="370"/>
      <c r="HV38" s="370"/>
      <c r="HW38" s="370"/>
      <c r="HX38" s="370"/>
      <c r="HY38" s="370"/>
      <c r="HZ38" s="370"/>
      <c r="IA38" s="370"/>
      <c r="IB38" s="370"/>
      <c r="IC38" s="370"/>
      <c r="ID38" s="370"/>
      <c r="IE38" s="370"/>
      <c r="IF38" s="370"/>
      <c r="IG38" s="370"/>
      <c r="IH38" s="370"/>
      <c r="II38" s="370"/>
      <c r="IJ38" s="370"/>
      <c r="IK38" s="370"/>
      <c r="IL38" s="370"/>
      <c r="IM38" s="370"/>
      <c r="IN38" s="370"/>
      <c r="IO38" s="370"/>
      <c r="IP38" s="370"/>
      <c r="IQ38" s="370"/>
      <c r="IR38" s="370"/>
      <c r="IS38" s="370"/>
      <c r="IT38" s="370"/>
      <c r="IU38" s="370"/>
      <c r="IV38" s="370"/>
    </row>
    <row r="39" spans="1:256" ht="272" hidden="1" x14ac:dyDescent="0.2">
      <c r="A39" s="18" t="s">
        <v>196</v>
      </c>
      <c r="B39" s="18" t="s">
        <v>197</v>
      </c>
      <c r="C39" s="21" t="s">
        <v>903</v>
      </c>
      <c r="D39" s="18" t="s">
        <v>852</v>
      </c>
      <c r="E39" s="18" t="s">
        <v>302</v>
      </c>
      <c r="F39" s="19">
        <v>1</v>
      </c>
      <c r="G39" s="19">
        <v>1</v>
      </c>
      <c r="H39" s="19">
        <v>1</v>
      </c>
      <c r="I39" s="20"/>
      <c r="J39" s="44"/>
      <c r="K39" s="44"/>
      <c r="L39" s="375" t="s">
        <v>3194</v>
      </c>
      <c r="M39" s="20"/>
      <c r="N39" s="19">
        <f t="shared" si="8"/>
        <v>2016</v>
      </c>
      <c r="O39" s="82">
        <v>42548</v>
      </c>
      <c r="P39" s="18" t="s">
        <v>75</v>
      </c>
      <c r="Q39" s="18" t="s">
        <v>75</v>
      </c>
      <c r="R39" s="18" t="s">
        <v>75</v>
      </c>
      <c r="S39" s="18" t="s">
        <v>75</v>
      </c>
      <c r="T39" s="18" t="s">
        <v>75</v>
      </c>
      <c r="U39" s="18" t="s">
        <v>75</v>
      </c>
      <c r="V39" s="19">
        <v>1</v>
      </c>
      <c r="W39" s="402">
        <f t="shared" si="1"/>
        <v>0</v>
      </c>
      <c r="X39" s="402">
        <f t="shared" si="2"/>
        <v>0</v>
      </c>
      <c r="Y39" s="402">
        <f t="shared" si="3"/>
        <v>0</v>
      </c>
      <c r="Z39" s="19">
        <v>-1</v>
      </c>
      <c r="AA39" s="19">
        <v>-2</v>
      </c>
      <c r="AB39" s="19">
        <v>0</v>
      </c>
      <c r="AC39" s="19">
        <v>0</v>
      </c>
      <c r="AD39" s="19">
        <v>1</v>
      </c>
      <c r="AE39" s="19">
        <v>1</v>
      </c>
      <c r="AF39" s="19">
        <v>0</v>
      </c>
      <c r="AG39" s="19">
        <v>0</v>
      </c>
      <c r="AH39" s="19">
        <v>1</v>
      </c>
      <c r="AI39" s="19">
        <v>0</v>
      </c>
      <c r="AJ39" s="18" t="s">
        <v>134</v>
      </c>
      <c r="AK39" s="18" t="s">
        <v>77</v>
      </c>
      <c r="AL39" s="21" t="s">
        <v>1033</v>
      </c>
      <c r="AM39" s="19">
        <v>8</v>
      </c>
      <c r="AN39" s="19">
        <v>0</v>
      </c>
      <c r="AO39" s="19">
        <v>1</v>
      </c>
      <c r="AP39" s="19">
        <v>0</v>
      </c>
      <c r="AQ39" s="19">
        <v>1</v>
      </c>
      <c r="AR39" s="19">
        <v>1</v>
      </c>
      <c r="AS39" s="19">
        <v>-1</v>
      </c>
      <c r="AT39" s="19">
        <v>0</v>
      </c>
      <c r="AU39" s="15">
        <f t="shared" si="9"/>
        <v>-1</v>
      </c>
      <c r="AV39" s="19">
        <v>0</v>
      </c>
      <c r="AW39" s="19">
        <v>0</v>
      </c>
      <c r="AX39" s="19">
        <v>0</v>
      </c>
      <c r="AY39" s="402">
        <v>0</v>
      </c>
      <c r="AZ39" s="19">
        <v>0</v>
      </c>
      <c r="BA39" s="19">
        <v>0</v>
      </c>
      <c r="BB39" s="19">
        <v>0</v>
      </c>
      <c r="BC39" s="19">
        <v>0</v>
      </c>
      <c r="BD39" s="16"/>
      <c r="BE39" s="20"/>
      <c r="BF39" s="20"/>
      <c r="BG39" s="20"/>
      <c r="BH39" s="20"/>
      <c r="BI39" s="20"/>
      <c r="BJ39" s="19">
        <v>1</v>
      </c>
      <c r="BK39" s="20"/>
      <c r="BL39" s="20"/>
      <c r="BM39" s="20"/>
      <c r="BN39" s="20"/>
      <c r="BO39" s="20"/>
      <c r="BP39" s="370"/>
      <c r="BQ39" s="370"/>
      <c r="BR39" s="370"/>
      <c r="BS39" s="370"/>
      <c r="BT39" s="370"/>
      <c r="BU39" s="370"/>
      <c r="BV39" s="370"/>
      <c r="BW39" s="370"/>
      <c r="BX39" s="370"/>
      <c r="BY39" s="370"/>
      <c r="BZ39" s="370"/>
      <c r="CA39" s="370"/>
      <c r="CB39" s="370"/>
      <c r="CC39" s="370"/>
      <c r="CD39" s="370"/>
      <c r="CE39" s="370"/>
      <c r="CF39" s="370"/>
      <c r="CG39" s="370"/>
      <c r="CH39" s="370"/>
      <c r="CI39" s="370"/>
      <c r="CJ39" s="370"/>
      <c r="CK39" s="370"/>
      <c r="CL39" s="370"/>
      <c r="CM39" s="370"/>
      <c r="CN39" s="370"/>
      <c r="CO39" s="370"/>
      <c r="CP39" s="370"/>
      <c r="CQ39" s="370"/>
      <c r="CR39" s="370"/>
      <c r="CS39" s="370"/>
      <c r="CT39" s="370"/>
      <c r="CU39" s="370"/>
      <c r="CV39" s="370"/>
      <c r="CW39" s="370"/>
      <c r="CX39" s="370"/>
      <c r="CY39" s="370"/>
      <c r="CZ39" s="370"/>
      <c r="DA39" s="370"/>
      <c r="DB39" s="370"/>
      <c r="DC39" s="370"/>
      <c r="DD39" s="370"/>
      <c r="DE39" s="370"/>
      <c r="DF39" s="370"/>
      <c r="DG39" s="370"/>
      <c r="DH39" s="370"/>
      <c r="DI39" s="370"/>
      <c r="DJ39" s="370"/>
      <c r="DK39" s="370"/>
      <c r="DL39" s="370"/>
      <c r="DM39" s="370"/>
      <c r="DN39" s="370"/>
      <c r="DO39" s="370"/>
      <c r="DP39" s="370"/>
      <c r="DQ39" s="370"/>
      <c r="DR39" s="370"/>
      <c r="DS39" s="370"/>
      <c r="DT39" s="370"/>
      <c r="DU39" s="370"/>
      <c r="DV39" s="370"/>
      <c r="DW39" s="370"/>
      <c r="DX39" s="370"/>
      <c r="DY39" s="370"/>
      <c r="DZ39" s="370"/>
      <c r="EA39" s="370"/>
      <c r="EB39" s="370"/>
      <c r="EC39" s="370"/>
      <c r="ED39" s="370"/>
      <c r="EE39" s="370"/>
      <c r="EF39" s="370"/>
      <c r="EG39" s="370"/>
      <c r="EH39" s="370"/>
      <c r="EI39" s="370"/>
      <c r="EJ39" s="370"/>
      <c r="EK39" s="370"/>
      <c r="EL39" s="370"/>
      <c r="EM39" s="370"/>
      <c r="EN39" s="370"/>
      <c r="EO39" s="370"/>
      <c r="EP39" s="370"/>
      <c r="EQ39" s="370"/>
      <c r="ER39" s="370"/>
      <c r="ES39" s="370"/>
      <c r="ET39" s="370"/>
      <c r="EU39" s="370"/>
      <c r="EV39" s="370"/>
      <c r="EW39" s="370"/>
      <c r="EX39" s="370"/>
      <c r="EY39" s="370"/>
      <c r="EZ39" s="370"/>
      <c r="FA39" s="370"/>
      <c r="FB39" s="370"/>
      <c r="FC39" s="370"/>
      <c r="FD39" s="370"/>
      <c r="FE39" s="370"/>
      <c r="FF39" s="370"/>
      <c r="FG39" s="370"/>
      <c r="FH39" s="370"/>
      <c r="FI39" s="370"/>
      <c r="FJ39" s="370"/>
      <c r="FK39" s="370"/>
      <c r="FL39" s="370"/>
      <c r="FM39" s="370"/>
      <c r="FN39" s="370"/>
      <c r="FO39" s="370"/>
      <c r="FP39" s="370"/>
      <c r="FQ39" s="370"/>
      <c r="FR39" s="370"/>
      <c r="FS39" s="370"/>
      <c r="FT39" s="370"/>
      <c r="FU39" s="370"/>
      <c r="FV39" s="370"/>
      <c r="FW39" s="370"/>
      <c r="FX39" s="370"/>
      <c r="FY39" s="370"/>
      <c r="FZ39" s="370"/>
      <c r="GA39" s="370"/>
      <c r="GB39" s="370"/>
      <c r="GC39" s="370"/>
      <c r="GD39" s="370"/>
      <c r="GE39" s="370"/>
      <c r="GF39" s="370"/>
      <c r="GG39" s="370"/>
      <c r="GH39" s="370"/>
      <c r="GI39" s="370"/>
      <c r="GJ39" s="370"/>
      <c r="GK39" s="370"/>
      <c r="GL39" s="370"/>
      <c r="GM39" s="370"/>
      <c r="GN39" s="370"/>
      <c r="GO39" s="370"/>
      <c r="GP39" s="370"/>
      <c r="GQ39" s="370"/>
      <c r="GR39" s="370"/>
      <c r="GS39" s="370"/>
      <c r="GT39" s="370"/>
      <c r="GU39" s="370"/>
      <c r="GV39" s="370"/>
      <c r="GW39" s="370"/>
      <c r="GX39" s="370"/>
      <c r="GY39" s="370"/>
      <c r="GZ39" s="370"/>
      <c r="HA39" s="370"/>
      <c r="HB39" s="370"/>
      <c r="HC39" s="370"/>
      <c r="HD39" s="370"/>
      <c r="HE39" s="370"/>
      <c r="HF39" s="370"/>
      <c r="HG39" s="370"/>
      <c r="HH39" s="370"/>
      <c r="HI39" s="370"/>
      <c r="HJ39" s="370"/>
      <c r="HK39" s="370"/>
      <c r="HL39" s="370"/>
      <c r="HM39" s="370"/>
      <c r="HN39" s="370"/>
      <c r="HO39" s="370"/>
      <c r="HP39" s="370"/>
      <c r="HQ39" s="370"/>
      <c r="HR39" s="370"/>
      <c r="HS39" s="370"/>
      <c r="HT39" s="370"/>
      <c r="HU39" s="370"/>
      <c r="HV39" s="370"/>
      <c r="HW39" s="370"/>
      <c r="HX39" s="370"/>
      <c r="HY39" s="370"/>
      <c r="HZ39" s="370"/>
      <c r="IA39" s="370"/>
      <c r="IB39" s="370"/>
      <c r="IC39" s="370"/>
      <c r="ID39" s="370"/>
      <c r="IE39" s="370"/>
      <c r="IF39" s="370"/>
      <c r="IG39" s="370"/>
      <c r="IH39" s="370"/>
      <c r="II39" s="370"/>
      <c r="IJ39" s="370"/>
      <c r="IK39" s="370"/>
      <c r="IL39" s="370"/>
      <c r="IM39" s="370"/>
      <c r="IN39" s="370"/>
      <c r="IO39" s="370"/>
      <c r="IP39" s="370"/>
      <c r="IQ39" s="370"/>
      <c r="IR39" s="370"/>
      <c r="IS39" s="370"/>
      <c r="IT39" s="370"/>
      <c r="IU39" s="370"/>
      <c r="IV39" s="370"/>
    </row>
    <row r="40" spans="1:256" ht="176" hidden="1" x14ac:dyDescent="0.2">
      <c r="A40" s="66" t="s">
        <v>151</v>
      </c>
      <c r="B40" s="67"/>
      <c r="C40" s="74" t="s">
        <v>903</v>
      </c>
      <c r="D40" s="61" t="s">
        <v>852</v>
      </c>
      <c r="E40" s="61" t="s">
        <v>210</v>
      </c>
      <c r="F40" s="62">
        <v>1</v>
      </c>
      <c r="G40" s="62">
        <v>1</v>
      </c>
      <c r="H40" s="62">
        <v>1</v>
      </c>
      <c r="I40" s="62">
        <v>0</v>
      </c>
      <c r="J40" s="69" t="s">
        <v>898</v>
      </c>
      <c r="K40" s="70" t="s">
        <v>899</v>
      </c>
      <c r="L40" s="69" t="s">
        <v>900</v>
      </c>
      <c r="M40" s="77"/>
      <c r="N40" s="71">
        <f t="shared" si="8"/>
        <v>2017</v>
      </c>
      <c r="O40" s="72">
        <v>42927</v>
      </c>
      <c r="P40" s="23" t="s">
        <v>75</v>
      </c>
      <c r="Q40" s="23" t="s">
        <v>75</v>
      </c>
      <c r="R40" s="23" t="s">
        <v>75</v>
      </c>
      <c r="S40" s="23" t="s">
        <v>75</v>
      </c>
      <c r="T40" s="23" t="s">
        <v>75</v>
      </c>
      <c r="U40" s="23" t="s">
        <v>75</v>
      </c>
      <c r="V40" s="26">
        <v>1</v>
      </c>
      <c r="W40" s="402">
        <f t="shared" si="1"/>
        <v>0</v>
      </c>
      <c r="X40" s="402">
        <f t="shared" si="2"/>
        <v>0</v>
      </c>
      <c r="Y40" s="402">
        <f t="shared" si="3"/>
        <v>0</v>
      </c>
      <c r="Z40" s="26">
        <v>-1</v>
      </c>
      <c r="AA40" s="19">
        <v>-2</v>
      </c>
      <c r="AB40" s="78">
        <v>0</v>
      </c>
      <c r="AC40" s="78">
        <v>1</v>
      </c>
      <c r="AD40" s="78">
        <v>1</v>
      </c>
      <c r="AE40" s="78">
        <v>1</v>
      </c>
      <c r="AF40" s="78">
        <v>0</v>
      </c>
      <c r="AG40" s="62">
        <v>0</v>
      </c>
      <c r="AH40" s="78">
        <v>-1</v>
      </c>
      <c r="AI40" s="78">
        <v>0</v>
      </c>
      <c r="AJ40" s="18" t="s">
        <v>134</v>
      </c>
      <c r="AK40" s="18" t="s">
        <v>139</v>
      </c>
      <c r="AL40" s="69" t="s">
        <v>901</v>
      </c>
      <c r="AM40" s="62">
        <v>4</v>
      </c>
      <c r="AN40" s="78">
        <v>0</v>
      </c>
      <c r="AO40" s="78">
        <v>0</v>
      </c>
      <c r="AP40" s="78">
        <v>-2</v>
      </c>
      <c r="AQ40" s="78">
        <v>-2</v>
      </c>
      <c r="AR40" s="78">
        <v>-2</v>
      </c>
      <c r="AS40" s="78">
        <v>0</v>
      </c>
      <c r="AT40" s="78">
        <v>0</v>
      </c>
      <c r="AU40" s="643">
        <f t="shared" si="9"/>
        <v>-1</v>
      </c>
      <c r="AV40" s="78">
        <v>0</v>
      </c>
      <c r="AW40" s="78">
        <v>0</v>
      </c>
      <c r="AX40" s="78">
        <v>0</v>
      </c>
      <c r="AY40" s="644">
        <v>0</v>
      </c>
      <c r="AZ40" s="78">
        <v>0</v>
      </c>
      <c r="BA40" s="78">
        <v>0</v>
      </c>
      <c r="BB40" s="78">
        <v>0</v>
      </c>
      <c r="BC40" s="78">
        <v>0</v>
      </c>
      <c r="BD40" s="539"/>
      <c r="BE40" s="68"/>
      <c r="BF40" s="68"/>
      <c r="BG40" s="68"/>
      <c r="BH40" s="78"/>
      <c r="BI40" s="78"/>
      <c r="BJ40" s="78"/>
      <c r="BK40" s="78"/>
      <c r="BL40" s="78"/>
      <c r="BM40" s="78"/>
      <c r="BN40" s="68"/>
      <c r="BO40" s="68"/>
      <c r="BP40" s="370"/>
      <c r="BQ40" s="370"/>
      <c r="BR40" s="370"/>
      <c r="BS40" s="370"/>
      <c r="BT40" s="370"/>
      <c r="BU40" s="370"/>
      <c r="BV40" s="370"/>
      <c r="BW40" s="370"/>
      <c r="BX40" s="370"/>
      <c r="BY40" s="370"/>
      <c r="BZ40" s="370"/>
      <c r="CA40" s="370"/>
      <c r="CB40" s="370"/>
      <c r="CC40" s="370"/>
      <c r="CD40" s="370"/>
      <c r="CE40" s="370"/>
      <c r="CF40" s="370"/>
      <c r="CG40" s="370"/>
      <c r="CH40" s="370"/>
      <c r="CI40" s="370"/>
      <c r="CJ40" s="370"/>
      <c r="CK40" s="370"/>
      <c r="CL40" s="370"/>
      <c r="CM40" s="370"/>
      <c r="CN40" s="370"/>
      <c r="CO40" s="370"/>
      <c r="CP40" s="370"/>
      <c r="CQ40" s="370"/>
      <c r="CR40" s="370"/>
      <c r="CS40" s="370"/>
      <c r="CT40" s="370"/>
      <c r="CU40" s="370"/>
      <c r="CV40" s="370"/>
      <c r="CW40" s="370"/>
      <c r="CX40" s="370"/>
      <c r="CY40" s="370"/>
      <c r="CZ40" s="370"/>
      <c r="DA40" s="370"/>
      <c r="DB40" s="370"/>
      <c r="DC40" s="370"/>
      <c r="DD40" s="370"/>
      <c r="DE40" s="370"/>
      <c r="DF40" s="370"/>
      <c r="DG40" s="370"/>
      <c r="DH40" s="370"/>
      <c r="DI40" s="370"/>
      <c r="DJ40" s="370"/>
      <c r="DK40" s="370"/>
      <c r="DL40" s="370"/>
      <c r="DM40" s="370"/>
      <c r="DN40" s="370"/>
      <c r="DO40" s="370"/>
      <c r="DP40" s="370"/>
      <c r="DQ40" s="370"/>
      <c r="DR40" s="370"/>
      <c r="DS40" s="370"/>
      <c r="DT40" s="370"/>
      <c r="DU40" s="370"/>
      <c r="DV40" s="370"/>
      <c r="DW40" s="370"/>
      <c r="DX40" s="370"/>
      <c r="DY40" s="370"/>
      <c r="DZ40" s="370"/>
      <c r="EA40" s="370"/>
      <c r="EB40" s="370"/>
      <c r="EC40" s="370"/>
      <c r="ED40" s="370"/>
      <c r="EE40" s="370"/>
      <c r="EF40" s="370"/>
      <c r="EG40" s="370"/>
      <c r="EH40" s="370"/>
      <c r="EI40" s="370"/>
      <c r="EJ40" s="370"/>
      <c r="EK40" s="370"/>
      <c r="EL40" s="370"/>
      <c r="EM40" s="370"/>
      <c r="EN40" s="370"/>
      <c r="EO40" s="370"/>
      <c r="EP40" s="370"/>
      <c r="EQ40" s="370"/>
      <c r="ER40" s="370"/>
      <c r="ES40" s="370"/>
      <c r="ET40" s="370"/>
      <c r="EU40" s="370"/>
      <c r="EV40" s="370"/>
      <c r="EW40" s="370"/>
      <c r="EX40" s="370"/>
      <c r="EY40" s="370"/>
      <c r="EZ40" s="370"/>
      <c r="FA40" s="370"/>
      <c r="FB40" s="370"/>
      <c r="FC40" s="370"/>
      <c r="FD40" s="370"/>
      <c r="FE40" s="370"/>
      <c r="FF40" s="370"/>
      <c r="FG40" s="370"/>
      <c r="FH40" s="370"/>
      <c r="FI40" s="370"/>
      <c r="FJ40" s="370"/>
      <c r="FK40" s="370"/>
      <c r="FL40" s="370"/>
      <c r="FM40" s="370"/>
      <c r="FN40" s="370"/>
      <c r="FO40" s="370"/>
      <c r="FP40" s="370"/>
      <c r="FQ40" s="370"/>
      <c r="FR40" s="370"/>
      <c r="FS40" s="370"/>
      <c r="FT40" s="370"/>
      <c r="FU40" s="370"/>
      <c r="FV40" s="370"/>
      <c r="FW40" s="370"/>
      <c r="FX40" s="370"/>
      <c r="FY40" s="370"/>
      <c r="FZ40" s="370"/>
      <c r="GA40" s="370"/>
      <c r="GB40" s="370"/>
      <c r="GC40" s="370"/>
      <c r="GD40" s="370"/>
      <c r="GE40" s="370"/>
      <c r="GF40" s="370"/>
      <c r="GG40" s="370"/>
      <c r="GH40" s="370"/>
      <c r="GI40" s="370"/>
      <c r="GJ40" s="370"/>
      <c r="GK40" s="370"/>
      <c r="GL40" s="370"/>
      <c r="GM40" s="370"/>
      <c r="GN40" s="370"/>
      <c r="GO40" s="370"/>
      <c r="GP40" s="370"/>
      <c r="GQ40" s="370"/>
      <c r="GR40" s="370"/>
      <c r="GS40" s="370"/>
      <c r="GT40" s="370"/>
      <c r="GU40" s="370"/>
      <c r="GV40" s="370"/>
      <c r="GW40" s="370"/>
      <c r="GX40" s="370"/>
      <c r="GY40" s="370"/>
      <c r="GZ40" s="370"/>
      <c r="HA40" s="370"/>
      <c r="HB40" s="370"/>
      <c r="HC40" s="370"/>
      <c r="HD40" s="370"/>
      <c r="HE40" s="370"/>
      <c r="HF40" s="370"/>
      <c r="HG40" s="370"/>
      <c r="HH40" s="370"/>
      <c r="HI40" s="370"/>
      <c r="HJ40" s="370"/>
      <c r="HK40" s="370"/>
      <c r="HL40" s="370"/>
      <c r="HM40" s="370"/>
      <c r="HN40" s="370"/>
      <c r="HO40" s="370"/>
      <c r="HP40" s="370"/>
      <c r="HQ40" s="370"/>
      <c r="HR40" s="370"/>
      <c r="HS40" s="370"/>
      <c r="HT40" s="370"/>
      <c r="HU40" s="370"/>
      <c r="HV40" s="370"/>
      <c r="HW40" s="370"/>
      <c r="HX40" s="370"/>
      <c r="HY40" s="370"/>
      <c r="HZ40" s="370"/>
      <c r="IA40" s="370"/>
      <c r="IB40" s="370"/>
      <c r="IC40" s="370"/>
      <c r="ID40" s="370"/>
      <c r="IE40" s="370"/>
      <c r="IF40" s="370"/>
      <c r="IG40" s="370"/>
      <c r="IH40" s="370"/>
      <c r="II40" s="370"/>
      <c r="IJ40" s="370"/>
      <c r="IK40" s="370"/>
      <c r="IL40" s="370"/>
      <c r="IM40" s="370"/>
      <c r="IN40" s="370"/>
      <c r="IO40" s="370"/>
      <c r="IP40" s="370"/>
      <c r="IQ40" s="370"/>
      <c r="IR40" s="370"/>
      <c r="IS40" s="370"/>
      <c r="IT40" s="370"/>
      <c r="IU40" s="370"/>
      <c r="IV40" s="370"/>
    </row>
    <row r="41" spans="1:256" ht="32" hidden="1" x14ac:dyDescent="0.2">
      <c r="A41" s="17" t="s">
        <v>144</v>
      </c>
      <c r="B41" s="17" t="s">
        <v>79</v>
      </c>
      <c r="C41" s="64" t="s">
        <v>1307</v>
      </c>
      <c r="D41" s="18" t="s">
        <v>1308</v>
      </c>
      <c r="E41" s="18" t="s">
        <v>302</v>
      </c>
      <c r="F41" s="19">
        <v>1</v>
      </c>
      <c r="G41" s="19">
        <v>0</v>
      </c>
      <c r="H41" s="20"/>
      <c r="I41" s="20"/>
      <c r="J41" s="21" t="s">
        <v>1309</v>
      </c>
      <c r="K41" s="22" t="s">
        <v>1310</v>
      </c>
      <c r="L41" s="18" t="s">
        <v>1311</v>
      </c>
      <c r="M41" s="23" t="s">
        <v>1312</v>
      </c>
      <c r="N41" s="24">
        <f t="shared" si="8"/>
        <v>2005</v>
      </c>
      <c r="O41" s="25">
        <v>38698</v>
      </c>
      <c r="P41" s="23" t="s">
        <v>75</v>
      </c>
      <c r="Q41" s="23" t="s">
        <v>75</v>
      </c>
      <c r="R41" s="23" t="s">
        <v>75</v>
      </c>
      <c r="S41" s="23" t="s">
        <v>75</v>
      </c>
      <c r="T41" s="23" t="s">
        <v>75</v>
      </c>
      <c r="U41" s="23" t="s">
        <v>75</v>
      </c>
      <c r="V41" s="19">
        <v>1</v>
      </c>
      <c r="W41" s="402">
        <f t="shared" si="1"/>
        <v>0</v>
      </c>
      <c r="X41" s="402">
        <f t="shared" si="2"/>
        <v>0</v>
      </c>
      <c r="Y41" s="402">
        <f t="shared" si="3"/>
        <v>0</v>
      </c>
      <c r="Z41" s="19">
        <v>-1</v>
      </c>
      <c r="AA41" s="19">
        <v>-2</v>
      </c>
      <c r="AB41" s="19">
        <v>1</v>
      </c>
      <c r="AC41" s="19">
        <v>0</v>
      </c>
      <c r="AD41" s="19">
        <v>0</v>
      </c>
      <c r="AE41" s="19">
        <v>1</v>
      </c>
      <c r="AF41" s="19">
        <v>0</v>
      </c>
      <c r="AG41" s="19">
        <v>1</v>
      </c>
      <c r="AH41" s="19">
        <v>1</v>
      </c>
      <c r="AI41" s="26">
        <v>0</v>
      </c>
      <c r="AJ41" s="18" t="s">
        <v>1313</v>
      </c>
      <c r="AK41" s="18" t="s">
        <v>77</v>
      </c>
      <c r="AL41" s="21" t="s">
        <v>1314</v>
      </c>
      <c r="AM41" s="19">
        <f>IF(AND(AN41=1,AO41=1),3,IF(AND(AN41=1,OR(AO41=0,AO41=-1)),1,IF(AND(OR(AN41=0,AN41=-1),AO41=1),2,IF(AND(AN41=0,AN41=-1),OR(AO41=0,AO41=-1),4))))</f>
        <v>3</v>
      </c>
      <c r="AN41" s="19">
        <v>1</v>
      </c>
      <c r="AO41" s="19">
        <v>1</v>
      </c>
      <c r="AP41" s="19">
        <v>1</v>
      </c>
      <c r="AQ41" s="19">
        <v>1</v>
      </c>
      <c r="AR41" s="19">
        <v>1</v>
      </c>
      <c r="AS41" s="19">
        <v>0</v>
      </c>
      <c r="AT41" s="19">
        <v>0</v>
      </c>
      <c r="AU41" s="15">
        <f t="shared" si="9"/>
        <v>-1</v>
      </c>
      <c r="AV41" s="19">
        <v>0</v>
      </c>
      <c r="AW41" s="19">
        <v>0</v>
      </c>
      <c r="AX41" s="19">
        <v>0</v>
      </c>
      <c r="AY41" s="402">
        <v>0</v>
      </c>
      <c r="AZ41" s="19">
        <v>0</v>
      </c>
      <c r="BA41" s="19">
        <v>0</v>
      </c>
      <c r="BB41" s="19">
        <v>0</v>
      </c>
      <c r="BC41" s="19">
        <v>0</v>
      </c>
      <c r="BD41" s="16"/>
      <c r="BE41" s="20"/>
      <c r="BF41" s="18" t="s">
        <v>1315</v>
      </c>
      <c r="BG41" s="20"/>
      <c r="BH41" s="18" t="s">
        <v>1316</v>
      </c>
      <c r="BI41" s="19">
        <v>1</v>
      </c>
      <c r="BJ41" s="19">
        <v>1</v>
      </c>
      <c r="BK41" s="20"/>
      <c r="BL41" s="20"/>
      <c r="BM41" s="20"/>
      <c r="BN41" s="20"/>
      <c r="BO41" s="20"/>
      <c r="BP41" s="370"/>
      <c r="BQ41" s="370"/>
      <c r="BR41" s="370"/>
      <c r="BS41" s="370"/>
      <c r="BT41" s="370"/>
      <c r="BU41" s="370"/>
      <c r="BV41" s="370"/>
      <c r="BW41" s="370"/>
      <c r="BX41" s="370"/>
      <c r="BY41" s="370"/>
      <c r="BZ41" s="370"/>
      <c r="CA41" s="370"/>
      <c r="CB41" s="370"/>
      <c r="CC41" s="370"/>
      <c r="CD41" s="370"/>
      <c r="CE41" s="370"/>
      <c r="CF41" s="370"/>
      <c r="CG41" s="370"/>
      <c r="CH41" s="370"/>
      <c r="CI41" s="370"/>
      <c r="CJ41" s="370"/>
      <c r="CK41" s="370"/>
      <c r="CL41" s="370"/>
      <c r="CM41" s="370"/>
      <c r="CN41" s="370"/>
      <c r="CO41" s="370"/>
      <c r="CP41" s="370"/>
      <c r="CQ41" s="370"/>
      <c r="CR41" s="370"/>
      <c r="CS41" s="370"/>
      <c r="CT41" s="370"/>
      <c r="CU41" s="370"/>
      <c r="CV41" s="370"/>
      <c r="CW41" s="370"/>
      <c r="CX41" s="370"/>
      <c r="CY41" s="370"/>
      <c r="CZ41" s="370"/>
      <c r="DA41" s="370"/>
      <c r="DB41" s="370"/>
      <c r="DC41" s="370"/>
      <c r="DD41" s="370"/>
      <c r="DE41" s="370"/>
      <c r="DF41" s="370"/>
      <c r="DG41" s="370"/>
      <c r="DH41" s="370"/>
      <c r="DI41" s="370"/>
      <c r="DJ41" s="370"/>
      <c r="DK41" s="370"/>
      <c r="DL41" s="370"/>
      <c r="DM41" s="370"/>
      <c r="DN41" s="370"/>
      <c r="DO41" s="370"/>
      <c r="DP41" s="370"/>
      <c r="DQ41" s="370"/>
      <c r="DR41" s="370"/>
      <c r="DS41" s="370"/>
      <c r="DT41" s="370"/>
      <c r="DU41" s="370"/>
      <c r="DV41" s="370"/>
      <c r="DW41" s="370"/>
      <c r="DX41" s="370"/>
      <c r="DY41" s="370"/>
      <c r="DZ41" s="370"/>
      <c r="EA41" s="370"/>
      <c r="EB41" s="370"/>
      <c r="EC41" s="370"/>
      <c r="ED41" s="370"/>
      <c r="EE41" s="370"/>
      <c r="EF41" s="370"/>
      <c r="EG41" s="370"/>
      <c r="EH41" s="370"/>
      <c r="EI41" s="370"/>
      <c r="EJ41" s="370"/>
      <c r="EK41" s="370"/>
      <c r="EL41" s="370"/>
      <c r="EM41" s="370"/>
      <c r="EN41" s="370"/>
      <c r="EO41" s="370"/>
      <c r="EP41" s="370"/>
      <c r="EQ41" s="370"/>
      <c r="ER41" s="370"/>
      <c r="ES41" s="370"/>
      <c r="ET41" s="370"/>
      <c r="EU41" s="370"/>
      <c r="EV41" s="370"/>
      <c r="EW41" s="370"/>
      <c r="EX41" s="370"/>
      <c r="EY41" s="370"/>
      <c r="EZ41" s="370"/>
      <c r="FA41" s="370"/>
      <c r="FB41" s="370"/>
      <c r="FC41" s="370"/>
      <c r="FD41" s="370"/>
      <c r="FE41" s="370"/>
      <c r="FF41" s="370"/>
      <c r="FG41" s="370"/>
      <c r="FH41" s="370"/>
      <c r="FI41" s="370"/>
      <c r="FJ41" s="370"/>
      <c r="FK41" s="370"/>
      <c r="FL41" s="370"/>
      <c r="FM41" s="370"/>
      <c r="FN41" s="370"/>
      <c r="FO41" s="370"/>
      <c r="FP41" s="370"/>
      <c r="FQ41" s="370"/>
      <c r="FR41" s="370"/>
      <c r="FS41" s="370"/>
      <c r="FT41" s="370"/>
      <c r="FU41" s="370"/>
      <c r="FV41" s="370"/>
      <c r="FW41" s="370"/>
      <c r="FX41" s="370"/>
      <c r="FY41" s="370"/>
      <c r="FZ41" s="370"/>
      <c r="GA41" s="370"/>
      <c r="GB41" s="370"/>
      <c r="GC41" s="370"/>
      <c r="GD41" s="370"/>
      <c r="GE41" s="370"/>
      <c r="GF41" s="370"/>
      <c r="GG41" s="370"/>
      <c r="GH41" s="370"/>
      <c r="GI41" s="370"/>
      <c r="GJ41" s="370"/>
      <c r="GK41" s="370"/>
      <c r="GL41" s="370"/>
      <c r="GM41" s="370"/>
      <c r="GN41" s="370"/>
      <c r="GO41" s="370"/>
      <c r="GP41" s="370"/>
      <c r="GQ41" s="370"/>
      <c r="GR41" s="370"/>
      <c r="GS41" s="370"/>
      <c r="GT41" s="370"/>
      <c r="GU41" s="370"/>
      <c r="GV41" s="370"/>
      <c r="GW41" s="370"/>
      <c r="GX41" s="370"/>
      <c r="GY41" s="370"/>
      <c r="GZ41" s="370"/>
      <c r="HA41" s="370"/>
      <c r="HB41" s="370"/>
      <c r="HC41" s="370"/>
      <c r="HD41" s="370"/>
      <c r="HE41" s="370"/>
      <c r="HF41" s="370"/>
      <c r="HG41" s="370"/>
      <c r="HH41" s="370"/>
      <c r="HI41" s="370"/>
      <c r="HJ41" s="370"/>
      <c r="HK41" s="370"/>
      <c r="HL41" s="370"/>
      <c r="HM41" s="370"/>
      <c r="HN41" s="370"/>
      <c r="HO41" s="370"/>
      <c r="HP41" s="370"/>
      <c r="HQ41" s="370"/>
      <c r="HR41" s="370"/>
      <c r="HS41" s="370"/>
      <c r="HT41" s="370"/>
      <c r="HU41" s="370"/>
      <c r="HV41" s="370"/>
      <c r="HW41" s="370"/>
      <c r="HX41" s="370"/>
      <c r="HY41" s="370"/>
      <c r="HZ41" s="370"/>
      <c r="IA41" s="370"/>
      <c r="IB41" s="370"/>
      <c r="IC41" s="370"/>
      <c r="ID41" s="370"/>
      <c r="IE41" s="370"/>
      <c r="IF41" s="370"/>
      <c r="IG41" s="370"/>
      <c r="IH41" s="370"/>
      <c r="II41" s="370"/>
      <c r="IJ41" s="370"/>
      <c r="IK41" s="370"/>
      <c r="IL41" s="370"/>
      <c r="IM41" s="370"/>
      <c r="IN41" s="370"/>
      <c r="IO41" s="370"/>
      <c r="IP41" s="370"/>
      <c r="IQ41" s="370"/>
      <c r="IR41" s="370"/>
      <c r="IS41" s="370"/>
      <c r="IT41" s="370"/>
      <c r="IU41" s="370"/>
      <c r="IV41" s="370"/>
    </row>
    <row r="42" spans="1:256" ht="80" hidden="1" x14ac:dyDescent="0.2">
      <c r="A42" s="17" t="s">
        <v>228</v>
      </c>
      <c r="B42" s="42"/>
      <c r="C42" s="64" t="s">
        <v>707</v>
      </c>
      <c r="D42" s="18" t="s">
        <v>567</v>
      </c>
      <c r="E42" s="18" t="s">
        <v>154</v>
      </c>
      <c r="F42" s="19">
        <v>1</v>
      </c>
      <c r="G42" s="19">
        <v>0</v>
      </c>
      <c r="H42" s="20"/>
      <c r="I42" s="20"/>
      <c r="J42" s="44"/>
      <c r="K42" s="43"/>
      <c r="L42" s="21" t="s">
        <v>708</v>
      </c>
      <c r="M42" s="24">
        <v>1991</v>
      </c>
      <c r="N42" s="24">
        <f t="shared" si="8"/>
        <v>1999</v>
      </c>
      <c r="O42" s="82">
        <v>36385</v>
      </c>
      <c r="P42" s="23" t="s">
        <v>75</v>
      </c>
      <c r="Q42" s="23" t="s">
        <v>75</v>
      </c>
      <c r="R42" s="23" t="s">
        <v>75</v>
      </c>
      <c r="S42" s="23" t="s">
        <v>75</v>
      </c>
      <c r="T42" s="23" t="s">
        <v>75</v>
      </c>
      <c r="U42" s="23" t="s">
        <v>75</v>
      </c>
      <c r="V42" s="19">
        <v>1</v>
      </c>
      <c r="W42" s="402">
        <f t="shared" si="1"/>
        <v>0</v>
      </c>
      <c r="X42" s="402">
        <f t="shared" si="2"/>
        <v>0</v>
      </c>
      <c r="Y42" s="402">
        <f t="shared" si="3"/>
        <v>0</v>
      </c>
      <c r="Z42" s="19">
        <v>-1</v>
      </c>
      <c r="AA42" s="19">
        <v>-2</v>
      </c>
      <c r="AB42" s="19">
        <v>1</v>
      </c>
      <c r="AC42" s="19">
        <v>0</v>
      </c>
      <c r="AD42" s="19">
        <v>1</v>
      </c>
      <c r="AE42" s="19">
        <v>0</v>
      </c>
      <c r="AF42" s="19">
        <v>0</v>
      </c>
      <c r="AG42" s="19">
        <v>1</v>
      </c>
      <c r="AH42" s="26">
        <v>1</v>
      </c>
      <c r="AI42" s="19">
        <v>0</v>
      </c>
      <c r="AJ42" s="18" t="s">
        <v>134</v>
      </c>
      <c r="AK42" s="18" t="s">
        <v>77</v>
      </c>
      <c r="AL42" s="21" t="s">
        <v>709</v>
      </c>
      <c r="AM42" s="19">
        <v>7</v>
      </c>
      <c r="AN42" s="19">
        <v>0</v>
      </c>
      <c r="AO42" s="19">
        <v>-1</v>
      </c>
      <c r="AP42" s="19">
        <v>0</v>
      </c>
      <c r="AQ42" s="19">
        <v>0</v>
      </c>
      <c r="AR42" s="19">
        <v>0</v>
      </c>
      <c r="AS42" s="19">
        <v>-1</v>
      </c>
      <c r="AT42" s="19">
        <v>0</v>
      </c>
      <c r="AU42" s="15">
        <f t="shared" si="9"/>
        <v>-1</v>
      </c>
      <c r="AV42" s="19">
        <v>0</v>
      </c>
      <c r="AW42" s="19">
        <v>0</v>
      </c>
      <c r="AX42" s="19">
        <v>0</v>
      </c>
      <c r="AY42" s="402">
        <v>0</v>
      </c>
      <c r="AZ42" s="19">
        <v>1</v>
      </c>
      <c r="BA42" s="19">
        <v>0</v>
      </c>
      <c r="BB42" s="19">
        <v>0</v>
      </c>
      <c r="BC42" s="19">
        <v>0</v>
      </c>
      <c r="BD42" s="16"/>
      <c r="BE42" s="18" t="s">
        <v>710</v>
      </c>
      <c r="BF42" s="20"/>
      <c r="BG42" s="20"/>
      <c r="BH42" s="20"/>
      <c r="BI42" s="20"/>
      <c r="BJ42" s="19">
        <v>1</v>
      </c>
      <c r="BK42" s="20"/>
      <c r="BL42" s="20"/>
      <c r="BM42" s="20"/>
      <c r="BN42" s="20"/>
      <c r="BO42" s="20"/>
      <c r="BP42" s="370"/>
      <c r="BQ42" s="370"/>
      <c r="BR42" s="370"/>
      <c r="BS42" s="370"/>
      <c r="BT42" s="370"/>
      <c r="BU42" s="370"/>
      <c r="BV42" s="370"/>
      <c r="BW42" s="370"/>
      <c r="BX42" s="370"/>
      <c r="BY42" s="370"/>
      <c r="BZ42" s="370"/>
      <c r="CA42" s="370"/>
      <c r="CB42" s="370"/>
      <c r="CC42" s="370"/>
      <c r="CD42" s="370"/>
      <c r="CE42" s="370"/>
      <c r="CF42" s="370"/>
      <c r="CG42" s="370"/>
      <c r="CH42" s="370"/>
      <c r="CI42" s="370"/>
      <c r="CJ42" s="370"/>
      <c r="CK42" s="370"/>
      <c r="CL42" s="370"/>
      <c r="CM42" s="370"/>
      <c r="CN42" s="370"/>
      <c r="CO42" s="370"/>
      <c r="CP42" s="370"/>
      <c r="CQ42" s="370"/>
      <c r="CR42" s="370"/>
      <c r="CS42" s="370"/>
      <c r="CT42" s="370"/>
      <c r="CU42" s="370"/>
      <c r="CV42" s="370"/>
      <c r="CW42" s="370"/>
      <c r="CX42" s="370"/>
      <c r="CY42" s="370"/>
      <c r="CZ42" s="370"/>
      <c r="DA42" s="370"/>
      <c r="DB42" s="370"/>
      <c r="DC42" s="370"/>
      <c r="DD42" s="370"/>
      <c r="DE42" s="370"/>
      <c r="DF42" s="370"/>
      <c r="DG42" s="370"/>
      <c r="DH42" s="370"/>
      <c r="DI42" s="370"/>
      <c r="DJ42" s="370"/>
      <c r="DK42" s="370"/>
      <c r="DL42" s="370"/>
      <c r="DM42" s="370"/>
      <c r="DN42" s="370"/>
      <c r="DO42" s="370"/>
      <c r="DP42" s="370"/>
      <c r="DQ42" s="370"/>
      <c r="DR42" s="370"/>
      <c r="DS42" s="370"/>
      <c r="DT42" s="370"/>
      <c r="DU42" s="370"/>
      <c r="DV42" s="370"/>
      <c r="DW42" s="370"/>
      <c r="DX42" s="370"/>
      <c r="DY42" s="370"/>
      <c r="DZ42" s="370"/>
      <c r="EA42" s="370"/>
      <c r="EB42" s="370"/>
      <c r="EC42" s="370"/>
      <c r="ED42" s="370"/>
      <c r="EE42" s="370"/>
      <c r="EF42" s="370"/>
      <c r="EG42" s="370"/>
      <c r="EH42" s="370"/>
      <c r="EI42" s="370"/>
      <c r="EJ42" s="370"/>
      <c r="EK42" s="370"/>
      <c r="EL42" s="370"/>
      <c r="EM42" s="370"/>
      <c r="EN42" s="370"/>
      <c r="EO42" s="370"/>
      <c r="EP42" s="370"/>
      <c r="EQ42" s="370"/>
      <c r="ER42" s="370"/>
      <c r="ES42" s="370"/>
      <c r="ET42" s="370"/>
      <c r="EU42" s="370"/>
      <c r="EV42" s="370"/>
      <c r="EW42" s="370"/>
      <c r="EX42" s="370"/>
      <c r="EY42" s="370"/>
      <c r="EZ42" s="370"/>
      <c r="FA42" s="370"/>
      <c r="FB42" s="370"/>
      <c r="FC42" s="370"/>
      <c r="FD42" s="370"/>
      <c r="FE42" s="370"/>
      <c r="FF42" s="370"/>
      <c r="FG42" s="370"/>
      <c r="FH42" s="370"/>
      <c r="FI42" s="370"/>
      <c r="FJ42" s="370"/>
      <c r="FK42" s="370"/>
      <c r="FL42" s="370"/>
      <c r="FM42" s="370"/>
      <c r="FN42" s="370"/>
      <c r="FO42" s="370"/>
      <c r="FP42" s="370"/>
      <c r="FQ42" s="370"/>
      <c r="FR42" s="370"/>
      <c r="FS42" s="370"/>
      <c r="FT42" s="370"/>
      <c r="FU42" s="370"/>
      <c r="FV42" s="370"/>
      <c r="FW42" s="370"/>
      <c r="FX42" s="370"/>
      <c r="FY42" s="370"/>
      <c r="FZ42" s="370"/>
      <c r="GA42" s="370"/>
      <c r="GB42" s="370"/>
      <c r="GC42" s="370"/>
      <c r="GD42" s="370"/>
      <c r="GE42" s="370"/>
      <c r="GF42" s="370"/>
      <c r="GG42" s="370"/>
      <c r="GH42" s="370"/>
      <c r="GI42" s="370"/>
      <c r="GJ42" s="370"/>
      <c r="GK42" s="370"/>
      <c r="GL42" s="370"/>
      <c r="GM42" s="370"/>
      <c r="GN42" s="370"/>
      <c r="GO42" s="370"/>
      <c r="GP42" s="370"/>
      <c r="GQ42" s="370"/>
      <c r="GR42" s="370"/>
      <c r="GS42" s="370"/>
      <c r="GT42" s="370"/>
      <c r="GU42" s="370"/>
      <c r="GV42" s="370"/>
      <c r="GW42" s="370"/>
      <c r="GX42" s="370"/>
      <c r="GY42" s="370"/>
      <c r="GZ42" s="370"/>
      <c r="HA42" s="370"/>
      <c r="HB42" s="370"/>
      <c r="HC42" s="370"/>
      <c r="HD42" s="370"/>
      <c r="HE42" s="370"/>
      <c r="HF42" s="370"/>
      <c r="HG42" s="370"/>
      <c r="HH42" s="370"/>
      <c r="HI42" s="370"/>
      <c r="HJ42" s="370"/>
      <c r="HK42" s="370"/>
      <c r="HL42" s="370"/>
      <c r="HM42" s="370"/>
      <c r="HN42" s="370"/>
      <c r="HO42" s="370"/>
      <c r="HP42" s="370"/>
      <c r="HQ42" s="370"/>
      <c r="HR42" s="370"/>
      <c r="HS42" s="370"/>
      <c r="HT42" s="370"/>
      <c r="HU42" s="370"/>
      <c r="HV42" s="370"/>
      <c r="HW42" s="370"/>
      <c r="HX42" s="370"/>
      <c r="HY42" s="370"/>
      <c r="HZ42" s="370"/>
      <c r="IA42" s="370"/>
      <c r="IB42" s="370"/>
      <c r="IC42" s="370"/>
      <c r="ID42" s="370"/>
      <c r="IE42" s="370"/>
      <c r="IF42" s="370"/>
      <c r="IG42" s="370"/>
      <c r="IH42" s="370"/>
      <c r="II42" s="370"/>
      <c r="IJ42" s="370"/>
      <c r="IK42" s="370"/>
      <c r="IL42" s="370"/>
      <c r="IM42" s="370"/>
      <c r="IN42" s="370"/>
      <c r="IO42" s="370"/>
      <c r="IP42" s="370"/>
      <c r="IQ42" s="370"/>
      <c r="IR42" s="370"/>
      <c r="IS42" s="370"/>
      <c r="IT42" s="370"/>
      <c r="IU42" s="370"/>
      <c r="IV42" s="370"/>
    </row>
    <row r="43" spans="1:256" ht="16" hidden="1" x14ac:dyDescent="0.2">
      <c r="A43" s="17" t="s">
        <v>202</v>
      </c>
      <c r="B43" s="42"/>
      <c r="C43" s="64" t="s">
        <v>245</v>
      </c>
      <c r="D43" s="18" t="s">
        <v>241</v>
      </c>
      <c r="E43" s="18" t="s">
        <v>92</v>
      </c>
      <c r="F43" s="19">
        <v>1</v>
      </c>
      <c r="G43" s="19">
        <v>0</v>
      </c>
      <c r="H43" s="19">
        <v>0</v>
      </c>
      <c r="I43" s="20"/>
      <c r="J43" s="21" t="s">
        <v>242</v>
      </c>
      <c r="K43" s="43"/>
      <c r="L43" s="18" t="s">
        <v>246</v>
      </c>
      <c r="M43" s="25"/>
      <c r="N43" s="24">
        <f t="shared" si="8"/>
        <v>1998</v>
      </c>
      <c r="O43" s="25">
        <v>36119</v>
      </c>
      <c r="P43" s="23" t="s">
        <v>75</v>
      </c>
      <c r="Q43" s="23" t="s">
        <v>75</v>
      </c>
      <c r="R43" s="23" t="s">
        <v>75</v>
      </c>
      <c r="S43" s="23" t="s">
        <v>75</v>
      </c>
      <c r="T43" s="23" t="s">
        <v>75</v>
      </c>
      <c r="U43" s="23" t="s">
        <v>75</v>
      </c>
      <c r="V43" s="19">
        <v>1</v>
      </c>
      <c r="W43" s="402">
        <f t="shared" si="1"/>
        <v>0</v>
      </c>
      <c r="X43" s="402">
        <f t="shared" si="2"/>
        <v>0</v>
      </c>
      <c r="Y43" s="402">
        <f t="shared" si="3"/>
        <v>0</v>
      </c>
      <c r="Z43" s="19">
        <v>-1</v>
      </c>
      <c r="AA43" s="19">
        <v>-2</v>
      </c>
      <c r="AB43" s="19">
        <v>1</v>
      </c>
      <c r="AC43" s="19">
        <v>1</v>
      </c>
      <c r="AD43" s="19">
        <v>0</v>
      </c>
      <c r="AE43" s="19">
        <v>0</v>
      </c>
      <c r="AF43" s="19">
        <v>1</v>
      </c>
      <c r="AG43" s="19">
        <v>1</v>
      </c>
      <c r="AH43" s="19">
        <v>1</v>
      </c>
      <c r="AI43" s="19">
        <v>1</v>
      </c>
      <c r="AJ43" s="18" t="s">
        <v>96</v>
      </c>
      <c r="AK43" s="18" t="s">
        <v>97</v>
      </c>
      <c r="AL43" s="21" t="s">
        <v>244</v>
      </c>
      <c r="AM43" s="19">
        <f t="shared" ref="AM43:AM48" si="10">IF(AND(AN43=1,AO43=1),3,IF(AND(AN43=1,OR(AO43=0,AO43=-1)),1,IF(AND(OR(AN43=0,AN43=-1),AO43=1),2,IF(AND(AN43=0,AN43=-1),OR(AO43=0,AO43=-1),4))))</f>
        <v>2</v>
      </c>
      <c r="AN43" s="19">
        <v>0</v>
      </c>
      <c r="AO43" s="19">
        <v>1</v>
      </c>
      <c r="AP43" s="19">
        <v>0</v>
      </c>
      <c r="AQ43" s="19">
        <v>-1</v>
      </c>
      <c r="AR43" s="19">
        <v>1</v>
      </c>
      <c r="AS43" s="19">
        <v>0</v>
      </c>
      <c r="AT43" s="19">
        <v>0</v>
      </c>
      <c r="AU43" s="15">
        <f t="shared" si="9"/>
        <v>-1</v>
      </c>
      <c r="AV43" s="19">
        <v>1</v>
      </c>
      <c r="AW43" s="19">
        <v>0</v>
      </c>
      <c r="AX43" s="26">
        <v>0</v>
      </c>
      <c r="AY43" s="402">
        <v>0</v>
      </c>
      <c r="AZ43" s="19">
        <v>0</v>
      </c>
      <c r="BA43" s="19">
        <v>0</v>
      </c>
      <c r="BB43" s="19">
        <v>0</v>
      </c>
      <c r="BC43" s="19">
        <v>0</v>
      </c>
      <c r="BD43" s="16"/>
      <c r="BE43" s="20"/>
      <c r="BF43" s="20"/>
      <c r="BG43" s="20"/>
      <c r="BH43" s="20"/>
      <c r="BI43" s="20"/>
      <c r="BJ43" s="19">
        <v>1</v>
      </c>
      <c r="BK43" s="20"/>
      <c r="BL43" s="20"/>
      <c r="BM43" s="20"/>
      <c r="BN43" s="20"/>
      <c r="BO43" s="20"/>
      <c r="BP43" s="370"/>
      <c r="BQ43" s="370"/>
      <c r="BR43" s="370"/>
      <c r="BS43" s="370"/>
      <c r="BT43" s="370"/>
      <c r="BU43" s="370"/>
      <c r="BV43" s="370"/>
      <c r="BW43" s="370"/>
      <c r="BX43" s="370"/>
      <c r="BY43" s="370"/>
      <c r="BZ43" s="370"/>
      <c r="CA43" s="370"/>
      <c r="CB43" s="370"/>
      <c r="CC43" s="370"/>
      <c r="CD43" s="370"/>
      <c r="CE43" s="370"/>
      <c r="CF43" s="370"/>
      <c r="CG43" s="370"/>
      <c r="CH43" s="370"/>
      <c r="CI43" s="370"/>
      <c r="CJ43" s="370"/>
      <c r="CK43" s="370"/>
      <c r="CL43" s="370"/>
      <c r="CM43" s="370"/>
      <c r="CN43" s="370"/>
      <c r="CO43" s="370"/>
      <c r="CP43" s="370"/>
      <c r="CQ43" s="370"/>
      <c r="CR43" s="370"/>
      <c r="CS43" s="370"/>
      <c r="CT43" s="370"/>
      <c r="CU43" s="370"/>
      <c r="CV43" s="370"/>
      <c r="CW43" s="370"/>
      <c r="CX43" s="370"/>
      <c r="CY43" s="370"/>
      <c r="CZ43" s="370"/>
      <c r="DA43" s="370"/>
      <c r="DB43" s="370"/>
      <c r="DC43" s="370"/>
      <c r="DD43" s="370"/>
      <c r="DE43" s="370"/>
      <c r="DF43" s="370"/>
      <c r="DG43" s="370"/>
      <c r="DH43" s="370"/>
      <c r="DI43" s="370"/>
      <c r="DJ43" s="370"/>
      <c r="DK43" s="370"/>
      <c r="DL43" s="370"/>
      <c r="DM43" s="370"/>
      <c r="DN43" s="370"/>
      <c r="DO43" s="370"/>
      <c r="DP43" s="370"/>
      <c r="DQ43" s="370"/>
      <c r="DR43" s="370"/>
      <c r="DS43" s="370"/>
      <c r="DT43" s="370"/>
      <c r="DU43" s="370"/>
      <c r="DV43" s="370"/>
      <c r="DW43" s="370"/>
      <c r="DX43" s="370"/>
      <c r="DY43" s="370"/>
      <c r="DZ43" s="370"/>
      <c r="EA43" s="370"/>
      <c r="EB43" s="370"/>
      <c r="EC43" s="370"/>
      <c r="ED43" s="370"/>
      <c r="EE43" s="370"/>
      <c r="EF43" s="370"/>
      <c r="EG43" s="370"/>
      <c r="EH43" s="370"/>
      <c r="EI43" s="370"/>
      <c r="EJ43" s="370"/>
      <c r="EK43" s="370"/>
      <c r="EL43" s="370"/>
      <c r="EM43" s="370"/>
      <c r="EN43" s="370"/>
      <c r="EO43" s="370"/>
      <c r="EP43" s="370"/>
      <c r="EQ43" s="370"/>
      <c r="ER43" s="370"/>
      <c r="ES43" s="370"/>
      <c r="ET43" s="370"/>
      <c r="EU43" s="370"/>
      <c r="EV43" s="370"/>
      <c r="EW43" s="370"/>
      <c r="EX43" s="370"/>
      <c r="EY43" s="370"/>
      <c r="EZ43" s="370"/>
      <c r="FA43" s="370"/>
      <c r="FB43" s="370"/>
      <c r="FC43" s="370"/>
      <c r="FD43" s="370"/>
      <c r="FE43" s="370"/>
      <c r="FF43" s="370"/>
      <c r="FG43" s="370"/>
      <c r="FH43" s="370"/>
      <c r="FI43" s="370"/>
      <c r="FJ43" s="370"/>
      <c r="FK43" s="370"/>
      <c r="FL43" s="370"/>
      <c r="FM43" s="370"/>
      <c r="FN43" s="370"/>
      <c r="FO43" s="370"/>
      <c r="FP43" s="370"/>
      <c r="FQ43" s="370"/>
      <c r="FR43" s="370"/>
      <c r="FS43" s="370"/>
      <c r="FT43" s="370"/>
      <c r="FU43" s="370"/>
      <c r="FV43" s="370"/>
      <c r="FW43" s="370"/>
      <c r="FX43" s="370"/>
      <c r="FY43" s="370"/>
      <c r="FZ43" s="370"/>
      <c r="GA43" s="370"/>
      <c r="GB43" s="370"/>
      <c r="GC43" s="370"/>
      <c r="GD43" s="370"/>
      <c r="GE43" s="370"/>
      <c r="GF43" s="370"/>
      <c r="GG43" s="370"/>
      <c r="GH43" s="370"/>
      <c r="GI43" s="370"/>
      <c r="GJ43" s="370"/>
      <c r="GK43" s="370"/>
      <c r="GL43" s="370"/>
      <c r="GM43" s="370"/>
      <c r="GN43" s="370"/>
      <c r="GO43" s="370"/>
      <c r="GP43" s="370"/>
      <c r="GQ43" s="370"/>
      <c r="GR43" s="370"/>
      <c r="GS43" s="370"/>
      <c r="GT43" s="370"/>
      <c r="GU43" s="370"/>
      <c r="GV43" s="370"/>
      <c r="GW43" s="370"/>
      <c r="GX43" s="370"/>
      <c r="GY43" s="370"/>
      <c r="GZ43" s="370"/>
      <c r="HA43" s="370"/>
      <c r="HB43" s="370"/>
      <c r="HC43" s="370"/>
      <c r="HD43" s="370"/>
      <c r="HE43" s="370"/>
      <c r="HF43" s="370"/>
      <c r="HG43" s="370"/>
      <c r="HH43" s="370"/>
      <c r="HI43" s="370"/>
      <c r="HJ43" s="370"/>
      <c r="HK43" s="370"/>
      <c r="HL43" s="370"/>
      <c r="HM43" s="370"/>
      <c r="HN43" s="370"/>
      <c r="HO43" s="370"/>
      <c r="HP43" s="370"/>
      <c r="HQ43" s="370"/>
      <c r="HR43" s="370"/>
      <c r="HS43" s="370"/>
      <c r="HT43" s="370"/>
      <c r="HU43" s="370"/>
      <c r="HV43" s="370"/>
      <c r="HW43" s="370"/>
      <c r="HX43" s="370"/>
      <c r="HY43" s="370"/>
      <c r="HZ43" s="370"/>
      <c r="IA43" s="370"/>
      <c r="IB43" s="370"/>
      <c r="IC43" s="370"/>
      <c r="ID43" s="370"/>
      <c r="IE43" s="370"/>
      <c r="IF43" s="370"/>
      <c r="IG43" s="370"/>
      <c r="IH43" s="370"/>
      <c r="II43" s="370"/>
      <c r="IJ43" s="370"/>
      <c r="IK43" s="370"/>
      <c r="IL43" s="370"/>
      <c r="IM43" s="370"/>
      <c r="IN43" s="370"/>
      <c r="IO43" s="370"/>
      <c r="IP43" s="370"/>
      <c r="IQ43" s="370"/>
      <c r="IR43" s="370"/>
      <c r="IS43" s="370"/>
      <c r="IT43" s="370"/>
      <c r="IU43" s="370"/>
      <c r="IV43" s="370"/>
    </row>
    <row r="44" spans="1:256" ht="16" hidden="1" x14ac:dyDescent="0.2">
      <c r="A44" s="17" t="s">
        <v>202</v>
      </c>
      <c r="B44" s="42"/>
      <c r="C44" s="64" t="s">
        <v>240</v>
      </c>
      <c r="D44" s="18" t="s">
        <v>241</v>
      </c>
      <c r="E44" s="18" t="s">
        <v>92</v>
      </c>
      <c r="F44" s="19">
        <v>1</v>
      </c>
      <c r="G44" s="19">
        <v>0</v>
      </c>
      <c r="H44" s="19">
        <v>0</v>
      </c>
      <c r="I44" s="20"/>
      <c r="J44" s="21" t="s">
        <v>242</v>
      </c>
      <c r="K44" s="43"/>
      <c r="L44" s="18" t="s">
        <v>243</v>
      </c>
      <c r="M44" s="25"/>
      <c r="N44" s="24">
        <f t="shared" si="8"/>
        <v>1998</v>
      </c>
      <c r="O44" s="25">
        <v>36119</v>
      </c>
      <c r="P44" s="23" t="s">
        <v>75</v>
      </c>
      <c r="Q44" s="23" t="s">
        <v>75</v>
      </c>
      <c r="R44" s="23" t="s">
        <v>75</v>
      </c>
      <c r="S44" s="23" t="s">
        <v>75</v>
      </c>
      <c r="T44" s="23" t="s">
        <v>75</v>
      </c>
      <c r="U44" s="23" t="s">
        <v>75</v>
      </c>
      <c r="V44" s="19">
        <v>1</v>
      </c>
      <c r="W44" s="402">
        <f t="shared" si="1"/>
        <v>0</v>
      </c>
      <c r="X44" s="402">
        <f t="shared" si="2"/>
        <v>0</v>
      </c>
      <c r="Y44" s="402">
        <f t="shared" si="3"/>
        <v>0</v>
      </c>
      <c r="Z44" s="19">
        <v>-1</v>
      </c>
      <c r="AA44" s="19">
        <v>-2</v>
      </c>
      <c r="AB44" s="19">
        <v>1</v>
      </c>
      <c r="AC44" s="19">
        <v>1</v>
      </c>
      <c r="AD44" s="19">
        <v>0</v>
      </c>
      <c r="AE44" s="19">
        <v>0</v>
      </c>
      <c r="AF44" s="19">
        <v>1</v>
      </c>
      <c r="AG44" s="19">
        <v>1</v>
      </c>
      <c r="AH44" s="19">
        <v>1</v>
      </c>
      <c r="AI44" s="19">
        <v>1</v>
      </c>
      <c r="AJ44" s="18" t="s">
        <v>96</v>
      </c>
      <c r="AK44" s="18" t="s">
        <v>97</v>
      </c>
      <c r="AL44" s="21" t="s">
        <v>244</v>
      </c>
      <c r="AM44" s="19">
        <f t="shared" si="10"/>
        <v>2</v>
      </c>
      <c r="AN44" s="19">
        <v>0</v>
      </c>
      <c r="AO44" s="19">
        <v>1</v>
      </c>
      <c r="AP44" s="19">
        <v>0</v>
      </c>
      <c r="AQ44" s="19">
        <v>-1</v>
      </c>
      <c r="AR44" s="19">
        <v>1</v>
      </c>
      <c r="AS44" s="19">
        <v>0</v>
      </c>
      <c r="AT44" s="19">
        <v>0</v>
      </c>
      <c r="AU44" s="26">
        <f t="shared" si="9"/>
        <v>-1</v>
      </c>
      <c r="AV44" s="19">
        <v>1</v>
      </c>
      <c r="AW44" s="19">
        <v>0</v>
      </c>
      <c r="AX44" s="26">
        <v>0</v>
      </c>
      <c r="AY44" s="402">
        <v>0</v>
      </c>
      <c r="AZ44" s="19">
        <v>0</v>
      </c>
      <c r="BA44" s="19">
        <v>0</v>
      </c>
      <c r="BB44" s="19">
        <v>0</v>
      </c>
      <c r="BC44" s="19">
        <v>0</v>
      </c>
      <c r="BD44" s="16"/>
      <c r="BE44" s="20"/>
      <c r="BF44" s="20"/>
      <c r="BG44" s="20"/>
      <c r="BH44" s="20"/>
      <c r="BI44" s="20"/>
      <c r="BJ44" s="19">
        <v>1</v>
      </c>
      <c r="BK44" s="20"/>
      <c r="BL44" s="20"/>
      <c r="BM44" s="20"/>
      <c r="BN44" s="20"/>
      <c r="BO44" s="20"/>
      <c r="BP44" s="370"/>
      <c r="BQ44" s="370"/>
      <c r="BR44" s="370"/>
      <c r="BS44" s="370"/>
      <c r="BT44" s="370"/>
      <c r="BU44" s="370"/>
      <c r="BV44" s="370"/>
      <c r="BW44" s="370"/>
      <c r="BX44" s="370"/>
      <c r="BY44" s="370"/>
      <c r="BZ44" s="370"/>
      <c r="CA44" s="370"/>
      <c r="CB44" s="370"/>
      <c r="CC44" s="370"/>
      <c r="CD44" s="370"/>
      <c r="CE44" s="370"/>
      <c r="CF44" s="370"/>
      <c r="CG44" s="370"/>
      <c r="CH44" s="370"/>
      <c r="CI44" s="370"/>
      <c r="CJ44" s="370"/>
      <c r="CK44" s="370"/>
      <c r="CL44" s="370"/>
      <c r="CM44" s="370"/>
      <c r="CN44" s="370"/>
      <c r="CO44" s="370"/>
      <c r="CP44" s="370"/>
      <c r="CQ44" s="370"/>
      <c r="CR44" s="370"/>
      <c r="CS44" s="370"/>
      <c r="CT44" s="370"/>
      <c r="CU44" s="370"/>
      <c r="CV44" s="370"/>
      <c r="CW44" s="370"/>
      <c r="CX44" s="370"/>
      <c r="CY44" s="370"/>
      <c r="CZ44" s="370"/>
      <c r="DA44" s="370"/>
      <c r="DB44" s="370"/>
      <c r="DC44" s="370"/>
      <c r="DD44" s="370"/>
      <c r="DE44" s="370"/>
      <c r="DF44" s="370"/>
      <c r="DG44" s="370"/>
      <c r="DH44" s="370"/>
      <c r="DI44" s="370"/>
      <c r="DJ44" s="370"/>
      <c r="DK44" s="370"/>
      <c r="DL44" s="370"/>
      <c r="DM44" s="370"/>
      <c r="DN44" s="370"/>
      <c r="DO44" s="370"/>
      <c r="DP44" s="370"/>
      <c r="DQ44" s="370"/>
      <c r="DR44" s="370"/>
      <c r="DS44" s="370"/>
      <c r="DT44" s="370"/>
      <c r="DU44" s="370"/>
      <c r="DV44" s="370"/>
      <c r="DW44" s="370"/>
      <c r="DX44" s="370"/>
      <c r="DY44" s="370"/>
      <c r="DZ44" s="370"/>
      <c r="EA44" s="370"/>
      <c r="EB44" s="370"/>
      <c r="EC44" s="370"/>
      <c r="ED44" s="370"/>
      <c r="EE44" s="370"/>
      <c r="EF44" s="370"/>
      <c r="EG44" s="370"/>
      <c r="EH44" s="370"/>
      <c r="EI44" s="370"/>
      <c r="EJ44" s="370"/>
      <c r="EK44" s="370"/>
      <c r="EL44" s="370"/>
      <c r="EM44" s="370"/>
      <c r="EN44" s="370"/>
      <c r="EO44" s="370"/>
      <c r="EP44" s="370"/>
      <c r="EQ44" s="370"/>
      <c r="ER44" s="370"/>
      <c r="ES44" s="370"/>
      <c r="ET44" s="370"/>
      <c r="EU44" s="370"/>
      <c r="EV44" s="370"/>
      <c r="EW44" s="370"/>
      <c r="EX44" s="370"/>
      <c r="EY44" s="370"/>
      <c r="EZ44" s="370"/>
      <c r="FA44" s="370"/>
      <c r="FB44" s="370"/>
      <c r="FC44" s="370"/>
      <c r="FD44" s="370"/>
      <c r="FE44" s="370"/>
      <c r="FF44" s="370"/>
      <c r="FG44" s="370"/>
      <c r="FH44" s="370"/>
      <c r="FI44" s="370"/>
      <c r="FJ44" s="370"/>
      <c r="FK44" s="370"/>
      <c r="FL44" s="370"/>
      <c r="FM44" s="370"/>
      <c r="FN44" s="370"/>
      <c r="FO44" s="370"/>
      <c r="FP44" s="370"/>
      <c r="FQ44" s="370"/>
      <c r="FR44" s="370"/>
      <c r="FS44" s="370"/>
      <c r="FT44" s="370"/>
      <c r="FU44" s="370"/>
      <c r="FV44" s="370"/>
      <c r="FW44" s="370"/>
      <c r="FX44" s="370"/>
      <c r="FY44" s="370"/>
      <c r="FZ44" s="370"/>
      <c r="GA44" s="370"/>
      <c r="GB44" s="370"/>
      <c r="GC44" s="370"/>
      <c r="GD44" s="370"/>
      <c r="GE44" s="370"/>
      <c r="GF44" s="370"/>
      <c r="GG44" s="370"/>
      <c r="GH44" s="370"/>
      <c r="GI44" s="370"/>
      <c r="GJ44" s="370"/>
      <c r="GK44" s="370"/>
      <c r="GL44" s="370"/>
      <c r="GM44" s="370"/>
      <c r="GN44" s="370"/>
      <c r="GO44" s="370"/>
      <c r="GP44" s="370"/>
      <c r="GQ44" s="370"/>
      <c r="GR44" s="370"/>
      <c r="GS44" s="370"/>
      <c r="GT44" s="370"/>
      <c r="GU44" s="370"/>
      <c r="GV44" s="370"/>
      <c r="GW44" s="370"/>
      <c r="GX44" s="370"/>
      <c r="GY44" s="370"/>
      <c r="GZ44" s="370"/>
      <c r="HA44" s="370"/>
      <c r="HB44" s="370"/>
      <c r="HC44" s="370"/>
      <c r="HD44" s="370"/>
      <c r="HE44" s="370"/>
      <c r="HF44" s="370"/>
      <c r="HG44" s="370"/>
      <c r="HH44" s="370"/>
      <c r="HI44" s="370"/>
      <c r="HJ44" s="370"/>
      <c r="HK44" s="370"/>
      <c r="HL44" s="370"/>
      <c r="HM44" s="370"/>
      <c r="HN44" s="370"/>
      <c r="HO44" s="370"/>
      <c r="HP44" s="370"/>
      <c r="HQ44" s="370"/>
      <c r="HR44" s="370"/>
      <c r="HS44" s="370"/>
      <c r="HT44" s="370"/>
      <c r="HU44" s="370"/>
      <c r="HV44" s="370"/>
      <c r="HW44" s="370"/>
      <c r="HX44" s="370"/>
      <c r="HY44" s="370"/>
      <c r="HZ44" s="370"/>
      <c r="IA44" s="370"/>
      <c r="IB44" s="370"/>
      <c r="IC44" s="370"/>
      <c r="ID44" s="370"/>
      <c r="IE44" s="370"/>
      <c r="IF44" s="370"/>
      <c r="IG44" s="370"/>
      <c r="IH44" s="370"/>
      <c r="II44" s="370"/>
      <c r="IJ44" s="370"/>
      <c r="IK44" s="370"/>
      <c r="IL44" s="370"/>
      <c r="IM44" s="370"/>
      <c r="IN44" s="370"/>
      <c r="IO44" s="370"/>
      <c r="IP44" s="370"/>
      <c r="IQ44" s="370"/>
      <c r="IR44" s="370"/>
      <c r="IS44" s="370"/>
      <c r="IT44" s="370"/>
      <c r="IU44" s="370"/>
      <c r="IV44" s="370"/>
    </row>
    <row r="45" spans="1:256" ht="224" hidden="1" x14ac:dyDescent="0.2">
      <c r="A45" s="17" t="s">
        <v>67</v>
      </c>
      <c r="B45" s="42"/>
      <c r="C45" s="64" t="s">
        <v>1300</v>
      </c>
      <c r="D45" s="18" t="s">
        <v>69</v>
      </c>
      <c r="E45" s="18" t="s">
        <v>302</v>
      </c>
      <c r="F45" s="19">
        <v>1</v>
      </c>
      <c r="G45" s="19">
        <v>1</v>
      </c>
      <c r="H45" s="19">
        <v>1</v>
      </c>
      <c r="I45" s="20"/>
      <c r="J45" s="21" t="s">
        <v>1291</v>
      </c>
      <c r="K45" s="46"/>
      <c r="L45" s="21" t="s">
        <v>1292</v>
      </c>
      <c r="M45" s="25"/>
      <c r="N45" s="24">
        <f t="shared" si="8"/>
        <v>2014</v>
      </c>
      <c r="O45" s="25">
        <v>41990</v>
      </c>
      <c r="P45" s="23" t="s">
        <v>75</v>
      </c>
      <c r="Q45" s="23" t="s">
        <v>75</v>
      </c>
      <c r="R45" s="23" t="s">
        <v>75</v>
      </c>
      <c r="S45" s="23" t="s">
        <v>75</v>
      </c>
      <c r="T45" s="23" t="s">
        <v>75</v>
      </c>
      <c r="U45" s="23" t="s">
        <v>75</v>
      </c>
      <c r="V45" s="19">
        <v>1</v>
      </c>
      <c r="W45" s="402">
        <f t="shared" si="1"/>
        <v>0</v>
      </c>
      <c r="X45" s="402">
        <f t="shared" si="2"/>
        <v>0</v>
      </c>
      <c r="Y45" s="402">
        <f t="shared" si="3"/>
        <v>0</v>
      </c>
      <c r="Z45" s="19">
        <v>-1</v>
      </c>
      <c r="AA45" s="19">
        <v>-2</v>
      </c>
      <c r="AB45" s="19">
        <v>1</v>
      </c>
      <c r="AC45" s="26">
        <v>0</v>
      </c>
      <c r="AD45" s="19">
        <v>1</v>
      </c>
      <c r="AE45" s="26">
        <v>0</v>
      </c>
      <c r="AF45" s="26">
        <v>0</v>
      </c>
      <c r="AG45" s="19">
        <v>0</v>
      </c>
      <c r="AH45" s="19">
        <v>1</v>
      </c>
      <c r="AI45" s="26">
        <v>0</v>
      </c>
      <c r="AJ45" s="18" t="s">
        <v>76</v>
      </c>
      <c r="AK45" s="18" t="s">
        <v>77</v>
      </c>
      <c r="AL45" s="21" t="s">
        <v>1293</v>
      </c>
      <c r="AM45" s="19">
        <f t="shared" si="10"/>
        <v>2</v>
      </c>
      <c r="AN45" s="19">
        <v>0</v>
      </c>
      <c r="AO45" s="19">
        <v>1</v>
      </c>
      <c r="AP45" s="19">
        <v>1</v>
      </c>
      <c r="AQ45" s="19">
        <v>-1</v>
      </c>
      <c r="AR45" s="19">
        <v>1</v>
      </c>
      <c r="AS45" s="19">
        <v>0</v>
      </c>
      <c r="AT45" s="19">
        <v>0</v>
      </c>
      <c r="AU45" s="26">
        <f t="shared" si="9"/>
        <v>-1</v>
      </c>
      <c r="AV45" s="19">
        <v>0</v>
      </c>
      <c r="AW45" s="19">
        <v>0</v>
      </c>
      <c r="AX45" s="19">
        <v>0</v>
      </c>
      <c r="AY45" s="402">
        <v>0</v>
      </c>
      <c r="AZ45" s="19">
        <v>0</v>
      </c>
      <c r="BA45" s="19">
        <v>0</v>
      </c>
      <c r="BB45" s="19">
        <v>0</v>
      </c>
      <c r="BC45" s="19">
        <v>0</v>
      </c>
      <c r="BD45" s="16"/>
      <c r="BE45" s="20"/>
      <c r="BF45" s="20"/>
      <c r="BG45" s="20"/>
      <c r="BH45" s="20"/>
      <c r="BI45" s="20"/>
      <c r="BJ45" s="19">
        <v>1</v>
      </c>
      <c r="BK45" s="20"/>
      <c r="BL45" s="20"/>
      <c r="BM45" s="20"/>
      <c r="BN45" s="20"/>
      <c r="BO45" s="20"/>
      <c r="BP45" s="370"/>
      <c r="BQ45" s="370"/>
      <c r="BR45" s="370"/>
      <c r="BS45" s="370"/>
      <c r="BT45" s="370"/>
      <c r="BU45" s="370"/>
      <c r="BV45" s="370"/>
      <c r="BW45" s="370"/>
      <c r="BX45" s="370"/>
      <c r="BY45" s="370"/>
      <c r="BZ45" s="370"/>
      <c r="CA45" s="370"/>
      <c r="CB45" s="370"/>
      <c r="CC45" s="370"/>
      <c r="CD45" s="370"/>
      <c r="CE45" s="370"/>
      <c r="CF45" s="370"/>
      <c r="CG45" s="370"/>
      <c r="CH45" s="370"/>
      <c r="CI45" s="370"/>
      <c r="CJ45" s="370"/>
      <c r="CK45" s="370"/>
      <c r="CL45" s="370"/>
      <c r="CM45" s="370"/>
      <c r="CN45" s="370"/>
      <c r="CO45" s="370"/>
      <c r="CP45" s="370"/>
      <c r="CQ45" s="370"/>
      <c r="CR45" s="370"/>
      <c r="CS45" s="370"/>
      <c r="CT45" s="370"/>
      <c r="CU45" s="370"/>
      <c r="CV45" s="370"/>
      <c r="CW45" s="370"/>
      <c r="CX45" s="370"/>
      <c r="CY45" s="370"/>
      <c r="CZ45" s="370"/>
      <c r="DA45" s="370"/>
      <c r="DB45" s="370"/>
      <c r="DC45" s="370"/>
      <c r="DD45" s="370"/>
      <c r="DE45" s="370"/>
      <c r="DF45" s="370"/>
      <c r="DG45" s="370"/>
      <c r="DH45" s="370"/>
      <c r="DI45" s="370"/>
      <c r="DJ45" s="370"/>
      <c r="DK45" s="370"/>
      <c r="DL45" s="370"/>
      <c r="DM45" s="370"/>
      <c r="DN45" s="370"/>
      <c r="DO45" s="370"/>
      <c r="DP45" s="370"/>
      <c r="DQ45" s="370"/>
      <c r="DR45" s="370"/>
      <c r="DS45" s="370"/>
      <c r="DT45" s="370"/>
      <c r="DU45" s="370"/>
      <c r="DV45" s="370"/>
      <c r="DW45" s="370"/>
      <c r="DX45" s="370"/>
      <c r="DY45" s="370"/>
      <c r="DZ45" s="370"/>
      <c r="EA45" s="370"/>
      <c r="EB45" s="370"/>
      <c r="EC45" s="370"/>
      <c r="ED45" s="370"/>
      <c r="EE45" s="370"/>
      <c r="EF45" s="370"/>
      <c r="EG45" s="370"/>
      <c r="EH45" s="370"/>
      <c r="EI45" s="370"/>
      <c r="EJ45" s="370"/>
      <c r="EK45" s="370"/>
      <c r="EL45" s="370"/>
      <c r="EM45" s="370"/>
      <c r="EN45" s="370"/>
      <c r="EO45" s="370"/>
      <c r="EP45" s="370"/>
      <c r="EQ45" s="370"/>
      <c r="ER45" s="370"/>
      <c r="ES45" s="370"/>
      <c r="ET45" s="370"/>
      <c r="EU45" s="370"/>
      <c r="EV45" s="370"/>
      <c r="EW45" s="370"/>
      <c r="EX45" s="370"/>
      <c r="EY45" s="370"/>
      <c r="EZ45" s="370"/>
      <c r="FA45" s="370"/>
      <c r="FB45" s="370"/>
      <c r="FC45" s="370"/>
      <c r="FD45" s="370"/>
      <c r="FE45" s="370"/>
      <c r="FF45" s="370"/>
      <c r="FG45" s="370"/>
      <c r="FH45" s="370"/>
      <c r="FI45" s="370"/>
      <c r="FJ45" s="370"/>
      <c r="FK45" s="370"/>
      <c r="FL45" s="370"/>
      <c r="FM45" s="370"/>
      <c r="FN45" s="370"/>
      <c r="FO45" s="370"/>
      <c r="FP45" s="370"/>
      <c r="FQ45" s="370"/>
      <c r="FR45" s="370"/>
      <c r="FS45" s="370"/>
      <c r="FT45" s="370"/>
      <c r="FU45" s="370"/>
      <c r="FV45" s="370"/>
      <c r="FW45" s="370"/>
      <c r="FX45" s="370"/>
      <c r="FY45" s="370"/>
      <c r="FZ45" s="370"/>
      <c r="GA45" s="370"/>
      <c r="GB45" s="370"/>
      <c r="GC45" s="370"/>
      <c r="GD45" s="370"/>
      <c r="GE45" s="370"/>
      <c r="GF45" s="370"/>
      <c r="GG45" s="370"/>
      <c r="GH45" s="370"/>
      <c r="GI45" s="370"/>
      <c r="GJ45" s="370"/>
      <c r="GK45" s="370"/>
      <c r="GL45" s="370"/>
      <c r="GM45" s="370"/>
      <c r="GN45" s="370"/>
      <c r="GO45" s="370"/>
      <c r="GP45" s="370"/>
      <c r="GQ45" s="370"/>
      <c r="GR45" s="370"/>
      <c r="GS45" s="370"/>
      <c r="GT45" s="370"/>
      <c r="GU45" s="370"/>
      <c r="GV45" s="370"/>
      <c r="GW45" s="370"/>
      <c r="GX45" s="370"/>
      <c r="GY45" s="370"/>
      <c r="GZ45" s="370"/>
      <c r="HA45" s="370"/>
      <c r="HB45" s="370"/>
      <c r="HC45" s="370"/>
      <c r="HD45" s="370"/>
      <c r="HE45" s="370"/>
      <c r="HF45" s="370"/>
      <c r="HG45" s="370"/>
      <c r="HH45" s="370"/>
      <c r="HI45" s="370"/>
      <c r="HJ45" s="370"/>
      <c r="HK45" s="370"/>
      <c r="HL45" s="370"/>
      <c r="HM45" s="370"/>
      <c r="HN45" s="370"/>
      <c r="HO45" s="370"/>
      <c r="HP45" s="370"/>
      <c r="HQ45" s="370"/>
      <c r="HR45" s="370"/>
      <c r="HS45" s="370"/>
      <c r="HT45" s="370"/>
      <c r="HU45" s="370"/>
      <c r="HV45" s="370"/>
      <c r="HW45" s="370"/>
      <c r="HX45" s="370"/>
      <c r="HY45" s="370"/>
      <c r="HZ45" s="370"/>
      <c r="IA45" s="370"/>
      <c r="IB45" s="370"/>
      <c r="IC45" s="370"/>
      <c r="ID45" s="370"/>
      <c r="IE45" s="370"/>
      <c r="IF45" s="370"/>
      <c r="IG45" s="370"/>
      <c r="IH45" s="370"/>
      <c r="II45" s="370"/>
      <c r="IJ45" s="370"/>
      <c r="IK45" s="370"/>
      <c r="IL45" s="370"/>
      <c r="IM45" s="370"/>
      <c r="IN45" s="370"/>
      <c r="IO45" s="370"/>
      <c r="IP45" s="370"/>
      <c r="IQ45" s="370"/>
      <c r="IR45" s="370"/>
      <c r="IS45" s="370"/>
      <c r="IT45" s="370"/>
      <c r="IU45" s="370"/>
      <c r="IV45" s="370"/>
    </row>
    <row r="46" spans="1:256" ht="32" hidden="1" x14ac:dyDescent="0.2">
      <c r="A46" s="17" t="s">
        <v>106</v>
      </c>
      <c r="B46" s="42"/>
      <c r="C46" s="64" t="s">
        <v>1366</v>
      </c>
      <c r="D46" s="18" t="s">
        <v>69</v>
      </c>
      <c r="E46" s="18" t="s">
        <v>302</v>
      </c>
      <c r="F46" s="19">
        <v>1</v>
      </c>
      <c r="G46" s="19">
        <v>0</v>
      </c>
      <c r="H46" s="19">
        <v>0</v>
      </c>
      <c r="I46" s="20"/>
      <c r="J46" s="21" t="s">
        <v>1367</v>
      </c>
      <c r="K46" s="22" t="s">
        <v>1368</v>
      </c>
      <c r="L46" s="20"/>
      <c r="M46" s="25"/>
      <c r="N46" s="24">
        <f t="shared" si="8"/>
        <v>2004</v>
      </c>
      <c r="O46" s="25">
        <v>38321</v>
      </c>
      <c r="P46" s="18" t="s">
        <v>75</v>
      </c>
      <c r="Q46" s="18" t="s">
        <v>75</v>
      </c>
      <c r="R46" s="18" t="s">
        <v>75</v>
      </c>
      <c r="S46" s="18" t="s">
        <v>75</v>
      </c>
      <c r="T46" s="18" t="s">
        <v>75</v>
      </c>
      <c r="U46" s="18" t="s">
        <v>75</v>
      </c>
      <c r="V46" s="19">
        <v>1</v>
      </c>
      <c r="W46" s="402">
        <f t="shared" si="1"/>
        <v>0</v>
      </c>
      <c r="X46" s="402">
        <f t="shared" si="2"/>
        <v>0</v>
      </c>
      <c r="Y46" s="402">
        <f t="shared" si="3"/>
        <v>0</v>
      </c>
      <c r="Z46" s="18" t="s">
        <v>75</v>
      </c>
      <c r="AA46" s="18" t="s">
        <v>75</v>
      </c>
      <c r="AB46" s="19">
        <v>1</v>
      </c>
      <c r="AC46" s="19">
        <v>0</v>
      </c>
      <c r="AD46" s="19">
        <v>1</v>
      </c>
      <c r="AE46" s="19">
        <v>0</v>
      </c>
      <c r="AF46" s="19">
        <v>1</v>
      </c>
      <c r="AG46" s="19">
        <v>-1</v>
      </c>
      <c r="AH46" s="19">
        <v>1</v>
      </c>
      <c r="AI46" s="26">
        <v>0</v>
      </c>
      <c r="AJ46" s="18" t="s">
        <v>76</v>
      </c>
      <c r="AK46" s="18" t="s">
        <v>77</v>
      </c>
      <c r="AL46" s="21" t="s">
        <v>1369</v>
      </c>
      <c r="AM46" s="19">
        <f t="shared" si="10"/>
        <v>3</v>
      </c>
      <c r="AN46" s="19">
        <v>1</v>
      </c>
      <c r="AO46" s="19">
        <v>1</v>
      </c>
      <c r="AP46" s="19">
        <v>0</v>
      </c>
      <c r="AQ46" s="19">
        <v>0</v>
      </c>
      <c r="AR46" s="19">
        <v>0</v>
      </c>
      <c r="AS46" s="19">
        <v>-1</v>
      </c>
      <c r="AT46" s="19">
        <v>0</v>
      </c>
      <c r="AU46" s="26">
        <f t="shared" si="9"/>
        <v>-1</v>
      </c>
      <c r="AV46" s="19">
        <v>0</v>
      </c>
      <c r="AW46" s="19">
        <v>0</v>
      </c>
      <c r="AX46" s="19">
        <v>0</v>
      </c>
      <c r="AY46" s="402">
        <v>0</v>
      </c>
      <c r="AZ46" s="19">
        <v>0</v>
      </c>
      <c r="BA46" s="19">
        <v>0</v>
      </c>
      <c r="BB46" s="19">
        <v>0</v>
      </c>
      <c r="BC46" s="19">
        <v>0</v>
      </c>
      <c r="BD46" s="16"/>
      <c r="BE46" s="20"/>
      <c r="BF46" s="18" t="s">
        <v>1315</v>
      </c>
      <c r="BG46" s="20"/>
      <c r="BH46" s="18" t="s">
        <v>1370</v>
      </c>
      <c r="BI46" s="20"/>
      <c r="BJ46" s="19">
        <v>1</v>
      </c>
      <c r="BK46" s="20"/>
      <c r="BL46" s="20"/>
      <c r="BM46" s="20"/>
      <c r="BN46" s="20"/>
      <c r="BO46" s="20"/>
      <c r="BP46" s="370"/>
      <c r="BQ46" s="370"/>
      <c r="BR46" s="370"/>
      <c r="BS46" s="370"/>
      <c r="BT46" s="370"/>
      <c r="BU46" s="370"/>
      <c r="BV46" s="370"/>
      <c r="BW46" s="370"/>
      <c r="BX46" s="370"/>
      <c r="BY46" s="370"/>
      <c r="BZ46" s="370"/>
      <c r="CA46" s="370"/>
      <c r="CB46" s="370"/>
      <c r="CC46" s="370"/>
      <c r="CD46" s="370"/>
      <c r="CE46" s="370"/>
      <c r="CF46" s="370"/>
      <c r="CG46" s="370"/>
      <c r="CH46" s="370"/>
      <c r="CI46" s="370"/>
      <c r="CJ46" s="370"/>
      <c r="CK46" s="370"/>
      <c r="CL46" s="370"/>
      <c r="CM46" s="370"/>
      <c r="CN46" s="370"/>
      <c r="CO46" s="370"/>
      <c r="CP46" s="370"/>
      <c r="CQ46" s="370"/>
      <c r="CR46" s="370"/>
      <c r="CS46" s="370"/>
      <c r="CT46" s="370"/>
      <c r="CU46" s="370"/>
      <c r="CV46" s="370"/>
      <c r="CW46" s="370"/>
      <c r="CX46" s="370"/>
      <c r="CY46" s="370"/>
      <c r="CZ46" s="370"/>
      <c r="DA46" s="370"/>
      <c r="DB46" s="370"/>
      <c r="DC46" s="370"/>
      <c r="DD46" s="370"/>
      <c r="DE46" s="370"/>
      <c r="DF46" s="370"/>
      <c r="DG46" s="370"/>
      <c r="DH46" s="370"/>
      <c r="DI46" s="370"/>
      <c r="DJ46" s="370"/>
      <c r="DK46" s="370"/>
      <c r="DL46" s="370"/>
      <c r="DM46" s="370"/>
      <c r="DN46" s="370"/>
      <c r="DO46" s="370"/>
      <c r="DP46" s="370"/>
      <c r="DQ46" s="370"/>
      <c r="DR46" s="370"/>
      <c r="DS46" s="370"/>
      <c r="DT46" s="370"/>
      <c r="DU46" s="370"/>
      <c r="DV46" s="370"/>
      <c r="DW46" s="370"/>
      <c r="DX46" s="370"/>
      <c r="DY46" s="370"/>
      <c r="DZ46" s="370"/>
      <c r="EA46" s="370"/>
      <c r="EB46" s="370"/>
      <c r="EC46" s="370"/>
      <c r="ED46" s="370"/>
      <c r="EE46" s="370"/>
      <c r="EF46" s="370"/>
      <c r="EG46" s="370"/>
      <c r="EH46" s="370"/>
      <c r="EI46" s="370"/>
      <c r="EJ46" s="370"/>
      <c r="EK46" s="370"/>
      <c r="EL46" s="370"/>
      <c r="EM46" s="370"/>
      <c r="EN46" s="370"/>
      <c r="EO46" s="370"/>
      <c r="EP46" s="370"/>
      <c r="EQ46" s="370"/>
      <c r="ER46" s="370"/>
      <c r="ES46" s="370"/>
      <c r="ET46" s="370"/>
      <c r="EU46" s="370"/>
      <c r="EV46" s="370"/>
      <c r="EW46" s="370"/>
      <c r="EX46" s="370"/>
      <c r="EY46" s="370"/>
      <c r="EZ46" s="370"/>
      <c r="FA46" s="370"/>
      <c r="FB46" s="370"/>
      <c r="FC46" s="370"/>
      <c r="FD46" s="370"/>
      <c r="FE46" s="370"/>
      <c r="FF46" s="370"/>
      <c r="FG46" s="370"/>
      <c r="FH46" s="370"/>
      <c r="FI46" s="370"/>
      <c r="FJ46" s="370"/>
      <c r="FK46" s="370"/>
      <c r="FL46" s="370"/>
      <c r="FM46" s="370"/>
      <c r="FN46" s="370"/>
      <c r="FO46" s="370"/>
      <c r="FP46" s="370"/>
      <c r="FQ46" s="370"/>
      <c r="FR46" s="370"/>
      <c r="FS46" s="370"/>
      <c r="FT46" s="370"/>
      <c r="FU46" s="370"/>
      <c r="FV46" s="370"/>
      <c r="FW46" s="370"/>
      <c r="FX46" s="370"/>
      <c r="FY46" s="370"/>
      <c r="FZ46" s="370"/>
      <c r="GA46" s="370"/>
      <c r="GB46" s="370"/>
      <c r="GC46" s="370"/>
      <c r="GD46" s="370"/>
      <c r="GE46" s="370"/>
      <c r="GF46" s="370"/>
      <c r="GG46" s="370"/>
      <c r="GH46" s="370"/>
      <c r="GI46" s="370"/>
      <c r="GJ46" s="370"/>
      <c r="GK46" s="370"/>
      <c r="GL46" s="370"/>
      <c r="GM46" s="370"/>
      <c r="GN46" s="370"/>
      <c r="GO46" s="370"/>
      <c r="GP46" s="370"/>
      <c r="GQ46" s="370"/>
      <c r="GR46" s="370"/>
      <c r="GS46" s="370"/>
      <c r="GT46" s="370"/>
      <c r="GU46" s="370"/>
      <c r="GV46" s="370"/>
      <c r="GW46" s="370"/>
      <c r="GX46" s="370"/>
      <c r="GY46" s="370"/>
      <c r="GZ46" s="370"/>
      <c r="HA46" s="370"/>
      <c r="HB46" s="370"/>
      <c r="HC46" s="370"/>
      <c r="HD46" s="370"/>
      <c r="HE46" s="370"/>
      <c r="HF46" s="370"/>
      <c r="HG46" s="370"/>
      <c r="HH46" s="370"/>
      <c r="HI46" s="370"/>
      <c r="HJ46" s="370"/>
      <c r="HK46" s="370"/>
      <c r="HL46" s="370"/>
      <c r="HM46" s="370"/>
      <c r="HN46" s="370"/>
      <c r="HO46" s="370"/>
      <c r="HP46" s="370"/>
      <c r="HQ46" s="370"/>
      <c r="HR46" s="370"/>
      <c r="HS46" s="370"/>
      <c r="HT46" s="370"/>
      <c r="HU46" s="370"/>
      <c r="HV46" s="370"/>
      <c r="HW46" s="370"/>
      <c r="HX46" s="370"/>
      <c r="HY46" s="370"/>
      <c r="HZ46" s="370"/>
      <c r="IA46" s="370"/>
      <c r="IB46" s="370"/>
      <c r="IC46" s="370"/>
      <c r="ID46" s="370"/>
      <c r="IE46" s="370"/>
      <c r="IF46" s="370"/>
      <c r="IG46" s="370"/>
      <c r="IH46" s="370"/>
      <c r="II46" s="370"/>
      <c r="IJ46" s="370"/>
      <c r="IK46" s="370"/>
      <c r="IL46" s="370"/>
      <c r="IM46" s="370"/>
      <c r="IN46" s="370"/>
      <c r="IO46" s="370"/>
      <c r="IP46" s="370"/>
      <c r="IQ46" s="370"/>
      <c r="IR46" s="370"/>
      <c r="IS46" s="370"/>
      <c r="IT46" s="370"/>
      <c r="IU46" s="370"/>
      <c r="IV46" s="370"/>
    </row>
    <row r="47" spans="1:256" ht="112" hidden="1" x14ac:dyDescent="0.2">
      <c r="A47" s="17" t="s">
        <v>512</v>
      </c>
      <c r="B47" s="42"/>
      <c r="C47" s="64" t="s">
        <v>1168</v>
      </c>
      <c r="D47" s="18" t="s">
        <v>69</v>
      </c>
      <c r="E47" s="18" t="s">
        <v>302</v>
      </c>
      <c r="F47" s="19">
        <v>1</v>
      </c>
      <c r="G47" s="19">
        <v>0</v>
      </c>
      <c r="H47" s="19">
        <v>0</v>
      </c>
      <c r="I47" s="20"/>
      <c r="J47" s="21" t="s">
        <v>1169</v>
      </c>
      <c r="K47" s="22" t="s">
        <v>1170</v>
      </c>
      <c r="L47" s="21" t="s">
        <v>1171</v>
      </c>
      <c r="M47" s="25"/>
      <c r="N47" s="24">
        <f t="shared" si="8"/>
        <v>2006</v>
      </c>
      <c r="O47" s="25">
        <v>39035</v>
      </c>
      <c r="P47" s="23" t="s">
        <v>75</v>
      </c>
      <c r="Q47" s="23" t="s">
        <v>75</v>
      </c>
      <c r="R47" s="23" t="s">
        <v>75</v>
      </c>
      <c r="S47" s="23" t="s">
        <v>75</v>
      </c>
      <c r="T47" s="23" t="s">
        <v>75</v>
      </c>
      <c r="U47" s="23" t="s">
        <v>75</v>
      </c>
      <c r="V47" s="19">
        <v>1</v>
      </c>
      <c r="W47" s="441">
        <f t="shared" si="1"/>
        <v>0</v>
      </c>
      <c r="X47" s="441">
        <f t="shared" si="2"/>
        <v>0</v>
      </c>
      <c r="Y47" s="441">
        <f t="shared" si="3"/>
        <v>0</v>
      </c>
      <c r="Z47" s="19">
        <v>-1</v>
      </c>
      <c r="AA47" s="19">
        <v>-2</v>
      </c>
      <c r="AB47" s="19">
        <v>1</v>
      </c>
      <c r="AC47" s="19">
        <v>0</v>
      </c>
      <c r="AD47" s="19">
        <v>1</v>
      </c>
      <c r="AE47" s="19">
        <v>0</v>
      </c>
      <c r="AF47" s="19">
        <v>1</v>
      </c>
      <c r="AG47" s="19">
        <v>-1</v>
      </c>
      <c r="AH47" s="19">
        <v>1</v>
      </c>
      <c r="AI47" s="26">
        <v>0</v>
      </c>
      <c r="AJ47" s="18" t="s">
        <v>76</v>
      </c>
      <c r="AK47" s="18" t="s">
        <v>77</v>
      </c>
      <c r="AL47" s="21" t="s">
        <v>1172</v>
      </c>
      <c r="AM47" s="19">
        <f t="shared" si="10"/>
        <v>3</v>
      </c>
      <c r="AN47" s="19">
        <v>1</v>
      </c>
      <c r="AO47" s="19">
        <v>1</v>
      </c>
      <c r="AP47" s="19">
        <v>0</v>
      </c>
      <c r="AQ47" s="19">
        <v>0</v>
      </c>
      <c r="AR47" s="19">
        <v>0</v>
      </c>
      <c r="AS47" s="19">
        <v>-1</v>
      </c>
      <c r="AT47" s="19">
        <v>0</v>
      </c>
      <c r="AU47" s="26">
        <f t="shared" si="9"/>
        <v>-1</v>
      </c>
      <c r="AV47" s="19">
        <v>1</v>
      </c>
      <c r="AW47" s="19">
        <v>0</v>
      </c>
      <c r="AX47" s="19">
        <v>0</v>
      </c>
      <c r="AY47" s="402">
        <v>0</v>
      </c>
      <c r="AZ47" s="19">
        <v>0</v>
      </c>
      <c r="BA47" s="19">
        <v>0</v>
      </c>
      <c r="BB47" s="19">
        <v>0</v>
      </c>
      <c r="BC47" s="19">
        <v>0</v>
      </c>
      <c r="BD47" s="16"/>
      <c r="BE47" s="20"/>
      <c r="BF47" s="18" t="s">
        <v>1173</v>
      </c>
      <c r="BG47" s="19">
        <v>1</v>
      </c>
      <c r="BH47" s="18" t="s">
        <v>1174</v>
      </c>
      <c r="BI47" s="20"/>
      <c r="BJ47" s="19">
        <v>1</v>
      </c>
      <c r="BK47" s="20"/>
      <c r="BL47" s="20"/>
      <c r="BM47" s="20"/>
      <c r="BN47" s="20"/>
      <c r="BO47" s="20"/>
      <c r="BP47" s="351"/>
      <c r="BQ47" s="351"/>
      <c r="BR47" s="351"/>
      <c r="BS47" s="351"/>
      <c r="BT47" s="351"/>
      <c r="BU47" s="351"/>
      <c r="BV47" s="351"/>
      <c r="BW47" s="351"/>
      <c r="BX47" s="351"/>
      <c r="BY47" s="351"/>
      <c r="BZ47" s="351"/>
      <c r="CA47" s="351"/>
      <c r="CB47" s="351"/>
      <c r="CC47" s="351"/>
      <c r="CD47" s="351"/>
      <c r="CE47" s="351"/>
      <c r="CF47" s="351"/>
      <c r="CG47" s="351"/>
      <c r="CH47" s="351"/>
      <c r="CI47" s="351"/>
      <c r="CJ47" s="351"/>
      <c r="CK47" s="351"/>
      <c r="CL47" s="351"/>
      <c r="CM47" s="351"/>
      <c r="CN47" s="351"/>
      <c r="CO47" s="351"/>
      <c r="CP47" s="351"/>
      <c r="CQ47" s="351"/>
      <c r="CR47" s="351"/>
      <c r="CS47" s="351"/>
      <c r="CT47" s="351"/>
      <c r="CU47" s="351"/>
      <c r="CV47" s="351"/>
      <c r="CW47" s="351"/>
      <c r="CX47" s="351"/>
      <c r="CY47" s="351"/>
      <c r="CZ47" s="351"/>
      <c r="DA47" s="351"/>
      <c r="DB47" s="351"/>
      <c r="DC47" s="351"/>
      <c r="DD47" s="351"/>
      <c r="DE47" s="351"/>
      <c r="DF47" s="351"/>
      <c r="DG47" s="351"/>
      <c r="DH47" s="351"/>
      <c r="DI47" s="351"/>
      <c r="DJ47" s="351"/>
      <c r="DK47" s="351"/>
      <c r="DL47" s="351"/>
      <c r="DM47" s="351"/>
      <c r="DN47" s="351"/>
      <c r="DO47" s="351"/>
      <c r="DP47" s="351"/>
      <c r="DQ47" s="351"/>
      <c r="DR47" s="351"/>
      <c r="DS47" s="351"/>
      <c r="DT47" s="351"/>
      <c r="DU47" s="351"/>
      <c r="DV47" s="351"/>
      <c r="DW47" s="351"/>
      <c r="DX47" s="351"/>
      <c r="DY47" s="351"/>
      <c r="DZ47" s="351"/>
      <c r="EA47" s="351"/>
      <c r="EB47" s="351"/>
      <c r="EC47" s="351"/>
      <c r="ED47" s="351"/>
      <c r="EE47" s="351"/>
      <c r="EF47" s="351"/>
      <c r="EG47" s="351"/>
      <c r="EH47" s="351"/>
      <c r="EI47" s="351"/>
      <c r="EJ47" s="351"/>
      <c r="EK47" s="351"/>
      <c r="EL47" s="351"/>
      <c r="EM47" s="351"/>
      <c r="EN47" s="351"/>
      <c r="EO47" s="351"/>
      <c r="EP47" s="351"/>
      <c r="EQ47" s="351"/>
      <c r="ER47" s="351"/>
      <c r="ES47" s="351"/>
      <c r="ET47" s="351"/>
      <c r="EU47" s="351"/>
      <c r="EV47" s="351"/>
      <c r="EW47" s="351"/>
      <c r="EX47" s="351"/>
      <c r="EY47" s="351"/>
      <c r="EZ47" s="351"/>
      <c r="FA47" s="351"/>
      <c r="FB47" s="351"/>
      <c r="FC47" s="351"/>
      <c r="FD47" s="351"/>
      <c r="FE47" s="351"/>
      <c r="FF47" s="351"/>
      <c r="FG47" s="351"/>
      <c r="FH47" s="351"/>
      <c r="FI47" s="351"/>
      <c r="FJ47" s="351"/>
      <c r="FK47" s="351"/>
      <c r="FL47" s="351"/>
      <c r="FM47" s="351"/>
      <c r="FN47" s="351"/>
      <c r="FO47" s="351"/>
      <c r="FP47" s="351"/>
      <c r="FQ47" s="351"/>
      <c r="FR47" s="351"/>
      <c r="FS47" s="351"/>
      <c r="FT47" s="351"/>
      <c r="FU47" s="351"/>
      <c r="FV47" s="351"/>
      <c r="FW47" s="351"/>
      <c r="FX47" s="351"/>
      <c r="FY47" s="351"/>
      <c r="FZ47" s="351"/>
      <c r="GA47" s="351"/>
      <c r="GB47" s="351"/>
      <c r="GC47" s="351"/>
      <c r="GD47" s="351"/>
      <c r="GE47" s="351"/>
      <c r="GF47" s="351"/>
      <c r="GG47" s="351"/>
      <c r="GH47" s="351"/>
      <c r="GI47" s="351"/>
      <c r="GJ47" s="351"/>
      <c r="GK47" s="351"/>
      <c r="GL47" s="351"/>
      <c r="GM47" s="351"/>
      <c r="GN47" s="351"/>
      <c r="GO47" s="351"/>
      <c r="GP47" s="351"/>
      <c r="GQ47" s="351"/>
      <c r="GR47" s="351"/>
      <c r="GS47" s="351"/>
      <c r="GT47" s="351"/>
      <c r="GU47" s="351"/>
      <c r="GV47" s="351"/>
      <c r="GW47" s="351"/>
      <c r="GX47" s="351"/>
      <c r="GY47" s="351"/>
      <c r="GZ47" s="351"/>
      <c r="HA47" s="351"/>
      <c r="HB47" s="351"/>
      <c r="HC47" s="351"/>
      <c r="HD47" s="351"/>
      <c r="HE47" s="351"/>
      <c r="HF47" s="351"/>
      <c r="HG47" s="351"/>
      <c r="HH47" s="351"/>
      <c r="HI47" s="351"/>
      <c r="HJ47" s="351"/>
      <c r="HK47" s="351"/>
      <c r="HL47" s="351"/>
      <c r="HM47" s="351"/>
      <c r="HN47" s="351"/>
      <c r="HO47" s="351"/>
      <c r="HP47" s="351"/>
      <c r="HQ47" s="351"/>
      <c r="HR47" s="351"/>
      <c r="HS47" s="351"/>
      <c r="HT47" s="351"/>
      <c r="HU47" s="351"/>
      <c r="HV47" s="351"/>
      <c r="HW47" s="351"/>
      <c r="HX47" s="351"/>
      <c r="HY47" s="351"/>
      <c r="HZ47" s="351"/>
      <c r="IA47" s="351"/>
      <c r="IB47" s="351"/>
      <c r="IC47" s="351"/>
      <c r="ID47" s="351"/>
      <c r="IE47" s="351"/>
      <c r="IF47" s="351"/>
      <c r="IG47" s="351"/>
      <c r="IH47" s="351"/>
      <c r="II47" s="351"/>
      <c r="IJ47" s="351"/>
      <c r="IK47" s="351"/>
      <c r="IL47" s="351"/>
      <c r="IM47" s="351"/>
      <c r="IN47" s="351"/>
      <c r="IO47" s="351"/>
      <c r="IP47" s="351"/>
      <c r="IQ47" s="351"/>
      <c r="IR47" s="351"/>
      <c r="IS47" s="351"/>
      <c r="IT47" s="351"/>
      <c r="IU47" s="351"/>
      <c r="IV47" s="351"/>
    </row>
    <row r="48" spans="1:256" ht="395" hidden="1" x14ac:dyDescent="0.2">
      <c r="A48" s="29" t="s">
        <v>186</v>
      </c>
      <c r="B48" s="30"/>
      <c r="C48" s="97" t="s">
        <v>2572</v>
      </c>
      <c r="D48" s="31" t="s">
        <v>270</v>
      </c>
      <c r="E48" s="31" t="s">
        <v>92</v>
      </c>
      <c r="F48" s="32">
        <v>1</v>
      </c>
      <c r="G48" s="32">
        <v>0</v>
      </c>
      <c r="H48" s="32">
        <v>0</v>
      </c>
      <c r="I48" s="33"/>
      <c r="J48" s="34" t="s">
        <v>2490</v>
      </c>
      <c r="K48" s="35"/>
      <c r="L48" s="34" t="s">
        <v>2496</v>
      </c>
      <c r="M48" s="36" t="s">
        <v>2244</v>
      </c>
      <c r="N48" s="24">
        <f t="shared" si="8"/>
        <v>1999</v>
      </c>
      <c r="O48" s="37">
        <v>36235</v>
      </c>
      <c r="P48" s="37">
        <v>36466</v>
      </c>
      <c r="Q48" s="36" t="s">
        <v>75</v>
      </c>
      <c r="R48" s="36" t="s">
        <v>75</v>
      </c>
      <c r="S48" s="36" t="s">
        <v>75</v>
      </c>
      <c r="T48" s="36" t="s">
        <v>75</v>
      </c>
      <c r="U48" s="36" t="s">
        <v>75</v>
      </c>
      <c r="V48" s="32">
        <v>1</v>
      </c>
      <c r="W48" s="19">
        <f t="shared" si="1"/>
        <v>0</v>
      </c>
      <c r="X48" s="19">
        <f t="shared" si="2"/>
        <v>0</v>
      </c>
      <c r="Y48" s="19">
        <f t="shared" si="3"/>
        <v>0</v>
      </c>
      <c r="Z48" s="96">
        <v>-1</v>
      </c>
      <c r="AA48" s="96">
        <v>-2</v>
      </c>
      <c r="AB48" s="32">
        <v>1</v>
      </c>
      <c r="AC48" s="32">
        <v>1</v>
      </c>
      <c r="AD48" s="32">
        <v>0</v>
      </c>
      <c r="AE48" s="32">
        <v>0</v>
      </c>
      <c r="AF48" s="32">
        <v>1</v>
      </c>
      <c r="AG48" s="32">
        <v>1</v>
      </c>
      <c r="AH48" s="32">
        <v>1</v>
      </c>
      <c r="AI48" s="32">
        <v>1</v>
      </c>
      <c r="AJ48" s="31" t="s">
        <v>96</v>
      </c>
      <c r="AK48" s="31" t="s">
        <v>97</v>
      </c>
      <c r="AL48" s="34" t="s">
        <v>2493</v>
      </c>
      <c r="AM48" s="19">
        <f t="shared" si="10"/>
        <v>3</v>
      </c>
      <c r="AN48" s="32">
        <v>1</v>
      </c>
      <c r="AO48" s="32">
        <v>1</v>
      </c>
      <c r="AP48" s="32">
        <v>1</v>
      </c>
      <c r="AQ48" s="32">
        <v>1</v>
      </c>
      <c r="AR48" s="32">
        <v>1</v>
      </c>
      <c r="AS48" s="33"/>
      <c r="AT48" s="32">
        <v>0</v>
      </c>
      <c r="AU48" s="26">
        <f t="shared" si="9"/>
        <v>-1</v>
      </c>
      <c r="AV48" s="32">
        <v>1</v>
      </c>
      <c r="AW48" s="32">
        <v>0</v>
      </c>
      <c r="AX48" s="32">
        <v>0</v>
      </c>
      <c r="AY48" s="402">
        <v>0</v>
      </c>
      <c r="AZ48" s="32">
        <v>0</v>
      </c>
      <c r="BA48" s="32">
        <v>0</v>
      </c>
      <c r="BB48" s="32">
        <v>0</v>
      </c>
      <c r="BC48" s="32">
        <v>0</v>
      </c>
      <c r="BD48" s="28"/>
      <c r="BE48" s="33"/>
      <c r="BF48" s="34" t="s">
        <v>2494</v>
      </c>
      <c r="BG48" s="33"/>
      <c r="BH48" s="33"/>
      <c r="BI48" s="32">
        <v>1</v>
      </c>
      <c r="BJ48" s="32">
        <v>1</v>
      </c>
      <c r="BK48" s="33"/>
      <c r="BL48" s="33"/>
      <c r="BM48" s="33"/>
      <c r="BN48" s="33"/>
      <c r="BO48" s="33"/>
      <c r="BP48" s="370"/>
      <c r="BQ48" s="370"/>
      <c r="BR48" s="370"/>
      <c r="BS48" s="370"/>
      <c r="BT48" s="370"/>
      <c r="BU48" s="370"/>
      <c r="BV48" s="370"/>
      <c r="BW48" s="370"/>
      <c r="BX48" s="370"/>
      <c r="BY48" s="370"/>
      <c r="BZ48" s="370"/>
      <c r="CA48" s="370"/>
      <c r="CB48" s="370"/>
      <c r="CC48" s="370"/>
      <c r="CD48" s="370"/>
      <c r="CE48" s="370"/>
      <c r="CF48" s="370"/>
      <c r="CG48" s="370"/>
      <c r="CH48" s="370"/>
      <c r="CI48" s="370"/>
      <c r="CJ48" s="370"/>
      <c r="CK48" s="370"/>
      <c r="CL48" s="370"/>
      <c r="CM48" s="370"/>
      <c r="CN48" s="370"/>
      <c r="CO48" s="370"/>
      <c r="CP48" s="370"/>
      <c r="CQ48" s="370"/>
      <c r="CR48" s="370"/>
      <c r="CS48" s="370"/>
      <c r="CT48" s="370"/>
      <c r="CU48" s="370"/>
      <c r="CV48" s="370"/>
      <c r="CW48" s="370"/>
      <c r="CX48" s="370"/>
      <c r="CY48" s="370"/>
      <c r="CZ48" s="370"/>
      <c r="DA48" s="370"/>
      <c r="DB48" s="370"/>
      <c r="DC48" s="370"/>
      <c r="DD48" s="370"/>
      <c r="DE48" s="370"/>
      <c r="DF48" s="370"/>
      <c r="DG48" s="370"/>
      <c r="DH48" s="370"/>
      <c r="DI48" s="370"/>
      <c r="DJ48" s="370"/>
      <c r="DK48" s="370"/>
      <c r="DL48" s="370"/>
      <c r="DM48" s="370"/>
      <c r="DN48" s="370"/>
      <c r="DO48" s="370"/>
      <c r="DP48" s="370"/>
      <c r="DQ48" s="370"/>
      <c r="DR48" s="370"/>
      <c r="DS48" s="370"/>
      <c r="DT48" s="370"/>
      <c r="DU48" s="370"/>
      <c r="DV48" s="370"/>
      <c r="DW48" s="370"/>
      <c r="DX48" s="370"/>
      <c r="DY48" s="370"/>
      <c r="DZ48" s="370"/>
      <c r="EA48" s="370"/>
      <c r="EB48" s="370"/>
      <c r="EC48" s="370"/>
      <c r="ED48" s="370"/>
      <c r="EE48" s="370"/>
      <c r="EF48" s="370"/>
      <c r="EG48" s="370"/>
      <c r="EH48" s="370"/>
      <c r="EI48" s="370"/>
      <c r="EJ48" s="370"/>
      <c r="EK48" s="370"/>
      <c r="EL48" s="370"/>
      <c r="EM48" s="370"/>
      <c r="EN48" s="370"/>
      <c r="EO48" s="370"/>
      <c r="EP48" s="370"/>
      <c r="EQ48" s="370"/>
      <c r="ER48" s="370"/>
      <c r="ES48" s="370"/>
      <c r="ET48" s="370"/>
      <c r="EU48" s="370"/>
      <c r="EV48" s="370"/>
      <c r="EW48" s="370"/>
      <c r="EX48" s="370"/>
      <c r="EY48" s="370"/>
      <c r="EZ48" s="370"/>
      <c r="FA48" s="370"/>
      <c r="FB48" s="370"/>
      <c r="FC48" s="370"/>
      <c r="FD48" s="370"/>
      <c r="FE48" s="370"/>
      <c r="FF48" s="370"/>
      <c r="FG48" s="370"/>
      <c r="FH48" s="370"/>
      <c r="FI48" s="370"/>
      <c r="FJ48" s="370"/>
      <c r="FK48" s="370"/>
      <c r="FL48" s="370"/>
      <c r="FM48" s="370"/>
      <c r="FN48" s="370"/>
      <c r="FO48" s="370"/>
      <c r="FP48" s="370"/>
      <c r="FQ48" s="370"/>
      <c r="FR48" s="370"/>
      <c r="FS48" s="370"/>
      <c r="FT48" s="370"/>
      <c r="FU48" s="370"/>
      <c r="FV48" s="370"/>
      <c r="FW48" s="370"/>
      <c r="FX48" s="370"/>
      <c r="FY48" s="370"/>
      <c r="FZ48" s="370"/>
      <c r="GA48" s="370"/>
      <c r="GB48" s="370"/>
      <c r="GC48" s="370"/>
      <c r="GD48" s="370"/>
      <c r="GE48" s="370"/>
      <c r="GF48" s="370"/>
      <c r="GG48" s="370"/>
      <c r="GH48" s="370"/>
      <c r="GI48" s="370"/>
      <c r="GJ48" s="370"/>
      <c r="GK48" s="370"/>
      <c r="GL48" s="370"/>
      <c r="GM48" s="370"/>
      <c r="GN48" s="370"/>
      <c r="GO48" s="370"/>
      <c r="GP48" s="370"/>
      <c r="GQ48" s="370"/>
      <c r="GR48" s="370"/>
      <c r="GS48" s="370"/>
      <c r="GT48" s="370"/>
      <c r="GU48" s="370"/>
      <c r="GV48" s="370"/>
      <c r="GW48" s="370"/>
      <c r="GX48" s="370"/>
      <c r="GY48" s="370"/>
      <c r="GZ48" s="370"/>
      <c r="HA48" s="370"/>
      <c r="HB48" s="370"/>
      <c r="HC48" s="370"/>
      <c r="HD48" s="370"/>
      <c r="HE48" s="370"/>
      <c r="HF48" s="370"/>
      <c r="HG48" s="370"/>
      <c r="HH48" s="370"/>
      <c r="HI48" s="370"/>
      <c r="HJ48" s="370"/>
      <c r="HK48" s="370"/>
      <c r="HL48" s="370"/>
      <c r="HM48" s="370"/>
      <c r="HN48" s="370"/>
      <c r="HO48" s="370"/>
      <c r="HP48" s="370"/>
      <c r="HQ48" s="370"/>
      <c r="HR48" s="370"/>
      <c r="HS48" s="370"/>
      <c r="HT48" s="370"/>
      <c r="HU48" s="370"/>
      <c r="HV48" s="370"/>
      <c r="HW48" s="370"/>
      <c r="HX48" s="370"/>
      <c r="HY48" s="370"/>
      <c r="HZ48" s="370"/>
      <c r="IA48" s="370"/>
      <c r="IB48" s="370"/>
      <c r="IC48" s="370"/>
      <c r="ID48" s="370"/>
      <c r="IE48" s="370"/>
      <c r="IF48" s="370"/>
      <c r="IG48" s="370"/>
      <c r="IH48" s="370"/>
      <c r="II48" s="370"/>
      <c r="IJ48" s="370"/>
      <c r="IK48" s="370"/>
      <c r="IL48" s="370"/>
      <c r="IM48" s="370"/>
      <c r="IN48" s="370"/>
      <c r="IO48" s="370"/>
      <c r="IP48" s="370"/>
      <c r="IQ48" s="370"/>
      <c r="IR48" s="370"/>
      <c r="IS48" s="370"/>
      <c r="IT48" s="370"/>
      <c r="IU48" s="370"/>
      <c r="IV48" s="370"/>
    </row>
    <row r="49" spans="1:256" ht="192" hidden="1" x14ac:dyDescent="0.2">
      <c r="A49" s="99" t="s">
        <v>3386</v>
      </c>
      <c r="B49" s="99"/>
      <c r="C49" s="492" t="s">
        <v>3396</v>
      </c>
      <c r="D49" s="442" t="s">
        <v>3413</v>
      </c>
      <c r="E49" s="442" t="s">
        <v>270</v>
      </c>
      <c r="F49" s="65">
        <v>1</v>
      </c>
      <c r="G49" s="65">
        <v>1</v>
      </c>
      <c r="H49" s="65">
        <v>1</v>
      </c>
      <c r="I49" s="100"/>
      <c r="J49" s="394" t="s">
        <v>3385</v>
      </c>
      <c r="K49" s="102"/>
      <c r="L49" s="394" t="s">
        <v>3408</v>
      </c>
      <c r="M49" s="103"/>
      <c r="N49" s="57">
        <v>2013</v>
      </c>
      <c r="O49" s="507">
        <v>41492</v>
      </c>
      <c r="P49" s="23" t="s">
        <v>75</v>
      </c>
      <c r="Q49" s="23" t="s">
        <v>75</v>
      </c>
      <c r="R49" s="23" t="s">
        <v>75</v>
      </c>
      <c r="S49" s="23" t="s">
        <v>75</v>
      </c>
      <c r="T49" s="23" t="s">
        <v>75</v>
      </c>
      <c r="U49" s="23" t="s">
        <v>75</v>
      </c>
      <c r="V49" s="19">
        <v>1</v>
      </c>
      <c r="W49" s="19">
        <v>0</v>
      </c>
      <c r="X49" s="19">
        <v>0</v>
      </c>
      <c r="Y49" s="19">
        <v>0</v>
      </c>
      <c r="Z49" s="19">
        <v>-1</v>
      </c>
      <c r="AA49" s="19">
        <v>-2</v>
      </c>
      <c r="AB49" s="442" t="s">
        <v>3602</v>
      </c>
      <c r="AC49" s="100">
        <v>1</v>
      </c>
      <c r="AD49" s="100">
        <v>0</v>
      </c>
      <c r="AE49" s="100">
        <v>1</v>
      </c>
      <c r="AF49" s="100">
        <v>0</v>
      </c>
      <c r="AG49" s="19">
        <v>1</v>
      </c>
      <c r="AH49" s="106">
        <v>0</v>
      </c>
      <c r="AI49" s="106">
        <v>0</v>
      </c>
      <c r="AJ49" s="442" t="s">
        <v>96</v>
      </c>
      <c r="AK49" s="442" t="s">
        <v>96</v>
      </c>
      <c r="AL49" s="392" t="s">
        <v>3614</v>
      </c>
      <c r="AM49" s="65">
        <v>3</v>
      </c>
      <c r="AN49" s="106">
        <v>1</v>
      </c>
      <c r="AO49" s="106">
        <v>1</v>
      </c>
      <c r="AP49" s="106">
        <v>1</v>
      </c>
      <c r="AQ49" s="106">
        <v>1</v>
      </c>
      <c r="AR49" s="106">
        <v>1</v>
      </c>
      <c r="AS49" s="106">
        <v>0</v>
      </c>
      <c r="AT49" s="68">
        <v>0</v>
      </c>
      <c r="AU49" s="26">
        <v>-1</v>
      </c>
      <c r="AV49" s="106">
        <v>-1</v>
      </c>
      <c r="AW49" s="106">
        <v>0</v>
      </c>
      <c r="AX49" s="106">
        <v>0</v>
      </c>
      <c r="AY49" s="402">
        <v>0</v>
      </c>
      <c r="AZ49" s="62">
        <v>0</v>
      </c>
      <c r="BA49" s="62">
        <v>0</v>
      </c>
      <c r="BB49" s="62">
        <v>0</v>
      </c>
      <c r="BC49" s="62">
        <v>0</v>
      </c>
      <c r="BD49" s="28"/>
      <c r="BE49" s="100"/>
      <c r="BF49" s="100"/>
      <c r="BG49" s="100"/>
      <c r="BH49" s="100"/>
      <c r="BI49" s="100"/>
      <c r="BJ49" s="106"/>
      <c r="BK49" s="100"/>
      <c r="BL49" s="100"/>
      <c r="BM49" s="100"/>
      <c r="BN49" s="100"/>
      <c r="BO49" s="100"/>
      <c r="BP49" s="370"/>
      <c r="BQ49" s="370"/>
      <c r="BR49" s="370"/>
      <c r="BS49" s="370"/>
      <c r="BT49" s="370"/>
      <c r="BU49" s="370"/>
      <c r="BV49" s="370"/>
      <c r="BW49" s="370"/>
      <c r="BX49" s="370"/>
      <c r="BY49" s="370"/>
      <c r="BZ49" s="370"/>
      <c r="CA49" s="370"/>
      <c r="CB49" s="370"/>
      <c r="CC49" s="370"/>
      <c r="CD49" s="370"/>
      <c r="CE49" s="370"/>
      <c r="CF49" s="370"/>
      <c r="CG49" s="370"/>
      <c r="CH49" s="370"/>
      <c r="CI49" s="370"/>
      <c r="CJ49" s="370"/>
      <c r="CK49" s="370"/>
      <c r="CL49" s="370"/>
      <c r="CM49" s="370"/>
      <c r="CN49" s="370"/>
      <c r="CO49" s="370"/>
      <c r="CP49" s="370"/>
      <c r="CQ49" s="370"/>
      <c r="CR49" s="370"/>
      <c r="CS49" s="370"/>
      <c r="CT49" s="370"/>
      <c r="CU49" s="370"/>
      <c r="CV49" s="370"/>
      <c r="CW49" s="370"/>
      <c r="CX49" s="370"/>
      <c r="CY49" s="370"/>
      <c r="CZ49" s="370"/>
      <c r="DA49" s="370"/>
      <c r="DB49" s="370"/>
      <c r="DC49" s="370"/>
      <c r="DD49" s="370"/>
      <c r="DE49" s="370"/>
      <c r="DF49" s="370"/>
      <c r="DG49" s="370"/>
      <c r="DH49" s="370"/>
      <c r="DI49" s="370"/>
      <c r="DJ49" s="370"/>
      <c r="DK49" s="370"/>
      <c r="DL49" s="370"/>
      <c r="DM49" s="370"/>
      <c r="DN49" s="370"/>
      <c r="DO49" s="370"/>
      <c r="DP49" s="370"/>
      <c r="DQ49" s="370"/>
      <c r="DR49" s="370"/>
      <c r="DS49" s="370"/>
      <c r="DT49" s="370"/>
      <c r="DU49" s="370"/>
      <c r="DV49" s="370"/>
      <c r="DW49" s="370"/>
      <c r="DX49" s="370"/>
      <c r="DY49" s="370"/>
      <c r="DZ49" s="370"/>
      <c r="EA49" s="370"/>
      <c r="EB49" s="370"/>
      <c r="EC49" s="370"/>
      <c r="ED49" s="370"/>
      <c r="EE49" s="370"/>
      <c r="EF49" s="370"/>
      <c r="EG49" s="370"/>
      <c r="EH49" s="370"/>
      <c r="EI49" s="370"/>
      <c r="EJ49" s="370"/>
      <c r="EK49" s="370"/>
      <c r="EL49" s="370"/>
      <c r="EM49" s="370"/>
      <c r="EN49" s="370"/>
      <c r="EO49" s="370"/>
      <c r="EP49" s="370"/>
      <c r="EQ49" s="370"/>
      <c r="ER49" s="370"/>
      <c r="ES49" s="370"/>
      <c r="ET49" s="370"/>
      <c r="EU49" s="370"/>
      <c r="EV49" s="370"/>
      <c r="EW49" s="370"/>
      <c r="EX49" s="370"/>
      <c r="EY49" s="370"/>
      <c r="EZ49" s="370"/>
      <c r="FA49" s="370"/>
      <c r="FB49" s="370"/>
      <c r="FC49" s="370"/>
      <c r="FD49" s="370"/>
      <c r="FE49" s="370"/>
      <c r="FF49" s="370"/>
      <c r="FG49" s="370"/>
      <c r="FH49" s="370"/>
      <c r="FI49" s="370"/>
      <c r="FJ49" s="370"/>
      <c r="FK49" s="370"/>
      <c r="FL49" s="370"/>
      <c r="FM49" s="370"/>
      <c r="FN49" s="370"/>
      <c r="FO49" s="370"/>
      <c r="FP49" s="370"/>
      <c r="FQ49" s="370"/>
      <c r="FR49" s="370"/>
      <c r="FS49" s="370"/>
      <c r="FT49" s="370"/>
      <c r="FU49" s="370"/>
      <c r="FV49" s="370"/>
      <c r="FW49" s="370"/>
      <c r="FX49" s="370"/>
      <c r="FY49" s="370"/>
      <c r="FZ49" s="370"/>
      <c r="GA49" s="370"/>
      <c r="GB49" s="370"/>
      <c r="GC49" s="370"/>
      <c r="GD49" s="370"/>
      <c r="GE49" s="370"/>
      <c r="GF49" s="370"/>
      <c r="GG49" s="370"/>
      <c r="GH49" s="370"/>
      <c r="GI49" s="370"/>
      <c r="GJ49" s="370"/>
      <c r="GK49" s="370"/>
      <c r="GL49" s="370"/>
      <c r="GM49" s="370"/>
      <c r="GN49" s="370"/>
      <c r="GO49" s="370"/>
      <c r="GP49" s="370"/>
      <c r="GQ49" s="370"/>
      <c r="GR49" s="370"/>
      <c r="GS49" s="370"/>
      <c r="GT49" s="370"/>
      <c r="GU49" s="370"/>
      <c r="GV49" s="370"/>
      <c r="GW49" s="370"/>
      <c r="GX49" s="370"/>
      <c r="GY49" s="370"/>
      <c r="GZ49" s="370"/>
      <c r="HA49" s="370"/>
      <c r="HB49" s="370"/>
      <c r="HC49" s="370"/>
      <c r="HD49" s="370"/>
      <c r="HE49" s="370"/>
      <c r="HF49" s="370"/>
      <c r="HG49" s="370"/>
      <c r="HH49" s="370"/>
      <c r="HI49" s="370"/>
      <c r="HJ49" s="370"/>
      <c r="HK49" s="370"/>
      <c r="HL49" s="370"/>
      <c r="HM49" s="370"/>
      <c r="HN49" s="370"/>
      <c r="HO49" s="370"/>
      <c r="HP49" s="370"/>
      <c r="HQ49" s="370"/>
      <c r="HR49" s="370"/>
      <c r="HS49" s="370"/>
      <c r="HT49" s="370"/>
      <c r="HU49" s="370"/>
      <c r="HV49" s="370"/>
      <c r="HW49" s="370"/>
      <c r="HX49" s="370"/>
      <c r="HY49" s="370"/>
      <c r="HZ49" s="370"/>
      <c r="IA49" s="370"/>
      <c r="IB49" s="370"/>
      <c r="IC49" s="370"/>
      <c r="ID49" s="370"/>
      <c r="IE49" s="370"/>
      <c r="IF49" s="370"/>
      <c r="IG49" s="370"/>
      <c r="IH49" s="370"/>
      <c r="II49" s="370"/>
      <c r="IJ49" s="370"/>
      <c r="IK49" s="370"/>
      <c r="IL49" s="370"/>
      <c r="IM49" s="370"/>
      <c r="IN49" s="370"/>
      <c r="IO49" s="370"/>
      <c r="IP49" s="370"/>
      <c r="IQ49" s="370"/>
      <c r="IR49" s="370"/>
      <c r="IS49" s="370"/>
      <c r="IT49" s="370"/>
      <c r="IU49" s="370"/>
      <c r="IV49" s="370"/>
    </row>
    <row r="50" spans="1:256" ht="256" hidden="1" x14ac:dyDescent="0.2">
      <c r="A50" s="17" t="s">
        <v>248</v>
      </c>
      <c r="B50" s="17" t="s">
        <v>197</v>
      </c>
      <c r="C50" s="64" t="s">
        <v>280</v>
      </c>
      <c r="D50" s="18" t="s">
        <v>92</v>
      </c>
      <c r="E50" s="18" t="s">
        <v>270</v>
      </c>
      <c r="F50" s="19">
        <v>1</v>
      </c>
      <c r="G50" s="19">
        <v>1</v>
      </c>
      <c r="H50" s="19">
        <v>1</v>
      </c>
      <c r="I50" s="20"/>
      <c r="J50" s="21" t="s">
        <v>278</v>
      </c>
      <c r="K50" s="46"/>
      <c r="L50" s="21" t="s">
        <v>272</v>
      </c>
      <c r="M50" s="45"/>
      <c r="N50" s="24">
        <f>YEAR(IF(AND(O50&lt;&gt;"NA",O50&lt;&gt;""),O50,IF(AND(P50&lt;&gt;"NA",P50&lt;&gt;""),P50,IF(AND(Q50&lt;&gt;"NA",Q50&lt;&gt;""),Q50,IF(AND(R50&lt;&gt;"NA",R50&lt;&gt;""),R50,S50)))))</f>
        <v>2010</v>
      </c>
      <c r="O50" s="25">
        <v>40282</v>
      </c>
      <c r="P50" s="25">
        <v>41943</v>
      </c>
      <c r="Q50" s="23" t="s">
        <v>75</v>
      </c>
      <c r="R50" s="23" t="s">
        <v>75</v>
      </c>
      <c r="S50" s="23" t="s">
        <v>75</v>
      </c>
      <c r="T50" s="23" t="s">
        <v>75</v>
      </c>
      <c r="U50" s="23" t="s">
        <v>75</v>
      </c>
      <c r="V50" s="26">
        <v>1</v>
      </c>
      <c r="W50" s="19">
        <f t="shared" ref="W50:W81" si="11">IF(OR(AND(Q50&lt;&gt;"NA",Q50&lt;&gt;""),AND(S50&lt;&gt;"NA",S50&lt;&gt;""),AND(T50&lt;&gt;"NA",T50&lt;&gt;"")),1,0)</f>
        <v>0</v>
      </c>
      <c r="X50" s="19">
        <f t="shared" ref="X50:X81" si="12">IF(OR(AND(S50&lt;&gt;"NA",S50&lt;&gt;""),Y50=1),1,0)</f>
        <v>0</v>
      </c>
      <c r="Y50" s="19">
        <f t="shared" ref="Y50:Y81" si="13">IF(AND(T50&lt;&gt;"NA",T50&lt;&gt;""),1,0)</f>
        <v>0</v>
      </c>
      <c r="Z50" s="26">
        <v>-1</v>
      </c>
      <c r="AA50" s="19">
        <v>-2</v>
      </c>
      <c r="AB50" s="26">
        <v>0</v>
      </c>
      <c r="AC50" s="26">
        <v>0</v>
      </c>
      <c r="AD50" s="26">
        <v>0</v>
      </c>
      <c r="AE50" s="26">
        <v>1</v>
      </c>
      <c r="AF50" s="26">
        <v>1</v>
      </c>
      <c r="AG50" s="19">
        <v>0</v>
      </c>
      <c r="AH50" s="26">
        <v>0</v>
      </c>
      <c r="AI50" s="26">
        <v>0</v>
      </c>
      <c r="AJ50" s="18" t="s">
        <v>97</v>
      </c>
      <c r="AK50" s="18" t="s">
        <v>96</v>
      </c>
      <c r="AL50" s="21" t="s">
        <v>273</v>
      </c>
      <c r="AM50" s="19">
        <f t="shared" ref="AM50:AM58" si="14">IF(AND(AN50=1,AO50=1),3,IF(AND(AN50=1,OR(AO50=0,AO50=-1)),1,IF(AND(OR(AN50=0,AN50=-1),AO50=1),2,IF(AND(AN50=0,AN50=-1),OR(AO50=0,AO50=-1),4))))</f>
        <v>3</v>
      </c>
      <c r="AN50" s="26">
        <v>1</v>
      </c>
      <c r="AO50" s="26">
        <v>1</v>
      </c>
      <c r="AP50" s="26">
        <v>0</v>
      </c>
      <c r="AQ50" s="26">
        <v>1</v>
      </c>
      <c r="AR50" s="26">
        <v>1</v>
      </c>
      <c r="AS50" s="26">
        <v>0</v>
      </c>
      <c r="AT50" s="26">
        <v>0</v>
      </c>
      <c r="AU50" s="26">
        <f>IF(BA50&lt;1,-1)</f>
        <v>-1</v>
      </c>
      <c r="AV50" s="26">
        <v>1</v>
      </c>
      <c r="AW50" s="26">
        <v>0</v>
      </c>
      <c r="AX50" s="26">
        <v>0</v>
      </c>
      <c r="AY50" s="402">
        <v>0</v>
      </c>
      <c r="AZ50" s="26">
        <v>0</v>
      </c>
      <c r="BA50" s="26">
        <v>0</v>
      </c>
      <c r="BB50" s="26">
        <v>0</v>
      </c>
      <c r="BC50" s="26">
        <v>0</v>
      </c>
      <c r="BD50" s="28"/>
      <c r="BE50" s="20"/>
      <c r="BF50" s="26"/>
      <c r="BG50" s="26"/>
      <c r="BH50" s="26"/>
      <c r="BI50" s="26">
        <v>2</v>
      </c>
      <c r="BJ50" s="26">
        <v>1</v>
      </c>
      <c r="BK50" s="26"/>
      <c r="BL50" s="26"/>
      <c r="BM50" s="26"/>
      <c r="BN50" s="20"/>
      <c r="BO50" s="20"/>
      <c r="BP50" s="370"/>
      <c r="BQ50" s="370"/>
      <c r="BR50" s="370"/>
      <c r="BS50" s="370"/>
      <c r="BT50" s="370"/>
      <c r="BU50" s="370"/>
      <c r="BV50" s="370"/>
      <c r="BW50" s="370"/>
      <c r="BX50" s="370"/>
      <c r="BY50" s="370"/>
      <c r="BZ50" s="370"/>
      <c r="CA50" s="370"/>
      <c r="CB50" s="370"/>
      <c r="CC50" s="370"/>
      <c r="CD50" s="370"/>
      <c r="CE50" s="370"/>
      <c r="CF50" s="370"/>
      <c r="CG50" s="370"/>
      <c r="CH50" s="370"/>
      <c r="CI50" s="370"/>
      <c r="CJ50" s="370"/>
      <c r="CK50" s="370"/>
      <c r="CL50" s="370"/>
      <c r="CM50" s="370"/>
      <c r="CN50" s="370"/>
      <c r="CO50" s="370"/>
      <c r="CP50" s="370"/>
      <c r="CQ50" s="370"/>
      <c r="CR50" s="370"/>
      <c r="CS50" s="370"/>
      <c r="CT50" s="370"/>
      <c r="CU50" s="370"/>
      <c r="CV50" s="370"/>
      <c r="CW50" s="370"/>
      <c r="CX50" s="370"/>
      <c r="CY50" s="370"/>
      <c r="CZ50" s="370"/>
      <c r="DA50" s="370"/>
      <c r="DB50" s="370"/>
      <c r="DC50" s="370"/>
      <c r="DD50" s="370"/>
      <c r="DE50" s="370"/>
      <c r="DF50" s="370"/>
      <c r="DG50" s="370"/>
      <c r="DH50" s="370"/>
      <c r="DI50" s="370"/>
      <c r="DJ50" s="370"/>
      <c r="DK50" s="370"/>
      <c r="DL50" s="370"/>
      <c r="DM50" s="370"/>
      <c r="DN50" s="370"/>
      <c r="DO50" s="370"/>
      <c r="DP50" s="370"/>
      <c r="DQ50" s="370"/>
      <c r="DR50" s="370"/>
      <c r="DS50" s="370"/>
      <c r="DT50" s="370"/>
      <c r="DU50" s="370"/>
      <c r="DV50" s="370"/>
      <c r="DW50" s="370"/>
      <c r="DX50" s="370"/>
      <c r="DY50" s="370"/>
      <c r="DZ50" s="370"/>
      <c r="EA50" s="370"/>
      <c r="EB50" s="370"/>
      <c r="EC50" s="370"/>
      <c r="ED50" s="370"/>
      <c r="EE50" s="370"/>
      <c r="EF50" s="370"/>
      <c r="EG50" s="370"/>
      <c r="EH50" s="370"/>
      <c r="EI50" s="370"/>
      <c r="EJ50" s="370"/>
      <c r="EK50" s="370"/>
      <c r="EL50" s="370"/>
      <c r="EM50" s="370"/>
      <c r="EN50" s="370"/>
      <c r="EO50" s="370"/>
      <c r="EP50" s="370"/>
      <c r="EQ50" s="370"/>
      <c r="ER50" s="370"/>
      <c r="ES50" s="370"/>
      <c r="ET50" s="370"/>
      <c r="EU50" s="370"/>
      <c r="EV50" s="370"/>
      <c r="EW50" s="370"/>
      <c r="EX50" s="370"/>
      <c r="EY50" s="370"/>
      <c r="EZ50" s="370"/>
      <c r="FA50" s="370"/>
      <c r="FB50" s="370"/>
      <c r="FC50" s="370"/>
      <c r="FD50" s="370"/>
      <c r="FE50" s="370"/>
      <c r="FF50" s="370"/>
      <c r="FG50" s="370"/>
      <c r="FH50" s="370"/>
      <c r="FI50" s="370"/>
      <c r="FJ50" s="370"/>
      <c r="FK50" s="370"/>
      <c r="FL50" s="370"/>
      <c r="FM50" s="370"/>
      <c r="FN50" s="370"/>
      <c r="FO50" s="370"/>
      <c r="FP50" s="370"/>
      <c r="FQ50" s="370"/>
      <c r="FR50" s="370"/>
      <c r="FS50" s="370"/>
      <c r="FT50" s="370"/>
      <c r="FU50" s="370"/>
      <c r="FV50" s="370"/>
      <c r="FW50" s="370"/>
      <c r="FX50" s="370"/>
      <c r="FY50" s="370"/>
      <c r="FZ50" s="370"/>
      <c r="GA50" s="370"/>
      <c r="GB50" s="370"/>
      <c r="GC50" s="370"/>
      <c r="GD50" s="370"/>
      <c r="GE50" s="370"/>
      <c r="GF50" s="370"/>
      <c r="GG50" s="370"/>
      <c r="GH50" s="370"/>
      <c r="GI50" s="370"/>
      <c r="GJ50" s="370"/>
      <c r="GK50" s="370"/>
      <c r="GL50" s="370"/>
      <c r="GM50" s="370"/>
      <c r="GN50" s="370"/>
      <c r="GO50" s="370"/>
      <c r="GP50" s="370"/>
      <c r="GQ50" s="370"/>
      <c r="GR50" s="370"/>
      <c r="GS50" s="370"/>
      <c r="GT50" s="370"/>
      <c r="GU50" s="370"/>
      <c r="GV50" s="370"/>
      <c r="GW50" s="370"/>
      <c r="GX50" s="370"/>
      <c r="GY50" s="370"/>
      <c r="GZ50" s="370"/>
      <c r="HA50" s="370"/>
      <c r="HB50" s="370"/>
      <c r="HC50" s="370"/>
      <c r="HD50" s="370"/>
      <c r="HE50" s="370"/>
      <c r="HF50" s="370"/>
      <c r="HG50" s="370"/>
      <c r="HH50" s="370"/>
      <c r="HI50" s="370"/>
      <c r="HJ50" s="370"/>
      <c r="HK50" s="370"/>
      <c r="HL50" s="370"/>
      <c r="HM50" s="370"/>
      <c r="HN50" s="370"/>
      <c r="HO50" s="370"/>
      <c r="HP50" s="370"/>
      <c r="HQ50" s="370"/>
      <c r="HR50" s="370"/>
      <c r="HS50" s="370"/>
      <c r="HT50" s="370"/>
      <c r="HU50" s="370"/>
      <c r="HV50" s="370"/>
      <c r="HW50" s="370"/>
      <c r="HX50" s="370"/>
      <c r="HY50" s="370"/>
      <c r="HZ50" s="370"/>
      <c r="IA50" s="370"/>
      <c r="IB50" s="370"/>
      <c r="IC50" s="370"/>
      <c r="ID50" s="370"/>
      <c r="IE50" s="370"/>
      <c r="IF50" s="370"/>
      <c r="IG50" s="370"/>
      <c r="IH50" s="370"/>
      <c r="II50" s="370"/>
      <c r="IJ50" s="370"/>
      <c r="IK50" s="370"/>
      <c r="IL50" s="370"/>
      <c r="IM50" s="370"/>
      <c r="IN50" s="370"/>
      <c r="IO50" s="370"/>
      <c r="IP50" s="370"/>
      <c r="IQ50" s="370"/>
      <c r="IR50" s="370"/>
      <c r="IS50" s="370"/>
      <c r="IT50" s="370"/>
      <c r="IU50" s="370"/>
      <c r="IV50" s="370"/>
    </row>
    <row r="51" spans="1:256" ht="48" hidden="1" x14ac:dyDescent="0.2">
      <c r="A51" s="17" t="s">
        <v>180</v>
      </c>
      <c r="B51" s="42"/>
      <c r="C51" s="64" t="s">
        <v>348</v>
      </c>
      <c r="D51" s="18" t="s">
        <v>182</v>
      </c>
      <c r="E51" s="18" t="s">
        <v>324</v>
      </c>
      <c r="F51" s="19">
        <v>1</v>
      </c>
      <c r="G51" s="19">
        <v>0</v>
      </c>
      <c r="H51" s="19">
        <v>0</v>
      </c>
      <c r="I51" s="20"/>
      <c r="J51" s="21" t="s">
        <v>184</v>
      </c>
      <c r="K51" s="22" t="s">
        <v>349</v>
      </c>
      <c r="L51" s="21" t="s">
        <v>350</v>
      </c>
      <c r="M51" s="24">
        <v>1994</v>
      </c>
      <c r="N51" s="24">
        <f>YEAR(IF(AND(O51&lt;&gt;"NA",O51&lt;&gt;""),O51,IF(AND(P51&lt;&gt;"NA",P51&lt;&gt;""),P51,IF(AND(Q51&lt;&gt;"NA",Q51&lt;&gt;""),Q51,IF(AND(R51&lt;&gt;"NA",R51&lt;&gt;""),R51,S51)))))</f>
        <v>1995</v>
      </c>
      <c r="O51" s="25">
        <v>34739</v>
      </c>
      <c r="P51" s="25">
        <v>35261</v>
      </c>
      <c r="Q51" s="23" t="s">
        <v>75</v>
      </c>
      <c r="R51" s="25">
        <v>34741</v>
      </c>
      <c r="S51" s="23" t="s">
        <v>75</v>
      </c>
      <c r="T51" s="23" t="s">
        <v>75</v>
      </c>
      <c r="U51" s="23" t="s">
        <v>75</v>
      </c>
      <c r="V51" s="19">
        <v>1</v>
      </c>
      <c r="W51" s="19">
        <f t="shared" si="11"/>
        <v>0</v>
      </c>
      <c r="X51" s="19">
        <f t="shared" si="12"/>
        <v>0</v>
      </c>
      <c r="Y51" s="19">
        <f t="shared" si="13"/>
        <v>0</v>
      </c>
      <c r="Z51" s="19">
        <v>-1</v>
      </c>
      <c r="AA51" s="19">
        <v>-2</v>
      </c>
      <c r="AB51" s="19">
        <v>0</v>
      </c>
      <c r="AC51" s="19">
        <v>0</v>
      </c>
      <c r="AD51" s="19">
        <v>0</v>
      </c>
      <c r="AE51" s="19">
        <v>0</v>
      </c>
      <c r="AF51" s="19">
        <v>1</v>
      </c>
      <c r="AG51" s="26">
        <v>1</v>
      </c>
      <c r="AH51" s="26">
        <v>-1</v>
      </c>
      <c r="AI51" s="26">
        <v>0</v>
      </c>
      <c r="AJ51" s="18" t="s">
        <v>185</v>
      </c>
      <c r="AK51" s="18" t="s">
        <v>77</v>
      </c>
      <c r="AL51" s="21" t="s">
        <v>351</v>
      </c>
      <c r="AM51" s="19">
        <f t="shared" si="14"/>
        <v>3</v>
      </c>
      <c r="AN51" s="19">
        <v>1</v>
      </c>
      <c r="AO51" s="19">
        <v>1</v>
      </c>
      <c r="AP51" s="19">
        <v>1</v>
      </c>
      <c r="AQ51" s="19">
        <v>-1</v>
      </c>
      <c r="AR51" s="19">
        <v>-1</v>
      </c>
      <c r="AS51" s="19">
        <v>0</v>
      </c>
      <c r="AT51" s="19">
        <v>-1</v>
      </c>
      <c r="AU51" s="26"/>
      <c r="AV51" s="26">
        <v>0</v>
      </c>
      <c r="AW51" s="26">
        <v>0</v>
      </c>
      <c r="AX51" s="26">
        <v>1</v>
      </c>
      <c r="AY51" s="402">
        <v>0</v>
      </c>
      <c r="AZ51" s="19">
        <v>1</v>
      </c>
      <c r="BA51" s="19">
        <v>1</v>
      </c>
      <c r="BB51" s="19">
        <v>1</v>
      </c>
      <c r="BC51" s="19">
        <v>-1</v>
      </c>
      <c r="BD51" s="28"/>
      <c r="BE51" s="20"/>
      <c r="BF51" s="20"/>
      <c r="BG51" s="20"/>
      <c r="BH51" s="18" t="s">
        <v>352</v>
      </c>
      <c r="BI51" s="19">
        <v>1</v>
      </c>
      <c r="BJ51" s="19">
        <v>0</v>
      </c>
      <c r="BK51" s="20"/>
      <c r="BL51" s="20"/>
      <c r="BM51" s="20"/>
      <c r="BN51" s="20"/>
      <c r="BO51" s="20"/>
      <c r="BP51" s="370"/>
      <c r="BQ51" s="370"/>
      <c r="BR51" s="370"/>
      <c r="BS51" s="370"/>
      <c r="BT51" s="370"/>
      <c r="BU51" s="370"/>
      <c r="BV51" s="370"/>
      <c r="BW51" s="370"/>
      <c r="BX51" s="370"/>
      <c r="BY51" s="370"/>
      <c r="BZ51" s="370"/>
      <c r="CA51" s="370"/>
      <c r="CB51" s="370"/>
      <c r="CC51" s="370"/>
      <c r="CD51" s="370"/>
      <c r="CE51" s="370"/>
      <c r="CF51" s="370"/>
      <c r="CG51" s="370"/>
      <c r="CH51" s="370"/>
      <c r="CI51" s="370"/>
      <c r="CJ51" s="370"/>
      <c r="CK51" s="370"/>
      <c r="CL51" s="370"/>
      <c r="CM51" s="370"/>
      <c r="CN51" s="370"/>
      <c r="CO51" s="370"/>
      <c r="CP51" s="370"/>
      <c r="CQ51" s="370"/>
      <c r="CR51" s="370"/>
      <c r="CS51" s="370"/>
      <c r="CT51" s="370"/>
      <c r="CU51" s="370"/>
      <c r="CV51" s="370"/>
      <c r="CW51" s="370"/>
      <c r="CX51" s="370"/>
      <c r="CY51" s="370"/>
      <c r="CZ51" s="370"/>
      <c r="DA51" s="370"/>
      <c r="DB51" s="370"/>
      <c r="DC51" s="370"/>
      <c r="DD51" s="370"/>
      <c r="DE51" s="370"/>
      <c r="DF51" s="370"/>
      <c r="DG51" s="370"/>
      <c r="DH51" s="370"/>
      <c r="DI51" s="370"/>
      <c r="DJ51" s="370"/>
      <c r="DK51" s="370"/>
      <c r="DL51" s="370"/>
      <c r="DM51" s="370"/>
      <c r="DN51" s="370"/>
      <c r="DO51" s="370"/>
      <c r="DP51" s="370"/>
      <c r="DQ51" s="370"/>
      <c r="DR51" s="370"/>
      <c r="DS51" s="370"/>
      <c r="DT51" s="370"/>
      <c r="DU51" s="370"/>
      <c r="DV51" s="370"/>
      <c r="DW51" s="370"/>
      <c r="DX51" s="370"/>
      <c r="DY51" s="370"/>
      <c r="DZ51" s="370"/>
      <c r="EA51" s="370"/>
      <c r="EB51" s="370"/>
      <c r="EC51" s="370"/>
      <c r="ED51" s="370"/>
      <c r="EE51" s="370"/>
      <c r="EF51" s="370"/>
      <c r="EG51" s="370"/>
      <c r="EH51" s="370"/>
      <c r="EI51" s="370"/>
      <c r="EJ51" s="370"/>
      <c r="EK51" s="370"/>
      <c r="EL51" s="370"/>
      <c r="EM51" s="370"/>
      <c r="EN51" s="370"/>
      <c r="EO51" s="370"/>
      <c r="EP51" s="370"/>
      <c r="EQ51" s="370"/>
      <c r="ER51" s="370"/>
      <c r="ES51" s="370"/>
      <c r="ET51" s="370"/>
      <c r="EU51" s="370"/>
      <c r="EV51" s="370"/>
      <c r="EW51" s="370"/>
      <c r="EX51" s="370"/>
      <c r="EY51" s="370"/>
      <c r="EZ51" s="370"/>
      <c r="FA51" s="370"/>
      <c r="FB51" s="370"/>
      <c r="FC51" s="370"/>
      <c r="FD51" s="370"/>
      <c r="FE51" s="370"/>
      <c r="FF51" s="370"/>
      <c r="FG51" s="370"/>
      <c r="FH51" s="370"/>
      <c r="FI51" s="370"/>
      <c r="FJ51" s="370"/>
      <c r="FK51" s="370"/>
      <c r="FL51" s="370"/>
      <c r="FM51" s="370"/>
      <c r="FN51" s="370"/>
      <c r="FO51" s="370"/>
      <c r="FP51" s="370"/>
      <c r="FQ51" s="370"/>
      <c r="FR51" s="370"/>
      <c r="FS51" s="370"/>
      <c r="FT51" s="370"/>
      <c r="FU51" s="370"/>
      <c r="FV51" s="370"/>
      <c r="FW51" s="370"/>
      <c r="FX51" s="370"/>
      <c r="FY51" s="370"/>
      <c r="FZ51" s="370"/>
      <c r="GA51" s="370"/>
      <c r="GB51" s="370"/>
      <c r="GC51" s="370"/>
      <c r="GD51" s="370"/>
      <c r="GE51" s="370"/>
      <c r="GF51" s="370"/>
      <c r="GG51" s="370"/>
      <c r="GH51" s="370"/>
      <c r="GI51" s="370"/>
      <c r="GJ51" s="370"/>
      <c r="GK51" s="370"/>
      <c r="GL51" s="370"/>
      <c r="GM51" s="370"/>
      <c r="GN51" s="370"/>
      <c r="GO51" s="370"/>
      <c r="GP51" s="370"/>
      <c r="GQ51" s="370"/>
      <c r="GR51" s="370"/>
      <c r="GS51" s="370"/>
      <c r="GT51" s="370"/>
      <c r="GU51" s="370"/>
      <c r="GV51" s="370"/>
      <c r="GW51" s="370"/>
      <c r="GX51" s="370"/>
      <c r="GY51" s="370"/>
      <c r="GZ51" s="370"/>
      <c r="HA51" s="370"/>
      <c r="HB51" s="370"/>
      <c r="HC51" s="370"/>
      <c r="HD51" s="370"/>
      <c r="HE51" s="370"/>
      <c r="HF51" s="370"/>
      <c r="HG51" s="370"/>
      <c r="HH51" s="370"/>
      <c r="HI51" s="370"/>
      <c r="HJ51" s="370"/>
      <c r="HK51" s="370"/>
      <c r="HL51" s="370"/>
      <c r="HM51" s="370"/>
      <c r="HN51" s="370"/>
      <c r="HO51" s="370"/>
      <c r="HP51" s="370"/>
      <c r="HQ51" s="370"/>
      <c r="HR51" s="370"/>
      <c r="HS51" s="370"/>
      <c r="HT51" s="370"/>
      <c r="HU51" s="370"/>
      <c r="HV51" s="370"/>
      <c r="HW51" s="370"/>
      <c r="HX51" s="370"/>
      <c r="HY51" s="370"/>
      <c r="HZ51" s="370"/>
      <c r="IA51" s="370"/>
      <c r="IB51" s="370"/>
      <c r="IC51" s="370"/>
      <c r="ID51" s="370"/>
      <c r="IE51" s="370"/>
      <c r="IF51" s="370"/>
      <c r="IG51" s="370"/>
      <c r="IH51" s="370"/>
      <c r="II51" s="370"/>
      <c r="IJ51" s="370"/>
      <c r="IK51" s="370"/>
      <c r="IL51" s="370"/>
      <c r="IM51" s="370"/>
      <c r="IN51" s="370"/>
      <c r="IO51" s="370"/>
      <c r="IP51" s="370"/>
      <c r="IQ51" s="370"/>
      <c r="IR51" s="370"/>
      <c r="IS51" s="370"/>
      <c r="IT51" s="370"/>
      <c r="IU51" s="370"/>
      <c r="IV51" s="370"/>
    </row>
    <row r="52" spans="1:256" ht="224" hidden="1" x14ac:dyDescent="0.2">
      <c r="A52" s="17" t="s">
        <v>67</v>
      </c>
      <c r="B52" s="42"/>
      <c r="C52" s="64" t="s">
        <v>1295</v>
      </c>
      <c r="D52" s="18" t="s">
        <v>69</v>
      </c>
      <c r="E52" s="18" t="s">
        <v>302</v>
      </c>
      <c r="F52" s="19">
        <v>1</v>
      </c>
      <c r="G52" s="19">
        <v>1</v>
      </c>
      <c r="H52" s="19">
        <v>1</v>
      </c>
      <c r="I52" s="20"/>
      <c r="J52" s="21" t="s">
        <v>1291</v>
      </c>
      <c r="K52" s="46"/>
      <c r="L52" s="21" t="s">
        <v>1292</v>
      </c>
      <c r="M52" s="25"/>
      <c r="N52" s="24">
        <f>YEAR(IF(AND(O52&lt;&gt;"NA",O52&lt;&gt;""),O52,IF(AND(P52&lt;&gt;"NA",P52&lt;&gt;""),P52,IF(AND(Q52&lt;&gt;"NA",Q52&lt;&gt;""),Q52,IF(AND(R52&lt;&gt;"NA",R52&lt;&gt;""),R52,S52)))))</f>
        <v>2014</v>
      </c>
      <c r="O52" s="25">
        <v>41990</v>
      </c>
      <c r="P52" s="23" t="s">
        <v>75</v>
      </c>
      <c r="Q52" s="23" t="s">
        <v>75</v>
      </c>
      <c r="R52" s="23" t="s">
        <v>75</v>
      </c>
      <c r="S52" s="23" t="s">
        <v>75</v>
      </c>
      <c r="T52" s="23" t="s">
        <v>75</v>
      </c>
      <c r="U52" s="23" t="s">
        <v>75</v>
      </c>
      <c r="V52" s="19">
        <v>1</v>
      </c>
      <c r="W52" s="19">
        <f t="shared" si="11"/>
        <v>0</v>
      </c>
      <c r="X52" s="19">
        <f t="shared" si="12"/>
        <v>0</v>
      </c>
      <c r="Y52" s="19">
        <f t="shared" si="13"/>
        <v>0</v>
      </c>
      <c r="Z52" s="19">
        <v>-1</v>
      </c>
      <c r="AA52" s="19">
        <v>-2</v>
      </c>
      <c r="AB52" s="19">
        <v>1</v>
      </c>
      <c r="AC52" s="26">
        <v>0</v>
      </c>
      <c r="AD52" s="19">
        <v>1</v>
      </c>
      <c r="AE52" s="26">
        <v>0</v>
      </c>
      <c r="AF52" s="26">
        <v>0</v>
      </c>
      <c r="AG52" s="19">
        <v>0</v>
      </c>
      <c r="AH52" s="19">
        <v>1</v>
      </c>
      <c r="AI52" s="26">
        <v>0</v>
      </c>
      <c r="AJ52" s="18" t="s">
        <v>76</v>
      </c>
      <c r="AK52" s="18" t="s">
        <v>77</v>
      </c>
      <c r="AL52" s="21" t="s">
        <v>1293</v>
      </c>
      <c r="AM52" s="19">
        <f t="shared" si="14"/>
        <v>2</v>
      </c>
      <c r="AN52" s="19">
        <v>0</v>
      </c>
      <c r="AO52" s="19">
        <v>1</v>
      </c>
      <c r="AP52" s="19">
        <v>1</v>
      </c>
      <c r="AQ52" s="19">
        <v>-1</v>
      </c>
      <c r="AR52" s="19">
        <v>1</v>
      </c>
      <c r="AS52" s="20"/>
      <c r="AT52" s="19">
        <v>0</v>
      </c>
      <c r="AU52" s="26">
        <f t="shared" ref="AU52:AU59" si="15">IF(BA52&lt;1,-1)</f>
        <v>-1</v>
      </c>
      <c r="AV52" s="19">
        <v>0</v>
      </c>
      <c r="AW52" s="19">
        <v>0</v>
      </c>
      <c r="AX52" s="19">
        <v>0</v>
      </c>
      <c r="AY52" s="402">
        <v>0</v>
      </c>
      <c r="AZ52" s="19">
        <v>0</v>
      </c>
      <c r="BA52" s="19">
        <v>0</v>
      </c>
      <c r="BB52" s="19">
        <v>0</v>
      </c>
      <c r="BC52" s="19">
        <v>0</v>
      </c>
      <c r="BD52" s="28"/>
      <c r="BE52" s="20"/>
      <c r="BF52" s="20"/>
      <c r="BG52" s="20"/>
      <c r="BH52" s="20"/>
      <c r="BI52" s="20"/>
      <c r="BJ52" s="19">
        <v>1</v>
      </c>
      <c r="BK52" s="20"/>
      <c r="BL52" s="20"/>
      <c r="BM52" s="20"/>
      <c r="BN52" s="20"/>
      <c r="BO52" s="20"/>
      <c r="BP52" s="370"/>
      <c r="BQ52" s="370"/>
      <c r="BR52" s="370"/>
      <c r="BS52" s="370"/>
      <c r="BT52" s="370"/>
      <c r="BU52" s="370"/>
      <c r="BV52" s="370"/>
      <c r="BW52" s="370"/>
      <c r="BX52" s="370"/>
      <c r="BY52" s="370"/>
      <c r="BZ52" s="370"/>
      <c r="CA52" s="370"/>
      <c r="CB52" s="370"/>
      <c r="CC52" s="370"/>
      <c r="CD52" s="370"/>
      <c r="CE52" s="370"/>
      <c r="CF52" s="370"/>
      <c r="CG52" s="370"/>
      <c r="CH52" s="370"/>
      <c r="CI52" s="370"/>
      <c r="CJ52" s="370"/>
      <c r="CK52" s="370"/>
      <c r="CL52" s="370"/>
      <c r="CM52" s="370"/>
      <c r="CN52" s="370"/>
      <c r="CO52" s="370"/>
      <c r="CP52" s="370"/>
      <c r="CQ52" s="370"/>
      <c r="CR52" s="370"/>
      <c r="CS52" s="370"/>
      <c r="CT52" s="370"/>
      <c r="CU52" s="370"/>
      <c r="CV52" s="370"/>
      <c r="CW52" s="370"/>
      <c r="CX52" s="370"/>
      <c r="CY52" s="370"/>
      <c r="CZ52" s="370"/>
      <c r="DA52" s="370"/>
      <c r="DB52" s="370"/>
      <c r="DC52" s="370"/>
      <c r="DD52" s="370"/>
      <c r="DE52" s="370"/>
      <c r="DF52" s="370"/>
      <c r="DG52" s="370"/>
      <c r="DH52" s="370"/>
      <c r="DI52" s="370"/>
      <c r="DJ52" s="370"/>
      <c r="DK52" s="370"/>
      <c r="DL52" s="370"/>
      <c r="DM52" s="370"/>
      <c r="DN52" s="370"/>
      <c r="DO52" s="370"/>
      <c r="DP52" s="370"/>
      <c r="DQ52" s="370"/>
      <c r="DR52" s="370"/>
      <c r="DS52" s="370"/>
      <c r="DT52" s="370"/>
      <c r="DU52" s="370"/>
      <c r="DV52" s="370"/>
      <c r="DW52" s="370"/>
      <c r="DX52" s="370"/>
      <c r="DY52" s="370"/>
      <c r="DZ52" s="370"/>
      <c r="EA52" s="370"/>
      <c r="EB52" s="370"/>
      <c r="EC52" s="370"/>
      <c r="ED52" s="370"/>
      <c r="EE52" s="370"/>
      <c r="EF52" s="370"/>
      <c r="EG52" s="370"/>
      <c r="EH52" s="370"/>
      <c r="EI52" s="370"/>
      <c r="EJ52" s="370"/>
      <c r="EK52" s="370"/>
      <c r="EL52" s="370"/>
      <c r="EM52" s="370"/>
      <c r="EN52" s="370"/>
      <c r="EO52" s="370"/>
      <c r="EP52" s="370"/>
      <c r="EQ52" s="370"/>
      <c r="ER52" s="370"/>
      <c r="ES52" s="370"/>
      <c r="ET52" s="370"/>
      <c r="EU52" s="370"/>
      <c r="EV52" s="370"/>
      <c r="EW52" s="370"/>
      <c r="EX52" s="370"/>
      <c r="EY52" s="370"/>
      <c r="EZ52" s="370"/>
      <c r="FA52" s="370"/>
      <c r="FB52" s="370"/>
      <c r="FC52" s="370"/>
      <c r="FD52" s="370"/>
      <c r="FE52" s="370"/>
      <c r="FF52" s="370"/>
      <c r="FG52" s="370"/>
      <c r="FH52" s="370"/>
      <c r="FI52" s="370"/>
      <c r="FJ52" s="370"/>
      <c r="FK52" s="370"/>
      <c r="FL52" s="370"/>
      <c r="FM52" s="370"/>
      <c r="FN52" s="370"/>
      <c r="FO52" s="370"/>
      <c r="FP52" s="370"/>
      <c r="FQ52" s="370"/>
      <c r="FR52" s="370"/>
      <c r="FS52" s="370"/>
      <c r="FT52" s="370"/>
      <c r="FU52" s="370"/>
      <c r="FV52" s="370"/>
      <c r="FW52" s="370"/>
      <c r="FX52" s="370"/>
      <c r="FY52" s="370"/>
      <c r="FZ52" s="370"/>
      <c r="GA52" s="370"/>
      <c r="GB52" s="370"/>
      <c r="GC52" s="370"/>
      <c r="GD52" s="370"/>
      <c r="GE52" s="370"/>
      <c r="GF52" s="370"/>
      <c r="GG52" s="370"/>
      <c r="GH52" s="370"/>
      <c r="GI52" s="370"/>
      <c r="GJ52" s="370"/>
      <c r="GK52" s="370"/>
      <c r="GL52" s="370"/>
      <c r="GM52" s="370"/>
      <c r="GN52" s="370"/>
      <c r="GO52" s="370"/>
      <c r="GP52" s="370"/>
      <c r="GQ52" s="370"/>
      <c r="GR52" s="370"/>
      <c r="GS52" s="370"/>
      <c r="GT52" s="370"/>
      <c r="GU52" s="370"/>
      <c r="GV52" s="370"/>
      <c r="GW52" s="370"/>
      <c r="GX52" s="370"/>
      <c r="GY52" s="370"/>
      <c r="GZ52" s="370"/>
      <c r="HA52" s="370"/>
      <c r="HB52" s="370"/>
      <c r="HC52" s="370"/>
      <c r="HD52" s="370"/>
      <c r="HE52" s="370"/>
      <c r="HF52" s="370"/>
      <c r="HG52" s="370"/>
      <c r="HH52" s="370"/>
      <c r="HI52" s="370"/>
      <c r="HJ52" s="370"/>
      <c r="HK52" s="370"/>
      <c r="HL52" s="370"/>
      <c r="HM52" s="370"/>
      <c r="HN52" s="370"/>
      <c r="HO52" s="370"/>
      <c r="HP52" s="370"/>
      <c r="HQ52" s="370"/>
      <c r="HR52" s="370"/>
      <c r="HS52" s="370"/>
      <c r="HT52" s="370"/>
      <c r="HU52" s="370"/>
      <c r="HV52" s="370"/>
      <c r="HW52" s="370"/>
      <c r="HX52" s="370"/>
      <c r="HY52" s="370"/>
      <c r="HZ52" s="370"/>
      <c r="IA52" s="370"/>
      <c r="IB52" s="370"/>
      <c r="IC52" s="370"/>
      <c r="ID52" s="370"/>
      <c r="IE52" s="370"/>
      <c r="IF52" s="370"/>
      <c r="IG52" s="370"/>
      <c r="IH52" s="370"/>
      <c r="II52" s="370"/>
      <c r="IJ52" s="370"/>
      <c r="IK52" s="370"/>
      <c r="IL52" s="370"/>
      <c r="IM52" s="370"/>
      <c r="IN52" s="370"/>
      <c r="IO52" s="370"/>
      <c r="IP52" s="370"/>
      <c r="IQ52" s="370"/>
      <c r="IR52" s="370"/>
      <c r="IS52" s="370"/>
      <c r="IT52" s="370"/>
      <c r="IU52" s="370"/>
      <c r="IV52" s="370"/>
    </row>
    <row r="53" spans="1:256" ht="96" hidden="1" x14ac:dyDescent="0.2">
      <c r="A53" s="17" t="s">
        <v>112</v>
      </c>
      <c r="B53" s="42"/>
      <c r="C53" s="64" t="s">
        <v>550</v>
      </c>
      <c r="D53" s="18" t="s">
        <v>529</v>
      </c>
      <c r="E53" s="18" t="s">
        <v>92</v>
      </c>
      <c r="F53" s="19">
        <v>1</v>
      </c>
      <c r="G53" s="19">
        <v>0</v>
      </c>
      <c r="H53" s="19">
        <v>0</v>
      </c>
      <c r="I53" s="20"/>
      <c r="J53" s="21" t="s">
        <v>530</v>
      </c>
      <c r="K53" s="22" t="s">
        <v>551</v>
      </c>
      <c r="L53" s="21" t="s">
        <v>552</v>
      </c>
      <c r="M53" s="25"/>
      <c r="N53" s="24">
        <f>YEAR(IF(AND(O53&lt;&gt;"NA",O53&lt;&gt;""),O53,IF(AND(P53&lt;&gt;"NA",P53&lt;&gt;""),P53,IF(AND(Q53&lt;&gt;"NA",Q53&lt;&gt;""),Q53,IF(AND(R53&lt;&gt;"NA",R53&lt;&gt;""),R53,S53)))))</f>
        <v>2008</v>
      </c>
      <c r="O53" s="25">
        <v>39765</v>
      </c>
      <c r="P53" s="23" t="s">
        <v>75</v>
      </c>
      <c r="Q53" s="25">
        <v>40693</v>
      </c>
      <c r="R53" s="23" t="s">
        <v>75</v>
      </c>
      <c r="S53" s="23" t="s">
        <v>75</v>
      </c>
      <c r="T53" s="23" t="s">
        <v>75</v>
      </c>
      <c r="U53" s="23" t="s">
        <v>75</v>
      </c>
      <c r="V53" s="19">
        <v>1</v>
      </c>
      <c r="W53" s="19">
        <f t="shared" si="11"/>
        <v>1</v>
      </c>
      <c r="X53" s="19">
        <f t="shared" si="12"/>
        <v>0</v>
      </c>
      <c r="Y53" s="19">
        <f t="shared" si="13"/>
        <v>0</v>
      </c>
      <c r="Z53" s="19">
        <v>-1</v>
      </c>
      <c r="AA53" s="19">
        <v>-2</v>
      </c>
      <c r="AB53" s="19">
        <v>0</v>
      </c>
      <c r="AC53" s="19">
        <v>0</v>
      </c>
      <c r="AD53" s="19">
        <v>0</v>
      </c>
      <c r="AE53" s="19">
        <v>1</v>
      </c>
      <c r="AF53" s="19">
        <v>1</v>
      </c>
      <c r="AG53" s="19">
        <v>1</v>
      </c>
      <c r="AH53" s="19">
        <v>1</v>
      </c>
      <c r="AI53" s="19">
        <v>1</v>
      </c>
      <c r="AJ53" s="18" t="s">
        <v>533</v>
      </c>
      <c r="AK53" s="18" t="s">
        <v>97</v>
      </c>
      <c r="AL53" s="21" t="s">
        <v>534</v>
      </c>
      <c r="AM53" s="19">
        <f t="shared" si="14"/>
        <v>2</v>
      </c>
      <c r="AN53" s="19">
        <v>0</v>
      </c>
      <c r="AO53" s="19">
        <v>1</v>
      </c>
      <c r="AP53" s="19">
        <v>0</v>
      </c>
      <c r="AQ53" s="19">
        <v>-1</v>
      </c>
      <c r="AR53" s="19">
        <v>1</v>
      </c>
      <c r="AS53" s="19">
        <v>0</v>
      </c>
      <c r="AT53" s="19">
        <v>0</v>
      </c>
      <c r="AU53" s="26">
        <f t="shared" si="15"/>
        <v>-1</v>
      </c>
      <c r="AV53" s="19">
        <v>1</v>
      </c>
      <c r="AW53" s="19">
        <v>0</v>
      </c>
      <c r="AX53" s="26">
        <v>0</v>
      </c>
      <c r="AY53" s="402">
        <v>0</v>
      </c>
      <c r="AZ53" s="19">
        <v>0</v>
      </c>
      <c r="BA53" s="19">
        <v>0</v>
      </c>
      <c r="BB53" s="19">
        <v>0</v>
      </c>
      <c r="BC53" s="19">
        <v>0</v>
      </c>
      <c r="BD53" s="28"/>
      <c r="BE53" s="20"/>
      <c r="BF53" s="20"/>
      <c r="BG53" s="20"/>
      <c r="BH53" s="18" t="s">
        <v>553</v>
      </c>
      <c r="BI53" s="20"/>
      <c r="BJ53" s="19">
        <v>-2</v>
      </c>
      <c r="BK53" s="20"/>
      <c r="BL53" s="20"/>
      <c r="BM53" s="20"/>
      <c r="BN53" s="20"/>
      <c r="BO53" s="20"/>
      <c r="BP53" s="370"/>
      <c r="BQ53" s="370"/>
      <c r="BR53" s="370"/>
      <c r="BS53" s="370"/>
      <c r="BT53" s="370"/>
      <c r="BU53" s="370"/>
      <c r="BV53" s="370"/>
      <c r="BW53" s="370"/>
      <c r="BX53" s="370"/>
      <c r="BY53" s="370"/>
      <c r="BZ53" s="370"/>
      <c r="CA53" s="370"/>
      <c r="CB53" s="370"/>
      <c r="CC53" s="370"/>
      <c r="CD53" s="370"/>
      <c r="CE53" s="370"/>
      <c r="CF53" s="370"/>
      <c r="CG53" s="370"/>
      <c r="CH53" s="370"/>
      <c r="CI53" s="370"/>
      <c r="CJ53" s="370"/>
      <c r="CK53" s="370"/>
      <c r="CL53" s="370"/>
      <c r="CM53" s="370"/>
      <c r="CN53" s="370"/>
      <c r="CO53" s="370"/>
      <c r="CP53" s="370"/>
      <c r="CQ53" s="370"/>
      <c r="CR53" s="370"/>
      <c r="CS53" s="370"/>
      <c r="CT53" s="370"/>
      <c r="CU53" s="370"/>
      <c r="CV53" s="370"/>
      <c r="CW53" s="370"/>
      <c r="CX53" s="370"/>
      <c r="CY53" s="370"/>
      <c r="CZ53" s="370"/>
      <c r="DA53" s="370"/>
      <c r="DB53" s="370"/>
      <c r="DC53" s="370"/>
      <c r="DD53" s="370"/>
      <c r="DE53" s="370"/>
      <c r="DF53" s="370"/>
      <c r="DG53" s="370"/>
      <c r="DH53" s="370"/>
      <c r="DI53" s="370"/>
      <c r="DJ53" s="370"/>
      <c r="DK53" s="370"/>
      <c r="DL53" s="370"/>
      <c r="DM53" s="370"/>
      <c r="DN53" s="370"/>
      <c r="DO53" s="370"/>
      <c r="DP53" s="370"/>
      <c r="DQ53" s="370"/>
      <c r="DR53" s="370"/>
      <c r="DS53" s="370"/>
      <c r="DT53" s="370"/>
      <c r="DU53" s="370"/>
      <c r="DV53" s="370"/>
      <c r="DW53" s="370"/>
      <c r="DX53" s="370"/>
      <c r="DY53" s="370"/>
      <c r="DZ53" s="370"/>
      <c r="EA53" s="370"/>
      <c r="EB53" s="370"/>
      <c r="EC53" s="370"/>
      <c r="ED53" s="370"/>
      <c r="EE53" s="370"/>
      <c r="EF53" s="370"/>
      <c r="EG53" s="370"/>
      <c r="EH53" s="370"/>
      <c r="EI53" s="370"/>
      <c r="EJ53" s="370"/>
      <c r="EK53" s="370"/>
      <c r="EL53" s="370"/>
      <c r="EM53" s="370"/>
      <c r="EN53" s="370"/>
      <c r="EO53" s="370"/>
      <c r="EP53" s="370"/>
      <c r="EQ53" s="370"/>
      <c r="ER53" s="370"/>
      <c r="ES53" s="370"/>
      <c r="ET53" s="370"/>
      <c r="EU53" s="370"/>
      <c r="EV53" s="370"/>
      <c r="EW53" s="370"/>
      <c r="EX53" s="370"/>
      <c r="EY53" s="370"/>
      <c r="EZ53" s="370"/>
      <c r="FA53" s="370"/>
      <c r="FB53" s="370"/>
      <c r="FC53" s="370"/>
      <c r="FD53" s="370"/>
      <c r="FE53" s="370"/>
      <c r="FF53" s="370"/>
      <c r="FG53" s="370"/>
      <c r="FH53" s="370"/>
      <c r="FI53" s="370"/>
      <c r="FJ53" s="370"/>
      <c r="FK53" s="370"/>
      <c r="FL53" s="370"/>
      <c r="FM53" s="370"/>
      <c r="FN53" s="370"/>
      <c r="FO53" s="370"/>
      <c r="FP53" s="370"/>
      <c r="FQ53" s="370"/>
      <c r="FR53" s="370"/>
      <c r="FS53" s="370"/>
      <c r="FT53" s="370"/>
      <c r="FU53" s="370"/>
      <c r="FV53" s="370"/>
      <c r="FW53" s="370"/>
      <c r="FX53" s="370"/>
      <c r="FY53" s="370"/>
      <c r="FZ53" s="370"/>
      <c r="GA53" s="370"/>
      <c r="GB53" s="370"/>
      <c r="GC53" s="370"/>
      <c r="GD53" s="370"/>
      <c r="GE53" s="370"/>
      <c r="GF53" s="370"/>
      <c r="GG53" s="370"/>
      <c r="GH53" s="370"/>
      <c r="GI53" s="370"/>
      <c r="GJ53" s="370"/>
      <c r="GK53" s="370"/>
      <c r="GL53" s="370"/>
      <c r="GM53" s="370"/>
      <c r="GN53" s="370"/>
      <c r="GO53" s="370"/>
      <c r="GP53" s="370"/>
      <c r="GQ53" s="370"/>
      <c r="GR53" s="370"/>
      <c r="GS53" s="370"/>
      <c r="GT53" s="370"/>
      <c r="GU53" s="370"/>
      <c r="GV53" s="370"/>
      <c r="GW53" s="370"/>
      <c r="GX53" s="370"/>
      <c r="GY53" s="370"/>
      <c r="GZ53" s="370"/>
      <c r="HA53" s="370"/>
      <c r="HB53" s="370"/>
      <c r="HC53" s="370"/>
      <c r="HD53" s="370"/>
      <c r="HE53" s="370"/>
      <c r="HF53" s="370"/>
      <c r="HG53" s="370"/>
      <c r="HH53" s="370"/>
      <c r="HI53" s="370"/>
      <c r="HJ53" s="370"/>
      <c r="HK53" s="370"/>
      <c r="HL53" s="370"/>
      <c r="HM53" s="370"/>
      <c r="HN53" s="370"/>
      <c r="HO53" s="370"/>
      <c r="HP53" s="370"/>
      <c r="HQ53" s="370"/>
      <c r="HR53" s="370"/>
      <c r="HS53" s="370"/>
      <c r="HT53" s="370"/>
      <c r="HU53" s="370"/>
      <c r="HV53" s="370"/>
      <c r="HW53" s="370"/>
      <c r="HX53" s="370"/>
      <c r="HY53" s="370"/>
      <c r="HZ53" s="370"/>
      <c r="IA53" s="370"/>
      <c r="IB53" s="370"/>
      <c r="IC53" s="370"/>
      <c r="ID53" s="370"/>
      <c r="IE53" s="370"/>
      <c r="IF53" s="370"/>
      <c r="IG53" s="370"/>
      <c r="IH53" s="370"/>
      <c r="II53" s="370"/>
      <c r="IJ53" s="370"/>
      <c r="IK53" s="370"/>
      <c r="IL53" s="370"/>
      <c r="IM53" s="370"/>
      <c r="IN53" s="370"/>
      <c r="IO53" s="370"/>
      <c r="IP53" s="370"/>
      <c r="IQ53" s="370"/>
      <c r="IR53" s="370"/>
      <c r="IS53" s="370"/>
      <c r="IT53" s="370"/>
      <c r="IU53" s="370"/>
      <c r="IV53" s="370"/>
    </row>
    <row r="54" spans="1:256" ht="304" hidden="1" x14ac:dyDescent="0.2">
      <c r="A54" s="17" t="s">
        <v>67</v>
      </c>
      <c r="B54" s="17" t="s">
        <v>79</v>
      </c>
      <c r="C54" s="64" t="s">
        <v>572</v>
      </c>
      <c r="D54" s="18" t="s">
        <v>567</v>
      </c>
      <c r="E54" s="18" t="s">
        <v>92</v>
      </c>
      <c r="F54" s="19">
        <v>1</v>
      </c>
      <c r="G54" s="19">
        <v>1</v>
      </c>
      <c r="H54" s="19">
        <v>1</v>
      </c>
      <c r="I54" s="20"/>
      <c r="J54" s="21" t="s">
        <v>568</v>
      </c>
      <c r="K54" s="22" t="s">
        <v>569</v>
      </c>
      <c r="L54" s="375" t="s">
        <v>3200</v>
      </c>
      <c r="M54" s="25"/>
      <c r="N54" s="24">
        <v>2009</v>
      </c>
      <c r="O54" s="25">
        <v>40619</v>
      </c>
      <c r="P54" s="23" t="s">
        <v>75</v>
      </c>
      <c r="Q54" s="23" t="s">
        <v>75</v>
      </c>
      <c r="R54" s="23" t="s">
        <v>75</v>
      </c>
      <c r="S54" s="23" t="s">
        <v>75</v>
      </c>
      <c r="T54" s="23" t="s">
        <v>75</v>
      </c>
      <c r="U54" s="23" t="s">
        <v>75</v>
      </c>
      <c r="V54" s="19">
        <v>1</v>
      </c>
      <c r="W54" s="19">
        <f t="shared" si="11"/>
        <v>0</v>
      </c>
      <c r="X54" s="19">
        <f t="shared" si="12"/>
        <v>0</v>
      </c>
      <c r="Y54" s="19">
        <f t="shared" si="13"/>
        <v>0</v>
      </c>
      <c r="Z54" s="19">
        <v>-1</v>
      </c>
      <c r="AA54" s="19">
        <v>-2</v>
      </c>
      <c r="AB54" s="19">
        <v>0</v>
      </c>
      <c r="AC54" s="19">
        <v>0</v>
      </c>
      <c r="AD54" s="19">
        <v>1</v>
      </c>
      <c r="AE54" s="19">
        <v>1</v>
      </c>
      <c r="AF54" s="19">
        <v>1</v>
      </c>
      <c r="AG54" s="19">
        <v>1</v>
      </c>
      <c r="AH54" s="19">
        <v>1</v>
      </c>
      <c r="AI54" s="19">
        <v>0</v>
      </c>
      <c r="AJ54" s="18" t="s">
        <v>134</v>
      </c>
      <c r="AK54" s="18" t="s">
        <v>97</v>
      </c>
      <c r="AL54" s="21" t="s">
        <v>571</v>
      </c>
      <c r="AM54" s="19">
        <f t="shared" si="14"/>
        <v>2</v>
      </c>
      <c r="AN54" s="19">
        <v>-1</v>
      </c>
      <c r="AO54" s="19">
        <v>1</v>
      </c>
      <c r="AP54" s="19">
        <v>-1</v>
      </c>
      <c r="AQ54" s="19">
        <v>-1</v>
      </c>
      <c r="AR54" s="19">
        <v>-1</v>
      </c>
      <c r="AS54" s="19">
        <v>0</v>
      </c>
      <c r="AT54" s="19">
        <v>0</v>
      </c>
      <c r="AU54" s="26">
        <f t="shared" si="15"/>
        <v>-1</v>
      </c>
      <c r="AV54" s="19">
        <v>0</v>
      </c>
      <c r="AW54" s="19">
        <v>0</v>
      </c>
      <c r="AX54" s="19">
        <v>0</v>
      </c>
      <c r="AY54" s="402">
        <v>0</v>
      </c>
      <c r="AZ54" s="19">
        <v>0</v>
      </c>
      <c r="BA54" s="19">
        <v>0</v>
      </c>
      <c r="BB54" s="19">
        <v>0</v>
      </c>
      <c r="BC54" s="19">
        <v>0</v>
      </c>
      <c r="BD54" s="28"/>
      <c r="BE54" s="20"/>
      <c r="BF54" s="20"/>
      <c r="BG54" s="20"/>
      <c r="BH54" s="20"/>
      <c r="BI54" s="20"/>
      <c r="BJ54" s="19">
        <v>1</v>
      </c>
      <c r="BK54" s="20"/>
      <c r="BL54" s="20"/>
      <c r="BM54" s="20"/>
      <c r="BN54" s="20"/>
      <c r="BO54" s="20"/>
      <c r="BP54" s="370"/>
      <c r="BQ54" s="370"/>
      <c r="BR54" s="370"/>
      <c r="BS54" s="370"/>
      <c r="BT54" s="370"/>
      <c r="BU54" s="370"/>
      <c r="BV54" s="370"/>
      <c r="BW54" s="370"/>
      <c r="BX54" s="370"/>
      <c r="BY54" s="370"/>
      <c r="BZ54" s="370"/>
      <c r="CA54" s="370"/>
      <c r="CB54" s="370"/>
      <c r="CC54" s="370"/>
      <c r="CD54" s="370"/>
      <c r="CE54" s="370"/>
      <c r="CF54" s="370"/>
      <c r="CG54" s="370"/>
      <c r="CH54" s="370"/>
      <c r="CI54" s="370"/>
      <c r="CJ54" s="370"/>
      <c r="CK54" s="370"/>
      <c r="CL54" s="370"/>
      <c r="CM54" s="370"/>
      <c r="CN54" s="370"/>
      <c r="CO54" s="370"/>
      <c r="CP54" s="370"/>
      <c r="CQ54" s="370"/>
      <c r="CR54" s="370"/>
      <c r="CS54" s="370"/>
      <c r="CT54" s="370"/>
      <c r="CU54" s="370"/>
      <c r="CV54" s="370"/>
      <c r="CW54" s="370"/>
      <c r="CX54" s="370"/>
      <c r="CY54" s="370"/>
      <c r="CZ54" s="370"/>
      <c r="DA54" s="370"/>
      <c r="DB54" s="370"/>
      <c r="DC54" s="370"/>
      <c r="DD54" s="370"/>
      <c r="DE54" s="370"/>
      <c r="DF54" s="370"/>
      <c r="DG54" s="370"/>
      <c r="DH54" s="370"/>
      <c r="DI54" s="370"/>
      <c r="DJ54" s="370"/>
      <c r="DK54" s="370"/>
      <c r="DL54" s="370"/>
      <c r="DM54" s="370"/>
      <c r="DN54" s="370"/>
      <c r="DO54" s="370"/>
      <c r="DP54" s="370"/>
      <c r="DQ54" s="370"/>
      <c r="DR54" s="370"/>
      <c r="DS54" s="370"/>
      <c r="DT54" s="370"/>
      <c r="DU54" s="370"/>
      <c r="DV54" s="370"/>
      <c r="DW54" s="370"/>
      <c r="DX54" s="370"/>
      <c r="DY54" s="370"/>
      <c r="DZ54" s="370"/>
      <c r="EA54" s="370"/>
      <c r="EB54" s="370"/>
      <c r="EC54" s="370"/>
      <c r="ED54" s="370"/>
      <c r="EE54" s="370"/>
      <c r="EF54" s="370"/>
      <c r="EG54" s="370"/>
      <c r="EH54" s="370"/>
      <c r="EI54" s="370"/>
      <c r="EJ54" s="370"/>
      <c r="EK54" s="370"/>
      <c r="EL54" s="370"/>
      <c r="EM54" s="370"/>
      <c r="EN54" s="370"/>
      <c r="EO54" s="370"/>
      <c r="EP54" s="370"/>
      <c r="EQ54" s="370"/>
      <c r="ER54" s="370"/>
      <c r="ES54" s="370"/>
      <c r="ET54" s="370"/>
      <c r="EU54" s="370"/>
      <c r="EV54" s="370"/>
      <c r="EW54" s="370"/>
      <c r="EX54" s="370"/>
      <c r="EY54" s="370"/>
      <c r="EZ54" s="370"/>
      <c r="FA54" s="370"/>
      <c r="FB54" s="370"/>
      <c r="FC54" s="370"/>
      <c r="FD54" s="370"/>
      <c r="FE54" s="370"/>
      <c r="FF54" s="370"/>
      <c r="FG54" s="370"/>
      <c r="FH54" s="370"/>
      <c r="FI54" s="370"/>
      <c r="FJ54" s="370"/>
      <c r="FK54" s="370"/>
      <c r="FL54" s="370"/>
      <c r="FM54" s="370"/>
      <c r="FN54" s="370"/>
      <c r="FO54" s="370"/>
      <c r="FP54" s="370"/>
      <c r="FQ54" s="370"/>
      <c r="FR54" s="370"/>
      <c r="FS54" s="370"/>
      <c r="FT54" s="370"/>
      <c r="FU54" s="370"/>
      <c r="FV54" s="370"/>
      <c r="FW54" s="370"/>
      <c r="FX54" s="370"/>
      <c r="FY54" s="370"/>
      <c r="FZ54" s="370"/>
      <c r="GA54" s="370"/>
      <c r="GB54" s="370"/>
      <c r="GC54" s="370"/>
      <c r="GD54" s="370"/>
      <c r="GE54" s="370"/>
      <c r="GF54" s="370"/>
      <c r="GG54" s="370"/>
      <c r="GH54" s="370"/>
      <c r="GI54" s="370"/>
      <c r="GJ54" s="370"/>
      <c r="GK54" s="370"/>
      <c r="GL54" s="370"/>
      <c r="GM54" s="370"/>
      <c r="GN54" s="370"/>
      <c r="GO54" s="370"/>
      <c r="GP54" s="370"/>
      <c r="GQ54" s="370"/>
      <c r="GR54" s="370"/>
      <c r="GS54" s="370"/>
      <c r="GT54" s="370"/>
      <c r="GU54" s="370"/>
      <c r="GV54" s="370"/>
      <c r="GW54" s="370"/>
      <c r="GX54" s="370"/>
      <c r="GY54" s="370"/>
      <c r="GZ54" s="370"/>
      <c r="HA54" s="370"/>
      <c r="HB54" s="370"/>
      <c r="HC54" s="370"/>
      <c r="HD54" s="370"/>
      <c r="HE54" s="370"/>
      <c r="HF54" s="370"/>
      <c r="HG54" s="370"/>
      <c r="HH54" s="370"/>
      <c r="HI54" s="370"/>
      <c r="HJ54" s="370"/>
      <c r="HK54" s="370"/>
      <c r="HL54" s="370"/>
      <c r="HM54" s="370"/>
      <c r="HN54" s="370"/>
      <c r="HO54" s="370"/>
      <c r="HP54" s="370"/>
      <c r="HQ54" s="370"/>
      <c r="HR54" s="370"/>
      <c r="HS54" s="370"/>
      <c r="HT54" s="370"/>
      <c r="HU54" s="370"/>
      <c r="HV54" s="370"/>
      <c r="HW54" s="370"/>
      <c r="HX54" s="370"/>
      <c r="HY54" s="370"/>
      <c r="HZ54" s="370"/>
      <c r="IA54" s="370"/>
      <c r="IB54" s="370"/>
      <c r="IC54" s="370"/>
      <c r="ID54" s="370"/>
      <c r="IE54" s="370"/>
      <c r="IF54" s="370"/>
      <c r="IG54" s="370"/>
      <c r="IH54" s="370"/>
      <c r="II54" s="370"/>
      <c r="IJ54" s="370"/>
      <c r="IK54" s="370"/>
      <c r="IL54" s="370"/>
      <c r="IM54" s="370"/>
      <c r="IN54" s="370"/>
      <c r="IO54" s="370"/>
      <c r="IP54" s="370"/>
      <c r="IQ54" s="370"/>
      <c r="IR54" s="370"/>
      <c r="IS54" s="370"/>
      <c r="IT54" s="370"/>
      <c r="IU54" s="370"/>
      <c r="IV54" s="370"/>
    </row>
    <row r="55" spans="1:256" ht="160" hidden="1" x14ac:dyDescent="0.2">
      <c r="A55" s="17" t="s">
        <v>466</v>
      </c>
      <c r="B55" s="17" t="s">
        <v>79</v>
      </c>
      <c r="C55" s="64" t="s">
        <v>467</v>
      </c>
      <c r="D55" s="18" t="s">
        <v>468</v>
      </c>
      <c r="E55" s="18" t="s">
        <v>324</v>
      </c>
      <c r="F55" s="19">
        <v>1</v>
      </c>
      <c r="G55" s="19">
        <v>1</v>
      </c>
      <c r="H55" s="19">
        <v>0</v>
      </c>
      <c r="I55" s="20"/>
      <c r="J55" s="44"/>
      <c r="K55" s="46"/>
      <c r="L55" s="375" t="s">
        <v>3199</v>
      </c>
      <c r="M55" s="24">
        <v>2010</v>
      </c>
      <c r="N55" s="24">
        <f>YEAR(IF(AND(O55&lt;&gt;"NA",O55&lt;&gt;""),O55,IF(AND(P55&lt;&gt;"NA",P55&lt;&gt;""),P55,IF(AND(Q55&lt;&gt;"NA",Q55&lt;&gt;""),Q55,IF(AND(R55&lt;&gt;"NA",R55&lt;&gt;""),R55,S55)))))</f>
        <v>2015</v>
      </c>
      <c r="O55" s="25">
        <v>42256</v>
      </c>
      <c r="P55" s="23" t="s">
        <v>75</v>
      </c>
      <c r="Q55" s="23" t="s">
        <v>75</v>
      </c>
      <c r="R55" s="23" t="s">
        <v>75</v>
      </c>
      <c r="S55" s="23" t="s">
        <v>75</v>
      </c>
      <c r="T55" s="23" t="s">
        <v>75</v>
      </c>
      <c r="U55" s="23" t="s">
        <v>75</v>
      </c>
      <c r="V55" s="19">
        <v>1</v>
      </c>
      <c r="W55" s="19">
        <f t="shared" si="11"/>
        <v>0</v>
      </c>
      <c r="X55" s="19">
        <f t="shared" si="12"/>
        <v>0</v>
      </c>
      <c r="Y55" s="19">
        <f t="shared" si="13"/>
        <v>0</v>
      </c>
      <c r="Z55" s="19">
        <v>-1</v>
      </c>
      <c r="AA55" s="19">
        <v>-2</v>
      </c>
      <c r="AB55" s="19">
        <v>1</v>
      </c>
      <c r="AC55" s="19">
        <v>0</v>
      </c>
      <c r="AD55" s="19">
        <v>0</v>
      </c>
      <c r="AE55" s="19">
        <v>0</v>
      </c>
      <c r="AF55" s="19">
        <v>0</v>
      </c>
      <c r="AG55" s="19">
        <v>1</v>
      </c>
      <c r="AH55" s="26">
        <v>-1</v>
      </c>
      <c r="AI55" s="26">
        <v>0</v>
      </c>
      <c r="AJ55" s="18" t="s">
        <v>134</v>
      </c>
      <c r="AK55" s="18" t="s">
        <v>77</v>
      </c>
      <c r="AL55" s="21" t="s">
        <v>469</v>
      </c>
      <c r="AM55" s="19">
        <f t="shared" si="14"/>
        <v>3</v>
      </c>
      <c r="AN55" s="19">
        <v>1</v>
      </c>
      <c r="AO55" s="19">
        <v>1</v>
      </c>
      <c r="AP55" s="19">
        <v>1</v>
      </c>
      <c r="AQ55" s="19">
        <v>0</v>
      </c>
      <c r="AR55" s="19">
        <v>0</v>
      </c>
      <c r="AS55" s="19">
        <v>-1</v>
      </c>
      <c r="AT55" s="19">
        <v>0</v>
      </c>
      <c r="AU55" s="26">
        <f t="shared" si="15"/>
        <v>-1</v>
      </c>
      <c r="AV55" s="19">
        <v>0</v>
      </c>
      <c r="AW55" s="19">
        <v>0</v>
      </c>
      <c r="AX55" s="19">
        <v>0</v>
      </c>
      <c r="AY55" s="402">
        <v>0</v>
      </c>
      <c r="AZ55" s="19">
        <v>1</v>
      </c>
      <c r="BA55" s="19">
        <v>0</v>
      </c>
      <c r="BB55" s="19">
        <v>0</v>
      </c>
      <c r="BC55" s="19">
        <v>0</v>
      </c>
      <c r="BD55" s="28"/>
      <c r="BE55" s="20"/>
      <c r="BF55" s="20"/>
      <c r="BG55" s="20"/>
      <c r="BH55" s="18" t="s">
        <v>470</v>
      </c>
      <c r="BI55" s="20"/>
      <c r="BJ55" s="19">
        <v>1</v>
      </c>
      <c r="BK55" s="20"/>
      <c r="BL55" s="20"/>
      <c r="BM55" s="20"/>
      <c r="BN55" s="20"/>
      <c r="BO55" s="20"/>
      <c r="BP55" s="370"/>
      <c r="BQ55" s="370"/>
      <c r="BR55" s="370"/>
      <c r="BS55" s="370"/>
      <c r="BT55" s="370"/>
      <c r="BU55" s="370"/>
      <c r="BV55" s="370"/>
      <c r="BW55" s="370"/>
      <c r="BX55" s="370"/>
      <c r="BY55" s="370"/>
      <c r="BZ55" s="370"/>
      <c r="CA55" s="370"/>
      <c r="CB55" s="370"/>
      <c r="CC55" s="370"/>
      <c r="CD55" s="370"/>
      <c r="CE55" s="370"/>
      <c r="CF55" s="370"/>
      <c r="CG55" s="370"/>
      <c r="CH55" s="370"/>
      <c r="CI55" s="370"/>
      <c r="CJ55" s="370"/>
      <c r="CK55" s="370"/>
      <c r="CL55" s="370"/>
      <c r="CM55" s="370"/>
      <c r="CN55" s="370"/>
      <c r="CO55" s="370"/>
      <c r="CP55" s="370"/>
      <c r="CQ55" s="370"/>
      <c r="CR55" s="370"/>
      <c r="CS55" s="370"/>
      <c r="CT55" s="370"/>
      <c r="CU55" s="370"/>
      <c r="CV55" s="370"/>
      <c r="CW55" s="370"/>
      <c r="CX55" s="370"/>
      <c r="CY55" s="370"/>
      <c r="CZ55" s="370"/>
      <c r="DA55" s="370"/>
      <c r="DB55" s="370"/>
      <c r="DC55" s="370"/>
      <c r="DD55" s="370"/>
      <c r="DE55" s="370"/>
      <c r="DF55" s="370"/>
      <c r="DG55" s="370"/>
      <c r="DH55" s="370"/>
      <c r="DI55" s="370"/>
      <c r="DJ55" s="370"/>
      <c r="DK55" s="370"/>
      <c r="DL55" s="370"/>
      <c r="DM55" s="370"/>
      <c r="DN55" s="370"/>
      <c r="DO55" s="370"/>
      <c r="DP55" s="370"/>
      <c r="DQ55" s="370"/>
      <c r="DR55" s="370"/>
      <c r="DS55" s="370"/>
      <c r="DT55" s="370"/>
      <c r="DU55" s="370"/>
      <c r="DV55" s="370"/>
      <c r="DW55" s="370"/>
      <c r="DX55" s="370"/>
      <c r="DY55" s="370"/>
      <c r="DZ55" s="370"/>
      <c r="EA55" s="370"/>
      <c r="EB55" s="370"/>
      <c r="EC55" s="370"/>
      <c r="ED55" s="370"/>
      <c r="EE55" s="370"/>
      <c r="EF55" s="370"/>
      <c r="EG55" s="370"/>
      <c r="EH55" s="370"/>
      <c r="EI55" s="370"/>
      <c r="EJ55" s="370"/>
      <c r="EK55" s="370"/>
      <c r="EL55" s="370"/>
      <c r="EM55" s="370"/>
      <c r="EN55" s="370"/>
      <c r="EO55" s="370"/>
      <c r="EP55" s="370"/>
      <c r="EQ55" s="370"/>
      <c r="ER55" s="370"/>
      <c r="ES55" s="370"/>
      <c r="ET55" s="370"/>
      <c r="EU55" s="370"/>
      <c r="EV55" s="370"/>
      <c r="EW55" s="370"/>
      <c r="EX55" s="370"/>
      <c r="EY55" s="370"/>
      <c r="EZ55" s="370"/>
      <c r="FA55" s="370"/>
      <c r="FB55" s="370"/>
      <c r="FC55" s="370"/>
      <c r="FD55" s="370"/>
      <c r="FE55" s="370"/>
      <c r="FF55" s="370"/>
      <c r="FG55" s="370"/>
      <c r="FH55" s="370"/>
      <c r="FI55" s="370"/>
      <c r="FJ55" s="370"/>
      <c r="FK55" s="370"/>
      <c r="FL55" s="370"/>
      <c r="FM55" s="370"/>
      <c r="FN55" s="370"/>
      <c r="FO55" s="370"/>
      <c r="FP55" s="370"/>
      <c r="FQ55" s="370"/>
      <c r="FR55" s="370"/>
      <c r="FS55" s="370"/>
      <c r="FT55" s="370"/>
      <c r="FU55" s="370"/>
      <c r="FV55" s="370"/>
      <c r="FW55" s="370"/>
      <c r="FX55" s="370"/>
      <c r="FY55" s="370"/>
      <c r="FZ55" s="370"/>
      <c r="GA55" s="370"/>
      <c r="GB55" s="370"/>
      <c r="GC55" s="370"/>
      <c r="GD55" s="370"/>
      <c r="GE55" s="370"/>
      <c r="GF55" s="370"/>
      <c r="GG55" s="370"/>
      <c r="GH55" s="370"/>
      <c r="GI55" s="370"/>
      <c r="GJ55" s="370"/>
      <c r="GK55" s="370"/>
      <c r="GL55" s="370"/>
      <c r="GM55" s="370"/>
      <c r="GN55" s="370"/>
      <c r="GO55" s="370"/>
      <c r="GP55" s="370"/>
      <c r="GQ55" s="370"/>
      <c r="GR55" s="370"/>
      <c r="GS55" s="370"/>
      <c r="GT55" s="370"/>
      <c r="GU55" s="370"/>
      <c r="GV55" s="370"/>
      <c r="GW55" s="370"/>
      <c r="GX55" s="370"/>
      <c r="GY55" s="370"/>
      <c r="GZ55" s="370"/>
      <c r="HA55" s="370"/>
      <c r="HB55" s="370"/>
      <c r="HC55" s="370"/>
      <c r="HD55" s="370"/>
      <c r="HE55" s="370"/>
      <c r="HF55" s="370"/>
      <c r="HG55" s="370"/>
      <c r="HH55" s="370"/>
      <c r="HI55" s="370"/>
      <c r="HJ55" s="370"/>
      <c r="HK55" s="370"/>
      <c r="HL55" s="370"/>
      <c r="HM55" s="370"/>
      <c r="HN55" s="370"/>
      <c r="HO55" s="370"/>
      <c r="HP55" s="370"/>
      <c r="HQ55" s="370"/>
      <c r="HR55" s="370"/>
      <c r="HS55" s="370"/>
      <c r="HT55" s="370"/>
      <c r="HU55" s="370"/>
      <c r="HV55" s="370"/>
      <c r="HW55" s="370"/>
      <c r="HX55" s="370"/>
      <c r="HY55" s="370"/>
      <c r="HZ55" s="370"/>
      <c r="IA55" s="370"/>
      <c r="IB55" s="370"/>
      <c r="IC55" s="370"/>
      <c r="ID55" s="370"/>
      <c r="IE55" s="370"/>
      <c r="IF55" s="370"/>
      <c r="IG55" s="370"/>
      <c r="IH55" s="370"/>
      <c r="II55" s="370"/>
      <c r="IJ55" s="370"/>
      <c r="IK55" s="370"/>
      <c r="IL55" s="370"/>
      <c r="IM55" s="370"/>
      <c r="IN55" s="370"/>
      <c r="IO55" s="370"/>
      <c r="IP55" s="370"/>
      <c r="IQ55" s="370"/>
      <c r="IR55" s="370"/>
      <c r="IS55" s="370"/>
      <c r="IT55" s="370"/>
      <c r="IU55" s="370"/>
      <c r="IV55" s="370"/>
    </row>
    <row r="56" spans="1:256" ht="112" hidden="1" x14ac:dyDescent="0.2">
      <c r="A56" s="17" t="s">
        <v>466</v>
      </c>
      <c r="B56" s="17" t="s">
        <v>593</v>
      </c>
      <c r="C56" s="64" t="s">
        <v>2170</v>
      </c>
      <c r="D56" s="18" t="s">
        <v>678</v>
      </c>
      <c r="E56" s="18" t="s">
        <v>92</v>
      </c>
      <c r="F56" s="19">
        <v>1</v>
      </c>
      <c r="G56" s="19">
        <v>1</v>
      </c>
      <c r="H56" s="19">
        <v>1</v>
      </c>
      <c r="I56" s="20"/>
      <c r="J56" s="21" t="s">
        <v>2164</v>
      </c>
      <c r="K56" s="46"/>
      <c r="L56" s="21" t="s">
        <v>2165</v>
      </c>
      <c r="M56" s="45"/>
      <c r="N56" s="24">
        <f>YEAR(IF(AND(O56&lt;&gt;"NA",O56&lt;&gt;""),O56,IF(AND(P56&lt;&gt;"NA",P56&lt;&gt;""),P56,IF(AND(Q56&lt;&gt;"NA",Q56&lt;&gt;""),Q56,IF(AND(R56&lt;&gt;"NA",R56&lt;&gt;""),R56,S56)))))</f>
        <v>2007</v>
      </c>
      <c r="O56" s="25">
        <v>39430</v>
      </c>
      <c r="P56" s="23" t="s">
        <v>75</v>
      </c>
      <c r="Q56" s="23" t="s">
        <v>75</v>
      </c>
      <c r="R56" s="23" t="s">
        <v>75</v>
      </c>
      <c r="S56" s="23" t="s">
        <v>75</v>
      </c>
      <c r="T56" s="23" t="s">
        <v>75</v>
      </c>
      <c r="U56" s="23" t="s">
        <v>75</v>
      </c>
      <c r="V56" s="19">
        <v>1</v>
      </c>
      <c r="W56" s="19">
        <f t="shared" si="11"/>
        <v>0</v>
      </c>
      <c r="X56" s="19">
        <f t="shared" si="12"/>
        <v>0</v>
      </c>
      <c r="Y56" s="19">
        <f t="shared" si="13"/>
        <v>0</v>
      </c>
      <c r="Z56" s="19">
        <v>-1</v>
      </c>
      <c r="AA56" s="19">
        <v>-2</v>
      </c>
      <c r="AB56" s="19">
        <v>1</v>
      </c>
      <c r="AC56" s="19">
        <v>1</v>
      </c>
      <c r="AD56" s="19">
        <v>0</v>
      </c>
      <c r="AE56" s="19">
        <v>0</v>
      </c>
      <c r="AF56" s="19">
        <v>1</v>
      </c>
      <c r="AG56" s="19">
        <v>1</v>
      </c>
      <c r="AH56" s="19">
        <v>1</v>
      </c>
      <c r="AI56" s="19">
        <v>1</v>
      </c>
      <c r="AJ56" s="18" t="s">
        <v>87</v>
      </c>
      <c r="AK56" s="18" t="s">
        <v>97</v>
      </c>
      <c r="AL56" s="21" t="s">
        <v>2166</v>
      </c>
      <c r="AM56" s="19">
        <f t="shared" si="14"/>
        <v>3</v>
      </c>
      <c r="AN56" s="19">
        <v>1</v>
      </c>
      <c r="AO56" s="19">
        <v>1</v>
      </c>
      <c r="AP56" s="19">
        <v>1</v>
      </c>
      <c r="AQ56" s="19">
        <v>1</v>
      </c>
      <c r="AR56" s="19">
        <v>1</v>
      </c>
      <c r="AS56" s="19">
        <v>0</v>
      </c>
      <c r="AT56" s="19">
        <v>0</v>
      </c>
      <c r="AU56" s="26">
        <f t="shared" si="15"/>
        <v>-1</v>
      </c>
      <c r="AV56" s="19">
        <v>0</v>
      </c>
      <c r="AW56" s="19">
        <v>0</v>
      </c>
      <c r="AX56" s="19">
        <v>0</v>
      </c>
      <c r="AY56" s="402">
        <v>0</v>
      </c>
      <c r="AZ56" s="19">
        <v>-1</v>
      </c>
      <c r="BA56" s="19">
        <v>-1</v>
      </c>
      <c r="BB56" s="19">
        <v>-1</v>
      </c>
      <c r="BC56" s="19">
        <v>-1</v>
      </c>
      <c r="BD56" s="28"/>
      <c r="BE56" s="20"/>
      <c r="BF56" s="20"/>
      <c r="BG56" s="20"/>
      <c r="BH56" s="20"/>
      <c r="BI56" s="20"/>
      <c r="BJ56" s="19">
        <v>1</v>
      </c>
      <c r="BK56" s="20"/>
      <c r="BL56" s="20"/>
      <c r="BM56" s="20"/>
      <c r="BN56" s="20"/>
      <c r="BO56" s="20"/>
      <c r="BP56" s="370"/>
      <c r="BQ56" s="370"/>
      <c r="BR56" s="370"/>
      <c r="BS56" s="370"/>
      <c r="BT56" s="370"/>
      <c r="BU56" s="370"/>
      <c r="BV56" s="370"/>
      <c r="BW56" s="370"/>
      <c r="BX56" s="370"/>
      <c r="BY56" s="370"/>
      <c r="BZ56" s="370"/>
      <c r="CA56" s="370"/>
      <c r="CB56" s="370"/>
      <c r="CC56" s="370"/>
      <c r="CD56" s="370"/>
      <c r="CE56" s="370"/>
      <c r="CF56" s="370"/>
      <c r="CG56" s="370"/>
      <c r="CH56" s="370"/>
      <c r="CI56" s="370"/>
      <c r="CJ56" s="370"/>
      <c r="CK56" s="370"/>
      <c r="CL56" s="370"/>
      <c r="CM56" s="370"/>
      <c r="CN56" s="370"/>
      <c r="CO56" s="370"/>
      <c r="CP56" s="370"/>
      <c r="CQ56" s="370"/>
      <c r="CR56" s="370"/>
      <c r="CS56" s="370"/>
      <c r="CT56" s="370"/>
      <c r="CU56" s="370"/>
      <c r="CV56" s="370"/>
      <c r="CW56" s="370"/>
      <c r="CX56" s="370"/>
      <c r="CY56" s="370"/>
      <c r="CZ56" s="370"/>
      <c r="DA56" s="370"/>
      <c r="DB56" s="370"/>
      <c r="DC56" s="370"/>
      <c r="DD56" s="370"/>
      <c r="DE56" s="370"/>
      <c r="DF56" s="370"/>
      <c r="DG56" s="370"/>
      <c r="DH56" s="370"/>
      <c r="DI56" s="370"/>
      <c r="DJ56" s="370"/>
      <c r="DK56" s="370"/>
      <c r="DL56" s="370"/>
      <c r="DM56" s="370"/>
      <c r="DN56" s="370"/>
      <c r="DO56" s="370"/>
      <c r="DP56" s="370"/>
      <c r="DQ56" s="370"/>
      <c r="DR56" s="370"/>
      <c r="DS56" s="370"/>
      <c r="DT56" s="370"/>
      <c r="DU56" s="370"/>
      <c r="DV56" s="370"/>
      <c r="DW56" s="370"/>
      <c r="DX56" s="370"/>
      <c r="DY56" s="370"/>
      <c r="DZ56" s="370"/>
      <c r="EA56" s="370"/>
      <c r="EB56" s="370"/>
      <c r="EC56" s="370"/>
      <c r="ED56" s="370"/>
      <c r="EE56" s="370"/>
      <c r="EF56" s="370"/>
      <c r="EG56" s="370"/>
      <c r="EH56" s="370"/>
      <c r="EI56" s="370"/>
      <c r="EJ56" s="370"/>
      <c r="EK56" s="370"/>
      <c r="EL56" s="370"/>
      <c r="EM56" s="370"/>
      <c r="EN56" s="370"/>
      <c r="EO56" s="370"/>
      <c r="EP56" s="370"/>
      <c r="EQ56" s="370"/>
      <c r="ER56" s="370"/>
      <c r="ES56" s="370"/>
      <c r="ET56" s="370"/>
      <c r="EU56" s="370"/>
      <c r="EV56" s="370"/>
      <c r="EW56" s="370"/>
      <c r="EX56" s="370"/>
      <c r="EY56" s="370"/>
      <c r="EZ56" s="370"/>
      <c r="FA56" s="370"/>
      <c r="FB56" s="370"/>
      <c r="FC56" s="370"/>
      <c r="FD56" s="370"/>
      <c r="FE56" s="370"/>
      <c r="FF56" s="370"/>
      <c r="FG56" s="370"/>
      <c r="FH56" s="370"/>
      <c r="FI56" s="370"/>
      <c r="FJ56" s="370"/>
      <c r="FK56" s="370"/>
      <c r="FL56" s="370"/>
      <c r="FM56" s="370"/>
      <c r="FN56" s="370"/>
      <c r="FO56" s="370"/>
      <c r="FP56" s="370"/>
      <c r="FQ56" s="370"/>
      <c r="FR56" s="370"/>
      <c r="FS56" s="370"/>
      <c r="FT56" s="370"/>
      <c r="FU56" s="370"/>
      <c r="FV56" s="370"/>
      <c r="FW56" s="370"/>
      <c r="FX56" s="370"/>
      <c r="FY56" s="370"/>
      <c r="FZ56" s="370"/>
      <c r="GA56" s="370"/>
      <c r="GB56" s="370"/>
      <c r="GC56" s="370"/>
      <c r="GD56" s="370"/>
      <c r="GE56" s="370"/>
      <c r="GF56" s="370"/>
      <c r="GG56" s="370"/>
      <c r="GH56" s="370"/>
      <c r="GI56" s="370"/>
      <c r="GJ56" s="370"/>
      <c r="GK56" s="370"/>
      <c r="GL56" s="370"/>
      <c r="GM56" s="370"/>
      <c r="GN56" s="370"/>
      <c r="GO56" s="370"/>
      <c r="GP56" s="370"/>
      <c r="GQ56" s="370"/>
      <c r="GR56" s="370"/>
      <c r="GS56" s="370"/>
      <c r="GT56" s="370"/>
      <c r="GU56" s="370"/>
      <c r="GV56" s="370"/>
      <c r="GW56" s="370"/>
      <c r="GX56" s="370"/>
      <c r="GY56" s="370"/>
      <c r="GZ56" s="370"/>
      <c r="HA56" s="370"/>
      <c r="HB56" s="370"/>
      <c r="HC56" s="370"/>
      <c r="HD56" s="370"/>
      <c r="HE56" s="370"/>
      <c r="HF56" s="370"/>
      <c r="HG56" s="370"/>
      <c r="HH56" s="370"/>
      <c r="HI56" s="370"/>
      <c r="HJ56" s="370"/>
      <c r="HK56" s="370"/>
      <c r="HL56" s="370"/>
      <c r="HM56" s="370"/>
      <c r="HN56" s="370"/>
      <c r="HO56" s="370"/>
      <c r="HP56" s="370"/>
      <c r="HQ56" s="370"/>
      <c r="HR56" s="370"/>
      <c r="HS56" s="370"/>
      <c r="HT56" s="370"/>
      <c r="HU56" s="370"/>
      <c r="HV56" s="370"/>
      <c r="HW56" s="370"/>
      <c r="HX56" s="370"/>
      <c r="HY56" s="370"/>
      <c r="HZ56" s="370"/>
      <c r="IA56" s="370"/>
      <c r="IB56" s="370"/>
      <c r="IC56" s="370"/>
      <c r="ID56" s="370"/>
      <c r="IE56" s="370"/>
      <c r="IF56" s="370"/>
      <c r="IG56" s="370"/>
      <c r="IH56" s="370"/>
      <c r="II56" s="370"/>
      <c r="IJ56" s="370"/>
      <c r="IK56" s="370"/>
      <c r="IL56" s="370"/>
      <c r="IM56" s="370"/>
      <c r="IN56" s="370"/>
      <c r="IO56" s="370"/>
      <c r="IP56" s="370"/>
      <c r="IQ56" s="370"/>
      <c r="IR56" s="370"/>
      <c r="IS56" s="370"/>
      <c r="IT56" s="370"/>
      <c r="IU56" s="370"/>
      <c r="IV56" s="370"/>
    </row>
    <row r="57" spans="1:256" ht="16" hidden="1" x14ac:dyDescent="0.2">
      <c r="A57" s="17" t="s">
        <v>512</v>
      </c>
      <c r="B57" s="42"/>
      <c r="C57" s="64" t="s">
        <v>2202</v>
      </c>
      <c r="D57" s="18" t="s">
        <v>1052</v>
      </c>
      <c r="E57" s="18" t="s">
        <v>82</v>
      </c>
      <c r="F57" s="19">
        <v>1</v>
      </c>
      <c r="G57" s="19">
        <v>0</v>
      </c>
      <c r="H57" s="19">
        <v>0</v>
      </c>
      <c r="I57" s="20"/>
      <c r="J57" s="44"/>
      <c r="K57" s="43"/>
      <c r="L57" s="18" t="s">
        <v>2200</v>
      </c>
      <c r="M57" s="24">
        <v>1998</v>
      </c>
      <c r="N57" s="24">
        <f>YEAR(IF(AND(O57&lt;&gt;"NA",O57&lt;&gt;""),O57,IF(AND(P57&lt;&gt;"NA",P57&lt;&gt;""),P57,IF(AND(Q57&lt;&gt;"NA",Q57&lt;&gt;""),Q57,IF(AND(R57&lt;&gt;"NA",R57&lt;&gt;""),R57,S57)))))</f>
        <v>2001</v>
      </c>
      <c r="O57" s="25">
        <v>37145</v>
      </c>
      <c r="P57" s="23" t="s">
        <v>75</v>
      </c>
      <c r="Q57" s="23" t="s">
        <v>75</v>
      </c>
      <c r="R57" s="23" t="s">
        <v>75</v>
      </c>
      <c r="S57" s="23" t="s">
        <v>75</v>
      </c>
      <c r="T57" s="23" t="s">
        <v>75</v>
      </c>
      <c r="U57" s="23" t="s">
        <v>75</v>
      </c>
      <c r="V57" s="19">
        <v>1</v>
      </c>
      <c r="W57" s="19">
        <f t="shared" si="11"/>
        <v>0</v>
      </c>
      <c r="X57" s="19">
        <f t="shared" si="12"/>
        <v>0</v>
      </c>
      <c r="Y57" s="19">
        <f t="shared" si="13"/>
        <v>0</v>
      </c>
      <c r="Z57" s="19">
        <v>-1</v>
      </c>
      <c r="AA57" s="19">
        <v>-2</v>
      </c>
      <c r="AB57" s="19">
        <v>1</v>
      </c>
      <c r="AC57" s="19">
        <v>0</v>
      </c>
      <c r="AD57" s="19">
        <v>0</v>
      </c>
      <c r="AE57" s="19">
        <v>0</v>
      </c>
      <c r="AF57" s="19">
        <v>0</v>
      </c>
      <c r="AG57" s="19">
        <v>1</v>
      </c>
      <c r="AH57" s="26">
        <v>1</v>
      </c>
      <c r="AI57" s="26">
        <v>1</v>
      </c>
      <c r="AJ57" s="18" t="s">
        <v>87</v>
      </c>
      <c r="AK57" s="18" t="s">
        <v>77</v>
      </c>
      <c r="AL57" s="21" t="s">
        <v>2201</v>
      </c>
      <c r="AM57" s="19">
        <f t="shared" si="14"/>
        <v>1</v>
      </c>
      <c r="AN57" s="19">
        <v>1</v>
      </c>
      <c r="AO57" s="19">
        <v>0</v>
      </c>
      <c r="AP57" s="19">
        <v>1</v>
      </c>
      <c r="AQ57" s="19">
        <v>1</v>
      </c>
      <c r="AR57" s="19">
        <v>1</v>
      </c>
      <c r="AS57" s="19">
        <v>-1</v>
      </c>
      <c r="AT57" s="19">
        <v>0</v>
      </c>
      <c r="AU57" s="26">
        <f t="shared" si="15"/>
        <v>-1</v>
      </c>
      <c r="AV57" s="19">
        <v>0</v>
      </c>
      <c r="AW57" s="26">
        <v>0</v>
      </c>
      <c r="AX57" s="26">
        <v>0</v>
      </c>
      <c r="AY57" s="402">
        <v>0</v>
      </c>
      <c r="AZ57" s="19">
        <v>0</v>
      </c>
      <c r="BA57" s="19">
        <v>0</v>
      </c>
      <c r="BB57" s="19">
        <v>0</v>
      </c>
      <c r="BC57" s="19">
        <v>0</v>
      </c>
      <c r="BD57" s="28"/>
      <c r="BE57" s="20"/>
      <c r="BF57" s="18" t="s">
        <v>122</v>
      </c>
      <c r="BG57" s="19">
        <v>0</v>
      </c>
      <c r="BH57" s="20"/>
      <c r="BI57" s="20"/>
      <c r="BJ57" s="19">
        <v>0</v>
      </c>
      <c r="BK57" s="20"/>
      <c r="BL57" s="20"/>
      <c r="BM57" s="20"/>
      <c r="BN57" s="20"/>
      <c r="BO57" s="20"/>
      <c r="BP57" s="370"/>
      <c r="BQ57" s="370"/>
      <c r="BR57" s="370"/>
      <c r="BS57" s="370"/>
      <c r="BT57" s="370"/>
      <c r="BU57" s="370"/>
      <c r="BV57" s="370"/>
      <c r="BW57" s="370"/>
      <c r="BX57" s="370"/>
      <c r="BY57" s="370"/>
      <c r="BZ57" s="370"/>
      <c r="CA57" s="370"/>
      <c r="CB57" s="370"/>
      <c r="CC57" s="370"/>
      <c r="CD57" s="370"/>
      <c r="CE57" s="370"/>
      <c r="CF57" s="370"/>
      <c r="CG57" s="370"/>
      <c r="CH57" s="370"/>
      <c r="CI57" s="370"/>
      <c r="CJ57" s="370"/>
      <c r="CK57" s="370"/>
      <c r="CL57" s="370"/>
      <c r="CM57" s="370"/>
      <c r="CN57" s="370"/>
      <c r="CO57" s="370"/>
      <c r="CP57" s="370"/>
      <c r="CQ57" s="370"/>
      <c r="CR57" s="370"/>
      <c r="CS57" s="370"/>
      <c r="CT57" s="370"/>
      <c r="CU57" s="370"/>
      <c r="CV57" s="370"/>
      <c r="CW57" s="370"/>
      <c r="CX57" s="370"/>
      <c r="CY57" s="370"/>
      <c r="CZ57" s="370"/>
      <c r="DA57" s="370"/>
      <c r="DB57" s="370"/>
      <c r="DC57" s="370"/>
      <c r="DD57" s="370"/>
      <c r="DE57" s="370"/>
      <c r="DF57" s="370"/>
      <c r="DG57" s="370"/>
      <c r="DH57" s="370"/>
      <c r="DI57" s="370"/>
      <c r="DJ57" s="370"/>
      <c r="DK57" s="370"/>
      <c r="DL57" s="370"/>
      <c r="DM57" s="370"/>
      <c r="DN57" s="370"/>
      <c r="DO57" s="370"/>
      <c r="DP57" s="370"/>
      <c r="DQ57" s="370"/>
      <c r="DR57" s="370"/>
      <c r="DS57" s="370"/>
      <c r="DT57" s="370"/>
      <c r="DU57" s="370"/>
      <c r="DV57" s="370"/>
      <c r="DW57" s="370"/>
      <c r="DX57" s="370"/>
      <c r="DY57" s="370"/>
      <c r="DZ57" s="370"/>
      <c r="EA57" s="370"/>
      <c r="EB57" s="370"/>
      <c r="EC57" s="370"/>
      <c r="ED57" s="370"/>
      <c r="EE57" s="370"/>
      <c r="EF57" s="370"/>
      <c r="EG57" s="370"/>
      <c r="EH57" s="370"/>
      <c r="EI57" s="370"/>
      <c r="EJ57" s="370"/>
      <c r="EK57" s="370"/>
      <c r="EL57" s="370"/>
      <c r="EM57" s="370"/>
      <c r="EN57" s="370"/>
      <c r="EO57" s="370"/>
      <c r="EP57" s="370"/>
      <c r="EQ57" s="370"/>
      <c r="ER57" s="370"/>
      <c r="ES57" s="370"/>
      <c r="ET57" s="370"/>
      <c r="EU57" s="370"/>
      <c r="EV57" s="370"/>
      <c r="EW57" s="370"/>
      <c r="EX57" s="370"/>
      <c r="EY57" s="370"/>
      <c r="EZ57" s="370"/>
      <c r="FA57" s="370"/>
      <c r="FB57" s="370"/>
      <c r="FC57" s="370"/>
      <c r="FD57" s="370"/>
      <c r="FE57" s="370"/>
      <c r="FF57" s="370"/>
      <c r="FG57" s="370"/>
      <c r="FH57" s="370"/>
      <c r="FI57" s="370"/>
      <c r="FJ57" s="370"/>
      <c r="FK57" s="370"/>
      <c r="FL57" s="370"/>
      <c r="FM57" s="370"/>
      <c r="FN57" s="370"/>
      <c r="FO57" s="370"/>
      <c r="FP57" s="370"/>
      <c r="FQ57" s="370"/>
      <c r="FR57" s="370"/>
      <c r="FS57" s="370"/>
      <c r="FT57" s="370"/>
      <c r="FU57" s="370"/>
      <c r="FV57" s="370"/>
      <c r="FW57" s="370"/>
      <c r="FX57" s="370"/>
      <c r="FY57" s="370"/>
      <c r="FZ57" s="370"/>
      <c r="GA57" s="370"/>
      <c r="GB57" s="370"/>
      <c r="GC57" s="370"/>
      <c r="GD57" s="370"/>
      <c r="GE57" s="370"/>
      <c r="GF57" s="370"/>
      <c r="GG57" s="370"/>
      <c r="GH57" s="370"/>
      <c r="GI57" s="370"/>
      <c r="GJ57" s="370"/>
      <c r="GK57" s="370"/>
      <c r="GL57" s="370"/>
      <c r="GM57" s="370"/>
      <c r="GN57" s="370"/>
      <c r="GO57" s="370"/>
      <c r="GP57" s="370"/>
      <c r="GQ57" s="370"/>
      <c r="GR57" s="370"/>
      <c r="GS57" s="370"/>
      <c r="GT57" s="370"/>
      <c r="GU57" s="370"/>
      <c r="GV57" s="370"/>
      <c r="GW57" s="370"/>
      <c r="GX57" s="370"/>
      <c r="GY57" s="370"/>
      <c r="GZ57" s="370"/>
      <c r="HA57" s="370"/>
      <c r="HB57" s="370"/>
      <c r="HC57" s="370"/>
      <c r="HD57" s="370"/>
      <c r="HE57" s="370"/>
      <c r="HF57" s="370"/>
      <c r="HG57" s="370"/>
      <c r="HH57" s="370"/>
      <c r="HI57" s="370"/>
      <c r="HJ57" s="370"/>
      <c r="HK57" s="370"/>
      <c r="HL57" s="370"/>
      <c r="HM57" s="370"/>
      <c r="HN57" s="370"/>
      <c r="HO57" s="370"/>
      <c r="HP57" s="370"/>
      <c r="HQ57" s="370"/>
      <c r="HR57" s="370"/>
      <c r="HS57" s="370"/>
      <c r="HT57" s="370"/>
      <c r="HU57" s="370"/>
      <c r="HV57" s="370"/>
      <c r="HW57" s="370"/>
      <c r="HX57" s="370"/>
      <c r="HY57" s="370"/>
      <c r="HZ57" s="370"/>
      <c r="IA57" s="370"/>
      <c r="IB57" s="370"/>
      <c r="IC57" s="370"/>
      <c r="ID57" s="370"/>
      <c r="IE57" s="370"/>
      <c r="IF57" s="370"/>
      <c r="IG57" s="370"/>
      <c r="IH57" s="370"/>
      <c r="II57" s="370"/>
      <c r="IJ57" s="370"/>
      <c r="IK57" s="370"/>
      <c r="IL57" s="370"/>
      <c r="IM57" s="370"/>
      <c r="IN57" s="370"/>
      <c r="IO57" s="370"/>
      <c r="IP57" s="370"/>
      <c r="IQ57" s="370"/>
      <c r="IR57" s="370"/>
      <c r="IS57" s="370"/>
      <c r="IT57" s="370"/>
      <c r="IU57" s="370"/>
      <c r="IV57" s="370"/>
    </row>
    <row r="58" spans="1:256" ht="304" hidden="1" x14ac:dyDescent="0.2">
      <c r="A58" s="17" t="s">
        <v>67</v>
      </c>
      <c r="B58" s="17" t="s">
        <v>79</v>
      </c>
      <c r="C58" s="64" t="s">
        <v>575</v>
      </c>
      <c r="D58" s="18" t="s">
        <v>567</v>
      </c>
      <c r="E58" s="18" t="s">
        <v>92</v>
      </c>
      <c r="F58" s="19">
        <v>1</v>
      </c>
      <c r="G58" s="19">
        <v>1</v>
      </c>
      <c r="H58" s="19">
        <v>1</v>
      </c>
      <c r="I58" s="20"/>
      <c r="J58" s="21" t="s">
        <v>568</v>
      </c>
      <c r="K58" s="22" t="s">
        <v>569</v>
      </c>
      <c r="L58" s="21" t="s">
        <v>570</v>
      </c>
      <c r="M58" s="25"/>
      <c r="N58" s="24">
        <v>2009</v>
      </c>
      <c r="O58" s="25">
        <v>40738</v>
      </c>
      <c r="P58" s="23" t="s">
        <v>75</v>
      </c>
      <c r="Q58" s="23" t="s">
        <v>75</v>
      </c>
      <c r="R58" s="23" t="s">
        <v>75</v>
      </c>
      <c r="S58" s="23" t="s">
        <v>75</v>
      </c>
      <c r="T58" s="23" t="s">
        <v>75</v>
      </c>
      <c r="U58" s="23" t="s">
        <v>75</v>
      </c>
      <c r="V58" s="19">
        <v>1</v>
      </c>
      <c r="W58" s="19">
        <f t="shared" si="11"/>
        <v>0</v>
      </c>
      <c r="X58" s="19">
        <f t="shared" si="12"/>
        <v>0</v>
      </c>
      <c r="Y58" s="19">
        <f t="shared" si="13"/>
        <v>0</v>
      </c>
      <c r="Z58" s="19">
        <v>-1</v>
      </c>
      <c r="AA58" s="19">
        <v>-2</v>
      </c>
      <c r="AB58" s="19">
        <v>0</v>
      </c>
      <c r="AC58" s="19">
        <v>0</v>
      </c>
      <c r="AD58" s="19">
        <v>1</v>
      </c>
      <c r="AE58" s="19">
        <v>1</v>
      </c>
      <c r="AF58" s="19">
        <v>1</v>
      </c>
      <c r="AG58" s="19">
        <v>1</v>
      </c>
      <c r="AH58" s="19">
        <v>1</v>
      </c>
      <c r="AI58" s="19">
        <v>0</v>
      </c>
      <c r="AJ58" s="18" t="s">
        <v>134</v>
      </c>
      <c r="AK58" s="18" t="s">
        <v>97</v>
      </c>
      <c r="AL58" s="21" t="s">
        <v>571</v>
      </c>
      <c r="AM58" s="19">
        <f t="shared" si="14"/>
        <v>2</v>
      </c>
      <c r="AN58" s="19">
        <v>-1</v>
      </c>
      <c r="AO58" s="19">
        <v>1</v>
      </c>
      <c r="AP58" s="19">
        <v>-1</v>
      </c>
      <c r="AQ58" s="19">
        <v>-1</v>
      </c>
      <c r="AR58" s="19">
        <v>-1</v>
      </c>
      <c r="AS58" s="19">
        <v>0</v>
      </c>
      <c r="AT58" s="19">
        <v>0</v>
      </c>
      <c r="AU58" s="26">
        <f t="shared" si="15"/>
        <v>-1</v>
      </c>
      <c r="AV58" s="19">
        <v>0</v>
      </c>
      <c r="AW58" s="19">
        <v>0</v>
      </c>
      <c r="AX58" s="19">
        <v>0</v>
      </c>
      <c r="AY58" s="402">
        <v>0</v>
      </c>
      <c r="AZ58" s="19">
        <v>0</v>
      </c>
      <c r="BA58" s="19">
        <v>0</v>
      </c>
      <c r="BB58" s="19">
        <v>0</v>
      </c>
      <c r="BC58" s="19">
        <v>0</v>
      </c>
      <c r="BD58" s="28"/>
      <c r="BE58" s="20"/>
      <c r="BF58" s="20"/>
      <c r="BG58" s="20"/>
      <c r="BH58" s="20"/>
      <c r="BI58" s="20"/>
      <c r="BJ58" s="19">
        <v>1</v>
      </c>
      <c r="BK58" s="20"/>
      <c r="BL58" s="20"/>
      <c r="BM58" s="20"/>
      <c r="BN58" s="20"/>
      <c r="BO58" s="20"/>
      <c r="BP58" s="370"/>
      <c r="BQ58" s="370"/>
      <c r="BR58" s="370"/>
      <c r="BS58" s="370"/>
      <c r="BT58" s="370"/>
      <c r="BU58" s="370"/>
      <c r="BV58" s="370"/>
      <c r="BW58" s="370"/>
      <c r="BX58" s="370"/>
      <c r="BY58" s="370"/>
      <c r="BZ58" s="370"/>
      <c r="CA58" s="370"/>
      <c r="CB58" s="370"/>
      <c r="CC58" s="370"/>
      <c r="CD58" s="370"/>
      <c r="CE58" s="370"/>
      <c r="CF58" s="370"/>
      <c r="CG58" s="370"/>
      <c r="CH58" s="370"/>
      <c r="CI58" s="370"/>
      <c r="CJ58" s="370"/>
      <c r="CK58" s="370"/>
      <c r="CL58" s="370"/>
      <c r="CM58" s="370"/>
      <c r="CN58" s="370"/>
      <c r="CO58" s="370"/>
      <c r="CP58" s="370"/>
      <c r="CQ58" s="370"/>
      <c r="CR58" s="370"/>
      <c r="CS58" s="370"/>
      <c r="CT58" s="370"/>
      <c r="CU58" s="370"/>
      <c r="CV58" s="370"/>
      <c r="CW58" s="370"/>
      <c r="CX58" s="370"/>
      <c r="CY58" s="370"/>
      <c r="CZ58" s="370"/>
      <c r="DA58" s="370"/>
      <c r="DB58" s="370"/>
      <c r="DC58" s="370"/>
      <c r="DD58" s="370"/>
      <c r="DE58" s="370"/>
      <c r="DF58" s="370"/>
      <c r="DG58" s="370"/>
      <c r="DH58" s="370"/>
      <c r="DI58" s="370"/>
      <c r="DJ58" s="370"/>
      <c r="DK58" s="370"/>
      <c r="DL58" s="370"/>
      <c r="DM58" s="370"/>
      <c r="DN58" s="370"/>
      <c r="DO58" s="370"/>
      <c r="DP58" s="370"/>
      <c r="DQ58" s="370"/>
      <c r="DR58" s="370"/>
      <c r="DS58" s="370"/>
      <c r="DT58" s="370"/>
      <c r="DU58" s="370"/>
      <c r="DV58" s="370"/>
      <c r="DW58" s="370"/>
      <c r="DX58" s="370"/>
      <c r="DY58" s="370"/>
      <c r="DZ58" s="370"/>
      <c r="EA58" s="370"/>
      <c r="EB58" s="370"/>
      <c r="EC58" s="370"/>
      <c r="ED58" s="370"/>
      <c r="EE58" s="370"/>
      <c r="EF58" s="370"/>
      <c r="EG58" s="370"/>
      <c r="EH58" s="370"/>
      <c r="EI58" s="370"/>
      <c r="EJ58" s="370"/>
      <c r="EK58" s="370"/>
      <c r="EL58" s="370"/>
      <c r="EM58" s="370"/>
      <c r="EN58" s="370"/>
      <c r="EO58" s="370"/>
      <c r="EP58" s="370"/>
      <c r="EQ58" s="370"/>
      <c r="ER58" s="370"/>
      <c r="ES58" s="370"/>
      <c r="ET58" s="370"/>
      <c r="EU58" s="370"/>
      <c r="EV58" s="370"/>
      <c r="EW58" s="370"/>
      <c r="EX58" s="370"/>
      <c r="EY58" s="370"/>
      <c r="EZ58" s="370"/>
      <c r="FA58" s="370"/>
      <c r="FB58" s="370"/>
      <c r="FC58" s="370"/>
      <c r="FD58" s="370"/>
      <c r="FE58" s="370"/>
      <c r="FF58" s="370"/>
      <c r="FG58" s="370"/>
      <c r="FH58" s="370"/>
      <c r="FI58" s="370"/>
      <c r="FJ58" s="370"/>
      <c r="FK58" s="370"/>
      <c r="FL58" s="370"/>
      <c r="FM58" s="370"/>
      <c r="FN58" s="370"/>
      <c r="FO58" s="370"/>
      <c r="FP58" s="370"/>
      <c r="FQ58" s="370"/>
      <c r="FR58" s="370"/>
      <c r="FS58" s="370"/>
      <c r="FT58" s="370"/>
      <c r="FU58" s="370"/>
      <c r="FV58" s="370"/>
      <c r="FW58" s="370"/>
      <c r="FX58" s="370"/>
      <c r="FY58" s="370"/>
      <c r="FZ58" s="370"/>
      <c r="GA58" s="370"/>
      <c r="GB58" s="370"/>
      <c r="GC58" s="370"/>
      <c r="GD58" s="370"/>
      <c r="GE58" s="370"/>
      <c r="GF58" s="370"/>
      <c r="GG58" s="370"/>
      <c r="GH58" s="370"/>
      <c r="GI58" s="370"/>
      <c r="GJ58" s="370"/>
      <c r="GK58" s="370"/>
      <c r="GL58" s="370"/>
      <c r="GM58" s="370"/>
      <c r="GN58" s="370"/>
      <c r="GO58" s="370"/>
      <c r="GP58" s="370"/>
      <c r="GQ58" s="370"/>
      <c r="GR58" s="370"/>
      <c r="GS58" s="370"/>
      <c r="GT58" s="370"/>
      <c r="GU58" s="370"/>
      <c r="GV58" s="370"/>
      <c r="GW58" s="370"/>
      <c r="GX58" s="370"/>
      <c r="GY58" s="370"/>
      <c r="GZ58" s="370"/>
      <c r="HA58" s="370"/>
      <c r="HB58" s="370"/>
      <c r="HC58" s="370"/>
      <c r="HD58" s="370"/>
      <c r="HE58" s="370"/>
      <c r="HF58" s="370"/>
      <c r="HG58" s="370"/>
      <c r="HH58" s="370"/>
      <c r="HI58" s="370"/>
      <c r="HJ58" s="370"/>
      <c r="HK58" s="370"/>
      <c r="HL58" s="370"/>
      <c r="HM58" s="370"/>
      <c r="HN58" s="370"/>
      <c r="HO58" s="370"/>
      <c r="HP58" s="370"/>
      <c r="HQ58" s="370"/>
      <c r="HR58" s="370"/>
      <c r="HS58" s="370"/>
      <c r="HT58" s="370"/>
      <c r="HU58" s="370"/>
      <c r="HV58" s="370"/>
      <c r="HW58" s="370"/>
      <c r="HX58" s="370"/>
      <c r="HY58" s="370"/>
      <c r="HZ58" s="370"/>
      <c r="IA58" s="370"/>
      <c r="IB58" s="370"/>
      <c r="IC58" s="370"/>
      <c r="ID58" s="370"/>
      <c r="IE58" s="370"/>
      <c r="IF58" s="370"/>
      <c r="IG58" s="370"/>
      <c r="IH58" s="370"/>
      <c r="II58" s="370"/>
      <c r="IJ58" s="370"/>
      <c r="IK58" s="370"/>
      <c r="IL58" s="370"/>
      <c r="IM58" s="370"/>
      <c r="IN58" s="370"/>
      <c r="IO58" s="370"/>
      <c r="IP58" s="370"/>
      <c r="IQ58" s="370"/>
      <c r="IR58" s="370"/>
      <c r="IS58" s="370"/>
      <c r="IT58" s="370"/>
      <c r="IU58" s="370"/>
      <c r="IV58" s="370"/>
    </row>
    <row r="59" spans="1:256" ht="272" hidden="1" x14ac:dyDescent="0.2">
      <c r="A59" s="18" t="s">
        <v>151</v>
      </c>
      <c r="B59" s="18" t="s">
        <v>197</v>
      </c>
      <c r="C59" s="21" t="s">
        <v>1047</v>
      </c>
      <c r="D59" s="18" t="s">
        <v>852</v>
      </c>
      <c r="E59" s="18" t="s">
        <v>302</v>
      </c>
      <c r="F59" s="19">
        <v>1</v>
      </c>
      <c r="G59" s="19">
        <v>1</v>
      </c>
      <c r="H59" s="19">
        <v>1</v>
      </c>
      <c r="I59" s="20"/>
      <c r="J59" s="44"/>
      <c r="K59" s="44"/>
      <c r="L59" s="21" t="s">
        <v>1032</v>
      </c>
      <c r="M59" s="20"/>
      <c r="N59" s="19">
        <f t="shared" ref="N59:N81" si="16">YEAR(IF(AND(O59&lt;&gt;"NA",O59&lt;&gt;""),O59,IF(AND(P59&lt;&gt;"NA",P59&lt;&gt;""),P59,IF(AND(Q59&lt;&gt;"NA",Q59&lt;&gt;""),Q59,IF(AND(R59&lt;&gt;"NA",R59&lt;&gt;""),R59,S59)))))</f>
        <v>2016</v>
      </c>
      <c r="O59" s="82">
        <v>42548</v>
      </c>
      <c r="P59" s="18" t="s">
        <v>75</v>
      </c>
      <c r="Q59" s="18" t="s">
        <v>75</v>
      </c>
      <c r="R59" s="18" t="s">
        <v>75</v>
      </c>
      <c r="S59" s="18" t="s">
        <v>75</v>
      </c>
      <c r="T59" s="18" t="s">
        <v>75</v>
      </c>
      <c r="U59" s="18" t="s">
        <v>75</v>
      </c>
      <c r="V59" s="19">
        <v>1</v>
      </c>
      <c r="W59" s="19">
        <f t="shared" si="11"/>
        <v>0</v>
      </c>
      <c r="X59" s="19">
        <f t="shared" si="12"/>
        <v>0</v>
      </c>
      <c r="Y59" s="19">
        <f t="shared" si="13"/>
        <v>0</v>
      </c>
      <c r="Z59" s="19">
        <v>-1</v>
      </c>
      <c r="AA59" s="19">
        <v>-2</v>
      </c>
      <c r="AB59" s="19">
        <v>0</v>
      </c>
      <c r="AC59" s="19">
        <v>0</v>
      </c>
      <c r="AD59" s="19">
        <v>1</v>
      </c>
      <c r="AE59" s="19">
        <v>1</v>
      </c>
      <c r="AF59" s="19">
        <v>0</v>
      </c>
      <c r="AG59" s="19">
        <v>0</v>
      </c>
      <c r="AH59" s="19">
        <v>1</v>
      </c>
      <c r="AI59" s="19">
        <v>0</v>
      </c>
      <c r="AJ59" s="18" t="s">
        <v>134</v>
      </c>
      <c r="AK59" s="18" t="s">
        <v>77</v>
      </c>
      <c r="AL59" s="21" t="s">
        <v>1033</v>
      </c>
      <c r="AM59" s="19">
        <v>8</v>
      </c>
      <c r="AN59" s="19">
        <v>0</v>
      </c>
      <c r="AO59" s="19">
        <v>1</v>
      </c>
      <c r="AP59" s="19">
        <v>0</v>
      </c>
      <c r="AQ59" s="19">
        <v>1</v>
      </c>
      <c r="AR59" s="19">
        <v>1</v>
      </c>
      <c r="AS59" s="19">
        <v>-1</v>
      </c>
      <c r="AT59" s="19">
        <v>0</v>
      </c>
      <c r="AU59" s="26">
        <f t="shared" si="15"/>
        <v>-1</v>
      </c>
      <c r="AV59" s="19">
        <v>0</v>
      </c>
      <c r="AW59" s="19">
        <v>0</v>
      </c>
      <c r="AX59" s="19">
        <v>0</v>
      </c>
      <c r="AY59" s="402">
        <v>0</v>
      </c>
      <c r="AZ59" s="19">
        <v>0</v>
      </c>
      <c r="BA59" s="19">
        <v>0</v>
      </c>
      <c r="BB59" s="19">
        <v>0</v>
      </c>
      <c r="BC59" s="19">
        <v>0</v>
      </c>
      <c r="BD59" s="28"/>
      <c r="BE59" s="20"/>
      <c r="BF59" s="20"/>
      <c r="BG59" s="20"/>
      <c r="BH59" s="20"/>
      <c r="BI59" s="20"/>
      <c r="BJ59" s="19">
        <v>1</v>
      </c>
      <c r="BK59" s="20"/>
      <c r="BL59" s="20"/>
      <c r="BM59" s="20"/>
      <c r="BN59" s="20"/>
      <c r="BO59" s="20"/>
      <c r="BP59" s="370"/>
      <c r="BQ59" s="370"/>
      <c r="BR59" s="370"/>
      <c r="BS59" s="370"/>
      <c r="BT59" s="370"/>
      <c r="BU59" s="370"/>
      <c r="BV59" s="370"/>
      <c r="BW59" s="370"/>
      <c r="BX59" s="370"/>
      <c r="BY59" s="370"/>
      <c r="BZ59" s="370"/>
      <c r="CA59" s="370"/>
      <c r="CB59" s="370"/>
      <c r="CC59" s="370"/>
      <c r="CD59" s="370"/>
      <c r="CE59" s="370"/>
      <c r="CF59" s="370"/>
      <c r="CG59" s="370"/>
      <c r="CH59" s="370"/>
      <c r="CI59" s="370"/>
      <c r="CJ59" s="370"/>
      <c r="CK59" s="370"/>
      <c r="CL59" s="370"/>
      <c r="CM59" s="370"/>
      <c r="CN59" s="370"/>
      <c r="CO59" s="370"/>
      <c r="CP59" s="370"/>
      <c r="CQ59" s="370"/>
      <c r="CR59" s="370"/>
      <c r="CS59" s="370"/>
      <c r="CT59" s="370"/>
      <c r="CU59" s="370"/>
      <c r="CV59" s="370"/>
      <c r="CW59" s="370"/>
      <c r="CX59" s="370"/>
      <c r="CY59" s="370"/>
      <c r="CZ59" s="370"/>
      <c r="DA59" s="370"/>
      <c r="DB59" s="370"/>
      <c r="DC59" s="370"/>
      <c r="DD59" s="370"/>
      <c r="DE59" s="370"/>
      <c r="DF59" s="370"/>
      <c r="DG59" s="370"/>
      <c r="DH59" s="370"/>
      <c r="DI59" s="370"/>
      <c r="DJ59" s="370"/>
      <c r="DK59" s="370"/>
      <c r="DL59" s="370"/>
      <c r="DM59" s="370"/>
      <c r="DN59" s="370"/>
      <c r="DO59" s="370"/>
      <c r="DP59" s="370"/>
      <c r="DQ59" s="370"/>
      <c r="DR59" s="370"/>
      <c r="DS59" s="370"/>
      <c r="DT59" s="370"/>
      <c r="DU59" s="370"/>
      <c r="DV59" s="370"/>
      <c r="DW59" s="370"/>
      <c r="DX59" s="370"/>
      <c r="DY59" s="370"/>
      <c r="DZ59" s="370"/>
      <c r="EA59" s="370"/>
      <c r="EB59" s="370"/>
      <c r="EC59" s="370"/>
      <c r="ED59" s="370"/>
      <c r="EE59" s="370"/>
      <c r="EF59" s="370"/>
      <c r="EG59" s="370"/>
      <c r="EH59" s="370"/>
      <c r="EI59" s="370"/>
      <c r="EJ59" s="370"/>
      <c r="EK59" s="370"/>
      <c r="EL59" s="370"/>
      <c r="EM59" s="370"/>
      <c r="EN59" s="370"/>
      <c r="EO59" s="370"/>
      <c r="EP59" s="370"/>
      <c r="EQ59" s="370"/>
      <c r="ER59" s="370"/>
      <c r="ES59" s="370"/>
      <c r="ET59" s="370"/>
      <c r="EU59" s="370"/>
      <c r="EV59" s="370"/>
      <c r="EW59" s="370"/>
      <c r="EX59" s="370"/>
      <c r="EY59" s="370"/>
      <c r="EZ59" s="370"/>
      <c r="FA59" s="370"/>
      <c r="FB59" s="370"/>
      <c r="FC59" s="370"/>
      <c r="FD59" s="370"/>
      <c r="FE59" s="370"/>
      <c r="FF59" s="370"/>
      <c r="FG59" s="370"/>
      <c r="FH59" s="370"/>
      <c r="FI59" s="370"/>
      <c r="FJ59" s="370"/>
      <c r="FK59" s="370"/>
      <c r="FL59" s="370"/>
      <c r="FM59" s="370"/>
      <c r="FN59" s="370"/>
      <c r="FO59" s="370"/>
      <c r="FP59" s="370"/>
      <c r="FQ59" s="370"/>
      <c r="FR59" s="370"/>
      <c r="FS59" s="370"/>
      <c r="FT59" s="370"/>
      <c r="FU59" s="370"/>
      <c r="FV59" s="370"/>
      <c r="FW59" s="370"/>
      <c r="FX59" s="370"/>
      <c r="FY59" s="370"/>
      <c r="FZ59" s="370"/>
      <c r="GA59" s="370"/>
      <c r="GB59" s="370"/>
      <c r="GC59" s="370"/>
      <c r="GD59" s="370"/>
      <c r="GE59" s="370"/>
      <c r="GF59" s="370"/>
      <c r="GG59" s="370"/>
      <c r="GH59" s="370"/>
      <c r="GI59" s="370"/>
      <c r="GJ59" s="370"/>
      <c r="GK59" s="370"/>
      <c r="GL59" s="370"/>
      <c r="GM59" s="370"/>
      <c r="GN59" s="370"/>
      <c r="GO59" s="370"/>
      <c r="GP59" s="370"/>
      <c r="GQ59" s="370"/>
      <c r="GR59" s="370"/>
      <c r="GS59" s="370"/>
      <c r="GT59" s="370"/>
      <c r="GU59" s="370"/>
      <c r="GV59" s="370"/>
      <c r="GW59" s="370"/>
      <c r="GX59" s="370"/>
      <c r="GY59" s="370"/>
      <c r="GZ59" s="370"/>
      <c r="HA59" s="370"/>
      <c r="HB59" s="370"/>
      <c r="HC59" s="370"/>
      <c r="HD59" s="370"/>
      <c r="HE59" s="370"/>
      <c r="HF59" s="370"/>
      <c r="HG59" s="370"/>
      <c r="HH59" s="370"/>
      <c r="HI59" s="370"/>
      <c r="HJ59" s="370"/>
      <c r="HK59" s="370"/>
      <c r="HL59" s="370"/>
      <c r="HM59" s="370"/>
      <c r="HN59" s="370"/>
      <c r="HO59" s="370"/>
      <c r="HP59" s="370"/>
      <c r="HQ59" s="370"/>
      <c r="HR59" s="370"/>
      <c r="HS59" s="370"/>
      <c r="HT59" s="370"/>
      <c r="HU59" s="370"/>
      <c r="HV59" s="370"/>
      <c r="HW59" s="370"/>
      <c r="HX59" s="370"/>
      <c r="HY59" s="370"/>
      <c r="HZ59" s="370"/>
      <c r="IA59" s="370"/>
      <c r="IB59" s="370"/>
      <c r="IC59" s="370"/>
      <c r="ID59" s="370"/>
      <c r="IE59" s="370"/>
      <c r="IF59" s="370"/>
      <c r="IG59" s="370"/>
      <c r="IH59" s="370"/>
      <c r="II59" s="370"/>
      <c r="IJ59" s="370"/>
      <c r="IK59" s="370"/>
      <c r="IL59" s="370"/>
      <c r="IM59" s="370"/>
      <c r="IN59" s="370"/>
      <c r="IO59" s="370"/>
      <c r="IP59" s="370"/>
      <c r="IQ59" s="370"/>
      <c r="IR59" s="370"/>
      <c r="IS59" s="370"/>
      <c r="IT59" s="370"/>
      <c r="IU59" s="370"/>
      <c r="IV59" s="370"/>
    </row>
    <row r="60" spans="1:256" ht="409.6" hidden="1" x14ac:dyDescent="0.2">
      <c r="A60" s="64" t="s">
        <v>1876</v>
      </c>
      <c r="B60" s="42"/>
      <c r="C60" s="64" t="s">
        <v>1888</v>
      </c>
      <c r="D60" s="17" t="s">
        <v>153</v>
      </c>
      <c r="E60" s="18" t="s">
        <v>92</v>
      </c>
      <c r="F60" s="19">
        <v>1</v>
      </c>
      <c r="G60" s="19">
        <v>1</v>
      </c>
      <c r="H60" s="19">
        <v>0</v>
      </c>
      <c r="I60" s="20"/>
      <c r="J60" s="21" t="s">
        <v>1878</v>
      </c>
      <c r="K60" s="22" t="s">
        <v>1879</v>
      </c>
      <c r="L60" s="21" t="s">
        <v>1880</v>
      </c>
      <c r="M60" s="25"/>
      <c r="N60" s="47">
        <f t="shared" si="16"/>
        <v>2017</v>
      </c>
      <c r="O60" s="25">
        <v>42767</v>
      </c>
      <c r="P60" s="23" t="s">
        <v>75</v>
      </c>
      <c r="Q60" s="23" t="s">
        <v>75</v>
      </c>
      <c r="R60" s="23" t="s">
        <v>75</v>
      </c>
      <c r="S60" s="23" t="s">
        <v>75</v>
      </c>
      <c r="T60" s="23" t="s">
        <v>75</v>
      </c>
      <c r="U60" s="23" t="s">
        <v>75</v>
      </c>
      <c r="V60" s="19">
        <v>1</v>
      </c>
      <c r="W60" s="19">
        <f t="shared" si="11"/>
        <v>0</v>
      </c>
      <c r="X60" s="19">
        <f t="shared" si="12"/>
        <v>0</v>
      </c>
      <c r="Y60" s="19">
        <f t="shared" si="13"/>
        <v>0</v>
      </c>
      <c r="Z60" s="19">
        <v>-1</v>
      </c>
      <c r="AA60" s="19">
        <v>-2</v>
      </c>
      <c r="AB60" s="19">
        <v>1</v>
      </c>
      <c r="AC60" s="19">
        <v>0</v>
      </c>
      <c r="AD60" s="19">
        <v>0</v>
      </c>
      <c r="AE60" s="19">
        <v>0</v>
      </c>
      <c r="AF60" s="19">
        <v>0</v>
      </c>
      <c r="AG60" s="19">
        <v>1</v>
      </c>
      <c r="AH60" s="19">
        <v>1</v>
      </c>
      <c r="AI60" s="19">
        <v>0</v>
      </c>
      <c r="AJ60" s="18" t="s">
        <v>134</v>
      </c>
      <c r="AK60" s="18" t="s">
        <v>97</v>
      </c>
      <c r="AL60" s="21" t="s">
        <v>1881</v>
      </c>
      <c r="AM60" s="19">
        <v>3</v>
      </c>
      <c r="AN60" s="19">
        <v>1</v>
      </c>
      <c r="AO60" s="20"/>
      <c r="AP60" s="19">
        <v>1</v>
      </c>
      <c r="AQ60" s="19">
        <v>1</v>
      </c>
      <c r="AR60" s="19">
        <v>1</v>
      </c>
      <c r="AS60" s="19">
        <v>1</v>
      </c>
      <c r="AT60" s="19">
        <v>0</v>
      </c>
      <c r="AU60" s="26">
        <v>-1</v>
      </c>
      <c r="AV60" s="19">
        <v>0</v>
      </c>
      <c r="AW60" s="19">
        <v>0</v>
      </c>
      <c r="AX60" s="19">
        <v>0</v>
      </c>
      <c r="AY60" s="402">
        <v>0</v>
      </c>
      <c r="AZ60" s="19">
        <v>0</v>
      </c>
      <c r="BA60" s="19">
        <v>0</v>
      </c>
      <c r="BB60" s="19">
        <v>0</v>
      </c>
      <c r="BC60" s="19">
        <v>0</v>
      </c>
      <c r="BD60" s="20"/>
      <c r="BE60" s="20"/>
      <c r="BF60" s="20"/>
      <c r="BG60" s="20"/>
      <c r="BH60" s="20"/>
      <c r="BI60" s="20"/>
      <c r="BJ60" s="20"/>
      <c r="BK60" s="20"/>
      <c r="BL60" s="20"/>
      <c r="BM60" s="20"/>
      <c r="BN60" s="20"/>
      <c r="BO60" s="20"/>
      <c r="BP60" s="370"/>
      <c r="BQ60" s="370"/>
      <c r="BR60" s="370"/>
      <c r="BS60" s="370"/>
      <c r="BT60" s="370"/>
      <c r="BU60" s="370"/>
      <c r="BV60" s="370"/>
      <c r="BW60" s="370"/>
      <c r="BX60" s="370"/>
      <c r="BY60" s="370"/>
      <c r="BZ60" s="370"/>
      <c r="CA60" s="370"/>
      <c r="CB60" s="370"/>
      <c r="CC60" s="370"/>
      <c r="CD60" s="370"/>
      <c r="CE60" s="370"/>
      <c r="CF60" s="370"/>
      <c r="CG60" s="370"/>
      <c r="CH60" s="370"/>
      <c r="CI60" s="370"/>
      <c r="CJ60" s="370"/>
      <c r="CK60" s="370"/>
      <c r="CL60" s="370"/>
      <c r="CM60" s="370"/>
      <c r="CN60" s="370"/>
      <c r="CO60" s="370"/>
      <c r="CP60" s="370"/>
      <c r="CQ60" s="370"/>
      <c r="CR60" s="370"/>
      <c r="CS60" s="370"/>
      <c r="CT60" s="370"/>
      <c r="CU60" s="370"/>
      <c r="CV60" s="370"/>
      <c r="CW60" s="370"/>
      <c r="CX60" s="370"/>
      <c r="CY60" s="370"/>
      <c r="CZ60" s="370"/>
      <c r="DA60" s="370"/>
      <c r="DB60" s="370"/>
      <c r="DC60" s="370"/>
      <c r="DD60" s="370"/>
      <c r="DE60" s="370"/>
      <c r="DF60" s="370"/>
      <c r="DG60" s="370"/>
      <c r="DH60" s="370"/>
      <c r="DI60" s="370"/>
      <c r="DJ60" s="370"/>
      <c r="DK60" s="370"/>
      <c r="DL60" s="370"/>
      <c r="DM60" s="370"/>
      <c r="DN60" s="370"/>
      <c r="DO60" s="370"/>
      <c r="DP60" s="370"/>
      <c r="DQ60" s="370"/>
      <c r="DR60" s="370"/>
      <c r="DS60" s="370"/>
      <c r="DT60" s="370"/>
      <c r="DU60" s="370"/>
      <c r="DV60" s="370"/>
      <c r="DW60" s="370"/>
      <c r="DX60" s="370"/>
      <c r="DY60" s="370"/>
      <c r="DZ60" s="370"/>
      <c r="EA60" s="370"/>
      <c r="EB60" s="370"/>
      <c r="EC60" s="370"/>
      <c r="ED60" s="370"/>
      <c r="EE60" s="370"/>
      <c r="EF60" s="370"/>
      <c r="EG60" s="370"/>
      <c r="EH60" s="370"/>
      <c r="EI60" s="370"/>
      <c r="EJ60" s="370"/>
      <c r="EK60" s="370"/>
      <c r="EL60" s="370"/>
      <c r="EM60" s="370"/>
      <c r="EN60" s="370"/>
      <c r="EO60" s="370"/>
      <c r="EP60" s="370"/>
      <c r="EQ60" s="370"/>
      <c r="ER60" s="370"/>
      <c r="ES60" s="370"/>
      <c r="ET60" s="370"/>
      <c r="EU60" s="370"/>
      <c r="EV60" s="370"/>
      <c r="EW60" s="370"/>
      <c r="EX60" s="370"/>
      <c r="EY60" s="370"/>
      <c r="EZ60" s="370"/>
      <c r="FA60" s="370"/>
      <c r="FB60" s="370"/>
      <c r="FC60" s="370"/>
      <c r="FD60" s="370"/>
      <c r="FE60" s="370"/>
      <c r="FF60" s="370"/>
      <c r="FG60" s="370"/>
      <c r="FH60" s="370"/>
      <c r="FI60" s="370"/>
      <c r="FJ60" s="370"/>
      <c r="FK60" s="370"/>
      <c r="FL60" s="370"/>
      <c r="FM60" s="370"/>
      <c r="FN60" s="370"/>
      <c r="FO60" s="370"/>
      <c r="FP60" s="370"/>
      <c r="FQ60" s="370"/>
      <c r="FR60" s="370"/>
      <c r="FS60" s="370"/>
      <c r="FT60" s="370"/>
      <c r="FU60" s="370"/>
      <c r="FV60" s="370"/>
      <c r="FW60" s="370"/>
      <c r="FX60" s="370"/>
      <c r="FY60" s="370"/>
      <c r="FZ60" s="370"/>
      <c r="GA60" s="370"/>
      <c r="GB60" s="370"/>
      <c r="GC60" s="370"/>
      <c r="GD60" s="370"/>
      <c r="GE60" s="370"/>
      <c r="GF60" s="370"/>
      <c r="GG60" s="370"/>
      <c r="GH60" s="370"/>
      <c r="GI60" s="370"/>
      <c r="GJ60" s="370"/>
      <c r="GK60" s="370"/>
      <c r="GL60" s="370"/>
      <c r="GM60" s="370"/>
      <c r="GN60" s="370"/>
      <c r="GO60" s="370"/>
      <c r="GP60" s="370"/>
      <c r="GQ60" s="370"/>
      <c r="GR60" s="370"/>
      <c r="GS60" s="370"/>
      <c r="GT60" s="370"/>
      <c r="GU60" s="370"/>
      <c r="GV60" s="370"/>
      <c r="GW60" s="370"/>
      <c r="GX60" s="370"/>
      <c r="GY60" s="370"/>
      <c r="GZ60" s="370"/>
      <c r="HA60" s="370"/>
      <c r="HB60" s="370"/>
      <c r="HC60" s="370"/>
      <c r="HD60" s="370"/>
      <c r="HE60" s="370"/>
      <c r="HF60" s="370"/>
      <c r="HG60" s="370"/>
      <c r="HH60" s="370"/>
      <c r="HI60" s="370"/>
      <c r="HJ60" s="370"/>
      <c r="HK60" s="370"/>
      <c r="HL60" s="370"/>
      <c r="HM60" s="370"/>
      <c r="HN60" s="370"/>
      <c r="HO60" s="370"/>
      <c r="HP60" s="370"/>
      <c r="HQ60" s="370"/>
      <c r="HR60" s="370"/>
      <c r="HS60" s="370"/>
      <c r="HT60" s="370"/>
      <c r="HU60" s="370"/>
      <c r="HV60" s="370"/>
      <c r="HW60" s="370"/>
      <c r="HX60" s="370"/>
      <c r="HY60" s="370"/>
      <c r="HZ60" s="370"/>
      <c r="IA60" s="370"/>
      <c r="IB60" s="370"/>
      <c r="IC60" s="370"/>
      <c r="ID60" s="370"/>
      <c r="IE60" s="370"/>
      <c r="IF60" s="370"/>
      <c r="IG60" s="370"/>
      <c r="IH60" s="370"/>
      <c r="II60" s="370"/>
      <c r="IJ60" s="370"/>
      <c r="IK60" s="370"/>
      <c r="IL60" s="370"/>
      <c r="IM60" s="370"/>
      <c r="IN60" s="370"/>
      <c r="IO60" s="370"/>
      <c r="IP60" s="370"/>
      <c r="IQ60" s="370"/>
      <c r="IR60" s="370"/>
      <c r="IS60" s="370"/>
      <c r="IT60" s="370"/>
      <c r="IU60" s="370"/>
      <c r="IV60" s="370"/>
    </row>
    <row r="61" spans="1:256" ht="256" hidden="1" x14ac:dyDescent="0.2">
      <c r="A61" s="17" t="s">
        <v>300</v>
      </c>
      <c r="B61" s="42"/>
      <c r="C61" s="64" t="s">
        <v>313</v>
      </c>
      <c r="D61" s="18" t="s">
        <v>153</v>
      </c>
      <c r="E61" s="18" t="s">
        <v>302</v>
      </c>
      <c r="F61" s="19">
        <v>1</v>
      </c>
      <c r="G61" s="19">
        <v>1</v>
      </c>
      <c r="H61" s="19">
        <v>1</v>
      </c>
      <c r="I61" s="20"/>
      <c r="J61" s="21" t="s">
        <v>303</v>
      </c>
      <c r="K61" s="43"/>
      <c r="L61" s="21" t="s">
        <v>304</v>
      </c>
      <c r="M61" s="25"/>
      <c r="N61" s="24">
        <f t="shared" si="16"/>
        <v>2017</v>
      </c>
      <c r="O61" s="25">
        <v>42795</v>
      </c>
      <c r="P61" s="23" t="s">
        <v>75</v>
      </c>
      <c r="Q61" s="23" t="s">
        <v>75</v>
      </c>
      <c r="R61" s="23" t="s">
        <v>75</v>
      </c>
      <c r="S61" s="23" t="s">
        <v>75</v>
      </c>
      <c r="T61" s="23" t="s">
        <v>75</v>
      </c>
      <c r="U61" s="23" t="s">
        <v>75</v>
      </c>
      <c r="V61" s="19">
        <v>1</v>
      </c>
      <c r="W61" s="19">
        <f t="shared" si="11"/>
        <v>0</v>
      </c>
      <c r="X61" s="19">
        <f t="shared" si="12"/>
        <v>0</v>
      </c>
      <c r="Y61" s="19">
        <f t="shared" si="13"/>
        <v>0</v>
      </c>
      <c r="Z61" s="19">
        <v>-1</v>
      </c>
      <c r="AA61" s="19">
        <v>-2</v>
      </c>
      <c r="AB61" s="19">
        <v>2</v>
      </c>
      <c r="AC61" s="19">
        <v>0</v>
      </c>
      <c r="AD61" s="19">
        <v>1</v>
      </c>
      <c r="AE61" s="19">
        <v>1</v>
      </c>
      <c r="AF61" s="19">
        <v>0</v>
      </c>
      <c r="AG61" s="19">
        <v>1</v>
      </c>
      <c r="AH61" s="26">
        <v>1</v>
      </c>
      <c r="AI61" s="26">
        <v>0</v>
      </c>
      <c r="AJ61" s="18" t="s">
        <v>134</v>
      </c>
      <c r="AK61" s="18" t="s">
        <v>77</v>
      </c>
      <c r="AL61" s="21" t="s">
        <v>305</v>
      </c>
      <c r="AM61" s="19">
        <v>3</v>
      </c>
      <c r="AN61" s="19">
        <v>1</v>
      </c>
      <c r="AO61" s="19">
        <v>1</v>
      </c>
      <c r="AP61" s="19">
        <v>1</v>
      </c>
      <c r="AQ61" s="19">
        <v>1</v>
      </c>
      <c r="AR61" s="19">
        <v>1</v>
      </c>
      <c r="AS61" s="19">
        <v>1</v>
      </c>
      <c r="AT61" s="19">
        <v>0</v>
      </c>
      <c r="AU61" s="26">
        <v>-1</v>
      </c>
      <c r="AV61" s="26">
        <v>0</v>
      </c>
      <c r="AW61" s="26">
        <v>0</v>
      </c>
      <c r="AX61" s="19">
        <v>0</v>
      </c>
      <c r="AY61" s="402">
        <v>0</v>
      </c>
      <c r="AZ61" s="19">
        <v>0</v>
      </c>
      <c r="BA61" s="19">
        <v>0</v>
      </c>
      <c r="BB61" s="19">
        <v>0</v>
      </c>
      <c r="BC61" s="19">
        <v>0</v>
      </c>
      <c r="BD61" s="20"/>
      <c r="BE61" s="20"/>
      <c r="BF61" s="20"/>
      <c r="BG61" s="20"/>
      <c r="BH61" s="20"/>
      <c r="BI61" s="20"/>
      <c r="BJ61" s="20"/>
      <c r="BK61" s="20"/>
      <c r="BL61" s="20"/>
      <c r="BM61" s="20"/>
      <c r="BN61" s="20"/>
      <c r="BO61" s="20"/>
      <c r="BP61" s="370"/>
      <c r="BQ61" s="370"/>
      <c r="BR61" s="370"/>
      <c r="BS61" s="370"/>
      <c r="BT61" s="370"/>
      <c r="BU61" s="370"/>
      <c r="BV61" s="370"/>
      <c r="BW61" s="370"/>
      <c r="BX61" s="370"/>
      <c r="BY61" s="370"/>
      <c r="BZ61" s="370"/>
      <c r="CA61" s="370"/>
      <c r="CB61" s="370"/>
      <c r="CC61" s="370"/>
      <c r="CD61" s="370"/>
      <c r="CE61" s="370"/>
      <c r="CF61" s="370"/>
      <c r="CG61" s="370"/>
      <c r="CH61" s="370"/>
      <c r="CI61" s="370"/>
      <c r="CJ61" s="370"/>
      <c r="CK61" s="370"/>
      <c r="CL61" s="370"/>
      <c r="CM61" s="370"/>
      <c r="CN61" s="370"/>
      <c r="CO61" s="370"/>
      <c r="CP61" s="370"/>
      <c r="CQ61" s="370"/>
      <c r="CR61" s="370"/>
      <c r="CS61" s="370"/>
      <c r="CT61" s="370"/>
      <c r="CU61" s="370"/>
      <c r="CV61" s="370"/>
      <c r="CW61" s="370"/>
      <c r="CX61" s="370"/>
      <c r="CY61" s="370"/>
      <c r="CZ61" s="370"/>
      <c r="DA61" s="370"/>
      <c r="DB61" s="370"/>
      <c r="DC61" s="370"/>
      <c r="DD61" s="370"/>
      <c r="DE61" s="370"/>
      <c r="DF61" s="370"/>
      <c r="DG61" s="370"/>
      <c r="DH61" s="370"/>
      <c r="DI61" s="370"/>
      <c r="DJ61" s="370"/>
      <c r="DK61" s="370"/>
      <c r="DL61" s="370"/>
      <c r="DM61" s="370"/>
      <c r="DN61" s="370"/>
      <c r="DO61" s="370"/>
      <c r="DP61" s="370"/>
      <c r="DQ61" s="370"/>
      <c r="DR61" s="370"/>
      <c r="DS61" s="370"/>
      <c r="DT61" s="370"/>
      <c r="DU61" s="370"/>
      <c r="DV61" s="370"/>
      <c r="DW61" s="370"/>
      <c r="DX61" s="370"/>
      <c r="DY61" s="370"/>
      <c r="DZ61" s="370"/>
      <c r="EA61" s="370"/>
      <c r="EB61" s="370"/>
      <c r="EC61" s="370"/>
      <c r="ED61" s="370"/>
      <c r="EE61" s="370"/>
      <c r="EF61" s="370"/>
      <c r="EG61" s="370"/>
      <c r="EH61" s="370"/>
      <c r="EI61" s="370"/>
      <c r="EJ61" s="370"/>
      <c r="EK61" s="370"/>
      <c r="EL61" s="370"/>
      <c r="EM61" s="370"/>
      <c r="EN61" s="370"/>
      <c r="EO61" s="370"/>
      <c r="EP61" s="370"/>
      <c r="EQ61" s="370"/>
      <c r="ER61" s="370"/>
      <c r="ES61" s="370"/>
      <c r="ET61" s="370"/>
      <c r="EU61" s="370"/>
      <c r="EV61" s="370"/>
      <c r="EW61" s="370"/>
      <c r="EX61" s="370"/>
      <c r="EY61" s="370"/>
      <c r="EZ61" s="370"/>
      <c r="FA61" s="370"/>
      <c r="FB61" s="370"/>
      <c r="FC61" s="370"/>
      <c r="FD61" s="370"/>
      <c r="FE61" s="370"/>
      <c r="FF61" s="370"/>
      <c r="FG61" s="370"/>
      <c r="FH61" s="370"/>
      <c r="FI61" s="370"/>
      <c r="FJ61" s="370"/>
      <c r="FK61" s="370"/>
      <c r="FL61" s="370"/>
      <c r="FM61" s="370"/>
      <c r="FN61" s="370"/>
      <c r="FO61" s="370"/>
      <c r="FP61" s="370"/>
      <c r="FQ61" s="370"/>
      <c r="FR61" s="370"/>
      <c r="FS61" s="370"/>
      <c r="FT61" s="370"/>
      <c r="FU61" s="370"/>
      <c r="FV61" s="370"/>
      <c r="FW61" s="370"/>
      <c r="FX61" s="370"/>
      <c r="FY61" s="370"/>
      <c r="FZ61" s="370"/>
      <c r="GA61" s="370"/>
      <c r="GB61" s="370"/>
      <c r="GC61" s="370"/>
      <c r="GD61" s="370"/>
      <c r="GE61" s="370"/>
      <c r="GF61" s="370"/>
      <c r="GG61" s="370"/>
      <c r="GH61" s="370"/>
      <c r="GI61" s="370"/>
      <c r="GJ61" s="370"/>
      <c r="GK61" s="370"/>
      <c r="GL61" s="370"/>
      <c r="GM61" s="370"/>
      <c r="GN61" s="370"/>
      <c r="GO61" s="370"/>
      <c r="GP61" s="370"/>
      <c r="GQ61" s="370"/>
      <c r="GR61" s="370"/>
      <c r="GS61" s="370"/>
      <c r="GT61" s="370"/>
      <c r="GU61" s="370"/>
      <c r="GV61" s="370"/>
      <c r="GW61" s="370"/>
      <c r="GX61" s="370"/>
      <c r="GY61" s="370"/>
      <c r="GZ61" s="370"/>
      <c r="HA61" s="370"/>
      <c r="HB61" s="370"/>
      <c r="HC61" s="370"/>
      <c r="HD61" s="370"/>
      <c r="HE61" s="370"/>
      <c r="HF61" s="370"/>
      <c r="HG61" s="370"/>
      <c r="HH61" s="370"/>
      <c r="HI61" s="370"/>
      <c r="HJ61" s="370"/>
      <c r="HK61" s="370"/>
      <c r="HL61" s="370"/>
      <c r="HM61" s="370"/>
      <c r="HN61" s="370"/>
      <c r="HO61" s="370"/>
      <c r="HP61" s="370"/>
      <c r="HQ61" s="370"/>
      <c r="HR61" s="370"/>
      <c r="HS61" s="370"/>
      <c r="HT61" s="370"/>
      <c r="HU61" s="370"/>
      <c r="HV61" s="370"/>
      <c r="HW61" s="370"/>
      <c r="HX61" s="370"/>
      <c r="HY61" s="370"/>
      <c r="HZ61" s="370"/>
      <c r="IA61" s="370"/>
      <c r="IB61" s="370"/>
      <c r="IC61" s="370"/>
      <c r="ID61" s="370"/>
      <c r="IE61" s="370"/>
      <c r="IF61" s="370"/>
      <c r="IG61" s="370"/>
      <c r="IH61" s="370"/>
      <c r="II61" s="370"/>
      <c r="IJ61" s="370"/>
      <c r="IK61" s="370"/>
      <c r="IL61" s="370"/>
      <c r="IM61" s="370"/>
      <c r="IN61" s="370"/>
      <c r="IO61" s="370"/>
      <c r="IP61" s="370"/>
      <c r="IQ61" s="370"/>
      <c r="IR61" s="370"/>
      <c r="IS61" s="370"/>
      <c r="IT61" s="370"/>
      <c r="IU61" s="370"/>
      <c r="IV61" s="370"/>
    </row>
    <row r="62" spans="1:256" s="405" customFormat="1" ht="14" hidden="1" customHeight="1" x14ac:dyDescent="0.2">
      <c r="A62" s="17" t="s">
        <v>151</v>
      </c>
      <c r="B62" s="42"/>
      <c r="C62" s="64" t="s">
        <v>313</v>
      </c>
      <c r="D62" s="17" t="s">
        <v>153</v>
      </c>
      <c r="E62" s="18" t="s">
        <v>302</v>
      </c>
      <c r="F62" s="19">
        <v>1</v>
      </c>
      <c r="G62" s="19">
        <v>1</v>
      </c>
      <c r="H62" s="19">
        <v>1</v>
      </c>
      <c r="I62" s="19">
        <v>0</v>
      </c>
      <c r="J62" s="21" t="s">
        <v>760</v>
      </c>
      <c r="K62" s="46"/>
      <c r="L62" s="21" t="s">
        <v>763</v>
      </c>
      <c r="M62" s="25" t="s">
        <v>3228</v>
      </c>
      <c r="N62" s="47">
        <f t="shared" si="16"/>
        <v>2017</v>
      </c>
      <c r="O62" s="25">
        <v>43045</v>
      </c>
      <c r="P62" s="23" t="s">
        <v>75</v>
      </c>
      <c r="Q62" s="23" t="s">
        <v>75</v>
      </c>
      <c r="R62" s="23" t="s">
        <v>75</v>
      </c>
      <c r="S62" s="23" t="s">
        <v>75</v>
      </c>
      <c r="T62" s="23" t="s">
        <v>75</v>
      </c>
      <c r="U62" s="23" t="s">
        <v>75</v>
      </c>
      <c r="V62" s="19">
        <v>1</v>
      </c>
      <c r="W62" s="19">
        <f t="shared" si="11"/>
        <v>0</v>
      </c>
      <c r="X62" s="19">
        <f t="shared" si="12"/>
        <v>0</v>
      </c>
      <c r="Y62" s="19">
        <f t="shared" si="13"/>
        <v>0</v>
      </c>
      <c r="Z62" s="19">
        <v>-1</v>
      </c>
      <c r="AA62" s="19">
        <v>-2</v>
      </c>
      <c r="AB62" s="19">
        <v>1</v>
      </c>
      <c r="AC62" s="19">
        <v>0</v>
      </c>
      <c r="AD62" s="19">
        <v>1</v>
      </c>
      <c r="AE62" s="19">
        <v>1</v>
      </c>
      <c r="AF62" s="19">
        <v>1</v>
      </c>
      <c r="AG62" s="19">
        <v>1</v>
      </c>
      <c r="AH62" s="19">
        <v>1</v>
      </c>
      <c r="AI62" s="19">
        <v>0</v>
      </c>
      <c r="AJ62" s="18" t="s">
        <v>134</v>
      </c>
      <c r="AK62" s="18" t="s">
        <v>77</v>
      </c>
      <c r="AL62" s="21" t="s">
        <v>762</v>
      </c>
      <c r="AM62" s="20"/>
      <c r="AN62" s="20"/>
      <c r="AO62" s="20"/>
      <c r="AP62" s="20"/>
      <c r="AQ62" s="20"/>
      <c r="AR62" s="20"/>
      <c r="AS62" s="19">
        <v>1</v>
      </c>
      <c r="AT62" s="19">
        <v>0</v>
      </c>
      <c r="AU62" s="26">
        <v>-1</v>
      </c>
      <c r="AV62" s="19">
        <v>0</v>
      </c>
      <c r="AW62" s="19">
        <v>0</v>
      </c>
      <c r="AX62" s="19">
        <v>0</v>
      </c>
      <c r="AY62" s="402">
        <v>0</v>
      </c>
      <c r="AZ62" s="19">
        <v>0</v>
      </c>
      <c r="BA62" s="19">
        <v>0</v>
      </c>
      <c r="BB62" s="19">
        <v>0</v>
      </c>
      <c r="BC62" s="19">
        <v>0</v>
      </c>
      <c r="BD62" s="20"/>
      <c r="BE62" s="20"/>
      <c r="BF62" s="20"/>
      <c r="BG62" s="20"/>
      <c r="BH62" s="20"/>
      <c r="BI62" s="20"/>
      <c r="BJ62" s="20"/>
      <c r="BK62" s="20"/>
      <c r="BL62" s="20"/>
      <c r="BM62" s="20"/>
      <c r="BN62" s="20"/>
      <c r="BO62" s="20"/>
      <c r="BP62" s="395"/>
      <c r="BQ62" s="395"/>
      <c r="BR62" s="395"/>
      <c r="BS62" s="395"/>
      <c r="BT62" s="395"/>
      <c r="BU62" s="395"/>
      <c r="BV62" s="395"/>
      <c r="BW62" s="395"/>
      <c r="BX62" s="395"/>
      <c r="BY62" s="395"/>
      <c r="BZ62" s="395"/>
      <c r="CA62" s="395"/>
      <c r="CB62" s="395"/>
      <c r="CC62" s="395"/>
      <c r="CD62" s="395"/>
      <c r="CE62" s="395"/>
      <c r="CF62" s="395"/>
      <c r="CG62" s="395"/>
      <c r="CH62" s="395"/>
      <c r="CI62" s="395"/>
      <c r="CJ62" s="395"/>
      <c r="CK62" s="395"/>
      <c r="CL62" s="395"/>
      <c r="CM62" s="395"/>
      <c r="CN62" s="395"/>
      <c r="CO62" s="395"/>
      <c r="CP62" s="395"/>
      <c r="CQ62" s="395"/>
      <c r="CR62" s="395"/>
      <c r="CS62" s="395"/>
      <c r="CT62" s="395"/>
      <c r="CU62" s="395"/>
      <c r="CV62" s="395"/>
      <c r="CW62" s="395"/>
      <c r="CX62" s="395"/>
      <c r="CY62" s="395"/>
      <c r="CZ62" s="395"/>
      <c r="DA62" s="395"/>
      <c r="DB62" s="395"/>
      <c r="DC62" s="395"/>
      <c r="DD62" s="395"/>
      <c r="DE62" s="395"/>
      <c r="DF62" s="395"/>
      <c r="DG62" s="395"/>
      <c r="DH62" s="395"/>
      <c r="DI62" s="395"/>
      <c r="DJ62" s="395"/>
      <c r="DK62" s="395"/>
      <c r="DL62" s="395"/>
      <c r="DM62" s="395"/>
      <c r="DN62" s="395"/>
      <c r="DO62" s="395"/>
      <c r="DP62" s="395"/>
      <c r="DQ62" s="395"/>
      <c r="DR62" s="395"/>
      <c r="DS62" s="395"/>
      <c r="DT62" s="395"/>
      <c r="DU62" s="395"/>
      <c r="DV62" s="395"/>
      <c r="DW62" s="395"/>
      <c r="DX62" s="395"/>
      <c r="DY62" s="395"/>
      <c r="DZ62" s="395"/>
      <c r="EA62" s="395"/>
      <c r="EB62" s="395"/>
      <c r="EC62" s="395"/>
      <c r="ED62" s="395"/>
      <c r="EE62" s="395"/>
      <c r="EF62" s="395"/>
      <c r="EG62" s="395"/>
      <c r="EH62" s="395"/>
      <c r="EI62" s="395"/>
      <c r="EJ62" s="395"/>
      <c r="EK62" s="395"/>
      <c r="EL62" s="395"/>
      <c r="EM62" s="395"/>
      <c r="EN62" s="395"/>
      <c r="EO62" s="395"/>
      <c r="EP62" s="395"/>
      <c r="EQ62" s="395"/>
      <c r="ER62" s="395"/>
      <c r="ES62" s="395"/>
      <c r="ET62" s="395"/>
      <c r="EU62" s="395"/>
      <c r="EV62" s="395"/>
      <c r="EW62" s="395"/>
      <c r="EX62" s="395"/>
      <c r="EY62" s="395"/>
      <c r="EZ62" s="395"/>
      <c r="FA62" s="395"/>
      <c r="FB62" s="395"/>
      <c r="FC62" s="395"/>
      <c r="FD62" s="395"/>
      <c r="FE62" s="395"/>
      <c r="FF62" s="395"/>
      <c r="FG62" s="395"/>
      <c r="FH62" s="395"/>
      <c r="FI62" s="395"/>
      <c r="FJ62" s="395"/>
      <c r="FK62" s="395"/>
      <c r="FL62" s="395"/>
      <c r="FM62" s="395"/>
      <c r="FN62" s="395"/>
      <c r="FO62" s="395"/>
      <c r="FP62" s="395"/>
      <c r="FQ62" s="395"/>
      <c r="FR62" s="395"/>
      <c r="FS62" s="395"/>
      <c r="FT62" s="395"/>
      <c r="FU62" s="395"/>
      <c r="FV62" s="395"/>
      <c r="FW62" s="395"/>
      <c r="FX62" s="395"/>
      <c r="FY62" s="395"/>
      <c r="FZ62" s="395"/>
      <c r="GA62" s="395"/>
      <c r="GB62" s="395"/>
      <c r="GC62" s="395"/>
      <c r="GD62" s="395"/>
      <c r="GE62" s="395"/>
      <c r="GF62" s="395"/>
      <c r="GG62" s="395"/>
      <c r="GH62" s="395"/>
      <c r="GI62" s="395"/>
      <c r="GJ62" s="395"/>
      <c r="GK62" s="395"/>
      <c r="GL62" s="395"/>
      <c r="GM62" s="395"/>
      <c r="GN62" s="395"/>
      <c r="GO62" s="395"/>
      <c r="GP62" s="395"/>
      <c r="GQ62" s="395"/>
      <c r="GR62" s="395"/>
      <c r="GS62" s="395"/>
      <c r="GT62" s="395"/>
      <c r="GU62" s="395"/>
      <c r="GV62" s="395"/>
      <c r="GW62" s="395"/>
      <c r="GX62" s="395"/>
      <c r="GY62" s="395"/>
      <c r="GZ62" s="395"/>
      <c r="HA62" s="395"/>
      <c r="HB62" s="395"/>
      <c r="HC62" s="395"/>
      <c r="HD62" s="395"/>
      <c r="HE62" s="395"/>
      <c r="HF62" s="395"/>
      <c r="HG62" s="395"/>
      <c r="HH62" s="395"/>
      <c r="HI62" s="395"/>
      <c r="HJ62" s="395"/>
      <c r="HK62" s="395"/>
      <c r="HL62" s="395"/>
      <c r="HM62" s="395"/>
      <c r="HN62" s="395"/>
      <c r="HO62" s="395"/>
      <c r="HP62" s="395"/>
      <c r="HQ62" s="395"/>
      <c r="HR62" s="395"/>
      <c r="HS62" s="395"/>
      <c r="HT62" s="395"/>
      <c r="HU62" s="395"/>
      <c r="HV62" s="395"/>
      <c r="HW62" s="395"/>
      <c r="HX62" s="395"/>
      <c r="HY62" s="395"/>
      <c r="HZ62" s="395"/>
      <c r="IA62" s="395"/>
      <c r="IB62" s="395"/>
      <c r="IC62" s="395"/>
      <c r="ID62" s="395"/>
      <c r="IE62" s="395"/>
      <c r="IF62" s="395"/>
      <c r="IG62" s="395"/>
      <c r="IH62" s="395"/>
      <c r="II62" s="395"/>
      <c r="IJ62" s="395"/>
      <c r="IK62" s="395"/>
      <c r="IL62" s="395"/>
      <c r="IM62" s="395"/>
      <c r="IN62" s="395"/>
      <c r="IO62" s="395"/>
      <c r="IP62" s="395"/>
      <c r="IQ62" s="395"/>
      <c r="IR62" s="395"/>
      <c r="IS62" s="395"/>
      <c r="IT62" s="395"/>
      <c r="IU62" s="395"/>
      <c r="IV62" s="395"/>
    </row>
    <row r="63" spans="1:256" s="405" customFormat="1" ht="14" hidden="1" customHeight="1" x14ac:dyDescent="0.2">
      <c r="A63" s="17" t="s">
        <v>512</v>
      </c>
      <c r="B63" s="42"/>
      <c r="C63" s="64" t="s">
        <v>2204</v>
      </c>
      <c r="D63" s="18" t="s">
        <v>1052</v>
      </c>
      <c r="E63" s="18" t="s">
        <v>82</v>
      </c>
      <c r="F63" s="19">
        <v>1</v>
      </c>
      <c r="G63" s="19">
        <v>0</v>
      </c>
      <c r="H63" s="19">
        <v>0</v>
      </c>
      <c r="I63" s="20"/>
      <c r="J63" s="44"/>
      <c r="K63" s="43"/>
      <c r="L63" s="18" t="s">
        <v>2200</v>
      </c>
      <c r="M63" s="24">
        <v>1998</v>
      </c>
      <c r="N63" s="24">
        <f t="shared" si="16"/>
        <v>2001</v>
      </c>
      <c r="O63" s="25">
        <v>37145</v>
      </c>
      <c r="P63" s="23" t="s">
        <v>75</v>
      </c>
      <c r="Q63" s="23" t="s">
        <v>75</v>
      </c>
      <c r="R63" s="23" t="s">
        <v>75</v>
      </c>
      <c r="S63" s="23" t="s">
        <v>75</v>
      </c>
      <c r="T63" s="23" t="s">
        <v>75</v>
      </c>
      <c r="U63" s="23" t="s">
        <v>75</v>
      </c>
      <c r="V63" s="19">
        <v>1</v>
      </c>
      <c r="W63" s="19">
        <f t="shared" si="11"/>
        <v>0</v>
      </c>
      <c r="X63" s="19">
        <f t="shared" si="12"/>
        <v>0</v>
      </c>
      <c r="Y63" s="19">
        <f t="shared" si="13"/>
        <v>0</v>
      </c>
      <c r="Z63" s="19">
        <v>-1</v>
      </c>
      <c r="AA63" s="19">
        <v>-2</v>
      </c>
      <c r="AB63" s="19">
        <v>1</v>
      </c>
      <c r="AC63" s="19">
        <v>0</v>
      </c>
      <c r="AD63" s="19">
        <v>0</v>
      </c>
      <c r="AE63" s="19">
        <v>0</v>
      </c>
      <c r="AF63" s="19">
        <v>0</v>
      </c>
      <c r="AG63" s="19">
        <v>1</v>
      </c>
      <c r="AH63" s="26">
        <v>1</v>
      </c>
      <c r="AI63" s="26">
        <v>1</v>
      </c>
      <c r="AJ63" s="18" t="s">
        <v>87</v>
      </c>
      <c r="AK63" s="18" t="s">
        <v>77</v>
      </c>
      <c r="AL63" s="21" t="s">
        <v>2201</v>
      </c>
      <c r="AM63" s="19">
        <f>IF(AND(AN63=1,AO63=1),3,IF(AND(AN63=1,OR(AO63=0,AO63=-1)),1,IF(AND(OR(AN63=0,AN63=-1),AO63=1),2,IF(AND(AN63=0,AN63=-1),OR(AO63=0,AO63=-1),4))))</f>
        <v>1</v>
      </c>
      <c r="AN63" s="19">
        <v>1</v>
      </c>
      <c r="AO63" s="19">
        <v>0</v>
      </c>
      <c r="AP63" s="19">
        <v>1</v>
      </c>
      <c r="AQ63" s="19">
        <v>1</v>
      </c>
      <c r="AR63" s="19">
        <v>1</v>
      </c>
      <c r="AS63" s="19">
        <v>-1</v>
      </c>
      <c r="AT63" s="19">
        <v>0</v>
      </c>
      <c r="AU63" s="26">
        <f>IF(BA63&lt;1,-1)</f>
        <v>-1</v>
      </c>
      <c r="AV63" s="19">
        <v>0</v>
      </c>
      <c r="AW63" s="26">
        <v>0</v>
      </c>
      <c r="AX63" s="26">
        <v>0</v>
      </c>
      <c r="AY63" s="402">
        <v>0</v>
      </c>
      <c r="AZ63" s="19">
        <v>0</v>
      </c>
      <c r="BA63" s="19">
        <v>0</v>
      </c>
      <c r="BB63" s="19">
        <v>0</v>
      </c>
      <c r="BC63" s="19">
        <v>0</v>
      </c>
      <c r="BD63" s="28"/>
      <c r="BE63" s="20"/>
      <c r="BF63" s="18" t="s">
        <v>122</v>
      </c>
      <c r="BG63" s="19">
        <v>0</v>
      </c>
      <c r="BH63" s="20"/>
      <c r="BI63" s="20"/>
      <c r="BJ63" s="19">
        <v>0</v>
      </c>
      <c r="BK63" s="20"/>
      <c r="BL63" s="20"/>
      <c r="BM63" s="20"/>
      <c r="BN63" s="20"/>
      <c r="BO63" s="20"/>
      <c r="BP63" s="395"/>
      <c r="BQ63" s="395"/>
      <c r="BR63" s="395"/>
      <c r="BS63" s="395"/>
      <c r="BT63" s="395"/>
      <c r="BU63" s="395"/>
      <c r="BV63" s="395"/>
      <c r="BW63" s="395"/>
      <c r="BX63" s="395"/>
      <c r="BY63" s="395"/>
      <c r="BZ63" s="395"/>
      <c r="CA63" s="395"/>
      <c r="CB63" s="395"/>
      <c r="CC63" s="395"/>
      <c r="CD63" s="395"/>
      <c r="CE63" s="395"/>
      <c r="CF63" s="395"/>
      <c r="CG63" s="395"/>
      <c r="CH63" s="395"/>
      <c r="CI63" s="395"/>
      <c r="CJ63" s="395"/>
      <c r="CK63" s="395"/>
      <c r="CL63" s="395"/>
      <c r="CM63" s="395"/>
      <c r="CN63" s="395"/>
      <c r="CO63" s="395"/>
      <c r="CP63" s="395"/>
      <c r="CQ63" s="395"/>
      <c r="CR63" s="395"/>
      <c r="CS63" s="395"/>
      <c r="CT63" s="395"/>
      <c r="CU63" s="395"/>
      <c r="CV63" s="395"/>
      <c r="CW63" s="395"/>
      <c r="CX63" s="395"/>
      <c r="CY63" s="395"/>
      <c r="CZ63" s="395"/>
      <c r="DA63" s="395"/>
      <c r="DB63" s="395"/>
      <c r="DC63" s="395"/>
      <c r="DD63" s="395"/>
      <c r="DE63" s="395"/>
      <c r="DF63" s="395"/>
      <c r="DG63" s="395"/>
      <c r="DH63" s="395"/>
      <c r="DI63" s="395"/>
      <c r="DJ63" s="395"/>
      <c r="DK63" s="395"/>
      <c r="DL63" s="395"/>
      <c r="DM63" s="395"/>
      <c r="DN63" s="395"/>
      <c r="DO63" s="395"/>
      <c r="DP63" s="395"/>
      <c r="DQ63" s="395"/>
      <c r="DR63" s="395"/>
      <c r="DS63" s="395"/>
      <c r="DT63" s="395"/>
      <c r="DU63" s="395"/>
      <c r="DV63" s="395"/>
      <c r="DW63" s="395"/>
      <c r="DX63" s="395"/>
      <c r="DY63" s="395"/>
      <c r="DZ63" s="395"/>
      <c r="EA63" s="395"/>
      <c r="EB63" s="395"/>
      <c r="EC63" s="395"/>
      <c r="ED63" s="395"/>
      <c r="EE63" s="395"/>
      <c r="EF63" s="395"/>
      <c r="EG63" s="395"/>
      <c r="EH63" s="395"/>
      <c r="EI63" s="395"/>
      <c r="EJ63" s="395"/>
      <c r="EK63" s="395"/>
      <c r="EL63" s="395"/>
      <c r="EM63" s="395"/>
      <c r="EN63" s="395"/>
      <c r="EO63" s="395"/>
      <c r="EP63" s="395"/>
      <c r="EQ63" s="395"/>
      <c r="ER63" s="395"/>
      <c r="ES63" s="395"/>
      <c r="ET63" s="395"/>
      <c r="EU63" s="395"/>
      <c r="EV63" s="395"/>
      <c r="EW63" s="395"/>
      <c r="EX63" s="395"/>
      <c r="EY63" s="395"/>
      <c r="EZ63" s="395"/>
      <c r="FA63" s="395"/>
      <c r="FB63" s="395"/>
      <c r="FC63" s="395"/>
      <c r="FD63" s="395"/>
      <c r="FE63" s="395"/>
      <c r="FF63" s="395"/>
      <c r="FG63" s="395"/>
      <c r="FH63" s="395"/>
      <c r="FI63" s="395"/>
      <c r="FJ63" s="395"/>
      <c r="FK63" s="395"/>
      <c r="FL63" s="395"/>
      <c r="FM63" s="395"/>
      <c r="FN63" s="395"/>
      <c r="FO63" s="395"/>
      <c r="FP63" s="395"/>
      <c r="FQ63" s="395"/>
      <c r="FR63" s="395"/>
      <c r="FS63" s="395"/>
      <c r="FT63" s="395"/>
      <c r="FU63" s="395"/>
      <c r="FV63" s="395"/>
      <c r="FW63" s="395"/>
      <c r="FX63" s="395"/>
      <c r="FY63" s="395"/>
      <c r="FZ63" s="395"/>
      <c r="GA63" s="395"/>
      <c r="GB63" s="395"/>
      <c r="GC63" s="395"/>
      <c r="GD63" s="395"/>
      <c r="GE63" s="395"/>
      <c r="GF63" s="395"/>
      <c r="GG63" s="395"/>
      <c r="GH63" s="395"/>
      <c r="GI63" s="395"/>
      <c r="GJ63" s="395"/>
      <c r="GK63" s="395"/>
      <c r="GL63" s="395"/>
      <c r="GM63" s="395"/>
      <c r="GN63" s="395"/>
      <c r="GO63" s="395"/>
      <c r="GP63" s="395"/>
      <c r="GQ63" s="395"/>
      <c r="GR63" s="395"/>
      <c r="GS63" s="395"/>
      <c r="GT63" s="395"/>
      <c r="GU63" s="395"/>
      <c r="GV63" s="395"/>
      <c r="GW63" s="395"/>
      <c r="GX63" s="395"/>
      <c r="GY63" s="395"/>
      <c r="GZ63" s="395"/>
      <c r="HA63" s="395"/>
      <c r="HB63" s="395"/>
      <c r="HC63" s="395"/>
      <c r="HD63" s="395"/>
      <c r="HE63" s="395"/>
      <c r="HF63" s="395"/>
      <c r="HG63" s="395"/>
      <c r="HH63" s="395"/>
      <c r="HI63" s="395"/>
      <c r="HJ63" s="395"/>
      <c r="HK63" s="395"/>
      <c r="HL63" s="395"/>
      <c r="HM63" s="395"/>
      <c r="HN63" s="395"/>
      <c r="HO63" s="395"/>
      <c r="HP63" s="395"/>
      <c r="HQ63" s="395"/>
      <c r="HR63" s="395"/>
      <c r="HS63" s="395"/>
      <c r="HT63" s="395"/>
      <c r="HU63" s="395"/>
      <c r="HV63" s="395"/>
      <c r="HW63" s="395"/>
      <c r="HX63" s="395"/>
      <c r="HY63" s="395"/>
      <c r="HZ63" s="395"/>
      <c r="IA63" s="395"/>
      <c r="IB63" s="395"/>
      <c r="IC63" s="395"/>
      <c r="ID63" s="395"/>
      <c r="IE63" s="395"/>
      <c r="IF63" s="395"/>
      <c r="IG63" s="395"/>
      <c r="IH63" s="395"/>
      <c r="II63" s="395"/>
      <c r="IJ63" s="395"/>
      <c r="IK63" s="395"/>
      <c r="IL63" s="395"/>
      <c r="IM63" s="395"/>
      <c r="IN63" s="395"/>
      <c r="IO63" s="395"/>
      <c r="IP63" s="395"/>
      <c r="IQ63" s="395"/>
      <c r="IR63" s="395"/>
      <c r="IS63" s="395"/>
      <c r="IT63" s="395"/>
      <c r="IU63" s="395"/>
      <c r="IV63" s="395"/>
    </row>
    <row r="64" spans="1:256" s="405" customFormat="1" ht="14" hidden="1" customHeight="1" x14ac:dyDescent="0.2">
      <c r="A64" s="18" t="s">
        <v>151</v>
      </c>
      <c r="B64" s="18" t="s">
        <v>197</v>
      </c>
      <c r="C64" s="21" t="s">
        <v>1043</v>
      </c>
      <c r="D64" s="18" t="s">
        <v>852</v>
      </c>
      <c r="E64" s="18" t="s">
        <v>302</v>
      </c>
      <c r="F64" s="19">
        <v>1</v>
      </c>
      <c r="G64" s="19">
        <v>1</v>
      </c>
      <c r="H64" s="19">
        <v>1</v>
      </c>
      <c r="I64" s="20"/>
      <c r="J64" s="44"/>
      <c r="K64" s="44"/>
      <c r="L64" s="21" t="s">
        <v>1032</v>
      </c>
      <c r="M64" s="20"/>
      <c r="N64" s="19">
        <f t="shared" si="16"/>
        <v>2016</v>
      </c>
      <c r="O64" s="82">
        <v>42548</v>
      </c>
      <c r="P64" s="18" t="s">
        <v>75</v>
      </c>
      <c r="Q64" s="18" t="s">
        <v>75</v>
      </c>
      <c r="R64" s="18" t="s">
        <v>75</v>
      </c>
      <c r="S64" s="18" t="s">
        <v>75</v>
      </c>
      <c r="T64" s="18" t="s">
        <v>75</v>
      </c>
      <c r="U64" s="18" t="s">
        <v>75</v>
      </c>
      <c r="V64" s="19">
        <v>1</v>
      </c>
      <c r="W64" s="19">
        <f t="shared" si="11"/>
        <v>0</v>
      </c>
      <c r="X64" s="19">
        <f t="shared" si="12"/>
        <v>0</v>
      </c>
      <c r="Y64" s="19">
        <f t="shared" si="13"/>
        <v>0</v>
      </c>
      <c r="Z64" s="19">
        <v>-1</v>
      </c>
      <c r="AA64" s="19">
        <v>-2</v>
      </c>
      <c r="AB64" s="19">
        <v>0</v>
      </c>
      <c r="AC64" s="19">
        <v>0</v>
      </c>
      <c r="AD64" s="19">
        <v>1</v>
      </c>
      <c r="AE64" s="19">
        <v>1</v>
      </c>
      <c r="AF64" s="19">
        <v>0</v>
      </c>
      <c r="AG64" s="19">
        <v>0</v>
      </c>
      <c r="AH64" s="19">
        <v>1</v>
      </c>
      <c r="AI64" s="19">
        <v>0</v>
      </c>
      <c r="AJ64" s="18" t="s">
        <v>134</v>
      </c>
      <c r="AK64" s="18" t="s">
        <v>77</v>
      </c>
      <c r="AL64" s="21" t="s">
        <v>1033</v>
      </c>
      <c r="AM64" s="19">
        <v>8</v>
      </c>
      <c r="AN64" s="19">
        <v>0</v>
      </c>
      <c r="AO64" s="19">
        <v>1</v>
      </c>
      <c r="AP64" s="19">
        <v>0</v>
      </c>
      <c r="AQ64" s="19">
        <v>1</v>
      </c>
      <c r="AR64" s="19">
        <v>1</v>
      </c>
      <c r="AS64" s="19">
        <v>-1</v>
      </c>
      <c r="AT64" s="19">
        <v>0</v>
      </c>
      <c r="AU64" s="26">
        <f>IF(BA64&lt;1,-1)</f>
        <v>-1</v>
      </c>
      <c r="AV64" s="19">
        <v>0</v>
      </c>
      <c r="AW64" s="19">
        <v>0</v>
      </c>
      <c r="AX64" s="19">
        <v>0</v>
      </c>
      <c r="AY64" s="402">
        <v>0</v>
      </c>
      <c r="AZ64" s="19">
        <v>0</v>
      </c>
      <c r="BA64" s="19">
        <v>0</v>
      </c>
      <c r="BB64" s="19">
        <v>0</v>
      </c>
      <c r="BC64" s="19">
        <v>0</v>
      </c>
      <c r="BD64" s="28"/>
      <c r="BE64" s="20"/>
      <c r="BF64" s="20"/>
      <c r="BG64" s="20"/>
      <c r="BH64" s="20"/>
      <c r="BI64" s="20"/>
      <c r="BJ64" s="19">
        <v>1</v>
      </c>
      <c r="BK64" s="20"/>
      <c r="BL64" s="20"/>
      <c r="BM64" s="20"/>
      <c r="BN64" s="20"/>
      <c r="BO64" s="20"/>
      <c r="BP64" s="395"/>
      <c r="BQ64" s="395"/>
      <c r="BR64" s="395"/>
      <c r="BS64" s="395"/>
      <c r="BT64" s="395"/>
      <c r="BU64" s="395"/>
      <c r="BV64" s="395"/>
      <c r="BW64" s="395"/>
      <c r="BX64" s="395"/>
      <c r="BY64" s="395"/>
      <c r="BZ64" s="395"/>
      <c r="CA64" s="395"/>
      <c r="CB64" s="395"/>
      <c r="CC64" s="395"/>
      <c r="CD64" s="395"/>
      <c r="CE64" s="395"/>
      <c r="CF64" s="395"/>
      <c r="CG64" s="395"/>
      <c r="CH64" s="395"/>
      <c r="CI64" s="395"/>
      <c r="CJ64" s="395"/>
      <c r="CK64" s="395"/>
      <c r="CL64" s="395"/>
      <c r="CM64" s="395"/>
      <c r="CN64" s="395"/>
      <c r="CO64" s="395"/>
      <c r="CP64" s="395"/>
      <c r="CQ64" s="395"/>
      <c r="CR64" s="395"/>
      <c r="CS64" s="395"/>
      <c r="CT64" s="395"/>
      <c r="CU64" s="395"/>
      <c r="CV64" s="395"/>
      <c r="CW64" s="395"/>
      <c r="CX64" s="395"/>
      <c r="CY64" s="395"/>
      <c r="CZ64" s="395"/>
      <c r="DA64" s="395"/>
      <c r="DB64" s="395"/>
      <c r="DC64" s="395"/>
      <c r="DD64" s="395"/>
      <c r="DE64" s="395"/>
      <c r="DF64" s="395"/>
      <c r="DG64" s="395"/>
      <c r="DH64" s="395"/>
      <c r="DI64" s="395"/>
      <c r="DJ64" s="395"/>
      <c r="DK64" s="395"/>
      <c r="DL64" s="395"/>
      <c r="DM64" s="395"/>
      <c r="DN64" s="395"/>
      <c r="DO64" s="395"/>
      <c r="DP64" s="395"/>
      <c r="DQ64" s="395"/>
      <c r="DR64" s="395"/>
      <c r="DS64" s="395"/>
      <c r="DT64" s="395"/>
      <c r="DU64" s="395"/>
      <c r="DV64" s="395"/>
      <c r="DW64" s="395"/>
      <c r="DX64" s="395"/>
      <c r="DY64" s="395"/>
      <c r="DZ64" s="395"/>
      <c r="EA64" s="395"/>
      <c r="EB64" s="395"/>
      <c r="EC64" s="395"/>
      <c r="ED64" s="395"/>
      <c r="EE64" s="395"/>
      <c r="EF64" s="395"/>
      <c r="EG64" s="395"/>
      <c r="EH64" s="395"/>
      <c r="EI64" s="395"/>
      <c r="EJ64" s="395"/>
      <c r="EK64" s="395"/>
      <c r="EL64" s="395"/>
      <c r="EM64" s="395"/>
      <c r="EN64" s="395"/>
      <c r="EO64" s="395"/>
      <c r="EP64" s="395"/>
      <c r="EQ64" s="395"/>
      <c r="ER64" s="395"/>
      <c r="ES64" s="395"/>
      <c r="ET64" s="395"/>
      <c r="EU64" s="395"/>
      <c r="EV64" s="395"/>
      <c r="EW64" s="395"/>
      <c r="EX64" s="395"/>
      <c r="EY64" s="395"/>
      <c r="EZ64" s="395"/>
      <c r="FA64" s="395"/>
      <c r="FB64" s="395"/>
      <c r="FC64" s="395"/>
      <c r="FD64" s="395"/>
      <c r="FE64" s="395"/>
      <c r="FF64" s="395"/>
      <c r="FG64" s="395"/>
      <c r="FH64" s="395"/>
      <c r="FI64" s="395"/>
      <c r="FJ64" s="395"/>
      <c r="FK64" s="395"/>
      <c r="FL64" s="395"/>
      <c r="FM64" s="395"/>
      <c r="FN64" s="395"/>
      <c r="FO64" s="395"/>
      <c r="FP64" s="395"/>
      <c r="FQ64" s="395"/>
      <c r="FR64" s="395"/>
      <c r="FS64" s="395"/>
      <c r="FT64" s="395"/>
      <c r="FU64" s="395"/>
      <c r="FV64" s="395"/>
      <c r="FW64" s="395"/>
      <c r="FX64" s="395"/>
      <c r="FY64" s="395"/>
      <c r="FZ64" s="395"/>
      <c r="GA64" s="395"/>
      <c r="GB64" s="395"/>
      <c r="GC64" s="395"/>
      <c r="GD64" s="395"/>
      <c r="GE64" s="395"/>
      <c r="GF64" s="395"/>
      <c r="GG64" s="395"/>
      <c r="GH64" s="395"/>
      <c r="GI64" s="395"/>
      <c r="GJ64" s="395"/>
      <c r="GK64" s="395"/>
      <c r="GL64" s="395"/>
      <c r="GM64" s="395"/>
      <c r="GN64" s="395"/>
      <c r="GO64" s="395"/>
      <c r="GP64" s="395"/>
      <c r="GQ64" s="395"/>
      <c r="GR64" s="395"/>
      <c r="GS64" s="395"/>
      <c r="GT64" s="395"/>
      <c r="GU64" s="395"/>
      <c r="GV64" s="395"/>
      <c r="GW64" s="395"/>
      <c r="GX64" s="395"/>
      <c r="GY64" s="395"/>
      <c r="GZ64" s="395"/>
      <c r="HA64" s="395"/>
      <c r="HB64" s="395"/>
      <c r="HC64" s="395"/>
      <c r="HD64" s="395"/>
      <c r="HE64" s="395"/>
      <c r="HF64" s="395"/>
      <c r="HG64" s="395"/>
      <c r="HH64" s="395"/>
      <c r="HI64" s="395"/>
      <c r="HJ64" s="395"/>
      <c r="HK64" s="395"/>
      <c r="HL64" s="395"/>
      <c r="HM64" s="395"/>
      <c r="HN64" s="395"/>
      <c r="HO64" s="395"/>
      <c r="HP64" s="395"/>
      <c r="HQ64" s="395"/>
      <c r="HR64" s="395"/>
      <c r="HS64" s="395"/>
      <c r="HT64" s="395"/>
      <c r="HU64" s="395"/>
      <c r="HV64" s="395"/>
      <c r="HW64" s="395"/>
      <c r="HX64" s="395"/>
      <c r="HY64" s="395"/>
      <c r="HZ64" s="395"/>
      <c r="IA64" s="395"/>
      <c r="IB64" s="395"/>
      <c r="IC64" s="395"/>
      <c r="ID64" s="395"/>
      <c r="IE64" s="395"/>
      <c r="IF64" s="395"/>
      <c r="IG64" s="395"/>
      <c r="IH64" s="395"/>
      <c r="II64" s="395"/>
      <c r="IJ64" s="395"/>
      <c r="IK64" s="395"/>
      <c r="IL64" s="395"/>
      <c r="IM64" s="395"/>
      <c r="IN64" s="395"/>
      <c r="IO64" s="395"/>
      <c r="IP64" s="395"/>
      <c r="IQ64" s="395"/>
      <c r="IR64" s="395"/>
      <c r="IS64" s="395"/>
      <c r="IT64" s="395"/>
      <c r="IU64" s="395"/>
      <c r="IV64" s="395"/>
    </row>
    <row r="65" spans="1:256" s="405" customFormat="1" ht="14" hidden="1" customHeight="1" x14ac:dyDescent="0.2">
      <c r="A65" s="29" t="s">
        <v>144</v>
      </c>
      <c r="B65" s="30"/>
      <c r="C65" s="97" t="s">
        <v>1198</v>
      </c>
      <c r="D65" s="31" t="s">
        <v>1199</v>
      </c>
      <c r="E65" s="31" t="s">
        <v>70</v>
      </c>
      <c r="F65" s="32">
        <v>1</v>
      </c>
      <c r="G65" s="19">
        <v>0</v>
      </c>
      <c r="H65" s="19">
        <v>0</v>
      </c>
      <c r="I65" s="20"/>
      <c r="J65" s="34" t="s">
        <v>1200</v>
      </c>
      <c r="K65" s="41" t="s">
        <v>1201</v>
      </c>
      <c r="L65" s="34" t="s">
        <v>1202</v>
      </c>
      <c r="M65" s="36" t="s">
        <v>1203</v>
      </c>
      <c r="N65" s="24">
        <f t="shared" si="16"/>
        <v>2001</v>
      </c>
      <c r="O65" s="37">
        <v>37243</v>
      </c>
      <c r="P65" s="36" t="s">
        <v>75</v>
      </c>
      <c r="Q65" s="36" t="s">
        <v>75</v>
      </c>
      <c r="R65" s="36" t="s">
        <v>75</v>
      </c>
      <c r="S65" s="36" t="s">
        <v>75</v>
      </c>
      <c r="T65" s="36" t="s">
        <v>75</v>
      </c>
      <c r="U65" s="36" t="s">
        <v>75</v>
      </c>
      <c r="V65" s="32">
        <v>1</v>
      </c>
      <c r="W65" s="19">
        <f t="shared" si="11"/>
        <v>0</v>
      </c>
      <c r="X65" s="19">
        <f t="shared" si="12"/>
        <v>0</v>
      </c>
      <c r="Y65" s="19">
        <f t="shared" si="13"/>
        <v>0</v>
      </c>
      <c r="Z65" s="32">
        <v>-1</v>
      </c>
      <c r="AA65" s="32">
        <v>-2</v>
      </c>
      <c r="AB65" s="32">
        <v>1</v>
      </c>
      <c r="AC65" s="32">
        <v>0</v>
      </c>
      <c r="AD65" s="32">
        <v>0</v>
      </c>
      <c r="AE65" s="32">
        <v>1</v>
      </c>
      <c r="AF65" s="32">
        <v>1</v>
      </c>
      <c r="AG65" s="32">
        <v>1</v>
      </c>
      <c r="AH65" s="40">
        <v>1</v>
      </c>
      <c r="AI65" s="32">
        <v>0</v>
      </c>
      <c r="AJ65" s="31" t="s">
        <v>372</v>
      </c>
      <c r="AK65" s="31" t="s">
        <v>77</v>
      </c>
      <c r="AL65" s="34" t="s">
        <v>1204</v>
      </c>
      <c r="AM65" s="19">
        <f t="shared" ref="AM65:AM81" si="17">IF(AND(AN65=1,AO65=1),3,IF(AND(AN65=1,OR(AO65=0,AO65=-1)),1,IF(AND(OR(AN65=0,AN65=-1),AO65=1),2,IF(AND(AN65=0,AN65=-1),OR(AO65=0,AO65=-1),4))))</f>
        <v>3</v>
      </c>
      <c r="AN65" s="32">
        <v>1</v>
      </c>
      <c r="AO65" s="32">
        <v>1</v>
      </c>
      <c r="AP65" s="32">
        <v>1</v>
      </c>
      <c r="AQ65" s="32">
        <v>1</v>
      </c>
      <c r="AR65" s="32">
        <v>1</v>
      </c>
      <c r="AS65" s="32">
        <v>-1</v>
      </c>
      <c r="AT65" s="19">
        <v>0</v>
      </c>
      <c r="AU65" s="26">
        <f>IF(BA65&lt;1,-1)</f>
        <v>-1</v>
      </c>
      <c r="AV65" s="19">
        <v>0</v>
      </c>
      <c r="AW65" s="32">
        <v>0</v>
      </c>
      <c r="AX65" s="32">
        <v>0</v>
      </c>
      <c r="AY65" s="402">
        <v>0</v>
      </c>
      <c r="AZ65" s="32">
        <v>-1</v>
      </c>
      <c r="BA65" s="32">
        <v>-1</v>
      </c>
      <c r="BB65" s="32">
        <v>-1</v>
      </c>
      <c r="BC65" s="32">
        <v>-1</v>
      </c>
      <c r="BD65" s="28"/>
      <c r="BE65" s="33"/>
      <c r="BF65" s="33"/>
      <c r="BG65" s="33"/>
      <c r="BH65" s="31" t="s">
        <v>1205</v>
      </c>
      <c r="BI65" s="33"/>
      <c r="BJ65" s="33"/>
      <c r="BK65" s="33"/>
      <c r="BL65" s="33"/>
      <c r="BM65" s="33"/>
      <c r="BN65" s="33"/>
      <c r="BO65" s="33"/>
      <c r="BP65" s="395"/>
      <c r="BQ65" s="395"/>
      <c r="BR65" s="395"/>
      <c r="BS65" s="395"/>
      <c r="BT65" s="395"/>
      <c r="BU65" s="395"/>
      <c r="BV65" s="395"/>
      <c r="BW65" s="395"/>
      <c r="BX65" s="395"/>
      <c r="BY65" s="395"/>
      <c r="BZ65" s="395"/>
      <c r="CA65" s="395"/>
      <c r="CB65" s="395"/>
      <c r="CC65" s="395"/>
      <c r="CD65" s="395"/>
      <c r="CE65" s="395"/>
      <c r="CF65" s="395"/>
      <c r="CG65" s="395"/>
      <c r="CH65" s="395"/>
      <c r="CI65" s="395"/>
      <c r="CJ65" s="395"/>
      <c r="CK65" s="395"/>
      <c r="CL65" s="395"/>
      <c r="CM65" s="395"/>
      <c r="CN65" s="395"/>
      <c r="CO65" s="395"/>
      <c r="CP65" s="395"/>
      <c r="CQ65" s="395"/>
      <c r="CR65" s="395"/>
      <c r="CS65" s="395"/>
      <c r="CT65" s="395"/>
      <c r="CU65" s="395"/>
      <c r="CV65" s="395"/>
      <c r="CW65" s="395"/>
      <c r="CX65" s="395"/>
      <c r="CY65" s="395"/>
      <c r="CZ65" s="395"/>
      <c r="DA65" s="395"/>
      <c r="DB65" s="395"/>
      <c r="DC65" s="395"/>
      <c r="DD65" s="395"/>
      <c r="DE65" s="395"/>
      <c r="DF65" s="395"/>
      <c r="DG65" s="395"/>
      <c r="DH65" s="395"/>
      <c r="DI65" s="395"/>
      <c r="DJ65" s="395"/>
      <c r="DK65" s="395"/>
      <c r="DL65" s="395"/>
      <c r="DM65" s="395"/>
      <c r="DN65" s="395"/>
      <c r="DO65" s="395"/>
      <c r="DP65" s="395"/>
      <c r="DQ65" s="395"/>
      <c r="DR65" s="395"/>
      <c r="DS65" s="395"/>
      <c r="DT65" s="395"/>
      <c r="DU65" s="395"/>
      <c r="DV65" s="395"/>
      <c r="DW65" s="395"/>
      <c r="DX65" s="395"/>
      <c r="DY65" s="395"/>
      <c r="DZ65" s="395"/>
      <c r="EA65" s="395"/>
      <c r="EB65" s="395"/>
      <c r="EC65" s="395"/>
      <c r="ED65" s="395"/>
      <c r="EE65" s="395"/>
      <c r="EF65" s="395"/>
      <c r="EG65" s="395"/>
      <c r="EH65" s="395"/>
      <c r="EI65" s="395"/>
      <c r="EJ65" s="395"/>
      <c r="EK65" s="395"/>
      <c r="EL65" s="395"/>
      <c r="EM65" s="395"/>
      <c r="EN65" s="395"/>
      <c r="EO65" s="395"/>
      <c r="EP65" s="395"/>
      <c r="EQ65" s="395"/>
      <c r="ER65" s="395"/>
      <c r="ES65" s="395"/>
      <c r="ET65" s="395"/>
      <c r="EU65" s="395"/>
      <c r="EV65" s="395"/>
      <c r="EW65" s="395"/>
      <c r="EX65" s="395"/>
      <c r="EY65" s="395"/>
      <c r="EZ65" s="395"/>
      <c r="FA65" s="395"/>
      <c r="FB65" s="395"/>
      <c r="FC65" s="395"/>
      <c r="FD65" s="395"/>
      <c r="FE65" s="395"/>
      <c r="FF65" s="395"/>
      <c r="FG65" s="395"/>
      <c r="FH65" s="395"/>
      <c r="FI65" s="395"/>
      <c r="FJ65" s="395"/>
      <c r="FK65" s="395"/>
      <c r="FL65" s="395"/>
      <c r="FM65" s="395"/>
      <c r="FN65" s="395"/>
      <c r="FO65" s="395"/>
      <c r="FP65" s="395"/>
      <c r="FQ65" s="395"/>
      <c r="FR65" s="395"/>
      <c r="FS65" s="395"/>
      <c r="FT65" s="395"/>
      <c r="FU65" s="395"/>
      <c r="FV65" s="395"/>
      <c r="FW65" s="395"/>
      <c r="FX65" s="395"/>
      <c r="FY65" s="395"/>
      <c r="FZ65" s="395"/>
      <c r="GA65" s="395"/>
      <c r="GB65" s="395"/>
      <c r="GC65" s="395"/>
      <c r="GD65" s="395"/>
      <c r="GE65" s="395"/>
      <c r="GF65" s="395"/>
      <c r="GG65" s="395"/>
      <c r="GH65" s="395"/>
      <c r="GI65" s="395"/>
      <c r="GJ65" s="395"/>
      <c r="GK65" s="395"/>
      <c r="GL65" s="395"/>
      <c r="GM65" s="395"/>
      <c r="GN65" s="395"/>
      <c r="GO65" s="395"/>
      <c r="GP65" s="395"/>
      <c r="GQ65" s="395"/>
      <c r="GR65" s="395"/>
      <c r="GS65" s="395"/>
      <c r="GT65" s="395"/>
      <c r="GU65" s="395"/>
      <c r="GV65" s="395"/>
      <c r="GW65" s="395"/>
      <c r="GX65" s="395"/>
      <c r="GY65" s="395"/>
      <c r="GZ65" s="395"/>
      <c r="HA65" s="395"/>
      <c r="HB65" s="395"/>
      <c r="HC65" s="395"/>
      <c r="HD65" s="395"/>
      <c r="HE65" s="395"/>
      <c r="HF65" s="395"/>
      <c r="HG65" s="395"/>
      <c r="HH65" s="395"/>
      <c r="HI65" s="395"/>
      <c r="HJ65" s="395"/>
      <c r="HK65" s="395"/>
      <c r="HL65" s="395"/>
      <c r="HM65" s="395"/>
      <c r="HN65" s="395"/>
      <c r="HO65" s="395"/>
      <c r="HP65" s="395"/>
      <c r="HQ65" s="395"/>
      <c r="HR65" s="395"/>
      <c r="HS65" s="395"/>
      <c r="HT65" s="395"/>
      <c r="HU65" s="395"/>
      <c r="HV65" s="395"/>
      <c r="HW65" s="395"/>
      <c r="HX65" s="395"/>
      <c r="HY65" s="395"/>
      <c r="HZ65" s="395"/>
      <c r="IA65" s="395"/>
      <c r="IB65" s="395"/>
      <c r="IC65" s="395"/>
      <c r="ID65" s="395"/>
      <c r="IE65" s="395"/>
      <c r="IF65" s="395"/>
      <c r="IG65" s="395"/>
      <c r="IH65" s="395"/>
      <c r="II65" s="395"/>
      <c r="IJ65" s="395"/>
      <c r="IK65" s="395"/>
      <c r="IL65" s="395"/>
      <c r="IM65" s="395"/>
      <c r="IN65" s="395"/>
      <c r="IO65" s="395"/>
      <c r="IP65" s="395"/>
      <c r="IQ65" s="395"/>
      <c r="IR65" s="395"/>
      <c r="IS65" s="395"/>
      <c r="IT65" s="395"/>
      <c r="IU65" s="395"/>
      <c r="IV65" s="395"/>
    </row>
    <row r="66" spans="1:256" s="405" customFormat="1" ht="14" hidden="1" customHeight="1" x14ac:dyDescent="0.2">
      <c r="A66" s="17" t="s">
        <v>112</v>
      </c>
      <c r="B66" s="17" t="s">
        <v>79</v>
      </c>
      <c r="C66" s="64" t="s">
        <v>1758</v>
      </c>
      <c r="D66" s="18" t="s">
        <v>652</v>
      </c>
      <c r="E66" s="18" t="s">
        <v>324</v>
      </c>
      <c r="F66" s="19">
        <v>1</v>
      </c>
      <c r="G66" s="19">
        <v>1</v>
      </c>
      <c r="H66" s="19">
        <v>1</v>
      </c>
      <c r="I66" s="20"/>
      <c r="J66" s="21" t="s">
        <v>653</v>
      </c>
      <c r="K66" s="22" t="s">
        <v>546</v>
      </c>
      <c r="L66" s="375" t="s">
        <v>3263</v>
      </c>
      <c r="M66" s="23" t="s">
        <v>1759</v>
      </c>
      <c r="N66" s="24">
        <f t="shared" si="16"/>
        <v>2014</v>
      </c>
      <c r="O66" s="25">
        <v>41852</v>
      </c>
      <c r="P66" s="23" t="s">
        <v>75</v>
      </c>
      <c r="Q66" s="23" t="s">
        <v>75</v>
      </c>
      <c r="R66" s="25">
        <v>41953</v>
      </c>
      <c r="S66" s="23" t="s">
        <v>75</v>
      </c>
      <c r="T66" s="23" t="s">
        <v>75</v>
      </c>
      <c r="U66" s="23" t="s">
        <v>75</v>
      </c>
      <c r="V66" s="19">
        <v>1</v>
      </c>
      <c r="W66" s="19">
        <f t="shared" si="11"/>
        <v>0</v>
      </c>
      <c r="X66" s="19">
        <f t="shared" si="12"/>
        <v>0</v>
      </c>
      <c r="Y66" s="19">
        <f t="shared" si="13"/>
        <v>0</v>
      </c>
      <c r="Z66" s="19">
        <v>-1</v>
      </c>
      <c r="AA66" s="19">
        <v>-2</v>
      </c>
      <c r="AB66" s="19">
        <v>0</v>
      </c>
      <c r="AC66" s="19">
        <v>0</v>
      </c>
      <c r="AD66" s="19">
        <v>1</v>
      </c>
      <c r="AE66" s="19">
        <v>0</v>
      </c>
      <c r="AF66" s="19">
        <v>0</v>
      </c>
      <c r="AG66" s="19">
        <v>1</v>
      </c>
      <c r="AH66" s="26">
        <v>-1</v>
      </c>
      <c r="AI66" s="26">
        <v>0</v>
      </c>
      <c r="AJ66" s="18" t="s">
        <v>263</v>
      </c>
      <c r="AK66" s="18" t="s">
        <v>77</v>
      </c>
      <c r="AL66" s="21" t="s">
        <v>1760</v>
      </c>
      <c r="AM66" s="19">
        <f t="shared" si="17"/>
        <v>3</v>
      </c>
      <c r="AN66" s="19">
        <v>1</v>
      </c>
      <c r="AO66" s="19">
        <v>1</v>
      </c>
      <c r="AP66" s="19">
        <v>1</v>
      </c>
      <c r="AQ66" s="19">
        <v>1</v>
      </c>
      <c r="AR66" s="19">
        <v>1</v>
      </c>
      <c r="AS66" s="19">
        <v>0</v>
      </c>
      <c r="AT66" s="19">
        <v>-1</v>
      </c>
      <c r="AU66" s="26">
        <v>0</v>
      </c>
      <c r="AV66" s="19">
        <v>0</v>
      </c>
      <c r="AW66" s="19">
        <v>0</v>
      </c>
      <c r="AX66" s="19">
        <v>1</v>
      </c>
      <c r="AY66" s="402">
        <v>0</v>
      </c>
      <c r="AZ66" s="19">
        <v>1</v>
      </c>
      <c r="BA66" s="19">
        <v>1</v>
      </c>
      <c r="BB66" s="19">
        <v>-1</v>
      </c>
      <c r="BC66" s="19">
        <v>1</v>
      </c>
      <c r="BD66" s="28"/>
      <c r="BE66" s="20"/>
      <c r="BF66" s="20"/>
      <c r="BG66" s="20"/>
      <c r="BH66" s="20"/>
      <c r="BI66" s="20"/>
      <c r="BJ66" s="19">
        <v>1</v>
      </c>
      <c r="BK66" s="20"/>
      <c r="BL66" s="20"/>
      <c r="BM66" s="20"/>
      <c r="BN66" s="20"/>
      <c r="BO66" s="20"/>
      <c r="BP66" s="395"/>
      <c r="BQ66" s="395"/>
      <c r="BR66" s="395"/>
      <c r="BS66" s="395"/>
      <c r="BT66" s="395"/>
      <c r="BU66" s="395"/>
      <c r="BV66" s="395"/>
      <c r="BW66" s="395"/>
      <c r="BX66" s="395"/>
      <c r="BY66" s="395"/>
      <c r="BZ66" s="395"/>
      <c r="CA66" s="395"/>
      <c r="CB66" s="395"/>
      <c r="CC66" s="395"/>
      <c r="CD66" s="395"/>
      <c r="CE66" s="395"/>
      <c r="CF66" s="395"/>
      <c r="CG66" s="395"/>
      <c r="CH66" s="395"/>
      <c r="CI66" s="395"/>
      <c r="CJ66" s="395"/>
      <c r="CK66" s="395"/>
      <c r="CL66" s="395"/>
      <c r="CM66" s="395"/>
      <c r="CN66" s="395"/>
      <c r="CO66" s="395"/>
      <c r="CP66" s="395"/>
      <c r="CQ66" s="395"/>
      <c r="CR66" s="395"/>
      <c r="CS66" s="395"/>
      <c r="CT66" s="395"/>
      <c r="CU66" s="395"/>
      <c r="CV66" s="395"/>
      <c r="CW66" s="395"/>
      <c r="CX66" s="395"/>
      <c r="CY66" s="395"/>
      <c r="CZ66" s="395"/>
      <c r="DA66" s="395"/>
      <c r="DB66" s="395"/>
      <c r="DC66" s="395"/>
      <c r="DD66" s="395"/>
      <c r="DE66" s="395"/>
      <c r="DF66" s="395"/>
      <c r="DG66" s="395"/>
      <c r="DH66" s="395"/>
      <c r="DI66" s="395"/>
      <c r="DJ66" s="395"/>
      <c r="DK66" s="395"/>
      <c r="DL66" s="395"/>
      <c r="DM66" s="395"/>
      <c r="DN66" s="395"/>
      <c r="DO66" s="395"/>
      <c r="DP66" s="395"/>
      <c r="DQ66" s="395"/>
      <c r="DR66" s="395"/>
      <c r="DS66" s="395"/>
      <c r="DT66" s="395"/>
      <c r="DU66" s="395"/>
      <c r="DV66" s="395"/>
      <c r="DW66" s="395"/>
      <c r="DX66" s="395"/>
      <c r="DY66" s="395"/>
      <c r="DZ66" s="395"/>
      <c r="EA66" s="395"/>
      <c r="EB66" s="395"/>
      <c r="EC66" s="395"/>
      <c r="ED66" s="395"/>
      <c r="EE66" s="395"/>
      <c r="EF66" s="395"/>
      <c r="EG66" s="395"/>
      <c r="EH66" s="395"/>
      <c r="EI66" s="395"/>
      <c r="EJ66" s="395"/>
      <c r="EK66" s="395"/>
      <c r="EL66" s="395"/>
      <c r="EM66" s="395"/>
      <c r="EN66" s="395"/>
      <c r="EO66" s="395"/>
      <c r="EP66" s="395"/>
      <c r="EQ66" s="395"/>
      <c r="ER66" s="395"/>
      <c r="ES66" s="395"/>
      <c r="ET66" s="395"/>
      <c r="EU66" s="395"/>
      <c r="EV66" s="395"/>
      <c r="EW66" s="395"/>
      <c r="EX66" s="395"/>
      <c r="EY66" s="395"/>
      <c r="EZ66" s="395"/>
      <c r="FA66" s="395"/>
      <c r="FB66" s="395"/>
      <c r="FC66" s="395"/>
      <c r="FD66" s="395"/>
      <c r="FE66" s="395"/>
      <c r="FF66" s="395"/>
      <c r="FG66" s="395"/>
      <c r="FH66" s="395"/>
      <c r="FI66" s="395"/>
      <c r="FJ66" s="395"/>
      <c r="FK66" s="395"/>
      <c r="FL66" s="395"/>
      <c r="FM66" s="395"/>
      <c r="FN66" s="395"/>
      <c r="FO66" s="395"/>
      <c r="FP66" s="395"/>
      <c r="FQ66" s="395"/>
      <c r="FR66" s="395"/>
      <c r="FS66" s="395"/>
      <c r="FT66" s="395"/>
      <c r="FU66" s="395"/>
      <c r="FV66" s="395"/>
      <c r="FW66" s="395"/>
      <c r="FX66" s="395"/>
      <c r="FY66" s="395"/>
      <c r="FZ66" s="395"/>
      <c r="GA66" s="395"/>
      <c r="GB66" s="395"/>
      <c r="GC66" s="395"/>
      <c r="GD66" s="395"/>
      <c r="GE66" s="395"/>
      <c r="GF66" s="395"/>
      <c r="GG66" s="395"/>
      <c r="GH66" s="395"/>
      <c r="GI66" s="395"/>
      <c r="GJ66" s="395"/>
      <c r="GK66" s="395"/>
      <c r="GL66" s="395"/>
      <c r="GM66" s="395"/>
      <c r="GN66" s="395"/>
      <c r="GO66" s="395"/>
      <c r="GP66" s="395"/>
      <c r="GQ66" s="395"/>
      <c r="GR66" s="395"/>
      <c r="GS66" s="395"/>
      <c r="GT66" s="395"/>
      <c r="GU66" s="395"/>
      <c r="GV66" s="395"/>
      <c r="GW66" s="395"/>
      <c r="GX66" s="395"/>
      <c r="GY66" s="395"/>
      <c r="GZ66" s="395"/>
      <c r="HA66" s="395"/>
      <c r="HB66" s="395"/>
      <c r="HC66" s="395"/>
      <c r="HD66" s="395"/>
      <c r="HE66" s="395"/>
      <c r="HF66" s="395"/>
      <c r="HG66" s="395"/>
      <c r="HH66" s="395"/>
      <c r="HI66" s="395"/>
      <c r="HJ66" s="395"/>
      <c r="HK66" s="395"/>
      <c r="HL66" s="395"/>
      <c r="HM66" s="395"/>
      <c r="HN66" s="395"/>
      <c r="HO66" s="395"/>
      <c r="HP66" s="395"/>
      <c r="HQ66" s="395"/>
      <c r="HR66" s="395"/>
      <c r="HS66" s="395"/>
      <c r="HT66" s="395"/>
      <c r="HU66" s="395"/>
      <c r="HV66" s="395"/>
      <c r="HW66" s="395"/>
      <c r="HX66" s="395"/>
      <c r="HY66" s="395"/>
      <c r="HZ66" s="395"/>
      <c r="IA66" s="395"/>
      <c r="IB66" s="395"/>
      <c r="IC66" s="395"/>
      <c r="ID66" s="395"/>
      <c r="IE66" s="395"/>
      <c r="IF66" s="395"/>
      <c r="IG66" s="395"/>
      <c r="IH66" s="395"/>
      <c r="II66" s="395"/>
      <c r="IJ66" s="395"/>
      <c r="IK66" s="395"/>
      <c r="IL66" s="395"/>
      <c r="IM66" s="395"/>
      <c r="IN66" s="395"/>
      <c r="IO66" s="395"/>
      <c r="IP66" s="395"/>
      <c r="IQ66" s="395"/>
      <c r="IR66" s="395"/>
      <c r="IS66" s="395"/>
      <c r="IT66" s="395"/>
      <c r="IU66" s="395"/>
      <c r="IV66" s="395"/>
    </row>
    <row r="67" spans="1:256" s="405" customFormat="1" ht="14" hidden="1" customHeight="1" x14ac:dyDescent="0.2">
      <c r="A67" s="17" t="s">
        <v>466</v>
      </c>
      <c r="B67" s="17" t="s">
        <v>676</v>
      </c>
      <c r="C67" s="64" t="s">
        <v>1788</v>
      </c>
      <c r="D67" s="18" t="s">
        <v>678</v>
      </c>
      <c r="E67" s="18" t="s">
        <v>92</v>
      </c>
      <c r="F67" s="19">
        <v>1</v>
      </c>
      <c r="G67" s="19">
        <v>0</v>
      </c>
      <c r="H67" s="20"/>
      <c r="I67" s="20"/>
      <c r="J67" s="21" t="s">
        <v>1779</v>
      </c>
      <c r="K67" s="22" t="s">
        <v>1789</v>
      </c>
      <c r="L67" s="375" t="s">
        <v>3577</v>
      </c>
      <c r="M67" s="23" t="s">
        <v>1781</v>
      </c>
      <c r="N67" s="24">
        <f t="shared" si="16"/>
        <v>2006</v>
      </c>
      <c r="O67" s="25">
        <v>38974</v>
      </c>
      <c r="P67" s="23" t="s">
        <v>75</v>
      </c>
      <c r="Q67" s="23" t="s">
        <v>75</v>
      </c>
      <c r="R67" s="23" t="s">
        <v>75</v>
      </c>
      <c r="S67" s="23" t="s">
        <v>75</v>
      </c>
      <c r="T67" s="23" t="s">
        <v>75</v>
      </c>
      <c r="U67" s="23" t="s">
        <v>75</v>
      </c>
      <c r="V67" s="19">
        <v>1</v>
      </c>
      <c r="W67" s="19">
        <f t="shared" si="11"/>
        <v>0</v>
      </c>
      <c r="X67" s="19">
        <f t="shared" si="12"/>
        <v>0</v>
      </c>
      <c r="Y67" s="19">
        <f t="shared" si="13"/>
        <v>0</v>
      </c>
      <c r="Z67" s="19">
        <v>-1</v>
      </c>
      <c r="AA67" s="19">
        <v>-2</v>
      </c>
      <c r="AB67" s="19">
        <v>1</v>
      </c>
      <c r="AC67" s="19">
        <v>1</v>
      </c>
      <c r="AD67" s="19">
        <v>0</v>
      </c>
      <c r="AE67" s="19">
        <v>1</v>
      </c>
      <c r="AF67" s="19">
        <v>1</v>
      </c>
      <c r="AG67" s="19">
        <v>1</v>
      </c>
      <c r="AH67" s="19">
        <v>1</v>
      </c>
      <c r="AI67" s="19">
        <v>1</v>
      </c>
      <c r="AJ67" s="18" t="s">
        <v>87</v>
      </c>
      <c r="AK67" s="18" t="s">
        <v>97</v>
      </c>
      <c r="AL67" s="21" t="s">
        <v>1782</v>
      </c>
      <c r="AM67" s="19">
        <f t="shared" si="17"/>
        <v>3</v>
      </c>
      <c r="AN67" s="19">
        <v>1</v>
      </c>
      <c r="AO67" s="19">
        <v>1</v>
      </c>
      <c r="AP67" s="19">
        <v>1</v>
      </c>
      <c r="AQ67" s="19">
        <v>1</v>
      </c>
      <c r="AR67" s="19">
        <v>1</v>
      </c>
      <c r="AS67" s="19">
        <v>-1</v>
      </c>
      <c r="AT67" s="19">
        <v>0</v>
      </c>
      <c r="AU67" s="26">
        <f>IF(BA67&lt;1,-1)</f>
        <v>-1</v>
      </c>
      <c r="AV67" s="19">
        <v>0</v>
      </c>
      <c r="AW67" s="19">
        <v>0</v>
      </c>
      <c r="AX67" s="19">
        <v>0</v>
      </c>
      <c r="AY67" s="402">
        <v>0</v>
      </c>
      <c r="AZ67" s="19">
        <v>0</v>
      </c>
      <c r="BA67" s="19">
        <v>0</v>
      </c>
      <c r="BB67" s="19">
        <v>0</v>
      </c>
      <c r="BC67" s="19">
        <v>0</v>
      </c>
      <c r="BD67" s="28"/>
      <c r="BE67" s="20"/>
      <c r="BF67" s="20"/>
      <c r="BG67" s="20"/>
      <c r="BH67" s="20"/>
      <c r="BI67" s="20"/>
      <c r="BJ67" s="19">
        <v>1</v>
      </c>
      <c r="BK67" s="20"/>
      <c r="BL67" s="20"/>
      <c r="BM67" s="20"/>
      <c r="BN67" s="20"/>
      <c r="BO67" s="20"/>
      <c r="BP67" s="395"/>
      <c r="BQ67" s="395"/>
      <c r="BR67" s="395"/>
      <c r="BS67" s="395"/>
      <c r="BT67" s="395"/>
      <c r="BU67" s="395"/>
      <c r="BV67" s="395"/>
      <c r="BW67" s="395"/>
      <c r="BX67" s="395"/>
      <c r="BY67" s="395"/>
      <c r="BZ67" s="395"/>
      <c r="CA67" s="395"/>
      <c r="CB67" s="395"/>
      <c r="CC67" s="395"/>
      <c r="CD67" s="395"/>
      <c r="CE67" s="395"/>
      <c r="CF67" s="395"/>
      <c r="CG67" s="395"/>
      <c r="CH67" s="395"/>
      <c r="CI67" s="395"/>
      <c r="CJ67" s="395"/>
      <c r="CK67" s="395"/>
      <c r="CL67" s="395"/>
      <c r="CM67" s="395"/>
      <c r="CN67" s="395"/>
      <c r="CO67" s="395"/>
      <c r="CP67" s="395"/>
      <c r="CQ67" s="395"/>
      <c r="CR67" s="395"/>
      <c r="CS67" s="395"/>
      <c r="CT67" s="395"/>
      <c r="CU67" s="395"/>
      <c r="CV67" s="395"/>
      <c r="CW67" s="395"/>
      <c r="CX67" s="395"/>
      <c r="CY67" s="395"/>
      <c r="CZ67" s="395"/>
      <c r="DA67" s="395"/>
      <c r="DB67" s="395"/>
      <c r="DC67" s="395"/>
      <c r="DD67" s="395"/>
      <c r="DE67" s="395"/>
      <c r="DF67" s="395"/>
      <c r="DG67" s="395"/>
      <c r="DH67" s="395"/>
      <c r="DI67" s="395"/>
      <c r="DJ67" s="395"/>
      <c r="DK67" s="395"/>
      <c r="DL67" s="395"/>
      <c r="DM67" s="395"/>
      <c r="DN67" s="395"/>
      <c r="DO67" s="395"/>
      <c r="DP67" s="395"/>
      <c r="DQ67" s="395"/>
      <c r="DR67" s="395"/>
      <c r="DS67" s="395"/>
      <c r="DT67" s="395"/>
      <c r="DU67" s="395"/>
      <c r="DV67" s="395"/>
      <c r="DW67" s="395"/>
      <c r="DX67" s="395"/>
      <c r="DY67" s="395"/>
      <c r="DZ67" s="395"/>
      <c r="EA67" s="395"/>
      <c r="EB67" s="395"/>
      <c r="EC67" s="395"/>
      <c r="ED67" s="395"/>
      <c r="EE67" s="395"/>
      <c r="EF67" s="395"/>
      <c r="EG67" s="395"/>
      <c r="EH67" s="395"/>
      <c r="EI67" s="395"/>
      <c r="EJ67" s="395"/>
      <c r="EK67" s="395"/>
      <c r="EL67" s="395"/>
      <c r="EM67" s="395"/>
      <c r="EN67" s="395"/>
      <c r="EO67" s="395"/>
      <c r="EP67" s="395"/>
      <c r="EQ67" s="395"/>
      <c r="ER67" s="395"/>
      <c r="ES67" s="395"/>
      <c r="ET67" s="395"/>
      <c r="EU67" s="395"/>
      <c r="EV67" s="395"/>
      <c r="EW67" s="395"/>
      <c r="EX67" s="395"/>
      <c r="EY67" s="395"/>
      <c r="EZ67" s="395"/>
      <c r="FA67" s="395"/>
      <c r="FB67" s="395"/>
      <c r="FC67" s="395"/>
      <c r="FD67" s="395"/>
      <c r="FE67" s="395"/>
      <c r="FF67" s="395"/>
      <c r="FG67" s="395"/>
      <c r="FH67" s="395"/>
      <c r="FI67" s="395"/>
      <c r="FJ67" s="395"/>
      <c r="FK67" s="395"/>
      <c r="FL67" s="395"/>
      <c r="FM67" s="395"/>
      <c r="FN67" s="395"/>
      <c r="FO67" s="395"/>
      <c r="FP67" s="395"/>
      <c r="FQ67" s="395"/>
      <c r="FR67" s="395"/>
      <c r="FS67" s="395"/>
      <c r="FT67" s="395"/>
      <c r="FU67" s="395"/>
      <c r="FV67" s="395"/>
      <c r="FW67" s="395"/>
      <c r="FX67" s="395"/>
      <c r="FY67" s="395"/>
      <c r="FZ67" s="395"/>
      <c r="GA67" s="395"/>
      <c r="GB67" s="395"/>
      <c r="GC67" s="395"/>
      <c r="GD67" s="395"/>
      <c r="GE67" s="395"/>
      <c r="GF67" s="395"/>
      <c r="GG67" s="395"/>
      <c r="GH67" s="395"/>
      <c r="GI67" s="395"/>
      <c r="GJ67" s="395"/>
      <c r="GK67" s="395"/>
      <c r="GL67" s="395"/>
      <c r="GM67" s="395"/>
      <c r="GN67" s="395"/>
      <c r="GO67" s="395"/>
      <c r="GP67" s="395"/>
      <c r="GQ67" s="395"/>
      <c r="GR67" s="395"/>
      <c r="GS67" s="395"/>
      <c r="GT67" s="395"/>
      <c r="GU67" s="395"/>
      <c r="GV67" s="395"/>
      <c r="GW67" s="395"/>
      <c r="GX67" s="395"/>
      <c r="GY67" s="395"/>
      <c r="GZ67" s="395"/>
      <c r="HA67" s="395"/>
      <c r="HB67" s="395"/>
      <c r="HC67" s="395"/>
      <c r="HD67" s="395"/>
      <c r="HE67" s="395"/>
      <c r="HF67" s="395"/>
      <c r="HG67" s="395"/>
      <c r="HH67" s="395"/>
      <c r="HI67" s="395"/>
      <c r="HJ67" s="395"/>
      <c r="HK67" s="395"/>
      <c r="HL67" s="395"/>
      <c r="HM67" s="395"/>
      <c r="HN67" s="395"/>
      <c r="HO67" s="395"/>
      <c r="HP67" s="395"/>
      <c r="HQ67" s="395"/>
      <c r="HR67" s="395"/>
      <c r="HS67" s="395"/>
      <c r="HT67" s="395"/>
      <c r="HU67" s="395"/>
      <c r="HV67" s="395"/>
      <c r="HW67" s="395"/>
      <c r="HX67" s="395"/>
      <c r="HY67" s="395"/>
      <c r="HZ67" s="395"/>
      <c r="IA67" s="395"/>
      <c r="IB67" s="395"/>
      <c r="IC67" s="395"/>
      <c r="ID67" s="395"/>
      <c r="IE67" s="395"/>
      <c r="IF67" s="395"/>
      <c r="IG67" s="395"/>
      <c r="IH67" s="395"/>
      <c r="II67" s="395"/>
      <c r="IJ67" s="395"/>
      <c r="IK67" s="395"/>
      <c r="IL67" s="395"/>
      <c r="IM67" s="395"/>
      <c r="IN67" s="395"/>
      <c r="IO67" s="395"/>
      <c r="IP67" s="395"/>
      <c r="IQ67" s="395"/>
      <c r="IR67" s="395"/>
      <c r="IS67" s="395"/>
      <c r="IT67" s="395"/>
      <c r="IU67" s="395"/>
      <c r="IV67" s="395"/>
    </row>
    <row r="68" spans="1:256" s="405" customFormat="1" ht="14" hidden="1" customHeight="1" x14ac:dyDescent="0.2">
      <c r="A68" s="17" t="s">
        <v>144</v>
      </c>
      <c r="B68" s="17" t="s">
        <v>79</v>
      </c>
      <c r="C68" s="64" t="s">
        <v>1327</v>
      </c>
      <c r="D68" s="18" t="s">
        <v>1308</v>
      </c>
      <c r="E68" s="18" t="s">
        <v>302</v>
      </c>
      <c r="F68" s="19">
        <v>1</v>
      </c>
      <c r="G68" s="19">
        <v>0</v>
      </c>
      <c r="H68" s="20"/>
      <c r="I68" s="20"/>
      <c r="J68" s="21" t="s">
        <v>1309</v>
      </c>
      <c r="K68" s="22" t="s">
        <v>1310</v>
      </c>
      <c r="L68" s="18" t="s">
        <v>1311</v>
      </c>
      <c r="M68" s="23" t="s">
        <v>1312</v>
      </c>
      <c r="N68" s="24">
        <f t="shared" si="16"/>
        <v>2005</v>
      </c>
      <c r="O68" s="25">
        <v>38698</v>
      </c>
      <c r="P68" s="23" t="s">
        <v>75</v>
      </c>
      <c r="Q68" s="23" t="s">
        <v>75</v>
      </c>
      <c r="R68" s="23" t="s">
        <v>75</v>
      </c>
      <c r="S68" s="23" t="s">
        <v>75</v>
      </c>
      <c r="T68" s="23" t="s">
        <v>75</v>
      </c>
      <c r="U68" s="23" t="s">
        <v>75</v>
      </c>
      <c r="V68" s="19">
        <v>1</v>
      </c>
      <c r="W68" s="19">
        <f t="shared" si="11"/>
        <v>0</v>
      </c>
      <c r="X68" s="19">
        <f t="shared" si="12"/>
        <v>0</v>
      </c>
      <c r="Y68" s="19">
        <f t="shared" si="13"/>
        <v>0</v>
      </c>
      <c r="Z68" s="19">
        <v>-1</v>
      </c>
      <c r="AA68" s="19">
        <v>-2</v>
      </c>
      <c r="AB68" s="19">
        <v>1</v>
      </c>
      <c r="AC68" s="19">
        <v>0</v>
      </c>
      <c r="AD68" s="19">
        <v>0</v>
      </c>
      <c r="AE68" s="19">
        <v>1</v>
      </c>
      <c r="AF68" s="19">
        <v>0</v>
      </c>
      <c r="AG68" s="19">
        <v>1</v>
      </c>
      <c r="AH68" s="19">
        <v>1</v>
      </c>
      <c r="AI68" s="26">
        <v>0</v>
      </c>
      <c r="AJ68" s="18" t="s">
        <v>1313</v>
      </c>
      <c r="AK68" s="18" t="s">
        <v>77</v>
      </c>
      <c r="AL68" s="21" t="s">
        <v>1314</v>
      </c>
      <c r="AM68" s="19">
        <f t="shared" si="17"/>
        <v>3</v>
      </c>
      <c r="AN68" s="19">
        <v>1</v>
      </c>
      <c r="AO68" s="19">
        <v>1</v>
      </c>
      <c r="AP68" s="19">
        <v>1</v>
      </c>
      <c r="AQ68" s="19">
        <v>1</v>
      </c>
      <c r="AR68" s="19">
        <v>1</v>
      </c>
      <c r="AS68" s="19">
        <v>-1</v>
      </c>
      <c r="AT68" s="19">
        <v>0</v>
      </c>
      <c r="AU68" s="26">
        <f>IF(BA68&lt;1,-1)</f>
        <v>-1</v>
      </c>
      <c r="AV68" s="19">
        <v>0</v>
      </c>
      <c r="AW68" s="19">
        <v>0</v>
      </c>
      <c r="AX68" s="19">
        <v>0</v>
      </c>
      <c r="AY68" s="402">
        <v>0</v>
      </c>
      <c r="AZ68" s="19">
        <v>1</v>
      </c>
      <c r="BA68" s="19">
        <v>0</v>
      </c>
      <c r="BB68" s="19">
        <v>0</v>
      </c>
      <c r="BC68" s="19">
        <v>0</v>
      </c>
      <c r="BD68" s="28"/>
      <c r="BE68" s="20"/>
      <c r="BF68" s="18" t="s">
        <v>1315</v>
      </c>
      <c r="BG68" s="20"/>
      <c r="BH68" s="18" t="s">
        <v>1316</v>
      </c>
      <c r="BI68" s="19">
        <v>1</v>
      </c>
      <c r="BJ68" s="19">
        <v>1</v>
      </c>
      <c r="BK68" s="20"/>
      <c r="BL68" s="20"/>
      <c r="BM68" s="20"/>
      <c r="BN68" s="20"/>
      <c r="BO68" s="20"/>
      <c r="BP68" s="395"/>
      <c r="BQ68" s="395"/>
      <c r="BR68" s="395"/>
      <c r="BS68" s="395"/>
      <c r="BT68" s="395"/>
      <c r="BU68" s="395"/>
      <c r="BV68" s="395"/>
      <c r="BW68" s="395"/>
      <c r="BX68" s="395"/>
      <c r="BY68" s="395"/>
      <c r="BZ68" s="395"/>
      <c r="CA68" s="395"/>
      <c r="CB68" s="395"/>
      <c r="CC68" s="395"/>
      <c r="CD68" s="395"/>
      <c r="CE68" s="395"/>
      <c r="CF68" s="395"/>
      <c r="CG68" s="395"/>
      <c r="CH68" s="395"/>
      <c r="CI68" s="395"/>
      <c r="CJ68" s="395"/>
      <c r="CK68" s="395"/>
      <c r="CL68" s="395"/>
      <c r="CM68" s="395"/>
      <c r="CN68" s="395"/>
      <c r="CO68" s="395"/>
      <c r="CP68" s="395"/>
      <c r="CQ68" s="395"/>
      <c r="CR68" s="395"/>
      <c r="CS68" s="395"/>
      <c r="CT68" s="395"/>
      <c r="CU68" s="395"/>
      <c r="CV68" s="395"/>
      <c r="CW68" s="395"/>
      <c r="CX68" s="395"/>
      <c r="CY68" s="395"/>
      <c r="CZ68" s="395"/>
      <c r="DA68" s="395"/>
      <c r="DB68" s="395"/>
      <c r="DC68" s="395"/>
      <c r="DD68" s="395"/>
      <c r="DE68" s="395"/>
      <c r="DF68" s="395"/>
      <c r="DG68" s="395"/>
      <c r="DH68" s="395"/>
      <c r="DI68" s="395"/>
      <c r="DJ68" s="395"/>
      <c r="DK68" s="395"/>
      <c r="DL68" s="395"/>
      <c r="DM68" s="395"/>
      <c r="DN68" s="395"/>
      <c r="DO68" s="395"/>
      <c r="DP68" s="395"/>
      <c r="DQ68" s="395"/>
      <c r="DR68" s="395"/>
      <c r="DS68" s="395"/>
      <c r="DT68" s="395"/>
      <c r="DU68" s="395"/>
      <c r="DV68" s="395"/>
      <c r="DW68" s="395"/>
      <c r="DX68" s="395"/>
      <c r="DY68" s="395"/>
      <c r="DZ68" s="395"/>
      <c r="EA68" s="395"/>
      <c r="EB68" s="395"/>
      <c r="EC68" s="395"/>
      <c r="ED68" s="395"/>
      <c r="EE68" s="395"/>
      <c r="EF68" s="395"/>
      <c r="EG68" s="395"/>
      <c r="EH68" s="395"/>
      <c r="EI68" s="395"/>
      <c r="EJ68" s="395"/>
      <c r="EK68" s="395"/>
      <c r="EL68" s="395"/>
      <c r="EM68" s="395"/>
      <c r="EN68" s="395"/>
      <c r="EO68" s="395"/>
      <c r="EP68" s="395"/>
      <c r="EQ68" s="395"/>
      <c r="ER68" s="395"/>
      <c r="ES68" s="395"/>
      <c r="ET68" s="395"/>
      <c r="EU68" s="395"/>
      <c r="EV68" s="395"/>
      <c r="EW68" s="395"/>
      <c r="EX68" s="395"/>
      <c r="EY68" s="395"/>
      <c r="EZ68" s="395"/>
      <c r="FA68" s="395"/>
      <c r="FB68" s="395"/>
      <c r="FC68" s="395"/>
      <c r="FD68" s="395"/>
      <c r="FE68" s="395"/>
      <c r="FF68" s="395"/>
      <c r="FG68" s="395"/>
      <c r="FH68" s="395"/>
      <c r="FI68" s="395"/>
      <c r="FJ68" s="395"/>
      <c r="FK68" s="395"/>
      <c r="FL68" s="395"/>
      <c r="FM68" s="395"/>
      <c r="FN68" s="395"/>
      <c r="FO68" s="395"/>
      <c r="FP68" s="395"/>
      <c r="FQ68" s="395"/>
      <c r="FR68" s="395"/>
      <c r="FS68" s="395"/>
      <c r="FT68" s="395"/>
      <c r="FU68" s="395"/>
      <c r="FV68" s="395"/>
      <c r="FW68" s="395"/>
      <c r="FX68" s="395"/>
      <c r="FY68" s="395"/>
      <c r="FZ68" s="395"/>
      <c r="GA68" s="395"/>
      <c r="GB68" s="395"/>
      <c r="GC68" s="395"/>
      <c r="GD68" s="395"/>
      <c r="GE68" s="395"/>
      <c r="GF68" s="395"/>
      <c r="GG68" s="395"/>
      <c r="GH68" s="395"/>
      <c r="GI68" s="395"/>
      <c r="GJ68" s="395"/>
      <c r="GK68" s="395"/>
      <c r="GL68" s="395"/>
      <c r="GM68" s="395"/>
      <c r="GN68" s="395"/>
      <c r="GO68" s="395"/>
      <c r="GP68" s="395"/>
      <c r="GQ68" s="395"/>
      <c r="GR68" s="395"/>
      <c r="GS68" s="395"/>
      <c r="GT68" s="395"/>
      <c r="GU68" s="395"/>
      <c r="GV68" s="395"/>
      <c r="GW68" s="395"/>
      <c r="GX68" s="395"/>
      <c r="GY68" s="395"/>
      <c r="GZ68" s="395"/>
      <c r="HA68" s="395"/>
      <c r="HB68" s="395"/>
      <c r="HC68" s="395"/>
      <c r="HD68" s="395"/>
      <c r="HE68" s="395"/>
      <c r="HF68" s="395"/>
      <c r="HG68" s="395"/>
      <c r="HH68" s="395"/>
      <c r="HI68" s="395"/>
      <c r="HJ68" s="395"/>
      <c r="HK68" s="395"/>
      <c r="HL68" s="395"/>
      <c r="HM68" s="395"/>
      <c r="HN68" s="395"/>
      <c r="HO68" s="395"/>
      <c r="HP68" s="395"/>
      <c r="HQ68" s="395"/>
      <c r="HR68" s="395"/>
      <c r="HS68" s="395"/>
      <c r="HT68" s="395"/>
      <c r="HU68" s="395"/>
      <c r="HV68" s="395"/>
      <c r="HW68" s="395"/>
      <c r="HX68" s="395"/>
      <c r="HY68" s="395"/>
      <c r="HZ68" s="395"/>
      <c r="IA68" s="395"/>
      <c r="IB68" s="395"/>
      <c r="IC68" s="395"/>
      <c r="ID68" s="395"/>
      <c r="IE68" s="395"/>
      <c r="IF68" s="395"/>
      <c r="IG68" s="395"/>
      <c r="IH68" s="395"/>
      <c r="II68" s="395"/>
      <c r="IJ68" s="395"/>
      <c r="IK68" s="395"/>
      <c r="IL68" s="395"/>
      <c r="IM68" s="395"/>
      <c r="IN68" s="395"/>
      <c r="IO68" s="395"/>
      <c r="IP68" s="395"/>
      <c r="IQ68" s="395"/>
      <c r="IR68" s="395"/>
      <c r="IS68" s="395"/>
      <c r="IT68" s="395"/>
      <c r="IU68" s="395"/>
      <c r="IV68" s="395"/>
    </row>
    <row r="69" spans="1:256" s="405" customFormat="1" ht="14" hidden="1" customHeight="1" x14ac:dyDescent="0.2">
      <c r="A69" s="17" t="s">
        <v>253</v>
      </c>
      <c r="B69" s="42"/>
      <c r="C69" s="64" t="s">
        <v>861</v>
      </c>
      <c r="D69" s="18" t="s">
        <v>132</v>
      </c>
      <c r="E69" s="18" t="s">
        <v>92</v>
      </c>
      <c r="F69" s="19">
        <v>1</v>
      </c>
      <c r="G69" s="19">
        <v>0</v>
      </c>
      <c r="H69" s="19">
        <v>0</v>
      </c>
      <c r="I69" s="20"/>
      <c r="J69" s="21" t="s">
        <v>963</v>
      </c>
      <c r="K69" s="22" t="s">
        <v>964</v>
      </c>
      <c r="L69" s="21" t="s">
        <v>965</v>
      </c>
      <c r="M69" s="25">
        <v>37459</v>
      </c>
      <c r="N69" s="24">
        <f t="shared" si="16"/>
        <v>2008</v>
      </c>
      <c r="O69" s="25">
        <v>39623</v>
      </c>
      <c r="P69" s="23" t="s">
        <v>75</v>
      </c>
      <c r="Q69" s="23" t="s">
        <v>75</v>
      </c>
      <c r="R69" s="23" t="s">
        <v>75</v>
      </c>
      <c r="S69" s="23" t="s">
        <v>75</v>
      </c>
      <c r="T69" s="23" t="s">
        <v>75</v>
      </c>
      <c r="U69" s="23" t="s">
        <v>75</v>
      </c>
      <c r="V69" s="19">
        <v>1</v>
      </c>
      <c r="W69" s="19">
        <f t="shared" si="11"/>
        <v>0</v>
      </c>
      <c r="X69" s="19">
        <f t="shared" si="12"/>
        <v>0</v>
      </c>
      <c r="Y69" s="19">
        <f t="shared" si="13"/>
        <v>0</v>
      </c>
      <c r="Z69" s="19">
        <v>-1</v>
      </c>
      <c r="AA69" s="19">
        <v>-2</v>
      </c>
      <c r="AB69" s="19">
        <v>0</v>
      </c>
      <c r="AC69" s="19">
        <v>0</v>
      </c>
      <c r="AD69" s="19">
        <v>1</v>
      </c>
      <c r="AE69" s="19">
        <v>0</v>
      </c>
      <c r="AF69" s="19">
        <v>0</v>
      </c>
      <c r="AG69" s="19">
        <v>1</v>
      </c>
      <c r="AH69" s="19">
        <v>1</v>
      </c>
      <c r="AI69" s="26">
        <v>0</v>
      </c>
      <c r="AJ69" s="18" t="s">
        <v>134</v>
      </c>
      <c r="AK69" s="18" t="s">
        <v>97</v>
      </c>
      <c r="AL69" s="21" t="s">
        <v>966</v>
      </c>
      <c r="AM69" s="19">
        <f t="shared" si="17"/>
        <v>3</v>
      </c>
      <c r="AN69" s="19">
        <v>1</v>
      </c>
      <c r="AO69" s="19">
        <v>1</v>
      </c>
      <c r="AP69" s="19">
        <v>1</v>
      </c>
      <c r="AQ69" s="19">
        <v>0</v>
      </c>
      <c r="AR69" s="19">
        <v>0</v>
      </c>
      <c r="AS69" s="19">
        <v>0</v>
      </c>
      <c r="AT69" s="19">
        <v>0</v>
      </c>
      <c r="AU69" s="26">
        <f>IF(BA69&lt;1,-1)</f>
        <v>-1</v>
      </c>
      <c r="AV69" s="19">
        <v>0</v>
      </c>
      <c r="AW69" s="19">
        <v>0</v>
      </c>
      <c r="AX69" s="19">
        <v>0</v>
      </c>
      <c r="AY69" s="402">
        <v>0</v>
      </c>
      <c r="AZ69" s="19">
        <v>0</v>
      </c>
      <c r="BA69" s="19">
        <v>0</v>
      </c>
      <c r="BB69" s="19">
        <v>0</v>
      </c>
      <c r="BC69" s="19">
        <v>0</v>
      </c>
      <c r="BD69" s="28"/>
      <c r="BE69" s="20"/>
      <c r="BF69" s="18" t="s">
        <v>967</v>
      </c>
      <c r="BG69" s="20"/>
      <c r="BH69" s="20"/>
      <c r="BI69" s="20"/>
      <c r="BJ69" s="19">
        <v>0</v>
      </c>
      <c r="BK69" s="20"/>
      <c r="BL69" s="20"/>
      <c r="BM69" s="20"/>
      <c r="BN69" s="20"/>
      <c r="BO69" s="20"/>
      <c r="BP69" s="395"/>
      <c r="BQ69" s="395"/>
      <c r="BR69" s="395"/>
      <c r="BS69" s="395"/>
      <c r="BT69" s="395"/>
      <c r="BU69" s="395"/>
      <c r="BV69" s="395"/>
      <c r="BW69" s="395"/>
      <c r="BX69" s="395"/>
      <c r="BY69" s="395"/>
      <c r="BZ69" s="395"/>
      <c r="CA69" s="395"/>
      <c r="CB69" s="395"/>
      <c r="CC69" s="395"/>
      <c r="CD69" s="395"/>
      <c r="CE69" s="395"/>
      <c r="CF69" s="395"/>
      <c r="CG69" s="395"/>
      <c r="CH69" s="395"/>
      <c r="CI69" s="395"/>
      <c r="CJ69" s="395"/>
      <c r="CK69" s="395"/>
      <c r="CL69" s="395"/>
      <c r="CM69" s="395"/>
      <c r="CN69" s="395"/>
      <c r="CO69" s="395"/>
      <c r="CP69" s="395"/>
      <c r="CQ69" s="395"/>
      <c r="CR69" s="395"/>
      <c r="CS69" s="395"/>
      <c r="CT69" s="395"/>
      <c r="CU69" s="395"/>
      <c r="CV69" s="395"/>
      <c r="CW69" s="395"/>
      <c r="CX69" s="395"/>
      <c r="CY69" s="395"/>
      <c r="CZ69" s="395"/>
      <c r="DA69" s="395"/>
      <c r="DB69" s="395"/>
      <c r="DC69" s="395"/>
      <c r="DD69" s="395"/>
      <c r="DE69" s="395"/>
      <c r="DF69" s="395"/>
      <c r="DG69" s="395"/>
      <c r="DH69" s="395"/>
      <c r="DI69" s="395"/>
      <c r="DJ69" s="395"/>
      <c r="DK69" s="395"/>
      <c r="DL69" s="395"/>
      <c r="DM69" s="395"/>
      <c r="DN69" s="395"/>
      <c r="DO69" s="395"/>
      <c r="DP69" s="395"/>
      <c r="DQ69" s="395"/>
      <c r="DR69" s="395"/>
      <c r="DS69" s="395"/>
      <c r="DT69" s="395"/>
      <c r="DU69" s="395"/>
      <c r="DV69" s="395"/>
      <c r="DW69" s="395"/>
      <c r="DX69" s="395"/>
      <c r="DY69" s="395"/>
      <c r="DZ69" s="395"/>
      <c r="EA69" s="395"/>
      <c r="EB69" s="395"/>
      <c r="EC69" s="395"/>
      <c r="ED69" s="395"/>
      <c r="EE69" s="395"/>
      <c r="EF69" s="395"/>
      <c r="EG69" s="395"/>
      <c r="EH69" s="395"/>
      <c r="EI69" s="395"/>
      <c r="EJ69" s="395"/>
      <c r="EK69" s="395"/>
      <c r="EL69" s="395"/>
      <c r="EM69" s="395"/>
      <c r="EN69" s="395"/>
      <c r="EO69" s="395"/>
      <c r="EP69" s="395"/>
      <c r="EQ69" s="395"/>
      <c r="ER69" s="395"/>
      <c r="ES69" s="395"/>
      <c r="ET69" s="395"/>
      <c r="EU69" s="395"/>
      <c r="EV69" s="395"/>
      <c r="EW69" s="395"/>
      <c r="EX69" s="395"/>
      <c r="EY69" s="395"/>
      <c r="EZ69" s="395"/>
      <c r="FA69" s="395"/>
      <c r="FB69" s="395"/>
      <c r="FC69" s="395"/>
      <c r="FD69" s="395"/>
      <c r="FE69" s="395"/>
      <c r="FF69" s="395"/>
      <c r="FG69" s="395"/>
      <c r="FH69" s="395"/>
      <c r="FI69" s="395"/>
      <c r="FJ69" s="395"/>
      <c r="FK69" s="395"/>
      <c r="FL69" s="395"/>
      <c r="FM69" s="395"/>
      <c r="FN69" s="395"/>
      <c r="FO69" s="395"/>
      <c r="FP69" s="395"/>
      <c r="FQ69" s="395"/>
      <c r="FR69" s="395"/>
      <c r="FS69" s="395"/>
      <c r="FT69" s="395"/>
      <c r="FU69" s="395"/>
      <c r="FV69" s="395"/>
      <c r="FW69" s="395"/>
      <c r="FX69" s="395"/>
      <c r="FY69" s="395"/>
      <c r="FZ69" s="395"/>
      <c r="GA69" s="395"/>
      <c r="GB69" s="395"/>
      <c r="GC69" s="395"/>
      <c r="GD69" s="395"/>
      <c r="GE69" s="395"/>
      <c r="GF69" s="395"/>
      <c r="GG69" s="395"/>
      <c r="GH69" s="395"/>
      <c r="GI69" s="395"/>
      <c r="GJ69" s="395"/>
      <c r="GK69" s="395"/>
      <c r="GL69" s="395"/>
      <c r="GM69" s="395"/>
      <c r="GN69" s="395"/>
      <c r="GO69" s="395"/>
      <c r="GP69" s="395"/>
      <c r="GQ69" s="395"/>
      <c r="GR69" s="395"/>
      <c r="GS69" s="395"/>
      <c r="GT69" s="395"/>
      <c r="GU69" s="395"/>
      <c r="GV69" s="395"/>
      <c r="GW69" s="395"/>
      <c r="GX69" s="395"/>
      <c r="GY69" s="395"/>
      <c r="GZ69" s="395"/>
      <c r="HA69" s="395"/>
      <c r="HB69" s="395"/>
      <c r="HC69" s="395"/>
      <c r="HD69" s="395"/>
      <c r="HE69" s="395"/>
      <c r="HF69" s="395"/>
      <c r="HG69" s="395"/>
      <c r="HH69" s="395"/>
      <c r="HI69" s="395"/>
      <c r="HJ69" s="395"/>
      <c r="HK69" s="395"/>
      <c r="HL69" s="395"/>
      <c r="HM69" s="395"/>
      <c r="HN69" s="395"/>
      <c r="HO69" s="395"/>
      <c r="HP69" s="395"/>
      <c r="HQ69" s="395"/>
      <c r="HR69" s="395"/>
      <c r="HS69" s="395"/>
      <c r="HT69" s="395"/>
      <c r="HU69" s="395"/>
      <c r="HV69" s="395"/>
      <c r="HW69" s="395"/>
      <c r="HX69" s="395"/>
      <c r="HY69" s="395"/>
      <c r="HZ69" s="395"/>
      <c r="IA69" s="395"/>
      <c r="IB69" s="395"/>
      <c r="IC69" s="395"/>
      <c r="ID69" s="395"/>
      <c r="IE69" s="395"/>
      <c r="IF69" s="395"/>
      <c r="IG69" s="395"/>
      <c r="IH69" s="395"/>
      <c r="II69" s="395"/>
      <c r="IJ69" s="395"/>
      <c r="IK69" s="395"/>
      <c r="IL69" s="395"/>
      <c r="IM69" s="395"/>
      <c r="IN69" s="395"/>
      <c r="IO69" s="395"/>
      <c r="IP69" s="395"/>
      <c r="IQ69" s="395"/>
      <c r="IR69" s="395"/>
      <c r="IS69" s="395"/>
      <c r="IT69" s="395"/>
      <c r="IU69" s="395"/>
      <c r="IV69" s="395"/>
    </row>
    <row r="70" spans="1:256" s="405" customFormat="1" ht="14" hidden="1" customHeight="1" x14ac:dyDescent="0.2">
      <c r="A70" s="17" t="s">
        <v>228</v>
      </c>
      <c r="B70" s="42"/>
      <c r="C70" s="64" t="s">
        <v>861</v>
      </c>
      <c r="D70" s="18" t="s">
        <v>132</v>
      </c>
      <c r="E70" s="18" t="s">
        <v>852</v>
      </c>
      <c r="F70" s="19">
        <v>1</v>
      </c>
      <c r="G70" s="19">
        <v>0</v>
      </c>
      <c r="H70" s="19">
        <v>0</v>
      </c>
      <c r="I70" s="20"/>
      <c r="J70" s="21" t="s">
        <v>222</v>
      </c>
      <c r="K70" s="22" t="s">
        <v>1019</v>
      </c>
      <c r="L70" s="21" t="s">
        <v>1020</v>
      </c>
      <c r="M70" s="23" t="s">
        <v>1021</v>
      </c>
      <c r="N70" s="24">
        <f t="shared" si="16"/>
        <v>2009</v>
      </c>
      <c r="O70" s="25">
        <v>39842</v>
      </c>
      <c r="P70" s="23" t="s">
        <v>75</v>
      </c>
      <c r="Q70" s="23" t="s">
        <v>75</v>
      </c>
      <c r="R70" s="23" t="s">
        <v>75</v>
      </c>
      <c r="S70" s="23" t="s">
        <v>75</v>
      </c>
      <c r="T70" s="23" t="s">
        <v>75</v>
      </c>
      <c r="U70" s="23" t="s">
        <v>75</v>
      </c>
      <c r="V70" s="19">
        <v>1</v>
      </c>
      <c r="W70" s="19">
        <f t="shared" si="11"/>
        <v>0</v>
      </c>
      <c r="X70" s="19">
        <f t="shared" si="12"/>
        <v>0</v>
      </c>
      <c r="Y70" s="19">
        <f t="shared" si="13"/>
        <v>0</v>
      </c>
      <c r="Z70" s="19">
        <v>-1</v>
      </c>
      <c r="AA70" s="19">
        <v>-2</v>
      </c>
      <c r="AB70" s="19">
        <v>0</v>
      </c>
      <c r="AC70" s="19">
        <v>1</v>
      </c>
      <c r="AD70" s="19">
        <v>0</v>
      </c>
      <c r="AE70" s="19">
        <v>1</v>
      </c>
      <c r="AF70" s="19">
        <v>0</v>
      </c>
      <c r="AG70" s="19">
        <v>1</v>
      </c>
      <c r="AH70" s="26">
        <v>-1</v>
      </c>
      <c r="AI70" s="26">
        <v>-1</v>
      </c>
      <c r="AJ70" s="18" t="s">
        <v>134</v>
      </c>
      <c r="AK70" s="18" t="s">
        <v>134</v>
      </c>
      <c r="AL70" s="21" t="s">
        <v>1022</v>
      </c>
      <c r="AM70" s="19">
        <f t="shared" si="17"/>
        <v>2</v>
      </c>
      <c r="AN70" s="19">
        <v>0</v>
      </c>
      <c r="AO70" s="19">
        <v>1</v>
      </c>
      <c r="AP70" s="19">
        <v>0</v>
      </c>
      <c r="AQ70" s="19">
        <v>-1</v>
      </c>
      <c r="AR70" s="19">
        <v>1</v>
      </c>
      <c r="AS70" s="19">
        <v>0</v>
      </c>
      <c r="AT70" s="19">
        <v>0</v>
      </c>
      <c r="AU70" s="26">
        <f>IF(BA70&lt;1,-1)</f>
        <v>-1</v>
      </c>
      <c r="AV70" s="19">
        <v>0</v>
      </c>
      <c r="AW70" s="19">
        <v>0</v>
      </c>
      <c r="AX70" s="19">
        <v>0</v>
      </c>
      <c r="AY70" s="402">
        <v>0</v>
      </c>
      <c r="AZ70" s="19">
        <v>0</v>
      </c>
      <c r="BA70" s="19">
        <v>0</v>
      </c>
      <c r="BB70" s="19">
        <v>0</v>
      </c>
      <c r="BC70" s="19">
        <v>0</v>
      </c>
      <c r="BD70" s="28"/>
      <c r="BE70" s="20"/>
      <c r="BF70" s="20"/>
      <c r="BG70" s="20"/>
      <c r="BH70" s="18" t="s">
        <v>1023</v>
      </c>
      <c r="BI70" s="20"/>
      <c r="BJ70" s="19">
        <v>1</v>
      </c>
      <c r="BK70" s="20"/>
      <c r="BL70" s="20"/>
      <c r="BM70" s="20"/>
      <c r="BN70" s="20"/>
      <c r="BO70" s="20"/>
      <c r="BP70" s="395"/>
      <c r="BQ70" s="395"/>
      <c r="BR70" s="395"/>
      <c r="BS70" s="395"/>
      <c r="BT70" s="395"/>
      <c r="BU70" s="395"/>
      <c r="BV70" s="395"/>
      <c r="BW70" s="395"/>
      <c r="BX70" s="395"/>
      <c r="BY70" s="395"/>
      <c r="BZ70" s="395"/>
      <c r="CA70" s="395"/>
      <c r="CB70" s="395"/>
      <c r="CC70" s="395"/>
      <c r="CD70" s="395"/>
      <c r="CE70" s="395"/>
      <c r="CF70" s="395"/>
      <c r="CG70" s="395"/>
      <c r="CH70" s="395"/>
      <c r="CI70" s="395"/>
      <c r="CJ70" s="395"/>
      <c r="CK70" s="395"/>
      <c r="CL70" s="395"/>
      <c r="CM70" s="395"/>
      <c r="CN70" s="395"/>
      <c r="CO70" s="395"/>
      <c r="CP70" s="395"/>
      <c r="CQ70" s="395"/>
      <c r="CR70" s="395"/>
      <c r="CS70" s="395"/>
      <c r="CT70" s="395"/>
      <c r="CU70" s="395"/>
      <c r="CV70" s="395"/>
      <c r="CW70" s="395"/>
      <c r="CX70" s="395"/>
      <c r="CY70" s="395"/>
      <c r="CZ70" s="395"/>
      <c r="DA70" s="395"/>
      <c r="DB70" s="395"/>
      <c r="DC70" s="395"/>
      <c r="DD70" s="395"/>
      <c r="DE70" s="395"/>
      <c r="DF70" s="395"/>
      <c r="DG70" s="395"/>
      <c r="DH70" s="395"/>
      <c r="DI70" s="395"/>
      <c r="DJ70" s="395"/>
      <c r="DK70" s="395"/>
      <c r="DL70" s="395"/>
      <c r="DM70" s="395"/>
      <c r="DN70" s="395"/>
      <c r="DO70" s="395"/>
      <c r="DP70" s="395"/>
      <c r="DQ70" s="395"/>
      <c r="DR70" s="395"/>
      <c r="DS70" s="395"/>
      <c r="DT70" s="395"/>
      <c r="DU70" s="395"/>
      <c r="DV70" s="395"/>
      <c r="DW70" s="395"/>
      <c r="DX70" s="395"/>
      <c r="DY70" s="395"/>
      <c r="DZ70" s="395"/>
      <c r="EA70" s="395"/>
      <c r="EB70" s="395"/>
      <c r="EC70" s="395"/>
      <c r="ED70" s="395"/>
      <c r="EE70" s="395"/>
      <c r="EF70" s="395"/>
      <c r="EG70" s="395"/>
      <c r="EH70" s="395"/>
      <c r="EI70" s="395"/>
      <c r="EJ70" s="395"/>
      <c r="EK70" s="395"/>
      <c r="EL70" s="395"/>
      <c r="EM70" s="395"/>
      <c r="EN70" s="395"/>
      <c r="EO70" s="395"/>
      <c r="EP70" s="395"/>
      <c r="EQ70" s="395"/>
      <c r="ER70" s="395"/>
      <c r="ES70" s="395"/>
      <c r="ET70" s="395"/>
      <c r="EU70" s="395"/>
      <c r="EV70" s="395"/>
      <c r="EW70" s="395"/>
      <c r="EX70" s="395"/>
      <c r="EY70" s="395"/>
      <c r="EZ70" s="395"/>
      <c r="FA70" s="395"/>
      <c r="FB70" s="395"/>
      <c r="FC70" s="395"/>
      <c r="FD70" s="395"/>
      <c r="FE70" s="395"/>
      <c r="FF70" s="395"/>
      <c r="FG70" s="395"/>
      <c r="FH70" s="395"/>
      <c r="FI70" s="395"/>
      <c r="FJ70" s="395"/>
      <c r="FK70" s="395"/>
      <c r="FL70" s="395"/>
      <c r="FM70" s="395"/>
      <c r="FN70" s="395"/>
      <c r="FO70" s="395"/>
      <c r="FP70" s="395"/>
      <c r="FQ70" s="395"/>
      <c r="FR70" s="395"/>
      <c r="FS70" s="395"/>
      <c r="FT70" s="395"/>
      <c r="FU70" s="395"/>
      <c r="FV70" s="395"/>
      <c r="FW70" s="395"/>
      <c r="FX70" s="395"/>
      <c r="FY70" s="395"/>
      <c r="FZ70" s="395"/>
      <c r="GA70" s="395"/>
      <c r="GB70" s="395"/>
      <c r="GC70" s="395"/>
      <c r="GD70" s="395"/>
      <c r="GE70" s="395"/>
      <c r="GF70" s="395"/>
      <c r="GG70" s="395"/>
      <c r="GH70" s="395"/>
      <c r="GI70" s="395"/>
      <c r="GJ70" s="395"/>
      <c r="GK70" s="395"/>
      <c r="GL70" s="395"/>
      <c r="GM70" s="395"/>
      <c r="GN70" s="395"/>
      <c r="GO70" s="395"/>
      <c r="GP70" s="395"/>
      <c r="GQ70" s="395"/>
      <c r="GR70" s="395"/>
      <c r="GS70" s="395"/>
      <c r="GT70" s="395"/>
      <c r="GU70" s="395"/>
      <c r="GV70" s="395"/>
      <c r="GW70" s="395"/>
      <c r="GX70" s="395"/>
      <c r="GY70" s="395"/>
      <c r="GZ70" s="395"/>
      <c r="HA70" s="395"/>
      <c r="HB70" s="395"/>
      <c r="HC70" s="395"/>
      <c r="HD70" s="395"/>
      <c r="HE70" s="395"/>
      <c r="HF70" s="395"/>
      <c r="HG70" s="395"/>
      <c r="HH70" s="395"/>
      <c r="HI70" s="395"/>
      <c r="HJ70" s="395"/>
      <c r="HK70" s="395"/>
      <c r="HL70" s="395"/>
      <c r="HM70" s="395"/>
      <c r="HN70" s="395"/>
      <c r="HO70" s="395"/>
      <c r="HP70" s="395"/>
      <c r="HQ70" s="395"/>
      <c r="HR70" s="395"/>
      <c r="HS70" s="395"/>
      <c r="HT70" s="395"/>
      <c r="HU70" s="395"/>
      <c r="HV70" s="395"/>
      <c r="HW70" s="395"/>
      <c r="HX70" s="395"/>
      <c r="HY70" s="395"/>
      <c r="HZ70" s="395"/>
      <c r="IA70" s="395"/>
      <c r="IB70" s="395"/>
      <c r="IC70" s="395"/>
      <c r="ID70" s="395"/>
      <c r="IE70" s="395"/>
      <c r="IF70" s="395"/>
      <c r="IG70" s="395"/>
      <c r="IH70" s="395"/>
      <c r="II70" s="395"/>
      <c r="IJ70" s="395"/>
      <c r="IK70" s="395"/>
      <c r="IL70" s="395"/>
      <c r="IM70" s="395"/>
      <c r="IN70" s="395"/>
      <c r="IO70" s="395"/>
      <c r="IP70" s="395"/>
      <c r="IQ70" s="395"/>
      <c r="IR70" s="395"/>
      <c r="IS70" s="395"/>
      <c r="IT70" s="395"/>
      <c r="IU70" s="395"/>
      <c r="IV70" s="395"/>
    </row>
    <row r="71" spans="1:256" s="405" customFormat="1" ht="14" hidden="1" customHeight="1" x14ac:dyDescent="0.2">
      <c r="A71" s="17" t="s">
        <v>78</v>
      </c>
      <c r="B71" s="17" t="s">
        <v>79</v>
      </c>
      <c r="C71" s="64" t="s">
        <v>861</v>
      </c>
      <c r="D71" s="18" t="s">
        <v>132</v>
      </c>
      <c r="E71" s="18" t="s">
        <v>137</v>
      </c>
      <c r="F71" s="19">
        <v>1</v>
      </c>
      <c r="G71" s="19">
        <v>0</v>
      </c>
      <c r="H71" s="19">
        <v>0</v>
      </c>
      <c r="I71" s="20"/>
      <c r="J71" s="21" t="s">
        <v>222</v>
      </c>
      <c r="K71" s="43"/>
      <c r="L71" s="21" t="s">
        <v>862</v>
      </c>
      <c r="M71" s="25">
        <v>37266</v>
      </c>
      <c r="N71" s="24">
        <f t="shared" si="16"/>
        <v>2005</v>
      </c>
      <c r="O71" s="25">
        <v>38604</v>
      </c>
      <c r="P71" s="25">
        <v>38605</v>
      </c>
      <c r="Q71" s="23" t="s">
        <v>75</v>
      </c>
      <c r="R71" s="23" t="s">
        <v>75</v>
      </c>
      <c r="S71" s="23" t="s">
        <v>75</v>
      </c>
      <c r="T71" s="23" t="s">
        <v>75</v>
      </c>
      <c r="U71" s="23" t="s">
        <v>75</v>
      </c>
      <c r="V71" s="19">
        <v>1</v>
      </c>
      <c r="W71" s="19">
        <f t="shared" si="11"/>
        <v>0</v>
      </c>
      <c r="X71" s="19">
        <f t="shared" si="12"/>
        <v>0</v>
      </c>
      <c r="Y71" s="19">
        <f t="shared" si="13"/>
        <v>0</v>
      </c>
      <c r="Z71" s="19">
        <v>-1</v>
      </c>
      <c r="AA71" s="19">
        <v>-2</v>
      </c>
      <c r="AB71" s="19">
        <v>0</v>
      </c>
      <c r="AC71" s="19">
        <v>0</v>
      </c>
      <c r="AD71" s="19">
        <v>1</v>
      </c>
      <c r="AE71" s="19">
        <v>0</v>
      </c>
      <c r="AF71" s="19">
        <v>0</v>
      </c>
      <c r="AG71" s="19">
        <v>1</v>
      </c>
      <c r="AH71" s="26">
        <v>1</v>
      </c>
      <c r="AI71" s="19">
        <v>1</v>
      </c>
      <c r="AJ71" s="18" t="s">
        <v>134</v>
      </c>
      <c r="AK71" s="18" t="s">
        <v>139</v>
      </c>
      <c r="AL71" s="21" t="s">
        <v>863</v>
      </c>
      <c r="AM71" s="19">
        <f t="shared" si="17"/>
        <v>3</v>
      </c>
      <c r="AN71" s="19">
        <v>1</v>
      </c>
      <c r="AO71" s="19">
        <v>1</v>
      </c>
      <c r="AP71" s="19">
        <v>1</v>
      </c>
      <c r="AQ71" s="19">
        <v>0</v>
      </c>
      <c r="AR71" s="19">
        <v>0</v>
      </c>
      <c r="AS71" s="19">
        <v>0</v>
      </c>
      <c r="AT71" s="19">
        <v>0</v>
      </c>
      <c r="AU71" s="26">
        <f>IF(BA71&lt;1,-1)</f>
        <v>-1</v>
      </c>
      <c r="AV71" s="19">
        <v>0</v>
      </c>
      <c r="AW71" s="19">
        <v>0</v>
      </c>
      <c r="AX71" s="19">
        <v>0</v>
      </c>
      <c r="AY71" s="402">
        <v>0</v>
      </c>
      <c r="AZ71" s="19">
        <v>1</v>
      </c>
      <c r="BA71" s="19">
        <v>0</v>
      </c>
      <c r="BB71" s="19">
        <v>0</v>
      </c>
      <c r="BC71" s="19">
        <v>0</v>
      </c>
      <c r="BD71" s="28"/>
      <c r="BE71" s="20"/>
      <c r="BF71" s="18" t="s">
        <v>864</v>
      </c>
      <c r="BG71" s="20"/>
      <c r="BH71" s="20"/>
      <c r="BI71" s="20"/>
      <c r="BJ71" s="19">
        <v>1</v>
      </c>
      <c r="BK71" s="20"/>
      <c r="BL71" s="20"/>
      <c r="BM71" s="20"/>
      <c r="BN71" s="20"/>
      <c r="BO71" s="20"/>
      <c r="BP71" s="395"/>
      <c r="BQ71" s="395"/>
      <c r="BR71" s="395"/>
      <c r="BS71" s="395"/>
      <c r="BT71" s="395"/>
      <c r="BU71" s="395"/>
      <c r="BV71" s="395"/>
      <c r="BW71" s="395"/>
      <c r="BX71" s="395"/>
      <c r="BY71" s="395"/>
      <c r="BZ71" s="395"/>
      <c r="CA71" s="395"/>
      <c r="CB71" s="395"/>
      <c r="CC71" s="395"/>
      <c r="CD71" s="395"/>
      <c r="CE71" s="395"/>
      <c r="CF71" s="395"/>
      <c r="CG71" s="395"/>
      <c r="CH71" s="395"/>
      <c r="CI71" s="395"/>
      <c r="CJ71" s="395"/>
      <c r="CK71" s="395"/>
      <c r="CL71" s="395"/>
      <c r="CM71" s="395"/>
      <c r="CN71" s="395"/>
      <c r="CO71" s="395"/>
      <c r="CP71" s="395"/>
      <c r="CQ71" s="395"/>
      <c r="CR71" s="395"/>
      <c r="CS71" s="395"/>
      <c r="CT71" s="395"/>
      <c r="CU71" s="395"/>
      <c r="CV71" s="395"/>
      <c r="CW71" s="395"/>
      <c r="CX71" s="395"/>
      <c r="CY71" s="395"/>
      <c r="CZ71" s="395"/>
      <c r="DA71" s="395"/>
      <c r="DB71" s="395"/>
      <c r="DC71" s="395"/>
      <c r="DD71" s="395"/>
      <c r="DE71" s="395"/>
      <c r="DF71" s="395"/>
      <c r="DG71" s="395"/>
      <c r="DH71" s="395"/>
      <c r="DI71" s="395"/>
      <c r="DJ71" s="395"/>
      <c r="DK71" s="395"/>
      <c r="DL71" s="395"/>
      <c r="DM71" s="395"/>
      <c r="DN71" s="395"/>
      <c r="DO71" s="395"/>
      <c r="DP71" s="395"/>
      <c r="DQ71" s="395"/>
      <c r="DR71" s="395"/>
      <c r="DS71" s="395"/>
      <c r="DT71" s="395"/>
      <c r="DU71" s="395"/>
      <c r="DV71" s="395"/>
      <c r="DW71" s="395"/>
      <c r="DX71" s="395"/>
      <c r="DY71" s="395"/>
      <c r="DZ71" s="395"/>
      <c r="EA71" s="395"/>
      <c r="EB71" s="395"/>
      <c r="EC71" s="395"/>
      <c r="ED71" s="395"/>
      <c r="EE71" s="395"/>
      <c r="EF71" s="395"/>
      <c r="EG71" s="395"/>
      <c r="EH71" s="395"/>
      <c r="EI71" s="395"/>
      <c r="EJ71" s="395"/>
      <c r="EK71" s="395"/>
      <c r="EL71" s="395"/>
      <c r="EM71" s="395"/>
      <c r="EN71" s="395"/>
      <c r="EO71" s="395"/>
      <c r="EP71" s="395"/>
      <c r="EQ71" s="395"/>
      <c r="ER71" s="395"/>
      <c r="ES71" s="395"/>
      <c r="ET71" s="395"/>
      <c r="EU71" s="395"/>
      <c r="EV71" s="395"/>
      <c r="EW71" s="395"/>
      <c r="EX71" s="395"/>
      <c r="EY71" s="395"/>
      <c r="EZ71" s="395"/>
      <c r="FA71" s="395"/>
      <c r="FB71" s="395"/>
      <c r="FC71" s="395"/>
      <c r="FD71" s="395"/>
      <c r="FE71" s="395"/>
      <c r="FF71" s="395"/>
      <c r="FG71" s="395"/>
      <c r="FH71" s="395"/>
      <c r="FI71" s="395"/>
      <c r="FJ71" s="395"/>
      <c r="FK71" s="395"/>
      <c r="FL71" s="395"/>
      <c r="FM71" s="395"/>
      <c r="FN71" s="395"/>
      <c r="FO71" s="395"/>
      <c r="FP71" s="395"/>
      <c r="FQ71" s="395"/>
      <c r="FR71" s="395"/>
      <c r="FS71" s="395"/>
      <c r="FT71" s="395"/>
      <c r="FU71" s="395"/>
      <c r="FV71" s="395"/>
      <c r="FW71" s="395"/>
      <c r="FX71" s="395"/>
      <c r="FY71" s="395"/>
      <c r="FZ71" s="395"/>
      <c r="GA71" s="395"/>
      <c r="GB71" s="395"/>
      <c r="GC71" s="395"/>
      <c r="GD71" s="395"/>
      <c r="GE71" s="395"/>
      <c r="GF71" s="395"/>
      <c r="GG71" s="395"/>
      <c r="GH71" s="395"/>
      <c r="GI71" s="395"/>
      <c r="GJ71" s="395"/>
      <c r="GK71" s="395"/>
      <c r="GL71" s="395"/>
      <c r="GM71" s="395"/>
      <c r="GN71" s="395"/>
      <c r="GO71" s="395"/>
      <c r="GP71" s="395"/>
      <c r="GQ71" s="395"/>
      <c r="GR71" s="395"/>
      <c r="GS71" s="395"/>
      <c r="GT71" s="395"/>
      <c r="GU71" s="395"/>
      <c r="GV71" s="395"/>
      <c r="GW71" s="395"/>
      <c r="GX71" s="395"/>
      <c r="GY71" s="395"/>
      <c r="GZ71" s="395"/>
      <c r="HA71" s="395"/>
      <c r="HB71" s="395"/>
      <c r="HC71" s="395"/>
      <c r="HD71" s="395"/>
      <c r="HE71" s="395"/>
      <c r="HF71" s="395"/>
      <c r="HG71" s="395"/>
      <c r="HH71" s="395"/>
      <c r="HI71" s="395"/>
      <c r="HJ71" s="395"/>
      <c r="HK71" s="395"/>
      <c r="HL71" s="395"/>
      <c r="HM71" s="395"/>
      <c r="HN71" s="395"/>
      <c r="HO71" s="395"/>
      <c r="HP71" s="395"/>
      <c r="HQ71" s="395"/>
      <c r="HR71" s="395"/>
      <c r="HS71" s="395"/>
      <c r="HT71" s="395"/>
      <c r="HU71" s="395"/>
      <c r="HV71" s="395"/>
      <c r="HW71" s="395"/>
      <c r="HX71" s="395"/>
      <c r="HY71" s="395"/>
      <c r="HZ71" s="395"/>
      <c r="IA71" s="395"/>
      <c r="IB71" s="395"/>
      <c r="IC71" s="395"/>
      <c r="ID71" s="395"/>
      <c r="IE71" s="395"/>
      <c r="IF71" s="395"/>
      <c r="IG71" s="395"/>
      <c r="IH71" s="395"/>
      <c r="II71" s="395"/>
      <c r="IJ71" s="395"/>
      <c r="IK71" s="395"/>
      <c r="IL71" s="395"/>
      <c r="IM71" s="395"/>
      <c r="IN71" s="395"/>
      <c r="IO71" s="395"/>
      <c r="IP71" s="395"/>
      <c r="IQ71" s="395"/>
      <c r="IR71" s="395"/>
      <c r="IS71" s="395"/>
      <c r="IT71" s="395"/>
      <c r="IU71" s="395"/>
      <c r="IV71" s="395"/>
    </row>
    <row r="72" spans="1:256" s="405" customFormat="1" ht="14" hidden="1" customHeight="1" x14ac:dyDescent="0.2">
      <c r="A72" s="64" t="s">
        <v>3456</v>
      </c>
      <c r="B72" s="17" t="s">
        <v>79</v>
      </c>
      <c r="C72" s="64" t="s">
        <v>3454</v>
      </c>
      <c r="D72" s="18" t="s">
        <v>182</v>
      </c>
      <c r="E72" s="18" t="s">
        <v>70</v>
      </c>
      <c r="F72" s="19">
        <v>1</v>
      </c>
      <c r="G72" s="19">
        <v>0</v>
      </c>
      <c r="H72" s="19">
        <v>0</v>
      </c>
      <c r="I72" s="20"/>
      <c r="J72" s="21" t="s">
        <v>3442</v>
      </c>
      <c r="K72" s="43"/>
      <c r="L72" s="21" t="s">
        <v>3455</v>
      </c>
      <c r="M72" s="25"/>
      <c r="N72" s="24">
        <f t="shared" si="16"/>
        <v>1995</v>
      </c>
      <c r="O72" s="25">
        <v>34731</v>
      </c>
      <c r="P72" s="25">
        <v>34816</v>
      </c>
      <c r="Q72" s="25">
        <v>34760</v>
      </c>
      <c r="R72" s="25">
        <v>34816</v>
      </c>
      <c r="S72" s="25">
        <v>36998</v>
      </c>
      <c r="T72" s="649">
        <v>37050</v>
      </c>
      <c r="U72" s="25">
        <v>37050</v>
      </c>
      <c r="V72" s="26">
        <v>1</v>
      </c>
      <c r="W72" s="19">
        <f t="shared" si="11"/>
        <v>1</v>
      </c>
      <c r="X72" s="19">
        <f t="shared" si="12"/>
        <v>1</v>
      </c>
      <c r="Y72" s="19">
        <f t="shared" si="13"/>
        <v>1</v>
      </c>
      <c r="Z72" s="26">
        <v>1</v>
      </c>
      <c r="AA72" s="19">
        <v>-1</v>
      </c>
      <c r="AB72" s="26">
        <v>0</v>
      </c>
      <c r="AC72" s="26">
        <v>0</v>
      </c>
      <c r="AD72" s="26">
        <v>0</v>
      </c>
      <c r="AE72" s="26">
        <v>0</v>
      </c>
      <c r="AF72" s="26">
        <v>0</v>
      </c>
      <c r="AG72" s="26">
        <v>1</v>
      </c>
      <c r="AH72" s="26">
        <v>1</v>
      </c>
      <c r="AI72" s="26">
        <v>1</v>
      </c>
      <c r="AJ72" s="18" t="s">
        <v>185</v>
      </c>
      <c r="AK72" s="18" t="s">
        <v>77</v>
      </c>
      <c r="AL72" s="21" t="s">
        <v>3444</v>
      </c>
      <c r="AM72" s="19">
        <f t="shared" si="17"/>
        <v>1</v>
      </c>
      <c r="AN72" s="26">
        <v>1</v>
      </c>
      <c r="AO72" s="26">
        <v>-1</v>
      </c>
      <c r="AP72" s="26">
        <v>1</v>
      </c>
      <c r="AQ72" s="26">
        <v>1</v>
      </c>
      <c r="AR72" s="26">
        <v>1</v>
      </c>
      <c r="AS72" s="26">
        <v>0</v>
      </c>
      <c r="AT72" s="26">
        <v>-1</v>
      </c>
      <c r="AU72" s="26">
        <v>0</v>
      </c>
      <c r="AV72" s="26">
        <v>0</v>
      </c>
      <c r="AW72" s="26">
        <v>0</v>
      </c>
      <c r="AX72" s="26">
        <v>1</v>
      </c>
      <c r="AY72" s="402">
        <v>0</v>
      </c>
      <c r="AZ72" s="26">
        <v>1</v>
      </c>
      <c r="BA72" s="26">
        <v>1</v>
      </c>
      <c r="BB72" s="26">
        <v>1</v>
      </c>
      <c r="BC72" s="26">
        <v>1</v>
      </c>
      <c r="BD72" s="28"/>
      <c r="BE72" s="18" t="s">
        <v>3445</v>
      </c>
      <c r="BF72" s="26"/>
      <c r="BG72" s="26"/>
      <c r="BH72" s="26"/>
      <c r="BI72" s="26">
        <v>1</v>
      </c>
      <c r="BJ72" s="26">
        <v>0</v>
      </c>
      <c r="BK72" s="26"/>
      <c r="BL72" s="26"/>
      <c r="BM72" s="26"/>
      <c r="BN72" s="20"/>
      <c r="BO72" s="20"/>
      <c r="BP72" s="395"/>
      <c r="BQ72" s="395"/>
      <c r="BR72" s="395"/>
      <c r="BS72" s="395"/>
      <c r="BT72" s="395"/>
      <c r="BU72" s="395"/>
      <c r="BV72" s="395"/>
      <c r="BW72" s="395"/>
      <c r="BX72" s="395"/>
      <c r="BY72" s="395"/>
      <c r="BZ72" s="395"/>
      <c r="CA72" s="395"/>
      <c r="CB72" s="395"/>
      <c r="CC72" s="395"/>
      <c r="CD72" s="395"/>
      <c r="CE72" s="395"/>
      <c r="CF72" s="395"/>
      <c r="CG72" s="395"/>
      <c r="CH72" s="395"/>
      <c r="CI72" s="395"/>
      <c r="CJ72" s="395"/>
      <c r="CK72" s="395"/>
      <c r="CL72" s="395"/>
      <c r="CM72" s="395"/>
      <c r="CN72" s="395"/>
      <c r="CO72" s="395"/>
      <c r="CP72" s="395"/>
      <c r="CQ72" s="395"/>
      <c r="CR72" s="395"/>
      <c r="CS72" s="395"/>
      <c r="CT72" s="395"/>
      <c r="CU72" s="395"/>
      <c r="CV72" s="395"/>
      <c r="CW72" s="395"/>
      <c r="CX72" s="395"/>
      <c r="CY72" s="395"/>
      <c r="CZ72" s="395"/>
      <c r="DA72" s="395"/>
      <c r="DB72" s="395"/>
      <c r="DC72" s="395"/>
      <c r="DD72" s="395"/>
      <c r="DE72" s="395"/>
      <c r="DF72" s="395"/>
      <c r="DG72" s="395"/>
      <c r="DH72" s="395"/>
      <c r="DI72" s="395"/>
      <c r="DJ72" s="395"/>
      <c r="DK72" s="395"/>
      <c r="DL72" s="395"/>
      <c r="DM72" s="395"/>
      <c r="DN72" s="395"/>
      <c r="DO72" s="395"/>
      <c r="DP72" s="395"/>
      <c r="DQ72" s="395"/>
      <c r="DR72" s="395"/>
      <c r="DS72" s="395"/>
      <c r="DT72" s="395"/>
      <c r="DU72" s="395"/>
      <c r="DV72" s="395"/>
      <c r="DW72" s="395"/>
      <c r="DX72" s="395"/>
      <c r="DY72" s="395"/>
      <c r="DZ72" s="395"/>
      <c r="EA72" s="395"/>
      <c r="EB72" s="395"/>
      <c r="EC72" s="395"/>
      <c r="ED72" s="395"/>
      <c r="EE72" s="395"/>
      <c r="EF72" s="395"/>
      <c r="EG72" s="395"/>
      <c r="EH72" s="395"/>
      <c r="EI72" s="395"/>
      <c r="EJ72" s="395"/>
      <c r="EK72" s="395"/>
      <c r="EL72" s="395"/>
      <c r="EM72" s="395"/>
      <c r="EN72" s="395"/>
      <c r="EO72" s="395"/>
      <c r="EP72" s="395"/>
      <c r="EQ72" s="395"/>
      <c r="ER72" s="395"/>
      <c r="ES72" s="395"/>
      <c r="ET72" s="395"/>
      <c r="EU72" s="395"/>
      <c r="EV72" s="395"/>
      <c r="EW72" s="395"/>
      <c r="EX72" s="395"/>
      <c r="EY72" s="395"/>
      <c r="EZ72" s="395"/>
      <c r="FA72" s="395"/>
      <c r="FB72" s="395"/>
      <c r="FC72" s="395"/>
      <c r="FD72" s="395"/>
      <c r="FE72" s="395"/>
      <c r="FF72" s="395"/>
      <c r="FG72" s="395"/>
      <c r="FH72" s="395"/>
      <c r="FI72" s="395"/>
      <c r="FJ72" s="395"/>
      <c r="FK72" s="395"/>
      <c r="FL72" s="395"/>
      <c r="FM72" s="395"/>
      <c r="FN72" s="395"/>
      <c r="FO72" s="395"/>
      <c r="FP72" s="395"/>
      <c r="FQ72" s="395"/>
      <c r="FR72" s="395"/>
      <c r="FS72" s="395"/>
      <c r="FT72" s="395"/>
      <c r="FU72" s="395"/>
      <c r="FV72" s="395"/>
      <c r="FW72" s="395"/>
      <c r="FX72" s="395"/>
      <c r="FY72" s="395"/>
      <c r="FZ72" s="395"/>
      <c r="GA72" s="395"/>
      <c r="GB72" s="395"/>
      <c r="GC72" s="395"/>
      <c r="GD72" s="395"/>
      <c r="GE72" s="395"/>
      <c r="GF72" s="395"/>
      <c r="GG72" s="395"/>
      <c r="GH72" s="395"/>
      <c r="GI72" s="395"/>
      <c r="GJ72" s="395"/>
      <c r="GK72" s="395"/>
      <c r="GL72" s="395"/>
      <c r="GM72" s="395"/>
      <c r="GN72" s="395"/>
      <c r="GO72" s="395"/>
      <c r="GP72" s="395"/>
      <c r="GQ72" s="395"/>
      <c r="GR72" s="395"/>
      <c r="GS72" s="395"/>
      <c r="GT72" s="395"/>
      <c r="GU72" s="395"/>
      <c r="GV72" s="395"/>
      <c r="GW72" s="395"/>
      <c r="GX72" s="395"/>
      <c r="GY72" s="395"/>
      <c r="GZ72" s="395"/>
      <c r="HA72" s="395"/>
      <c r="HB72" s="395"/>
      <c r="HC72" s="395"/>
      <c r="HD72" s="395"/>
      <c r="HE72" s="395"/>
      <c r="HF72" s="395"/>
      <c r="HG72" s="395"/>
      <c r="HH72" s="395"/>
      <c r="HI72" s="395"/>
      <c r="HJ72" s="395"/>
      <c r="HK72" s="395"/>
      <c r="HL72" s="395"/>
      <c r="HM72" s="395"/>
      <c r="HN72" s="395"/>
      <c r="HO72" s="395"/>
      <c r="HP72" s="395"/>
      <c r="HQ72" s="395"/>
      <c r="HR72" s="395"/>
      <c r="HS72" s="395"/>
      <c r="HT72" s="395"/>
      <c r="HU72" s="395"/>
      <c r="HV72" s="395"/>
      <c r="HW72" s="395"/>
      <c r="HX72" s="395"/>
      <c r="HY72" s="395"/>
      <c r="HZ72" s="395"/>
      <c r="IA72" s="395"/>
      <c r="IB72" s="395"/>
      <c r="IC72" s="395"/>
      <c r="ID72" s="395"/>
      <c r="IE72" s="395"/>
      <c r="IF72" s="395"/>
      <c r="IG72" s="395"/>
      <c r="IH72" s="395"/>
      <c r="II72" s="395"/>
      <c r="IJ72" s="395"/>
      <c r="IK72" s="395"/>
      <c r="IL72" s="395"/>
      <c r="IM72" s="395"/>
      <c r="IN72" s="395"/>
      <c r="IO72" s="395"/>
      <c r="IP72" s="395"/>
      <c r="IQ72" s="395"/>
      <c r="IR72" s="395"/>
      <c r="IS72" s="395"/>
      <c r="IT72" s="395"/>
      <c r="IU72" s="395"/>
      <c r="IV72" s="395"/>
    </row>
    <row r="73" spans="1:256" s="405" customFormat="1" ht="14" hidden="1" customHeight="1" x14ac:dyDescent="0.2">
      <c r="A73" s="17" t="s">
        <v>186</v>
      </c>
      <c r="B73" s="42"/>
      <c r="C73" s="64" t="s">
        <v>332</v>
      </c>
      <c r="D73" s="18" t="s">
        <v>188</v>
      </c>
      <c r="E73" s="18" t="s">
        <v>92</v>
      </c>
      <c r="F73" s="19">
        <v>1</v>
      </c>
      <c r="G73" s="19">
        <v>0</v>
      </c>
      <c r="H73" s="19">
        <v>0</v>
      </c>
      <c r="I73" s="20"/>
      <c r="J73" s="21" t="s">
        <v>341</v>
      </c>
      <c r="K73" s="22" t="s">
        <v>342</v>
      </c>
      <c r="L73" s="21" t="s">
        <v>343</v>
      </c>
      <c r="M73" s="23" t="s">
        <v>344</v>
      </c>
      <c r="N73" s="24">
        <f t="shared" si="16"/>
        <v>1998</v>
      </c>
      <c r="O73" s="25">
        <v>36104</v>
      </c>
      <c r="P73" s="23" t="s">
        <v>75</v>
      </c>
      <c r="Q73" s="23" t="s">
        <v>75</v>
      </c>
      <c r="R73" s="23" t="s">
        <v>75</v>
      </c>
      <c r="S73" s="23" t="s">
        <v>75</v>
      </c>
      <c r="T73" s="23" t="s">
        <v>75</v>
      </c>
      <c r="U73" s="23" t="s">
        <v>75</v>
      </c>
      <c r="V73" s="19">
        <v>1</v>
      </c>
      <c r="W73" s="19">
        <f t="shared" si="11"/>
        <v>0</v>
      </c>
      <c r="X73" s="19">
        <f t="shared" si="12"/>
        <v>0</v>
      </c>
      <c r="Y73" s="19">
        <f t="shared" si="13"/>
        <v>0</v>
      </c>
      <c r="Z73" s="19">
        <v>-1</v>
      </c>
      <c r="AA73" s="19">
        <v>-2</v>
      </c>
      <c r="AB73" s="19">
        <v>1</v>
      </c>
      <c r="AC73" s="19">
        <v>1</v>
      </c>
      <c r="AD73" s="19">
        <v>0</v>
      </c>
      <c r="AE73" s="19">
        <v>0</v>
      </c>
      <c r="AF73" s="19">
        <v>1</v>
      </c>
      <c r="AG73" s="19">
        <v>1</v>
      </c>
      <c r="AH73" s="19">
        <v>1</v>
      </c>
      <c r="AI73" s="19">
        <v>1</v>
      </c>
      <c r="AJ73" s="18" t="s">
        <v>190</v>
      </c>
      <c r="AK73" s="18" t="s">
        <v>97</v>
      </c>
      <c r="AL73" s="21" t="s">
        <v>345</v>
      </c>
      <c r="AM73" s="19">
        <f t="shared" si="17"/>
        <v>3</v>
      </c>
      <c r="AN73" s="19">
        <v>1</v>
      </c>
      <c r="AO73" s="19">
        <v>1</v>
      </c>
      <c r="AP73" s="19">
        <v>1</v>
      </c>
      <c r="AQ73" s="19">
        <v>-1</v>
      </c>
      <c r="AR73" s="19">
        <v>-1</v>
      </c>
      <c r="AS73" s="19">
        <v>1</v>
      </c>
      <c r="AT73" s="19">
        <v>0</v>
      </c>
      <c r="AU73" s="26">
        <f t="shared" ref="AU73:AU78" si="18">IF(BA73&lt;1,-1)</f>
        <v>-1</v>
      </c>
      <c r="AV73" s="19">
        <v>0</v>
      </c>
      <c r="AW73" s="19">
        <v>0</v>
      </c>
      <c r="AX73" s="26">
        <v>0</v>
      </c>
      <c r="AY73" s="402">
        <v>0</v>
      </c>
      <c r="AZ73" s="19">
        <v>0</v>
      </c>
      <c r="BA73" s="19">
        <v>0</v>
      </c>
      <c r="BB73" s="19">
        <v>0</v>
      </c>
      <c r="BC73" s="19">
        <v>0</v>
      </c>
      <c r="BD73" s="28"/>
      <c r="BE73" s="20"/>
      <c r="BF73" s="20"/>
      <c r="BG73" s="20"/>
      <c r="BH73" s="20"/>
      <c r="BI73" s="20"/>
      <c r="BJ73" s="19">
        <v>1</v>
      </c>
      <c r="BK73" s="20"/>
      <c r="BL73" s="20"/>
      <c r="BM73" s="20"/>
      <c r="BN73" s="20"/>
      <c r="BO73" s="20"/>
      <c r="BP73" s="395"/>
      <c r="BQ73" s="395"/>
      <c r="BR73" s="395"/>
      <c r="BS73" s="395"/>
      <c r="BT73" s="395"/>
      <c r="BU73" s="395"/>
      <c r="BV73" s="395"/>
      <c r="BW73" s="395"/>
      <c r="BX73" s="395"/>
      <c r="BY73" s="395"/>
      <c r="BZ73" s="395"/>
      <c r="CA73" s="395"/>
      <c r="CB73" s="395"/>
      <c r="CC73" s="395"/>
      <c r="CD73" s="395"/>
      <c r="CE73" s="395"/>
      <c r="CF73" s="395"/>
      <c r="CG73" s="395"/>
      <c r="CH73" s="395"/>
      <c r="CI73" s="395"/>
      <c r="CJ73" s="395"/>
      <c r="CK73" s="395"/>
      <c r="CL73" s="395"/>
      <c r="CM73" s="395"/>
      <c r="CN73" s="395"/>
      <c r="CO73" s="395"/>
      <c r="CP73" s="395"/>
      <c r="CQ73" s="395"/>
      <c r="CR73" s="395"/>
      <c r="CS73" s="395"/>
      <c r="CT73" s="395"/>
      <c r="CU73" s="395"/>
      <c r="CV73" s="395"/>
      <c r="CW73" s="395"/>
      <c r="CX73" s="395"/>
      <c r="CY73" s="395"/>
      <c r="CZ73" s="395"/>
      <c r="DA73" s="395"/>
      <c r="DB73" s="395"/>
      <c r="DC73" s="395"/>
      <c r="DD73" s="395"/>
      <c r="DE73" s="395"/>
      <c r="DF73" s="395"/>
      <c r="DG73" s="395"/>
      <c r="DH73" s="395"/>
      <c r="DI73" s="395"/>
      <c r="DJ73" s="395"/>
      <c r="DK73" s="395"/>
      <c r="DL73" s="395"/>
      <c r="DM73" s="395"/>
      <c r="DN73" s="395"/>
      <c r="DO73" s="395"/>
      <c r="DP73" s="395"/>
      <c r="DQ73" s="395"/>
      <c r="DR73" s="395"/>
      <c r="DS73" s="395"/>
      <c r="DT73" s="395"/>
      <c r="DU73" s="395"/>
      <c r="DV73" s="395"/>
      <c r="DW73" s="395"/>
      <c r="DX73" s="395"/>
      <c r="DY73" s="395"/>
      <c r="DZ73" s="395"/>
      <c r="EA73" s="395"/>
      <c r="EB73" s="395"/>
      <c r="EC73" s="395"/>
      <c r="ED73" s="395"/>
      <c r="EE73" s="395"/>
      <c r="EF73" s="395"/>
      <c r="EG73" s="395"/>
      <c r="EH73" s="395"/>
      <c r="EI73" s="395"/>
      <c r="EJ73" s="395"/>
      <c r="EK73" s="395"/>
      <c r="EL73" s="395"/>
      <c r="EM73" s="395"/>
      <c r="EN73" s="395"/>
      <c r="EO73" s="395"/>
      <c r="EP73" s="395"/>
      <c r="EQ73" s="395"/>
      <c r="ER73" s="395"/>
      <c r="ES73" s="395"/>
      <c r="ET73" s="395"/>
      <c r="EU73" s="395"/>
      <c r="EV73" s="395"/>
      <c r="EW73" s="395"/>
      <c r="EX73" s="395"/>
      <c r="EY73" s="395"/>
      <c r="EZ73" s="395"/>
      <c r="FA73" s="395"/>
      <c r="FB73" s="395"/>
      <c r="FC73" s="395"/>
      <c r="FD73" s="395"/>
      <c r="FE73" s="395"/>
      <c r="FF73" s="395"/>
      <c r="FG73" s="395"/>
      <c r="FH73" s="395"/>
      <c r="FI73" s="395"/>
      <c r="FJ73" s="395"/>
      <c r="FK73" s="395"/>
      <c r="FL73" s="395"/>
      <c r="FM73" s="395"/>
      <c r="FN73" s="395"/>
      <c r="FO73" s="395"/>
      <c r="FP73" s="395"/>
      <c r="FQ73" s="395"/>
      <c r="FR73" s="395"/>
      <c r="FS73" s="395"/>
      <c r="FT73" s="395"/>
      <c r="FU73" s="395"/>
      <c r="FV73" s="395"/>
      <c r="FW73" s="395"/>
      <c r="FX73" s="395"/>
      <c r="FY73" s="395"/>
      <c r="FZ73" s="395"/>
      <c r="GA73" s="395"/>
      <c r="GB73" s="395"/>
      <c r="GC73" s="395"/>
      <c r="GD73" s="395"/>
      <c r="GE73" s="395"/>
      <c r="GF73" s="395"/>
      <c r="GG73" s="395"/>
      <c r="GH73" s="395"/>
      <c r="GI73" s="395"/>
      <c r="GJ73" s="395"/>
      <c r="GK73" s="395"/>
      <c r="GL73" s="395"/>
      <c r="GM73" s="395"/>
      <c r="GN73" s="395"/>
      <c r="GO73" s="395"/>
      <c r="GP73" s="395"/>
      <c r="GQ73" s="395"/>
      <c r="GR73" s="395"/>
      <c r="GS73" s="395"/>
      <c r="GT73" s="395"/>
      <c r="GU73" s="395"/>
      <c r="GV73" s="395"/>
      <c r="GW73" s="395"/>
      <c r="GX73" s="395"/>
      <c r="GY73" s="395"/>
      <c r="GZ73" s="395"/>
      <c r="HA73" s="395"/>
      <c r="HB73" s="395"/>
      <c r="HC73" s="395"/>
      <c r="HD73" s="395"/>
      <c r="HE73" s="395"/>
      <c r="HF73" s="395"/>
      <c r="HG73" s="395"/>
      <c r="HH73" s="395"/>
      <c r="HI73" s="395"/>
      <c r="HJ73" s="395"/>
      <c r="HK73" s="395"/>
      <c r="HL73" s="395"/>
      <c r="HM73" s="395"/>
      <c r="HN73" s="395"/>
      <c r="HO73" s="395"/>
      <c r="HP73" s="395"/>
      <c r="HQ73" s="395"/>
      <c r="HR73" s="395"/>
      <c r="HS73" s="395"/>
      <c r="HT73" s="395"/>
      <c r="HU73" s="395"/>
      <c r="HV73" s="395"/>
      <c r="HW73" s="395"/>
      <c r="HX73" s="395"/>
      <c r="HY73" s="395"/>
      <c r="HZ73" s="395"/>
      <c r="IA73" s="395"/>
      <c r="IB73" s="395"/>
      <c r="IC73" s="395"/>
      <c r="ID73" s="395"/>
      <c r="IE73" s="395"/>
      <c r="IF73" s="395"/>
      <c r="IG73" s="395"/>
      <c r="IH73" s="395"/>
      <c r="II73" s="395"/>
      <c r="IJ73" s="395"/>
      <c r="IK73" s="395"/>
      <c r="IL73" s="395"/>
      <c r="IM73" s="395"/>
      <c r="IN73" s="395"/>
      <c r="IO73" s="395"/>
      <c r="IP73" s="395"/>
      <c r="IQ73" s="395"/>
      <c r="IR73" s="395"/>
      <c r="IS73" s="395"/>
      <c r="IT73" s="395"/>
      <c r="IU73" s="395"/>
      <c r="IV73" s="395"/>
    </row>
    <row r="74" spans="1:256" s="405" customFormat="1" ht="14" hidden="1" customHeight="1" x14ac:dyDescent="0.2">
      <c r="A74" s="17" t="s">
        <v>186</v>
      </c>
      <c r="B74" s="42"/>
      <c r="C74" s="64" t="s">
        <v>332</v>
      </c>
      <c r="D74" s="18" t="s">
        <v>188</v>
      </c>
      <c r="E74" s="18" t="s">
        <v>92</v>
      </c>
      <c r="F74" s="19">
        <v>1</v>
      </c>
      <c r="G74" s="19">
        <v>1</v>
      </c>
      <c r="H74" s="19">
        <v>0</v>
      </c>
      <c r="I74" s="20"/>
      <c r="J74" s="21" t="s">
        <v>333</v>
      </c>
      <c r="K74" s="22" t="s">
        <v>334</v>
      </c>
      <c r="L74" s="379" t="s">
        <v>3196</v>
      </c>
      <c r="M74" s="23" t="s">
        <v>336</v>
      </c>
      <c r="N74" s="24">
        <f t="shared" si="16"/>
        <v>2005</v>
      </c>
      <c r="O74" s="25">
        <v>38639</v>
      </c>
      <c r="P74" s="23" t="s">
        <v>75</v>
      </c>
      <c r="Q74" s="23" t="s">
        <v>75</v>
      </c>
      <c r="R74" s="23" t="s">
        <v>75</v>
      </c>
      <c r="S74" s="23" t="s">
        <v>75</v>
      </c>
      <c r="T74" s="23" t="s">
        <v>75</v>
      </c>
      <c r="U74" s="23" t="s">
        <v>75</v>
      </c>
      <c r="V74" s="19">
        <v>1</v>
      </c>
      <c r="W74" s="19">
        <f t="shared" si="11"/>
        <v>0</v>
      </c>
      <c r="X74" s="19">
        <f t="shared" si="12"/>
        <v>0</v>
      </c>
      <c r="Y74" s="19">
        <f t="shared" si="13"/>
        <v>0</v>
      </c>
      <c r="Z74" s="19">
        <v>-1</v>
      </c>
      <c r="AA74" s="19">
        <v>-2</v>
      </c>
      <c r="AB74" s="19">
        <v>1</v>
      </c>
      <c r="AC74" s="19">
        <v>1</v>
      </c>
      <c r="AD74" s="19">
        <v>0</v>
      </c>
      <c r="AE74" s="19">
        <v>0</v>
      </c>
      <c r="AF74" s="19">
        <v>1</v>
      </c>
      <c r="AG74" s="19">
        <v>1</v>
      </c>
      <c r="AH74" s="19">
        <v>1</v>
      </c>
      <c r="AI74" s="19">
        <v>1</v>
      </c>
      <c r="AJ74" s="18" t="s">
        <v>190</v>
      </c>
      <c r="AK74" s="18" t="s">
        <v>97</v>
      </c>
      <c r="AL74" s="21" t="s">
        <v>337</v>
      </c>
      <c r="AM74" s="19">
        <f t="shared" si="17"/>
        <v>3</v>
      </c>
      <c r="AN74" s="19">
        <v>1</v>
      </c>
      <c r="AO74" s="19">
        <v>1</v>
      </c>
      <c r="AP74" s="19">
        <v>1</v>
      </c>
      <c r="AQ74" s="19">
        <v>-1</v>
      </c>
      <c r="AR74" s="19">
        <v>-1</v>
      </c>
      <c r="AS74" s="19">
        <v>-1</v>
      </c>
      <c r="AT74" s="19">
        <v>0</v>
      </c>
      <c r="AU74" s="26">
        <f t="shared" si="18"/>
        <v>-1</v>
      </c>
      <c r="AV74" s="19">
        <v>0</v>
      </c>
      <c r="AW74" s="19">
        <v>0</v>
      </c>
      <c r="AX74" s="26">
        <v>0</v>
      </c>
      <c r="AY74" s="402">
        <v>0</v>
      </c>
      <c r="AZ74" s="19">
        <v>0</v>
      </c>
      <c r="BA74" s="19">
        <v>0</v>
      </c>
      <c r="BB74" s="19">
        <v>0</v>
      </c>
      <c r="BC74" s="19">
        <v>0</v>
      </c>
      <c r="BD74" s="28"/>
      <c r="BE74" s="20"/>
      <c r="BF74" s="20"/>
      <c r="BG74" s="20"/>
      <c r="BH74" s="20"/>
      <c r="BI74" s="20"/>
      <c r="BJ74" s="19">
        <v>1</v>
      </c>
      <c r="BK74" s="20"/>
      <c r="BL74" s="20"/>
      <c r="BM74" s="20"/>
      <c r="BN74" s="20"/>
      <c r="BO74" s="20"/>
      <c r="BP74" s="395"/>
      <c r="BQ74" s="395"/>
      <c r="BR74" s="395"/>
      <c r="BS74" s="395"/>
      <c r="BT74" s="395"/>
      <c r="BU74" s="395"/>
      <c r="BV74" s="395"/>
      <c r="BW74" s="395"/>
      <c r="BX74" s="395"/>
      <c r="BY74" s="395"/>
      <c r="BZ74" s="395"/>
      <c r="CA74" s="395"/>
      <c r="CB74" s="395"/>
      <c r="CC74" s="395"/>
      <c r="CD74" s="395"/>
      <c r="CE74" s="395"/>
      <c r="CF74" s="395"/>
      <c r="CG74" s="395"/>
      <c r="CH74" s="395"/>
      <c r="CI74" s="395"/>
      <c r="CJ74" s="395"/>
      <c r="CK74" s="395"/>
      <c r="CL74" s="395"/>
      <c r="CM74" s="395"/>
      <c r="CN74" s="395"/>
      <c r="CO74" s="395"/>
      <c r="CP74" s="395"/>
      <c r="CQ74" s="395"/>
      <c r="CR74" s="395"/>
      <c r="CS74" s="395"/>
      <c r="CT74" s="395"/>
      <c r="CU74" s="395"/>
      <c r="CV74" s="395"/>
      <c r="CW74" s="395"/>
      <c r="CX74" s="395"/>
      <c r="CY74" s="395"/>
      <c r="CZ74" s="395"/>
      <c r="DA74" s="395"/>
      <c r="DB74" s="395"/>
      <c r="DC74" s="395"/>
      <c r="DD74" s="395"/>
      <c r="DE74" s="395"/>
      <c r="DF74" s="395"/>
      <c r="DG74" s="395"/>
      <c r="DH74" s="395"/>
      <c r="DI74" s="395"/>
      <c r="DJ74" s="395"/>
      <c r="DK74" s="395"/>
      <c r="DL74" s="395"/>
      <c r="DM74" s="395"/>
      <c r="DN74" s="395"/>
      <c r="DO74" s="395"/>
      <c r="DP74" s="395"/>
      <c r="DQ74" s="395"/>
      <c r="DR74" s="395"/>
      <c r="DS74" s="395"/>
      <c r="DT74" s="395"/>
      <c r="DU74" s="395"/>
      <c r="DV74" s="395"/>
      <c r="DW74" s="395"/>
      <c r="DX74" s="395"/>
      <c r="DY74" s="395"/>
      <c r="DZ74" s="395"/>
      <c r="EA74" s="395"/>
      <c r="EB74" s="395"/>
      <c r="EC74" s="395"/>
      <c r="ED74" s="395"/>
      <c r="EE74" s="395"/>
      <c r="EF74" s="395"/>
      <c r="EG74" s="395"/>
      <c r="EH74" s="395"/>
      <c r="EI74" s="395"/>
      <c r="EJ74" s="395"/>
      <c r="EK74" s="395"/>
      <c r="EL74" s="395"/>
      <c r="EM74" s="395"/>
      <c r="EN74" s="395"/>
      <c r="EO74" s="395"/>
      <c r="EP74" s="395"/>
      <c r="EQ74" s="395"/>
      <c r="ER74" s="395"/>
      <c r="ES74" s="395"/>
      <c r="ET74" s="395"/>
      <c r="EU74" s="395"/>
      <c r="EV74" s="395"/>
      <c r="EW74" s="395"/>
      <c r="EX74" s="395"/>
      <c r="EY74" s="395"/>
      <c r="EZ74" s="395"/>
      <c r="FA74" s="395"/>
      <c r="FB74" s="395"/>
      <c r="FC74" s="395"/>
      <c r="FD74" s="395"/>
      <c r="FE74" s="395"/>
      <c r="FF74" s="395"/>
      <c r="FG74" s="395"/>
      <c r="FH74" s="395"/>
      <c r="FI74" s="395"/>
      <c r="FJ74" s="395"/>
      <c r="FK74" s="395"/>
      <c r="FL74" s="395"/>
      <c r="FM74" s="395"/>
      <c r="FN74" s="395"/>
      <c r="FO74" s="395"/>
      <c r="FP74" s="395"/>
      <c r="FQ74" s="395"/>
      <c r="FR74" s="395"/>
      <c r="FS74" s="395"/>
      <c r="FT74" s="395"/>
      <c r="FU74" s="395"/>
      <c r="FV74" s="395"/>
      <c r="FW74" s="395"/>
      <c r="FX74" s="395"/>
      <c r="FY74" s="395"/>
      <c r="FZ74" s="395"/>
      <c r="GA74" s="395"/>
      <c r="GB74" s="395"/>
      <c r="GC74" s="395"/>
      <c r="GD74" s="395"/>
      <c r="GE74" s="395"/>
      <c r="GF74" s="395"/>
      <c r="GG74" s="395"/>
      <c r="GH74" s="395"/>
      <c r="GI74" s="395"/>
      <c r="GJ74" s="395"/>
      <c r="GK74" s="395"/>
      <c r="GL74" s="395"/>
      <c r="GM74" s="395"/>
      <c r="GN74" s="395"/>
      <c r="GO74" s="395"/>
      <c r="GP74" s="395"/>
      <c r="GQ74" s="395"/>
      <c r="GR74" s="395"/>
      <c r="GS74" s="395"/>
      <c r="GT74" s="395"/>
      <c r="GU74" s="395"/>
      <c r="GV74" s="395"/>
      <c r="GW74" s="395"/>
      <c r="GX74" s="395"/>
      <c r="GY74" s="395"/>
      <c r="GZ74" s="395"/>
      <c r="HA74" s="395"/>
      <c r="HB74" s="395"/>
      <c r="HC74" s="395"/>
      <c r="HD74" s="395"/>
      <c r="HE74" s="395"/>
      <c r="HF74" s="395"/>
      <c r="HG74" s="395"/>
      <c r="HH74" s="395"/>
      <c r="HI74" s="395"/>
      <c r="HJ74" s="395"/>
      <c r="HK74" s="395"/>
      <c r="HL74" s="395"/>
      <c r="HM74" s="395"/>
      <c r="HN74" s="395"/>
      <c r="HO74" s="395"/>
      <c r="HP74" s="395"/>
      <c r="HQ74" s="395"/>
      <c r="HR74" s="395"/>
      <c r="HS74" s="395"/>
      <c r="HT74" s="395"/>
      <c r="HU74" s="395"/>
      <c r="HV74" s="395"/>
      <c r="HW74" s="395"/>
      <c r="HX74" s="395"/>
      <c r="HY74" s="395"/>
      <c r="HZ74" s="395"/>
      <c r="IA74" s="395"/>
      <c r="IB74" s="395"/>
      <c r="IC74" s="395"/>
      <c r="ID74" s="395"/>
      <c r="IE74" s="395"/>
      <c r="IF74" s="395"/>
      <c r="IG74" s="395"/>
      <c r="IH74" s="395"/>
      <c r="II74" s="395"/>
      <c r="IJ74" s="395"/>
      <c r="IK74" s="395"/>
      <c r="IL74" s="395"/>
      <c r="IM74" s="395"/>
      <c r="IN74" s="395"/>
      <c r="IO74" s="395"/>
      <c r="IP74" s="395"/>
      <c r="IQ74" s="395"/>
      <c r="IR74" s="395"/>
      <c r="IS74" s="395"/>
      <c r="IT74" s="395"/>
      <c r="IU74" s="395"/>
      <c r="IV74" s="395"/>
    </row>
    <row r="75" spans="1:256" s="405" customFormat="1" ht="14" hidden="1" customHeight="1" x14ac:dyDescent="0.2">
      <c r="A75" s="17" t="s">
        <v>186</v>
      </c>
      <c r="B75" s="42"/>
      <c r="C75" s="64" t="s">
        <v>332</v>
      </c>
      <c r="D75" s="18" t="s">
        <v>188</v>
      </c>
      <c r="E75" s="18" t="s">
        <v>92</v>
      </c>
      <c r="F75" s="19">
        <v>1</v>
      </c>
      <c r="G75" s="19">
        <v>1</v>
      </c>
      <c r="H75" s="19">
        <v>0</v>
      </c>
      <c r="I75" s="20"/>
      <c r="J75" s="21" t="s">
        <v>594</v>
      </c>
      <c r="K75" s="22" t="s">
        <v>595</v>
      </c>
      <c r="L75" s="21" t="s">
        <v>596</v>
      </c>
      <c r="M75" s="24">
        <v>1961</v>
      </c>
      <c r="N75" s="24">
        <f t="shared" si="16"/>
        <v>2007</v>
      </c>
      <c r="O75" s="25">
        <v>39139</v>
      </c>
      <c r="P75" s="23" t="s">
        <v>75</v>
      </c>
      <c r="Q75" s="23" t="s">
        <v>75</v>
      </c>
      <c r="R75" s="23" t="s">
        <v>75</v>
      </c>
      <c r="S75" s="23" t="s">
        <v>75</v>
      </c>
      <c r="T75" s="23" t="s">
        <v>75</v>
      </c>
      <c r="U75" s="23" t="s">
        <v>75</v>
      </c>
      <c r="V75" s="19">
        <v>1</v>
      </c>
      <c r="W75" s="19">
        <f t="shared" si="11"/>
        <v>0</v>
      </c>
      <c r="X75" s="19">
        <f t="shared" si="12"/>
        <v>0</v>
      </c>
      <c r="Y75" s="19">
        <f t="shared" si="13"/>
        <v>0</v>
      </c>
      <c r="Z75" s="19">
        <v>-1</v>
      </c>
      <c r="AA75" s="19">
        <v>-2</v>
      </c>
      <c r="AB75" s="19">
        <v>1</v>
      </c>
      <c r="AC75" s="19">
        <v>1</v>
      </c>
      <c r="AD75" s="19">
        <v>0</v>
      </c>
      <c r="AE75" s="19">
        <v>1</v>
      </c>
      <c r="AF75" s="19">
        <v>1</v>
      </c>
      <c r="AG75" s="19">
        <v>1</v>
      </c>
      <c r="AH75" s="19">
        <v>1</v>
      </c>
      <c r="AI75" s="19">
        <v>1</v>
      </c>
      <c r="AJ75" s="18" t="s">
        <v>190</v>
      </c>
      <c r="AK75" s="18" t="s">
        <v>97</v>
      </c>
      <c r="AL75" s="21" t="s">
        <v>597</v>
      </c>
      <c r="AM75" s="19">
        <f t="shared" si="17"/>
        <v>3</v>
      </c>
      <c r="AN75" s="19">
        <v>1</v>
      </c>
      <c r="AO75" s="19">
        <v>1</v>
      </c>
      <c r="AP75" s="19">
        <v>1</v>
      </c>
      <c r="AQ75" s="19">
        <v>-1</v>
      </c>
      <c r="AR75" s="19">
        <v>-1</v>
      </c>
      <c r="AS75" s="19">
        <v>0</v>
      </c>
      <c r="AT75" s="19">
        <v>0</v>
      </c>
      <c r="AU75" s="26">
        <f t="shared" si="18"/>
        <v>-1</v>
      </c>
      <c r="AV75" s="19">
        <v>0</v>
      </c>
      <c r="AW75" s="19">
        <v>0</v>
      </c>
      <c r="AX75" s="26">
        <v>0</v>
      </c>
      <c r="AY75" s="402">
        <v>0</v>
      </c>
      <c r="AZ75" s="19">
        <v>0</v>
      </c>
      <c r="BA75" s="19">
        <v>0</v>
      </c>
      <c r="BB75" s="19">
        <v>0</v>
      </c>
      <c r="BC75" s="19">
        <v>0</v>
      </c>
      <c r="BD75" s="28"/>
      <c r="BE75" s="20"/>
      <c r="BF75" s="20"/>
      <c r="BG75" s="20"/>
      <c r="BH75" s="20"/>
      <c r="BI75" s="20"/>
      <c r="BJ75" s="19">
        <v>1</v>
      </c>
      <c r="BK75" s="20"/>
      <c r="BL75" s="20"/>
      <c r="BM75" s="20"/>
      <c r="BN75" s="20"/>
      <c r="BO75" s="20"/>
      <c r="BP75" s="395"/>
      <c r="BQ75" s="395"/>
      <c r="BR75" s="395"/>
      <c r="BS75" s="395"/>
      <c r="BT75" s="395"/>
      <c r="BU75" s="395"/>
      <c r="BV75" s="395"/>
      <c r="BW75" s="395"/>
      <c r="BX75" s="395"/>
      <c r="BY75" s="395"/>
      <c r="BZ75" s="395"/>
      <c r="CA75" s="395"/>
      <c r="CB75" s="395"/>
      <c r="CC75" s="395"/>
      <c r="CD75" s="395"/>
      <c r="CE75" s="395"/>
      <c r="CF75" s="395"/>
      <c r="CG75" s="395"/>
      <c r="CH75" s="395"/>
      <c r="CI75" s="395"/>
      <c r="CJ75" s="395"/>
      <c r="CK75" s="395"/>
      <c r="CL75" s="395"/>
      <c r="CM75" s="395"/>
      <c r="CN75" s="395"/>
      <c r="CO75" s="395"/>
      <c r="CP75" s="395"/>
      <c r="CQ75" s="395"/>
      <c r="CR75" s="395"/>
      <c r="CS75" s="395"/>
      <c r="CT75" s="395"/>
      <c r="CU75" s="395"/>
      <c r="CV75" s="395"/>
      <c r="CW75" s="395"/>
      <c r="CX75" s="395"/>
      <c r="CY75" s="395"/>
      <c r="CZ75" s="395"/>
      <c r="DA75" s="395"/>
      <c r="DB75" s="395"/>
      <c r="DC75" s="395"/>
      <c r="DD75" s="395"/>
      <c r="DE75" s="395"/>
      <c r="DF75" s="395"/>
      <c r="DG75" s="395"/>
      <c r="DH75" s="395"/>
      <c r="DI75" s="395"/>
      <c r="DJ75" s="395"/>
      <c r="DK75" s="395"/>
      <c r="DL75" s="395"/>
      <c r="DM75" s="395"/>
      <c r="DN75" s="395"/>
      <c r="DO75" s="395"/>
      <c r="DP75" s="395"/>
      <c r="DQ75" s="395"/>
      <c r="DR75" s="395"/>
      <c r="DS75" s="395"/>
      <c r="DT75" s="395"/>
      <c r="DU75" s="395"/>
      <c r="DV75" s="395"/>
      <c r="DW75" s="395"/>
      <c r="DX75" s="395"/>
      <c r="DY75" s="395"/>
      <c r="DZ75" s="395"/>
      <c r="EA75" s="395"/>
      <c r="EB75" s="395"/>
      <c r="EC75" s="395"/>
      <c r="ED75" s="395"/>
      <c r="EE75" s="395"/>
      <c r="EF75" s="395"/>
      <c r="EG75" s="395"/>
      <c r="EH75" s="395"/>
      <c r="EI75" s="395"/>
      <c r="EJ75" s="395"/>
      <c r="EK75" s="395"/>
      <c r="EL75" s="395"/>
      <c r="EM75" s="395"/>
      <c r="EN75" s="395"/>
      <c r="EO75" s="395"/>
      <c r="EP75" s="395"/>
      <c r="EQ75" s="395"/>
      <c r="ER75" s="395"/>
      <c r="ES75" s="395"/>
      <c r="ET75" s="395"/>
      <c r="EU75" s="395"/>
      <c r="EV75" s="395"/>
      <c r="EW75" s="395"/>
      <c r="EX75" s="395"/>
      <c r="EY75" s="395"/>
      <c r="EZ75" s="395"/>
      <c r="FA75" s="395"/>
      <c r="FB75" s="395"/>
      <c r="FC75" s="395"/>
      <c r="FD75" s="395"/>
      <c r="FE75" s="395"/>
      <c r="FF75" s="395"/>
      <c r="FG75" s="395"/>
      <c r="FH75" s="395"/>
      <c r="FI75" s="395"/>
      <c r="FJ75" s="395"/>
      <c r="FK75" s="395"/>
      <c r="FL75" s="395"/>
      <c r="FM75" s="395"/>
      <c r="FN75" s="395"/>
      <c r="FO75" s="395"/>
      <c r="FP75" s="395"/>
      <c r="FQ75" s="395"/>
      <c r="FR75" s="395"/>
      <c r="FS75" s="395"/>
      <c r="FT75" s="395"/>
      <c r="FU75" s="395"/>
      <c r="FV75" s="395"/>
      <c r="FW75" s="395"/>
      <c r="FX75" s="395"/>
      <c r="FY75" s="395"/>
      <c r="FZ75" s="395"/>
      <c r="GA75" s="395"/>
      <c r="GB75" s="395"/>
      <c r="GC75" s="395"/>
      <c r="GD75" s="395"/>
      <c r="GE75" s="395"/>
      <c r="GF75" s="395"/>
      <c r="GG75" s="395"/>
      <c r="GH75" s="395"/>
      <c r="GI75" s="395"/>
      <c r="GJ75" s="395"/>
      <c r="GK75" s="395"/>
      <c r="GL75" s="395"/>
      <c r="GM75" s="395"/>
      <c r="GN75" s="395"/>
      <c r="GO75" s="395"/>
      <c r="GP75" s="395"/>
      <c r="GQ75" s="395"/>
      <c r="GR75" s="395"/>
      <c r="GS75" s="395"/>
      <c r="GT75" s="395"/>
      <c r="GU75" s="395"/>
      <c r="GV75" s="395"/>
      <c r="GW75" s="395"/>
      <c r="GX75" s="395"/>
      <c r="GY75" s="395"/>
      <c r="GZ75" s="395"/>
      <c r="HA75" s="395"/>
      <c r="HB75" s="395"/>
      <c r="HC75" s="395"/>
      <c r="HD75" s="395"/>
      <c r="HE75" s="395"/>
      <c r="HF75" s="395"/>
      <c r="HG75" s="395"/>
      <c r="HH75" s="395"/>
      <c r="HI75" s="395"/>
      <c r="HJ75" s="395"/>
      <c r="HK75" s="395"/>
      <c r="HL75" s="395"/>
      <c r="HM75" s="395"/>
      <c r="HN75" s="395"/>
      <c r="HO75" s="395"/>
      <c r="HP75" s="395"/>
      <c r="HQ75" s="395"/>
      <c r="HR75" s="395"/>
      <c r="HS75" s="395"/>
      <c r="HT75" s="395"/>
      <c r="HU75" s="395"/>
      <c r="HV75" s="395"/>
      <c r="HW75" s="395"/>
      <c r="HX75" s="395"/>
      <c r="HY75" s="395"/>
      <c r="HZ75" s="395"/>
      <c r="IA75" s="395"/>
      <c r="IB75" s="395"/>
      <c r="IC75" s="395"/>
      <c r="ID75" s="395"/>
      <c r="IE75" s="395"/>
      <c r="IF75" s="395"/>
      <c r="IG75" s="395"/>
      <c r="IH75" s="395"/>
      <c r="II75" s="395"/>
      <c r="IJ75" s="395"/>
      <c r="IK75" s="395"/>
      <c r="IL75" s="395"/>
      <c r="IM75" s="395"/>
      <c r="IN75" s="395"/>
      <c r="IO75" s="395"/>
      <c r="IP75" s="395"/>
      <c r="IQ75" s="395"/>
      <c r="IR75" s="395"/>
      <c r="IS75" s="395"/>
      <c r="IT75" s="395"/>
      <c r="IU75" s="395"/>
      <c r="IV75" s="395"/>
    </row>
    <row r="76" spans="1:256" s="405" customFormat="1" ht="14" hidden="1" customHeight="1" x14ac:dyDescent="0.2">
      <c r="A76" s="17" t="s">
        <v>466</v>
      </c>
      <c r="B76" s="17" t="s">
        <v>676</v>
      </c>
      <c r="C76" s="64" t="s">
        <v>1790</v>
      </c>
      <c r="D76" s="18" t="s">
        <v>678</v>
      </c>
      <c r="E76" s="18" t="s">
        <v>92</v>
      </c>
      <c r="F76" s="19">
        <v>1</v>
      </c>
      <c r="G76" s="19">
        <v>0</v>
      </c>
      <c r="H76" s="20"/>
      <c r="I76" s="20"/>
      <c r="J76" s="21" t="s">
        <v>1779</v>
      </c>
      <c r="K76" s="22" t="s">
        <v>1789</v>
      </c>
      <c r="L76" s="375" t="s">
        <v>3577</v>
      </c>
      <c r="M76" s="23" t="s">
        <v>1781</v>
      </c>
      <c r="N76" s="24">
        <f t="shared" si="16"/>
        <v>2006</v>
      </c>
      <c r="O76" s="25">
        <v>38974</v>
      </c>
      <c r="P76" s="23" t="s">
        <v>75</v>
      </c>
      <c r="Q76" s="23" t="s">
        <v>75</v>
      </c>
      <c r="R76" s="23" t="s">
        <v>75</v>
      </c>
      <c r="S76" s="23" t="s">
        <v>75</v>
      </c>
      <c r="T76" s="23" t="s">
        <v>75</v>
      </c>
      <c r="U76" s="23" t="s">
        <v>75</v>
      </c>
      <c r="V76" s="19">
        <v>1</v>
      </c>
      <c r="W76" s="19">
        <f t="shared" si="11"/>
        <v>0</v>
      </c>
      <c r="X76" s="19">
        <f t="shared" si="12"/>
        <v>0</v>
      </c>
      <c r="Y76" s="19">
        <f t="shared" si="13"/>
        <v>0</v>
      </c>
      <c r="Z76" s="19">
        <v>-1</v>
      </c>
      <c r="AA76" s="19">
        <v>-2</v>
      </c>
      <c r="AB76" s="19">
        <v>1</v>
      </c>
      <c r="AC76" s="19">
        <v>1</v>
      </c>
      <c r="AD76" s="19">
        <v>0</v>
      </c>
      <c r="AE76" s="19">
        <v>1</v>
      </c>
      <c r="AF76" s="19">
        <v>1</v>
      </c>
      <c r="AG76" s="19">
        <v>1</v>
      </c>
      <c r="AH76" s="19">
        <v>1</v>
      </c>
      <c r="AI76" s="19">
        <v>1</v>
      </c>
      <c r="AJ76" s="18" t="s">
        <v>87</v>
      </c>
      <c r="AK76" s="18" t="s">
        <v>97</v>
      </c>
      <c r="AL76" s="21" t="s">
        <v>1782</v>
      </c>
      <c r="AM76" s="19">
        <f t="shared" si="17"/>
        <v>3</v>
      </c>
      <c r="AN76" s="19">
        <v>1</v>
      </c>
      <c r="AO76" s="19">
        <v>1</v>
      </c>
      <c r="AP76" s="19">
        <v>1</v>
      </c>
      <c r="AQ76" s="19">
        <v>1</v>
      </c>
      <c r="AR76" s="19">
        <v>1</v>
      </c>
      <c r="AS76" s="19">
        <v>-1</v>
      </c>
      <c r="AT76" s="19">
        <v>0</v>
      </c>
      <c r="AU76" s="26">
        <f t="shared" si="18"/>
        <v>-1</v>
      </c>
      <c r="AV76" s="19">
        <v>0</v>
      </c>
      <c r="AW76" s="19">
        <v>0</v>
      </c>
      <c r="AX76" s="19">
        <v>0</v>
      </c>
      <c r="AY76" s="402">
        <v>0</v>
      </c>
      <c r="AZ76" s="19">
        <v>0</v>
      </c>
      <c r="BA76" s="19">
        <v>0</v>
      </c>
      <c r="BB76" s="19">
        <v>0</v>
      </c>
      <c r="BC76" s="19">
        <v>0</v>
      </c>
      <c r="BD76" s="28"/>
      <c r="BE76" s="20"/>
      <c r="BF76" s="20"/>
      <c r="BG76" s="20"/>
      <c r="BH76" s="20"/>
      <c r="BI76" s="20"/>
      <c r="BJ76" s="19">
        <v>1</v>
      </c>
      <c r="BK76" s="20"/>
      <c r="BL76" s="20"/>
      <c r="BM76" s="20"/>
      <c r="BN76" s="20"/>
      <c r="BO76" s="20"/>
      <c r="BP76" s="395"/>
      <c r="BQ76" s="395"/>
      <c r="BR76" s="395"/>
      <c r="BS76" s="395"/>
      <c r="BT76" s="395"/>
      <c r="BU76" s="395"/>
      <c r="BV76" s="395"/>
      <c r="BW76" s="395"/>
      <c r="BX76" s="395"/>
      <c r="BY76" s="395"/>
      <c r="BZ76" s="395"/>
      <c r="CA76" s="395"/>
      <c r="CB76" s="395"/>
      <c r="CC76" s="395"/>
      <c r="CD76" s="395"/>
      <c r="CE76" s="395"/>
      <c r="CF76" s="395"/>
      <c r="CG76" s="395"/>
      <c r="CH76" s="395"/>
      <c r="CI76" s="395"/>
      <c r="CJ76" s="395"/>
      <c r="CK76" s="395"/>
      <c r="CL76" s="395"/>
      <c r="CM76" s="395"/>
      <c r="CN76" s="395"/>
      <c r="CO76" s="395"/>
      <c r="CP76" s="395"/>
      <c r="CQ76" s="395"/>
      <c r="CR76" s="395"/>
      <c r="CS76" s="395"/>
      <c r="CT76" s="395"/>
      <c r="CU76" s="395"/>
      <c r="CV76" s="395"/>
      <c r="CW76" s="395"/>
      <c r="CX76" s="395"/>
      <c r="CY76" s="395"/>
      <c r="CZ76" s="395"/>
      <c r="DA76" s="395"/>
      <c r="DB76" s="395"/>
      <c r="DC76" s="395"/>
      <c r="DD76" s="395"/>
      <c r="DE76" s="395"/>
      <c r="DF76" s="395"/>
      <c r="DG76" s="395"/>
      <c r="DH76" s="395"/>
      <c r="DI76" s="395"/>
      <c r="DJ76" s="395"/>
      <c r="DK76" s="395"/>
      <c r="DL76" s="395"/>
      <c r="DM76" s="395"/>
      <c r="DN76" s="395"/>
      <c r="DO76" s="395"/>
      <c r="DP76" s="395"/>
      <c r="DQ76" s="395"/>
      <c r="DR76" s="395"/>
      <c r="DS76" s="395"/>
      <c r="DT76" s="395"/>
      <c r="DU76" s="395"/>
      <c r="DV76" s="395"/>
      <c r="DW76" s="395"/>
      <c r="DX76" s="395"/>
      <c r="DY76" s="395"/>
      <c r="DZ76" s="395"/>
      <c r="EA76" s="395"/>
      <c r="EB76" s="395"/>
      <c r="EC76" s="395"/>
      <c r="ED76" s="395"/>
      <c r="EE76" s="395"/>
      <c r="EF76" s="395"/>
      <c r="EG76" s="395"/>
      <c r="EH76" s="395"/>
      <c r="EI76" s="395"/>
      <c r="EJ76" s="395"/>
      <c r="EK76" s="395"/>
      <c r="EL76" s="395"/>
      <c r="EM76" s="395"/>
      <c r="EN76" s="395"/>
      <c r="EO76" s="395"/>
      <c r="EP76" s="395"/>
      <c r="EQ76" s="395"/>
      <c r="ER76" s="395"/>
      <c r="ES76" s="395"/>
      <c r="ET76" s="395"/>
      <c r="EU76" s="395"/>
      <c r="EV76" s="395"/>
      <c r="EW76" s="395"/>
      <c r="EX76" s="395"/>
      <c r="EY76" s="395"/>
      <c r="EZ76" s="395"/>
      <c r="FA76" s="395"/>
      <c r="FB76" s="395"/>
      <c r="FC76" s="395"/>
      <c r="FD76" s="395"/>
      <c r="FE76" s="395"/>
      <c r="FF76" s="395"/>
      <c r="FG76" s="395"/>
      <c r="FH76" s="395"/>
      <c r="FI76" s="395"/>
      <c r="FJ76" s="395"/>
      <c r="FK76" s="395"/>
      <c r="FL76" s="395"/>
      <c r="FM76" s="395"/>
      <c r="FN76" s="395"/>
      <c r="FO76" s="395"/>
      <c r="FP76" s="395"/>
      <c r="FQ76" s="395"/>
      <c r="FR76" s="395"/>
      <c r="FS76" s="395"/>
      <c r="FT76" s="395"/>
      <c r="FU76" s="395"/>
      <c r="FV76" s="395"/>
      <c r="FW76" s="395"/>
      <c r="FX76" s="395"/>
      <c r="FY76" s="395"/>
      <c r="FZ76" s="395"/>
      <c r="GA76" s="395"/>
      <c r="GB76" s="395"/>
      <c r="GC76" s="395"/>
      <c r="GD76" s="395"/>
      <c r="GE76" s="395"/>
      <c r="GF76" s="395"/>
      <c r="GG76" s="395"/>
      <c r="GH76" s="395"/>
      <c r="GI76" s="395"/>
      <c r="GJ76" s="395"/>
      <c r="GK76" s="395"/>
      <c r="GL76" s="395"/>
      <c r="GM76" s="395"/>
      <c r="GN76" s="395"/>
      <c r="GO76" s="395"/>
      <c r="GP76" s="395"/>
      <c r="GQ76" s="395"/>
      <c r="GR76" s="395"/>
      <c r="GS76" s="395"/>
      <c r="GT76" s="395"/>
      <c r="GU76" s="395"/>
      <c r="GV76" s="395"/>
      <c r="GW76" s="395"/>
      <c r="GX76" s="395"/>
      <c r="GY76" s="395"/>
      <c r="GZ76" s="395"/>
      <c r="HA76" s="395"/>
      <c r="HB76" s="395"/>
      <c r="HC76" s="395"/>
      <c r="HD76" s="395"/>
      <c r="HE76" s="395"/>
      <c r="HF76" s="395"/>
      <c r="HG76" s="395"/>
      <c r="HH76" s="395"/>
      <c r="HI76" s="395"/>
      <c r="HJ76" s="395"/>
      <c r="HK76" s="395"/>
      <c r="HL76" s="395"/>
      <c r="HM76" s="395"/>
      <c r="HN76" s="395"/>
      <c r="HO76" s="395"/>
      <c r="HP76" s="395"/>
      <c r="HQ76" s="395"/>
      <c r="HR76" s="395"/>
      <c r="HS76" s="395"/>
      <c r="HT76" s="395"/>
      <c r="HU76" s="395"/>
      <c r="HV76" s="395"/>
      <c r="HW76" s="395"/>
      <c r="HX76" s="395"/>
      <c r="HY76" s="395"/>
      <c r="HZ76" s="395"/>
      <c r="IA76" s="395"/>
      <c r="IB76" s="395"/>
      <c r="IC76" s="395"/>
      <c r="ID76" s="395"/>
      <c r="IE76" s="395"/>
      <c r="IF76" s="395"/>
      <c r="IG76" s="395"/>
      <c r="IH76" s="395"/>
      <c r="II76" s="395"/>
      <c r="IJ76" s="395"/>
      <c r="IK76" s="395"/>
      <c r="IL76" s="395"/>
      <c r="IM76" s="395"/>
      <c r="IN76" s="395"/>
      <c r="IO76" s="395"/>
      <c r="IP76" s="395"/>
      <c r="IQ76" s="395"/>
      <c r="IR76" s="395"/>
      <c r="IS76" s="395"/>
      <c r="IT76" s="395"/>
      <c r="IU76" s="395"/>
      <c r="IV76" s="395"/>
    </row>
    <row r="77" spans="1:256" ht="64" hidden="1" x14ac:dyDescent="0.2">
      <c r="A77" s="17" t="s">
        <v>740</v>
      </c>
      <c r="B77" s="17" t="s">
        <v>197</v>
      </c>
      <c r="C77" s="64" t="s">
        <v>741</v>
      </c>
      <c r="D77" s="18" t="s">
        <v>642</v>
      </c>
      <c r="E77" s="18" t="s">
        <v>137</v>
      </c>
      <c r="F77" s="19">
        <v>1</v>
      </c>
      <c r="G77" s="19">
        <v>0</v>
      </c>
      <c r="H77" s="19">
        <v>0</v>
      </c>
      <c r="I77" s="20"/>
      <c r="J77" s="21" t="s">
        <v>742</v>
      </c>
      <c r="K77" s="43"/>
      <c r="L77" s="21" t="s">
        <v>743</v>
      </c>
      <c r="M77" s="25"/>
      <c r="N77" s="24">
        <f t="shared" si="16"/>
        <v>2007</v>
      </c>
      <c r="O77" s="23" t="s">
        <v>75</v>
      </c>
      <c r="P77" s="23" t="s">
        <v>75</v>
      </c>
      <c r="Q77" s="23" t="s">
        <v>75</v>
      </c>
      <c r="R77" s="25">
        <v>39388</v>
      </c>
      <c r="S77" s="23" t="s">
        <v>75</v>
      </c>
      <c r="T77" s="23" t="s">
        <v>75</v>
      </c>
      <c r="U77" s="23" t="s">
        <v>75</v>
      </c>
      <c r="V77" s="19">
        <v>1</v>
      </c>
      <c r="W77" s="19">
        <f t="shared" si="11"/>
        <v>0</v>
      </c>
      <c r="X77" s="19">
        <f t="shared" si="12"/>
        <v>0</v>
      </c>
      <c r="Y77" s="19">
        <f t="shared" si="13"/>
        <v>0</v>
      </c>
      <c r="Z77" s="19">
        <v>-1</v>
      </c>
      <c r="AA77" s="19">
        <v>-2</v>
      </c>
      <c r="AB77" s="19">
        <v>0</v>
      </c>
      <c r="AC77" s="19">
        <v>0</v>
      </c>
      <c r="AD77" s="19">
        <v>1</v>
      </c>
      <c r="AE77" s="19">
        <v>0</v>
      </c>
      <c r="AF77" s="19">
        <v>0</v>
      </c>
      <c r="AG77" s="19">
        <v>1</v>
      </c>
      <c r="AH77" s="26">
        <v>1</v>
      </c>
      <c r="AI77" s="26">
        <v>1</v>
      </c>
      <c r="AJ77" s="18" t="s">
        <v>138</v>
      </c>
      <c r="AK77" s="18" t="s">
        <v>139</v>
      </c>
      <c r="AL77" s="21" t="s">
        <v>744</v>
      </c>
      <c r="AM77" s="19">
        <f t="shared" si="17"/>
        <v>2</v>
      </c>
      <c r="AN77" s="19">
        <v>-1</v>
      </c>
      <c r="AO77" s="19">
        <v>1</v>
      </c>
      <c r="AP77" s="19">
        <v>-1</v>
      </c>
      <c r="AQ77" s="19">
        <v>-1</v>
      </c>
      <c r="AR77" s="19">
        <v>-1</v>
      </c>
      <c r="AS77" s="19">
        <v>0</v>
      </c>
      <c r="AT77" s="19">
        <v>0</v>
      </c>
      <c r="AU77" s="26">
        <f t="shared" si="18"/>
        <v>-1</v>
      </c>
      <c r="AV77" s="19">
        <v>-1</v>
      </c>
      <c r="AW77" s="19">
        <v>0</v>
      </c>
      <c r="AX77" s="19">
        <v>0</v>
      </c>
      <c r="AY77" s="402">
        <v>0</v>
      </c>
      <c r="AZ77" s="19">
        <v>1</v>
      </c>
      <c r="BA77" s="19">
        <v>0</v>
      </c>
      <c r="BB77" s="19">
        <v>0</v>
      </c>
      <c r="BC77" s="19">
        <v>0</v>
      </c>
      <c r="BD77" s="28"/>
      <c r="BE77" s="20"/>
      <c r="BF77" s="20"/>
      <c r="BG77" s="20"/>
      <c r="BH77" s="18" t="s">
        <v>745</v>
      </c>
      <c r="BI77" s="20"/>
      <c r="BJ77" s="19">
        <v>1</v>
      </c>
      <c r="BK77" s="20"/>
      <c r="BL77" s="20"/>
      <c r="BM77" s="20"/>
      <c r="BN77" s="20"/>
      <c r="BO77" s="20"/>
      <c r="BP77" s="370"/>
      <c r="BQ77" s="370"/>
      <c r="BR77" s="370"/>
      <c r="BS77" s="370"/>
      <c r="BT77" s="370"/>
      <c r="BU77" s="370"/>
      <c r="BV77" s="370"/>
      <c r="BW77" s="370"/>
      <c r="BX77" s="370"/>
      <c r="BY77" s="370"/>
      <c r="BZ77" s="370"/>
      <c r="CA77" s="370"/>
      <c r="CB77" s="370"/>
      <c r="CC77" s="370"/>
      <c r="CD77" s="370"/>
      <c r="CE77" s="370"/>
      <c r="CF77" s="370"/>
      <c r="CG77" s="370"/>
      <c r="CH77" s="370"/>
      <c r="CI77" s="370"/>
      <c r="CJ77" s="370"/>
      <c r="CK77" s="370"/>
      <c r="CL77" s="370"/>
      <c r="CM77" s="370"/>
      <c r="CN77" s="370"/>
      <c r="CO77" s="370"/>
      <c r="CP77" s="370"/>
      <c r="CQ77" s="370"/>
      <c r="CR77" s="370"/>
      <c r="CS77" s="370"/>
      <c r="CT77" s="370"/>
      <c r="CU77" s="370"/>
      <c r="CV77" s="370"/>
      <c r="CW77" s="370"/>
      <c r="CX77" s="370"/>
      <c r="CY77" s="370"/>
      <c r="CZ77" s="370"/>
      <c r="DA77" s="370"/>
      <c r="DB77" s="370"/>
      <c r="DC77" s="370"/>
      <c r="DD77" s="370"/>
      <c r="DE77" s="370"/>
      <c r="DF77" s="370"/>
      <c r="DG77" s="370"/>
      <c r="DH77" s="370"/>
      <c r="DI77" s="370"/>
      <c r="DJ77" s="370"/>
      <c r="DK77" s="370"/>
      <c r="DL77" s="370"/>
      <c r="DM77" s="370"/>
      <c r="DN77" s="370"/>
      <c r="DO77" s="370"/>
      <c r="DP77" s="370"/>
      <c r="DQ77" s="370"/>
      <c r="DR77" s="370"/>
      <c r="DS77" s="370"/>
      <c r="DT77" s="370"/>
      <c r="DU77" s="370"/>
      <c r="DV77" s="370"/>
      <c r="DW77" s="370"/>
      <c r="DX77" s="370"/>
      <c r="DY77" s="370"/>
      <c r="DZ77" s="370"/>
      <c r="EA77" s="370"/>
      <c r="EB77" s="370"/>
      <c r="EC77" s="370"/>
      <c r="ED77" s="370"/>
      <c r="EE77" s="370"/>
      <c r="EF77" s="370"/>
      <c r="EG77" s="370"/>
      <c r="EH77" s="370"/>
      <c r="EI77" s="370"/>
      <c r="EJ77" s="370"/>
      <c r="EK77" s="370"/>
      <c r="EL77" s="370"/>
      <c r="EM77" s="370"/>
      <c r="EN77" s="370"/>
      <c r="EO77" s="370"/>
      <c r="EP77" s="370"/>
      <c r="EQ77" s="370"/>
      <c r="ER77" s="370"/>
      <c r="ES77" s="370"/>
      <c r="ET77" s="370"/>
      <c r="EU77" s="370"/>
      <c r="EV77" s="370"/>
      <c r="EW77" s="370"/>
      <c r="EX77" s="370"/>
      <c r="EY77" s="370"/>
      <c r="EZ77" s="370"/>
      <c r="FA77" s="370"/>
      <c r="FB77" s="370"/>
      <c r="FC77" s="370"/>
      <c r="FD77" s="370"/>
      <c r="FE77" s="370"/>
      <c r="FF77" s="370"/>
      <c r="FG77" s="370"/>
      <c r="FH77" s="370"/>
      <c r="FI77" s="370"/>
      <c r="FJ77" s="370"/>
      <c r="FK77" s="370"/>
      <c r="FL77" s="370"/>
      <c r="FM77" s="370"/>
      <c r="FN77" s="370"/>
      <c r="FO77" s="370"/>
      <c r="FP77" s="370"/>
      <c r="FQ77" s="370"/>
      <c r="FR77" s="370"/>
      <c r="FS77" s="370"/>
      <c r="FT77" s="370"/>
      <c r="FU77" s="370"/>
      <c r="FV77" s="370"/>
      <c r="FW77" s="370"/>
      <c r="FX77" s="370"/>
      <c r="FY77" s="370"/>
      <c r="FZ77" s="370"/>
      <c r="GA77" s="370"/>
      <c r="GB77" s="370"/>
      <c r="GC77" s="370"/>
      <c r="GD77" s="370"/>
      <c r="GE77" s="370"/>
      <c r="GF77" s="370"/>
      <c r="GG77" s="370"/>
      <c r="GH77" s="370"/>
      <c r="GI77" s="370"/>
      <c r="GJ77" s="370"/>
      <c r="GK77" s="370"/>
      <c r="GL77" s="370"/>
      <c r="GM77" s="370"/>
      <c r="GN77" s="370"/>
      <c r="GO77" s="370"/>
      <c r="GP77" s="370"/>
      <c r="GQ77" s="370"/>
      <c r="GR77" s="370"/>
      <c r="GS77" s="370"/>
      <c r="GT77" s="370"/>
      <c r="GU77" s="370"/>
      <c r="GV77" s="370"/>
      <c r="GW77" s="370"/>
      <c r="GX77" s="370"/>
      <c r="GY77" s="370"/>
      <c r="GZ77" s="370"/>
      <c r="HA77" s="370"/>
      <c r="HB77" s="370"/>
      <c r="HC77" s="370"/>
      <c r="HD77" s="370"/>
      <c r="HE77" s="370"/>
      <c r="HF77" s="370"/>
      <c r="HG77" s="370"/>
      <c r="HH77" s="370"/>
      <c r="HI77" s="370"/>
      <c r="HJ77" s="370"/>
      <c r="HK77" s="370"/>
      <c r="HL77" s="370"/>
      <c r="HM77" s="370"/>
      <c r="HN77" s="370"/>
      <c r="HO77" s="370"/>
      <c r="HP77" s="370"/>
      <c r="HQ77" s="370"/>
      <c r="HR77" s="370"/>
      <c r="HS77" s="370"/>
      <c r="HT77" s="370"/>
      <c r="HU77" s="370"/>
      <c r="HV77" s="370"/>
      <c r="HW77" s="370"/>
      <c r="HX77" s="370"/>
      <c r="HY77" s="370"/>
      <c r="HZ77" s="370"/>
      <c r="IA77" s="370"/>
      <c r="IB77" s="370"/>
      <c r="IC77" s="370"/>
      <c r="ID77" s="370"/>
      <c r="IE77" s="370"/>
      <c r="IF77" s="370"/>
      <c r="IG77" s="370"/>
      <c r="IH77" s="370"/>
      <c r="II77" s="370"/>
      <c r="IJ77" s="370"/>
      <c r="IK77" s="370"/>
      <c r="IL77" s="370"/>
      <c r="IM77" s="370"/>
      <c r="IN77" s="370"/>
      <c r="IO77" s="370"/>
      <c r="IP77" s="370"/>
      <c r="IQ77" s="370"/>
      <c r="IR77" s="370"/>
      <c r="IS77" s="370"/>
      <c r="IT77" s="370"/>
      <c r="IU77" s="370"/>
      <c r="IV77" s="370"/>
    </row>
    <row r="78" spans="1:256" ht="395" hidden="1" x14ac:dyDescent="0.2">
      <c r="A78" s="29" t="s">
        <v>186</v>
      </c>
      <c r="B78" s="30"/>
      <c r="C78" s="97" t="s">
        <v>2507</v>
      </c>
      <c r="D78" s="31" t="s">
        <v>270</v>
      </c>
      <c r="E78" s="31" t="s">
        <v>92</v>
      </c>
      <c r="F78" s="32">
        <v>1</v>
      </c>
      <c r="G78" s="32">
        <v>0</v>
      </c>
      <c r="H78" s="32">
        <v>0</v>
      </c>
      <c r="I78" s="33"/>
      <c r="J78" s="34" t="s">
        <v>2490</v>
      </c>
      <c r="K78" s="35"/>
      <c r="L78" s="34" t="s">
        <v>2496</v>
      </c>
      <c r="M78" s="36" t="s">
        <v>2244</v>
      </c>
      <c r="N78" s="24">
        <f t="shared" si="16"/>
        <v>1997</v>
      </c>
      <c r="O78" s="37">
        <v>35628</v>
      </c>
      <c r="P78" s="37">
        <v>36466</v>
      </c>
      <c r="Q78" s="36" t="s">
        <v>75</v>
      </c>
      <c r="R78" s="36" t="s">
        <v>75</v>
      </c>
      <c r="S78" s="36" t="s">
        <v>75</v>
      </c>
      <c r="T78" s="36" t="s">
        <v>75</v>
      </c>
      <c r="U78" s="36" t="s">
        <v>75</v>
      </c>
      <c r="V78" s="32">
        <v>1</v>
      </c>
      <c r="W78" s="19">
        <f t="shared" si="11"/>
        <v>0</v>
      </c>
      <c r="X78" s="19">
        <f t="shared" si="12"/>
        <v>0</v>
      </c>
      <c r="Y78" s="19">
        <f t="shared" si="13"/>
        <v>0</v>
      </c>
      <c r="Z78" s="96">
        <v>-1</v>
      </c>
      <c r="AA78" s="96">
        <v>-2</v>
      </c>
      <c r="AB78" s="32">
        <v>1</v>
      </c>
      <c r="AC78" s="32">
        <v>1</v>
      </c>
      <c r="AD78" s="32">
        <v>0</v>
      </c>
      <c r="AE78" s="32">
        <v>0</v>
      </c>
      <c r="AF78" s="32">
        <v>1</v>
      </c>
      <c r="AG78" s="32">
        <v>1</v>
      </c>
      <c r="AH78" s="32">
        <v>1</v>
      </c>
      <c r="AI78" s="32">
        <v>1</v>
      </c>
      <c r="AJ78" s="31" t="s">
        <v>96</v>
      </c>
      <c r="AK78" s="31" t="s">
        <v>97</v>
      </c>
      <c r="AL78" s="34" t="s">
        <v>2493</v>
      </c>
      <c r="AM78" s="19">
        <f t="shared" si="17"/>
        <v>3</v>
      </c>
      <c r="AN78" s="32">
        <v>1</v>
      </c>
      <c r="AO78" s="32">
        <v>1</v>
      </c>
      <c r="AP78" s="32">
        <v>1</v>
      </c>
      <c r="AQ78" s="32">
        <v>1</v>
      </c>
      <c r="AR78" s="32">
        <v>1</v>
      </c>
      <c r="AS78" s="33"/>
      <c r="AT78" s="32">
        <v>0</v>
      </c>
      <c r="AU78" s="26">
        <f t="shared" si="18"/>
        <v>-1</v>
      </c>
      <c r="AV78" s="32">
        <v>1</v>
      </c>
      <c r="AW78" s="32">
        <v>0</v>
      </c>
      <c r="AX78" s="32">
        <v>0</v>
      </c>
      <c r="AY78" s="402">
        <v>0</v>
      </c>
      <c r="AZ78" s="32">
        <v>0</v>
      </c>
      <c r="BA78" s="32">
        <v>0</v>
      </c>
      <c r="BB78" s="32">
        <v>0</v>
      </c>
      <c r="BC78" s="32">
        <v>0</v>
      </c>
      <c r="BD78" s="28"/>
      <c r="BE78" s="33"/>
      <c r="BF78" s="34" t="s">
        <v>2494</v>
      </c>
      <c r="BG78" s="33"/>
      <c r="BH78" s="33"/>
      <c r="BI78" s="32">
        <v>1</v>
      </c>
      <c r="BJ78" s="32">
        <v>1</v>
      </c>
      <c r="BK78" s="33"/>
      <c r="BL78" s="33"/>
      <c r="BM78" s="33"/>
      <c r="BN78" s="33"/>
      <c r="BO78" s="33"/>
      <c r="BP78" s="370"/>
      <c r="BQ78" s="370"/>
      <c r="BR78" s="370"/>
      <c r="BS78" s="370"/>
      <c r="BT78" s="370"/>
      <c r="BU78" s="370"/>
      <c r="BV78" s="370"/>
      <c r="BW78" s="370"/>
      <c r="BX78" s="370"/>
      <c r="BY78" s="370"/>
      <c r="BZ78" s="370"/>
      <c r="CA78" s="370"/>
      <c r="CB78" s="370"/>
      <c r="CC78" s="370"/>
      <c r="CD78" s="370"/>
      <c r="CE78" s="370"/>
      <c r="CF78" s="370"/>
      <c r="CG78" s="370"/>
      <c r="CH78" s="370"/>
      <c r="CI78" s="370"/>
      <c r="CJ78" s="370"/>
      <c r="CK78" s="370"/>
      <c r="CL78" s="370"/>
      <c r="CM78" s="370"/>
      <c r="CN78" s="370"/>
      <c r="CO78" s="370"/>
      <c r="CP78" s="370"/>
      <c r="CQ78" s="370"/>
      <c r="CR78" s="370"/>
      <c r="CS78" s="370"/>
      <c r="CT78" s="370"/>
      <c r="CU78" s="370"/>
      <c r="CV78" s="370"/>
      <c r="CW78" s="370"/>
      <c r="CX78" s="370"/>
      <c r="CY78" s="370"/>
      <c r="CZ78" s="370"/>
      <c r="DA78" s="370"/>
      <c r="DB78" s="370"/>
      <c r="DC78" s="370"/>
      <c r="DD78" s="370"/>
      <c r="DE78" s="370"/>
      <c r="DF78" s="370"/>
      <c r="DG78" s="370"/>
      <c r="DH78" s="370"/>
      <c r="DI78" s="370"/>
      <c r="DJ78" s="370"/>
      <c r="DK78" s="370"/>
      <c r="DL78" s="370"/>
      <c r="DM78" s="370"/>
      <c r="DN78" s="370"/>
      <c r="DO78" s="370"/>
      <c r="DP78" s="370"/>
      <c r="DQ78" s="370"/>
      <c r="DR78" s="370"/>
      <c r="DS78" s="370"/>
      <c r="DT78" s="370"/>
      <c r="DU78" s="370"/>
      <c r="DV78" s="370"/>
      <c r="DW78" s="370"/>
      <c r="DX78" s="370"/>
      <c r="DY78" s="370"/>
      <c r="DZ78" s="370"/>
      <c r="EA78" s="370"/>
      <c r="EB78" s="370"/>
      <c r="EC78" s="370"/>
      <c r="ED78" s="370"/>
      <c r="EE78" s="370"/>
      <c r="EF78" s="370"/>
      <c r="EG78" s="370"/>
      <c r="EH78" s="370"/>
      <c r="EI78" s="370"/>
      <c r="EJ78" s="370"/>
      <c r="EK78" s="370"/>
      <c r="EL78" s="370"/>
      <c r="EM78" s="370"/>
      <c r="EN78" s="370"/>
      <c r="EO78" s="370"/>
      <c r="EP78" s="370"/>
      <c r="EQ78" s="370"/>
      <c r="ER78" s="370"/>
      <c r="ES78" s="370"/>
      <c r="ET78" s="370"/>
      <c r="EU78" s="370"/>
      <c r="EV78" s="370"/>
      <c r="EW78" s="370"/>
      <c r="EX78" s="370"/>
      <c r="EY78" s="370"/>
      <c r="EZ78" s="370"/>
      <c r="FA78" s="370"/>
      <c r="FB78" s="370"/>
      <c r="FC78" s="370"/>
      <c r="FD78" s="370"/>
      <c r="FE78" s="370"/>
      <c r="FF78" s="370"/>
      <c r="FG78" s="370"/>
      <c r="FH78" s="370"/>
      <c r="FI78" s="370"/>
      <c r="FJ78" s="370"/>
      <c r="FK78" s="370"/>
      <c r="FL78" s="370"/>
      <c r="FM78" s="370"/>
      <c r="FN78" s="370"/>
      <c r="FO78" s="370"/>
      <c r="FP78" s="370"/>
      <c r="FQ78" s="370"/>
      <c r="FR78" s="370"/>
      <c r="FS78" s="370"/>
      <c r="FT78" s="370"/>
      <c r="FU78" s="370"/>
      <c r="FV78" s="370"/>
      <c r="FW78" s="370"/>
      <c r="FX78" s="370"/>
      <c r="FY78" s="370"/>
      <c r="FZ78" s="370"/>
      <c r="GA78" s="370"/>
      <c r="GB78" s="370"/>
      <c r="GC78" s="370"/>
      <c r="GD78" s="370"/>
      <c r="GE78" s="370"/>
      <c r="GF78" s="370"/>
      <c r="GG78" s="370"/>
      <c r="GH78" s="370"/>
      <c r="GI78" s="370"/>
      <c r="GJ78" s="370"/>
      <c r="GK78" s="370"/>
      <c r="GL78" s="370"/>
      <c r="GM78" s="370"/>
      <c r="GN78" s="370"/>
      <c r="GO78" s="370"/>
      <c r="GP78" s="370"/>
      <c r="GQ78" s="370"/>
      <c r="GR78" s="370"/>
      <c r="GS78" s="370"/>
      <c r="GT78" s="370"/>
      <c r="GU78" s="370"/>
      <c r="GV78" s="370"/>
      <c r="GW78" s="370"/>
      <c r="GX78" s="370"/>
      <c r="GY78" s="370"/>
      <c r="GZ78" s="370"/>
      <c r="HA78" s="370"/>
      <c r="HB78" s="370"/>
      <c r="HC78" s="370"/>
      <c r="HD78" s="370"/>
      <c r="HE78" s="370"/>
      <c r="HF78" s="370"/>
      <c r="HG78" s="370"/>
      <c r="HH78" s="370"/>
      <c r="HI78" s="370"/>
      <c r="HJ78" s="370"/>
      <c r="HK78" s="370"/>
      <c r="HL78" s="370"/>
      <c r="HM78" s="370"/>
      <c r="HN78" s="370"/>
      <c r="HO78" s="370"/>
      <c r="HP78" s="370"/>
      <c r="HQ78" s="370"/>
      <c r="HR78" s="370"/>
      <c r="HS78" s="370"/>
      <c r="HT78" s="370"/>
      <c r="HU78" s="370"/>
      <c r="HV78" s="370"/>
      <c r="HW78" s="370"/>
      <c r="HX78" s="370"/>
      <c r="HY78" s="370"/>
      <c r="HZ78" s="370"/>
      <c r="IA78" s="370"/>
      <c r="IB78" s="370"/>
      <c r="IC78" s="370"/>
      <c r="ID78" s="370"/>
      <c r="IE78" s="370"/>
      <c r="IF78" s="370"/>
      <c r="IG78" s="370"/>
      <c r="IH78" s="370"/>
      <c r="II78" s="370"/>
      <c r="IJ78" s="370"/>
      <c r="IK78" s="370"/>
      <c r="IL78" s="370"/>
      <c r="IM78" s="370"/>
      <c r="IN78" s="370"/>
      <c r="IO78" s="370"/>
      <c r="IP78" s="370"/>
      <c r="IQ78" s="370"/>
      <c r="IR78" s="370"/>
      <c r="IS78" s="370"/>
      <c r="IT78" s="370"/>
      <c r="IU78" s="370"/>
      <c r="IV78" s="370"/>
    </row>
    <row r="79" spans="1:256" ht="48" hidden="1" x14ac:dyDescent="0.2">
      <c r="A79" s="18" t="s">
        <v>740</v>
      </c>
      <c r="B79" s="20"/>
      <c r="C79" s="21" t="s">
        <v>2669</v>
      </c>
      <c r="D79" s="18" t="s">
        <v>124</v>
      </c>
      <c r="E79" s="18" t="s">
        <v>137</v>
      </c>
      <c r="F79" s="19">
        <v>1</v>
      </c>
      <c r="G79" s="19">
        <v>0</v>
      </c>
      <c r="H79" s="19">
        <v>0</v>
      </c>
      <c r="I79" s="20"/>
      <c r="J79" s="21" t="s">
        <v>1077</v>
      </c>
      <c r="K79" s="22" t="s">
        <v>1089</v>
      </c>
      <c r="L79" s="21" t="s">
        <v>2647</v>
      </c>
      <c r="M79" s="23" t="s">
        <v>75</v>
      </c>
      <c r="N79" s="24">
        <f t="shared" si="16"/>
        <v>1988</v>
      </c>
      <c r="O79" s="25">
        <v>32174</v>
      </c>
      <c r="P79" s="23" t="s">
        <v>75</v>
      </c>
      <c r="Q79" s="23" t="s">
        <v>75</v>
      </c>
      <c r="R79" s="23" t="s">
        <v>75</v>
      </c>
      <c r="S79" s="23" t="s">
        <v>75</v>
      </c>
      <c r="T79" s="23" t="s">
        <v>75</v>
      </c>
      <c r="U79" s="23" t="s">
        <v>75</v>
      </c>
      <c r="V79" s="19">
        <v>1</v>
      </c>
      <c r="W79" s="19">
        <f t="shared" si="11"/>
        <v>0</v>
      </c>
      <c r="X79" s="19">
        <f t="shared" si="12"/>
        <v>0</v>
      </c>
      <c r="Y79" s="19">
        <f t="shared" si="13"/>
        <v>0</v>
      </c>
      <c r="Z79" s="19">
        <v>-1</v>
      </c>
      <c r="AA79" s="19">
        <v>-2</v>
      </c>
      <c r="AB79" s="19">
        <v>0</v>
      </c>
      <c r="AC79" s="19">
        <v>0</v>
      </c>
      <c r="AD79" s="19">
        <v>1</v>
      </c>
      <c r="AE79" s="19">
        <v>0</v>
      </c>
      <c r="AF79" s="19">
        <v>0</v>
      </c>
      <c r="AG79" s="19">
        <v>0</v>
      </c>
      <c r="AH79" s="26">
        <v>1</v>
      </c>
      <c r="AI79" s="26">
        <v>0</v>
      </c>
      <c r="AJ79" s="18" t="s">
        <v>128</v>
      </c>
      <c r="AK79" s="18" t="s">
        <v>139</v>
      </c>
      <c r="AL79" s="21" t="s">
        <v>2642</v>
      </c>
      <c r="AM79" s="19">
        <f t="shared" si="17"/>
        <v>3</v>
      </c>
      <c r="AN79" s="19">
        <v>1</v>
      </c>
      <c r="AO79" s="19">
        <v>1</v>
      </c>
      <c r="AP79" s="19">
        <v>0</v>
      </c>
      <c r="AQ79" s="19">
        <v>-1</v>
      </c>
      <c r="AR79" s="19">
        <v>-1</v>
      </c>
      <c r="AS79" s="19">
        <v>0</v>
      </c>
      <c r="AT79" s="19">
        <v>-2</v>
      </c>
      <c r="AU79" s="26">
        <v>-3</v>
      </c>
      <c r="AV79" s="19">
        <v>0</v>
      </c>
      <c r="AW79" s="19">
        <v>0</v>
      </c>
      <c r="AX79" s="19">
        <v>0</v>
      </c>
      <c r="AY79" s="402">
        <v>0</v>
      </c>
      <c r="AZ79" s="19">
        <v>1</v>
      </c>
      <c r="BA79" s="19">
        <v>1</v>
      </c>
      <c r="BB79" s="19">
        <v>-1</v>
      </c>
      <c r="BC79" s="19">
        <v>1</v>
      </c>
      <c r="BD79" s="28"/>
      <c r="BE79" s="20"/>
      <c r="BF79" s="20"/>
      <c r="BG79" s="20"/>
      <c r="BH79" s="20"/>
      <c r="BI79" s="20"/>
      <c r="BJ79" s="19">
        <v>-1</v>
      </c>
      <c r="BK79" s="20"/>
      <c r="BL79" s="20"/>
      <c r="BM79" s="20"/>
      <c r="BN79" s="20"/>
      <c r="BO79" s="20"/>
      <c r="BP79" s="370"/>
      <c r="BQ79" s="370"/>
      <c r="BR79" s="370"/>
      <c r="BS79" s="370"/>
      <c r="BT79" s="370"/>
      <c r="BU79" s="370"/>
      <c r="BV79" s="370"/>
      <c r="BW79" s="370"/>
      <c r="BX79" s="370"/>
      <c r="BY79" s="370"/>
      <c r="BZ79" s="370"/>
      <c r="CA79" s="370"/>
      <c r="CB79" s="370"/>
      <c r="CC79" s="370"/>
      <c r="CD79" s="370"/>
      <c r="CE79" s="370"/>
      <c r="CF79" s="370"/>
      <c r="CG79" s="370"/>
      <c r="CH79" s="370"/>
      <c r="CI79" s="370"/>
      <c r="CJ79" s="370"/>
      <c r="CK79" s="370"/>
      <c r="CL79" s="370"/>
      <c r="CM79" s="370"/>
      <c r="CN79" s="370"/>
      <c r="CO79" s="370"/>
      <c r="CP79" s="370"/>
      <c r="CQ79" s="370"/>
      <c r="CR79" s="370"/>
      <c r="CS79" s="370"/>
      <c r="CT79" s="370"/>
      <c r="CU79" s="370"/>
      <c r="CV79" s="370"/>
      <c r="CW79" s="370"/>
      <c r="CX79" s="370"/>
      <c r="CY79" s="370"/>
      <c r="CZ79" s="370"/>
      <c r="DA79" s="370"/>
      <c r="DB79" s="370"/>
      <c r="DC79" s="370"/>
      <c r="DD79" s="370"/>
      <c r="DE79" s="370"/>
      <c r="DF79" s="370"/>
      <c r="DG79" s="370"/>
      <c r="DH79" s="370"/>
      <c r="DI79" s="370"/>
      <c r="DJ79" s="370"/>
      <c r="DK79" s="370"/>
      <c r="DL79" s="370"/>
      <c r="DM79" s="370"/>
      <c r="DN79" s="370"/>
      <c r="DO79" s="370"/>
      <c r="DP79" s="370"/>
      <c r="DQ79" s="370"/>
      <c r="DR79" s="370"/>
      <c r="DS79" s="370"/>
      <c r="DT79" s="370"/>
      <c r="DU79" s="370"/>
      <c r="DV79" s="370"/>
      <c r="DW79" s="370"/>
      <c r="DX79" s="370"/>
      <c r="DY79" s="370"/>
      <c r="DZ79" s="370"/>
      <c r="EA79" s="370"/>
      <c r="EB79" s="370"/>
      <c r="EC79" s="370"/>
      <c r="ED79" s="370"/>
      <c r="EE79" s="370"/>
      <c r="EF79" s="370"/>
      <c r="EG79" s="370"/>
      <c r="EH79" s="370"/>
      <c r="EI79" s="370"/>
      <c r="EJ79" s="370"/>
      <c r="EK79" s="370"/>
      <c r="EL79" s="370"/>
      <c r="EM79" s="370"/>
      <c r="EN79" s="370"/>
      <c r="EO79" s="370"/>
      <c r="EP79" s="370"/>
      <c r="EQ79" s="370"/>
      <c r="ER79" s="370"/>
      <c r="ES79" s="370"/>
      <c r="ET79" s="370"/>
      <c r="EU79" s="370"/>
      <c r="EV79" s="370"/>
      <c r="EW79" s="370"/>
      <c r="EX79" s="370"/>
      <c r="EY79" s="370"/>
      <c r="EZ79" s="370"/>
      <c r="FA79" s="370"/>
      <c r="FB79" s="370"/>
      <c r="FC79" s="370"/>
      <c r="FD79" s="370"/>
      <c r="FE79" s="370"/>
      <c r="FF79" s="370"/>
      <c r="FG79" s="370"/>
      <c r="FH79" s="370"/>
      <c r="FI79" s="370"/>
      <c r="FJ79" s="370"/>
      <c r="FK79" s="370"/>
      <c r="FL79" s="370"/>
      <c r="FM79" s="370"/>
      <c r="FN79" s="370"/>
      <c r="FO79" s="370"/>
      <c r="FP79" s="370"/>
      <c r="FQ79" s="370"/>
      <c r="FR79" s="370"/>
      <c r="FS79" s="370"/>
      <c r="FT79" s="370"/>
      <c r="FU79" s="370"/>
      <c r="FV79" s="370"/>
      <c r="FW79" s="370"/>
      <c r="FX79" s="370"/>
      <c r="FY79" s="370"/>
      <c r="FZ79" s="370"/>
      <c r="GA79" s="370"/>
      <c r="GB79" s="370"/>
      <c r="GC79" s="370"/>
      <c r="GD79" s="370"/>
      <c r="GE79" s="370"/>
      <c r="GF79" s="370"/>
      <c r="GG79" s="370"/>
      <c r="GH79" s="370"/>
      <c r="GI79" s="370"/>
      <c r="GJ79" s="370"/>
      <c r="GK79" s="370"/>
      <c r="GL79" s="370"/>
      <c r="GM79" s="370"/>
      <c r="GN79" s="370"/>
      <c r="GO79" s="370"/>
      <c r="GP79" s="370"/>
      <c r="GQ79" s="370"/>
      <c r="GR79" s="370"/>
      <c r="GS79" s="370"/>
      <c r="GT79" s="370"/>
      <c r="GU79" s="370"/>
      <c r="GV79" s="370"/>
      <c r="GW79" s="370"/>
      <c r="GX79" s="370"/>
      <c r="GY79" s="370"/>
      <c r="GZ79" s="370"/>
      <c r="HA79" s="370"/>
      <c r="HB79" s="370"/>
      <c r="HC79" s="370"/>
      <c r="HD79" s="370"/>
      <c r="HE79" s="370"/>
      <c r="HF79" s="370"/>
      <c r="HG79" s="370"/>
      <c r="HH79" s="370"/>
      <c r="HI79" s="370"/>
      <c r="HJ79" s="370"/>
      <c r="HK79" s="370"/>
      <c r="HL79" s="370"/>
      <c r="HM79" s="370"/>
      <c r="HN79" s="370"/>
      <c r="HO79" s="370"/>
      <c r="HP79" s="370"/>
      <c r="HQ79" s="370"/>
      <c r="HR79" s="370"/>
      <c r="HS79" s="370"/>
      <c r="HT79" s="370"/>
      <c r="HU79" s="370"/>
      <c r="HV79" s="370"/>
      <c r="HW79" s="370"/>
      <c r="HX79" s="370"/>
      <c r="HY79" s="370"/>
      <c r="HZ79" s="370"/>
      <c r="IA79" s="370"/>
      <c r="IB79" s="370"/>
      <c r="IC79" s="370"/>
      <c r="ID79" s="370"/>
      <c r="IE79" s="370"/>
      <c r="IF79" s="370"/>
      <c r="IG79" s="370"/>
      <c r="IH79" s="370"/>
      <c r="II79" s="370"/>
      <c r="IJ79" s="370"/>
      <c r="IK79" s="370"/>
      <c r="IL79" s="370"/>
      <c r="IM79" s="370"/>
      <c r="IN79" s="370"/>
      <c r="IO79" s="370"/>
      <c r="IP79" s="370"/>
      <c r="IQ79" s="370"/>
      <c r="IR79" s="370"/>
      <c r="IS79" s="370"/>
      <c r="IT79" s="370"/>
      <c r="IU79" s="370"/>
      <c r="IV79" s="370"/>
    </row>
    <row r="80" spans="1:256" ht="48" hidden="1" x14ac:dyDescent="0.2">
      <c r="A80" s="18" t="s">
        <v>740</v>
      </c>
      <c r="B80" s="20"/>
      <c r="C80" s="21" t="s">
        <v>2670</v>
      </c>
      <c r="D80" s="18" t="s">
        <v>124</v>
      </c>
      <c r="E80" s="18" t="s">
        <v>137</v>
      </c>
      <c r="F80" s="19">
        <v>1</v>
      </c>
      <c r="G80" s="19">
        <v>0</v>
      </c>
      <c r="H80" s="19">
        <v>0</v>
      </c>
      <c r="I80" s="20"/>
      <c r="J80" s="21" t="s">
        <v>1077</v>
      </c>
      <c r="K80" s="22" t="s">
        <v>1089</v>
      </c>
      <c r="L80" s="21" t="s">
        <v>2647</v>
      </c>
      <c r="M80" s="23" t="s">
        <v>75</v>
      </c>
      <c r="N80" s="24">
        <f t="shared" si="16"/>
        <v>1988</v>
      </c>
      <c r="O80" s="25">
        <v>32174</v>
      </c>
      <c r="P80" s="23" t="s">
        <v>75</v>
      </c>
      <c r="Q80" s="23" t="s">
        <v>75</v>
      </c>
      <c r="R80" s="23" t="s">
        <v>75</v>
      </c>
      <c r="S80" s="23" t="s">
        <v>75</v>
      </c>
      <c r="T80" s="23" t="s">
        <v>75</v>
      </c>
      <c r="U80" s="23" t="s">
        <v>75</v>
      </c>
      <c r="V80" s="19">
        <v>1</v>
      </c>
      <c r="W80" s="19">
        <f t="shared" si="11"/>
        <v>0</v>
      </c>
      <c r="X80" s="19">
        <f t="shared" si="12"/>
        <v>0</v>
      </c>
      <c r="Y80" s="19">
        <f t="shared" si="13"/>
        <v>0</v>
      </c>
      <c r="Z80" s="19">
        <v>-1</v>
      </c>
      <c r="AA80" s="19">
        <v>-2</v>
      </c>
      <c r="AB80" s="19">
        <v>0</v>
      </c>
      <c r="AC80" s="19">
        <v>0</v>
      </c>
      <c r="AD80" s="19">
        <v>1</v>
      </c>
      <c r="AE80" s="19">
        <v>0</v>
      </c>
      <c r="AF80" s="19">
        <v>0</v>
      </c>
      <c r="AG80" s="19">
        <v>0</v>
      </c>
      <c r="AH80" s="26">
        <v>1</v>
      </c>
      <c r="AI80" s="26">
        <v>0</v>
      </c>
      <c r="AJ80" s="18" t="s">
        <v>128</v>
      </c>
      <c r="AK80" s="18" t="s">
        <v>139</v>
      </c>
      <c r="AL80" s="21" t="s">
        <v>2642</v>
      </c>
      <c r="AM80" s="19">
        <f t="shared" si="17"/>
        <v>3</v>
      </c>
      <c r="AN80" s="19">
        <v>1</v>
      </c>
      <c r="AO80" s="19">
        <v>1</v>
      </c>
      <c r="AP80" s="19">
        <v>0</v>
      </c>
      <c r="AQ80" s="19">
        <v>-1</v>
      </c>
      <c r="AR80" s="19">
        <v>-1</v>
      </c>
      <c r="AS80" s="19">
        <v>0</v>
      </c>
      <c r="AT80" s="19">
        <v>-2</v>
      </c>
      <c r="AU80" s="26">
        <v>-3</v>
      </c>
      <c r="AV80" s="19">
        <v>0</v>
      </c>
      <c r="AW80" s="19">
        <v>0</v>
      </c>
      <c r="AX80" s="19">
        <v>0</v>
      </c>
      <c r="AY80" s="402">
        <v>0</v>
      </c>
      <c r="AZ80" s="19">
        <v>1</v>
      </c>
      <c r="BA80" s="19">
        <v>1</v>
      </c>
      <c r="BB80" s="19">
        <v>-1</v>
      </c>
      <c r="BC80" s="19">
        <v>1</v>
      </c>
      <c r="BD80" s="28"/>
      <c r="BE80" s="20"/>
      <c r="BF80" s="20"/>
      <c r="BG80" s="20"/>
      <c r="BH80" s="20"/>
      <c r="BI80" s="20"/>
      <c r="BJ80" s="19">
        <v>-1</v>
      </c>
      <c r="BK80" s="20"/>
      <c r="BL80" s="20"/>
      <c r="BM80" s="20"/>
      <c r="BN80" s="20"/>
      <c r="BO80" s="20"/>
      <c r="BP80" s="370"/>
      <c r="BQ80" s="370"/>
      <c r="BR80" s="370"/>
      <c r="BS80" s="370"/>
      <c r="BT80" s="370"/>
      <c r="BU80" s="370"/>
      <c r="BV80" s="370"/>
      <c r="BW80" s="370"/>
      <c r="BX80" s="370"/>
      <c r="BY80" s="370"/>
      <c r="BZ80" s="370"/>
      <c r="CA80" s="370"/>
      <c r="CB80" s="370"/>
      <c r="CC80" s="370"/>
      <c r="CD80" s="370"/>
      <c r="CE80" s="370"/>
      <c r="CF80" s="370"/>
      <c r="CG80" s="370"/>
      <c r="CH80" s="370"/>
      <c r="CI80" s="370"/>
      <c r="CJ80" s="370"/>
      <c r="CK80" s="370"/>
      <c r="CL80" s="370"/>
      <c r="CM80" s="370"/>
      <c r="CN80" s="370"/>
      <c r="CO80" s="370"/>
      <c r="CP80" s="370"/>
      <c r="CQ80" s="370"/>
      <c r="CR80" s="370"/>
      <c r="CS80" s="370"/>
      <c r="CT80" s="370"/>
      <c r="CU80" s="370"/>
      <c r="CV80" s="370"/>
      <c r="CW80" s="370"/>
      <c r="CX80" s="370"/>
      <c r="CY80" s="370"/>
      <c r="CZ80" s="370"/>
      <c r="DA80" s="370"/>
      <c r="DB80" s="370"/>
      <c r="DC80" s="370"/>
      <c r="DD80" s="370"/>
      <c r="DE80" s="370"/>
      <c r="DF80" s="370"/>
      <c r="DG80" s="370"/>
      <c r="DH80" s="370"/>
      <c r="DI80" s="370"/>
      <c r="DJ80" s="370"/>
      <c r="DK80" s="370"/>
      <c r="DL80" s="370"/>
      <c r="DM80" s="370"/>
      <c r="DN80" s="370"/>
      <c r="DO80" s="370"/>
      <c r="DP80" s="370"/>
      <c r="DQ80" s="370"/>
      <c r="DR80" s="370"/>
      <c r="DS80" s="370"/>
      <c r="DT80" s="370"/>
      <c r="DU80" s="370"/>
      <c r="DV80" s="370"/>
      <c r="DW80" s="370"/>
      <c r="DX80" s="370"/>
      <c r="DY80" s="370"/>
      <c r="DZ80" s="370"/>
      <c r="EA80" s="370"/>
      <c r="EB80" s="370"/>
      <c r="EC80" s="370"/>
      <c r="ED80" s="370"/>
      <c r="EE80" s="370"/>
      <c r="EF80" s="370"/>
      <c r="EG80" s="370"/>
      <c r="EH80" s="370"/>
      <c r="EI80" s="370"/>
      <c r="EJ80" s="370"/>
      <c r="EK80" s="370"/>
      <c r="EL80" s="370"/>
      <c r="EM80" s="370"/>
      <c r="EN80" s="370"/>
      <c r="EO80" s="370"/>
      <c r="EP80" s="370"/>
      <c r="EQ80" s="370"/>
      <c r="ER80" s="370"/>
      <c r="ES80" s="370"/>
      <c r="ET80" s="370"/>
      <c r="EU80" s="370"/>
      <c r="EV80" s="370"/>
      <c r="EW80" s="370"/>
      <c r="EX80" s="370"/>
      <c r="EY80" s="370"/>
      <c r="EZ80" s="370"/>
      <c r="FA80" s="370"/>
      <c r="FB80" s="370"/>
      <c r="FC80" s="370"/>
      <c r="FD80" s="370"/>
      <c r="FE80" s="370"/>
      <c r="FF80" s="370"/>
      <c r="FG80" s="370"/>
      <c r="FH80" s="370"/>
      <c r="FI80" s="370"/>
      <c r="FJ80" s="370"/>
      <c r="FK80" s="370"/>
      <c r="FL80" s="370"/>
      <c r="FM80" s="370"/>
      <c r="FN80" s="370"/>
      <c r="FO80" s="370"/>
      <c r="FP80" s="370"/>
      <c r="FQ80" s="370"/>
      <c r="FR80" s="370"/>
      <c r="FS80" s="370"/>
      <c r="FT80" s="370"/>
      <c r="FU80" s="370"/>
      <c r="FV80" s="370"/>
      <c r="FW80" s="370"/>
      <c r="FX80" s="370"/>
      <c r="FY80" s="370"/>
      <c r="FZ80" s="370"/>
      <c r="GA80" s="370"/>
      <c r="GB80" s="370"/>
      <c r="GC80" s="370"/>
      <c r="GD80" s="370"/>
      <c r="GE80" s="370"/>
      <c r="GF80" s="370"/>
      <c r="GG80" s="370"/>
      <c r="GH80" s="370"/>
      <c r="GI80" s="370"/>
      <c r="GJ80" s="370"/>
      <c r="GK80" s="370"/>
      <c r="GL80" s="370"/>
      <c r="GM80" s="370"/>
      <c r="GN80" s="370"/>
      <c r="GO80" s="370"/>
      <c r="GP80" s="370"/>
      <c r="GQ80" s="370"/>
      <c r="GR80" s="370"/>
      <c r="GS80" s="370"/>
      <c r="GT80" s="370"/>
      <c r="GU80" s="370"/>
      <c r="GV80" s="370"/>
      <c r="GW80" s="370"/>
      <c r="GX80" s="370"/>
      <c r="GY80" s="370"/>
      <c r="GZ80" s="370"/>
      <c r="HA80" s="370"/>
      <c r="HB80" s="370"/>
      <c r="HC80" s="370"/>
      <c r="HD80" s="370"/>
      <c r="HE80" s="370"/>
      <c r="HF80" s="370"/>
      <c r="HG80" s="370"/>
      <c r="HH80" s="370"/>
      <c r="HI80" s="370"/>
      <c r="HJ80" s="370"/>
      <c r="HK80" s="370"/>
      <c r="HL80" s="370"/>
      <c r="HM80" s="370"/>
      <c r="HN80" s="370"/>
      <c r="HO80" s="370"/>
      <c r="HP80" s="370"/>
      <c r="HQ80" s="370"/>
      <c r="HR80" s="370"/>
      <c r="HS80" s="370"/>
      <c r="HT80" s="370"/>
      <c r="HU80" s="370"/>
      <c r="HV80" s="370"/>
      <c r="HW80" s="370"/>
      <c r="HX80" s="370"/>
      <c r="HY80" s="370"/>
      <c r="HZ80" s="370"/>
      <c r="IA80" s="370"/>
      <c r="IB80" s="370"/>
      <c r="IC80" s="370"/>
      <c r="ID80" s="370"/>
      <c r="IE80" s="370"/>
      <c r="IF80" s="370"/>
      <c r="IG80" s="370"/>
      <c r="IH80" s="370"/>
      <c r="II80" s="370"/>
      <c r="IJ80" s="370"/>
      <c r="IK80" s="370"/>
      <c r="IL80" s="370"/>
      <c r="IM80" s="370"/>
      <c r="IN80" s="370"/>
      <c r="IO80" s="370"/>
      <c r="IP80" s="370"/>
      <c r="IQ80" s="370"/>
      <c r="IR80" s="370"/>
      <c r="IS80" s="370"/>
      <c r="IT80" s="370"/>
      <c r="IU80" s="370"/>
      <c r="IV80" s="370"/>
    </row>
    <row r="81" spans="1:256" ht="96" hidden="1" x14ac:dyDescent="0.2">
      <c r="A81" s="17" t="s">
        <v>140</v>
      </c>
      <c r="B81" s="42"/>
      <c r="C81" s="64" t="s">
        <v>832</v>
      </c>
      <c r="D81" s="18" t="s">
        <v>821</v>
      </c>
      <c r="E81" s="18" t="s">
        <v>92</v>
      </c>
      <c r="F81" s="19">
        <v>1</v>
      </c>
      <c r="G81" s="19">
        <v>0</v>
      </c>
      <c r="H81" s="19">
        <v>0</v>
      </c>
      <c r="I81" s="20"/>
      <c r="J81" s="21" t="s">
        <v>821</v>
      </c>
      <c r="K81" s="43"/>
      <c r="L81" s="21" t="s">
        <v>822</v>
      </c>
      <c r="M81" s="23" t="s">
        <v>823</v>
      </c>
      <c r="N81" s="24">
        <f t="shared" si="16"/>
        <v>1999</v>
      </c>
      <c r="O81" s="25">
        <v>36496</v>
      </c>
      <c r="P81" s="25">
        <v>38905</v>
      </c>
      <c r="Q81" s="25">
        <v>39008</v>
      </c>
      <c r="R81" s="25">
        <v>38899</v>
      </c>
      <c r="S81" s="23" t="s">
        <v>75</v>
      </c>
      <c r="T81" s="23" t="s">
        <v>75</v>
      </c>
      <c r="U81" s="23" t="s">
        <v>75</v>
      </c>
      <c r="V81" s="19">
        <v>1</v>
      </c>
      <c r="W81" s="19">
        <f t="shared" si="11"/>
        <v>1</v>
      </c>
      <c r="X81" s="19">
        <f t="shared" si="12"/>
        <v>0</v>
      </c>
      <c r="Y81" s="19">
        <f t="shared" si="13"/>
        <v>0</v>
      </c>
      <c r="Z81" s="19">
        <v>-1</v>
      </c>
      <c r="AA81" s="19">
        <v>-2</v>
      </c>
      <c r="AB81" s="19">
        <v>1</v>
      </c>
      <c r="AC81" s="19">
        <v>1</v>
      </c>
      <c r="AD81" s="19">
        <v>0</v>
      </c>
      <c r="AE81" s="19">
        <v>0</v>
      </c>
      <c r="AF81" s="19">
        <v>1</v>
      </c>
      <c r="AG81" s="19">
        <v>1</v>
      </c>
      <c r="AH81" s="19">
        <v>1</v>
      </c>
      <c r="AI81" s="19">
        <v>1</v>
      </c>
      <c r="AJ81" s="18" t="s">
        <v>533</v>
      </c>
      <c r="AK81" s="18" t="s">
        <v>97</v>
      </c>
      <c r="AL81" s="21" t="s">
        <v>824</v>
      </c>
      <c r="AM81" s="19">
        <f t="shared" si="17"/>
        <v>3</v>
      </c>
      <c r="AN81" s="19">
        <v>1</v>
      </c>
      <c r="AO81" s="19">
        <v>1</v>
      </c>
      <c r="AP81" s="19">
        <v>1</v>
      </c>
      <c r="AQ81" s="19">
        <v>-1</v>
      </c>
      <c r="AR81" s="19">
        <v>-1</v>
      </c>
      <c r="AS81" s="19">
        <v>0</v>
      </c>
      <c r="AT81" s="19">
        <v>0</v>
      </c>
      <c r="AU81" s="26">
        <f>IF(BA81&lt;1,-1)</f>
        <v>-1</v>
      </c>
      <c r="AV81" s="19">
        <v>1</v>
      </c>
      <c r="AW81" s="19">
        <v>0</v>
      </c>
      <c r="AX81" s="19">
        <v>0</v>
      </c>
      <c r="AY81" s="402">
        <v>0</v>
      </c>
      <c r="AZ81" s="19">
        <v>0</v>
      </c>
      <c r="BA81" s="19">
        <v>0</v>
      </c>
      <c r="BB81" s="19">
        <v>0</v>
      </c>
      <c r="BC81" s="19">
        <v>0</v>
      </c>
      <c r="BD81" s="28"/>
      <c r="BE81" s="20"/>
      <c r="BF81" s="20"/>
      <c r="BG81" s="20"/>
      <c r="BH81" s="20"/>
      <c r="BI81" s="20"/>
      <c r="BJ81" s="19">
        <v>1</v>
      </c>
      <c r="BK81" s="20"/>
      <c r="BL81" s="20"/>
      <c r="BM81" s="20"/>
      <c r="BN81" s="20"/>
      <c r="BO81" s="20"/>
      <c r="BP81" s="370"/>
      <c r="BQ81" s="370"/>
      <c r="BR81" s="370"/>
      <c r="BS81" s="370"/>
      <c r="BT81" s="370"/>
      <c r="BU81" s="370"/>
      <c r="BV81" s="370"/>
      <c r="BW81" s="370"/>
      <c r="BX81" s="370"/>
      <c r="BY81" s="370"/>
      <c r="BZ81" s="370"/>
      <c r="CA81" s="370"/>
      <c r="CB81" s="370"/>
      <c r="CC81" s="370"/>
      <c r="CD81" s="370"/>
      <c r="CE81" s="370"/>
      <c r="CF81" s="370"/>
      <c r="CG81" s="370"/>
      <c r="CH81" s="370"/>
      <c r="CI81" s="370"/>
      <c r="CJ81" s="370"/>
      <c r="CK81" s="370"/>
      <c r="CL81" s="370"/>
      <c r="CM81" s="370"/>
      <c r="CN81" s="370"/>
      <c r="CO81" s="370"/>
      <c r="CP81" s="370"/>
      <c r="CQ81" s="370"/>
      <c r="CR81" s="370"/>
      <c r="CS81" s="370"/>
      <c r="CT81" s="370"/>
      <c r="CU81" s="370"/>
      <c r="CV81" s="370"/>
      <c r="CW81" s="370"/>
      <c r="CX81" s="370"/>
      <c r="CY81" s="370"/>
      <c r="CZ81" s="370"/>
      <c r="DA81" s="370"/>
      <c r="DB81" s="370"/>
      <c r="DC81" s="370"/>
      <c r="DD81" s="370"/>
      <c r="DE81" s="370"/>
      <c r="DF81" s="370"/>
      <c r="DG81" s="370"/>
      <c r="DH81" s="370"/>
      <c r="DI81" s="370"/>
      <c r="DJ81" s="370"/>
      <c r="DK81" s="370"/>
      <c r="DL81" s="370"/>
      <c r="DM81" s="370"/>
      <c r="DN81" s="370"/>
      <c r="DO81" s="370"/>
      <c r="DP81" s="370"/>
      <c r="DQ81" s="370"/>
      <c r="DR81" s="370"/>
      <c r="DS81" s="370"/>
      <c r="DT81" s="370"/>
      <c r="DU81" s="370"/>
      <c r="DV81" s="370"/>
      <c r="DW81" s="370"/>
      <c r="DX81" s="370"/>
      <c r="DY81" s="370"/>
      <c r="DZ81" s="370"/>
      <c r="EA81" s="370"/>
      <c r="EB81" s="370"/>
      <c r="EC81" s="370"/>
      <c r="ED81" s="370"/>
      <c r="EE81" s="370"/>
      <c r="EF81" s="370"/>
      <c r="EG81" s="370"/>
      <c r="EH81" s="370"/>
      <c r="EI81" s="370"/>
      <c r="EJ81" s="370"/>
      <c r="EK81" s="370"/>
      <c r="EL81" s="370"/>
      <c r="EM81" s="370"/>
      <c r="EN81" s="370"/>
      <c r="EO81" s="370"/>
      <c r="EP81" s="370"/>
      <c r="EQ81" s="370"/>
      <c r="ER81" s="370"/>
      <c r="ES81" s="370"/>
      <c r="ET81" s="370"/>
      <c r="EU81" s="370"/>
      <c r="EV81" s="370"/>
      <c r="EW81" s="370"/>
      <c r="EX81" s="370"/>
      <c r="EY81" s="370"/>
      <c r="EZ81" s="370"/>
      <c r="FA81" s="370"/>
      <c r="FB81" s="370"/>
      <c r="FC81" s="370"/>
      <c r="FD81" s="370"/>
      <c r="FE81" s="370"/>
      <c r="FF81" s="370"/>
      <c r="FG81" s="370"/>
      <c r="FH81" s="370"/>
      <c r="FI81" s="370"/>
      <c r="FJ81" s="370"/>
      <c r="FK81" s="370"/>
      <c r="FL81" s="370"/>
      <c r="FM81" s="370"/>
      <c r="FN81" s="370"/>
      <c r="FO81" s="370"/>
      <c r="FP81" s="370"/>
      <c r="FQ81" s="370"/>
      <c r="FR81" s="370"/>
      <c r="FS81" s="370"/>
      <c r="FT81" s="370"/>
      <c r="FU81" s="370"/>
      <c r="FV81" s="370"/>
      <c r="FW81" s="370"/>
      <c r="FX81" s="370"/>
      <c r="FY81" s="370"/>
      <c r="FZ81" s="370"/>
      <c r="GA81" s="370"/>
      <c r="GB81" s="370"/>
      <c r="GC81" s="370"/>
      <c r="GD81" s="370"/>
      <c r="GE81" s="370"/>
      <c r="GF81" s="370"/>
      <c r="GG81" s="370"/>
      <c r="GH81" s="370"/>
      <c r="GI81" s="370"/>
      <c r="GJ81" s="370"/>
      <c r="GK81" s="370"/>
      <c r="GL81" s="370"/>
      <c r="GM81" s="370"/>
      <c r="GN81" s="370"/>
      <c r="GO81" s="370"/>
      <c r="GP81" s="370"/>
      <c r="GQ81" s="370"/>
      <c r="GR81" s="370"/>
      <c r="GS81" s="370"/>
      <c r="GT81" s="370"/>
      <c r="GU81" s="370"/>
      <c r="GV81" s="370"/>
      <c r="GW81" s="370"/>
      <c r="GX81" s="370"/>
      <c r="GY81" s="370"/>
      <c r="GZ81" s="370"/>
      <c r="HA81" s="370"/>
      <c r="HB81" s="370"/>
      <c r="HC81" s="370"/>
      <c r="HD81" s="370"/>
      <c r="HE81" s="370"/>
      <c r="HF81" s="370"/>
      <c r="HG81" s="370"/>
      <c r="HH81" s="370"/>
      <c r="HI81" s="370"/>
      <c r="HJ81" s="370"/>
      <c r="HK81" s="370"/>
      <c r="HL81" s="370"/>
      <c r="HM81" s="370"/>
      <c r="HN81" s="370"/>
      <c r="HO81" s="370"/>
      <c r="HP81" s="370"/>
      <c r="HQ81" s="370"/>
      <c r="HR81" s="370"/>
      <c r="HS81" s="370"/>
      <c r="HT81" s="370"/>
      <c r="HU81" s="370"/>
      <c r="HV81" s="370"/>
      <c r="HW81" s="370"/>
      <c r="HX81" s="370"/>
      <c r="HY81" s="370"/>
      <c r="HZ81" s="370"/>
      <c r="IA81" s="370"/>
      <c r="IB81" s="370"/>
      <c r="IC81" s="370"/>
      <c r="ID81" s="370"/>
      <c r="IE81" s="370"/>
      <c r="IF81" s="370"/>
      <c r="IG81" s="370"/>
      <c r="IH81" s="370"/>
      <c r="II81" s="370"/>
      <c r="IJ81" s="370"/>
      <c r="IK81" s="370"/>
      <c r="IL81" s="370"/>
      <c r="IM81" s="370"/>
      <c r="IN81" s="370"/>
      <c r="IO81" s="370"/>
      <c r="IP81" s="370"/>
      <c r="IQ81" s="370"/>
      <c r="IR81" s="370"/>
      <c r="IS81" s="370"/>
      <c r="IT81" s="370"/>
      <c r="IU81" s="370"/>
      <c r="IV81" s="370"/>
    </row>
    <row r="82" spans="1:256" ht="192" hidden="1" x14ac:dyDescent="0.2">
      <c r="A82" s="99" t="s">
        <v>3386</v>
      </c>
      <c r="B82" s="99"/>
      <c r="C82" s="492" t="s">
        <v>3411</v>
      </c>
      <c r="D82" s="442" t="s">
        <v>3413</v>
      </c>
      <c r="E82" s="442" t="s">
        <v>270</v>
      </c>
      <c r="F82" s="65">
        <v>1</v>
      </c>
      <c r="G82" s="65">
        <v>1</v>
      </c>
      <c r="H82" s="65">
        <v>1</v>
      </c>
      <c r="I82" s="100"/>
      <c r="J82" s="394" t="s">
        <v>3385</v>
      </c>
      <c r="K82" s="102"/>
      <c r="L82" s="394" t="s">
        <v>3408</v>
      </c>
      <c r="M82" s="103"/>
      <c r="N82" s="57">
        <v>2013</v>
      </c>
      <c r="O82" s="507">
        <v>41492</v>
      </c>
      <c r="P82" s="23" t="s">
        <v>75</v>
      </c>
      <c r="Q82" s="23" t="s">
        <v>75</v>
      </c>
      <c r="R82" s="23" t="s">
        <v>75</v>
      </c>
      <c r="S82" s="23" t="s">
        <v>75</v>
      </c>
      <c r="T82" s="23" t="s">
        <v>75</v>
      </c>
      <c r="U82" s="23" t="s">
        <v>75</v>
      </c>
      <c r="V82" s="19">
        <v>1</v>
      </c>
      <c r="W82" s="19">
        <v>0</v>
      </c>
      <c r="X82" s="19">
        <v>0</v>
      </c>
      <c r="Y82" s="19">
        <v>0</v>
      </c>
      <c r="Z82" s="19">
        <v>-1</v>
      </c>
      <c r="AA82" s="19">
        <v>-2</v>
      </c>
      <c r="AB82" s="442" t="s">
        <v>3602</v>
      </c>
      <c r="AC82" s="100">
        <v>1</v>
      </c>
      <c r="AD82" s="100">
        <v>0</v>
      </c>
      <c r="AE82" s="100">
        <v>1</v>
      </c>
      <c r="AF82" s="100">
        <v>0</v>
      </c>
      <c r="AG82" s="19">
        <v>1</v>
      </c>
      <c r="AH82" s="106">
        <v>0</v>
      </c>
      <c r="AI82" s="106">
        <v>0</v>
      </c>
      <c r="AJ82" s="442" t="s">
        <v>96</v>
      </c>
      <c r="AK82" s="442" t="s">
        <v>96</v>
      </c>
      <c r="AL82" s="392" t="s">
        <v>3614</v>
      </c>
      <c r="AM82" s="65">
        <v>3</v>
      </c>
      <c r="AN82" s="106">
        <v>1</v>
      </c>
      <c r="AO82" s="106">
        <v>1</v>
      </c>
      <c r="AP82" s="106">
        <v>1</v>
      </c>
      <c r="AQ82" s="106">
        <v>1</v>
      </c>
      <c r="AR82" s="106">
        <v>1</v>
      </c>
      <c r="AS82" s="106">
        <v>0</v>
      </c>
      <c r="AT82" s="68">
        <v>0</v>
      </c>
      <c r="AU82" s="26">
        <v>-1</v>
      </c>
      <c r="AV82" s="106">
        <v>-1</v>
      </c>
      <c r="AW82" s="106">
        <v>0</v>
      </c>
      <c r="AX82" s="106">
        <v>0</v>
      </c>
      <c r="AY82" s="402">
        <v>0</v>
      </c>
      <c r="AZ82" s="62">
        <v>0</v>
      </c>
      <c r="BA82" s="62">
        <v>0</v>
      </c>
      <c r="BB82" s="62">
        <v>0</v>
      </c>
      <c r="BC82" s="62">
        <v>0</v>
      </c>
      <c r="BD82" s="28"/>
      <c r="BE82" s="100"/>
      <c r="BF82" s="100"/>
      <c r="BG82" s="100"/>
      <c r="BH82" s="100"/>
      <c r="BI82" s="100"/>
      <c r="BJ82" s="106"/>
      <c r="BK82" s="100"/>
      <c r="BL82" s="100"/>
      <c r="BM82" s="100"/>
      <c r="BN82" s="100"/>
      <c r="BO82" s="100"/>
      <c r="BP82" s="370"/>
      <c r="BQ82" s="370"/>
      <c r="BR82" s="370"/>
      <c r="BS82" s="370"/>
      <c r="BT82" s="370"/>
      <c r="BU82" s="370"/>
      <c r="BV82" s="370"/>
      <c r="BW82" s="370"/>
      <c r="BX82" s="370"/>
      <c r="BY82" s="370"/>
      <c r="BZ82" s="370"/>
      <c r="CA82" s="370"/>
      <c r="CB82" s="370"/>
      <c r="CC82" s="370"/>
      <c r="CD82" s="370"/>
      <c r="CE82" s="370"/>
      <c r="CF82" s="370"/>
      <c r="CG82" s="370"/>
      <c r="CH82" s="370"/>
      <c r="CI82" s="370"/>
      <c r="CJ82" s="370"/>
      <c r="CK82" s="370"/>
      <c r="CL82" s="370"/>
      <c r="CM82" s="370"/>
      <c r="CN82" s="370"/>
      <c r="CO82" s="370"/>
      <c r="CP82" s="370"/>
      <c r="CQ82" s="370"/>
      <c r="CR82" s="370"/>
      <c r="CS82" s="370"/>
      <c r="CT82" s="370"/>
      <c r="CU82" s="370"/>
      <c r="CV82" s="370"/>
      <c r="CW82" s="370"/>
      <c r="CX82" s="370"/>
      <c r="CY82" s="370"/>
      <c r="CZ82" s="370"/>
      <c r="DA82" s="370"/>
      <c r="DB82" s="370"/>
      <c r="DC82" s="370"/>
      <c r="DD82" s="370"/>
      <c r="DE82" s="370"/>
      <c r="DF82" s="370"/>
      <c r="DG82" s="370"/>
      <c r="DH82" s="370"/>
      <c r="DI82" s="370"/>
      <c r="DJ82" s="370"/>
      <c r="DK82" s="370"/>
      <c r="DL82" s="370"/>
      <c r="DM82" s="370"/>
      <c r="DN82" s="370"/>
      <c r="DO82" s="370"/>
      <c r="DP82" s="370"/>
      <c r="DQ82" s="370"/>
      <c r="DR82" s="370"/>
      <c r="DS82" s="370"/>
      <c r="DT82" s="370"/>
      <c r="DU82" s="370"/>
      <c r="DV82" s="370"/>
      <c r="DW82" s="370"/>
      <c r="DX82" s="370"/>
      <c r="DY82" s="370"/>
      <c r="DZ82" s="370"/>
      <c r="EA82" s="370"/>
      <c r="EB82" s="370"/>
      <c r="EC82" s="370"/>
      <c r="ED82" s="370"/>
      <c r="EE82" s="370"/>
      <c r="EF82" s="370"/>
      <c r="EG82" s="370"/>
      <c r="EH82" s="370"/>
      <c r="EI82" s="370"/>
      <c r="EJ82" s="370"/>
      <c r="EK82" s="370"/>
      <c r="EL82" s="370"/>
      <c r="EM82" s="370"/>
      <c r="EN82" s="370"/>
      <c r="EO82" s="370"/>
      <c r="EP82" s="370"/>
      <c r="EQ82" s="370"/>
      <c r="ER82" s="370"/>
      <c r="ES82" s="370"/>
      <c r="ET82" s="370"/>
      <c r="EU82" s="370"/>
      <c r="EV82" s="370"/>
      <c r="EW82" s="370"/>
      <c r="EX82" s="370"/>
      <c r="EY82" s="370"/>
      <c r="EZ82" s="370"/>
      <c r="FA82" s="370"/>
      <c r="FB82" s="370"/>
      <c r="FC82" s="370"/>
      <c r="FD82" s="370"/>
      <c r="FE82" s="370"/>
      <c r="FF82" s="370"/>
      <c r="FG82" s="370"/>
      <c r="FH82" s="370"/>
      <c r="FI82" s="370"/>
      <c r="FJ82" s="370"/>
      <c r="FK82" s="370"/>
      <c r="FL82" s="370"/>
      <c r="FM82" s="370"/>
      <c r="FN82" s="370"/>
      <c r="FO82" s="370"/>
      <c r="FP82" s="370"/>
      <c r="FQ82" s="370"/>
      <c r="FR82" s="370"/>
      <c r="FS82" s="370"/>
      <c r="FT82" s="370"/>
      <c r="FU82" s="370"/>
      <c r="FV82" s="370"/>
      <c r="FW82" s="370"/>
      <c r="FX82" s="370"/>
      <c r="FY82" s="370"/>
      <c r="FZ82" s="370"/>
      <c r="GA82" s="370"/>
      <c r="GB82" s="370"/>
      <c r="GC82" s="370"/>
      <c r="GD82" s="370"/>
      <c r="GE82" s="370"/>
      <c r="GF82" s="370"/>
      <c r="GG82" s="370"/>
      <c r="GH82" s="370"/>
      <c r="GI82" s="370"/>
      <c r="GJ82" s="370"/>
      <c r="GK82" s="370"/>
      <c r="GL82" s="370"/>
      <c r="GM82" s="370"/>
      <c r="GN82" s="370"/>
      <c r="GO82" s="370"/>
      <c r="GP82" s="370"/>
      <c r="GQ82" s="370"/>
      <c r="GR82" s="370"/>
      <c r="GS82" s="370"/>
      <c r="GT82" s="370"/>
      <c r="GU82" s="370"/>
      <c r="GV82" s="370"/>
      <c r="GW82" s="370"/>
      <c r="GX82" s="370"/>
      <c r="GY82" s="370"/>
      <c r="GZ82" s="370"/>
      <c r="HA82" s="370"/>
      <c r="HB82" s="370"/>
      <c r="HC82" s="370"/>
      <c r="HD82" s="370"/>
      <c r="HE82" s="370"/>
      <c r="HF82" s="370"/>
      <c r="HG82" s="370"/>
      <c r="HH82" s="370"/>
      <c r="HI82" s="370"/>
      <c r="HJ82" s="370"/>
      <c r="HK82" s="370"/>
      <c r="HL82" s="370"/>
      <c r="HM82" s="370"/>
      <c r="HN82" s="370"/>
      <c r="HO82" s="370"/>
      <c r="HP82" s="370"/>
      <c r="HQ82" s="370"/>
      <c r="HR82" s="370"/>
      <c r="HS82" s="370"/>
      <c r="HT82" s="370"/>
      <c r="HU82" s="370"/>
      <c r="HV82" s="370"/>
      <c r="HW82" s="370"/>
      <c r="HX82" s="370"/>
      <c r="HY82" s="370"/>
      <c r="HZ82" s="370"/>
      <c r="IA82" s="370"/>
      <c r="IB82" s="370"/>
      <c r="IC82" s="370"/>
      <c r="ID82" s="370"/>
      <c r="IE82" s="370"/>
      <c r="IF82" s="370"/>
      <c r="IG82" s="370"/>
      <c r="IH82" s="370"/>
      <c r="II82" s="370"/>
      <c r="IJ82" s="370"/>
      <c r="IK82" s="370"/>
      <c r="IL82" s="370"/>
      <c r="IM82" s="370"/>
      <c r="IN82" s="370"/>
      <c r="IO82" s="370"/>
      <c r="IP82" s="370"/>
      <c r="IQ82" s="370"/>
      <c r="IR82" s="370"/>
      <c r="IS82" s="370"/>
      <c r="IT82" s="370"/>
      <c r="IU82" s="370"/>
      <c r="IV82" s="370"/>
    </row>
    <row r="83" spans="1:256" ht="80" hidden="1" x14ac:dyDescent="0.2">
      <c r="A83" s="17" t="s">
        <v>112</v>
      </c>
      <c r="B83" s="42"/>
      <c r="C83" s="64" t="s">
        <v>547</v>
      </c>
      <c r="D83" s="18" t="s">
        <v>529</v>
      </c>
      <c r="E83" s="18" t="s">
        <v>92</v>
      </c>
      <c r="F83" s="19">
        <v>1</v>
      </c>
      <c r="G83" s="19">
        <v>0</v>
      </c>
      <c r="H83" s="19">
        <v>0</v>
      </c>
      <c r="I83" s="20"/>
      <c r="J83" s="21" t="s">
        <v>530</v>
      </c>
      <c r="K83" s="43"/>
      <c r="L83" s="21" t="s">
        <v>532</v>
      </c>
      <c r="M83" s="25"/>
      <c r="N83" s="24">
        <f t="shared" ref="N83:N98" si="19">YEAR(IF(AND(O83&lt;&gt;"NA",O83&lt;&gt;""),O83,IF(AND(P83&lt;&gt;"NA",P83&lt;&gt;""),P83,IF(AND(Q83&lt;&gt;"NA",Q83&lt;&gt;""),Q83,IF(AND(R83&lt;&gt;"NA",R83&lt;&gt;""),R83,S83)))))</f>
        <v>2008</v>
      </c>
      <c r="O83" s="25">
        <v>39765</v>
      </c>
      <c r="P83" s="25">
        <v>40633</v>
      </c>
      <c r="Q83" s="25">
        <v>39826</v>
      </c>
      <c r="R83" s="23" t="s">
        <v>75</v>
      </c>
      <c r="S83" s="23" t="s">
        <v>75</v>
      </c>
      <c r="T83" s="23" t="s">
        <v>75</v>
      </c>
      <c r="U83" s="23" t="s">
        <v>75</v>
      </c>
      <c r="V83" s="19">
        <v>1</v>
      </c>
      <c r="W83" s="19">
        <f t="shared" ref="W83:W98" si="20">IF(OR(AND(Q83&lt;&gt;"NA",Q83&lt;&gt;""),AND(S83&lt;&gt;"NA",S83&lt;&gt;""),AND(T83&lt;&gt;"NA",T83&lt;&gt;"")),1,0)</f>
        <v>1</v>
      </c>
      <c r="X83" s="19">
        <f t="shared" ref="X83:X98" si="21">IF(OR(AND(S83&lt;&gt;"NA",S83&lt;&gt;""),Y83=1),1,0)</f>
        <v>0</v>
      </c>
      <c r="Y83" s="19">
        <f t="shared" ref="Y83:Y98" si="22">IF(AND(T83&lt;&gt;"NA",T83&lt;&gt;""),1,0)</f>
        <v>0</v>
      </c>
      <c r="Z83" s="19">
        <v>-1</v>
      </c>
      <c r="AA83" s="19">
        <v>-2</v>
      </c>
      <c r="AB83" s="19">
        <v>0</v>
      </c>
      <c r="AC83" s="19">
        <v>0</v>
      </c>
      <c r="AD83" s="19">
        <v>0</v>
      </c>
      <c r="AE83" s="19">
        <v>1</v>
      </c>
      <c r="AF83" s="19">
        <v>1</v>
      </c>
      <c r="AG83" s="19">
        <v>1</v>
      </c>
      <c r="AH83" s="19">
        <v>1</v>
      </c>
      <c r="AI83" s="19">
        <v>1</v>
      </c>
      <c r="AJ83" s="18" t="s">
        <v>533</v>
      </c>
      <c r="AK83" s="18" t="s">
        <v>97</v>
      </c>
      <c r="AL83" s="21" t="s">
        <v>534</v>
      </c>
      <c r="AM83" s="19">
        <f t="shared" ref="AM83:AM98" si="23">IF(AND(AN83=1,AO83=1),3,IF(AND(AN83=1,OR(AO83=0,AO83=-1)),1,IF(AND(OR(AN83=0,AN83=-1),AO83=1),2,IF(AND(AN83=0,AN83=-1),OR(AO83=0,AO83=-1),4))))</f>
        <v>2</v>
      </c>
      <c r="AN83" s="19">
        <v>0</v>
      </c>
      <c r="AO83" s="19">
        <v>1</v>
      </c>
      <c r="AP83" s="19">
        <v>0</v>
      </c>
      <c r="AQ83" s="19">
        <v>-1</v>
      </c>
      <c r="AR83" s="19">
        <v>1</v>
      </c>
      <c r="AS83" s="19">
        <v>0</v>
      </c>
      <c r="AT83" s="19">
        <v>0</v>
      </c>
      <c r="AU83" s="26">
        <f t="shared" ref="AU83:AU98" si="24">IF(BA83&lt;1,-1)</f>
        <v>-1</v>
      </c>
      <c r="AV83" s="19">
        <v>1</v>
      </c>
      <c r="AW83" s="19">
        <v>0</v>
      </c>
      <c r="AX83" s="26">
        <v>0</v>
      </c>
      <c r="AY83" s="402">
        <v>0</v>
      </c>
      <c r="AZ83" s="19">
        <v>0</v>
      </c>
      <c r="BA83" s="19">
        <v>0</v>
      </c>
      <c r="BB83" s="19">
        <v>0</v>
      </c>
      <c r="BC83" s="19">
        <v>0</v>
      </c>
      <c r="BD83" s="28"/>
      <c r="BE83" s="20"/>
      <c r="BF83" s="20"/>
      <c r="BG83" s="20"/>
      <c r="BH83" s="20"/>
      <c r="BI83" s="20"/>
      <c r="BJ83" s="19">
        <v>-2</v>
      </c>
      <c r="BK83" s="20"/>
      <c r="BL83" s="20"/>
      <c r="BM83" s="20"/>
      <c r="BN83" s="20"/>
      <c r="BO83" s="20"/>
      <c r="BP83" s="370"/>
      <c r="BQ83" s="370"/>
      <c r="BR83" s="370"/>
      <c r="BS83" s="370"/>
      <c r="BT83" s="370"/>
      <c r="BU83" s="370"/>
      <c r="BV83" s="370"/>
      <c r="BW83" s="370"/>
      <c r="BX83" s="370"/>
      <c r="BY83" s="370"/>
      <c r="BZ83" s="370"/>
      <c r="CA83" s="370"/>
      <c r="CB83" s="370"/>
      <c r="CC83" s="370"/>
      <c r="CD83" s="370"/>
      <c r="CE83" s="370"/>
      <c r="CF83" s="370"/>
      <c r="CG83" s="370"/>
      <c r="CH83" s="370"/>
      <c r="CI83" s="370"/>
      <c r="CJ83" s="370"/>
      <c r="CK83" s="370"/>
      <c r="CL83" s="370"/>
      <c r="CM83" s="370"/>
      <c r="CN83" s="370"/>
      <c r="CO83" s="370"/>
      <c r="CP83" s="370"/>
      <c r="CQ83" s="370"/>
      <c r="CR83" s="370"/>
      <c r="CS83" s="370"/>
      <c r="CT83" s="370"/>
      <c r="CU83" s="370"/>
      <c r="CV83" s="370"/>
      <c r="CW83" s="370"/>
      <c r="CX83" s="370"/>
      <c r="CY83" s="370"/>
      <c r="CZ83" s="370"/>
      <c r="DA83" s="370"/>
      <c r="DB83" s="370"/>
      <c r="DC83" s="370"/>
      <c r="DD83" s="370"/>
      <c r="DE83" s="370"/>
      <c r="DF83" s="370"/>
      <c r="DG83" s="370"/>
      <c r="DH83" s="370"/>
      <c r="DI83" s="370"/>
      <c r="DJ83" s="370"/>
      <c r="DK83" s="370"/>
      <c r="DL83" s="370"/>
      <c r="DM83" s="370"/>
      <c r="DN83" s="370"/>
      <c r="DO83" s="370"/>
      <c r="DP83" s="370"/>
      <c r="DQ83" s="370"/>
      <c r="DR83" s="370"/>
      <c r="DS83" s="370"/>
      <c r="DT83" s="370"/>
      <c r="DU83" s="370"/>
      <c r="DV83" s="370"/>
      <c r="DW83" s="370"/>
      <c r="DX83" s="370"/>
      <c r="DY83" s="370"/>
      <c r="DZ83" s="370"/>
      <c r="EA83" s="370"/>
      <c r="EB83" s="370"/>
      <c r="EC83" s="370"/>
      <c r="ED83" s="370"/>
      <c r="EE83" s="370"/>
      <c r="EF83" s="370"/>
      <c r="EG83" s="370"/>
      <c r="EH83" s="370"/>
      <c r="EI83" s="370"/>
      <c r="EJ83" s="370"/>
      <c r="EK83" s="370"/>
      <c r="EL83" s="370"/>
      <c r="EM83" s="370"/>
      <c r="EN83" s="370"/>
      <c r="EO83" s="370"/>
      <c r="EP83" s="370"/>
      <c r="EQ83" s="370"/>
      <c r="ER83" s="370"/>
      <c r="ES83" s="370"/>
      <c r="ET83" s="370"/>
      <c r="EU83" s="370"/>
      <c r="EV83" s="370"/>
      <c r="EW83" s="370"/>
      <c r="EX83" s="370"/>
      <c r="EY83" s="370"/>
      <c r="EZ83" s="370"/>
      <c r="FA83" s="370"/>
      <c r="FB83" s="370"/>
      <c r="FC83" s="370"/>
      <c r="FD83" s="370"/>
      <c r="FE83" s="370"/>
      <c r="FF83" s="370"/>
      <c r="FG83" s="370"/>
      <c r="FH83" s="370"/>
      <c r="FI83" s="370"/>
      <c r="FJ83" s="370"/>
      <c r="FK83" s="370"/>
      <c r="FL83" s="370"/>
      <c r="FM83" s="370"/>
      <c r="FN83" s="370"/>
      <c r="FO83" s="370"/>
      <c r="FP83" s="370"/>
      <c r="FQ83" s="370"/>
      <c r="FR83" s="370"/>
      <c r="FS83" s="370"/>
      <c r="FT83" s="370"/>
      <c r="FU83" s="370"/>
      <c r="FV83" s="370"/>
      <c r="FW83" s="370"/>
      <c r="FX83" s="370"/>
      <c r="FY83" s="370"/>
      <c r="FZ83" s="370"/>
      <c r="GA83" s="370"/>
      <c r="GB83" s="370"/>
      <c r="GC83" s="370"/>
      <c r="GD83" s="370"/>
      <c r="GE83" s="370"/>
      <c r="GF83" s="370"/>
      <c r="GG83" s="370"/>
      <c r="GH83" s="370"/>
      <c r="GI83" s="370"/>
      <c r="GJ83" s="370"/>
      <c r="GK83" s="370"/>
      <c r="GL83" s="370"/>
      <c r="GM83" s="370"/>
      <c r="GN83" s="370"/>
      <c r="GO83" s="370"/>
      <c r="GP83" s="370"/>
      <c r="GQ83" s="370"/>
      <c r="GR83" s="370"/>
      <c r="GS83" s="370"/>
      <c r="GT83" s="370"/>
      <c r="GU83" s="370"/>
      <c r="GV83" s="370"/>
      <c r="GW83" s="370"/>
      <c r="GX83" s="370"/>
      <c r="GY83" s="370"/>
      <c r="GZ83" s="370"/>
      <c r="HA83" s="370"/>
      <c r="HB83" s="370"/>
      <c r="HC83" s="370"/>
      <c r="HD83" s="370"/>
      <c r="HE83" s="370"/>
      <c r="HF83" s="370"/>
      <c r="HG83" s="370"/>
      <c r="HH83" s="370"/>
      <c r="HI83" s="370"/>
      <c r="HJ83" s="370"/>
      <c r="HK83" s="370"/>
      <c r="HL83" s="370"/>
      <c r="HM83" s="370"/>
      <c r="HN83" s="370"/>
      <c r="HO83" s="370"/>
      <c r="HP83" s="370"/>
      <c r="HQ83" s="370"/>
      <c r="HR83" s="370"/>
      <c r="HS83" s="370"/>
      <c r="HT83" s="370"/>
      <c r="HU83" s="370"/>
      <c r="HV83" s="370"/>
      <c r="HW83" s="370"/>
      <c r="HX83" s="370"/>
      <c r="HY83" s="370"/>
      <c r="HZ83" s="370"/>
      <c r="IA83" s="370"/>
      <c r="IB83" s="370"/>
      <c r="IC83" s="370"/>
      <c r="ID83" s="370"/>
      <c r="IE83" s="370"/>
      <c r="IF83" s="370"/>
      <c r="IG83" s="370"/>
      <c r="IH83" s="370"/>
      <c r="II83" s="370"/>
      <c r="IJ83" s="370"/>
      <c r="IK83" s="370"/>
      <c r="IL83" s="370"/>
      <c r="IM83" s="370"/>
      <c r="IN83" s="370"/>
      <c r="IO83" s="370"/>
      <c r="IP83" s="370"/>
      <c r="IQ83" s="370"/>
      <c r="IR83" s="370"/>
      <c r="IS83" s="370"/>
      <c r="IT83" s="370"/>
      <c r="IU83" s="370"/>
      <c r="IV83" s="370"/>
    </row>
    <row r="84" spans="1:256" ht="256" hidden="1" x14ac:dyDescent="0.2">
      <c r="A84" s="17" t="s">
        <v>248</v>
      </c>
      <c r="B84" s="17" t="s">
        <v>197</v>
      </c>
      <c r="C84" s="64" t="s">
        <v>281</v>
      </c>
      <c r="D84" s="18" t="s">
        <v>92</v>
      </c>
      <c r="E84" s="18" t="s">
        <v>270</v>
      </c>
      <c r="F84" s="19">
        <v>1</v>
      </c>
      <c r="G84" s="19">
        <v>1</v>
      </c>
      <c r="H84" s="19">
        <v>1</v>
      </c>
      <c r="I84" s="20"/>
      <c r="J84" s="21" t="s">
        <v>278</v>
      </c>
      <c r="K84" s="46"/>
      <c r="L84" s="21" t="s">
        <v>272</v>
      </c>
      <c r="M84" s="45"/>
      <c r="N84" s="24">
        <f t="shared" si="19"/>
        <v>2010</v>
      </c>
      <c r="O84" s="25">
        <v>40282</v>
      </c>
      <c r="P84" s="25">
        <v>41943</v>
      </c>
      <c r="Q84" s="23" t="s">
        <v>75</v>
      </c>
      <c r="R84" s="23" t="s">
        <v>75</v>
      </c>
      <c r="S84" s="23" t="s">
        <v>75</v>
      </c>
      <c r="T84" s="23" t="s">
        <v>75</v>
      </c>
      <c r="U84" s="23" t="s">
        <v>75</v>
      </c>
      <c r="V84" s="26">
        <v>1</v>
      </c>
      <c r="W84" s="19">
        <f t="shared" si="20"/>
        <v>0</v>
      </c>
      <c r="X84" s="19">
        <f t="shared" si="21"/>
        <v>0</v>
      </c>
      <c r="Y84" s="19">
        <f t="shared" si="22"/>
        <v>0</v>
      </c>
      <c r="Z84" s="26">
        <v>-1</v>
      </c>
      <c r="AA84" s="19">
        <v>-2</v>
      </c>
      <c r="AB84" s="26">
        <v>0</v>
      </c>
      <c r="AC84" s="26">
        <v>0</v>
      </c>
      <c r="AD84" s="26">
        <v>0</v>
      </c>
      <c r="AE84" s="26">
        <v>1</v>
      </c>
      <c r="AF84" s="26">
        <v>1</v>
      </c>
      <c r="AG84" s="19">
        <v>0</v>
      </c>
      <c r="AH84" s="26">
        <v>0</v>
      </c>
      <c r="AI84" s="26">
        <v>0</v>
      </c>
      <c r="AJ84" s="18" t="s">
        <v>97</v>
      </c>
      <c r="AK84" s="18" t="s">
        <v>96</v>
      </c>
      <c r="AL84" s="21" t="s">
        <v>273</v>
      </c>
      <c r="AM84" s="19">
        <f t="shared" si="23"/>
        <v>3</v>
      </c>
      <c r="AN84" s="26">
        <v>1</v>
      </c>
      <c r="AO84" s="26">
        <v>1</v>
      </c>
      <c r="AP84" s="26">
        <v>0</v>
      </c>
      <c r="AQ84" s="26">
        <v>1</v>
      </c>
      <c r="AR84" s="26">
        <v>1</v>
      </c>
      <c r="AS84" s="26">
        <v>0</v>
      </c>
      <c r="AT84" s="26">
        <v>0</v>
      </c>
      <c r="AU84" s="26">
        <f t="shared" si="24"/>
        <v>-1</v>
      </c>
      <c r="AV84" s="26">
        <v>1</v>
      </c>
      <c r="AW84" s="26">
        <v>0</v>
      </c>
      <c r="AX84" s="26">
        <v>0</v>
      </c>
      <c r="AY84" s="402">
        <v>0</v>
      </c>
      <c r="AZ84" s="26">
        <v>0</v>
      </c>
      <c r="BA84" s="26">
        <v>0</v>
      </c>
      <c r="BB84" s="26">
        <v>0</v>
      </c>
      <c r="BC84" s="26">
        <v>0</v>
      </c>
      <c r="BD84" s="28"/>
      <c r="BE84" s="20"/>
      <c r="BF84" s="26"/>
      <c r="BG84" s="26"/>
      <c r="BH84" s="26"/>
      <c r="BI84" s="26">
        <v>2</v>
      </c>
      <c r="BJ84" s="26">
        <v>1</v>
      </c>
      <c r="BK84" s="26"/>
      <c r="BL84" s="26"/>
      <c r="BM84" s="26"/>
      <c r="BN84" s="20"/>
      <c r="BO84" s="20"/>
      <c r="BP84" s="370"/>
      <c r="BQ84" s="370"/>
      <c r="BR84" s="370"/>
      <c r="BS84" s="370"/>
      <c r="BT84" s="370"/>
      <c r="BU84" s="370"/>
      <c r="BV84" s="370"/>
      <c r="BW84" s="370"/>
      <c r="BX84" s="370"/>
      <c r="BY84" s="370"/>
      <c r="BZ84" s="370"/>
      <c r="CA84" s="370"/>
      <c r="CB84" s="370"/>
      <c r="CC84" s="370"/>
      <c r="CD84" s="370"/>
      <c r="CE84" s="370"/>
      <c r="CF84" s="370"/>
      <c r="CG84" s="370"/>
      <c r="CH84" s="370"/>
      <c r="CI84" s="370"/>
      <c r="CJ84" s="370"/>
      <c r="CK84" s="370"/>
      <c r="CL84" s="370"/>
      <c r="CM84" s="370"/>
      <c r="CN84" s="370"/>
      <c r="CO84" s="370"/>
      <c r="CP84" s="370"/>
      <c r="CQ84" s="370"/>
      <c r="CR84" s="370"/>
      <c r="CS84" s="370"/>
      <c r="CT84" s="370"/>
      <c r="CU84" s="370"/>
      <c r="CV84" s="370"/>
      <c r="CW84" s="370"/>
      <c r="CX84" s="370"/>
      <c r="CY84" s="370"/>
      <c r="CZ84" s="370"/>
      <c r="DA84" s="370"/>
      <c r="DB84" s="370"/>
      <c r="DC84" s="370"/>
      <c r="DD84" s="370"/>
      <c r="DE84" s="370"/>
      <c r="DF84" s="370"/>
      <c r="DG84" s="370"/>
      <c r="DH84" s="370"/>
      <c r="DI84" s="370"/>
      <c r="DJ84" s="370"/>
      <c r="DK84" s="370"/>
      <c r="DL84" s="370"/>
      <c r="DM84" s="370"/>
      <c r="DN84" s="370"/>
      <c r="DO84" s="370"/>
      <c r="DP84" s="370"/>
      <c r="DQ84" s="370"/>
      <c r="DR84" s="370"/>
      <c r="DS84" s="370"/>
      <c r="DT84" s="370"/>
      <c r="DU84" s="370"/>
      <c r="DV84" s="370"/>
      <c r="DW84" s="370"/>
      <c r="DX84" s="370"/>
      <c r="DY84" s="370"/>
      <c r="DZ84" s="370"/>
      <c r="EA84" s="370"/>
      <c r="EB84" s="370"/>
      <c r="EC84" s="370"/>
      <c r="ED84" s="370"/>
      <c r="EE84" s="370"/>
      <c r="EF84" s="370"/>
      <c r="EG84" s="370"/>
      <c r="EH84" s="370"/>
      <c r="EI84" s="370"/>
      <c r="EJ84" s="370"/>
      <c r="EK84" s="370"/>
      <c r="EL84" s="370"/>
      <c r="EM84" s="370"/>
      <c r="EN84" s="370"/>
      <c r="EO84" s="370"/>
      <c r="EP84" s="370"/>
      <c r="EQ84" s="370"/>
      <c r="ER84" s="370"/>
      <c r="ES84" s="370"/>
      <c r="ET84" s="370"/>
      <c r="EU84" s="370"/>
      <c r="EV84" s="370"/>
      <c r="EW84" s="370"/>
      <c r="EX84" s="370"/>
      <c r="EY84" s="370"/>
      <c r="EZ84" s="370"/>
      <c r="FA84" s="370"/>
      <c r="FB84" s="370"/>
      <c r="FC84" s="370"/>
      <c r="FD84" s="370"/>
      <c r="FE84" s="370"/>
      <c r="FF84" s="370"/>
      <c r="FG84" s="370"/>
      <c r="FH84" s="370"/>
      <c r="FI84" s="370"/>
      <c r="FJ84" s="370"/>
      <c r="FK84" s="370"/>
      <c r="FL84" s="370"/>
      <c r="FM84" s="370"/>
      <c r="FN84" s="370"/>
      <c r="FO84" s="370"/>
      <c r="FP84" s="370"/>
      <c r="FQ84" s="370"/>
      <c r="FR84" s="370"/>
      <c r="FS84" s="370"/>
      <c r="FT84" s="370"/>
      <c r="FU84" s="370"/>
      <c r="FV84" s="370"/>
      <c r="FW84" s="370"/>
      <c r="FX84" s="370"/>
      <c r="FY84" s="370"/>
      <c r="FZ84" s="370"/>
      <c r="GA84" s="370"/>
      <c r="GB84" s="370"/>
      <c r="GC84" s="370"/>
      <c r="GD84" s="370"/>
      <c r="GE84" s="370"/>
      <c r="GF84" s="370"/>
      <c r="GG84" s="370"/>
      <c r="GH84" s="370"/>
      <c r="GI84" s="370"/>
      <c r="GJ84" s="370"/>
      <c r="GK84" s="370"/>
      <c r="GL84" s="370"/>
      <c r="GM84" s="370"/>
      <c r="GN84" s="370"/>
      <c r="GO84" s="370"/>
      <c r="GP84" s="370"/>
      <c r="GQ84" s="370"/>
      <c r="GR84" s="370"/>
      <c r="GS84" s="370"/>
      <c r="GT84" s="370"/>
      <c r="GU84" s="370"/>
      <c r="GV84" s="370"/>
      <c r="GW84" s="370"/>
      <c r="GX84" s="370"/>
      <c r="GY84" s="370"/>
      <c r="GZ84" s="370"/>
      <c r="HA84" s="370"/>
      <c r="HB84" s="370"/>
      <c r="HC84" s="370"/>
      <c r="HD84" s="370"/>
      <c r="HE84" s="370"/>
      <c r="HF84" s="370"/>
      <c r="HG84" s="370"/>
      <c r="HH84" s="370"/>
      <c r="HI84" s="370"/>
      <c r="HJ84" s="370"/>
      <c r="HK84" s="370"/>
      <c r="HL84" s="370"/>
      <c r="HM84" s="370"/>
      <c r="HN84" s="370"/>
      <c r="HO84" s="370"/>
      <c r="HP84" s="370"/>
      <c r="HQ84" s="370"/>
      <c r="HR84" s="370"/>
      <c r="HS84" s="370"/>
      <c r="HT84" s="370"/>
      <c r="HU84" s="370"/>
      <c r="HV84" s="370"/>
      <c r="HW84" s="370"/>
      <c r="HX84" s="370"/>
      <c r="HY84" s="370"/>
      <c r="HZ84" s="370"/>
      <c r="IA84" s="370"/>
      <c r="IB84" s="370"/>
      <c r="IC84" s="370"/>
      <c r="ID84" s="370"/>
      <c r="IE84" s="370"/>
      <c r="IF84" s="370"/>
      <c r="IG84" s="370"/>
      <c r="IH84" s="370"/>
      <c r="II84" s="370"/>
      <c r="IJ84" s="370"/>
      <c r="IK84" s="370"/>
      <c r="IL84" s="370"/>
      <c r="IM84" s="370"/>
      <c r="IN84" s="370"/>
      <c r="IO84" s="370"/>
      <c r="IP84" s="370"/>
      <c r="IQ84" s="370"/>
      <c r="IR84" s="370"/>
      <c r="IS84" s="370"/>
      <c r="IT84" s="370"/>
      <c r="IU84" s="370"/>
      <c r="IV84" s="370"/>
    </row>
    <row r="85" spans="1:256" ht="256" hidden="1" x14ac:dyDescent="0.2">
      <c r="A85" s="17" t="s">
        <v>248</v>
      </c>
      <c r="B85" s="17" t="s">
        <v>197</v>
      </c>
      <c r="C85" s="64" t="s">
        <v>294</v>
      </c>
      <c r="D85" s="18" t="s">
        <v>92</v>
      </c>
      <c r="E85" s="18" t="s">
        <v>270</v>
      </c>
      <c r="F85" s="19">
        <v>1</v>
      </c>
      <c r="G85" s="19">
        <v>1</v>
      </c>
      <c r="H85" s="19">
        <v>1</v>
      </c>
      <c r="I85" s="20"/>
      <c r="J85" s="21" t="s">
        <v>278</v>
      </c>
      <c r="K85" s="46"/>
      <c r="L85" s="21" t="s">
        <v>272</v>
      </c>
      <c r="M85" s="45"/>
      <c r="N85" s="24">
        <f t="shared" si="19"/>
        <v>2010</v>
      </c>
      <c r="O85" s="25">
        <v>40282</v>
      </c>
      <c r="P85" s="25">
        <v>41943</v>
      </c>
      <c r="Q85" s="23" t="s">
        <v>75</v>
      </c>
      <c r="R85" s="23" t="s">
        <v>75</v>
      </c>
      <c r="S85" s="23" t="s">
        <v>75</v>
      </c>
      <c r="T85" s="23" t="s">
        <v>75</v>
      </c>
      <c r="U85" s="23" t="s">
        <v>75</v>
      </c>
      <c r="V85" s="26">
        <v>1</v>
      </c>
      <c r="W85" s="19">
        <f t="shared" si="20"/>
        <v>0</v>
      </c>
      <c r="X85" s="19">
        <f t="shared" si="21"/>
        <v>0</v>
      </c>
      <c r="Y85" s="19">
        <f t="shared" si="22"/>
        <v>0</v>
      </c>
      <c r="Z85" s="26">
        <v>-1</v>
      </c>
      <c r="AA85" s="19">
        <v>-2</v>
      </c>
      <c r="AB85" s="26">
        <v>1</v>
      </c>
      <c r="AC85" s="26">
        <v>0</v>
      </c>
      <c r="AD85" s="26">
        <v>0</v>
      </c>
      <c r="AE85" s="26">
        <v>1</v>
      </c>
      <c r="AF85" s="26">
        <v>1</v>
      </c>
      <c r="AG85" s="19">
        <v>0</v>
      </c>
      <c r="AH85" s="26">
        <v>0</v>
      </c>
      <c r="AI85" s="26">
        <v>0</v>
      </c>
      <c r="AJ85" s="18" t="s">
        <v>97</v>
      </c>
      <c r="AK85" s="18" t="s">
        <v>96</v>
      </c>
      <c r="AL85" s="21" t="s">
        <v>273</v>
      </c>
      <c r="AM85" s="19">
        <f t="shared" si="23"/>
        <v>3</v>
      </c>
      <c r="AN85" s="26">
        <v>1</v>
      </c>
      <c r="AO85" s="26">
        <v>1</v>
      </c>
      <c r="AP85" s="26">
        <v>0</v>
      </c>
      <c r="AQ85" s="26">
        <v>1</v>
      </c>
      <c r="AR85" s="26">
        <v>1</v>
      </c>
      <c r="AS85" s="26">
        <v>0</v>
      </c>
      <c r="AT85" s="26">
        <v>0</v>
      </c>
      <c r="AU85" s="26">
        <f t="shared" si="24"/>
        <v>-1</v>
      </c>
      <c r="AV85" s="26">
        <v>1</v>
      </c>
      <c r="AW85" s="26">
        <v>0</v>
      </c>
      <c r="AX85" s="26">
        <v>0</v>
      </c>
      <c r="AY85" s="19">
        <v>0</v>
      </c>
      <c r="AZ85" s="26">
        <v>0</v>
      </c>
      <c r="BA85" s="26">
        <v>0</v>
      </c>
      <c r="BB85" s="26">
        <v>0</v>
      </c>
      <c r="BC85" s="26">
        <v>0</v>
      </c>
      <c r="BD85" s="28"/>
      <c r="BE85" s="20"/>
      <c r="BF85" s="26"/>
      <c r="BG85" s="26"/>
      <c r="BH85" s="26"/>
      <c r="BI85" s="26">
        <v>2</v>
      </c>
      <c r="BJ85" s="26">
        <v>1</v>
      </c>
      <c r="BK85" s="26"/>
      <c r="BL85" s="26"/>
      <c r="BM85" s="26"/>
      <c r="BN85" s="20"/>
      <c r="BO85" s="20"/>
      <c r="BP85" s="370"/>
      <c r="BQ85" s="370"/>
      <c r="BR85" s="370"/>
      <c r="BS85" s="370"/>
      <c r="BT85" s="370"/>
      <c r="BU85" s="370"/>
      <c r="BV85" s="370"/>
      <c r="BW85" s="370"/>
      <c r="BX85" s="370"/>
      <c r="BY85" s="370"/>
      <c r="BZ85" s="370"/>
      <c r="CA85" s="370"/>
      <c r="CB85" s="370"/>
      <c r="CC85" s="370"/>
      <c r="CD85" s="370"/>
      <c r="CE85" s="370"/>
      <c r="CF85" s="370"/>
      <c r="CG85" s="370"/>
      <c r="CH85" s="370"/>
      <c r="CI85" s="370"/>
      <c r="CJ85" s="370"/>
      <c r="CK85" s="370"/>
      <c r="CL85" s="370"/>
      <c r="CM85" s="370"/>
      <c r="CN85" s="370"/>
      <c r="CO85" s="370"/>
      <c r="CP85" s="370"/>
      <c r="CQ85" s="370"/>
      <c r="CR85" s="370"/>
      <c r="CS85" s="370"/>
      <c r="CT85" s="370"/>
      <c r="CU85" s="370"/>
      <c r="CV85" s="370"/>
      <c r="CW85" s="370"/>
      <c r="CX85" s="370"/>
      <c r="CY85" s="370"/>
      <c r="CZ85" s="370"/>
      <c r="DA85" s="370"/>
      <c r="DB85" s="370"/>
      <c r="DC85" s="370"/>
      <c r="DD85" s="370"/>
      <c r="DE85" s="370"/>
      <c r="DF85" s="370"/>
      <c r="DG85" s="370"/>
      <c r="DH85" s="370"/>
      <c r="DI85" s="370"/>
      <c r="DJ85" s="370"/>
      <c r="DK85" s="370"/>
      <c r="DL85" s="370"/>
      <c r="DM85" s="370"/>
      <c r="DN85" s="370"/>
      <c r="DO85" s="370"/>
      <c r="DP85" s="370"/>
      <c r="DQ85" s="370"/>
      <c r="DR85" s="370"/>
      <c r="DS85" s="370"/>
      <c r="DT85" s="370"/>
      <c r="DU85" s="370"/>
      <c r="DV85" s="370"/>
      <c r="DW85" s="370"/>
      <c r="DX85" s="370"/>
      <c r="DY85" s="370"/>
      <c r="DZ85" s="370"/>
      <c r="EA85" s="370"/>
      <c r="EB85" s="370"/>
      <c r="EC85" s="370"/>
      <c r="ED85" s="370"/>
      <c r="EE85" s="370"/>
      <c r="EF85" s="370"/>
      <c r="EG85" s="370"/>
      <c r="EH85" s="370"/>
      <c r="EI85" s="370"/>
      <c r="EJ85" s="370"/>
      <c r="EK85" s="370"/>
      <c r="EL85" s="370"/>
      <c r="EM85" s="370"/>
      <c r="EN85" s="370"/>
      <c r="EO85" s="370"/>
      <c r="EP85" s="370"/>
      <c r="EQ85" s="370"/>
      <c r="ER85" s="370"/>
      <c r="ES85" s="370"/>
      <c r="ET85" s="370"/>
      <c r="EU85" s="370"/>
      <c r="EV85" s="370"/>
      <c r="EW85" s="370"/>
      <c r="EX85" s="370"/>
      <c r="EY85" s="370"/>
      <c r="EZ85" s="370"/>
      <c r="FA85" s="370"/>
      <c r="FB85" s="370"/>
      <c r="FC85" s="370"/>
      <c r="FD85" s="370"/>
      <c r="FE85" s="370"/>
      <c r="FF85" s="370"/>
      <c r="FG85" s="370"/>
      <c r="FH85" s="370"/>
      <c r="FI85" s="370"/>
      <c r="FJ85" s="370"/>
      <c r="FK85" s="370"/>
      <c r="FL85" s="370"/>
      <c r="FM85" s="370"/>
      <c r="FN85" s="370"/>
      <c r="FO85" s="370"/>
      <c r="FP85" s="370"/>
      <c r="FQ85" s="370"/>
      <c r="FR85" s="370"/>
      <c r="FS85" s="370"/>
      <c r="FT85" s="370"/>
      <c r="FU85" s="370"/>
      <c r="FV85" s="370"/>
      <c r="FW85" s="370"/>
      <c r="FX85" s="370"/>
      <c r="FY85" s="370"/>
      <c r="FZ85" s="370"/>
      <c r="GA85" s="370"/>
      <c r="GB85" s="370"/>
      <c r="GC85" s="370"/>
      <c r="GD85" s="370"/>
      <c r="GE85" s="370"/>
      <c r="GF85" s="370"/>
      <c r="GG85" s="370"/>
      <c r="GH85" s="370"/>
      <c r="GI85" s="370"/>
      <c r="GJ85" s="370"/>
      <c r="GK85" s="370"/>
      <c r="GL85" s="370"/>
      <c r="GM85" s="370"/>
      <c r="GN85" s="370"/>
      <c r="GO85" s="370"/>
      <c r="GP85" s="370"/>
      <c r="GQ85" s="370"/>
      <c r="GR85" s="370"/>
      <c r="GS85" s="370"/>
      <c r="GT85" s="370"/>
      <c r="GU85" s="370"/>
      <c r="GV85" s="370"/>
      <c r="GW85" s="370"/>
      <c r="GX85" s="370"/>
      <c r="GY85" s="370"/>
      <c r="GZ85" s="370"/>
      <c r="HA85" s="370"/>
      <c r="HB85" s="370"/>
      <c r="HC85" s="370"/>
      <c r="HD85" s="370"/>
      <c r="HE85" s="370"/>
      <c r="HF85" s="370"/>
      <c r="HG85" s="370"/>
      <c r="HH85" s="370"/>
      <c r="HI85" s="370"/>
      <c r="HJ85" s="370"/>
      <c r="HK85" s="370"/>
      <c r="HL85" s="370"/>
      <c r="HM85" s="370"/>
      <c r="HN85" s="370"/>
      <c r="HO85" s="370"/>
      <c r="HP85" s="370"/>
      <c r="HQ85" s="370"/>
      <c r="HR85" s="370"/>
      <c r="HS85" s="370"/>
      <c r="HT85" s="370"/>
      <c r="HU85" s="370"/>
      <c r="HV85" s="370"/>
      <c r="HW85" s="370"/>
      <c r="HX85" s="370"/>
      <c r="HY85" s="370"/>
      <c r="HZ85" s="370"/>
      <c r="IA85" s="370"/>
      <c r="IB85" s="370"/>
      <c r="IC85" s="370"/>
      <c r="ID85" s="370"/>
      <c r="IE85" s="370"/>
      <c r="IF85" s="370"/>
      <c r="IG85" s="370"/>
      <c r="IH85" s="370"/>
      <c r="II85" s="370"/>
      <c r="IJ85" s="370"/>
      <c r="IK85" s="370"/>
      <c r="IL85" s="370"/>
      <c r="IM85" s="370"/>
      <c r="IN85" s="370"/>
      <c r="IO85" s="370"/>
      <c r="IP85" s="370"/>
      <c r="IQ85" s="370"/>
      <c r="IR85" s="370"/>
      <c r="IS85" s="370"/>
      <c r="IT85" s="370"/>
      <c r="IU85" s="370"/>
      <c r="IV85" s="370"/>
    </row>
    <row r="86" spans="1:256" ht="256" hidden="1" x14ac:dyDescent="0.2">
      <c r="A86" s="17" t="s">
        <v>248</v>
      </c>
      <c r="B86" s="17" t="s">
        <v>197</v>
      </c>
      <c r="C86" s="64" t="s">
        <v>274</v>
      </c>
      <c r="D86" s="18" t="s">
        <v>92</v>
      </c>
      <c r="E86" s="18" t="s">
        <v>270</v>
      </c>
      <c r="F86" s="19">
        <v>1</v>
      </c>
      <c r="G86" s="19">
        <v>1</v>
      </c>
      <c r="H86" s="19">
        <v>1</v>
      </c>
      <c r="I86" s="20"/>
      <c r="J86" s="21" t="s">
        <v>271</v>
      </c>
      <c r="K86" s="46"/>
      <c r="L86" s="21" t="s">
        <v>272</v>
      </c>
      <c r="M86" s="45"/>
      <c r="N86" s="24">
        <f t="shared" si="19"/>
        <v>2010</v>
      </c>
      <c r="O86" s="25">
        <v>40282</v>
      </c>
      <c r="P86" s="25">
        <v>41535</v>
      </c>
      <c r="Q86" s="23" t="s">
        <v>75</v>
      </c>
      <c r="R86" s="23" t="s">
        <v>75</v>
      </c>
      <c r="S86" s="23" t="s">
        <v>75</v>
      </c>
      <c r="T86" s="23" t="s">
        <v>75</v>
      </c>
      <c r="U86" s="23" t="s">
        <v>75</v>
      </c>
      <c r="V86" s="26">
        <v>1</v>
      </c>
      <c r="W86" s="19">
        <f t="shared" si="20"/>
        <v>0</v>
      </c>
      <c r="X86" s="19">
        <f t="shared" si="21"/>
        <v>0</v>
      </c>
      <c r="Y86" s="19">
        <f t="shared" si="22"/>
        <v>0</v>
      </c>
      <c r="Z86" s="26">
        <v>-1</v>
      </c>
      <c r="AA86" s="19">
        <v>-2</v>
      </c>
      <c r="AB86" s="26">
        <v>0</v>
      </c>
      <c r="AC86" s="26">
        <v>0</v>
      </c>
      <c r="AD86" s="26">
        <v>0</v>
      </c>
      <c r="AE86" s="26">
        <v>1</v>
      </c>
      <c r="AF86" s="26">
        <v>1</v>
      </c>
      <c r="AG86" s="19">
        <v>0</v>
      </c>
      <c r="AH86" s="26">
        <v>0</v>
      </c>
      <c r="AI86" s="26">
        <v>0</v>
      </c>
      <c r="AJ86" s="18" t="s">
        <v>97</v>
      </c>
      <c r="AK86" s="18" t="s">
        <v>96</v>
      </c>
      <c r="AL86" s="21" t="s">
        <v>273</v>
      </c>
      <c r="AM86" s="19">
        <f t="shared" si="23"/>
        <v>3</v>
      </c>
      <c r="AN86" s="26">
        <v>1</v>
      </c>
      <c r="AO86" s="26">
        <v>1</v>
      </c>
      <c r="AP86" s="26">
        <v>0</v>
      </c>
      <c r="AQ86" s="26">
        <v>1</v>
      </c>
      <c r="AR86" s="26">
        <v>1</v>
      </c>
      <c r="AS86" s="26">
        <v>0</v>
      </c>
      <c r="AT86" s="26">
        <v>0</v>
      </c>
      <c r="AU86" s="26">
        <f t="shared" si="24"/>
        <v>-1</v>
      </c>
      <c r="AV86" s="26">
        <v>1</v>
      </c>
      <c r="AW86" s="26">
        <v>0</v>
      </c>
      <c r="AX86" s="26">
        <v>0</v>
      </c>
      <c r="AY86" s="19">
        <v>0</v>
      </c>
      <c r="AZ86" s="26">
        <v>0</v>
      </c>
      <c r="BA86" s="26">
        <v>0</v>
      </c>
      <c r="BB86" s="26">
        <v>0</v>
      </c>
      <c r="BC86" s="26">
        <v>0</v>
      </c>
      <c r="BD86" s="63"/>
      <c r="BE86" s="20"/>
      <c r="BF86" s="26"/>
      <c r="BG86" s="26"/>
      <c r="BH86" s="26"/>
      <c r="BI86" s="26">
        <v>2</v>
      </c>
      <c r="BJ86" s="26">
        <v>1</v>
      </c>
      <c r="BK86" s="26"/>
      <c r="BL86" s="26"/>
      <c r="BM86" s="26"/>
      <c r="BN86" s="20"/>
      <c r="BO86" s="20"/>
      <c r="BP86" s="370"/>
      <c r="BQ86" s="370"/>
      <c r="BR86" s="370"/>
      <c r="BS86" s="370"/>
      <c r="BT86" s="370"/>
      <c r="BU86" s="370"/>
      <c r="BV86" s="370"/>
      <c r="BW86" s="370"/>
      <c r="BX86" s="370"/>
      <c r="BY86" s="370"/>
      <c r="BZ86" s="370"/>
      <c r="CA86" s="370"/>
      <c r="CB86" s="370"/>
      <c r="CC86" s="370"/>
      <c r="CD86" s="370"/>
      <c r="CE86" s="370"/>
      <c r="CF86" s="370"/>
      <c r="CG86" s="370"/>
      <c r="CH86" s="370"/>
      <c r="CI86" s="370"/>
      <c r="CJ86" s="370"/>
      <c r="CK86" s="370"/>
      <c r="CL86" s="370"/>
      <c r="CM86" s="370"/>
      <c r="CN86" s="370"/>
      <c r="CO86" s="370"/>
      <c r="CP86" s="370"/>
      <c r="CQ86" s="370"/>
      <c r="CR86" s="370"/>
      <c r="CS86" s="370"/>
      <c r="CT86" s="370"/>
      <c r="CU86" s="370"/>
      <c r="CV86" s="370"/>
      <c r="CW86" s="370"/>
      <c r="CX86" s="370"/>
      <c r="CY86" s="370"/>
      <c r="CZ86" s="370"/>
      <c r="DA86" s="370"/>
      <c r="DB86" s="370"/>
      <c r="DC86" s="370"/>
      <c r="DD86" s="370"/>
      <c r="DE86" s="370"/>
      <c r="DF86" s="370"/>
      <c r="DG86" s="370"/>
      <c r="DH86" s="370"/>
      <c r="DI86" s="370"/>
      <c r="DJ86" s="370"/>
      <c r="DK86" s="370"/>
      <c r="DL86" s="370"/>
      <c r="DM86" s="370"/>
      <c r="DN86" s="370"/>
      <c r="DO86" s="370"/>
      <c r="DP86" s="370"/>
      <c r="DQ86" s="370"/>
      <c r="DR86" s="370"/>
      <c r="DS86" s="370"/>
      <c r="DT86" s="370"/>
      <c r="DU86" s="370"/>
      <c r="DV86" s="370"/>
      <c r="DW86" s="370"/>
      <c r="DX86" s="370"/>
      <c r="DY86" s="370"/>
      <c r="DZ86" s="370"/>
      <c r="EA86" s="370"/>
      <c r="EB86" s="370"/>
      <c r="EC86" s="370"/>
      <c r="ED86" s="370"/>
      <c r="EE86" s="370"/>
      <c r="EF86" s="370"/>
      <c r="EG86" s="370"/>
      <c r="EH86" s="370"/>
      <c r="EI86" s="370"/>
      <c r="EJ86" s="370"/>
      <c r="EK86" s="370"/>
      <c r="EL86" s="370"/>
      <c r="EM86" s="370"/>
      <c r="EN86" s="370"/>
      <c r="EO86" s="370"/>
      <c r="EP86" s="370"/>
      <c r="EQ86" s="370"/>
      <c r="ER86" s="370"/>
      <c r="ES86" s="370"/>
      <c r="ET86" s="370"/>
      <c r="EU86" s="370"/>
      <c r="EV86" s="370"/>
      <c r="EW86" s="370"/>
      <c r="EX86" s="370"/>
      <c r="EY86" s="370"/>
      <c r="EZ86" s="370"/>
      <c r="FA86" s="370"/>
      <c r="FB86" s="370"/>
      <c r="FC86" s="370"/>
      <c r="FD86" s="370"/>
      <c r="FE86" s="370"/>
      <c r="FF86" s="370"/>
      <c r="FG86" s="370"/>
      <c r="FH86" s="370"/>
      <c r="FI86" s="370"/>
      <c r="FJ86" s="370"/>
      <c r="FK86" s="370"/>
      <c r="FL86" s="370"/>
      <c r="FM86" s="370"/>
      <c r="FN86" s="370"/>
      <c r="FO86" s="370"/>
      <c r="FP86" s="370"/>
      <c r="FQ86" s="370"/>
      <c r="FR86" s="370"/>
      <c r="FS86" s="370"/>
      <c r="FT86" s="370"/>
      <c r="FU86" s="370"/>
      <c r="FV86" s="370"/>
      <c r="FW86" s="370"/>
      <c r="FX86" s="370"/>
      <c r="FY86" s="370"/>
      <c r="FZ86" s="370"/>
      <c r="GA86" s="370"/>
      <c r="GB86" s="370"/>
      <c r="GC86" s="370"/>
      <c r="GD86" s="370"/>
      <c r="GE86" s="370"/>
      <c r="GF86" s="370"/>
      <c r="GG86" s="370"/>
      <c r="GH86" s="370"/>
      <c r="GI86" s="370"/>
      <c r="GJ86" s="370"/>
      <c r="GK86" s="370"/>
      <c r="GL86" s="370"/>
      <c r="GM86" s="370"/>
      <c r="GN86" s="370"/>
      <c r="GO86" s="370"/>
      <c r="GP86" s="370"/>
      <c r="GQ86" s="370"/>
      <c r="GR86" s="370"/>
      <c r="GS86" s="370"/>
      <c r="GT86" s="370"/>
      <c r="GU86" s="370"/>
      <c r="GV86" s="370"/>
      <c r="GW86" s="370"/>
      <c r="GX86" s="370"/>
      <c r="GY86" s="370"/>
      <c r="GZ86" s="370"/>
      <c r="HA86" s="370"/>
      <c r="HB86" s="370"/>
      <c r="HC86" s="370"/>
      <c r="HD86" s="370"/>
      <c r="HE86" s="370"/>
      <c r="HF86" s="370"/>
      <c r="HG86" s="370"/>
      <c r="HH86" s="370"/>
      <c r="HI86" s="370"/>
      <c r="HJ86" s="370"/>
      <c r="HK86" s="370"/>
      <c r="HL86" s="370"/>
      <c r="HM86" s="370"/>
      <c r="HN86" s="370"/>
      <c r="HO86" s="370"/>
      <c r="HP86" s="370"/>
      <c r="HQ86" s="370"/>
      <c r="HR86" s="370"/>
      <c r="HS86" s="370"/>
      <c r="HT86" s="370"/>
      <c r="HU86" s="370"/>
      <c r="HV86" s="370"/>
      <c r="HW86" s="370"/>
      <c r="HX86" s="370"/>
      <c r="HY86" s="370"/>
      <c r="HZ86" s="370"/>
      <c r="IA86" s="370"/>
      <c r="IB86" s="370"/>
      <c r="IC86" s="370"/>
      <c r="ID86" s="370"/>
      <c r="IE86" s="370"/>
      <c r="IF86" s="370"/>
      <c r="IG86" s="370"/>
      <c r="IH86" s="370"/>
      <c r="II86" s="370"/>
      <c r="IJ86" s="370"/>
      <c r="IK86" s="370"/>
      <c r="IL86" s="370"/>
      <c r="IM86" s="370"/>
      <c r="IN86" s="370"/>
      <c r="IO86" s="370"/>
      <c r="IP86" s="370"/>
      <c r="IQ86" s="370"/>
      <c r="IR86" s="370"/>
      <c r="IS86" s="370"/>
      <c r="IT86" s="370"/>
      <c r="IU86" s="370"/>
      <c r="IV86" s="370"/>
    </row>
    <row r="87" spans="1:256" ht="256" hidden="1" x14ac:dyDescent="0.2">
      <c r="A87" s="17" t="s">
        <v>248</v>
      </c>
      <c r="B87" s="17" t="s">
        <v>197</v>
      </c>
      <c r="C87" s="64" t="s">
        <v>282</v>
      </c>
      <c r="D87" s="18" t="s">
        <v>92</v>
      </c>
      <c r="E87" s="18" t="s">
        <v>270</v>
      </c>
      <c r="F87" s="19">
        <v>1</v>
      </c>
      <c r="G87" s="19">
        <v>1</v>
      </c>
      <c r="H87" s="19">
        <v>1</v>
      </c>
      <c r="I87" s="20"/>
      <c r="J87" s="21" t="s">
        <v>278</v>
      </c>
      <c r="K87" s="46"/>
      <c r="L87" s="21" t="s">
        <v>272</v>
      </c>
      <c r="M87" s="45"/>
      <c r="N87" s="24">
        <f t="shared" si="19"/>
        <v>2010</v>
      </c>
      <c r="O87" s="25">
        <v>40282</v>
      </c>
      <c r="P87" s="25">
        <v>41943</v>
      </c>
      <c r="Q87" s="23" t="s">
        <v>75</v>
      </c>
      <c r="R87" s="23" t="s">
        <v>75</v>
      </c>
      <c r="S87" s="23" t="s">
        <v>75</v>
      </c>
      <c r="T87" s="23" t="s">
        <v>75</v>
      </c>
      <c r="U87" s="23" t="s">
        <v>75</v>
      </c>
      <c r="V87" s="26">
        <v>1</v>
      </c>
      <c r="W87" s="19">
        <f t="shared" si="20"/>
        <v>0</v>
      </c>
      <c r="X87" s="19">
        <f t="shared" si="21"/>
        <v>0</v>
      </c>
      <c r="Y87" s="19">
        <f t="shared" si="22"/>
        <v>0</v>
      </c>
      <c r="Z87" s="26">
        <v>-1</v>
      </c>
      <c r="AA87" s="19">
        <v>-2</v>
      </c>
      <c r="AB87" s="26">
        <v>0</v>
      </c>
      <c r="AC87" s="26">
        <v>0</v>
      </c>
      <c r="AD87" s="26">
        <v>0</v>
      </c>
      <c r="AE87" s="26">
        <v>1</v>
      </c>
      <c r="AF87" s="26">
        <v>1</v>
      </c>
      <c r="AG87" s="19">
        <v>0</v>
      </c>
      <c r="AH87" s="26">
        <v>0</v>
      </c>
      <c r="AI87" s="26">
        <v>0</v>
      </c>
      <c r="AJ87" s="18" t="s">
        <v>97</v>
      </c>
      <c r="AK87" s="18" t="s">
        <v>96</v>
      </c>
      <c r="AL87" s="21" t="s">
        <v>273</v>
      </c>
      <c r="AM87" s="19">
        <f t="shared" si="23"/>
        <v>3</v>
      </c>
      <c r="AN87" s="26">
        <v>1</v>
      </c>
      <c r="AO87" s="26">
        <v>1</v>
      </c>
      <c r="AP87" s="26">
        <v>0</v>
      </c>
      <c r="AQ87" s="26">
        <v>1</v>
      </c>
      <c r="AR87" s="26">
        <v>1</v>
      </c>
      <c r="AS87" s="26">
        <v>0</v>
      </c>
      <c r="AT87" s="26">
        <v>0</v>
      </c>
      <c r="AU87" s="26">
        <f t="shared" si="24"/>
        <v>-1</v>
      </c>
      <c r="AV87" s="26">
        <v>1</v>
      </c>
      <c r="AW87" s="26">
        <v>0</v>
      </c>
      <c r="AX87" s="26">
        <v>0</v>
      </c>
      <c r="AY87" s="19">
        <v>0</v>
      </c>
      <c r="AZ87" s="26">
        <v>0</v>
      </c>
      <c r="BA87" s="26">
        <v>0</v>
      </c>
      <c r="BB87" s="26">
        <v>0</v>
      </c>
      <c r="BC87" s="26">
        <v>0</v>
      </c>
      <c r="BD87" s="28"/>
      <c r="BE87" s="20"/>
      <c r="BF87" s="26"/>
      <c r="BG87" s="26"/>
      <c r="BH87" s="26"/>
      <c r="BI87" s="26">
        <v>2</v>
      </c>
      <c r="BJ87" s="26">
        <v>1</v>
      </c>
      <c r="BK87" s="26"/>
      <c r="BL87" s="26"/>
      <c r="BM87" s="26"/>
      <c r="BN87" s="20"/>
      <c r="BO87" s="20"/>
      <c r="BP87" s="370"/>
      <c r="BQ87" s="370"/>
      <c r="BR87" s="370"/>
      <c r="BS87" s="370"/>
      <c r="BT87" s="370"/>
      <c r="BU87" s="370"/>
      <c r="BV87" s="370"/>
      <c r="BW87" s="370"/>
      <c r="BX87" s="370"/>
      <c r="BY87" s="370"/>
      <c r="BZ87" s="370"/>
      <c r="CA87" s="370"/>
      <c r="CB87" s="370"/>
      <c r="CC87" s="370"/>
      <c r="CD87" s="370"/>
      <c r="CE87" s="370"/>
      <c r="CF87" s="370"/>
      <c r="CG87" s="370"/>
      <c r="CH87" s="370"/>
      <c r="CI87" s="370"/>
      <c r="CJ87" s="370"/>
      <c r="CK87" s="370"/>
      <c r="CL87" s="370"/>
      <c r="CM87" s="370"/>
      <c r="CN87" s="370"/>
      <c r="CO87" s="370"/>
      <c r="CP87" s="370"/>
      <c r="CQ87" s="370"/>
      <c r="CR87" s="370"/>
      <c r="CS87" s="370"/>
      <c r="CT87" s="370"/>
      <c r="CU87" s="370"/>
      <c r="CV87" s="370"/>
      <c r="CW87" s="370"/>
      <c r="CX87" s="370"/>
      <c r="CY87" s="370"/>
      <c r="CZ87" s="370"/>
      <c r="DA87" s="370"/>
      <c r="DB87" s="370"/>
      <c r="DC87" s="370"/>
      <c r="DD87" s="370"/>
      <c r="DE87" s="370"/>
      <c r="DF87" s="370"/>
      <c r="DG87" s="370"/>
      <c r="DH87" s="370"/>
      <c r="DI87" s="370"/>
      <c r="DJ87" s="370"/>
      <c r="DK87" s="370"/>
      <c r="DL87" s="370"/>
      <c r="DM87" s="370"/>
      <c r="DN87" s="370"/>
      <c r="DO87" s="370"/>
      <c r="DP87" s="370"/>
      <c r="DQ87" s="370"/>
      <c r="DR87" s="370"/>
      <c r="DS87" s="370"/>
      <c r="DT87" s="370"/>
      <c r="DU87" s="370"/>
      <c r="DV87" s="370"/>
      <c r="DW87" s="370"/>
      <c r="DX87" s="370"/>
      <c r="DY87" s="370"/>
      <c r="DZ87" s="370"/>
      <c r="EA87" s="370"/>
      <c r="EB87" s="370"/>
      <c r="EC87" s="370"/>
      <c r="ED87" s="370"/>
      <c r="EE87" s="370"/>
      <c r="EF87" s="370"/>
      <c r="EG87" s="370"/>
      <c r="EH87" s="370"/>
      <c r="EI87" s="370"/>
      <c r="EJ87" s="370"/>
      <c r="EK87" s="370"/>
      <c r="EL87" s="370"/>
      <c r="EM87" s="370"/>
      <c r="EN87" s="370"/>
      <c r="EO87" s="370"/>
      <c r="EP87" s="370"/>
      <c r="EQ87" s="370"/>
      <c r="ER87" s="370"/>
      <c r="ES87" s="370"/>
      <c r="ET87" s="370"/>
      <c r="EU87" s="370"/>
      <c r="EV87" s="370"/>
      <c r="EW87" s="370"/>
      <c r="EX87" s="370"/>
      <c r="EY87" s="370"/>
      <c r="EZ87" s="370"/>
      <c r="FA87" s="370"/>
      <c r="FB87" s="370"/>
      <c r="FC87" s="370"/>
      <c r="FD87" s="370"/>
      <c r="FE87" s="370"/>
      <c r="FF87" s="370"/>
      <c r="FG87" s="370"/>
      <c r="FH87" s="370"/>
      <c r="FI87" s="370"/>
      <c r="FJ87" s="370"/>
      <c r="FK87" s="370"/>
      <c r="FL87" s="370"/>
      <c r="FM87" s="370"/>
      <c r="FN87" s="370"/>
      <c r="FO87" s="370"/>
      <c r="FP87" s="370"/>
      <c r="FQ87" s="370"/>
      <c r="FR87" s="370"/>
      <c r="FS87" s="370"/>
      <c r="FT87" s="370"/>
      <c r="FU87" s="370"/>
      <c r="FV87" s="370"/>
      <c r="FW87" s="370"/>
      <c r="FX87" s="370"/>
      <c r="FY87" s="370"/>
      <c r="FZ87" s="370"/>
      <c r="GA87" s="370"/>
      <c r="GB87" s="370"/>
      <c r="GC87" s="370"/>
      <c r="GD87" s="370"/>
      <c r="GE87" s="370"/>
      <c r="GF87" s="370"/>
      <c r="GG87" s="370"/>
      <c r="GH87" s="370"/>
      <c r="GI87" s="370"/>
      <c r="GJ87" s="370"/>
      <c r="GK87" s="370"/>
      <c r="GL87" s="370"/>
      <c r="GM87" s="370"/>
      <c r="GN87" s="370"/>
      <c r="GO87" s="370"/>
      <c r="GP87" s="370"/>
      <c r="GQ87" s="370"/>
      <c r="GR87" s="370"/>
      <c r="GS87" s="370"/>
      <c r="GT87" s="370"/>
      <c r="GU87" s="370"/>
      <c r="GV87" s="370"/>
      <c r="GW87" s="370"/>
      <c r="GX87" s="370"/>
      <c r="GY87" s="370"/>
      <c r="GZ87" s="370"/>
      <c r="HA87" s="370"/>
      <c r="HB87" s="370"/>
      <c r="HC87" s="370"/>
      <c r="HD87" s="370"/>
      <c r="HE87" s="370"/>
      <c r="HF87" s="370"/>
      <c r="HG87" s="370"/>
      <c r="HH87" s="370"/>
      <c r="HI87" s="370"/>
      <c r="HJ87" s="370"/>
      <c r="HK87" s="370"/>
      <c r="HL87" s="370"/>
      <c r="HM87" s="370"/>
      <c r="HN87" s="370"/>
      <c r="HO87" s="370"/>
      <c r="HP87" s="370"/>
      <c r="HQ87" s="370"/>
      <c r="HR87" s="370"/>
      <c r="HS87" s="370"/>
      <c r="HT87" s="370"/>
      <c r="HU87" s="370"/>
      <c r="HV87" s="370"/>
      <c r="HW87" s="370"/>
      <c r="HX87" s="370"/>
      <c r="HY87" s="370"/>
      <c r="HZ87" s="370"/>
      <c r="IA87" s="370"/>
      <c r="IB87" s="370"/>
      <c r="IC87" s="370"/>
      <c r="ID87" s="370"/>
      <c r="IE87" s="370"/>
      <c r="IF87" s="370"/>
      <c r="IG87" s="370"/>
      <c r="IH87" s="370"/>
      <c r="II87" s="370"/>
      <c r="IJ87" s="370"/>
      <c r="IK87" s="370"/>
      <c r="IL87" s="370"/>
      <c r="IM87" s="370"/>
      <c r="IN87" s="370"/>
      <c r="IO87" s="370"/>
      <c r="IP87" s="370"/>
      <c r="IQ87" s="370"/>
      <c r="IR87" s="370"/>
      <c r="IS87" s="370"/>
      <c r="IT87" s="370"/>
      <c r="IU87" s="370"/>
      <c r="IV87" s="370"/>
    </row>
    <row r="88" spans="1:256" ht="64" hidden="1" x14ac:dyDescent="0.2">
      <c r="A88" s="17" t="s">
        <v>186</v>
      </c>
      <c r="B88" s="42"/>
      <c r="C88" s="64" t="s">
        <v>590</v>
      </c>
      <c r="D88" s="18" t="s">
        <v>188</v>
      </c>
      <c r="E88" s="18" t="s">
        <v>70</v>
      </c>
      <c r="F88" s="19">
        <v>1</v>
      </c>
      <c r="G88" s="19">
        <v>1</v>
      </c>
      <c r="H88" s="19">
        <v>0</v>
      </c>
      <c r="I88" s="20"/>
      <c r="J88" s="21" t="s">
        <v>586</v>
      </c>
      <c r="K88" s="22" t="s">
        <v>587</v>
      </c>
      <c r="L88" s="375" t="s">
        <v>588</v>
      </c>
      <c r="M88" s="23" t="s">
        <v>3204</v>
      </c>
      <c r="N88" s="24">
        <f t="shared" si="19"/>
        <v>2001</v>
      </c>
      <c r="O88" s="25">
        <v>37168</v>
      </c>
      <c r="P88" s="23" t="s">
        <v>75</v>
      </c>
      <c r="Q88" s="23" t="s">
        <v>75</v>
      </c>
      <c r="R88" s="23" t="s">
        <v>75</v>
      </c>
      <c r="S88" s="23" t="s">
        <v>75</v>
      </c>
      <c r="T88" s="23" t="s">
        <v>75</v>
      </c>
      <c r="U88" s="23" t="s">
        <v>75</v>
      </c>
      <c r="V88" s="19">
        <v>1</v>
      </c>
      <c r="W88" s="19">
        <f t="shared" si="20"/>
        <v>0</v>
      </c>
      <c r="X88" s="19">
        <f t="shared" si="21"/>
        <v>0</v>
      </c>
      <c r="Y88" s="19">
        <f t="shared" si="22"/>
        <v>0</v>
      </c>
      <c r="Z88" s="19">
        <v>-1</v>
      </c>
      <c r="AA88" s="19">
        <v>-2</v>
      </c>
      <c r="AB88" s="19">
        <v>0</v>
      </c>
      <c r="AC88" s="19">
        <v>0</v>
      </c>
      <c r="AD88" s="19">
        <v>0</v>
      </c>
      <c r="AE88" s="19">
        <v>1</v>
      </c>
      <c r="AF88" s="19">
        <v>0</v>
      </c>
      <c r="AG88" s="19">
        <v>1</v>
      </c>
      <c r="AH88" s="26">
        <v>1</v>
      </c>
      <c r="AI88" s="26">
        <v>0</v>
      </c>
      <c r="AJ88" s="18" t="s">
        <v>190</v>
      </c>
      <c r="AK88" s="18" t="s">
        <v>77</v>
      </c>
      <c r="AL88" s="21" t="s">
        <v>589</v>
      </c>
      <c r="AM88" s="19">
        <f t="shared" si="23"/>
        <v>3</v>
      </c>
      <c r="AN88" s="26">
        <v>1</v>
      </c>
      <c r="AO88" s="26">
        <v>1</v>
      </c>
      <c r="AP88" s="19">
        <v>1</v>
      </c>
      <c r="AQ88" s="26">
        <v>0</v>
      </c>
      <c r="AR88" s="26">
        <v>0</v>
      </c>
      <c r="AS88" s="26">
        <v>-1</v>
      </c>
      <c r="AT88" s="26">
        <v>0</v>
      </c>
      <c r="AU88" s="26">
        <f t="shared" si="24"/>
        <v>-1</v>
      </c>
      <c r="AV88" s="26">
        <v>0</v>
      </c>
      <c r="AW88" s="26">
        <v>0</v>
      </c>
      <c r="AX88" s="26">
        <v>0</v>
      </c>
      <c r="AY88" s="19">
        <v>0</v>
      </c>
      <c r="AZ88" s="26">
        <v>0</v>
      </c>
      <c r="BA88" s="26">
        <v>0</v>
      </c>
      <c r="BB88" s="26">
        <v>0</v>
      </c>
      <c r="BC88" s="26">
        <v>0</v>
      </c>
      <c r="BD88" s="28"/>
      <c r="BE88" s="20"/>
      <c r="BF88" s="20"/>
      <c r="BG88" s="20"/>
      <c r="BH88" s="20"/>
      <c r="BI88" s="20"/>
      <c r="BJ88" s="26">
        <v>1</v>
      </c>
      <c r="BK88" s="20"/>
      <c r="BL88" s="20"/>
      <c r="BM88" s="20"/>
      <c r="BN88" s="20"/>
      <c r="BO88" s="20"/>
      <c r="BP88" s="370"/>
      <c r="BQ88" s="370"/>
      <c r="BR88" s="370"/>
      <c r="BS88" s="370"/>
      <c r="BT88" s="370"/>
      <c r="BU88" s="370"/>
      <c r="BV88" s="370"/>
      <c r="BW88" s="370"/>
      <c r="BX88" s="370"/>
      <c r="BY88" s="370"/>
      <c r="BZ88" s="370"/>
      <c r="CA88" s="370"/>
      <c r="CB88" s="370"/>
      <c r="CC88" s="370"/>
      <c r="CD88" s="370"/>
      <c r="CE88" s="370"/>
      <c r="CF88" s="370"/>
      <c r="CG88" s="370"/>
      <c r="CH88" s="370"/>
      <c r="CI88" s="370"/>
      <c r="CJ88" s="370"/>
      <c r="CK88" s="370"/>
      <c r="CL88" s="370"/>
      <c r="CM88" s="370"/>
      <c r="CN88" s="370"/>
      <c r="CO88" s="370"/>
      <c r="CP88" s="370"/>
      <c r="CQ88" s="370"/>
      <c r="CR88" s="370"/>
      <c r="CS88" s="370"/>
      <c r="CT88" s="370"/>
      <c r="CU88" s="370"/>
      <c r="CV88" s="370"/>
      <c r="CW88" s="370"/>
      <c r="CX88" s="370"/>
      <c r="CY88" s="370"/>
      <c r="CZ88" s="370"/>
      <c r="DA88" s="370"/>
      <c r="DB88" s="370"/>
      <c r="DC88" s="370"/>
      <c r="DD88" s="370"/>
      <c r="DE88" s="370"/>
      <c r="DF88" s="370"/>
      <c r="DG88" s="370"/>
      <c r="DH88" s="370"/>
      <c r="DI88" s="370"/>
      <c r="DJ88" s="370"/>
      <c r="DK88" s="370"/>
      <c r="DL88" s="370"/>
      <c r="DM88" s="370"/>
      <c r="DN88" s="370"/>
      <c r="DO88" s="370"/>
      <c r="DP88" s="370"/>
      <c r="DQ88" s="370"/>
      <c r="DR88" s="370"/>
      <c r="DS88" s="370"/>
      <c r="DT88" s="370"/>
      <c r="DU88" s="370"/>
      <c r="DV88" s="370"/>
      <c r="DW88" s="370"/>
      <c r="DX88" s="370"/>
      <c r="DY88" s="370"/>
      <c r="DZ88" s="370"/>
      <c r="EA88" s="370"/>
      <c r="EB88" s="370"/>
      <c r="EC88" s="370"/>
      <c r="ED88" s="370"/>
      <c r="EE88" s="370"/>
      <c r="EF88" s="370"/>
      <c r="EG88" s="370"/>
      <c r="EH88" s="370"/>
      <c r="EI88" s="370"/>
      <c r="EJ88" s="370"/>
      <c r="EK88" s="370"/>
      <c r="EL88" s="370"/>
      <c r="EM88" s="370"/>
      <c r="EN88" s="370"/>
      <c r="EO88" s="370"/>
      <c r="EP88" s="370"/>
      <c r="EQ88" s="370"/>
      <c r="ER88" s="370"/>
      <c r="ES88" s="370"/>
      <c r="ET88" s="370"/>
      <c r="EU88" s="370"/>
      <c r="EV88" s="370"/>
      <c r="EW88" s="370"/>
      <c r="EX88" s="370"/>
      <c r="EY88" s="370"/>
      <c r="EZ88" s="370"/>
      <c r="FA88" s="370"/>
      <c r="FB88" s="370"/>
      <c r="FC88" s="370"/>
      <c r="FD88" s="370"/>
      <c r="FE88" s="370"/>
      <c r="FF88" s="370"/>
      <c r="FG88" s="370"/>
      <c r="FH88" s="370"/>
      <c r="FI88" s="370"/>
      <c r="FJ88" s="370"/>
      <c r="FK88" s="370"/>
      <c r="FL88" s="370"/>
      <c r="FM88" s="370"/>
      <c r="FN88" s="370"/>
      <c r="FO88" s="370"/>
      <c r="FP88" s="370"/>
      <c r="FQ88" s="370"/>
      <c r="FR88" s="370"/>
      <c r="FS88" s="370"/>
      <c r="FT88" s="370"/>
      <c r="FU88" s="370"/>
      <c r="FV88" s="370"/>
      <c r="FW88" s="370"/>
      <c r="FX88" s="370"/>
      <c r="FY88" s="370"/>
      <c r="FZ88" s="370"/>
      <c r="GA88" s="370"/>
      <c r="GB88" s="370"/>
      <c r="GC88" s="370"/>
      <c r="GD88" s="370"/>
      <c r="GE88" s="370"/>
      <c r="GF88" s="370"/>
      <c r="GG88" s="370"/>
      <c r="GH88" s="370"/>
      <c r="GI88" s="370"/>
      <c r="GJ88" s="370"/>
      <c r="GK88" s="370"/>
      <c r="GL88" s="370"/>
      <c r="GM88" s="370"/>
      <c r="GN88" s="370"/>
      <c r="GO88" s="370"/>
      <c r="GP88" s="370"/>
      <c r="GQ88" s="370"/>
      <c r="GR88" s="370"/>
      <c r="GS88" s="370"/>
      <c r="GT88" s="370"/>
      <c r="GU88" s="370"/>
      <c r="GV88" s="370"/>
      <c r="GW88" s="370"/>
      <c r="GX88" s="370"/>
      <c r="GY88" s="370"/>
      <c r="GZ88" s="370"/>
      <c r="HA88" s="370"/>
      <c r="HB88" s="370"/>
      <c r="HC88" s="370"/>
      <c r="HD88" s="370"/>
      <c r="HE88" s="370"/>
      <c r="HF88" s="370"/>
      <c r="HG88" s="370"/>
      <c r="HH88" s="370"/>
      <c r="HI88" s="370"/>
      <c r="HJ88" s="370"/>
      <c r="HK88" s="370"/>
      <c r="HL88" s="370"/>
      <c r="HM88" s="370"/>
      <c r="HN88" s="370"/>
      <c r="HO88" s="370"/>
      <c r="HP88" s="370"/>
      <c r="HQ88" s="370"/>
      <c r="HR88" s="370"/>
      <c r="HS88" s="370"/>
      <c r="HT88" s="370"/>
      <c r="HU88" s="370"/>
      <c r="HV88" s="370"/>
      <c r="HW88" s="370"/>
      <c r="HX88" s="370"/>
      <c r="HY88" s="370"/>
      <c r="HZ88" s="370"/>
      <c r="IA88" s="370"/>
      <c r="IB88" s="370"/>
      <c r="IC88" s="370"/>
      <c r="ID88" s="370"/>
      <c r="IE88" s="370"/>
      <c r="IF88" s="370"/>
      <c r="IG88" s="370"/>
      <c r="IH88" s="370"/>
      <c r="II88" s="370"/>
      <c r="IJ88" s="370"/>
      <c r="IK88" s="370"/>
      <c r="IL88" s="370"/>
      <c r="IM88" s="370"/>
      <c r="IN88" s="370"/>
      <c r="IO88" s="370"/>
      <c r="IP88" s="370"/>
      <c r="IQ88" s="370"/>
      <c r="IR88" s="370"/>
      <c r="IS88" s="370"/>
      <c r="IT88" s="370"/>
      <c r="IU88" s="370"/>
      <c r="IV88" s="370"/>
    </row>
    <row r="89" spans="1:256" ht="395" hidden="1" x14ac:dyDescent="0.2">
      <c r="A89" s="29" t="s">
        <v>186</v>
      </c>
      <c r="B89" s="30"/>
      <c r="C89" s="97" t="s">
        <v>2573</v>
      </c>
      <c r="D89" s="31" t="s">
        <v>270</v>
      </c>
      <c r="E89" s="31" t="s">
        <v>92</v>
      </c>
      <c r="F89" s="32">
        <v>1</v>
      </c>
      <c r="G89" s="32">
        <v>0</v>
      </c>
      <c r="H89" s="32">
        <v>0</v>
      </c>
      <c r="I89" s="33"/>
      <c r="J89" s="34" t="s">
        <v>2490</v>
      </c>
      <c r="K89" s="35"/>
      <c r="L89" s="34" t="s">
        <v>2496</v>
      </c>
      <c r="M89" s="36" t="s">
        <v>2244</v>
      </c>
      <c r="N89" s="24">
        <f t="shared" si="19"/>
        <v>1999</v>
      </c>
      <c r="O89" s="37">
        <v>36235</v>
      </c>
      <c r="P89" s="37">
        <v>36466</v>
      </c>
      <c r="Q89" s="36" t="s">
        <v>75</v>
      </c>
      <c r="R89" s="36" t="s">
        <v>75</v>
      </c>
      <c r="S89" s="36" t="s">
        <v>75</v>
      </c>
      <c r="T89" s="36" t="s">
        <v>75</v>
      </c>
      <c r="U89" s="36" t="s">
        <v>75</v>
      </c>
      <c r="V89" s="32">
        <v>1</v>
      </c>
      <c r="W89" s="19">
        <f t="shared" si="20"/>
        <v>0</v>
      </c>
      <c r="X89" s="19">
        <f t="shared" si="21"/>
        <v>0</v>
      </c>
      <c r="Y89" s="19">
        <f t="shared" si="22"/>
        <v>0</v>
      </c>
      <c r="Z89" s="96">
        <v>-1</v>
      </c>
      <c r="AA89" s="96">
        <v>-2</v>
      </c>
      <c r="AB89" s="32">
        <v>1</v>
      </c>
      <c r="AC89" s="32">
        <v>1</v>
      </c>
      <c r="AD89" s="32">
        <v>0</v>
      </c>
      <c r="AE89" s="32">
        <v>0</v>
      </c>
      <c r="AF89" s="32">
        <v>1</v>
      </c>
      <c r="AG89" s="32">
        <v>1</v>
      </c>
      <c r="AH89" s="32">
        <v>1</v>
      </c>
      <c r="AI89" s="32">
        <v>1</v>
      </c>
      <c r="AJ89" s="31" t="s">
        <v>96</v>
      </c>
      <c r="AK89" s="31" t="s">
        <v>97</v>
      </c>
      <c r="AL89" s="34" t="s">
        <v>2493</v>
      </c>
      <c r="AM89" s="19">
        <f t="shared" si="23"/>
        <v>3</v>
      </c>
      <c r="AN89" s="32">
        <v>1</v>
      </c>
      <c r="AO89" s="32">
        <v>1</v>
      </c>
      <c r="AP89" s="32">
        <v>1</v>
      </c>
      <c r="AQ89" s="32">
        <v>1</v>
      </c>
      <c r="AR89" s="32">
        <v>1</v>
      </c>
      <c r="AS89" s="33"/>
      <c r="AT89" s="32">
        <v>0</v>
      </c>
      <c r="AU89" s="26">
        <f t="shared" si="24"/>
        <v>-1</v>
      </c>
      <c r="AV89" s="32">
        <v>1</v>
      </c>
      <c r="AW89" s="32">
        <v>0</v>
      </c>
      <c r="AX89" s="32">
        <v>0</v>
      </c>
      <c r="AY89" s="19">
        <v>0</v>
      </c>
      <c r="AZ89" s="32">
        <v>0</v>
      </c>
      <c r="BA89" s="32">
        <v>0</v>
      </c>
      <c r="BB89" s="32">
        <v>0</v>
      </c>
      <c r="BC89" s="32">
        <v>0</v>
      </c>
      <c r="BD89" s="28"/>
      <c r="BE89" s="33"/>
      <c r="BF89" s="34" t="s">
        <v>2494</v>
      </c>
      <c r="BG89" s="33"/>
      <c r="BH89" s="33"/>
      <c r="BI89" s="32">
        <v>1</v>
      </c>
      <c r="BJ89" s="32">
        <v>1</v>
      </c>
      <c r="BK89" s="33"/>
      <c r="BL89" s="33"/>
      <c r="BM89" s="33"/>
      <c r="BN89" s="33"/>
      <c r="BO89" s="33"/>
      <c r="BP89" s="370"/>
      <c r="BQ89" s="370"/>
      <c r="BR89" s="370"/>
      <c r="BS89" s="370"/>
      <c r="BT89" s="370"/>
      <c r="BU89" s="370"/>
      <c r="BV89" s="370"/>
      <c r="BW89" s="370"/>
      <c r="BX89" s="370"/>
      <c r="BY89" s="370"/>
      <c r="BZ89" s="370"/>
      <c r="CA89" s="370"/>
      <c r="CB89" s="370"/>
      <c r="CC89" s="370"/>
      <c r="CD89" s="370"/>
      <c r="CE89" s="370"/>
      <c r="CF89" s="370"/>
      <c r="CG89" s="370"/>
      <c r="CH89" s="370"/>
      <c r="CI89" s="370"/>
      <c r="CJ89" s="370"/>
      <c r="CK89" s="370"/>
      <c r="CL89" s="370"/>
      <c r="CM89" s="370"/>
      <c r="CN89" s="370"/>
      <c r="CO89" s="370"/>
      <c r="CP89" s="370"/>
      <c r="CQ89" s="370"/>
      <c r="CR89" s="370"/>
      <c r="CS89" s="370"/>
      <c r="CT89" s="370"/>
      <c r="CU89" s="370"/>
      <c r="CV89" s="370"/>
      <c r="CW89" s="370"/>
      <c r="CX89" s="370"/>
      <c r="CY89" s="370"/>
      <c r="CZ89" s="370"/>
      <c r="DA89" s="370"/>
      <c r="DB89" s="370"/>
      <c r="DC89" s="370"/>
      <c r="DD89" s="370"/>
      <c r="DE89" s="370"/>
      <c r="DF89" s="370"/>
      <c r="DG89" s="370"/>
      <c r="DH89" s="370"/>
      <c r="DI89" s="370"/>
      <c r="DJ89" s="370"/>
      <c r="DK89" s="370"/>
      <c r="DL89" s="370"/>
      <c r="DM89" s="370"/>
      <c r="DN89" s="370"/>
      <c r="DO89" s="370"/>
      <c r="DP89" s="370"/>
      <c r="DQ89" s="370"/>
      <c r="DR89" s="370"/>
      <c r="DS89" s="370"/>
      <c r="DT89" s="370"/>
      <c r="DU89" s="370"/>
      <c r="DV89" s="370"/>
      <c r="DW89" s="370"/>
      <c r="DX89" s="370"/>
      <c r="DY89" s="370"/>
      <c r="DZ89" s="370"/>
      <c r="EA89" s="370"/>
      <c r="EB89" s="370"/>
      <c r="EC89" s="370"/>
      <c r="ED89" s="370"/>
      <c r="EE89" s="370"/>
      <c r="EF89" s="370"/>
      <c r="EG89" s="370"/>
      <c r="EH89" s="370"/>
      <c r="EI89" s="370"/>
      <c r="EJ89" s="370"/>
      <c r="EK89" s="370"/>
      <c r="EL89" s="370"/>
      <c r="EM89" s="370"/>
      <c r="EN89" s="370"/>
      <c r="EO89" s="370"/>
      <c r="EP89" s="370"/>
      <c r="EQ89" s="370"/>
      <c r="ER89" s="370"/>
      <c r="ES89" s="370"/>
      <c r="ET89" s="370"/>
      <c r="EU89" s="370"/>
      <c r="EV89" s="370"/>
      <c r="EW89" s="370"/>
      <c r="EX89" s="370"/>
      <c r="EY89" s="370"/>
      <c r="EZ89" s="370"/>
      <c r="FA89" s="370"/>
      <c r="FB89" s="370"/>
      <c r="FC89" s="370"/>
      <c r="FD89" s="370"/>
      <c r="FE89" s="370"/>
      <c r="FF89" s="370"/>
      <c r="FG89" s="370"/>
      <c r="FH89" s="370"/>
      <c r="FI89" s="370"/>
      <c r="FJ89" s="370"/>
      <c r="FK89" s="370"/>
      <c r="FL89" s="370"/>
      <c r="FM89" s="370"/>
      <c r="FN89" s="370"/>
      <c r="FO89" s="370"/>
      <c r="FP89" s="370"/>
      <c r="FQ89" s="370"/>
      <c r="FR89" s="370"/>
      <c r="FS89" s="370"/>
      <c r="FT89" s="370"/>
      <c r="FU89" s="370"/>
      <c r="FV89" s="370"/>
      <c r="FW89" s="370"/>
      <c r="FX89" s="370"/>
      <c r="FY89" s="370"/>
      <c r="FZ89" s="370"/>
      <c r="GA89" s="370"/>
      <c r="GB89" s="370"/>
      <c r="GC89" s="370"/>
      <c r="GD89" s="370"/>
      <c r="GE89" s="370"/>
      <c r="GF89" s="370"/>
      <c r="GG89" s="370"/>
      <c r="GH89" s="370"/>
      <c r="GI89" s="370"/>
      <c r="GJ89" s="370"/>
      <c r="GK89" s="370"/>
      <c r="GL89" s="370"/>
      <c r="GM89" s="370"/>
      <c r="GN89" s="370"/>
      <c r="GO89" s="370"/>
      <c r="GP89" s="370"/>
      <c r="GQ89" s="370"/>
      <c r="GR89" s="370"/>
      <c r="GS89" s="370"/>
      <c r="GT89" s="370"/>
      <c r="GU89" s="370"/>
      <c r="GV89" s="370"/>
      <c r="GW89" s="370"/>
      <c r="GX89" s="370"/>
      <c r="GY89" s="370"/>
      <c r="GZ89" s="370"/>
      <c r="HA89" s="370"/>
      <c r="HB89" s="370"/>
      <c r="HC89" s="370"/>
      <c r="HD89" s="370"/>
      <c r="HE89" s="370"/>
      <c r="HF89" s="370"/>
      <c r="HG89" s="370"/>
      <c r="HH89" s="370"/>
      <c r="HI89" s="370"/>
      <c r="HJ89" s="370"/>
      <c r="HK89" s="370"/>
      <c r="HL89" s="370"/>
      <c r="HM89" s="370"/>
      <c r="HN89" s="370"/>
      <c r="HO89" s="370"/>
      <c r="HP89" s="370"/>
      <c r="HQ89" s="370"/>
      <c r="HR89" s="370"/>
      <c r="HS89" s="370"/>
      <c r="HT89" s="370"/>
      <c r="HU89" s="370"/>
      <c r="HV89" s="370"/>
      <c r="HW89" s="370"/>
      <c r="HX89" s="370"/>
      <c r="HY89" s="370"/>
      <c r="HZ89" s="370"/>
      <c r="IA89" s="370"/>
      <c r="IB89" s="370"/>
      <c r="IC89" s="370"/>
      <c r="ID89" s="370"/>
      <c r="IE89" s="370"/>
      <c r="IF89" s="370"/>
      <c r="IG89" s="370"/>
      <c r="IH89" s="370"/>
      <c r="II89" s="370"/>
      <c r="IJ89" s="370"/>
      <c r="IK89" s="370"/>
      <c r="IL89" s="370"/>
      <c r="IM89" s="370"/>
      <c r="IN89" s="370"/>
      <c r="IO89" s="370"/>
      <c r="IP89" s="370"/>
      <c r="IQ89" s="370"/>
      <c r="IR89" s="370"/>
      <c r="IS89" s="370"/>
      <c r="IT89" s="370"/>
      <c r="IU89" s="370"/>
      <c r="IV89" s="370"/>
    </row>
    <row r="90" spans="1:256" ht="395" hidden="1" x14ac:dyDescent="0.2">
      <c r="A90" s="29" t="s">
        <v>186</v>
      </c>
      <c r="B90" s="30"/>
      <c r="C90" s="97" t="s">
        <v>2508</v>
      </c>
      <c r="D90" s="31" t="s">
        <v>270</v>
      </c>
      <c r="E90" s="31" t="s">
        <v>92</v>
      </c>
      <c r="F90" s="32">
        <v>1</v>
      </c>
      <c r="G90" s="32">
        <v>0</v>
      </c>
      <c r="H90" s="32">
        <v>0</v>
      </c>
      <c r="I90" s="33"/>
      <c r="J90" s="34" t="s">
        <v>2490</v>
      </c>
      <c r="K90" s="35"/>
      <c r="L90" s="34" t="s">
        <v>2496</v>
      </c>
      <c r="M90" s="36" t="s">
        <v>2244</v>
      </c>
      <c r="N90" s="24">
        <f t="shared" si="19"/>
        <v>1997</v>
      </c>
      <c r="O90" s="37">
        <v>35628</v>
      </c>
      <c r="P90" s="37">
        <v>36466</v>
      </c>
      <c r="Q90" s="36" t="s">
        <v>75</v>
      </c>
      <c r="R90" s="36" t="s">
        <v>75</v>
      </c>
      <c r="S90" s="36" t="s">
        <v>75</v>
      </c>
      <c r="T90" s="36" t="s">
        <v>75</v>
      </c>
      <c r="U90" s="36" t="s">
        <v>75</v>
      </c>
      <c r="V90" s="32">
        <v>1</v>
      </c>
      <c r="W90" s="19">
        <f t="shared" si="20"/>
        <v>0</v>
      </c>
      <c r="X90" s="19">
        <f t="shared" si="21"/>
        <v>0</v>
      </c>
      <c r="Y90" s="19">
        <f t="shared" si="22"/>
        <v>0</v>
      </c>
      <c r="Z90" s="96">
        <v>-1</v>
      </c>
      <c r="AA90" s="96">
        <v>-2</v>
      </c>
      <c r="AB90" s="32">
        <v>1</v>
      </c>
      <c r="AC90" s="32">
        <v>1</v>
      </c>
      <c r="AD90" s="32">
        <v>0</v>
      </c>
      <c r="AE90" s="32">
        <v>0</v>
      </c>
      <c r="AF90" s="32">
        <v>1</v>
      </c>
      <c r="AG90" s="32">
        <v>1</v>
      </c>
      <c r="AH90" s="32">
        <v>1</v>
      </c>
      <c r="AI90" s="32">
        <v>1</v>
      </c>
      <c r="AJ90" s="31" t="s">
        <v>96</v>
      </c>
      <c r="AK90" s="31" t="s">
        <v>97</v>
      </c>
      <c r="AL90" s="34" t="s">
        <v>2493</v>
      </c>
      <c r="AM90" s="19">
        <f t="shared" si="23"/>
        <v>3</v>
      </c>
      <c r="AN90" s="32">
        <v>1</v>
      </c>
      <c r="AO90" s="32">
        <v>1</v>
      </c>
      <c r="AP90" s="32">
        <v>1</v>
      </c>
      <c r="AQ90" s="32">
        <v>1</v>
      </c>
      <c r="AR90" s="32">
        <v>1</v>
      </c>
      <c r="AS90" s="33"/>
      <c r="AT90" s="32">
        <v>0</v>
      </c>
      <c r="AU90" s="26">
        <f t="shared" si="24"/>
        <v>-1</v>
      </c>
      <c r="AV90" s="32">
        <v>1</v>
      </c>
      <c r="AW90" s="32">
        <v>0</v>
      </c>
      <c r="AX90" s="32">
        <v>0</v>
      </c>
      <c r="AY90" s="19">
        <v>0</v>
      </c>
      <c r="AZ90" s="32">
        <v>0</v>
      </c>
      <c r="BA90" s="32">
        <v>0</v>
      </c>
      <c r="BB90" s="32">
        <v>0</v>
      </c>
      <c r="BC90" s="32">
        <v>0</v>
      </c>
      <c r="BD90" s="28"/>
      <c r="BE90" s="33"/>
      <c r="BF90" s="34" t="s">
        <v>2494</v>
      </c>
      <c r="BG90" s="33"/>
      <c r="BH90" s="33"/>
      <c r="BI90" s="32">
        <v>1</v>
      </c>
      <c r="BJ90" s="32">
        <v>1</v>
      </c>
      <c r="BK90" s="33"/>
      <c r="BL90" s="33"/>
      <c r="BM90" s="33"/>
      <c r="BN90" s="33"/>
      <c r="BO90" s="33"/>
      <c r="BP90" s="370"/>
      <c r="BQ90" s="370"/>
      <c r="BR90" s="370"/>
      <c r="BS90" s="370"/>
      <c r="BT90" s="370"/>
      <c r="BU90" s="370"/>
      <c r="BV90" s="370"/>
      <c r="BW90" s="370"/>
      <c r="BX90" s="370"/>
      <c r="BY90" s="370"/>
      <c r="BZ90" s="370"/>
      <c r="CA90" s="370"/>
      <c r="CB90" s="370"/>
      <c r="CC90" s="370"/>
      <c r="CD90" s="370"/>
      <c r="CE90" s="370"/>
      <c r="CF90" s="370"/>
      <c r="CG90" s="370"/>
      <c r="CH90" s="370"/>
      <c r="CI90" s="370"/>
      <c r="CJ90" s="370"/>
      <c r="CK90" s="370"/>
      <c r="CL90" s="370"/>
      <c r="CM90" s="370"/>
      <c r="CN90" s="370"/>
      <c r="CO90" s="370"/>
      <c r="CP90" s="370"/>
      <c r="CQ90" s="370"/>
      <c r="CR90" s="370"/>
      <c r="CS90" s="370"/>
      <c r="CT90" s="370"/>
      <c r="CU90" s="370"/>
      <c r="CV90" s="370"/>
      <c r="CW90" s="370"/>
      <c r="CX90" s="370"/>
      <c r="CY90" s="370"/>
      <c r="CZ90" s="370"/>
      <c r="DA90" s="370"/>
      <c r="DB90" s="370"/>
      <c r="DC90" s="370"/>
      <c r="DD90" s="370"/>
      <c r="DE90" s="370"/>
      <c r="DF90" s="370"/>
      <c r="DG90" s="370"/>
      <c r="DH90" s="370"/>
      <c r="DI90" s="370"/>
      <c r="DJ90" s="370"/>
      <c r="DK90" s="370"/>
      <c r="DL90" s="370"/>
      <c r="DM90" s="370"/>
      <c r="DN90" s="370"/>
      <c r="DO90" s="370"/>
      <c r="DP90" s="370"/>
      <c r="DQ90" s="370"/>
      <c r="DR90" s="370"/>
      <c r="DS90" s="370"/>
      <c r="DT90" s="370"/>
      <c r="DU90" s="370"/>
      <c r="DV90" s="370"/>
      <c r="DW90" s="370"/>
      <c r="DX90" s="370"/>
      <c r="DY90" s="370"/>
      <c r="DZ90" s="370"/>
      <c r="EA90" s="370"/>
      <c r="EB90" s="370"/>
      <c r="EC90" s="370"/>
      <c r="ED90" s="370"/>
      <c r="EE90" s="370"/>
      <c r="EF90" s="370"/>
      <c r="EG90" s="370"/>
      <c r="EH90" s="370"/>
      <c r="EI90" s="370"/>
      <c r="EJ90" s="370"/>
      <c r="EK90" s="370"/>
      <c r="EL90" s="370"/>
      <c r="EM90" s="370"/>
      <c r="EN90" s="370"/>
      <c r="EO90" s="370"/>
      <c r="EP90" s="370"/>
      <c r="EQ90" s="370"/>
      <c r="ER90" s="370"/>
      <c r="ES90" s="370"/>
      <c r="ET90" s="370"/>
      <c r="EU90" s="370"/>
      <c r="EV90" s="370"/>
      <c r="EW90" s="370"/>
      <c r="EX90" s="370"/>
      <c r="EY90" s="370"/>
      <c r="EZ90" s="370"/>
      <c r="FA90" s="370"/>
      <c r="FB90" s="370"/>
      <c r="FC90" s="370"/>
      <c r="FD90" s="370"/>
      <c r="FE90" s="370"/>
      <c r="FF90" s="370"/>
      <c r="FG90" s="370"/>
      <c r="FH90" s="370"/>
      <c r="FI90" s="370"/>
      <c r="FJ90" s="370"/>
      <c r="FK90" s="370"/>
      <c r="FL90" s="370"/>
      <c r="FM90" s="370"/>
      <c r="FN90" s="370"/>
      <c r="FO90" s="370"/>
      <c r="FP90" s="370"/>
      <c r="FQ90" s="370"/>
      <c r="FR90" s="370"/>
      <c r="FS90" s="370"/>
      <c r="FT90" s="370"/>
      <c r="FU90" s="370"/>
      <c r="FV90" s="370"/>
      <c r="FW90" s="370"/>
      <c r="FX90" s="370"/>
      <c r="FY90" s="370"/>
      <c r="FZ90" s="370"/>
      <c r="GA90" s="370"/>
      <c r="GB90" s="370"/>
      <c r="GC90" s="370"/>
      <c r="GD90" s="370"/>
      <c r="GE90" s="370"/>
      <c r="GF90" s="370"/>
      <c r="GG90" s="370"/>
      <c r="GH90" s="370"/>
      <c r="GI90" s="370"/>
      <c r="GJ90" s="370"/>
      <c r="GK90" s="370"/>
      <c r="GL90" s="370"/>
      <c r="GM90" s="370"/>
      <c r="GN90" s="370"/>
      <c r="GO90" s="370"/>
      <c r="GP90" s="370"/>
      <c r="GQ90" s="370"/>
      <c r="GR90" s="370"/>
      <c r="GS90" s="370"/>
      <c r="GT90" s="370"/>
      <c r="GU90" s="370"/>
      <c r="GV90" s="370"/>
      <c r="GW90" s="370"/>
      <c r="GX90" s="370"/>
      <c r="GY90" s="370"/>
      <c r="GZ90" s="370"/>
      <c r="HA90" s="370"/>
      <c r="HB90" s="370"/>
      <c r="HC90" s="370"/>
      <c r="HD90" s="370"/>
      <c r="HE90" s="370"/>
      <c r="HF90" s="370"/>
      <c r="HG90" s="370"/>
      <c r="HH90" s="370"/>
      <c r="HI90" s="370"/>
      <c r="HJ90" s="370"/>
      <c r="HK90" s="370"/>
      <c r="HL90" s="370"/>
      <c r="HM90" s="370"/>
      <c r="HN90" s="370"/>
      <c r="HO90" s="370"/>
      <c r="HP90" s="370"/>
      <c r="HQ90" s="370"/>
      <c r="HR90" s="370"/>
      <c r="HS90" s="370"/>
      <c r="HT90" s="370"/>
      <c r="HU90" s="370"/>
      <c r="HV90" s="370"/>
      <c r="HW90" s="370"/>
      <c r="HX90" s="370"/>
      <c r="HY90" s="370"/>
      <c r="HZ90" s="370"/>
      <c r="IA90" s="370"/>
      <c r="IB90" s="370"/>
      <c r="IC90" s="370"/>
      <c r="ID90" s="370"/>
      <c r="IE90" s="370"/>
      <c r="IF90" s="370"/>
      <c r="IG90" s="370"/>
      <c r="IH90" s="370"/>
      <c r="II90" s="370"/>
      <c r="IJ90" s="370"/>
      <c r="IK90" s="370"/>
      <c r="IL90" s="370"/>
      <c r="IM90" s="370"/>
      <c r="IN90" s="370"/>
      <c r="IO90" s="370"/>
      <c r="IP90" s="370"/>
      <c r="IQ90" s="370"/>
      <c r="IR90" s="370"/>
      <c r="IS90" s="370"/>
      <c r="IT90" s="370"/>
      <c r="IU90" s="370"/>
      <c r="IV90" s="370"/>
    </row>
    <row r="91" spans="1:256" ht="160" hidden="1" x14ac:dyDescent="0.2">
      <c r="A91" s="17" t="s">
        <v>315</v>
      </c>
      <c r="B91" s="64" t="s">
        <v>316</v>
      </c>
      <c r="C91" s="64" t="s">
        <v>317</v>
      </c>
      <c r="D91" s="18" t="s">
        <v>132</v>
      </c>
      <c r="E91" s="18" t="s">
        <v>91</v>
      </c>
      <c r="F91" s="19">
        <v>1</v>
      </c>
      <c r="G91" s="19">
        <v>1</v>
      </c>
      <c r="H91" s="19">
        <v>0</v>
      </c>
      <c r="I91" s="20"/>
      <c r="J91" s="44"/>
      <c r="K91" s="22" t="s">
        <v>318</v>
      </c>
      <c r="L91" s="375" t="s">
        <v>3195</v>
      </c>
      <c r="M91" s="45"/>
      <c r="N91" s="24">
        <f t="shared" si="19"/>
        <v>2016</v>
      </c>
      <c r="O91" s="25">
        <v>42702</v>
      </c>
      <c r="P91" s="23" t="s">
        <v>75</v>
      </c>
      <c r="Q91" s="23" t="s">
        <v>75</v>
      </c>
      <c r="R91" s="23" t="s">
        <v>75</v>
      </c>
      <c r="S91" s="23" t="s">
        <v>75</v>
      </c>
      <c r="T91" s="23" t="s">
        <v>75</v>
      </c>
      <c r="U91" s="23" t="s">
        <v>75</v>
      </c>
      <c r="V91" s="26">
        <v>1</v>
      </c>
      <c r="W91" s="19">
        <f t="shared" si="20"/>
        <v>0</v>
      </c>
      <c r="X91" s="19">
        <f t="shared" si="21"/>
        <v>0</v>
      </c>
      <c r="Y91" s="19">
        <f t="shared" si="22"/>
        <v>0</v>
      </c>
      <c r="Z91" s="26">
        <v>-1</v>
      </c>
      <c r="AA91" s="19">
        <v>-2</v>
      </c>
      <c r="AB91" s="26">
        <v>0</v>
      </c>
      <c r="AC91" s="26">
        <v>0</v>
      </c>
      <c r="AD91" s="26">
        <v>1</v>
      </c>
      <c r="AE91" s="26">
        <v>1</v>
      </c>
      <c r="AF91" s="26">
        <v>0</v>
      </c>
      <c r="AG91" s="19">
        <v>1</v>
      </c>
      <c r="AH91" s="26">
        <v>0</v>
      </c>
      <c r="AI91" s="26">
        <v>0</v>
      </c>
      <c r="AJ91" s="18" t="s">
        <v>134</v>
      </c>
      <c r="AK91" s="18" t="s">
        <v>96</v>
      </c>
      <c r="AL91" s="21" t="s">
        <v>320</v>
      </c>
      <c r="AM91" s="65">
        <f t="shared" si="23"/>
        <v>1</v>
      </c>
      <c r="AN91" s="19">
        <v>1</v>
      </c>
      <c r="AO91" s="19">
        <v>0</v>
      </c>
      <c r="AP91" s="19">
        <v>1</v>
      </c>
      <c r="AQ91" s="19">
        <v>1</v>
      </c>
      <c r="AR91" s="19">
        <v>1</v>
      </c>
      <c r="AS91" s="19">
        <v>-1</v>
      </c>
      <c r="AT91" s="19">
        <v>0</v>
      </c>
      <c r="AU91" s="26">
        <f t="shared" si="24"/>
        <v>-1</v>
      </c>
      <c r="AV91" s="19">
        <v>0</v>
      </c>
      <c r="AW91" s="19">
        <v>0</v>
      </c>
      <c r="AX91" s="19">
        <v>0</v>
      </c>
      <c r="AY91" s="19">
        <v>0</v>
      </c>
      <c r="AZ91" s="19">
        <v>0</v>
      </c>
      <c r="BA91" s="19">
        <v>0</v>
      </c>
      <c r="BB91" s="19">
        <v>0</v>
      </c>
      <c r="BC91" s="19">
        <v>0</v>
      </c>
      <c r="BD91" s="28"/>
      <c r="BE91" s="20"/>
      <c r="BF91" s="26"/>
      <c r="BG91" s="26">
        <v>-1</v>
      </c>
      <c r="BH91" s="26"/>
      <c r="BI91" s="20"/>
      <c r="BJ91" s="19">
        <v>1</v>
      </c>
      <c r="BK91" s="26"/>
      <c r="BL91" s="26"/>
      <c r="BM91" s="26"/>
      <c r="BN91" s="20"/>
      <c r="BO91" s="20"/>
      <c r="BP91" s="351"/>
      <c r="BQ91" s="351"/>
      <c r="BR91" s="351"/>
      <c r="BS91" s="351"/>
      <c r="BT91" s="351"/>
      <c r="BU91" s="351"/>
      <c r="BV91" s="351"/>
      <c r="BW91" s="351"/>
      <c r="BX91" s="351"/>
      <c r="BY91" s="351"/>
      <c r="BZ91" s="351"/>
      <c r="CA91" s="351"/>
      <c r="CB91" s="351"/>
      <c r="CC91" s="351"/>
      <c r="CD91" s="351"/>
      <c r="CE91" s="351"/>
      <c r="CF91" s="351"/>
      <c r="CG91" s="351"/>
      <c r="CH91" s="351"/>
      <c r="CI91" s="351"/>
      <c r="CJ91" s="351"/>
      <c r="CK91" s="351"/>
      <c r="CL91" s="351"/>
      <c r="CM91" s="351"/>
      <c r="CN91" s="351"/>
      <c r="CO91" s="351"/>
      <c r="CP91" s="351"/>
      <c r="CQ91" s="351"/>
      <c r="CR91" s="351"/>
      <c r="CS91" s="351"/>
      <c r="CT91" s="351"/>
      <c r="CU91" s="351"/>
      <c r="CV91" s="351"/>
      <c r="CW91" s="351"/>
      <c r="CX91" s="351"/>
      <c r="CY91" s="351"/>
      <c r="CZ91" s="351"/>
      <c r="DA91" s="351"/>
      <c r="DB91" s="351"/>
      <c r="DC91" s="351"/>
      <c r="DD91" s="351"/>
      <c r="DE91" s="351"/>
      <c r="DF91" s="351"/>
      <c r="DG91" s="351"/>
      <c r="DH91" s="351"/>
      <c r="DI91" s="351"/>
      <c r="DJ91" s="351"/>
      <c r="DK91" s="351"/>
      <c r="DL91" s="351"/>
      <c r="DM91" s="351"/>
      <c r="DN91" s="351"/>
      <c r="DO91" s="351"/>
      <c r="DP91" s="351"/>
      <c r="DQ91" s="351"/>
      <c r="DR91" s="351"/>
      <c r="DS91" s="351"/>
      <c r="DT91" s="351"/>
      <c r="DU91" s="351"/>
      <c r="DV91" s="351"/>
      <c r="DW91" s="351"/>
      <c r="DX91" s="351"/>
      <c r="DY91" s="351"/>
      <c r="DZ91" s="351"/>
      <c r="EA91" s="351"/>
      <c r="EB91" s="351"/>
      <c r="EC91" s="351"/>
      <c r="ED91" s="351"/>
      <c r="EE91" s="351"/>
      <c r="EF91" s="351"/>
      <c r="EG91" s="351"/>
      <c r="EH91" s="351"/>
      <c r="EI91" s="351"/>
      <c r="EJ91" s="351"/>
      <c r="EK91" s="351"/>
      <c r="EL91" s="351"/>
      <c r="EM91" s="351"/>
      <c r="EN91" s="351"/>
      <c r="EO91" s="351"/>
      <c r="EP91" s="351"/>
      <c r="EQ91" s="351"/>
      <c r="ER91" s="351"/>
      <c r="ES91" s="351"/>
      <c r="ET91" s="351"/>
      <c r="EU91" s="351"/>
      <c r="EV91" s="351"/>
      <c r="EW91" s="351"/>
      <c r="EX91" s="351"/>
      <c r="EY91" s="351"/>
      <c r="EZ91" s="351"/>
      <c r="FA91" s="351"/>
      <c r="FB91" s="351"/>
      <c r="FC91" s="351"/>
      <c r="FD91" s="351"/>
      <c r="FE91" s="351"/>
      <c r="FF91" s="351"/>
      <c r="FG91" s="351"/>
      <c r="FH91" s="351"/>
      <c r="FI91" s="351"/>
      <c r="FJ91" s="351"/>
      <c r="FK91" s="351"/>
      <c r="FL91" s="351"/>
      <c r="FM91" s="351"/>
      <c r="FN91" s="351"/>
      <c r="FO91" s="351"/>
      <c r="FP91" s="351"/>
      <c r="FQ91" s="351"/>
      <c r="FR91" s="351"/>
      <c r="FS91" s="351"/>
      <c r="FT91" s="351"/>
      <c r="FU91" s="351"/>
      <c r="FV91" s="351"/>
      <c r="FW91" s="351"/>
      <c r="FX91" s="351"/>
      <c r="FY91" s="351"/>
      <c r="FZ91" s="351"/>
      <c r="GA91" s="351"/>
      <c r="GB91" s="351"/>
      <c r="GC91" s="351"/>
      <c r="GD91" s="351"/>
      <c r="GE91" s="351"/>
      <c r="GF91" s="351"/>
      <c r="GG91" s="351"/>
      <c r="GH91" s="351"/>
      <c r="GI91" s="351"/>
      <c r="GJ91" s="351"/>
      <c r="GK91" s="351"/>
      <c r="GL91" s="351"/>
      <c r="GM91" s="351"/>
      <c r="GN91" s="351"/>
      <c r="GO91" s="351"/>
      <c r="GP91" s="351"/>
      <c r="GQ91" s="351"/>
      <c r="GR91" s="351"/>
      <c r="GS91" s="351"/>
      <c r="GT91" s="351"/>
      <c r="GU91" s="351"/>
      <c r="GV91" s="351"/>
      <c r="GW91" s="351"/>
      <c r="GX91" s="351"/>
      <c r="GY91" s="351"/>
      <c r="GZ91" s="351"/>
      <c r="HA91" s="351"/>
      <c r="HB91" s="351"/>
      <c r="HC91" s="351"/>
      <c r="HD91" s="351"/>
      <c r="HE91" s="351"/>
      <c r="HF91" s="351"/>
      <c r="HG91" s="351"/>
      <c r="HH91" s="351"/>
      <c r="HI91" s="351"/>
      <c r="HJ91" s="351"/>
      <c r="HK91" s="351"/>
      <c r="HL91" s="351"/>
      <c r="HM91" s="351"/>
      <c r="HN91" s="351"/>
      <c r="HO91" s="351"/>
      <c r="HP91" s="351"/>
      <c r="HQ91" s="351"/>
      <c r="HR91" s="351"/>
      <c r="HS91" s="351"/>
      <c r="HT91" s="351"/>
      <c r="HU91" s="351"/>
      <c r="HV91" s="351"/>
      <c r="HW91" s="351"/>
      <c r="HX91" s="351"/>
      <c r="HY91" s="351"/>
      <c r="HZ91" s="351"/>
      <c r="IA91" s="351"/>
      <c r="IB91" s="351"/>
      <c r="IC91" s="351"/>
      <c r="ID91" s="351"/>
      <c r="IE91" s="351"/>
      <c r="IF91" s="351"/>
      <c r="IG91" s="351"/>
      <c r="IH91" s="351"/>
      <c r="II91" s="351"/>
      <c r="IJ91" s="351"/>
      <c r="IK91" s="351"/>
      <c r="IL91" s="351"/>
      <c r="IM91" s="351"/>
      <c r="IN91" s="351"/>
      <c r="IO91" s="351"/>
      <c r="IP91" s="351"/>
      <c r="IQ91" s="351"/>
      <c r="IR91" s="351"/>
      <c r="IS91" s="351"/>
      <c r="IT91" s="351"/>
      <c r="IU91" s="351"/>
      <c r="IV91" s="351"/>
    </row>
    <row r="92" spans="1:256" s="403" customFormat="1" ht="144" hidden="1" x14ac:dyDescent="0.2">
      <c r="A92" s="455" t="s">
        <v>253</v>
      </c>
      <c r="B92" s="523"/>
      <c r="C92" s="488" t="s">
        <v>1012</v>
      </c>
      <c r="D92" s="412" t="s">
        <v>132</v>
      </c>
      <c r="E92" s="412" t="s">
        <v>331</v>
      </c>
      <c r="F92" s="414">
        <v>1</v>
      </c>
      <c r="G92" s="414">
        <v>0</v>
      </c>
      <c r="H92" s="414">
        <v>0</v>
      </c>
      <c r="I92" s="416"/>
      <c r="J92" s="418" t="s">
        <v>222</v>
      </c>
      <c r="K92" s="595"/>
      <c r="L92" s="418" t="s">
        <v>688</v>
      </c>
      <c r="M92" s="422"/>
      <c r="N92" s="423">
        <f t="shared" si="19"/>
        <v>2009</v>
      </c>
      <c r="O92" s="422">
        <v>39923</v>
      </c>
      <c r="P92" s="427" t="s">
        <v>75</v>
      </c>
      <c r="Q92" s="427" t="s">
        <v>75</v>
      </c>
      <c r="R92" s="427" t="s">
        <v>75</v>
      </c>
      <c r="S92" s="427" t="s">
        <v>75</v>
      </c>
      <c r="T92" s="427" t="s">
        <v>75</v>
      </c>
      <c r="U92" s="427" t="s">
        <v>75</v>
      </c>
      <c r="V92" s="414">
        <v>1</v>
      </c>
      <c r="W92" s="414">
        <f t="shared" si="20"/>
        <v>0</v>
      </c>
      <c r="X92" s="414">
        <f t="shared" si="21"/>
        <v>0</v>
      </c>
      <c r="Y92" s="414">
        <f t="shared" si="22"/>
        <v>0</v>
      </c>
      <c r="Z92" s="414">
        <v>-1</v>
      </c>
      <c r="AA92" s="414">
        <v>-2</v>
      </c>
      <c r="AB92" s="414">
        <v>0</v>
      </c>
      <c r="AC92" s="414">
        <v>0</v>
      </c>
      <c r="AD92" s="414">
        <v>1</v>
      </c>
      <c r="AE92" s="414">
        <v>0</v>
      </c>
      <c r="AF92" s="414">
        <v>0</v>
      </c>
      <c r="AG92" s="414">
        <v>1</v>
      </c>
      <c r="AH92" s="414">
        <v>0</v>
      </c>
      <c r="AI92" s="430">
        <v>0</v>
      </c>
      <c r="AJ92" s="412" t="s">
        <v>134</v>
      </c>
      <c r="AK92" s="412" t="s">
        <v>139</v>
      </c>
      <c r="AL92" s="418" t="s">
        <v>1013</v>
      </c>
      <c r="AM92" s="414">
        <f t="shared" si="23"/>
        <v>1</v>
      </c>
      <c r="AN92" s="414">
        <v>1</v>
      </c>
      <c r="AO92" s="414">
        <v>0</v>
      </c>
      <c r="AP92" s="414">
        <v>1</v>
      </c>
      <c r="AQ92" s="414">
        <v>1</v>
      </c>
      <c r="AR92" s="414">
        <v>1</v>
      </c>
      <c r="AS92" s="414">
        <v>-1</v>
      </c>
      <c r="AT92" s="414">
        <v>0</v>
      </c>
      <c r="AU92" s="430">
        <f t="shared" si="24"/>
        <v>-1</v>
      </c>
      <c r="AV92" s="414">
        <v>0</v>
      </c>
      <c r="AW92" s="414">
        <v>0</v>
      </c>
      <c r="AX92" s="414">
        <v>0</v>
      </c>
      <c r="AY92" s="414">
        <v>0</v>
      </c>
      <c r="AZ92" s="414">
        <v>0</v>
      </c>
      <c r="BA92" s="414">
        <v>0</v>
      </c>
      <c r="BB92" s="414">
        <v>0</v>
      </c>
      <c r="BC92" s="414">
        <v>0</v>
      </c>
      <c r="BD92" s="435"/>
      <c r="BE92" s="416"/>
      <c r="BF92" s="412" t="s">
        <v>691</v>
      </c>
      <c r="BG92" s="416"/>
      <c r="BH92" s="416"/>
      <c r="BI92" s="416"/>
      <c r="BJ92" s="414">
        <v>1</v>
      </c>
      <c r="BK92" s="416"/>
      <c r="BL92" s="416"/>
      <c r="BM92" s="416"/>
      <c r="BN92" s="416"/>
      <c r="BO92" s="41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6"/>
      <c r="CT92" s="406"/>
      <c r="CU92" s="406"/>
      <c r="CV92" s="406"/>
      <c r="CW92" s="406"/>
      <c r="CX92" s="406"/>
      <c r="CY92" s="406"/>
      <c r="CZ92" s="406"/>
      <c r="DA92" s="406"/>
      <c r="DB92" s="406"/>
      <c r="DC92" s="406"/>
      <c r="DD92" s="406"/>
      <c r="DE92" s="406"/>
      <c r="DF92" s="406"/>
      <c r="DG92" s="406"/>
      <c r="DH92" s="406"/>
      <c r="DI92" s="406"/>
      <c r="DJ92" s="406"/>
      <c r="DK92" s="406"/>
      <c r="DL92" s="406"/>
      <c r="DM92" s="406"/>
      <c r="DN92" s="406"/>
      <c r="DO92" s="406"/>
      <c r="DP92" s="406"/>
      <c r="DQ92" s="406"/>
      <c r="DR92" s="406"/>
      <c r="DS92" s="406"/>
      <c r="DT92" s="406"/>
      <c r="DU92" s="406"/>
      <c r="DV92" s="406"/>
      <c r="DW92" s="406"/>
      <c r="DX92" s="406"/>
      <c r="DY92" s="406"/>
      <c r="DZ92" s="406"/>
      <c r="EA92" s="406"/>
      <c r="EB92" s="406"/>
      <c r="EC92" s="406"/>
      <c r="ED92" s="406"/>
      <c r="EE92" s="406"/>
      <c r="EF92" s="406"/>
      <c r="EG92" s="406"/>
      <c r="EH92" s="406"/>
      <c r="EI92" s="406"/>
      <c r="EJ92" s="406"/>
      <c r="EK92" s="406"/>
      <c r="EL92" s="406"/>
      <c r="EM92" s="406"/>
      <c r="EN92" s="406"/>
      <c r="EO92" s="406"/>
      <c r="EP92" s="406"/>
      <c r="EQ92" s="406"/>
      <c r="ER92" s="406"/>
      <c r="ES92" s="406"/>
      <c r="ET92" s="406"/>
      <c r="EU92" s="406"/>
      <c r="EV92" s="406"/>
      <c r="EW92" s="406"/>
      <c r="EX92" s="406"/>
      <c r="EY92" s="406"/>
      <c r="EZ92" s="406"/>
      <c r="FA92" s="406"/>
      <c r="FB92" s="406"/>
      <c r="FC92" s="406"/>
      <c r="FD92" s="406"/>
      <c r="FE92" s="406"/>
      <c r="FF92" s="406"/>
      <c r="FG92" s="406"/>
      <c r="FH92" s="406"/>
      <c r="FI92" s="406"/>
      <c r="FJ92" s="406"/>
      <c r="FK92" s="406"/>
      <c r="FL92" s="406"/>
      <c r="FM92" s="406"/>
      <c r="FN92" s="406"/>
      <c r="FO92" s="406"/>
      <c r="FP92" s="406"/>
      <c r="FQ92" s="406"/>
      <c r="FR92" s="406"/>
      <c r="FS92" s="406"/>
      <c r="FT92" s="406"/>
      <c r="FU92" s="406"/>
      <c r="FV92" s="406"/>
      <c r="FW92" s="406"/>
      <c r="FX92" s="406"/>
      <c r="FY92" s="406"/>
      <c r="FZ92" s="406"/>
      <c r="GA92" s="406"/>
      <c r="GB92" s="406"/>
      <c r="GC92" s="406"/>
      <c r="GD92" s="406"/>
      <c r="GE92" s="406"/>
      <c r="GF92" s="406"/>
      <c r="GG92" s="406"/>
      <c r="GH92" s="406"/>
      <c r="GI92" s="406"/>
      <c r="GJ92" s="406"/>
      <c r="GK92" s="406"/>
      <c r="GL92" s="406"/>
      <c r="GM92" s="406"/>
      <c r="GN92" s="406"/>
      <c r="GO92" s="406"/>
      <c r="GP92" s="406"/>
      <c r="GQ92" s="406"/>
      <c r="GR92" s="406"/>
      <c r="GS92" s="406"/>
      <c r="GT92" s="406"/>
      <c r="GU92" s="406"/>
      <c r="GV92" s="406"/>
      <c r="GW92" s="406"/>
      <c r="GX92" s="406"/>
      <c r="GY92" s="406"/>
      <c r="GZ92" s="406"/>
      <c r="HA92" s="406"/>
      <c r="HB92" s="406"/>
      <c r="HC92" s="406"/>
      <c r="HD92" s="406"/>
      <c r="HE92" s="406"/>
      <c r="HF92" s="406"/>
      <c r="HG92" s="406"/>
      <c r="HH92" s="406"/>
      <c r="HI92" s="406"/>
      <c r="HJ92" s="406"/>
      <c r="HK92" s="406"/>
      <c r="HL92" s="406"/>
      <c r="HM92" s="406"/>
      <c r="HN92" s="406"/>
      <c r="HO92" s="406"/>
      <c r="HP92" s="406"/>
      <c r="HQ92" s="406"/>
      <c r="HR92" s="406"/>
      <c r="HS92" s="406"/>
      <c r="HT92" s="406"/>
      <c r="HU92" s="406"/>
      <c r="HV92" s="406"/>
      <c r="HW92" s="406"/>
      <c r="HX92" s="406"/>
      <c r="HY92" s="406"/>
      <c r="HZ92" s="406"/>
      <c r="IA92" s="406"/>
      <c r="IB92" s="406"/>
      <c r="IC92" s="406"/>
      <c r="ID92" s="406"/>
      <c r="IE92" s="406"/>
      <c r="IF92" s="406"/>
      <c r="IG92" s="406"/>
      <c r="IH92" s="406"/>
      <c r="II92" s="406"/>
      <c r="IJ92" s="406"/>
      <c r="IK92" s="406"/>
      <c r="IL92" s="406"/>
      <c r="IM92" s="406"/>
      <c r="IN92" s="406"/>
      <c r="IO92" s="406"/>
      <c r="IP92" s="406"/>
      <c r="IQ92" s="406"/>
      <c r="IR92" s="406"/>
      <c r="IS92" s="406"/>
      <c r="IT92" s="406"/>
      <c r="IU92" s="406"/>
      <c r="IV92" s="406"/>
    </row>
    <row r="93" spans="1:256" s="403" customFormat="1" ht="64" hidden="1" x14ac:dyDescent="0.2">
      <c r="A93" s="455" t="s">
        <v>228</v>
      </c>
      <c r="B93" s="523"/>
      <c r="C93" s="488" t="s">
        <v>1012</v>
      </c>
      <c r="D93" s="412" t="s">
        <v>132</v>
      </c>
      <c r="E93" s="412" t="s">
        <v>852</v>
      </c>
      <c r="F93" s="414">
        <v>1</v>
      </c>
      <c r="G93" s="414">
        <v>0</v>
      </c>
      <c r="H93" s="414">
        <v>0</v>
      </c>
      <c r="I93" s="416"/>
      <c r="J93" s="418" t="s">
        <v>222</v>
      </c>
      <c r="K93" s="531" t="s">
        <v>1019</v>
      </c>
      <c r="L93" s="418" t="s">
        <v>1020</v>
      </c>
      <c r="M93" s="427" t="s">
        <v>1021</v>
      </c>
      <c r="N93" s="423">
        <f t="shared" si="19"/>
        <v>2009</v>
      </c>
      <c r="O93" s="422">
        <v>39842</v>
      </c>
      <c r="P93" s="427" t="s">
        <v>75</v>
      </c>
      <c r="Q93" s="427" t="s">
        <v>75</v>
      </c>
      <c r="R93" s="427" t="s">
        <v>75</v>
      </c>
      <c r="S93" s="427" t="s">
        <v>75</v>
      </c>
      <c r="T93" s="427" t="s">
        <v>75</v>
      </c>
      <c r="U93" s="427" t="s">
        <v>75</v>
      </c>
      <c r="V93" s="414">
        <v>1</v>
      </c>
      <c r="W93" s="414">
        <f t="shared" si="20"/>
        <v>0</v>
      </c>
      <c r="X93" s="414">
        <f t="shared" si="21"/>
        <v>0</v>
      </c>
      <c r="Y93" s="414">
        <f t="shared" si="22"/>
        <v>0</v>
      </c>
      <c r="Z93" s="414">
        <v>-1</v>
      </c>
      <c r="AA93" s="414">
        <v>-2</v>
      </c>
      <c r="AB93" s="414">
        <v>0</v>
      </c>
      <c r="AC93" s="414">
        <v>1</v>
      </c>
      <c r="AD93" s="414">
        <v>0</v>
      </c>
      <c r="AE93" s="414">
        <v>1</v>
      </c>
      <c r="AF93" s="414">
        <v>0</v>
      </c>
      <c r="AG93" s="414">
        <v>1</v>
      </c>
      <c r="AH93" s="430">
        <v>-1</v>
      </c>
      <c r="AI93" s="430">
        <v>-1</v>
      </c>
      <c r="AJ93" s="412" t="s">
        <v>134</v>
      </c>
      <c r="AK93" s="412" t="s">
        <v>134</v>
      </c>
      <c r="AL93" s="418" t="s">
        <v>1022</v>
      </c>
      <c r="AM93" s="414">
        <f t="shared" si="23"/>
        <v>2</v>
      </c>
      <c r="AN93" s="414">
        <v>0</v>
      </c>
      <c r="AO93" s="414">
        <v>1</v>
      </c>
      <c r="AP93" s="414">
        <v>0</v>
      </c>
      <c r="AQ93" s="414">
        <v>-1</v>
      </c>
      <c r="AR93" s="414">
        <v>1</v>
      </c>
      <c r="AS93" s="414">
        <v>-1</v>
      </c>
      <c r="AT93" s="414">
        <v>0</v>
      </c>
      <c r="AU93" s="430">
        <f t="shared" si="24"/>
        <v>-1</v>
      </c>
      <c r="AV93" s="414">
        <v>0</v>
      </c>
      <c r="AW93" s="414">
        <v>0</v>
      </c>
      <c r="AX93" s="414">
        <v>0</v>
      </c>
      <c r="AY93" s="414">
        <v>0</v>
      </c>
      <c r="AZ93" s="414">
        <v>0</v>
      </c>
      <c r="BA93" s="414">
        <v>0</v>
      </c>
      <c r="BB93" s="414">
        <v>0</v>
      </c>
      <c r="BC93" s="414">
        <v>0</v>
      </c>
      <c r="BD93" s="435"/>
      <c r="BE93" s="416"/>
      <c r="BF93" s="416"/>
      <c r="BG93" s="416"/>
      <c r="BH93" s="412" t="s">
        <v>1023</v>
      </c>
      <c r="BI93" s="416"/>
      <c r="BJ93" s="414">
        <v>1</v>
      </c>
      <c r="BK93" s="416"/>
      <c r="BL93" s="416"/>
      <c r="BM93" s="416"/>
      <c r="BN93" s="416"/>
      <c r="BO93" s="416"/>
      <c r="BP93" s="406"/>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6"/>
      <c r="CT93" s="406"/>
      <c r="CU93" s="406"/>
      <c r="CV93" s="406"/>
      <c r="CW93" s="406"/>
      <c r="CX93" s="406"/>
      <c r="CY93" s="406"/>
      <c r="CZ93" s="406"/>
      <c r="DA93" s="406"/>
      <c r="DB93" s="406"/>
      <c r="DC93" s="406"/>
      <c r="DD93" s="406"/>
      <c r="DE93" s="406"/>
      <c r="DF93" s="406"/>
      <c r="DG93" s="406"/>
      <c r="DH93" s="406"/>
      <c r="DI93" s="406"/>
      <c r="DJ93" s="406"/>
      <c r="DK93" s="406"/>
      <c r="DL93" s="406"/>
      <c r="DM93" s="406"/>
      <c r="DN93" s="406"/>
      <c r="DO93" s="406"/>
      <c r="DP93" s="406"/>
      <c r="DQ93" s="406"/>
      <c r="DR93" s="406"/>
      <c r="DS93" s="406"/>
      <c r="DT93" s="406"/>
      <c r="DU93" s="406"/>
      <c r="DV93" s="406"/>
      <c r="DW93" s="406"/>
      <c r="DX93" s="406"/>
      <c r="DY93" s="406"/>
      <c r="DZ93" s="406"/>
      <c r="EA93" s="406"/>
      <c r="EB93" s="406"/>
      <c r="EC93" s="406"/>
      <c r="ED93" s="406"/>
      <c r="EE93" s="406"/>
      <c r="EF93" s="406"/>
      <c r="EG93" s="406"/>
      <c r="EH93" s="406"/>
      <c r="EI93" s="406"/>
      <c r="EJ93" s="406"/>
      <c r="EK93" s="406"/>
      <c r="EL93" s="406"/>
      <c r="EM93" s="406"/>
      <c r="EN93" s="406"/>
      <c r="EO93" s="406"/>
      <c r="EP93" s="406"/>
      <c r="EQ93" s="406"/>
      <c r="ER93" s="406"/>
      <c r="ES93" s="406"/>
      <c r="ET93" s="406"/>
      <c r="EU93" s="406"/>
      <c r="EV93" s="406"/>
      <c r="EW93" s="406"/>
      <c r="EX93" s="406"/>
      <c r="EY93" s="406"/>
      <c r="EZ93" s="406"/>
      <c r="FA93" s="406"/>
      <c r="FB93" s="406"/>
      <c r="FC93" s="406"/>
      <c r="FD93" s="406"/>
      <c r="FE93" s="406"/>
      <c r="FF93" s="406"/>
      <c r="FG93" s="406"/>
      <c r="FH93" s="406"/>
      <c r="FI93" s="406"/>
      <c r="FJ93" s="406"/>
      <c r="FK93" s="406"/>
      <c r="FL93" s="406"/>
      <c r="FM93" s="406"/>
      <c r="FN93" s="406"/>
      <c r="FO93" s="406"/>
      <c r="FP93" s="406"/>
      <c r="FQ93" s="406"/>
      <c r="FR93" s="406"/>
      <c r="FS93" s="406"/>
      <c r="FT93" s="406"/>
      <c r="FU93" s="406"/>
      <c r="FV93" s="406"/>
      <c r="FW93" s="406"/>
      <c r="FX93" s="406"/>
      <c r="FY93" s="406"/>
      <c r="FZ93" s="406"/>
      <c r="GA93" s="406"/>
      <c r="GB93" s="406"/>
      <c r="GC93" s="406"/>
      <c r="GD93" s="406"/>
      <c r="GE93" s="406"/>
      <c r="GF93" s="406"/>
      <c r="GG93" s="406"/>
      <c r="GH93" s="406"/>
      <c r="GI93" s="406"/>
      <c r="GJ93" s="406"/>
      <c r="GK93" s="406"/>
      <c r="GL93" s="406"/>
      <c r="GM93" s="406"/>
      <c r="GN93" s="406"/>
      <c r="GO93" s="406"/>
      <c r="GP93" s="406"/>
      <c r="GQ93" s="406"/>
      <c r="GR93" s="406"/>
      <c r="GS93" s="406"/>
      <c r="GT93" s="406"/>
      <c r="GU93" s="406"/>
      <c r="GV93" s="406"/>
      <c r="GW93" s="406"/>
      <c r="GX93" s="406"/>
      <c r="GY93" s="406"/>
      <c r="GZ93" s="406"/>
      <c r="HA93" s="406"/>
      <c r="HB93" s="406"/>
      <c r="HC93" s="406"/>
      <c r="HD93" s="406"/>
      <c r="HE93" s="406"/>
      <c r="HF93" s="406"/>
      <c r="HG93" s="406"/>
      <c r="HH93" s="406"/>
      <c r="HI93" s="406"/>
      <c r="HJ93" s="406"/>
      <c r="HK93" s="406"/>
      <c r="HL93" s="406"/>
      <c r="HM93" s="406"/>
      <c r="HN93" s="406"/>
      <c r="HO93" s="406"/>
      <c r="HP93" s="406"/>
      <c r="HQ93" s="406"/>
      <c r="HR93" s="406"/>
      <c r="HS93" s="406"/>
      <c r="HT93" s="406"/>
      <c r="HU93" s="406"/>
      <c r="HV93" s="406"/>
      <c r="HW93" s="406"/>
      <c r="HX93" s="406"/>
      <c r="HY93" s="406"/>
      <c r="HZ93" s="406"/>
      <c r="IA93" s="406"/>
      <c r="IB93" s="406"/>
      <c r="IC93" s="406"/>
      <c r="ID93" s="406"/>
      <c r="IE93" s="406"/>
      <c r="IF93" s="406"/>
      <c r="IG93" s="406"/>
      <c r="IH93" s="406"/>
      <c r="II93" s="406"/>
      <c r="IJ93" s="406"/>
      <c r="IK93" s="406"/>
      <c r="IL93" s="406"/>
      <c r="IM93" s="406"/>
      <c r="IN93" s="406"/>
      <c r="IO93" s="406"/>
      <c r="IP93" s="406"/>
      <c r="IQ93" s="406"/>
      <c r="IR93" s="406"/>
      <c r="IS93" s="406"/>
      <c r="IT93" s="406"/>
      <c r="IU93" s="406"/>
      <c r="IV93" s="406"/>
    </row>
    <row r="94" spans="1:256" s="403" customFormat="1" ht="395" hidden="1" x14ac:dyDescent="0.2">
      <c r="A94" s="542" t="s">
        <v>186</v>
      </c>
      <c r="B94" s="551"/>
      <c r="C94" s="558" t="s">
        <v>2509</v>
      </c>
      <c r="D94" s="567" t="s">
        <v>270</v>
      </c>
      <c r="E94" s="567" t="s">
        <v>92</v>
      </c>
      <c r="F94" s="573">
        <v>1</v>
      </c>
      <c r="G94" s="573">
        <v>0</v>
      </c>
      <c r="H94" s="573">
        <v>0</v>
      </c>
      <c r="I94" s="580"/>
      <c r="J94" s="585" t="s">
        <v>2490</v>
      </c>
      <c r="K94" s="594"/>
      <c r="L94" s="585" t="s">
        <v>2496</v>
      </c>
      <c r="M94" s="610" t="s">
        <v>2244</v>
      </c>
      <c r="N94" s="423">
        <f t="shared" si="19"/>
        <v>1997</v>
      </c>
      <c r="O94" s="618">
        <v>35628</v>
      </c>
      <c r="P94" s="618">
        <v>36466</v>
      </c>
      <c r="Q94" s="610" t="s">
        <v>75</v>
      </c>
      <c r="R94" s="610" t="s">
        <v>75</v>
      </c>
      <c r="S94" s="610" t="s">
        <v>75</v>
      </c>
      <c r="T94" s="610" t="s">
        <v>75</v>
      </c>
      <c r="U94" s="610" t="s">
        <v>75</v>
      </c>
      <c r="V94" s="573">
        <v>1</v>
      </c>
      <c r="W94" s="414">
        <f t="shared" si="20"/>
        <v>0</v>
      </c>
      <c r="X94" s="414">
        <f t="shared" si="21"/>
        <v>0</v>
      </c>
      <c r="Y94" s="414">
        <f t="shared" si="22"/>
        <v>0</v>
      </c>
      <c r="Z94" s="625">
        <v>-1</v>
      </c>
      <c r="AA94" s="625">
        <v>-2</v>
      </c>
      <c r="AB94" s="573">
        <v>1</v>
      </c>
      <c r="AC94" s="573">
        <v>1</v>
      </c>
      <c r="AD94" s="573">
        <v>0</v>
      </c>
      <c r="AE94" s="573">
        <v>0</v>
      </c>
      <c r="AF94" s="573">
        <v>1</v>
      </c>
      <c r="AG94" s="573">
        <v>1</v>
      </c>
      <c r="AH94" s="573">
        <v>1</v>
      </c>
      <c r="AI94" s="573">
        <v>1</v>
      </c>
      <c r="AJ94" s="567" t="s">
        <v>96</v>
      </c>
      <c r="AK94" s="567" t="s">
        <v>97</v>
      </c>
      <c r="AL94" s="585" t="s">
        <v>2493</v>
      </c>
      <c r="AM94" s="414">
        <f t="shared" si="23"/>
        <v>3</v>
      </c>
      <c r="AN94" s="573">
        <v>1</v>
      </c>
      <c r="AO94" s="573">
        <v>1</v>
      </c>
      <c r="AP94" s="573">
        <v>1</v>
      </c>
      <c r="AQ94" s="573">
        <v>1</v>
      </c>
      <c r="AR94" s="573">
        <v>1</v>
      </c>
      <c r="AS94" s="580"/>
      <c r="AT94" s="573">
        <v>0</v>
      </c>
      <c r="AU94" s="430">
        <f t="shared" si="24"/>
        <v>-1</v>
      </c>
      <c r="AV94" s="573">
        <v>1</v>
      </c>
      <c r="AW94" s="573">
        <v>0</v>
      </c>
      <c r="AX94" s="573">
        <v>0</v>
      </c>
      <c r="AY94" s="414">
        <v>0</v>
      </c>
      <c r="AZ94" s="573">
        <v>0</v>
      </c>
      <c r="BA94" s="573">
        <v>0</v>
      </c>
      <c r="BB94" s="573">
        <v>0</v>
      </c>
      <c r="BC94" s="573">
        <v>0</v>
      </c>
      <c r="BD94" s="435"/>
      <c r="BE94" s="580"/>
      <c r="BF94" s="585" t="s">
        <v>2494</v>
      </c>
      <c r="BG94" s="580"/>
      <c r="BH94" s="580"/>
      <c r="BI94" s="573">
        <v>1</v>
      </c>
      <c r="BJ94" s="573">
        <v>1</v>
      </c>
      <c r="BK94" s="580"/>
      <c r="BL94" s="580"/>
      <c r="BM94" s="580"/>
      <c r="BN94" s="580"/>
      <c r="BO94" s="580"/>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406"/>
      <c r="CT94" s="406"/>
      <c r="CU94" s="406"/>
      <c r="CV94" s="406"/>
      <c r="CW94" s="406"/>
      <c r="CX94" s="406"/>
      <c r="CY94" s="406"/>
      <c r="CZ94" s="406"/>
      <c r="DA94" s="406"/>
      <c r="DB94" s="406"/>
      <c r="DC94" s="406"/>
      <c r="DD94" s="406"/>
      <c r="DE94" s="406"/>
      <c r="DF94" s="406"/>
      <c r="DG94" s="406"/>
      <c r="DH94" s="406"/>
      <c r="DI94" s="406"/>
      <c r="DJ94" s="406"/>
      <c r="DK94" s="406"/>
      <c r="DL94" s="406"/>
      <c r="DM94" s="406"/>
      <c r="DN94" s="406"/>
      <c r="DO94" s="406"/>
      <c r="DP94" s="406"/>
      <c r="DQ94" s="406"/>
      <c r="DR94" s="406"/>
      <c r="DS94" s="406"/>
      <c r="DT94" s="406"/>
      <c r="DU94" s="406"/>
      <c r="DV94" s="406"/>
      <c r="DW94" s="406"/>
      <c r="DX94" s="406"/>
      <c r="DY94" s="406"/>
      <c r="DZ94" s="406"/>
      <c r="EA94" s="406"/>
      <c r="EB94" s="406"/>
      <c r="EC94" s="406"/>
      <c r="ED94" s="406"/>
      <c r="EE94" s="406"/>
      <c r="EF94" s="406"/>
      <c r="EG94" s="406"/>
      <c r="EH94" s="406"/>
      <c r="EI94" s="406"/>
      <c r="EJ94" s="406"/>
      <c r="EK94" s="406"/>
      <c r="EL94" s="406"/>
      <c r="EM94" s="406"/>
      <c r="EN94" s="406"/>
      <c r="EO94" s="406"/>
      <c r="EP94" s="406"/>
      <c r="EQ94" s="406"/>
      <c r="ER94" s="406"/>
      <c r="ES94" s="406"/>
      <c r="ET94" s="406"/>
      <c r="EU94" s="406"/>
      <c r="EV94" s="406"/>
      <c r="EW94" s="406"/>
      <c r="EX94" s="406"/>
      <c r="EY94" s="406"/>
      <c r="EZ94" s="406"/>
      <c r="FA94" s="406"/>
      <c r="FB94" s="406"/>
      <c r="FC94" s="406"/>
      <c r="FD94" s="406"/>
      <c r="FE94" s="406"/>
      <c r="FF94" s="406"/>
      <c r="FG94" s="406"/>
      <c r="FH94" s="406"/>
      <c r="FI94" s="406"/>
      <c r="FJ94" s="406"/>
      <c r="FK94" s="406"/>
      <c r="FL94" s="406"/>
      <c r="FM94" s="406"/>
      <c r="FN94" s="406"/>
      <c r="FO94" s="406"/>
      <c r="FP94" s="406"/>
      <c r="FQ94" s="406"/>
      <c r="FR94" s="406"/>
      <c r="FS94" s="406"/>
      <c r="FT94" s="406"/>
      <c r="FU94" s="406"/>
      <c r="FV94" s="406"/>
      <c r="FW94" s="406"/>
      <c r="FX94" s="406"/>
      <c r="FY94" s="406"/>
      <c r="FZ94" s="406"/>
      <c r="GA94" s="406"/>
      <c r="GB94" s="406"/>
      <c r="GC94" s="406"/>
      <c r="GD94" s="406"/>
      <c r="GE94" s="406"/>
      <c r="GF94" s="406"/>
      <c r="GG94" s="406"/>
      <c r="GH94" s="406"/>
      <c r="GI94" s="406"/>
      <c r="GJ94" s="406"/>
      <c r="GK94" s="406"/>
      <c r="GL94" s="406"/>
      <c r="GM94" s="406"/>
      <c r="GN94" s="406"/>
      <c r="GO94" s="406"/>
      <c r="GP94" s="406"/>
      <c r="GQ94" s="406"/>
      <c r="GR94" s="406"/>
      <c r="GS94" s="406"/>
      <c r="GT94" s="406"/>
      <c r="GU94" s="406"/>
      <c r="GV94" s="406"/>
      <c r="GW94" s="406"/>
      <c r="GX94" s="406"/>
      <c r="GY94" s="406"/>
      <c r="GZ94" s="406"/>
      <c r="HA94" s="406"/>
      <c r="HB94" s="406"/>
      <c r="HC94" s="406"/>
      <c r="HD94" s="406"/>
      <c r="HE94" s="406"/>
      <c r="HF94" s="406"/>
      <c r="HG94" s="406"/>
      <c r="HH94" s="406"/>
      <c r="HI94" s="406"/>
      <c r="HJ94" s="406"/>
      <c r="HK94" s="406"/>
      <c r="HL94" s="406"/>
      <c r="HM94" s="406"/>
      <c r="HN94" s="406"/>
      <c r="HO94" s="406"/>
      <c r="HP94" s="406"/>
      <c r="HQ94" s="406"/>
      <c r="HR94" s="406"/>
      <c r="HS94" s="406"/>
      <c r="HT94" s="406"/>
      <c r="HU94" s="406"/>
      <c r="HV94" s="406"/>
      <c r="HW94" s="406"/>
      <c r="HX94" s="406"/>
      <c r="HY94" s="406"/>
      <c r="HZ94" s="406"/>
      <c r="IA94" s="406"/>
      <c r="IB94" s="406"/>
      <c r="IC94" s="406"/>
      <c r="ID94" s="406"/>
      <c r="IE94" s="406"/>
      <c r="IF94" s="406"/>
      <c r="IG94" s="406"/>
      <c r="IH94" s="406"/>
      <c r="II94" s="406"/>
      <c r="IJ94" s="406"/>
      <c r="IK94" s="406"/>
      <c r="IL94" s="406"/>
      <c r="IM94" s="406"/>
      <c r="IN94" s="406"/>
      <c r="IO94" s="406"/>
      <c r="IP94" s="406"/>
      <c r="IQ94" s="406"/>
      <c r="IR94" s="406"/>
      <c r="IS94" s="406"/>
      <c r="IT94" s="406"/>
      <c r="IU94" s="406"/>
      <c r="IV94" s="406"/>
    </row>
    <row r="95" spans="1:256" s="403" customFormat="1" ht="256" hidden="1" x14ac:dyDescent="0.2">
      <c r="A95" s="455" t="s">
        <v>248</v>
      </c>
      <c r="B95" s="552" t="s">
        <v>197</v>
      </c>
      <c r="C95" s="488" t="s">
        <v>283</v>
      </c>
      <c r="D95" s="412" t="s">
        <v>92</v>
      </c>
      <c r="E95" s="412" t="s">
        <v>270</v>
      </c>
      <c r="F95" s="414">
        <v>1</v>
      </c>
      <c r="G95" s="414">
        <v>1</v>
      </c>
      <c r="H95" s="414">
        <v>1</v>
      </c>
      <c r="I95" s="416"/>
      <c r="J95" s="418" t="s">
        <v>278</v>
      </c>
      <c r="K95" s="462"/>
      <c r="L95" s="418" t="s">
        <v>272</v>
      </c>
      <c r="M95" s="427" t="s">
        <v>279</v>
      </c>
      <c r="N95" s="423">
        <f t="shared" si="19"/>
        <v>2010</v>
      </c>
      <c r="O95" s="422">
        <v>40282</v>
      </c>
      <c r="P95" s="422">
        <v>41943</v>
      </c>
      <c r="Q95" s="427" t="s">
        <v>75</v>
      </c>
      <c r="R95" s="427" t="s">
        <v>75</v>
      </c>
      <c r="S95" s="427" t="s">
        <v>75</v>
      </c>
      <c r="T95" s="427" t="s">
        <v>75</v>
      </c>
      <c r="U95" s="427" t="s">
        <v>75</v>
      </c>
      <c r="V95" s="430">
        <v>1</v>
      </c>
      <c r="W95" s="414">
        <f t="shared" si="20"/>
        <v>0</v>
      </c>
      <c r="X95" s="414">
        <f t="shared" si="21"/>
        <v>0</v>
      </c>
      <c r="Y95" s="414">
        <f t="shared" si="22"/>
        <v>0</v>
      </c>
      <c r="Z95" s="430">
        <v>-1</v>
      </c>
      <c r="AA95" s="414">
        <v>-2</v>
      </c>
      <c r="AB95" s="430">
        <v>0</v>
      </c>
      <c r="AC95" s="430">
        <v>0</v>
      </c>
      <c r="AD95" s="430">
        <v>0</v>
      </c>
      <c r="AE95" s="430">
        <v>1</v>
      </c>
      <c r="AF95" s="430">
        <v>1</v>
      </c>
      <c r="AG95" s="414">
        <v>0</v>
      </c>
      <c r="AH95" s="430">
        <v>0</v>
      </c>
      <c r="AI95" s="430">
        <v>0</v>
      </c>
      <c r="AJ95" s="412" t="s">
        <v>97</v>
      </c>
      <c r="AK95" s="412" t="s">
        <v>96</v>
      </c>
      <c r="AL95" s="418" t="s">
        <v>273</v>
      </c>
      <c r="AM95" s="414">
        <f t="shared" si="23"/>
        <v>3</v>
      </c>
      <c r="AN95" s="430">
        <v>1</v>
      </c>
      <c r="AO95" s="430">
        <v>1</v>
      </c>
      <c r="AP95" s="430">
        <v>0</v>
      </c>
      <c r="AQ95" s="430">
        <v>1</v>
      </c>
      <c r="AR95" s="430">
        <v>1</v>
      </c>
      <c r="AS95" s="430">
        <v>0</v>
      </c>
      <c r="AT95" s="430">
        <v>0</v>
      </c>
      <c r="AU95" s="430">
        <f t="shared" si="24"/>
        <v>-1</v>
      </c>
      <c r="AV95" s="430">
        <v>1</v>
      </c>
      <c r="AW95" s="430">
        <v>0</v>
      </c>
      <c r="AX95" s="430">
        <v>0</v>
      </c>
      <c r="AY95" s="414">
        <v>0</v>
      </c>
      <c r="AZ95" s="430">
        <v>0</v>
      </c>
      <c r="BA95" s="430">
        <v>0</v>
      </c>
      <c r="BB95" s="430">
        <v>0</v>
      </c>
      <c r="BC95" s="430">
        <v>0</v>
      </c>
      <c r="BD95" s="435"/>
      <c r="BE95" s="416"/>
      <c r="BF95" s="430"/>
      <c r="BG95" s="430"/>
      <c r="BH95" s="430"/>
      <c r="BI95" s="430">
        <v>2</v>
      </c>
      <c r="BJ95" s="430">
        <v>1</v>
      </c>
      <c r="BK95" s="430"/>
      <c r="BL95" s="430"/>
      <c r="BM95" s="430"/>
      <c r="BN95" s="416"/>
      <c r="BO95" s="416"/>
      <c r="BP95" s="406"/>
      <c r="BQ95" s="406"/>
      <c r="BR95" s="406"/>
      <c r="BS95" s="406"/>
      <c r="BT95" s="406"/>
      <c r="BU95" s="406"/>
      <c r="BV95" s="406"/>
      <c r="BW95" s="406"/>
      <c r="BX95" s="406"/>
      <c r="BY95" s="406"/>
      <c r="BZ95" s="406"/>
      <c r="CA95" s="406"/>
      <c r="CB95" s="406"/>
      <c r="CC95" s="406"/>
      <c r="CD95" s="406"/>
      <c r="CE95" s="406"/>
      <c r="CF95" s="406"/>
      <c r="CG95" s="406"/>
      <c r="CH95" s="406"/>
      <c r="CI95" s="406"/>
      <c r="CJ95" s="406"/>
      <c r="CK95" s="406"/>
      <c r="CL95" s="406"/>
      <c r="CM95" s="406"/>
      <c r="CN95" s="406"/>
      <c r="CO95" s="406"/>
      <c r="CP95" s="406"/>
      <c r="CQ95" s="406"/>
      <c r="CR95" s="406"/>
      <c r="CS95" s="406"/>
      <c r="CT95" s="406"/>
      <c r="CU95" s="406"/>
      <c r="CV95" s="406"/>
      <c r="CW95" s="406"/>
      <c r="CX95" s="406"/>
      <c r="CY95" s="406"/>
      <c r="CZ95" s="406"/>
      <c r="DA95" s="406"/>
      <c r="DB95" s="406"/>
      <c r="DC95" s="406"/>
      <c r="DD95" s="406"/>
      <c r="DE95" s="406"/>
      <c r="DF95" s="406"/>
      <c r="DG95" s="406"/>
      <c r="DH95" s="406"/>
      <c r="DI95" s="406"/>
      <c r="DJ95" s="406"/>
      <c r="DK95" s="406"/>
      <c r="DL95" s="406"/>
      <c r="DM95" s="406"/>
      <c r="DN95" s="406"/>
      <c r="DO95" s="406"/>
      <c r="DP95" s="406"/>
      <c r="DQ95" s="406"/>
      <c r="DR95" s="406"/>
      <c r="DS95" s="406"/>
      <c r="DT95" s="406"/>
      <c r="DU95" s="406"/>
      <c r="DV95" s="406"/>
      <c r="DW95" s="406"/>
      <c r="DX95" s="406"/>
      <c r="DY95" s="406"/>
      <c r="DZ95" s="406"/>
      <c r="EA95" s="406"/>
      <c r="EB95" s="406"/>
      <c r="EC95" s="406"/>
      <c r="ED95" s="406"/>
      <c r="EE95" s="406"/>
      <c r="EF95" s="406"/>
      <c r="EG95" s="406"/>
      <c r="EH95" s="406"/>
      <c r="EI95" s="406"/>
      <c r="EJ95" s="406"/>
      <c r="EK95" s="406"/>
      <c r="EL95" s="406"/>
      <c r="EM95" s="406"/>
      <c r="EN95" s="406"/>
      <c r="EO95" s="406"/>
      <c r="EP95" s="406"/>
      <c r="EQ95" s="406"/>
      <c r="ER95" s="406"/>
      <c r="ES95" s="406"/>
      <c r="ET95" s="406"/>
      <c r="EU95" s="406"/>
      <c r="EV95" s="406"/>
      <c r="EW95" s="406"/>
      <c r="EX95" s="406"/>
      <c r="EY95" s="406"/>
      <c r="EZ95" s="406"/>
      <c r="FA95" s="406"/>
      <c r="FB95" s="406"/>
      <c r="FC95" s="406"/>
      <c r="FD95" s="406"/>
      <c r="FE95" s="406"/>
      <c r="FF95" s="406"/>
      <c r="FG95" s="406"/>
      <c r="FH95" s="406"/>
      <c r="FI95" s="406"/>
      <c r="FJ95" s="406"/>
      <c r="FK95" s="406"/>
      <c r="FL95" s="406"/>
      <c r="FM95" s="406"/>
      <c r="FN95" s="406"/>
      <c r="FO95" s="406"/>
      <c r="FP95" s="406"/>
      <c r="FQ95" s="406"/>
      <c r="FR95" s="406"/>
      <c r="FS95" s="406"/>
      <c r="FT95" s="406"/>
      <c r="FU95" s="406"/>
      <c r="FV95" s="406"/>
      <c r="FW95" s="406"/>
      <c r="FX95" s="406"/>
      <c r="FY95" s="406"/>
      <c r="FZ95" s="406"/>
      <c r="GA95" s="406"/>
      <c r="GB95" s="406"/>
      <c r="GC95" s="406"/>
      <c r="GD95" s="406"/>
      <c r="GE95" s="406"/>
      <c r="GF95" s="406"/>
      <c r="GG95" s="406"/>
      <c r="GH95" s="406"/>
      <c r="GI95" s="406"/>
      <c r="GJ95" s="406"/>
      <c r="GK95" s="406"/>
      <c r="GL95" s="406"/>
      <c r="GM95" s="406"/>
      <c r="GN95" s="406"/>
      <c r="GO95" s="406"/>
      <c r="GP95" s="406"/>
      <c r="GQ95" s="406"/>
      <c r="GR95" s="406"/>
      <c r="GS95" s="406"/>
      <c r="GT95" s="406"/>
      <c r="GU95" s="406"/>
      <c r="GV95" s="406"/>
      <c r="GW95" s="406"/>
      <c r="GX95" s="406"/>
      <c r="GY95" s="406"/>
      <c r="GZ95" s="406"/>
      <c r="HA95" s="406"/>
      <c r="HB95" s="406"/>
      <c r="HC95" s="406"/>
      <c r="HD95" s="406"/>
      <c r="HE95" s="406"/>
      <c r="HF95" s="406"/>
      <c r="HG95" s="406"/>
      <c r="HH95" s="406"/>
      <c r="HI95" s="406"/>
      <c r="HJ95" s="406"/>
      <c r="HK95" s="406"/>
      <c r="HL95" s="406"/>
      <c r="HM95" s="406"/>
      <c r="HN95" s="406"/>
      <c r="HO95" s="406"/>
      <c r="HP95" s="406"/>
      <c r="HQ95" s="406"/>
      <c r="HR95" s="406"/>
      <c r="HS95" s="406"/>
      <c r="HT95" s="406"/>
      <c r="HU95" s="406"/>
      <c r="HV95" s="406"/>
      <c r="HW95" s="406"/>
      <c r="HX95" s="406"/>
      <c r="HY95" s="406"/>
      <c r="HZ95" s="406"/>
      <c r="IA95" s="406"/>
      <c r="IB95" s="406"/>
      <c r="IC95" s="406"/>
      <c r="ID95" s="406"/>
      <c r="IE95" s="406"/>
      <c r="IF95" s="406"/>
      <c r="IG95" s="406"/>
      <c r="IH95" s="406"/>
      <c r="II95" s="406"/>
      <c r="IJ95" s="406"/>
      <c r="IK95" s="406"/>
      <c r="IL95" s="406"/>
      <c r="IM95" s="406"/>
      <c r="IN95" s="406"/>
      <c r="IO95" s="406"/>
      <c r="IP95" s="406"/>
      <c r="IQ95" s="406"/>
      <c r="IR95" s="406"/>
      <c r="IS95" s="406"/>
      <c r="IT95" s="406"/>
      <c r="IU95" s="406"/>
      <c r="IV95" s="406"/>
    </row>
    <row r="96" spans="1:256" s="403" customFormat="1" ht="32" hidden="1" x14ac:dyDescent="0.2">
      <c r="A96" s="542" t="s">
        <v>89</v>
      </c>
      <c r="B96" s="551"/>
      <c r="C96" s="558" t="s">
        <v>102</v>
      </c>
      <c r="D96" s="567" t="s">
        <v>91</v>
      </c>
      <c r="E96" s="567" t="s">
        <v>92</v>
      </c>
      <c r="F96" s="573">
        <v>1</v>
      </c>
      <c r="G96" s="573">
        <v>0</v>
      </c>
      <c r="H96" s="580"/>
      <c r="I96" s="580"/>
      <c r="J96" s="585" t="s">
        <v>93</v>
      </c>
      <c r="K96" s="600"/>
      <c r="L96" s="585" t="s">
        <v>94</v>
      </c>
      <c r="M96" s="610" t="s">
        <v>95</v>
      </c>
      <c r="N96" s="423">
        <f t="shared" si="19"/>
        <v>1996</v>
      </c>
      <c r="O96" s="618">
        <v>35250</v>
      </c>
      <c r="P96" s="618">
        <v>36084</v>
      </c>
      <c r="Q96" s="618">
        <v>36139</v>
      </c>
      <c r="R96" s="610" t="s">
        <v>75</v>
      </c>
      <c r="S96" s="610" t="s">
        <v>75</v>
      </c>
      <c r="T96" s="610" t="s">
        <v>75</v>
      </c>
      <c r="U96" s="610" t="s">
        <v>75</v>
      </c>
      <c r="V96" s="573">
        <v>1</v>
      </c>
      <c r="W96" s="414">
        <f t="shared" si="20"/>
        <v>1</v>
      </c>
      <c r="X96" s="414">
        <f t="shared" si="21"/>
        <v>0</v>
      </c>
      <c r="Y96" s="414">
        <f t="shared" si="22"/>
        <v>0</v>
      </c>
      <c r="Z96" s="573">
        <v>-1</v>
      </c>
      <c r="AA96" s="573">
        <v>-2</v>
      </c>
      <c r="AB96" s="573">
        <v>1</v>
      </c>
      <c r="AC96" s="573">
        <v>1</v>
      </c>
      <c r="AD96" s="573">
        <v>0</v>
      </c>
      <c r="AE96" s="573">
        <v>0</v>
      </c>
      <c r="AF96" s="573">
        <v>1</v>
      </c>
      <c r="AG96" s="573">
        <v>1</v>
      </c>
      <c r="AH96" s="573">
        <v>1</v>
      </c>
      <c r="AI96" s="633">
        <v>1</v>
      </c>
      <c r="AJ96" s="567" t="s">
        <v>96</v>
      </c>
      <c r="AK96" s="567" t="s">
        <v>97</v>
      </c>
      <c r="AL96" s="639">
        <v>6</v>
      </c>
      <c r="AM96" s="414">
        <f t="shared" si="23"/>
        <v>3</v>
      </c>
      <c r="AN96" s="573">
        <v>1</v>
      </c>
      <c r="AO96" s="573">
        <v>1</v>
      </c>
      <c r="AP96" s="573">
        <v>0</v>
      </c>
      <c r="AQ96" s="573">
        <v>1</v>
      </c>
      <c r="AR96" s="573">
        <v>1</v>
      </c>
      <c r="AS96" s="414">
        <v>-1</v>
      </c>
      <c r="AT96" s="573">
        <v>0</v>
      </c>
      <c r="AU96" s="430">
        <f t="shared" si="24"/>
        <v>-1</v>
      </c>
      <c r="AV96" s="573">
        <v>1</v>
      </c>
      <c r="AW96" s="573">
        <v>0</v>
      </c>
      <c r="AX96" s="573">
        <v>0</v>
      </c>
      <c r="AY96" s="414">
        <v>0</v>
      </c>
      <c r="AZ96" s="573">
        <v>0</v>
      </c>
      <c r="BA96" s="573">
        <v>0</v>
      </c>
      <c r="BB96" s="573">
        <v>0</v>
      </c>
      <c r="BC96" s="573">
        <v>0</v>
      </c>
      <c r="BD96" s="435"/>
      <c r="BE96" s="580"/>
      <c r="BF96" s="580"/>
      <c r="BG96" s="580"/>
      <c r="BH96" s="580"/>
      <c r="BI96" s="580"/>
      <c r="BJ96" s="573">
        <v>1</v>
      </c>
      <c r="BK96" s="580"/>
      <c r="BL96" s="580"/>
      <c r="BM96" s="580"/>
      <c r="BN96" s="580"/>
      <c r="BO96" s="580"/>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c r="EP96" s="406"/>
      <c r="EQ96" s="406"/>
      <c r="ER96" s="406"/>
      <c r="ES96" s="406"/>
      <c r="ET96" s="406"/>
      <c r="EU96" s="406"/>
      <c r="EV96" s="406"/>
      <c r="EW96" s="406"/>
      <c r="EX96" s="406"/>
      <c r="EY96" s="406"/>
      <c r="EZ96" s="406"/>
      <c r="FA96" s="406"/>
      <c r="FB96" s="406"/>
      <c r="FC96" s="406"/>
      <c r="FD96" s="406"/>
      <c r="FE96" s="406"/>
      <c r="FF96" s="406"/>
      <c r="FG96" s="406"/>
      <c r="FH96" s="406"/>
      <c r="FI96" s="406"/>
      <c r="FJ96" s="406"/>
      <c r="FK96" s="406"/>
      <c r="FL96" s="406"/>
      <c r="FM96" s="406"/>
      <c r="FN96" s="406"/>
      <c r="FO96" s="406"/>
      <c r="FP96" s="406"/>
      <c r="FQ96" s="406"/>
      <c r="FR96" s="406"/>
      <c r="FS96" s="406"/>
      <c r="FT96" s="406"/>
      <c r="FU96" s="406"/>
      <c r="FV96" s="406"/>
      <c r="FW96" s="406"/>
      <c r="FX96" s="406"/>
      <c r="FY96" s="406"/>
      <c r="FZ96" s="406"/>
      <c r="GA96" s="406"/>
      <c r="GB96" s="406"/>
      <c r="GC96" s="406"/>
      <c r="GD96" s="406"/>
      <c r="GE96" s="406"/>
      <c r="GF96" s="406"/>
      <c r="GG96" s="406"/>
      <c r="GH96" s="406"/>
      <c r="GI96" s="406"/>
      <c r="GJ96" s="406"/>
      <c r="GK96" s="406"/>
      <c r="GL96" s="406"/>
      <c r="GM96" s="406"/>
      <c r="GN96" s="406"/>
      <c r="GO96" s="406"/>
      <c r="GP96" s="406"/>
      <c r="GQ96" s="406"/>
      <c r="GR96" s="406"/>
      <c r="GS96" s="406"/>
      <c r="GT96" s="406"/>
      <c r="GU96" s="406"/>
      <c r="GV96" s="406"/>
      <c r="GW96" s="406"/>
      <c r="GX96" s="406"/>
      <c r="GY96" s="406"/>
      <c r="GZ96" s="406"/>
      <c r="HA96" s="406"/>
      <c r="HB96" s="406"/>
      <c r="HC96" s="406"/>
      <c r="HD96" s="406"/>
      <c r="HE96" s="406"/>
      <c r="HF96" s="406"/>
      <c r="HG96" s="406"/>
      <c r="HH96" s="406"/>
      <c r="HI96" s="406"/>
      <c r="HJ96" s="406"/>
      <c r="HK96" s="406"/>
      <c r="HL96" s="406"/>
      <c r="HM96" s="406"/>
      <c r="HN96" s="406"/>
      <c r="HO96" s="406"/>
      <c r="HP96" s="406"/>
      <c r="HQ96" s="406"/>
      <c r="HR96" s="406"/>
      <c r="HS96" s="406"/>
      <c r="HT96" s="406"/>
      <c r="HU96" s="406"/>
      <c r="HV96" s="406"/>
      <c r="HW96" s="406"/>
      <c r="HX96" s="406"/>
      <c r="HY96" s="406"/>
      <c r="HZ96" s="406"/>
      <c r="IA96" s="406"/>
      <c r="IB96" s="406"/>
      <c r="IC96" s="406"/>
      <c r="ID96" s="406"/>
      <c r="IE96" s="406"/>
      <c r="IF96" s="406"/>
      <c r="IG96" s="406"/>
      <c r="IH96" s="406"/>
      <c r="II96" s="406"/>
      <c r="IJ96" s="406"/>
      <c r="IK96" s="406"/>
      <c r="IL96" s="406"/>
      <c r="IM96" s="406"/>
      <c r="IN96" s="406"/>
      <c r="IO96" s="406"/>
      <c r="IP96" s="406"/>
      <c r="IQ96" s="406"/>
      <c r="IR96" s="406"/>
      <c r="IS96" s="406"/>
      <c r="IT96" s="406"/>
      <c r="IU96" s="406"/>
      <c r="IV96" s="406"/>
    </row>
    <row r="97" spans="1:256" s="403" customFormat="1" ht="395" hidden="1" x14ac:dyDescent="0.2">
      <c r="A97" s="542" t="s">
        <v>186</v>
      </c>
      <c r="B97" s="551"/>
      <c r="C97" s="558" t="s">
        <v>2595</v>
      </c>
      <c r="D97" s="567" t="s">
        <v>270</v>
      </c>
      <c r="E97" s="567" t="s">
        <v>92</v>
      </c>
      <c r="F97" s="573">
        <v>1</v>
      </c>
      <c r="G97" s="573">
        <v>3</v>
      </c>
      <c r="H97" s="573">
        <v>0</v>
      </c>
      <c r="I97" s="580"/>
      <c r="J97" s="585" t="s">
        <v>2490</v>
      </c>
      <c r="K97" s="594"/>
      <c r="L97" s="585" t="s">
        <v>2496</v>
      </c>
      <c r="M97" s="610" t="s">
        <v>2244</v>
      </c>
      <c r="N97" s="423">
        <f t="shared" si="19"/>
        <v>1999</v>
      </c>
      <c r="O97" s="618">
        <v>36235</v>
      </c>
      <c r="P97" s="618"/>
      <c r="Q97" s="610" t="s">
        <v>75</v>
      </c>
      <c r="R97" s="610" t="s">
        <v>75</v>
      </c>
      <c r="S97" s="610" t="s">
        <v>75</v>
      </c>
      <c r="T97" s="610" t="s">
        <v>75</v>
      </c>
      <c r="U97" s="610" t="s">
        <v>75</v>
      </c>
      <c r="V97" s="573">
        <v>1</v>
      </c>
      <c r="W97" s="414">
        <f t="shared" si="20"/>
        <v>0</v>
      </c>
      <c r="X97" s="414">
        <f t="shared" si="21"/>
        <v>0</v>
      </c>
      <c r="Y97" s="414">
        <f t="shared" si="22"/>
        <v>0</v>
      </c>
      <c r="Z97" s="625">
        <v>-1</v>
      </c>
      <c r="AA97" s="625">
        <v>-2</v>
      </c>
      <c r="AB97" s="573">
        <v>1</v>
      </c>
      <c r="AC97" s="573">
        <v>1</v>
      </c>
      <c r="AD97" s="573">
        <v>0</v>
      </c>
      <c r="AE97" s="573">
        <v>0</v>
      </c>
      <c r="AF97" s="573">
        <v>1</v>
      </c>
      <c r="AG97" s="573">
        <v>1</v>
      </c>
      <c r="AH97" s="573">
        <v>1</v>
      </c>
      <c r="AI97" s="573">
        <v>1</v>
      </c>
      <c r="AJ97" s="567" t="s">
        <v>96</v>
      </c>
      <c r="AK97" s="567" t="s">
        <v>97</v>
      </c>
      <c r="AL97" s="585" t="s">
        <v>2493</v>
      </c>
      <c r="AM97" s="414">
        <f t="shared" si="23"/>
        <v>3</v>
      </c>
      <c r="AN97" s="573">
        <v>1</v>
      </c>
      <c r="AO97" s="573">
        <v>1</v>
      </c>
      <c r="AP97" s="573">
        <v>1</v>
      </c>
      <c r="AQ97" s="573">
        <v>1</v>
      </c>
      <c r="AR97" s="573">
        <v>1</v>
      </c>
      <c r="AS97" s="580"/>
      <c r="AT97" s="573">
        <v>0</v>
      </c>
      <c r="AU97" s="430">
        <f t="shared" si="24"/>
        <v>-1</v>
      </c>
      <c r="AV97" s="573">
        <v>1</v>
      </c>
      <c r="AW97" s="573">
        <v>0</v>
      </c>
      <c r="AX97" s="573">
        <v>0</v>
      </c>
      <c r="AY97" s="414">
        <v>0</v>
      </c>
      <c r="AZ97" s="573">
        <v>0</v>
      </c>
      <c r="BA97" s="573">
        <v>0</v>
      </c>
      <c r="BB97" s="573">
        <v>0</v>
      </c>
      <c r="BC97" s="573">
        <v>0</v>
      </c>
      <c r="BD97" s="435"/>
      <c r="BE97" s="580"/>
      <c r="BF97" s="585" t="s">
        <v>2494</v>
      </c>
      <c r="BG97" s="580"/>
      <c r="BH97" s="580"/>
      <c r="BI97" s="573">
        <v>1</v>
      </c>
      <c r="BJ97" s="573">
        <v>1</v>
      </c>
      <c r="BK97" s="580"/>
      <c r="BL97" s="580"/>
      <c r="BM97" s="580"/>
      <c r="BN97" s="580"/>
      <c r="BO97" s="580"/>
      <c r="BP97" s="406"/>
      <c r="BQ97" s="406"/>
      <c r="BR97" s="406"/>
      <c r="BS97" s="406"/>
      <c r="BT97" s="406"/>
      <c r="BU97" s="406"/>
      <c r="BV97" s="406"/>
      <c r="BW97" s="406"/>
      <c r="BX97" s="406"/>
      <c r="BY97" s="406"/>
      <c r="BZ97" s="406"/>
      <c r="CA97" s="406"/>
      <c r="CB97" s="406"/>
      <c r="CC97" s="406"/>
      <c r="CD97" s="406"/>
      <c r="CE97" s="406"/>
      <c r="CF97" s="406"/>
      <c r="CG97" s="406"/>
      <c r="CH97" s="406"/>
      <c r="CI97" s="406"/>
      <c r="CJ97" s="406"/>
      <c r="CK97" s="406"/>
      <c r="CL97" s="406"/>
      <c r="CM97" s="406"/>
      <c r="CN97" s="406"/>
      <c r="CO97" s="406"/>
      <c r="CP97" s="406"/>
      <c r="CQ97" s="406"/>
      <c r="CR97" s="406"/>
      <c r="CS97" s="406"/>
      <c r="CT97" s="406"/>
      <c r="CU97" s="406"/>
      <c r="CV97" s="406"/>
      <c r="CW97" s="406"/>
      <c r="CX97" s="406"/>
      <c r="CY97" s="406"/>
      <c r="CZ97" s="406"/>
      <c r="DA97" s="406"/>
      <c r="DB97" s="406"/>
      <c r="DC97" s="406"/>
      <c r="DD97" s="406"/>
      <c r="DE97" s="406"/>
      <c r="DF97" s="406"/>
      <c r="DG97" s="406"/>
      <c r="DH97" s="406"/>
      <c r="DI97" s="406"/>
      <c r="DJ97" s="406"/>
      <c r="DK97" s="406"/>
      <c r="DL97" s="406"/>
      <c r="DM97" s="406"/>
      <c r="DN97" s="406"/>
      <c r="DO97" s="406"/>
      <c r="DP97" s="406"/>
      <c r="DQ97" s="406"/>
      <c r="DR97" s="406"/>
      <c r="DS97" s="406"/>
      <c r="DT97" s="406"/>
      <c r="DU97" s="406"/>
      <c r="DV97" s="406"/>
      <c r="DW97" s="406"/>
      <c r="DX97" s="406"/>
      <c r="DY97" s="406"/>
      <c r="DZ97" s="406"/>
      <c r="EA97" s="406"/>
      <c r="EB97" s="406"/>
      <c r="EC97" s="406"/>
      <c r="ED97" s="406"/>
      <c r="EE97" s="406"/>
      <c r="EF97" s="406"/>
      <c r="EG97" s="406"/>
      <c r="EH97" s="406"/>
      <c r="EI97" s="406"/>
      <c r="EJ97" s="406"/>
      <c r="EK97" s="406"/>
      <c r="EL97" s="406"/>
      <c r="EM97" s="406"/>
      <c r="EN97" s="406"/>
      <c r="EO97" s="406"/>
      <c r="EP97" s="406"/>
      <c r="EQ97" s="406"/>
      <c r="ER97" s="406"/>
      <c r="ES97" s="406"/>
      <c r="ET97" s="406"/>
      <c r="EU97" s="406"/>
      <c r="EV97" s="406"/>
      <c r="EW97" s="406"/>
      <c r="EX97" s="406"/>
      <c r="EY97" s="406"/>
      <c r="EZ97" s="406"/>
      <c r="FA97" s="406"/>
      <c r="FB97" s="406"/>
      <c r="FC97" s="406"/>
      <c r="FD97" s="406"/>
      <c r="FE97" s="406"/>
      <c r="FF97" s="406"/>
      <c r="FG97" s="406"/>
      <c r="FH97" s="406"/>
      <c r="FI97" s="406"/>
      <c r="FJ97" s="406"/>
      <c r="FK97" s="406"/>
      <c r="FL97" s="406"/>
      <c r="FM97" s="406"/>
      <c r="FN97" s="406"/>
      <c r="FO97" s="406"/>
      <c r="FP97" s="406"/>
      <c r="FQ97" s="406"/>
      <c r="FR97" s="406"/>
      <c r="FS97" s="406"/>
      <c r="FT97" s="406"/>
      <c r="FU97" s="406"/>
      <c r="FV97" s="406"/>
      <c r="FW97" s="406"/>
      <c r="FX97" s="406"/>
      <c r="FY97" s="406"/>
      <c r="FZ97" s="406"/>
      <c r="GA97" s="406"/>
      <c r="GB97" s="406"/>
      <c r="GC97" s="406"/>
      <c r="GD97" s="406"/>
      <c r="GE97" s="406"/>
      <c r="GF97" s="406"/>
      <c r="GG97" s="406"/>
      <c r="GH97" s="406"/>
      <c r="GI97" s="406"/>
      <c r="GJ97" s="406"/>
      <c r="GK97" s="406"/>
      <c r="GL97" s="406"/>
      <c r="GM97" s="406"/>
      <c r="GN97" s="406"/>
      <c r="GO97" s="406"/>
      <c r="GP97" s="406"/>
      <c r="GQ97" s="406"/>
      <c r="GR97" s="406"/>
      <c r="GS97" s="406"/>
      <c r="GT97" s="406"/>
      <c r="GU97" s="406"/>
      <c r="GV97" s="406"/>
      <c r="GW97" s="406"/>
      <c r="GX97" s="406"/>
      <c r="GY97" s="406"/>
      <c r="GZ97" s="406"/>
      <c r="HA97" s="406"/>
      <c r="HB97" s="406"/>
      <c r="HC97" s="406"/>
      <c r="HD97" s="406"/>
      <c r="HE97" s="406"/>
      <c r="HF97" s="406"/>
      <c r="HG97" s="406"/>
      <c r="HH97" s="406"/>
      <c r="HI97" s="406"/>
      <c r="HJ97" s="406"/>
      <c r="HK97" s="406"/>
      <c r="HL97" s="406"/>
      <c r="HM97" s="406"/>
      <c r="HN97" s="406"/>
      <c r="HO97" s="406"/>
      <c r="HP97" s="406"/>
      <c r="HQ97" s="406"/>
      <c r="HR97" s="406"/>
      <c r="HS97" s="406"/>
      <c r="HT97" s="406"/>
      <c r="HU97" s="406"/>
      <c r="HV97" s="406"/>
      <c r="HW97" s="406"/>
      <c r="HX97" s="406"/>
      <c r="HY97" s="406"/>
      <c r="HZ97" s="406"/>
      <c r="IA97" s="406"/>
      <c r="IB97" s="406"/>
      <c r="IC97" s="406"/>
      <c r="ID97" s="406"/>
      <c r="IE97" s="406"/>
      <c r="IF97" s="406"/>
      <c r="IG97" s="406"/>
      <c r="IH97" s="406"/>
      <c r="II97" s="406"/>
      <c r="IJ97" s="406"/>
      <c r="IK97" s="406"/>
      <c r="IL97" s="406"/>
      <c r="IM97" s="406"/>
      <c r="IN97" s="406"/>
      <c r="IO97" s="406"/>
      <c r="IP97" s="406"/>
      <c r="IQ97" s="406"/>
      <c r="IR97" s="406"/>
      <c r="IS97" s="406"/>
      <c r="IT97" s="406"/>
      <c r="IU97" s="406"/>
      <c r="IV97" s="406"/>
    </row>
    <row r="98" spans="1:256" s="403" customFormat="1" ht="144" hidden="1" x14ac:dyDescent="0.2">
      <c r="A98" s="455" t="s">
        <v>253</v>
      </c>
      <c r="B98" s="552" t="s">
        <v>79</v>
      </c>
      <c r="C98" s="488" t="s">
        <v>396</v>
      </c>
      <c r="D98" s="412" t="s">
        <v>132</v>
      </c>
      <c r="E98" s="412" t="s">
        <v>324</v>
      </c>
      <c r="F98" s="414">
        <v>1</v>
      </c>
      <c r="G98" s="414">
        <v>1</v>
      </c>
      <c r="H98" s="414">
        <v>0</v>
      </c>
      <c r="I98" s="416"/>
      <c r="J98" s="418" t="s">
        <v>222</v>
      </c>
      <c r="K98" s="531" t="s">
        <v>397</v>
      </c>
      <c r="L98" s="607" t="s">
        <v>3197</v>
      </c>
      <c r="M98" s="427" t="s">
        <v>399</v>
      </c>
      <c r="N98" s="423">
        <f t="shared" si="19"/>
        <v>2003</v>
      </c>
      <c r="O98" s="422">
        <v>37869</v>
      </c>
      <c r="P98" s="427" t="s">
        <v>75</v>
      </c>
      <c r="Q98" s="427" t="s">
        <v>75</v>
      </c>
      <c r="R98" s="427" t="s">
        <v>75</v>
      </c>
      <c r="S98" s="427" t="s">
        <v>75</v>
      </c>
      <c r="T98" s="427" t="s">
        <v>75</v>
      </c>
      <c r="U98" s="427" t="s">
        <v>75</v>
      </c>
      <c r="V98" s="414">
        <v>1</v>
      </c>
      <c r="W98" s="414">
        <f t="shared" si="20"/>
        <v>0</v>
      </c>
      <c r="X98" s="414">
        <f t="shared" si="21"/>
        <v>0</v>
      </c>
      <c r="Y98" s="414">
        <f t="shared" si="22"/>
        <v>0</v>
      </c>
      <c r="Z98" s="414">
        <v>-1</v>
      </c>
      <c r="AA98" s="414">
        <v>-2</v>
      </c>
      <c r="AB98" s="414">
        <v>2</v>
      </c>
      <c r="AC98" s="414">
        <v>0</v>
      </c>
      <c r="AD98" s="414">
        <v>1</v>
      </c>
      <c r="AE98" s="414">
        <v>0</v>
      </c>
      <c r="AF98" s="414">
        <v>0</v>
      </c>
      <c r="AG98" s="414">
        <v>1</v>
      </c>
      <c r="AH98" s="430">
        <v>-1</v>
      </c>
      <c r="AI98" s="430">
        <v>0</v>
      </c>
      <c r="AJ98" s="412" t="s">
        <v>134</v>
      </c>
      <c r="AK98" s="412" t="s">
        <v>77</v>
      </c>
      <c r="AL98" s="418" t="s">
        <v>400</v>
      </c>
      <c r="AM98" s="414">
        <f t="shared" si="23"/>
        <v>3</v>
      </c>
      <c r="AN98" s="414">
        <v>1</v>
      </c>
      <c r="AO98" s="414">
        <v>1</v>
      </c>
      <c r="AP98" s="414">
        <v>1</v>
      </c>
      <c r="AQ98" s="414">
        <v>0</v>
      </c>
      <c r="AR98" s="414">
        <v>0</v>
      </c>
      <c r="AS98" s="414">
        <v>0</v>
      </c>
      <c r="AT98" s="414">
        <v>0</v>
      </c>
      <c r="AU98" s="430">
        <f t="shared" si="24"/>
        <v>-1</v>
      </c>
      <c r="AV98" s="414">
        <v>0</v>
      </c>
      <c r="AW98" s="414">
        <v>0</v>
      </c>
      <c r="AX98" s="414">
        <v>0</v>
      </c>
      <c r="AY98" s="414">
        <v>0</v>
      </c>
      <c r="AZ98" s="414">
        <v>0</v>
      </c>
      <c r="BA98" s="414">
        <v>0</v>
      </c>
      <c r="BB98" s="414">
        <v>0</v>
      </c>
      <c r="BC98" s="414">
        <v>0</v>
      </c>
      <c r="BD98" s="435"/>
      <c r="BE98" s="416"/>
      <c r="BF98" s="412" t="s">
        <v>401</v>
      </c>
      <c r="BG98" s="416"/>
      <c r="BH98" s="416"/>
      <c r="BI98" s="416"/>
      <c r="BJ98" s="414">
        <v>1</v>
      </c>
      <c r="BK98" s="416"/>
      <c r="BL98" s="416"/>
      <c r="BM98" s="416"/>
      <c r="BN98" s="416"/>
      <c r="BO98" s="41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406"/>
      <c r="CT98" s="406"/>
      <c r="CU98" s="406"/>
      <c r="CV98" s="406"/>
      <c r="CW98" s="406"/>
      <c r="CX98" s="406"/>
      <c r="CY98" s="406"/>
      <c r="CZ98" s="406"/>
      <c r="DA98" s="406"/>
      <c r="DB98" s="406"/>
      <c r="DC98" s="406"/>
      <c r="DD98" s="406"/>
      <c r="DE98" s="406"/>
      <c r="DF98" s="406"/>
      <c r="DG98" s="406"/>
      <c r="DH98" s="406"/>
      <c r="DI98" s="406"/>
      <c r="DJ98" s="406"/>
      <c r="DK98" s="406"/>
      <c r="DL98" s="406"/>
      <c r="DM98" s="406"/>
      <c r="DN98" s="406"/>
      <c r="DO98" s="406"/>
      <c r="DP98" s="406"/>
      <c r="DQ98" s="406"/>
      <c r="DR98" s="406"/>
      <c r="DS98" s="406"/>
      <c r="DT98" s="406"/>
      <c r="DU98" s="406"/>
      <c r="DV98" s="406"/>
      <c r="DW98" s="406"/>
      <c r="DX98" s="406"/>
      <c r="DY98" s="406"/>
      <c r="DZ98" s="406"/>
      <c r="EA98" s="406"/>
      <c r="EB98" s="406"/>
      <c r="EC98" s="406"/>
      <c r="ED98" s="406"/>
      <c r="EE98" s="406"/>
      <c r="EF98" s="406"/>
      <c r="EG98" s="406"/>
      <c r="EH98" s="406"/>
      <c r="EI98" s="406"/>
      <c r="EJ98" s="406"/>
      <c r="EK98" s="406"/>
      <c r="EL98" s="406"/>
      <c r="EM98" s="406"/>
      <c r="EN98" s="406"/>
      <c r="EO98" s="406"/>
      <c r="EP98" s="406"/>
      <c r="EQ98" s="406"/>
      <c r="ER98" s="406"/>
      <c r="ES98" s="406"/>
      <c r="ET98" s="406"/>
      <c r="EU98" s="406"/>
      <c r="EV98" s="406"/>
      <c r="EW98" s="406"/>
      <c r="EX98" s="406"/>
      <c r="EY98" s="406"/>
      <c r="EZ98" s="406"/>
      <c r="FA98" s="406"/>
      <c r="FB98" s="406"/>
      <c r="FC98" s="406"/>
      <c r="FD98" s="406"/>
      <c r="FE98" s="406"/>
      <c r="FF98" s="406"/>
      <c r="FG98" s="406"/>
      <c r="FH98" s="406"/>
      <c r="FI98" s="406"/>
      <c r="FJ98" s="406"/>
      <c r="FK98" s="406"/>
      <c r="FL98" s="406"/>
      <c r="FM98" s="406"/>
      <c r="FN98" s="406"/>
      <c r="FO98" s="406"/>
      <c r="FP98" s="406"/>
      <c r="FQ98" s="406"/>
      <c r="FR98" s="406"/>
      <c r="FS98" s="406"/>
      <c r="FT98" s="406"/>
      <c r="FU98" s="406"/>
      <c r="FV98" s="406"/>
      <c r="FW98" s="406"/>
      <c r="FX98" s="406"/>
      <c r="FY98" s="406"/>
      <c r="FZ98" s="406"/>
      <c r="GA98" s="406"/>
      <c r="GB98" s="406"/>
      <c r="GC98" s="406"/>
      <c r="GD98" s="406"/>
      <c r="GE98" s="406"/>
      <c r="GF98" s="406"/>
      <c r="GG98" s="406"/>
      <c r="GH98" s="406"/>
      <c r="GI98" s="406"/>
      <c r="GJ98" s="406"/>
      <c r="GK98" s="406"/>
      <c r="GL98" s="406"/>
      <c r="GM98" s="406"/>
      <c r="GN98" s="406"/>
      <c r="GO98" s="406"/>
      <c r="GP98" s="406"/>
      <c r="GQ98" s="406"/>
      <c r="GR98" s="406"/>
      <c r="GS98" s="406"/>
      <c r="GT98" s="406"/>
      <c r="GU98" s="406"/>
      <c r="GV98" s="406"/>
      <c r="GW98" s="406"/>
      <c r="GX98" s="406"/>
      <c r="GY98" s="406"/>
      <c r="GZ98" s="406"/>
      <c r="HA98" s="406"/>
      <c r="HB98" s="406"/>
      <c r="HC98" s="406"/>
      <c r="HD98" s="406"/>
      <c r="HE98" s="406"/>
      <c r="HF98" s="406"/>
      <c r="HG98" s="406"/>
      <c r="HH98" s="406"/>
      <c r="HI98" s="406"/>
      <c r="HJ98" s="406"/>
      <c r="HK98" s="406"/>
      <c r="HL98" s="406"/>
      <c r="HM98" s="406"/>
      <c r="HN98" s="406"/>
      <c r="HO98" s="406"/>
      <c r="HP98" s="406"/>
      <c r="HQ98" s="406"/>
      <c r="HR98" s="406"/>
      <c r="HS98" s="406"/>
      <c r="HT98" s="406"/>
      <c r="HU98" s="406"/>
      <c r="HV98" s="406"/>
      <c r="HW98" s="406"/>
      <c r="HX98" s="406"/>
      <c r="HY98" s="406"/>
      <c r="HZ98" s="406"/>
      <c r="IA98" s="406"/>
      <c r="IB98" s="406"/>
      <c r="IC98" s="406"/>
      <c r="ID98" s="406"/>
      <c r="IE98" s="406"/>
      <c r="IF98" s="406"/>
      <c r="IG98" s="406"/>
      <c r="IH98" s="406"/>
      <c r="II98" s="406"/>
      <c r="IJ98" s="406"/>
      <c r="IK98" s="406"/>
      <c r="IL98" s="406"/>
      <c r="IM98" s="406"/>
      <c r="IN98" s="406"/>
      <c r="IO98" s="406"/>
      <c r="IP98" s="406"/>
      <c r="IQ98" s="406"/>
      <c r="IR98" s="406"/>
      <c r="IS98" s="406"/>
      <c r="IT98" s="406"/>
      <c r="IU98" s="406"/>
      <c r="IV98" s="406"/>
    </row>
    <row r="99" spans="1:256" s="403" customFormat="1" ht="240" hidden="1" x14ac:dyDescent="0.2">
      <c r="A99" s="547" t="s">
        <v>3386</v>
      </c>
      <c r="B99" s="487"/>
      <c r="C99" s="562" t="s">
        <v>665</v>
      </c>
      <c r="D99" s="569" t="s">
        <v>132</v>
      </c>
      <c r="E99" s="569" t="s">
        <v>270</v>
      </c>
      <c r="F99" s="575">
        <v>1</v>
      </c>
      <c r="G99" s="575">
        <v>1</v>
      </c>
      <c r="H99" s="575">
        <v>1</v>
      </c>
      <c r="I99" s="487"/>
      <c r="J99" s="588" t="s">
        <v>3417</v>
      </c>
      <c r="K99" s="487"/>
      <c r="L99" s="514" t="s">
        <v>3418</v>
      </c>
      <c r="M99" s="487">
        <v>2014</v>
      </c>
      <c r="N99" s="615">
        <v>2014</v>
      </c>
      <c r="O99" s="516">
        <v>41852</v>
      </c>
      <c r="P99" s="427" t="s">
        <v>75</v>
      </c>
      <c r="Q99" s="427" t="s">
        <v>75</v>
      </c>
      <c r="R99" s="427" t="s">
        <v>75</v>
      </c>
      <c r="S99" s="427" t="s">
        <v>75</v>
      </c>
      <c r="T99" s="427" t="s">
        <v>75</v>
      </c>
      <c r="U99" s="427" t="s">
        <v>75</v>
      </c>
      <c r="V99" s="414">
        <v>1</v>
      </c>
      <c r="W99" s="414">
        <v>0</v>
      </c>
      <c r="X99" s="414">
        <v>0</v>
      </c>
      <c r="Y99" s="414">
        <v>0</v>
      </c>
      <c r="Z99" s="414">
        <v>-1</v>
      </c>
      <c r="AA99" s="414">
        <v>-2</v>
      </c>
      <c r="AB99" s="627">
        <v>0</v>
      </c>
      <c r="AC99" s="487">
        <v>1</v>
      </c>
      <c r="AD99" s="575">
        <v>1</v>
      </c>
      <c r="AE99" s="575">
        <v>1</v>
      </c>
      <c r="AF99" s="627">
        <v>0</v>
      </c>
      <c r="AG99" s="414">
        <v>1</v>
      </c>
      <c r="AH99" s="487">
        <v>0</v>
      </c>
      <c r="AI99" s="487">
        <v>0</v>
      </c>
      <c r="AJ99" s="487" t="s">
        <v>134</v>
      </c>
      <c r="AK99" s="569" t="s">
        <v>96</v>
      </c>
      <c r="AL99" s="514" t="s">
        <v>3615</v>
      </c>
      <c r="AM99" s="487">
        <v>8</v>
      </c>
      <c r="AN99" s="487">
        <v>0</v>
      </c>
      <c r="AO99" s="487">
        <v>1</v>
      </c>
      <c r="AP99" s="487">
        <v>-1</v>
      </c>
      <c r="AQ99" s="487">
        <v>-1</v>
      </c>
      <c r="AR99" s="487">
        <v>1</v>
      </c>
      <c r="AS99" s="487">
        <v>1</v>
      </c>
      <c r="AT99" s="487">
        <v>0</v>
      </c>
      <c r="AU99" s="487">
        <v>-1</v>
      </c>
      <c r="AV99" s="487">
        <v>-1</v>
      </c>
      <c r="AW99" s="487">
        <v>0</v>
      </c>
      <c r="AX99" s="487">
        <v>0</v>
      </c>
      <c r="AY99" s="487">
        <v>0</v>
      </c>
      <c r="AZ99" s="487">
        <v>0</v>
      </c>
      <c r="BA99" s="487">
        <v>0</v>
      </c>
      <c r="BB99" s="487">
        <v>0</v>
      </c>
      <c r="BC99" s="487">
        <v>0</v>
      </c>
      <c r="BD99" s="487"/>
      <c r="BE99" s="487"/>
      <c r="BF99" s="487"/>
      <c r="BG99" s="487"/>
      <c r="BH99" s="487"/>
      <c r="BI99" s="487"/>
      <c r="BJ99" s="487"/>
      <c r="BK99" s="487"/>
      <c r="BL99" s="487"/>
      <c r="BM99" s="487"/>
      <c r="BN99" s="487"/>
      <c r="BO99" s="487"/>
      <c r="BP99" s="406"/>
      <c r="BQ99" s="406"/>
      <c r="BR99" s="406"/>
      <c r="BS99" s="406"/>
      <c r="BT99" s="406"/>
      <c r="BU99" s="406"/>
      <c r="BV99" s="406"/>
      <c r="BW99" s="406"/>
      <c r="BX99" s="406"/>
      <c r="BY99" s="406"/>
      <c r="BZ99" s="406"/>
      <c r="CA99" s="406"/>
      <c r="CB99" s="406"/>
      <c r="CC99" s="406"/>
      <c r="CD99" s="406"/>
      <c r="CE99" s="406"/>
      <c r="CF99" s="406"/>
      <c r="CG99" s="406"/>
      <c r="CH99" s="406"/>
      <c r="CI99" s="406"/>
      <c r="CJ99" s="406"/>
      <c r="CK99" s="406"/>
      <c r="CL99" s="406"/>
      <c r="CM99" s="406"/>
      <c r="CN99" s="406"/>
      <c r="CO99" s="406"/>
      <c r="CP99" s="406"/>
      <c r="CQ99" s="406"/>
      <c r="CR99" s="406"/>
      <c r="CS99" s="406"/>
      <c r="CT99" s="406"/>
      <c r="CU99" s="406"/>
      <c r="CV99" s="406"/>
      <c r="CW99" s="406"/>
      <c r="CX99" s="406"/>
      <c r="CY99" s="406"/>
      <c r="CZ99" s="406"/>
      <c r="DA99" s="406"/>
      <c r="DB99" s="406"/>
      <c r="DC99" s="406"/>
      <c r="DD99" s="406"/>
      <c r="DE99" s="406"/>
      <c r="DF99" s="406"/>
      <c r="DG99" s="406"/>
      <c r="DH99" s="406"/>
      <c r="DI99" s="406"/>
      <c r="DJ99" s="406"/>
      <c r="DK99" s="406"/>
      <c r="DL99" s="406"/>
      <c r="DM99" s="406"/>
      <c r="DN99" s="406"/>
      <c r="DO99" s="406"/>
      <c r="DP99" s="406"/>
      <c r="DQ99" s="406"/>
      <c r="DR99" s="406"/>
      <c r="DS99" s="406"/>
      <c r="DT99" s="406"/>
      <c r="DU99" s="406"/>
      <c r="DV99" s="406"/>
      <c r="DW99" s="406"/>
      <c r="DX99" s="406"/>
      <c r="DY99" s="406"/>
      <c r="DZ99" s="406"/>
      <c r="EA99" s="406"/>
      <c r="EB99" s="406"/>
      <c r="EC99" s="406"/>
      <c r="ED99" s="406"/>
      <c r="EE99" s="406"/>
      <c r="EF99" s="406"/>
      <c r="EG99" s="406"/>
      <c r="EH99" s="406"/>
      <c r="EI99" s="406"/>
      <c r="EJ99" s="406"/>
      <c r="EK99" s="406"/>
      <c r="EL99" s="406"/>
      <c r="EM99" s="406"/>
      <c r="EN99" s="406"/>
      <c r="EO99" s="406"/>
      <c r="EP99" s="406"/>
      <c r="EQ99" s="406"/>
      <c r="ER99" s="406"/>
      <c r="ES99" s="406"/>
      <c r="ET99" s="406"/>
      <c r="EU99" s="406"/>
      <c r="EV99" s="406"/>
      <c r="EW99" s="406"/>
      <c r="EX99" s="406"/>
      <c r="EY99" s="406"/>
      <c r="EZ99" s="406"/>
      <c r="FA99" s="406"/>
      <c r="FB99" s="406"/>
      <c r="FC99" s="406"/>
      <c r="FD99" s="406"/>
      <c r="FE99" s="406"/>
      <c r="FF99" s="406"/>
      <c r="FG99" s="406"/>
      <c r="FH99" s="406"/>
      <c r="FI99" s="406"/>
      <c r="FJ99" s="406"/>
      <c r="FK99" s="406"/>
      <c r="FL99" s="406"/>
      <c r="FM99" s="406"/>
      <c r="FN99" s="406"/>
      <c r="FO99" s="406"/>
      <c r="FP99" s="406"/>
      <c r="FQ99" s="406"/>
      <c r="FR99" s="406"/>
      <c r="FS99" s="406"/>
      <c r="FT99" s="406"/>
      <c r="FU99" s="406"/>
      <c r="FV99" s="406"/>
      <c r="FW99" s="406"/>
      <c r="FX99" s="406"/>
      <c r="FY99" s="406"/>
      <c r="FZ99" s="406"/>
      <c r="GA99" s="406"/>
      <c r="GB99" s="406"/>
      <c r="GC99" s="406"/>
      <c r="GD99" s="406"/>
      <c r="GE99" s="406"/>
      <c r="GF99" s="406"/>
      <c r="GG99" s="406"/>
      <c r="GH99" s="406"/>
      <c r="GI99" s="406"/>
      <c r="GJ99" s="406"/>
      <c r="GK99" s="406"/>
      <c r="GL99" s="406"/>
      <c r="GM99" s="406"/>
      <c r="GN99" s="406"/>
      <c r="GO99" s="406"/>
      <c r="GP99" s="406"/>
      <c r="GQ99" s="406"/>
      <c r="GR99" s="406"/>
      <c r="GS99" s="406"/>
      <c r="GT99" s="406"/>
      <c r="GU99" s="406"/>
      <c r="GV99" s="406"/>
      <c r="GW99" s="406"/>
      <c r="GX99" s="406"/>
      <c r="GY99" s="406"/>
      <c r="GZ99" s="406"/>
      <c r="HA99" s="406"/>
      <c r="HB99" s="406"/>
      <c r="HC99" s="406"/>
      <c r="HD99" s="406"/>
      <c r="HE99" s="406"/>
      <c r="HF99" s="406"/>
      <c r="HG99" s="406"/>
      <c r="HH99" s="406"/>
      <c r="HI99" s="406"/>
      <c r="HJ99" s="406"/>
      <c r="HK99" s="406"/>
      <c r="HL99" s="406"/>
      <c r="HM99" s="406"/>
      <c r="HN99" s="406"/>
      <c r="HO99" s="406"/>
      <c r="HP99" s="406"/>
      <c r="HQ99" s="406"/>
      <c r="HR99" s="406"/>
      <c r="HS99" s="406"/>
      <c r="HT99" s="406"/>
      <c r="HU99" s="406"/>
      <c r="HV99" s="406"/>
      <c r="HW99" s="406"/>
      <c r="HX99" s="406"/>
      <c r="HY99" s="406"/>
      <c r="HZ99" s="406"/>
      <c r="IA99" s="406"/>
      <c r="IB99" s="406"/>
      <c r="IC99" s="406"/>
      <c r="ID99" s="406"/>
      <c r="IE99" s="406"/>
      <c r="IF99" s="406"/>
      <c r="IG99" s="406"/>
      <c r="IH99" s="406"/>
      <c r="II99" s="406"/>
      <c r="IJ99" s="406"/>
      <c r="IK99" s="406"/>
      <c r="IL99" s="406"/>
      <c r="IM99" s="406"/>
      <c r="IN99" s="406"/>
      <c r="IO99" s="406"/>
      <c r="IP99" s="406"/>
      <c r="IQ99" s="406"/>
      <c r="IR99" s="406"/>
      <c r="IS99" s="406"/>
      <c r="IT99" s="406"/>
      <c r="IU99" s="406"/>
      <c r="IV99" s="406"/>
    </row>
    <row r="100" spans="1:256" s="403" customFormat="1" ht="380" hidden="1" x14ac:dyDescent="0.2">
      <c r="A100" s="436" t="s">
        <v>657</v>
      </c>
      <c r="B100" s="416"/>
      <c r="C100" s="418" t="s">
        <v>665</v>
      </c>
      <c r="D100" s="412" t="s">
        <v>132</v>
      </c>
      <c r="E100" s="412" t="s">
        <v>92</v>
      </c>
      <c r="F100" s="414">
        <v>1</v>
      </c>
      <c r="G100" s="414">
        <v>1</v>
      </c>
      <c r="H100" s="414">
        <v>1</v>
      </c>
      <c r="I100" s="416"/>
      <c r="J100" s="418" t="s">
        <v>659</v>
      </c>
      <c r="K100" s="418" t="s">
        <v>660</v>
      </c>
      <c r="L100" s="465" t="s">
        <v>3226</v>
      </c>
      <c r="M100" s="416"/>
      <c r="N100" s="414">
        <f t="shared" ref="N100:N131" si="25">YEAR(IF(AND(O100&lt;&gt;"NA",O100&lt;&gt;""),O100,IF(AND(P100&lt;&gt;"NA",P100&lt;&gt;""),P100,IF(AND(Q100&lt;&gt;"NA",Q100&lt;&gt;""),Q100,IF(AND(R100&lt;&gt;"NA",R100&lt;&gt;""),R100,S100)))))</f>
        <v>2010</v>
      </c>
      <c r="O100" s="623">
        <v>40360</v>
      </c>
      <c r="P100" s="427" t="s">
        <v>75</v>
      </c>
      <c r="Q100" s="427" t="s">
        <v>75</v>
      </c>
      <c r="R100" s="427" t="s">
        <v>75</v>
      </c>
      <c r="S100" s="427" t="s">
        <v>75</v>
      </c>
      <c r="T100" s="427" t="s">
        <v>75</v>
      </c>
      <c r="U100" s="427" t="s">
        <v>75</v>
      </c>
      <c r="V100" s="414">
        <v>1</v>
      </c>
      <c r="W100" s="414">
        <f t="shared" ref="W100:W131" si="26">IF(OR(AND(Q100&lt;&gt;"NA",Q100&lt;&gt;""),AND(S100&lt;&gt;"NA",S100&lt;&gt;""),AND(T100&lt;&gt;"NA",T100&lt;&gt;"")),1,0)</f>
        <v>0</v>
      </c>
      <c r="X100" s="414">
        <f t="shared" ref="X100:X131" si="27">IF(OR(AND(S100&lt;&gt;"NA",S100&lt;&gt;""),Y100=1),1,0)</f>
        <v>0</v>
      </c>
      <c r="Y100" s="414">
        <f t="shared" ref="Y100:Y131" si="28">IF(AND(T100&lt;&gt;"NA",T100&lt;&gt;""),1,0)</f>
        <v>0</v>
      </c>
      <c r="Z100" s="414">
        <v>-1</v>
      </c>
      <c r="AA100" s="414">
        <v>-2</v>
      </c>
      <c r="AB100" s="414">
        <v>0</v>
      </c>
      <c r="AC100" s="414">
        <v>0</v>
      </c>
      <c r="AD100" s="414">
        <v>1</v>
      </c>
      <c r="AE100" s="414">
        <v>0</v>
      </c>
      <c r="AF100" s="414">
        <v>0</v>
      </c>
      <c r="AG100" s="414">
        <v>1</v>
      </c>
      <c r="AH100" s="414">
        <v>1</v>
      </c>
      <c r="AI100" s="414">
        <v>0</v>
      </c>
      <c r="AJ100" s="412" t="s">
        <v>134</v>
      </c>
      <c r="AK100" s="412" t="s">
        <v>97</v>
      </c>
      <c r="AL100" s="418" t="s">
        <v>661</v>
      </c>
      <c r="AM100" s="575">
        <f t="shared" ref="AM100:AM117" si="29">IF(AND(AN100=1,AO100=1),3,IF(AND(AN100=1,OR(AO100=0,AO100=-1)),1,IF(AND(OR(AN100=0,AN100=-1),AO100=1),2,IF(AND(AN100=0,AN100=-1),OR(AO100=0,AO100=-1),4))))</f>
        <v>1</v>
      </c>
      <c r="AN100" s="414">
        <v>1</v>
      </c>
      <c r="AO100" s="414">
        <v>0</v>
      </c>
      <c r="AP100" s="414">
        <v>0</v>
      </c>
      <c r="AQ100" s="414">
        <v>1</v>
      </c>
      <c r="AR100" s="414">
        <v>1</v>
      </c>
      <c r="AS100" s="414">
        <v>1</v>
      </c>
      <c r="AT100" s="414">
        <v>0</v>
      </c>
      <c r="AU100" s="430">
        <f t="shared" ref="AU100:AU116" si="30">IF(BA100&lt;1,-1)</f>
        <v>-1</v>
      </c>
      <c r="AV100" s="414">
        <v>0</v>
      </c>
      <c r="AW100" s="414">
        <v>0</v>
      </c>
      <c r="AX100" s="414">
        <v>0</v>
      </c>
      <c r="AY100" s="414">
        <v>0</v>
      </c>
      <c r="AZ100" s="414">
        <v>0</v>
      </c>
      <c r="BA100" s="414">
        <v>0</v>
      </c>
      <c r="BB100" s="414">
        <v>0</v>
      </c>
      <c r="BC100" s="414">
        <v>0</v>
      </c>
      <c r="BD100" s="435"/>
      <c r="BE100" s="416"/>
      <c r="BF100" s="416"/>
      <c r="BG100" s="416"/>
      <c r="BH100" s="416"/>
      <c r="BI100" s="416"/>
      <c r="BJ100" s="414">
        <v>1</v>
      </c>
      <c r="BK100" s="416"/>
      <c r="BL100" s="416"/>
      <c r="BM100" s="416"/>
      <c r="BN100" s="416"/>
      <c r="BO100" s="41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406"/>
      <c r="CT100" s="406"/>
      <c r="CU100" s="406"/>
      <c r="CV100" s="406"/>
      <c r="CW100" s="406"/>
      <c r="CX100" s="406"/>
      <c r="CY100" s="406"/>
      <c r="CZ100" s="406"/>
      <c r="DA100" s="406"/>
      <c r="DB100" s="406"/>
      <c r="DC100" s="406"/>
      <c r="DD100" s="406"/>
      <c r="DE100" s="406"/>
      <c r="DF100" s="406"/>
      <c r="DG100" s="406"/>
      <c r="DH100" s="406"/>
      <c r="DI100" s="406"/>
      <c r="DJ100" s="406"/>
      <c r="DK100" s="406"/>
      <c r="DL100" s="406"/>
      <c r="DM100" s="406"/>
      <c r="DN100" s="406"/>
      <c r="DO100" s="406"/>
      <c r="DP100" s="406"/>
      <c r="DQ100" s="406"/>
      <c r="DR100" s="406"/>
      <c r="DS100" s="406"/>
      <c r="DT100" s="406"/>
      <c r="DU100" s="406"/>
      <c r="DV100" s="406"/>
      <c r="DW100" s="406"/>
      <c r="DX100" s="406"/>
      <c r="DY100" s="406"/>
      <c r="DZ100" s="406"/>
      <c r="EA100" s="406"/>
      <c r="EB100" s="406"/>
      <c r="EC100" s="406"/>
      <c r="ED100" s="406"/>
      <c r="EE100" s="406"/>
      <c r="EF100" s="406"/>
      <c r="EG100" s="406"/>
      <c r="EH100" s="406"/>
      <c r="EI100" s="406"/>
      <c r="EJ100" s="406"/>
      <c r="EK100" s="406"/>
      <c r="EL100" s="406"/>
      <c r="EM100" s="406"/>
      <c r="EN100" s="406"/>
      <c r="EO100" s="406"/>
      <c r="EP100" s="406"/>
      <c r="EQ100" s="406"/>
      <c r="ER100" s="406"/>
      <c r="ES100" s="406"/>
      <c r="ET100" s="406"/>
      <c r="EU100" s="406"/>
      <c r="EV100" s="406"/>
      <c r="EW100" s="406"/>
      <c r="EX100" s="406"/>
      <c r="EY100" s="406"/>
      <c r="EZ100" s="406"/>
      <c r="FA100" s="406"/>
      <c r="FB100" s="406"/>
      <c r="FC100" s="406"/>
      <c r="FD100" s="406"/>
      <c r="FE100" s="406"/>
      <c r="FF100" s="406"/>
      <c r="FG100" s="406"/>
      <c r="FH100" s="406"/>
      <c r="FI100" s="406"/>
      <c r="FJ100" s="406"/>
      <c r="FK100" s="406"/>
      <c r="FL100" s="406"/>
      <c r="FM100" s="406"/>
      <c r="FN100" s="406"/>
      <c r="FO100" s="406"/>
      <c r="FP100" s="406"/>
      <c r="FQ100" s="406"/>
      <c r="FR100" s="406"/>
      <c r="FS100" s="406"/>
      <c r="FT100" s="406"/>
      <c r="FU100" s="406"/>
      <c r="FV100" s="406"/>
      <c r="FW100" s="406"/>
      <c r="FX100" s="406"/>
      <c r="FY100" s="406"/>
      <c r="FZ100" s="406"/>
      <c r="GA100" s="406"/>
      <c r="GB100" s="406"/>
      <c r="GC100" s="406"/>
      <c r="GD100" s="406"/>
      <c r="GE100" s="406"/>
      <c r="GF100" s="406"/>
      <c r="GG100" s="406"/>
      <c r="GH100" s="406"/>
      <c r="GI100" s="406"/>
      <c r="GJ100" s="406"/>
      <c r="GK100" s="406"/>
      <c r="GL100" s="406"/>
      <c r="GM100" s="406"/>
      <c r="GN100" s="406"/>
      <c r="GO100" s="406"/>
      <c r="GP100" s="406"/>
      <c r="GQ100" s="406"/>
      <c r="GR100" s="406"/>
      <c r="GS100" s="406"/>
      <c r="GT100" s="406"/>
      <c r="GU100" s="406"/>
      <c r="GV100" s="406"/>
      <c r="GW100" s="406"/>
      <c r="GX100" s="406"/>
      <c r="GY100" s="406"/>
      <c r="GZ100" s="406"/>
      <c r="HA100" s="406"/>
      <c r="HB100" s="406"/>
      <c r="HC100" s="406"/>
      <c r="HD100" s="406"/>
      <c r="HE100" s="406"/>
      <c r="HF100" s="406"/>
      <c r="HG100" s="406"/>
      <c r="HH100" s="406"/>
      <c r="HI100" s="406"/>
      <c r="HJ100" s="406"/>
      <c r="HK100" s="406"/>
      <c r="HL100" s="406"/>
      <c r="HM100" s="406"/>
      <c r="HN100" s="406"/>
      <c r="HO100" s="406"/>
      <c r="HP100" s="406"/>
      <c r="HQ100" s="406"/>
      <c r="HR100" s="406"/>
      <c r="HS100" s="406"/>
      <c r="HT100" s="406"/>
      <c r="HU100" s="406"/>
      <c r="HV100" s="406"/>
      <c r="HW100" s="406"/>
      <c r="HX100" s="406"/>
      <c r="HY100" s="406"/>
      <c r="HZ100" s="406"/>
      <c r="IA100" s="406"/>
      <c r="IB100" s="406"/>
      <c r="IC100" s="406"/>
      <c r="ID100" s="406"/>
      <c r="IE100" s="406"/>
      <c r="IF100" s="406"/>
      <c r="IG100" s="406"/>
      <c r="IH100" s="406"/>
      <c r="II100" s="406"/>
      <c r="IJ100" s="406"/>
      <c r="IK100" s="406"/>
      <c r="IL100" s="406"/>
      <c r="IM100" s="406"/>
      <c r="IN100" s="406"/>
      <c r="IO100" s="406"/>
      <c r="IP100" s="406"/>
      <c r="IQ100" s="406"/>
      <c r="IR100" s="406"/>
      <c r="IS100" s="406"/>
      <c r="IT100" s="406"/>
      <c r="IU100" s="406"/>
      <c r="IV100" s="406"/>
    </row>
    <row r="101" spans="1:256" s="403" customFormat="1" ht="80" hidden="1" x14ac:dyDescent="0.2">
      <c r="A101" s="455" t="s">
        <v>657</v>
      </c>
      <c r="B101" s="552" t="s">
        <v>197</v>
      </c>
      <c r="C101" s="488" t="s">
        <v>858</v>
      </c>
      <c r="D101" s="412" t="s">
        <v>132</v>
      </c>
      <c r="E101" s="412" t="s">
        <v>852</v>
      </c>
      <c r="F101" s="414">
        <v>1</v>
      </c>
      <c r="G101" s="414">
        <v>1</v>
      </c>
      <c r="H101" s="414">
        <v>0</v>
      </c>
      <c r="I101" s="416"/>
      <c r="J101" s="418" t="s">
        <v>853</v>
      </c>
      <c r="K101" s="462"/>
      <c r="L101" s="418" t="s">
        <v>856</v>
      </c>
      <c r="M101" s="466"/>
      <c r="N101" s="423">
        <f t="shared" si="25"/>
        <v>2012</v>
      </c>
      <c r="O101" s="422">
        <v>41205</v>
      </c>
      <c r="P101" s="427" t="s">
        <v>75</v>
      </c>
      <c r="Q101" s="427" t="s">
        <v>75</v>
      </c>
      <c r="R101" s="427" t="s">
        <v>75</v>
      </c>
      <c r="S101" s="427" t="s">
        <v>75</v>
      </c>
      <c r="T101" s="427" t="s">
        <v>75</v>
      </c>
      <c r="U101" s="427" t="s">
        <v>75</v>
      </c>
      <c r="V101" s="414">
        <v>1</v>
      </c>
      <c r="W101" s="414">
        <f t="shared" si="26"/>
        <v>0</v>
      </c>
      <c r="X101" s="414">
        <f t="shared" si="27"/>
        <v>0</v>
      </c>
      <c r="Y101" s="414">
        <f t="shared" si="28"/>
        <v>0</v>
      </c>
      <c r="Z101" s="414">
        <v>-1</v>
      </c>
      <c r="AA101" s="414">
        <v>-2</v>
      </c>
      <c r="AB101" s="414">
        <v>0</v>
      </c>
      <c r="AC101" s="414">
        <v>0</v>
      </c>
      <c r="AD101" s="414">
        <v>0</v>
      </c>
      <c r="AE101" s="414">
        <v>1</v>
      </c>
      <c r="AF101" s="414">
        <v>1</v>
      </c>
      <c r="AG101" s="414">
        <v>1</v>
      </c>
      <c r="AH101" s="430">
        <v>-1</v>
      </c>
      <c r="AI101" s="430">
        <v>0</v>
      </c>
      <c r="AJ101" s="412" t="s">
        <v>134</v>
      </c>
      <c r="AK101" s="412" t="s">
        <v>134</v>
      </c>
      <c r="AL101" s="418" t="s">
        <v>854</v>
      </c>
      <c r="AM101" s="414">
        <f t="shared" si="29"/>
        <v>2</v>
      </c>
      <c r="AN101" s="414">
        <v>-1</v>
      </c>
      <c r="AO101" s="414">
        <v>1</v>
      </c>
      <c r="AP101" s="414">
        <v>-1</v>
      </c>
      <c r="AQ101" s="414">
        <v>-1</v>
      </c>
      <c r="AR101" s="414">
        <v>-1</v>
      </c>
      <c r="AS101" s="414">
        <v>1</v>
      </c>
      <c r="AT101" s="414">
        <v>0</v>
      </c>
      <c r="AU101" s="430">
        <f t="shared" si="30"/>
        <v>-1</v>
      </c>
      <c r="AV101" s="414">
        <v>0</v>
      </c>
      <c r="AW101" s="414">
        <v>0</v>
      </c>
      <c r="AX101" s="414">
        <v>0</v>
      </c>
      <c r="AY101" s="414">
        <v>0</v>
      </c>
      <c r="AZ101" s="414">
        <v>0</v>
      </c>
      <c r="BA101" s="414">
        <v>0</v>
      </c>
      <c r="BB101" s="414">
        <v>0</v>
      </c>
      <c r="BC101" s="414">
        <v>0</v>
      </c>
      <c r="BD101" s="435"/>
      <c r="BE101" s="416"/>
      <c r="BF101" s="416"/>
      <c r="BG101" s="416"/>
      <c r="BH101" s="416"/>
      <c r="BI101" s="416"/>
      <c r="BJ101" s="414">
        <v>-1</v>
      </c>
      <c r="BK101" s="416"/>
      <c r="BL101" s="416"/>
      <c r="BM101" s="416"/>
      <c r="BN101" s="416"/>
      <c r="BO101" s="416"/>
      <c r="BP101" s="406"/>
      <c r="BQ101" s="406"/>
      <c r="BR101" s="406"/>
      <c r="BS101" s="406"/>
      <c r="BT101" s="406"/>
      <c r="BU101" s="406"/>
      <c r="BV101" s="406"/>
      <c r="BW101" s="406"/>
      <c r="BX101" s="406"/>
      <c r="BY101" s="406"/>
      <c r="BZ101" s="406"/>
      <c r="CA101" s="406"/>
      <c r="CB101" s="406"/>
      <c r="CC101" s="406"/>
      <c r="CD101" s="406"/>
      <c r="CE101" s="406"/>
      <c r="CF101" s="406"/>
      <c r="CG101" s="406"/>
      <c r="CH101" s="406"/>
      <c r="CI101" s="406"/>
      <c r="CJ101" s="406"/>
      <c r="CK101" s="406"/>
      <c r="CL101" s="406"/>
      <c r="CM101" s="406"/>
      <c r="CN101" s="406"/>
      <c r="CO101" s="406"/>
      <c r="CP101" s="406"/>
      <c r="CQ101" s="406"/>
      <c r="CR101" s="406"/>
      <c r="CS101" s="406"/>
      <c r="CT101" s="406"/>
      <c r="CU101" s="406"/>
      <c r="CV101" s="406"/>
      <c r="CW101" s="406"/>
      <c r="CX101" s="406"/>
      <c r="CY101" s="406"/>
      <c r="CZ101" s="406"/>
      <c r="DA101" s="406"/>
      <c r="DB101" s="406"/>
      <c r="DC101" s="406"/>
      <c r="DD101" s="406"/>
      <c r="DE101" s="406"/>
      <c r="DF101" s="406"/>
      <c r="DG101" s="406"/>
      <c r="DH101" s="406"/>
      <c r="DI101" s="406"/>
      <c r="DJ101" s="406"/>
      <c r="DK101" s="406"/>
      <c r="DL101" s="406"/>
      <c r="DM101" s="406"/>
      <c r="DN101" s="406"/>
      <c r="DO101" s="406"/>
      <c r="DP101" s="406"/>
      <c r="DQ101" s="406"/>
      <c r="DR101" s="406"/>
      <c r="DS101" s="406"/>
      <c r="DT101" s="406"/>
      <c r="DU101" s="406"/>
      <c r="DV101" s="406"/>
      <c r="DW101" s="406"/>
      <c r="DX101" s="406"/>
      <c r="DY101" s="406"/>
      <c r="DZ101" s="406"/>
      <c r="EA101" s="406"/>
      <c r="EB101" s="406"/>
      <c r="EC101" s="406"/>
      <c r="ED101" s="406"/>
      <c r="EE101" s="406"/>
      <c r="EF101" s="406"/>
      <c r="EG101" s="406"/>
      <c r="EH101" s="406"/>
      <c r="EI101" s="406"/>
      <c r="EJ101" s="406"/>
      <c r="EK101" s="406"/>
      <c r="EL101" s="406"/>
      <c r="EM101" s="406"/>
      <c r="EN101" s="406"/>
      <c r="EO101" s="406"/>
      <c r="EP101" s="406"/>
      <c r="EQ101" s="406"/>
      <c r="ER101" s="406"/>
      <c r="ES101" s="406"/>
      <c r="ET101" s="406"/>
      <c r="EU101" s="406"/>
      <c r="EV101" s="406"/>
      <c r="EW101" s="406"/>
      <c r="EX101" s="406"/>
      <c r="EY101" s="406"/>
      <c r="EZ101" s="406"/>
      <c r="FA101" s="406"/>
      <c r="FB101" s="406"/>
      <c r="FC101" s="406"/>
      <c r="FD101" s="406"/>
      <c r="FE101" s="406"/>
      <c r="FF101" s="406"/>
      <c r="FG101" s="406"/>
      <c r="FH101" s="406"/>
      <c r="FI101" s="406"/>
      <c r="FJ101" s="406"/>
      <c r="FK101" s="406"/>
      <c r="FL101" s="406"/>
      <c r="FM101" s="406"/>
      <c r="FN101" s="406"/>
      <c r="FO101" s="406"/>
      <c r="FP101" s="406"/>
      <c r="FQ101" s="406"/>
      <c r="FR101" s="406"/>
      <c r="FS101" s="406"/>
      <c r="FT101" s="406"/>
      <c r="FU101" s="406"/>
      <c r="FV101" s="406"/>
      <c r="FW101" s="406"/>
      <c r="FX101" s="406"/>
      <c r="FY101" s="406"/>
      <c r="FZ101" s="406"/>
      <c r="GA101" s="406"/>
      <c r="GB101" s="406"/>
      <c r="GC101" s="406"/>
      <c r="GD101" s="406"/>
      <c r="GE101" s="406"/>
      <c r="GF101" s="406"/>
      <c r="GG101" s="406"/>
      <c r="GH101" s="406"/>
      <c r="GI101" s="406"/>
      <c r="GJ101" s="406"/>
      <c r="GK101" s="406"/>
      <c r="GL101" s="406"/>
      <c r="GM101" s="406"/>
      <c r="GN101" s="406"/>
      <c r="GO101" s="406"/>
      <c r="GP101" s="406"/>
      <c r="GQ101" s="406"/>
      <c r="GR101" s="406"/>
      <c r="GS101" s="406"/>
      <c r="GT101" s="406"/>
      <c r="GU101" s="406"/>
      <c r="GV101" s="406"/>
      <c r="GW101" s="406"/>
      <c r="GX101" s="406"/>
      <c r="GY101" s="406"/>
      <c r="GZ101" s="406"/>
      <c r="HA101" s="406"/>
      <c r="HB101" s="406"/>
      <c r="HC101" s="406"/>
      <c r="HD101" s="406"/>
      <c r="HE101" s="406"/>
      <c r="HF101" s="406"/>
      <c r="HG101" s="406"/>
      <c r="HH101" s="406"/>
      <c r="HI101" s="406"/>
      <c r="HJ101" s="406"/>
      <c r="HK101" s="406"/>
      <c r="HL101" s="406"/>
      <c r="HM101" s="406"/>
      <c r="HN101" s="406"/>
      <c r="HO101" s="406"/>
      <c r="HP101" s="406"/>
      <c r="HQ101" s="406"/>
      <c r="HR101" s="406"/>
      <c r="HS101" s="406"/>
      <c r="HT101" s="406"/>
      <c r="HU101" s="406"/>
      <c r="HV101" s="406"/>
      <c r="HW101" s="406"/>
      <c r="HX101" s="406"/>
      <c r="HY101" s="406"/>
      <c r="HZ101" s="406"/>
      <c r="IA101" s="406"/>
      <c r="IB101" s="406"/>
      <c r="IC101" s="406"/>
      <c r="ID101" s="406"/>
      <c r="IE101" s="406"/>
      <c r="IF101" s="406"/>
      <c r="IG101" s="406"/>
      <c r="IH101" s="406"/>
      <c r="II101" s="406"/>
      <c r="IJ101" s="406"/>
      <c r="IK101" s="406"/>
      <c r="IL101" s="406"/>
      <c r="IM101" s="406"/>
      <c r="IN101" s="406"/>
      <c r="IO101" s="406"/>
      <c r="IP101" s="406"/>
      <c r="IQ101" s="406"/>
      <c r="IR101" s="406"/>
      <c r="IS101" s="406"/>
      <c r="IT101" s="406"/>
      <c r="IU101" s="406"/>
      <c r="IV101" s="406"/>
    </row>
    <row r="102" spans="1:256" s="403" customFormat="1" ht="395" hidden="1" x14ac:dyDescent="0.2">
      <c r="A102" s="542" t="s">
        <v>186</v>
      </c>
      <c r="B102" s="551"/>
      <c r="C102" s="558" t="s">
        <v>2617</v>
      </c>
      <c r="D102" s="567" t="s">
        <v>270</v>
      </c>
      <c r="E102" s="567" t="s">
        <v>92</v>
      </c>
      <c r="F102" s="573">
        <v>1</v>
      </c>
      <c r="G102" s="573">
        <v>0</v>
      </c>
      <c r="H102" s="573">
        <v>0</v>
      </c>
      <c r="I102" s="580"/>
      <c r="J102" s="585" t="s">
        <v>2490</v>
      </c>
      <c r="K102" s="594"/>
      <c r="L102" s="585" t="s">
        <v>2496</v>
      </c>
      <c r="M102" s="610" t="s">
        <v>2244</v>
      </c>
      <c r="N102" s="423">
        <f t="shared" si="25"/>
        <v>1999</v>
      </c>
      <c r="O102" s="618">
        <v>36453</v>
      </c>
      <c r="P102" s="618">
        <v>36466</v>
      </c>
      <c r="Q102" s="610" t="s">
        <v>75</v>
      </c>
      <c r="R102" s="610" t="s">
        <v>75</v>
      </c>
      <c r="S102" s="610" t="s">
        <v>75</v>
      </c>
      <c r="T102" s="610" t="s">
        <v>75</v>
      </c>
      <c r="U102" s="610" t="s">
        <v>75</v>
      </c>
      <c r="V102" s="573">
        <v>1</v>
      </c>
      <c r="W102" s="414">
        <f t="shared" si="26"/>
        <v>0</v>
      </c>
      <c r="X102" s="414">
        <f t="shared" si="27"/>
        <v>0</v>
      </c>
      <c r="Y102" s="414">
        <f t="shared" si="28"/>
        <v>0</v>
      </c>
      <c r="Z102" s="625">
        <v>-1</v>
      </c>
      <c r="AA102" s="625">
        <v>-2</v>
      </c>
      <c r="AB102" s="573">
        <v>1</v>
      </c>
      <c r="AC102" s="573">
        <v>1</v>
      </c>
      <c r="AD102" s="573">
        <v>0</v>
      </c>
      <c r="AE102" s="573">
        <v>0</v>
      </c>
      <c r="AF102" s="573">
        <v>1</v>
      </c>
      <c r="AG102" s="573">
        <v>1</v>
      </c>
      <c r="AH102" s="573">
        <v>1</v>
      </c>
      <c r="AI102" s="573">
        <v>1</v>
      </c>
      <c r="AJ102" s="567" t="s">
        <v>96</v>
      </c>
      <c r="AK102" s="567" t="s">
        <v>97</v>
      </c>
      <c r="AL102" s="585" t="s">
        <v>2493</v>
      </c>
      <c r="AM102" s="414">
        <f t="shared" si="29"/>
        <v>3</v>
      </c>
      <c r="AN102" s="573">
        <v>1</v>
      </c>
      <c r="AO102" s="573">
        <v>1</v>
      </c>
      <c r="AP102" s="573">
        <v>1</v>
      </c>
      <c r="AQ102" s="573">
        <v>1</v>
      </c>
      <c r="AR102" s="573">
        <v>1</v>
      </c>
      <c r="AS102" s="580"/>
      <c r="AT102" s="573">
        <v>0</v>
      </c>
      <c r="AU102" s="430">
        <f t="shared" si="30"/>
        <v>-1</v>
      </c>
      <c r="AV102" s="573">
        <v>1</v>
      </c>
      <c r="AW102" s="573">
        <v>0</v>
      </c>
      <c r="AX102" s="573">
        <v>0</v>
      </c>
      <c r="AY102" s="414">
        <v>0</v>
      </c>
      <c r="AZ102" s="573">
        <v>0</v>
      </c>
      <c r="BA102" s="573">
        <v>0</v>
      </c>
      <c r="BB102" s="573">
        <v>0</v>
      </c>
      <c r="BC102" s="573">
        <v>0</v>
      </c>
      <c r="BD102" s="435"/>
      <c r="BE102" s="580"/>
      <c r="BF102" s="585" t="s">
        <v>2494</v>
      </c>
      <c r="BG102" s="580"/>
      <c r="BH102" s="580"/>
      <c r="BI102" s="573">
        <v>1</v>
      </c>
      <c r="BJ102" s="573">
        <v>1</v>
      </c>
      <c r="BK102" s="580"/>
      <c r="BL102" s="580"/>
      <c r="BM102" s="580"/>
      <c r="BN102" s="580"/>
      <c r="BO102" s="580"/>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406"/>
      <c r="CT102" s="406"/>
      <c r="CU102" s="406"/>
      <c r="CV102" s="406"/>
      <c r="CW102" s="406"/>
      <c r="CX102" s="406"/>
      <c r="CY102" s="406"/>
      <c r="CZ102" s="406"/>
      <c r="DA102" s="406"/>
      <c r="DB102" s="406"/>
      <c r="DC102" s="406"/>
      <c r="DD102" s="406"/>
      <c r="DE102" s="406"/>
      <c r="DF102" s="406"/>
      <c r="DG102" s="406"/>
      <c r="DH102" s="406"/>
      <c r="DI102" s="406"/>
      <c r="DJ102" s="406"/>
      <c r="DK102" s="406"/>
      <c r="DL102" s="406"/>
      <c r="DM102" s="406"/>
      <c r="DN102" s="406"/>
      <c r="DO102" s="406"/>
      <c r="DP102" s="406"/>
      <c r="DQ102" s="406"/>
      <c r="DR102" s="406"/>
      <c r="DS102" s="406"/>
      <c r="DT102" s="406"/>
      <c r="DU102" s="406"/>
      <c r="DV102" s="406"/>
      <c r="DW102" s="406"/>
      <c r="DX102" s="406"/>
      <c r="DY102" s="406"/>
      <c r="DZ102" s="406"/>
      <c r="EA102" s="406"/>
      <c r="EB102" s="406"/>
      <c r="EC102" s="406"/>
      <c r="ED102" s="406"/>
      <c r="EE102" s="406"/>
      <c r="EF102" s="406"/>
      <c r="EG102" s="406"/>
      <c r="EH102" s="406"/>
      <c r="EI102" s="406"/>
      <c r="EJ102" s="406"/>
      <c r="EK102" s="406"/>
      <c r="EL102" s="406"/>
      <c r="EM102" s="406"/>
      <c r="EN102" s="406"/>
      <c r="EO102" s="406"/>
      <c r="EP102" s="406"/>
      <c r="EQ102" s="406"/>
      <c r="ER102" s="406"/>
      <c r="ES102" s="406"/>
      <c r="ET102" s="406"/>
      <c r="EU102" s="406"/>
      <c r="EV102" s="406"/>
      <c r="EW102" s="406"/>
      <c r="EX102" s="406"/>
      <c r="EY102" s="406"/>
      <c r="EZ102" s="406"/>
      <c r="FA102" s="406"/>
      <c r="FB102" s="406"/>
      <c r="FC102" s="406"/>
      <c r="FD102" s="406"/>
      <c r="FE102" s="406"/>
      <c r="FF102" s="406"/>
      <c r="FG102" s="406"/>
      <c r="FH102" s="406"/>
      <c r="FI102" s="406"/>
      <c r="FJ102" s="406"/>
      <c r="FK102" s="406"/>
      <c r="FL102" s="406"/>
      <c r="FM102" s="406"/>
      <c r="FN102" s="406"/>
      <c r="FO102" s="406"/>
      <c r="FP102" s="406"/>
      <c r="FQ102" s="406"/>
      <c r="FR102" s="406"/>
      <c r="FS102" s="406"/>
      <c r="FT102" s="406"/>
      <c r="FU102" s="406"/>
      <c r="FV102" s="406"/>
      <c r="FW102" s="406"/>
      <c r="FX102" s="406"/>
      <c r="FY102" s="406"/>
      <c r="FZ102" s="406"/>
      <c r="GA102" s="406"/>
      <c r="GB102" s="406"/>
      <c r="GC102" s="406"/>
      <c r="GD102" s="406"/>
      <c r="GE102" s="406"/>
      <c r="GF102" s="406"/>
      <c r="GG102" s="406"/>
      <c r="GH102" s="406"/>
      <c r="GI102" s="406"/>
      <c r="GJ102" s="406"/>
      <c r="GK102" s="406"/>
      <c r="GL102" s="406"/>
      <c r="GM102" s="406"/>
      <c r="GN102" s="406"/>
      <c r="GO102" s="406"/>
      <c r="GP102" s="406"/>
      <c r="GQ102" s="406"/>
      <c r="GR102" s="406"/>
      <c r="GS102" s="406"/>
      <c r="GT102" s="406"/>
      <c r="GU102" s="406"/>
      <c r="GV102" s="406"/>
      <c r="GW102" s="406"/>
      <c r="GX102" s="406"/>
      <c r="GY102" s="406"/>
      <c r="GZ102" s="406"/>
      <c r="HA102" s="406"/>
      <c r="HB102" s="406"/>
      <c r="HC102" s="406"/>
      <c r="HD102" s="406"/>
      <c r="HE102" s="406"/>
      <c r="HF102" s="406"/>
      <c r="HG102" s="406"/>
      <c r="HH102" s="406"/>
      <c r="HI102" s="406"/>
      <c r="HJ102" s="406"/>
      <c r="HK102" s="406"/>
      <c r="HL102" s="406"/>
      <c r="HM102" s="406"/>
      <c r="HN102" s="406"/>
      <c r="HO102" s="406"/>
      <c r="HP102" s="406"/>
      <c r="HQ102" s="406"/>
      <c r="HR102" s="406"/>
      <c r="HS102" s="406"/>
      <c r="HT102" s="406"/>
      <c r="HU102" s="406"/>
      <c r="HV102" s="406"/>
      <c r="HW102" s="406"/>
      <c r="HX102" s="406"/>
      <c r="HY102" s="406"/>
      <c r="HZ102" s="406"/>
      <c r="IA102" s="406"/>
      <c r="IB102" s="406"/>
      <c r="IC102" s="406"/>
      <c r="ID102" s="406"/>
      <c r="IE102" s="406"/>
      <c r="IF102" s="406"/>
      <c r="IG102" s="406"/>
      <c r="IH102" s="406"/>
      <c r="II102" s="406"/>
      <c r="IJ102" s="406"/>
      <c r="IK102" s="406"/>
      <c r="IL102" s="406"/>
      <c r="IM102" s="406"/>
      <c r="IN102" s="406"/>
      <c r="IO102" s="406"/>
      <c r="IP102" s="406"/>
      <c r="IQ102" s="406"/>
      <c r="IR102" s="406"/>
      <c r="IS102" s="406"/>
      <c r="IT102" s="406"/>
      <c r="IU102" s="406"/>
      <c r="IV102" s="406"/>
    </row>
    <row r="103" spans="1:256" s="403" customFormat="1" ht="304" hidden="1" x14ac:dyDescent="0.2">
      <c r="A103" s="455" t="s">
        <v>466</v>
      </c>
      <c r="B103" s="552" t="s">
        <v>676</v>
      </c>
      <c r="C103" s="488" t="s">
        <v>1791</v>
      </c>
      <c r="D103" s="412" t="s">
        <v>678</v>
      </c>
      <c r="E103" s="412" t="s">
        <v>92</v>
      </c>
      <c r="F103" s="414">
        <v>1</v>
      </c>
      <c r="G103" s="414">
        <v>0</v>
      </c>
      <c r="H103" s="416"/>
      <c r="I103" s="416"/>
      <c r="J103" s="418" t="s">
        <v>1779</v>
      </c>
      <c r="K103" s="531" t="s">
        <v>1789</v>
      </c>
      <c r="L103" s="465" t="s">
        <v>3577</v>
      </c>
      <c r="M103" s="427" t="s">
        <v>1781</v>
      </c>
      <c r="N103" s="423">
        <f t="shared" si="25"/>
        <v>2006</v>
      </c>
      <c r="O103" s="422">
        <v>38974</v>
      </c>
      <c r="P103" s="427" t="s">
        <v>75</v>
      </c>
      <c r="Q103" s="427" t="s">
        <v>75</v>
      </c>
      <c r="R103" s="427" t="s">
        <v>75</v>
      </c>
      <c r="S103" s="427" t="s">
        <v>75</v>
      </c>
      <c r="T103" s="427" t="s">
        <v>75</v>
      </c>
      <c r="U103" s="427" t="s">
        <v>75</v>
      </c>
      <c r="V103" s="414">
        <v>1</v>
      </c>
      <c r="W103" s="414">
        <f t="shared" si="26"/>
        <v>0</v>
      </c>
      <c r="X103" s="414">
        <f t="shared" si="27"/>
        <v>0</v>
      </c>
      <c r="Y103" s="414">
        <f t="shared" si="28"/>
        <v>0</v>
      </c>
      <c r="Z103" s="414">
        <v>-1</v>
      </c>
      <c r="AA103" s="414">
        <v>-2</v>
      </c>
      <c r="AB103" s="414">
        <v>1</v>
      </c>
      <c r="AC103" s="414">
        <v>1</v>
      </c>
      <c r="AD103" s="414">
        <v>0</v>
      </c>
      <c r="AE103" s="414">
        <v>1</v>
      </c>
      <c r="AF103" s="414">
        <v>1</v>
      </c>
      <c r="AG103" s="414">
        <v>1</v>
      </c>
      <c r="AH103" s="414">
        <v>1</v>
      </c>
      <c r="AI103" s="414">
        <v>1</v>
      </c>
      <c r="AJ103" s="412" t="s">
        <v>87</v>
      </c>
      <c r="AK103" s="412" t="s">
        <v>97</v>
      </c>
      <c r="AL103" s="418" t="s">
        <v>1782</v>
      </c>
      <c r="AM103" s="414">
        <f t="shared" si="29"/>
        <v>3</v>
      </c>
      <c r="AN103" s="414">
        <v>1</v>
      </c>
      <c r="AO103" s="414">
        <v>1</v>
      </c>
      <c r="AP103" s="414">
        <v>1</v>
      </c>
      <c r="AQ103" s="414">
        <v>1</v>
      </c>
      <c r="AR103" s="414">
        <v>1</v>
      </c>
      <c r="AS103" s="414">
        <v>-1</v>
      </c>
      <c r="AT103" s="414">
        <v>0</v>
      </c>
      <c r="AU103" s="430">
        <f t="shared" si="30"/>
        <v>-1</v>
      </c>
      <c r="AV103" s="414">
        <v>0</v>
      </c>
      <c r="AW103" s="414">
        <v>0</v>
      </c>
      <c r="AX103" s="414">
        <v>0</v>
      </c>
      <c r="AY103" s="414">
        <v>0</v>
      </c>
      <c r="AZ103" s="414">
        <v>0</v>
      </c>
      <c r="BA103" s="414">
        <v>0</v>
      </c>
      <c r="BB103" s="414">
        <v>0</v>
      </c>
      <c r="BC103" s="414">
        <v>0</v>
      </c>
      <c r="BD103" s="435"/>
      <c r="BE103" s="416"/>
      <c r="BF103" s="416"/>
      <c r="BG103" s="416"/>
      <c r="BH103" s="416"/>
      <c r="BI103" s="416"/>
      <c r="BJ103" s="414">
        <v>1</v>
      </c>
      <c r="BK103" s="416"/>
      <c r="BL103" s="416"/>
      <c r="BM103" s="416"/>
      <c r="BN103" s="416"/>
      <c r="BO103" s="416"/>
      <c r="BP103" s="406"/>
      <c r="BQ103" s="406"/>
      <c r="BR103" s="406"/>
      <c r="BS103" s="406"/>
      <c r="BT103" s="406"/>
      <c r="BU103" s="406"/>
      <c r="BV103" s="406"/>
      <c r="BW103" s="406"/>
      <c r="BX103" s="406"/>
      <c r="BY103" s="406"/>
      <c r="BZ103" s="406"/>
      <c r="CA103" s="406"/>
      <c r="CB103" s="406"/>
      <c r="CC103" s="406"/>
      <c r="CD103" s="406"/>
      <c r="CE103" s="406"/>
      <c r="CF103" s="406"/>
      <c r="CG103" s="406"/>
      <c r="CH103" s="406"/>
      <c r="CI103" s="406"/>
      <c r="CJ103" s="406"/>
      <c r="CK103" s="406"/>
      <c r="CL103" s="406"/>
      <c r="CM103" s="406"/>
      <c r="CN103" s="406"/>
      <c r="CO103" s="406"/>
      <c r="CP103" s="406"/>
      <c r="CQ103" s="406"/>
      <c r="CR103" s="406"/>
      <c r="CS103" s="406"/>
      <c r="CT103" s="406"/>
      <c r="CU103" s="406"/>
      <c r="CV103" s="406"/>
      <c r="CW103" s="406"/>
      <c r="CX103" s="406"/>
      <c r="CY103" s="406"/>
      <c r="CZ103" s="406"/>
      <c r="DA103" s="406"/>
      <c r="DB103" s="406"/>
      <c r="DC103" s="406"/>
      <c r="DD103" s="406"/>
      <c r="DE103" s="406"/>
      <c r="DF103" s="406"/>
      <c r="DG103" s="406"/>
      <c r="DH103" s="406"/>
      <c r="DI103" s="406"/>
      <c r="DJ103" s="406"/>
      <c r="DK103" s="406"/>
      <c r="DL103" s="406"/>
      <c r="DM103" s="406"/>
      <c r="DN103" s="406"/>
      <c r="DO103" s="406"/>
      <c r="DP103" s="406"/>
      <c r="DQ103" s="406"/>
      <c r="DR103" s="406"/>
      <c r="DS103" s="406"/>
      <c r="DT103" s="406"/>
      <c r="DU103" s="406"/>
      <c r="DV103" s="406"/>
      <c r="DW103" s="406"/>
      <c r="DX103" s="406"/>
      <c r="DY103" s="406"/>
      <c r="DZ103" s="406"/>
      <c r="EA103" s="406"/>
      <c r="EB103" s="406"/>
      <c r="EC103" s="406"/>
      <c r="ED103" s="406"/>
      <c r="EE103" s="406"/>
      <c r="EF103" s="406"/>
      <c r="EG103" s="406"/>
      <c r="EH103" s="406"/>
      <c r="EI103" s="406"/>
      <c r="EJ103" s="406"/>
      <c r="EK103" s="406"/>
      <c r="EL103" s="406"/>
      <c r="EM103" s="406"/>
      <c r="EN103" s="406"/>
      <c r="EO103" s="406"/>
      <c r="EP103" s="406"/>
      <c r="EQ103" s="406"/>
      <c r="ER103" s="406"/>
      <c r="ES103" s="406"/>
      <c r="ET103" s="406"/>
      <c r="EU103" s="406"/>
      <c r="EV103" s="406"/>
      <c r="EW103" s="406"/>
      <c r="EX103" s="406"/>
      <c r="EY103" s="406"/>
      <c r="EZ103" s="406"/>
      <c r="FA103" s="406"/>
      <c r="FB103" s="406"/>
      <c r="FC103" s="406"/>
      <c r="FD103" s="406"/>
      <c r="FE103" s="406"/>
      <c r="FF103" s="406"/>
      <c r="FG103" s="406"/>
      <c r="FH103" s="406"/>
      <c r="FI103" s="406"/>
      <c r="FJ103" s="406"/>
      <c r="FK103" s="406"/>
      <c r="FL103" s="406"/>
      <c r="FM103" s="406"/>
      <c r="FN103" s="406"/>
      <c r="FO103" s="406"/>
      <c r="FP103" s="406"/>
      <c r="FQ103" s="406"/>
      <c r="FR103" s="406"/>
      <c r="FS103" s="406"/>
      <c r="FT103" s="406"/>
      <c r="FU103" s="406"/>
      <c r="FV103" s="406"/>
      <c r="FW103" s="406"/>
      <c r="FX103" s="406"/>
      <c r="FY103" s="406"/>
      <c r="FZ103" s="406"/>
      <c r="GA103" s="406"/>
      <c r="GB103" s="406"/>
      <c r="GC103" s="406"/>
      <c r="GD103" s="406"/>
      <c r="GE103" s="406"/>
      <c r="GF103" s="406"/>
      <c r="GG103" s="406"/>
      <c r="GH103" s="406"/>
      <c r="GI103" s="406"/>
      <c r="GJ103" s="406"/>
      <c r="GK103" s="406"/>
      <c r="GL103" s="406"/>
      <c r="GM103" s="406"/>
      <c r="GN103" s="406"/>
      <c r="GO103" s="406"/>
      <c r="GP103" s="406"/>
      <c r="GQ103" s="406"/>
      <c r="GR103" s="406"/>
      <c r="GS103" s="406"/>
      <c r="GT103" s="406"/>
      <c r="GU103" s="406"/>
      <c r="GV103" s="406"/>
      <c r="GW103" s="406"/>
      <c r="GX103" s="406"/>
      <c r="GY103" s="406"/>
      <c r="GZ103" s="406"/>
      <c r="HA103" s="406"/>
      <c r="HB103" s="406"/>
      <c r="HC103" s="406"/>
      <c r="HD103" s="406"/>
      <c r="HE103" s="406"/>
      <c r="HF103" s="406"/>
      <c r="HG103" s="406"/>
      <c r="HH103" s="406"/>
      <c r="HI103" s="406"/>
      <c r="HJ103" s="406"/>
      <c r="HK103" s="406"/>
      <c r="HL103" s="406"/>
      <c r="HM103" s="406"/>
      <c r="HN103" s="406"/>
      <c r="HO103" s="406"/>
      <c r="HP103" s="406"/>
      <c r="HQ103" s="406"/>
      <c r="HR103" s="406"/>
      <c r="HS103" s="406"/>
      <c r="HT103" s="406"/>
      <c r="HU103" s="406"/>
      <c r="HV103" s="406"/>
      <c r="HW103" s="406"/>
      <c r="HX103" s="406"/>
      <c r="HY103" s="406"/>
      <c r="HZ103" s="406"/>
      <c r="IA103" s="406"/>
      <c r="IB103" s="406"/>
      <c r="IC103" s="406"/>
      <c r="ID103" s="406"/>
      <c r="IE103" s="406"/>
      <c r="IF103" s="406"/>
      <c r="IG103" s="406"/>
      <c r="IH103" s="406"/>
      <c r="II103" s="406"/>
      <c r="IJ103" s="406"/>
      <c r="IK103" s="406"/>
      <c r="IL103" s="406"/>
      <c r="IM103" s="406"/>
      <c r="IN103" s="406"/>
      <c r="IO103" s="406"/>
      <c r="IP103" s="406"/>
      <c r="IQ103" s="406"/>
      <c r="IR103" s="406"/>
      <c r="IS103" s="406"/>
      <c r="IT103" s="406"/>
      <c r="IU103" s="406"/>
      <c r="IV103" s="406"/>
    </row>
    <row r="104" spans="1:256" s="403" customFormat="1" ht="128" hidden="1" x14ac:dyDescent="0.2">
      <c r="A104" s="455" t="s">
        <v>253</v>
      </c>
      <c r="B104" s="523"/>
      <c r="C104" s="488" t="s">
        <v>755</v>
      </c>
      <c r="D104" s="412" t="s">
        <v>132</v>
      </c>
      <c r="E104" s="412" t="s">
        <v>236</v>
      </c>
      <c r="F104" s="414">
        <v>1</v>
      </c>
      <c r="G104" s="414">
        <v>1</v>
      </c>
      <c r="H104" s="414">
        <v>0</v>
      </c>
      <c r="I104" s="416"/>
      <c r="J104" s="587"/>
      <c r="K104" s="462"/>
      <c r="L104" s="465" t="s">
        <v>756</v>
      </c>
      <c r="M104" s="422">
        <v>2000</v>
      </c>
      <c r="N104" s="423">
        <f t="shared" si="25"/>
        <v>2008</v>
      </c>
      <c r="O104" s="422">
        <v>39584</v>
      </c>
      <c r="P104" s="427" t="s">
        <v>75</v>
      </c>
      <c r="Q104" s="427" t="s">
        <v>75</v>
      </c>
      <c r="R104" s="427" t="s">
        <v>75</v>
      </c>
      <c r="S104" s="427" t="s">
        <v>75</v>
      </c>
      <c r="T104" s="427" t="s">
        <v>75</v>
      </c>
      <c r="U104" s="427" t="s">
        <v>75</v>
      </c>
      <c r="V104" s="414">
        <v>1</v>
      </c>
      <c r="W104" s="414">
        <f t="shared" si="26"/>
        <v>0</v>
      </c>
      <c r="X104" s="414">
        <f t="shared" si="27"/>
        <v>0</v>
      </c>
      <c r="Y104" s="414">
        <f t="shared" si="28"/>
        <v>0</v>
      </c>
      <c r="Z104" s="414">
        <v>-1</v>
      </c>
      <c r="AA104" s="414">
        <v>-2</v>
      </c>
      <c r="AB104" s="414">
        <v>1</v>
      </c>
      <c r="AC104" s="414">
        <v>0</v>
      </c>
      <c r="AD104" s="414">
        <v>0</v>
      </c>
      <c r="AE104" s="414">
        <v>0</v>
      </c>
      <c r="AF104" s="414">
        <v>0</v>
      </c>
      <c r="AG104" s="414">
        <v>1</v>
      </c>
      <c r="AH104" s="430">
        <v>1</v>
      </c>
      <c r="AI104" s="430">
        <v>0</v>
      </c>
      <c r="AJ104" s="634" t="s">
        <v>134</v>
      </c>
      <c r="AK104" s="635" t="s">
        <v>77</v>
      </c>
      <c r="AL104" s="418" t="s">
        <v>757</v>
      </c>
      <c r="AM104" s="414">
        <f t="shared" si="29"/>
        <v>3</v>
      </c>
      <c r="AN104" s="430">
        <v>1</v>
      </c>
      <c r="AO104" s="430">
        <v>1</v>
      </c>
      <c r="AP104" s="430">
        <v>1</v>
      </c>
      <c r="AQ104" s="430">
        <v>0</v>
      </c>
      <c r="AR104" s="430">
        <v>0</v>
      </c>
      <c r="AS104" s="430">
        <v>-1</v>
      </c>
      <c r="AT104" s="430">
        <v>0</v>
      </c>
      <c r="AU104" s="430">
        <f t="shared" si="30"/>
        <v>-1</v>
      </c>
      <c r="AV104" s="430">
        <v>0</v>
      </c>
      <c r="AW104" s="430">
        <v>0</v>
      </c>
      <c r="AX104" s="414">
        <v>0</v>
      </c>
      <c r="AY104" s="414">
        <v>0</v>
      </c>
      <c r="AZ104" s="430">
        <v>1</v>
      </c>
      <c r="BA104" s="430">
        <v>0</v>
      </c>
      <c r="BB104" s="430">
        <v>0</v>
      </c>
      <c r="BC104" s="430">
        <v>0</v>
      </c>
      <c r="BD104" s="645"/>
      <c r="BE104" s="416"/>
      <c r="BF104" s="412" t="s">
        <v>758</v>
      </c>
      <c r="BG104" s="416"/>
      <c r="BH104" s="416"/>
      <c r="BI104" s="416"/>
      <c r="BJ104" s="430">
        <v>1</v>
      </c>
      <c r="BK104" s="416"/>
      <c r="BL104" s="416"/>
      <c r="BM104" s="416"/>
      <c r="BN104" s="416"/>
      <c r="BO104" s="416"/>
      <c r="BP104" s="406"/>
      <c r="BQ104" s="406"/>
      <c r="BR104" s="406"/>
      <c r="BS104" s="406"/>
      <c r="BT104" s="406"/>
      <c r="BU104" s="406"/>
      <c r="BV104" s="406"/>
      <c r="BW104" s="406"/>
      <c r="BX104" s="406"/>
      <c r="BY104" s="406"/>
      <c r="BZ104" s="406"/>
      <c r="CA104" s="406"/>
      <c r="CB104" s="406"/>
      <c r="CC104" s="406"/>
      <c r="CD104" s="406"/>
      <c r="CE104" s="406"/>
      <c r="CF104" s="406"/>
      <c r="CG104" s="406"/>
      <c r="CH104" s="406"/>
      <c r="CI104" s="406"/>
      <c r="CJ104" s="406"/>
      <c r="CK104" s="406"/>
      <c r="CL104" s="406"/>
      <c r="CM104" s="406"/>
      <c r="CN104" s="406"/>
      <c r="CO104" s="406"/>
      <c r="CP104" s="406"/>
      <c r="CQ104" s="406"/>
      <c r="CR104" s="406"/>
      <c r="CS104" s="406"/>
      <c r="CT104" s="406"/>
      <c r="CU104" s="406"/>
      <c r="CV104" s="406"/>
      <c r="CW104" s="406"/>
      <c r="CX104" s="406"/>
      <c r="CY104" s="406"/>
      <c r="CZ104" s="406"/>
      <c r="DA104" s="406"/>
      <c r="DB104" s="406"/>
      <c r="DC104" s="406"/>
      <c r="DD104" s="406"/>
      <c r="DE104" s="406"/>
      <c r="DF104" s="406"/>
      <c r="DG104" s="406"/>
      <c r="DH104" s="406"/>
      <c r="DI104" s="406"/>
      <c r="DJ104" s="406"/>
      <c r="DK104" s="406"/>
      <c r="DL104" s="406"/>
      <c r="DM104" s="406"/>
      <c r="DN104" s="406"/>
      <c r="DO104" s="406"/>
      <c r="DP104" s="406"/>
      <c r="DQ104" s="406"/>
      <c r="DR104" s="406"/>
      <c r="DS104" s="406"/>
      <c r="DT104" s="406"/>
      <c r="DU104" s="406"/>
      <c r="DV104" s="406"/>
      <c r="DW104" s="406"/>
      <c r="DX104" s="406"/>
      <c r="DY104" s="406"/>
      <c r="DZ104" s="406"/>
      <c r="EA104" s="406"/>
      <c r="EB104" s="406"/>
      <c r="EC104" s="406"/>
      <c r="ED104" s="406"/>
      <c r="EE104" s="406"/>
      <c r="EF104" s="406"/>
      <c r="EG104" s="406"/>
      <c r="EH104" s="406"/>
      <c r="EI104" s="406"/>
      <c r="EJ104" s="406"/>
      <c r="EK104" s="406"/>
      <c r="EL104" s="406"/>
      <c r="EM104" s="406"/>
      <c r="EN104" s="406"/>
      <c r="EO104" s="406"/>
      <c r="EP104" s="406"/>
      <c r="EQ104" s="406"/>
      <c r="ER104" s="406"/>
      <c r="ES104" s="406"/>
      <c r="ET104" s="406"/>
      <c r="EU104" s="406"/>
      <c r="EV104" s="406"/>
      <c r="EW104" s="406"/>
      <c r="EX104" s="406"/>
      <c r="EY104" s="406"/>
      <c r="EZ104" s="406"/>
      <c r="FA104" s="406"/>
      <c r="FB104" s="406"/>
      <c r="FC104" s="406"/>
      <c r="FD104" s="406"/>
      <c r="FE104" s="406"/>
      <c r="FF104" s="406"/>
      <c r="FG104" s="406"/>
      <c r="FH104" s="406"/>
      <c r="FI104" s="406"/>
      <c r="FJ104" s="406"/>
      <c r="FK104" s="406"/>
      <c r="FL104" s="406"/>
      <c r="FM104" s="406"/>
      <c r="FN104" s="406"/>
      <c r="FO104" s="406"/>
      <c r="FP104" s="406"/>
      <c r="FQ104" s="406"/>
      <c r="FR104" s="406"/>
      <c r="FS104" s="406"/>
      <c r="FT104" s="406"/>
      <c r="FU104" s="406"/>
      <c r="FV104" s="406"/>
      <c r="FW104" s="406"/>
      <c r="FX104" s="406"/>
      <c r="FY104" s="406"/>
      <c r="FZ104" s="406"/>
      <c r="GA104" s="406"/>
      <c r="GB104" s="406"/>
      <c r="GC104" s="406"/>
      <c r="GD104" s="406"/>
      <c r="GE104" s="406"/>
      <c r="GF104" s="406"/>
      <c r="GG104" s="406"/>
      <c r="GH104" s="406"/>
      <c r="GI104" s="406"/>
      <c r="GJ104" s="406"/>
      <c r="GK104" s="406"/>
      <c r="GL104" s="406"/>
      <c r="GM104" s="406"/>
      <c r="GN104" s="406"/>
      <c r="GO104" s="406"/>
      <c r="GP104" s="406"/>
      <c r="GQ104" s="406"/>
      <c r="GR104" s="406"/>
      <c r="GS104" s="406"/>
      <c r="GT104" s="406"/>
      <c r="GU104" s="406"/>
      <c r="GV104" s="406"/>
      <c r="GW104" s="406"/>
      <c r="GX104" s="406"/>
      <c r="GY104" s="406"/>
      <c r="GZ104" s="406"/>
      <c r="HA104" s="406"/>
      <c r="HB104" s="406"/>
      <c r="HC104" s="406"/>
      <c r="HD104" s="406"/>
      <c r="HE104" s="406"/>
      <c r="HF104" s="406"/>
      <c r="HG104" s="406"/>
      <c r="HH104" s="406"/>
      <c r="HI104" s="406"/>
      <c r="HJ104" s="406"/>
      <c r="HK104" s="406"/>
      <c r="HL104" s="406"/>
      <c r="HM104" s="406"/>
      <c r="HN104" s="406"/>
      <c r="HO104" s="406"/>
      <c r="HP104" s="406"/>
      <c r="HQ104" s="406"/>
      <c r="HR104" s="406"/>
      <c r="HS104" s="406"/>
      <c r="HT104" s="406"/>
      <c r="HU104" s="406"/>
      <c r="HV104" s="406"/>
      <c r="HW104" s="406"/>
      <c r="HX104" s="406"/>
      <c r="HY104" s="406"/>
      <c r="HZ104" s="406"/>
      <c r="IA104" s="406"/>
      <c r="IB104" s="406"/>
      <c r="IC104" s="406"/>
      <c r="ID104" s="406"/>
      <c r="IE104" s="406"/>
      <c r="IF104" s="406"/>
      <c r="IG104" s="406"/>
      <c r="IH104" s="406"/>
      <c r="II104" s="406"/>
      <c r="IJ104" s="406"/>
      <c r="IK104" s="406"/>
      <c r="IL104" s="406"/>
      <c r="IM104" s="406"/>
      <c r="IN104" s="406"/>
      <c r="IO104" s="406"/>
      <c r="IP104" s="406"/>
      <c r="IQ104" s="406"/>
      <c r="IR104" s="406"/>
      <c r="IS104" s="406"/>
      <c r="IT104" s="406"/>
      <c r="IU104" s="406"/>
      <c r="IV104" s="406"/>
    </row>
    <row r="105" spans="1:256" s="403" customFormat="1" ht="395" hidden="1" x14ac:dyDescent="0.2">
      <c r="A105" s="542" t="s">
        <v>186</v>
      </c>
      <c r="B105" s="551"/>
      <c r="C105" s="558" t="s">
        <v>2510</v>
      </c>
      <c r="D105" s="567" t="s">
        <v>270</v>
      </c>
      <c r="E105" s="567" t="s">
        <v>92</v>
      </c>
      <c r="F105" s="573">
        <v>1</v>
      </c>
      <c r="G105" s="573">
        <v>0</v>
      </c>
      <c r="H105" s="573">
        <v>0</v>
      </c>
      <c r="I105" s="580"/>
      <c r="J105" s="585" t="s">
        <v>2490</v>
      </c>
      <c r="K105" s="594"/>
      <c r="L105" s="585" t="s">
        <v>2496</v>
      </c>
      <c r="M105" s="610" t="s">
        <v>2244</v>
      </c>
      <c r="N105" s="423">
        <f t="shared" si="25"/>
        <v>1997</v>
      </c>
      <c r="O105" s="618">
        <v>35628</v>
      </c>
      <c r="P105" s="618">
        <v>36466</v>
      </c>
      <c r="Q105" s="610" t="s">
        <v>75</v>
      </c>
      <c r="R105" s="610" t="s">
        <v>75</v>
      </c>
      <c r="S105" s="610" t="s">
        <v>75</v>
      </c>
      <c r="T105" s="610" t="s">
        <v>75</v>
      </c>
      <c r="U105" s="610" t="s">
        <v>75</v>
      </c>
      <c r="V105" s="573">
        <v>1</v>
      </c>
      <c r="W105" s="414">
        <f t="shared" si="26"/>
        <v>0</v>
      </c>
      <c r="X105" s="414">
        <f t="shared" si="27"/>
        <v>0</v>
      </c>
      <c r="Y105" s="414">
        <f t="shared" si="28"/>
        <v>0</v>
      </c>
      <c r="Z105" s="625">
        <v>-1</v>
      </c>
      <c r="AA105" s="625">
        <v>-2</v>
      </c>
      <c r="AB105" s="573">
        <v>1</v>
      </c>
      <c r="AC105" s="573">
        <v>1</v>
      </c>
      <c r="AD105" s="573">
        <v>0</v>
      </c>
      <c r="AE105" s="573">
        <v>0</v>
      </c>
      <c r="AF105" s="573">
        <v>1</v>
      </c>
      <c r="AG105" s="573">
        <v>1</v>
      </c>
      <c r="AH105" s="573">
        <v>1</v>
      </c>
      <c r="AI105" s="573">
        <v>1</v>
      </c>
      <c r="AJ105" s="567" t="s">
        <v>96</v>
      </c>
      <c r="AK105" s="567" t="s">
        <v>97</v>
      </c>
      <c r="AL105" s="585" t="s">
        <v>2493</v>
      </c>
      <c r="AM105" s="414">
        <f t="shared" si="29"/>
        <v>3</v>
      </c>
      <c r="AN105" s="573">
        <v>1</v>
      </c>
      <c r="AO105" s="573">
        <v>1</v>
      </c>
      <c r="AP105" s="573">
        <v>1</v>
      </c>
      <c r="AQ105" s="573">
        <v>1</v>
      </c>
      <c r="AR105" s="573">
        <v>1</v>
      </c>
      <c r="AS105" s="580"/>
      <c r="AT105" s="573">
        <v>0</v>
      </c>
      <c r="AU105" s="430">
        <f t="shared" si="30"/>
        <v>-1</v>
      </c>
      <c r="AV105" s="573">
        <v>1</v>
      </c>
      <c r="AW105" s="573">
        <v>0</v>
      </c>
      <c r="AX105" s="573">
        <v>0</v>
      </c>
      <c r="AY105" s="414">
        <v>0</v>
      </c>
      <c r="AZ105" s="573">
        <v>0</v>
      </c>
      <c r="BA105" s="573">
        <v>0</v>
      </c>
      <c r="BB105" s="573">
        <v>0</v>
      </c>
      <c r="BC105" s="573">
        <v>0</v>
      </c>
      <c r="BD105" s="435"/>
      <c r="BE105" s="580"/>
      <c r="BF105" s="585" t="s">
        <v>2494</v>
      </c>
      <c r="BG105" s="580"/>
      <c r="BH105" s="580"/>
      <c r="BI105" s="573">
        <v>1</v>
      </c>
      <c r="BJ105" s="573">
        <v>1</v>
      </c>
      <c r="BK105" s="580"/>
      <c r="BL105" s="580"/>
      <c r="BM105" s="580"/>
      <c r="BN105" s="580"/>
      <c r="BO105" s="580"/>
      <c r="BP105" s="406"/>
      <c r="BQ105" s="406"/>
      <c r="BR105" s="406"/>
      <c r="BS105" s="406"/>
      <c r="BT105" s="406"/>
      <c r="BU105" s="406"/>
      <c r="BV105" s="406"/>
      <c r="BW105" s="406"/>
      <c r="BX105" s="406"/>
      <c r="BY105" s="406"/>
      <c r="BZ105" s="406"/>
      <c r="CA105" s="406"/>
      <c r="CB105" s="406"/>
      <c r="CC105" s="406"/>
      <c r="CD105" s="406"/>
      <c r="CE105" s="406"/>
      <c r="CF105" s="406"/>
      <c r="CG105" s="406"/>
      <c r="CH105" s="406"/>
      <c r="CI105" s="406"/>
      <c r="CJ105" s="406"/>
      <c r="CK105" s="406"/>
      <c r="CL105" s="406"/>
      <c r="CM105" s="406"/>
      <c r="CN105" s="406"/>
      <c r="CO105" s="406"/>
      <c r="CP105" s="406"/>
      <c r="CQ105" s="406"/>
      <c r="CR105" s="406"/>
      <c r="CS105" s="406"/>
      <c r="CT105" s="406"/>
      <c r="CU105" s="406"/>
      <c r="CV105" s="406"/>
      <c r="CW105" s="406"/>
      <c r="CX105" s="406"/>
      <c r="CY105" s="406"/>
      <c r="CZ105" s="406"/>
      <c r="DA105" s="406"/>
      <c r="DB105" s="406"/>
      <c r="DC105" s="406"/>
      <c r="DD105" s="406"/>
      <c r="DE105" s="406"/>
      <c r="DF105" s="406"/>
      <c r="DG105" s="406"/>
      <c r="DH105" s="406"/>
      <c r="DI105" s="406"/>
      <c r="DJ105" s="406"/>
      <c r="DK105" s="406"/>
      <c r="DL105" s="406"/>
      <c r="DM105" s="406"/>
      <c r="DN105" s="406"/>
      <c r="DO105" s="406"/>
      <c r="DP105" s="406"/>
      <c r="DQ105" s="406"/>
      <c r="DR105" s="406"/>
      <c r="DS105" s="406"/>
      <c r="DT105" s="406"/>
      <c r="DU105" s="406"/>
      <c r="DV105" s="406"/>
      <c r="DW105" s="406"/>
      <c r="DX105" s="406"/>
      <c r="DY105" s="406"/>
      <c r="DZ105" s="406"/>
      <c r="EA105" s="406"/>
      <c r="EB105" s="406"/>
      <c r="EC105" s="406"/>
      <c r="ED105" s="406"/>
      <c r="EE105" s="406"/>
      <c r="EF105" s="406"/>
      <c r="EG105" s="406"/>
      <c r="EH105" s="406"/>
      <c r="EI105" s="406"/>
      <c r="EJ105" s="406"/>
      <c r="EK105" s="406"/>
      <c r="EL105" s="406"/>
      <c r="EM105" s="406"/>
      <c r="EN105" s="406"/>
      <c r="EO105" s="406"/>
      <c r="EP105" s="406"/>
      <c r="EQ105" s="406"/>
      <c r="ER105" s="406"/>
      <c r="ES105" s="406"/>
      <c r="ET105" s="406"/>
      <c r="EU105" s="406"/>
      <c r="EV105" s="406"/>
      <c r="EW105" s="406"/>
      <c r="EX105" s="406"/>
      <c r="EY105" s="406"/>
      <c r="EZ105" s="406"/>
      <c r="FA105" s="406"/>
      <c r="FB105" s="406"/>
      <c r="FC105" s="406"/>
      <c r="FD105" s="406"/>
      <c r="FE105" s="406"/>
      <c r="FF105" s="406"/>
      <c r="FG105" s="406"/>
      <c r="FH105" s="406"/>
      <c r="FI105" s="406"/>
      <c r="FJ105" s="406"/>
      <c r="FK105" s="406"/>
      <c r="FL105" s="406"/>
      <c r="FM105" s="406"/>
      <c r="FN105" s="406"/>
      <c r="FO105" s="406"/>
      <c r="FP105" s="406"/>
      <c r="FQ105" s="406"/>
      <c r="FR105" s="406"/>
      <c r="FS105" s="406"/>
      <c r="FT105" s="406"/>
      <c r="FU105" s="406"/>
      <c r="FV105" s="406"/>
      <c r="FW105" s="406"/>
      <c r="FX105" s="406"/>
      <c r="FY105" s="406"/>
      <c r="FZ105" s="406"/>
      <c r="GA105" s="406"/>
      <c r="GB105" s="406"/>
      <c r="GC105" s="406"/>
      <c r="GD105" s="406"/>
      <c r="GE105" s="406"/>
      <c r="GF105" s="406"/>
      <c r="GG105" s="406"/>
      <c r="GH105" s="406"/>
      <c r="GI105" s="406"/>
      <c r="GJ105" s="406"/>
      <c r="GK105" s="406"/>
      <c r="GL105" s="406"/>
      <c r="GM105" s="406"/>
      <c r="GN105" s="406"/>
      <c r="GO105" s="406"/>
      <c r="GP105" s="406"/>
      <c r="GQ105" s="406"/>
      <c r="GR105" s="406"/>
      <c r="GS105" s="406"/>
      <c r="GT105" s="406"/>
      <c r="GU105" s="406"/>
      <c r="GV105" s="406"/>
      <c r="GW105" s="406"/>
      <c r="GX105" s="406"/>
      <c r="GY105" s="406"/>
      <c r="GZ105" s="406"/>
      <c r="HA105" s="406"/>
      <c r="HB105" s="406"/>
      <c r="HC105" s="406"/>
      <c r="HD105" s="406"/>
      <c r="HE105" s="406"/>
      <c r="HF105" s="406"/>
      <c r="HG105" s="406"/>
      <c r="HH105" s="406"/>
      <c r="HI105" s="406"/>
      <c r="HJ105" s="406"/>
      <c r="HK105" s="406"/>
      <c r="HL105" s="406"/>
      <c r="HM105" s="406"/>
      <c r="HN105" s="406"/>
      <c r="HO105" s="406"/>
      <c r="HP105" s="406"/>
      <c r="HQ105" s="406"/>
      <c r="HR105" s="406"/>
      <c r="HS105" s="406"/>
      <c r="HT105" s="406"/>
      <c r="HU105" s="406"/>
      <c r="HV105" s="406"/>
      <c r="HW105" s="406"/>
      <c r="HX105" s="406"/>
      <c r="HY105" s="406"/>
      <c r="HZ105" s="406"/>
      <c r="IA105" s="406"/>
      <c r="IB105" s="406"/>
      <c r="IC105" s="406"/>
      <c r="ID105" s="406"/>
      <c r="IE105" s="406"/>
      <c r="IF105" s="406"/>
      <c r="IG105" s="406"/>
      <c r="IH105" s="406"/>
      <c r="II105" s="406"/>
      <c r="IJ105" s="406"/>
      <c r="IK105" s="406"/>
      <c r="IL105" s="406"/>
      <c r="IM105" s="406"/>
      <c r="IN105" s="406"/>
      <c r="IO105" s="406"/>
      <c r="IP105" s="406"/>
      <c r="IQ105" s="406"/>
      <c r="IR105" s="406"/>
      <c r="IS105" s="406"/>
      <c r="IT105" s="406"/>
      <c r="IU105" s="406"/>
      <c r="IV105" s="406"/>
    </row>
    <row r="106" spans="1:256" s="403" customFormat="1" ht="112" hidden="1" x14ac:dyDescent="0.2">
      <c r="A106" s="455" t="s">
        <v>466</v>
      </c>
      <c r="B106" s="552" t="s">
        <v>593</v>
      </c>
      <c r="C106" s="488" t="s">
        <v>2171</v>
      </c>
      <c r="D106" s="412" t="s">
        <v>678</v>
      </c>
      <c r="E106" s="412" t="s">
        <v>92</v>
      </c>
      <c r="F106" s="414">
        <v>1</v>
      </c>
      <c r="G106" s="414">
        <v>1</v>
      </c>
      <c r="H106" s="414">
        <v>1</v>
      </c>
      <c r="I106" s="416"/>
      <c r="J106" s="418" t="s">
        <v>2164</v>
      </c>
      <c r="K106" s="462"/>
      <c r="L106" s="418" t="s">
        <v>2165</v>
      </c>
      <c r="M106" s="466"/>
      <c r="N106" s="423">
        <f t="shared" si="25"/>
        <v>2007</v>
      </c>
      <c r="O106" s="422">
        <v>39430</v>
      </c>
      <c r="P106" s="427" t="s">
        <v>75</v>
      </c>
      <c r="Q106" s="427" t="s">
        <v>75</v>
      </c>
      <c r="R106" s="427" t="s">
        <v>75</v>
      </c>
      <c r="S106" s="427" t="s">
        <v>75</v>
      </c>
      <c r="T106" s="427" t="s">
        <v>75</v>
      </c>
      <c r="U106" s="427" t="s">
        <v>75</v>
      </c>
      <c r="V106" s="414">
        <v>1</v>
      </c>
      <c r="W106" s="414">
        <f t="shared" si="26"/>
        <v>0</v>
      </c>
      <c r="X106" s="414">
        <f t="shared" si="27"/>
        <v>0</v>
      </c>
      <c r="Y106" s="414">
        <f t="shared" si="28"/>
        <v>0</v>
      </c>
      <c r="Z106" s="414">
        <v>-1</v>
      </c>
      <c r="AA106" s="414">
        <v>-2</v>
      </c>
      <c r="AB106" s="414">
        <v>1</v>
      </c>
      <c r="AC106" s="414">
        <v>1</v>
      </c>
      <c r="AD106" s="414">
        <v>0</v>
      </c>
      <c r="AE106" s="414">
        <v>0</v>
      </c>
      <c r="AF106" s="414">
        <v>1</v>
      </c>
      <c r="AG106" s="414">
        <v>1</v>
      </c>
      <c r="AH106" s="414">
        <v>1</v>
      </c>
      <c r="AI106" s="414">
        <v>1</v>
      </c>
      <c r="AJ106" s="412" t="s">
        <v>87</v>
      </c>
      <c r="AK106" s="412" t="s">
        <v>97</v>
      </c>
      <c r="AL106" s="418" t="s">
        <v>2166</v>
      </c>
      <c r="AM106" s="414">
        <f t="shared" si="29"/>
        <v>3</v>
      </c>
      <c r="AN106" s="414">
        <v>1</v>
      </c>
      <c r="AO106" s="414">
        <v>1</v>
      </c>
      <c r="AP106" s="414">
        <v>1</v>
      </c>
      <c r="AQ106" s="414">
        <v>1</v>
      </c>
      <c r="AR106" s="414">
        <v>1</v>
      </c>
      <c r="AS106" s="414">
        <v>0</v>
      </c>
      <c r="AT106" s="414">
        <v>0</v>
      </c>
      <c r="AU106" s="430">
        <f t="shared" si="30"/>
        <v>-1</v>
      </c>
      <c r="AV106" s="414">
        <v>0</v>
      </c>
      <c r="AW106" s="414">
        <v>0</v>
      </c>
      <c r="AX106" s="414">
        <v>0</v>
      </c>
      <c r="AY106" s="414">
        <v>0</v>
      </c>
      <c r="AZ106" s="414">
        <v>-1</v>
      </c>
      <c r="BA106" s="414">
        <v>-1</v>
      </c>
      <c r="BB106" s="414">
        <v>-1</v>
      </c>
      <c r="BC106" s="414">
        <v>-1</v>
      </c>
      <c r="BD106" s="435"/>
      <c r="BE106" s="416"/>
      <c r="BF106" s="416"/>
      <c r="BG106" s="416"/>
      <c r="BH106" s="416"/>
      <c r="BI106" s="416"/>
      <c r="BJ106" s="414">
        <v>1</v>
      </c>
      <c r="BK106" s="416"/>
      <c r="BL106" s="416"/>
      <c r="BM106" s="416"/>
      <c r="BN106" s="416"/>
      <c r="BO106" s="416"/>
      <c r="BP106" s="406"/>
      <c r="BQ106" s="406"/>
      <c r="BR106" s="406"/>
      <c r="BS106" s="406"/>
      <c r="BT106" s="406"/>
      <c r="BU106" s="406"/>
      <c r="BV106" s="406"/>
      <c r="BW106" s="406"/>
      <c r="BX106" s="406"/>
      <c r="BY106" s="406"/>
      <c r="BZ106" s="406"/>
      <c r="CA106" s="406"/>
      <c r="CB106" s="406"/>
      <c r="CC106" s="406"/>
      <c r="CD106" s="406"/>
      <c r="CE106" s="406"/>
      <c r="CF106" s="406"/>
      <c r="CG106" s="406"/>
      <c r="CH106" s="406"/>
      <c r="CI106" s="406"/>
      <c r="CJ106" s="406"/>
      <c r="CK106" s="406"/>
      <c r="CL106" s="406"/>
      <c r="CM106" s="406"/>
      <c r="CN106" s="406"/>
      <c r="CO106" s="406"/>
      <c r="CP106" s="406"/>
      <c r="CQ106" s="406"/>
      <c r="CR106" s="406"/>
      <c r="CS106" s="406"/>
      <c r="CT106" s="406"/>
      <c r="CU106" s="406"/>
      <c r="CV106" s="406"/>
      <c r="CW106" s="406"/>
      <c r="CX106" s="406"/>
      <c r="CY106" s="406"/>
      <c r="CZ106" s="406"/>
      <c r="DA106" s="406"/>
      <c r="DB106" s="406"/>
      <c r="DC106" s="406"/>
      <c r="DD106" s="406"/>
      <c r="DE106" s="406"/>
      <c r="DF106" s="406"/>
      <c r="DG106" s="406"/>
      <c r="DH106" s="406"/>
      <c r="DI106" s="406"/>
      <c r="DJ106" s="406"/>
      <c r="DK106" s="406"/>
      <c r="DL106" s="406"/>
      <c r="DM106" s="406"/>
      <c r="DN106" s="406"/>
      <c r="DO106" s="406"/>
      <c r="DP106" s="406"/>
      <c r="DQ106" s="406"/>
      <c r="DR106" s="406"/>
      <c r="DS106" s="406"/>
      <c r="DT106" s="406"/>
      <c r="DU106" s="406"/>
      <c r="DV106" s="406"/>
      <c r="DW106" s="406"/>
      <c r="DX106" s="406"/>
      <c r="DY106" s="406"/>
      <c r="DZ106" s="406"/>
      <c r="EA106" s="406"/>
      <c r="EB106" s="406"/>
      <c r="EC106" s="406"/>
      <c r="ED106" s="406"/>
      <c r="EE106" s="406"/>
      <c r="EF106" s="406"/>
      <c r="EG106" s="406"/>
      <c r="EH106" s="406"/>
      <c r="EI106" s="406"/>
      <c r="EJ106" s="406"/>
      <c r="EK106" s="406"/>
      <c r="EL106" s="406"/>
      <c r="EM106" s="406"/>
      <c r="EN106" s="406"/>
      <c r="EO106" s="406"/>
      <c r="EP106" s="406"/>
      <c r="EQ106" s="406"/>
      <c r="ER106" s="406"/>
      <c r="ES106" s="406"/>
      <c r="ET106" s="406"/>
      <c r="EU106" s="406"/>
      <c r="EV106" s="406"/>
      <c r="EW106" s="406"/>
      <c r="EX106" s="406"/>
      <c r="EY106" s="406"/>
      <c r="EZ106" s="406"/>
      <c r="FA106" s="406"/>
      <c r="FB106" s="406"/>
      <c r="FC106" s="406"/>
      <c r="FD106" s="406"/>
      <c r="FE106" s="406"/>
      <c r="FF106" s="406"/>
      <c r="FG106" s="406"/>
      <c r="FH106" s="406"/>
      <c r="FI106" s="406"/>
      <c r="FJ106" s="406"/>
      <c r="FK106" s="406"/>
      <c r="FL106" s="406"/>
      <c r="FM106" s="406"/>
      <c r="FN106" s="406"/>
      <c r="FO106" s="406"/>
      <c r="FP106" s="406"/>
      <c r="FQ106" s="406"/>
      <c r="FR106" s="406"/>
      <c r="FS106" s="406"/>
      <c r="FT106" s="406"/>
      <c r="FU106" s="406"/>
      <c r="FV106" s="406"/>
      <c r="FW106" s="406"/>
      <c r="FX106" s="406"/>
      <c r="FY106" s="406"/>
      <c r="FZ106" s="406"/>
      <c r="GA106" s="406"/>
      <c r="GB106" s="406"/>
      <c r="GC106" s="406"/>
      <c r="GD106" s="406"/>
      <c r="GE106" s="406"/>
      <c r="GF106" s="406"/>
      <c r="GG106" s="406"/>
      <c r="GH106" s="406"/>
      <c r="GI106" s="406"/>
      <c r="GJ106" s="406"/>
      <c r="GK106" s="406"/>
      <c r="GL106" s="406"/>
      <c r="GM106" s="406"/>
      <c r="GN106" s="406"/>
      <c r="GO106" s="406"/>
      <c r="GP106" s="406"/>
      <c r="GQ106" s="406"/>
      <c r="GR106" s="406"/>
      <c r="GS106" s="406"/>
      <c r="GT106" s="406"/>
      <c r="GU106" s="406"/>
      <c r="GV106" s="406"/>
      <c r="GW106" s="406"/>
      <c r="GX106" s="406"/>
      <c r="GY106" s="406"/>
      <c r="GZ106" s="406"/>
      <c r="HA106" s="406"/>
      <c r="HB106" s="406"/>
      <c r="HC106" s="406"/>
      <c r="HD106" s="406"/>
      <c r="HE106" s="406"/>
      <c r="HF106" s="406"/>
      <c r="HG106" s="406"/>
      <c r="HH106" s="406"/>
      <c r="HI106" s="406"/>
      <c r="HJ106" s="406"/>
      <c r="HK106" s="406"/>
      <c r="HL106" s="406"/>
      <c r="HM106" s="406"/>
      <c r="HN106" s="406"/>
      <c r="HO106" s="406"/>
      <c r="HP106" s="406"/>
      <c r="HQ106" s="406"/>
      <c r="HR106" s="406"/>
      <c r="HS106" s="406"/>
      <c r="HT106" s="406"/>
      <c r="HU106" s="406"/>
      <c r="HV106" s="406"/>
      <c r="HW106" s="406"/>
      <c r="HX106" s="406"/>
      <c r="HY106" s="406"/>
      <c r="HZ106" s="406"/>
      <c r="IA106" s="406"/>
      <c r="IB106" s="406"/>
      <c r="IC106" s="406"/>
      <c r="ID106" s="406"/>
      <c r="IE106" s="406"/>
      <c r="IF106" s="406"/>
      <c r="IG106" s="406"/>
      <c r="IH106" s="406"/>
      <c r="II106" s="406"/>
      <c r="IJ106" s="406"/>
      <c r="IK106" s="406"/>
      <c r="IL106" s="406"/>
      <c r="IM106" s="406"/>
      <c r="IN106" s="406"/>
      <c r="IO106" s="406"/>
      <c r="IP106" s="406"/>
      <c r="IQ106" s="406"/>
      <c r="IR106" s="406"/>
      <c r="IS106" s="406"/>
      <c r="IT106" s="406"/>
      <c r="IU106" s="406"/>
      <c r="IV106" s="406"/>
    </row>
    <row r="107" spans="1:256" s="403" customFormat="1" ht="256" hidden="1" x14ac:dyDescent="0.2">
      <c r="A107" s="455" t="s">
        <v>253</v>
      </c>
      <c r="B107" s="552" t="s">
        <v>913</v>
      </c>
      <c r="C107" s="488" t="s">
        <v>914</v>
      </c>
      <c r="D107" s="412" t="s">
        <v>182</v>
      </c>
      <c r="E107" s="412" t="s">
        <v>92</v>
      </c>
      <c r="F107" s="414">
        <v>1</v>
      </c>
      <c r="G107" s="414">
        <v>0</v>
      </c>
      <c r="H107" s="414">
        <v>0</v>
      </c>
      <c r="I107" s="416"/>
      <c r="J107" s="418" t="s">
        <v>915</v>
      </c>
      <c r="K107" s="595"/>
      <c r="L107" s="418" t="s">
        <v>916</v>
      </c>
      <c r="M107" s="427" t="s">
        <v>917</v>
      </c>
      <c r="N107" s="423">
        <f t="shared" si="25"/>
        <v>2005</v>
      </c>
      <c r="O107" s="422">
        <v>38405</v>
      </c>
      <c r="P107" s="422">
        <v>39484</v>
      </c>
      <c r="Q107" s="422">
        <v>39484</v>
      </c>
      <c r="R107" s="427" t="s">
        <v>75</v>
      </c>
      <c r="S107" s="427" t="s">
        <v>75</v>
      </c>
      <c r="T107" s="427" t="s">
        <v>75</v>
      </c>
      <c r="U107" s="427" t="s">
        <v>75</v>
      </c>
      <c r="V107" s="414">
        <v>1</v>
      </c>
      <c r="W107" s="414">
        <f t="shared" si="26"/>
        <v>1</v>
      </c>
      <c r="X107" s="414">
        <f t="shared" si="27"/>
        <v>0</v>
      </c>
      <c r="Y107" s="414">
        <f t="shared" si="28"/>
        <v>0</v>
      </c>
      <c r="Z107" s="414">
        <v>-1</v>
      </c>
      <c r="AA107" s="414">
        <v>-2</v>
      </c>
      <c r="AB107" s="414">
        <v>1</v>
      </c>
      <c r="AC107" s="414">
        <v>1</v>
      </c>
      <c r="AD107" s="414">
        <v>1</v>
      </c>
      <c r="AE107" s="414">
        <v>1</v>
      </c>
      <c r="AF107" s="414">
        <v>1</v>
      </c>
      <c r="AG107" s="430">
        <v>1</v>
      </c>
      <c r="AH107" s="414">
        <v>1</v>
      </c>
      <c r="AI107" s="414">
        <v>0</v>
      </c>
      <c r="AJ107" s="412" t="s">
        <v>185</v>
      </c>
      <c r="AK107" s="412" t="s">
        <v>97</v>
      </c>
      <c r="AL107" s="418" t="s">
        <v>918</v>
      </c>
      <c r="AM107" s="414">
        <f t="shared" si="29"/>
        <v>3</v>
      </c>
      <c r="AN107" s="414">
        <v>1</v>
      </c>
      <c r="AO107" s="414">
        <v>1</v>
      </c>
      <c r="AP107" s="414">
        <v>1</v>
      </c>
      <c r="AQ107" s="414">
        <v>1</v>
      </c>
      <c r="AR107" s="414">
        <v>1</v>
      </c>
      <c r="AS107" s="414">
        <v>0</v>
      </c>
      <c r="AT107" s="414">
        <v>0</v>
      </c>
      <c r="AU107" s="430">
        <f t="shared" si="30"/>
        <v>-1</v>
      </c>
      <c r="AV107" s="430">
        <v>0</v>
      </c>
      <c r="AW107" s="430">
        <v>0</v>
      </c>
      <c r="AX107" s="430">
        <v>1</v>
      </c>
      <c r="AY107" s="414">
        <v>0</v>
      </c>
      <c r="AZ107" s="414">
        <v>0</v>
      </c>
      <c r="BA107" s="414">
        <v>0</v>
      </c>
      <c r="BB107" s="414">
        <v>0</v>
      </c>
      <c r="BC107" s="414">
        <v>0</v>
      </c>
      <c r="BD107" s="435"/>
      <c r="BE107" s="416"/>
      <c r="BF107" s="412" t="s">
        <v>919</v>
      </c>
      <c r="BG107" s="416"/>
      <c r="BH107" s="416"/>
      <c r="BI107" s="414">
        <v>1</v>
      </c>
      <c r="BJ107" s="414">
        <v>1</v>
      </c>
      <c r="BK107" s="416"/>
      <c r="BL107" s="416"/>
      <c r="BM107" s="416"/>
      <c r="BN107" s="416"/>
      <c r="BO107" s="416"/>
      <c r="BP107" s="406"/>
      <c r="BQ107" s="406"/>
      <c r="BR107" s="406"/>
      <c r="BS107" s="406"/>
      <c r="BT107" s="406"/>
      <c r="BU107" s="406"/>
      <c r="BV107" s="406"/>
      <c r="BW107" s="406"/>
      <c r="BX107" s="406"/>
      <c r="BY107" s="406"/>
      <c r="BZ107" s="406"/>
      <c r="CA107" s="406"/>
      <c r="CB107" s="406"/>
      <c r="CC107" s="406"/>
      <c r="CD107" s="406"/>
      <c r="CE107" s="406"/>
      <c r="CF107" s="406"/>
      <c r="CG107" s="406"/>
      <c r="CH107" s="406"/>
      <c r="CI107" s="406"/>
      <c r="CJ107" s="406"/>
      <c r="CK107" s="406"/>
      <c r="CL107" s="406"/>
      <c r="CM107" s="406"/>
      <c r="CN107" s="406"/>
      <c r="CO107" s="406"/>
      <c r="CP107" s="406"/>
      <c r="CQ107" s="406"/>
      <c r="CR107" s="406"/>
      <c r="CS107" s="406"/>
      <c r="CT107" s="406"/>
      <c r="CU107" s="406"/>
      <c r="CV107" s="406"/>
      <c r="CW107" s="406"/>
      <c r="CX107" s="406"/>
      <c r="CY107" s="406"/>
      <c r="CZ107" s="406"/>
      <c r="DA107" s="406"/>
      <c r="DB107" s="406"/>
      <c r="DC107" s="406"/>
      <c r="DD107" s="406"/>
      <c r="DE107" s="406"/>
      <c r="DF107" s="406"/>
      <c r="DG107" s="406"/>
      <c r="DH107" s="406"/>
      <c r="DI107" s="406"/>
      <c r="DJ107" s="406"/>
      <c r="DK107" s="406"/>
      <c r="DL107" s="406"/>
      <c r="DM107" s="406"/>
      <c r="DN107" s="406"/>
      <c r="DO107" s="406"/>
      <c r="DP107" s="406"/>
      <c r="DQ107" s="406"/>
      <c r="DR107" s="406"/>
      <c r="DS107" s="406"/>
      <c r="DT107" s="406"/>
      <c r="DU107" s="406"/>
      <c r="DV107" s="406"/>
      <c r="DW107" s="406"/>
      <c r="DX107" s="406"/>
      <c r="DY107" s="406"/>
      <c r="DZ107" s="406"/>
      <c r="EA107" s="406"/>
      <c r="EB107" s="406"/>
      <c r="EC107" s="406"/>
      <c r="ED107" s="406"/>
      <c r="EE107" s="406"/>
      <c r="EF107" s="406"/>
      <c r="EG107" s="406"/>
      <c r="EH107" s="406"/>
      <c r="EI107" s="406"/>
      <c r="EJ107" s="406"/>
      <c r="EK107" s="406"/>
      <c r="EL107" s="406"/>
      <c r="EM107" s="406"/>
      <c r="EN107" s="406"/>
      <c r="EO107" s="406"/>
      <c r="EP107" s="406"/>
      <c r="EQ107" s="406"/>
      <c r="ER107" s="406"/>
      <c r="ES107" s="406"/>
      <c r="ET107" s="406"/>
      <c r="EU107" s="406"/>
      <c r="EV107" s="406"/>
      <c r="EW107" s="406"/>
      <c r="EX107" s="406"/>
      <c r="EY107" s="406"/>
      <c r="EZ107" s="406"/>
      <c r="FA107" s="406"/>
      <c r="FB107" s="406"/>
      <c r="FC107" s="406"/>
      <c r="FD107" s="406"/>
      <c r="FE107" s="406"/>
      <c r="FF107" s="406"/>
      <c r="FG107" s="406"/>
      <c r="FH107" s="406"/>
      <c r="FI107" s="406"/>
      <c r="FJ107" s="406"/>
      <c r="FK107" s="406"/>
      <c r="FL107" s="406"/>
      <c r="FM107" s="406"/>
      <c r="FN107" s="406"/>
      <c r="FO107" s="406"/>
      <c r="FP107" s="406"/>
      <c r="FQ107" s="406"/>
      <c r="FR107" s="406"/>
      <c r="FS107" s="406"/>
      <c r="FT107" s="406"/>
      <c r="FU107" s="406"/>
      <c r="FV107" s="406"/>
      <c r="FW107" s="406"/>
      <c r="FX107" s="406"/>
      <c r="FY107" s="406"/>
      <c r="FZ107" s="406"/>
      <c r="GA107" s="406"/>
      <c r="GB107" s="406"/>
      <c r="GC107" s="406"/>
      <c r="GD107" s="406"/>
      <c r="GE107" s="406"/>
      <c r="GF107" s="406"/>
      <c r="GG107" s="406"/>
      <c r="GH107" s="406"/>
      <c r="GI107" s="406"/>
      <c r="GJ107" s="406"/>
      <c r="GK107" s="406"/>
      <c r="GL107" s="406"/>
      <c r="GM107" s="406"/>
      <c r="GN107" s="406"/>
      <c r="GO107" s="406"/>
      <c r="GP107" s="406"/>
      <c r="GQ107" s="406"/>
      <c r="GR107" s="406"/>
      <c r="GS107" s="406"/>
      <c r="GT107" s="406"/>
      <c r="GU107" s="406"/>
      <c r="GV107" s="406"/>
      <c r="GW107" s="406"/>
      <c r="GX107" s="406"/>
      <c r="GY107" s="406"/>
      <c r="GZ107" s="406"/>
      <c r="HA107" s="406"/>
      <c r="HB107" s="406"/>
      <c r="HC107" s="406"/>
      <c r="HD107" s="406"/>
      <c r="HE107" s="406"/>
      <c r="HF107" s="406"/>
      <c r="HG107" s="406"/>
      <c r="HH107" s="406"/>
      <c r="HI107" s="406"/>
      <c r="HJ107" s="406"/>
      <c r="HK107" s="406"/>
      <c r="HL107" s="406"/>
      <c r="HM107" s="406"/>
      <c r="HN107" s="406"/>
      <c r="HO107" s="406"/>
      <c r="HP107" s="406"/>
      <c r="HQ107" s="406"/>
      <c r="HR107" s="406"/>
      <c r="HS107" s="406"/>
      <c r="HT107" s="406"/>
      <c r="HU107" s="406"/>
      <c r="HV107" s="406"/>
      <c r="HW107" s="406"/>
      <c r="HX107" s="406"/>
      <c r="HY107" s="406"/>
      <c r="HZ107" s="406"/>
      <c r="IA107" s="406"/>
      <c r="IB107" s="406"/>
      <c r="IC107" s="406"/>
      <c r="ID107" s="406"/>
      <c r="IE107" s="406"/>
      <c r="IF107" s="406"/>
      <c r="IG107" s="406"/>
      <c r="IH107" s="406"/>
      <c r="II107" s="406"/>
      <c r="IJ107" s="406"/>
      <c r="IK107" s="406"/>
      <c r="IL107" s="406"/>
      <c r="IM107" s="406"/>
      <c r="IN107" s="406"/>
      <c r="IO107" s="406"/>
      <c r="IP107" s="406"/>
      <c r="IQ107" s="406"/>
      <c r="IR107" s="406"/>
      <c r="IS107" s="406"/>
      <c r="IT107" s="406"/>
      <c r="IU107" s="406"/>
      <c r="IV107" s="406"/>
    </row>
    <row r="108" spans="1:256" s="403" customFormat="1" ht="256" hidden="1" x14ac:dyDescent="0.2">
      <c r="A108" s="455" t="s">
        <v>253</v>
      </c>
      <c r="B108" s="552" t="s">
        <v>913</v>
      </c>
      <c r="C108" s="488" t="s">
        <v>920</v>
      </c>
      <c r="D108" s="412" t="s">
        <v>182</v>
      </c>
      <c r="E108" s="412" t="s">
        <v>92</v>
      </c>
      <c r="F108" s="414">
        <v>1</v>
      </c>
      <c r="G108" s="414">
        <v>0</v>
      </c>
      <c r="H108" s="414">
        <v>0</v>
      </c>
      <c r="I108" s="416"/>
      <c r="J108" s="418" t="s">
        <v>915</v>
      </c>
      <c r="K108" s="595"/>
      <c r="L108" s="418" t="s">
        <v>916</v>
      </c>
      <c r="M108" s="427" t="s">
        <v>917</v>
      </c>
      <c r="N108" s="423">
        <f t="shared" si="25"/>
        <v>2005</v>
      </c>
      <c r="O108" s="422">
        <v>38405</v>
      </c>
      <c r="P108" s="422">
        <v>39484</v>
      </c>
      <c r="Q108" s="422">
        <v>39484</v>
      </c>
      <c r="R108" s="427" t="s">
        <v>75</v>
      </c>
      <c r="S108" s="427" t="s">
        <v>75</v>
      </c>
      <c r="T108" s="427" t="s">
        <v>75</v>
      </c>
      <c r="U108" s="427" t="s">
        <v>75</v>
      </c>
      <c r="V108" s="414">
        <v>1</v>
      </c>
      <c r="W108" s="414">
        <f t="shared" si="26"/>
        <v>1</v>
      </c>
      <c r="X108" s="414">
        <f t="shared" si="27"/>
        <v>0</v>
      </c>
      <c r="Y108" s="414">
        <f t="shared" si="28"/>
        <v>0</v>
      </c>
      <c r="Z108" s="414">
        <v>-1</v>
      </c>
      <c r="AA108" s="414">
        <v>-2</v>
      </c>
      <c r="AB108" s="414">
        <v>1</v>
      </c>
      <c r="AC108" s="414">
        <v>1</v>
      </c>
      <c r="AD108" s="414">
        <v>1</v>
      </c>
      <c r="AE108" s="414">
        <v>1</v>
      </c>
      <c r="AF108" s="414">
        <v>1</v>
      </c>
      <c r="AG108" s="430">
        <v>1</v>
      </c>
      <c r="AH108" s="414">
        <v>1</v>
      </c>
      <c r="AI108" s="414">
        <v>0</v>
      </c>
      <c r="AJ108" s="412" t="s">
        <v>185</v>
      </c>
      <c r="AK108" s="412" t="s">
        <v>97</v>
      </c>
      <c r="AL108" s="418" t="s">
        <v>918</v>
      </c>
      <c r="AM108" s="414">
        <f t="shared" si="29"/>
        <v>3</v>
      </c>
      <c r="AN108" s="414">
        <v>1</v>
      </c>
      <c r="AO108" s="414">
        <v>1</v>
      </c>
      <c r="AP108" s="414">
        <v>1</v>
      </c>
      <c r="AQ108" s="414">
        <v>1</v>
      </c>
      <c r="AR108" s="414">
        <v>1</v>
      </c>
      <c r="AS108" s="414">
        <v>0</v>
      </c>
      <c r="AT108" s="414">
        <v>0</v>
      </c>
      <c r="AU108" s="430">
        <f t="shared" si="30"/>
        <v>-1</v>
      </c>
      <c r="AV108" s="430">
        <v>0</v>
      </c>
      <c r="AW108" s="430">
        <v>0</v>
      </c>
      <c r="AX108" s="430">
        <v>1</v>
      </c>
      <c r="AY108" s="414">
        <v>0</v>
      </c>
      <c r="AZ108" s="414">
        <v>0</v>
      </c>
      <c r="BA108" s="414">
        <v>0</v>
      </c>
      <c r="BB108" s="414">
        <v>0</v>
      </c>
      <c r="BC108" s="414">
        <v>0</v>
      </c>
      <c r="BD108" s="435"/>
      <c r="BE108" s="416"/>
      <c r="BF108" s="412" t="s">
        <v>919</v>
      </c>
      <c r="BG108" s="416"/>
      <c r="BH108" s="416"/>
      <c r="BI108" s="414">
        <v>1</v>
      </c>
      <c r="BJ108" s="414">
        <v>1</v>
      </c>
      <c r="BK108" s="416"/>
      <c r="BL108" s="416"/>
      <c r="BM108" s="416"/>
      <c r="BN108" s="416"/>
      <c r="BO108" s="416"/>
      <c r="BP108" s="406"/>
      <c r="BQ108" s="406"/>
      <c r="BR108" s="406"/>
      <c r="BS108" s="406"/>
      <c r="BT108" s="406"/>
      <c r="BU108" s="406"/>
      <c r="BV108" s="406"/>
      <c r="BW108" s="406"/>
      <c r="BX108" s="406"/>
      <c r="BY108" s="406"/>
      <c r="BZ108" s="406"/>
      <c r="CA108" s="406"/>
      <c r="CB108" s="406"/>
      <c r="CC108" s="406"/>
      <c r="CD108" s="406"/>
      <c r="CE108" s="406"/>
      <c r="CF108" s="406"/>
      <c r="CG108" s="406"/>
      <c r="CH108" s="406"/>
      <c r="CI108" s="406"/>
      <c r="CJ108" s="406"/>
      <c r="CK108" s="406"/>
      <c r="CL108" s="406"/>
      <c r="CM108" s="406"/>
      <c r="CN108" s="406"/>
      <c r="CO108" s="406"/>
      <c r="CP108" s="406"/>
      <c r="CQ108" s="406"/>
      <c r="CR108" s="406"/>
      <c r="CS108" s="406"/>
      <c r="CT108" s="406"/>
      <c r="CU108" s="406"/>
      <c r="CV108" s="406"/>
      <c r="CW108" s="406"/>
      <c r="CX108" s="406"/>
      <c r="CY108" s="406"/>
      <c r="CZ108" s="406"/>
      <c r="DA108" s="406"/>
      <c r="DB108" s="406"/>
      <c r="DC108" s="406"/>
      <c r="DD108" s="406"/>
      <c r="DE108" s="406"/>
      <c r="DF108" s="406"/>
      <c r="DG108" s="406"/>
      <c r="DH108" s="406"/>
      <c r="DI108" s="406"/>
      <c r="DJ108" s="406"/>
      <c r="DK108" s="406"/>
      <c r="DL108" s="406"/>
      <c r="DM108" s="406"/>
      <c r="DN108" s="406"/>
      <c r="DO108" s="406"/>
      <c r="DP108" s="406"/>
      <c r="DQ108" s="406"/>
      <c r="DR108" s="406"/>
      <c r="DS108" s="406"/>
      <c r="DT108" s="406"/>
      <c r="DU108" s="406"/>
      <c r="DV108" s="406"/>
      <c r="DW108" s="406"/>
      <c r="DX108" s="406"/>
      <c r="DY108" s="406"/>
      <c r="DZ108" s="406"/>
      <c r="EA108" s="406"/>
      <c r="EB108" s="406"/>
      <c r="EC108" s="406"/>
      <c r="ED108" s="406"/>
      <c r="EE108" s="406"/>
      <c r="EF108" s="406"/>
      <c r="EG108" s="406"/>
      <c r="EH108" s="406"/>
      <c r="EI108" s="406"/>
      <c r="EJ108" s="406"/>
      <c r="EK108" s="406"/>
      <c r="EL108" s="406"/>
      <c r="EM108" s="406"/>
      <c r="EN108" s="406"/>
      <c r="EO108" s="406"/>
      <c r="EP108" s="406"/>
      <c r="EQ108" s="406"/>
      <c r="ER108" s="406"/>
      <c r="ES108" s="406"/>
      <c r="ET108" s="406"/>
      <c r="EU108" s="406"/>
      <c r="EV108" s="406"/>
      <c r="EW108" s="406"/>
      <c r="EX108" s="406"/>
      <c r="EY108" s="406"/>
      <c r="EZ108" s="406"/>
      <c r="FA108" s="406"/>
      <c r="FB108" s="406"/>
      <c r="FC108" s="406"/>
      <c r="FD108" s="406"/>
      <c r="FE108" s="406"/>
      <c r="FF108" s="406"/>
      <c r="FG108" s="406"/>
      <c r="FH108" s="406"/>
      <c r="FI108" s="406"/>
      <c r="FJ108" s="406"/>
      <c r="FK108" s="406"/>
      <c r="FL108" s="406"/>
      <c r="FM108" s="406"/>
      <c r="FN108" s="406"/>
      <c r="FO108" s="406"/>
      <c r="FP108" s="406"/>
      <c r="FQ108" s="406"/>
      <c r="FR108" s="406"/>
      <c r="FS108" s="406"/>
      <c r="FT108" s="406"/>
      <c r="FU108" s="406"/>
      <c r="FV108" s="406"/>
      <c r="FW108" s="406"/>
      <c r="FX108" s="406"/>
      <c r="FY108" s="406"/>
      <c r="FZ108" s="406"/>
      <c r="GA108" s="406"/>
      <c r="GB108" s="406"/>
      <c r="GC108" s="406"/>
      <c r="GD108" s="406"/>
      <c r="GE108" s="406"/>
      <c r="GF108" s="406"/>
      <c r="GG108" s="406"/>
      <c r="GH108" s="406"/>
      <c r="GI108" s="406"/>
      <c r="GJ108" s="406"/>
      <c r="GK108" s="406"/>
      <c r="GL108" s="406"/>
      <c r="GM108" s="406"/>
      <c r="GN108" s="406"/>
      <c r="GO108" s="406"/>
      <c r="GP108" s="406"/>
      <c r="GQ108" s="406"/>
      <c r="GR108" s="406"/>
      <c r="GS108" s="406"/>
      <c r="GT108" s="406"/>
      <c r="GU108" s="406"/>
      <c r="GV108" s="406"/>
      <c r="GW108" s="406"/>
      <c r="GX108" s="406"/>
      <c r="GY108" s="406"/>
      <c r="GZ108" s="406"/>
      <c r="HA108" s="406"/>
      <c r="HB108" s="406"/>
      <c r="HC108" s="406"/>
      <c r="HD108" s="406"/>
      <c r="HE108" s="406"/>
      <c r="HF108" s="406"/>
      <c r="HG108" s="406"/>
      <c r="HH108" s="406"/>
      <c r="HI108" s="406"/>
      <c r="HJ108" s="406"/>
      <c r="HK108" s="406"/>
      <c r="HL108" s="406"/>
      <c r="HM108" s="406"/>
      <c r="HN108" s="406"/>
      <c r="HO108" s="406"/>
      <c r="HP108" s="406"/>
      <c r="HQ108" s="406"/>
      <c r="HR108" s="406"/>
      <c r="HS108" s="406"/>
      <c r="HT108" s="406"/>
      <c r="HU108" s="406"/>
      <c r="HV108" s="406"/>
      <c r="HW108" s="406"/>
      <c r="HX108" s="406"/>
      <c r="HY108" s="406"/>
      <c r="HZ108" s="406"/>
      <c r="IA108" s="406"/>
      <c r="IB108" s="406"/>
      <c r="IC108" s="406"/>
      <c r="ID108" s="406"/>
      <c r="IE108" s="406"/>
      <c r="IF108" s="406"/>
      <c r="IG108" s="406"/>
      <c r="IH108" s="406"/>
      <c r="II108" s="406"/>
      <c r="IJ108" s="406"/>
      <c r="IK108" s="406"/>
      <c r="IL108" s="406"/>
      <c r="IM108" s="406"/>
      <c r="IN108" s="406"/>
      <c r="IO108" s="406"/>
      <c r="IP108" s="406"/>
      <c r="IQ108" s="406"/>
      <c r="IR108" s="406"/>
      <c r="IS108" s="406"/>
      <c r="IT108" s="406"/>
      <c r="IU108" s="406"/>
      <c r="IV108" s="406"/>
    </row>
    <row r="109" spans="1:256" s="403" customFormat="1" ht="48" hidden="1" x14ac:dyDescent="0.2">
      <c r="A109" s="455" t="s">
        <v>489</v>
      </c>
      <c r="B109" s="552" t="s">
        <v>181</v>
      </c>
      <c r="C109" s="488" t="s">
        <v>490</v>
      </c>
      <c r="D109" s="412" t="s">
        <v>182</v>
      </c>
      <c r="E109" s="412" t="s">
        <v>70</v>
      </c>
      <c r="F109" s="414">
        <v>1</v>
      </c>
      <c r="G109" s="414">
        <v>0</v>
      </c>
      <c r="H109" s="414">
        <v>0</v>
      </c>
      <c r="I109" s="416"/>
      <c r="J109" s="587"/>
      <c r="K109" s="531" t="s">
        <v>352</v>
      </c>
      <c r="L109" s="418" t="s">
        <v>491</v>
      </c>
      <c r="M109" s="422"/>
      <c r="N109" s="423">
        <f t="shared" si="25"/>
        <v>1994</v>
      </c>
      <c r="O109" s="422">
        <v>34516</v>
      </c>
      <c r="P109" s="422">
        <v>34848</v>
      </c>
      <c r="Q109" s="427" t="s">
        <v>75</v>
      </c>
      <c r="R109" s="422">
        <v>35133</v>
      </c>
      <c r="S109" s="427" t="s">
        <v>75</v>
      </c>
      <c r="T109" s="427" t="s">
        <v>75</v>
      </c>
      <c r="U109" s="427" t="s">
        <v>75</v>
      </c>
      <c r="V109" s="423">
        <v>1</v>
      </c>
      <c r="W109" s="414">
        <f t="shared" si="26"/>
        <v>0</v>
      </c>
      <c r="X109" s="414">
        <f t="shared" si="27"/>
        <v>0</v>
      </c>
      <c r="Y109" s="414">
        <f t="shared" si="28"/>
        <v>0</v>
      </c>
      <c r="Z109" s="414">
        <v>-1</v>
      </c>
      <c r="AA109" s="414">
        <v>-2</v>
      </c>
      <c r="AB109" s="414">
        <v>0</v>
      </c>
      <c r="AC109" s="414">
        <v>1</v>
      </c>
      <c r="AD109" s="414">
        <v>1</v>
      </c>
      <c r="AE109" s="414">
        <v>1</v>
      </c>
      <c r="AF109" s="414">
        <v>1</v>
      </c>
      <c r="AG109" s="430">
        <v>1</v>
      </c>
      <c r="AH109" s="430">
        <v>1</v>
      </c>
      <c r="AI109" s="430">
        <v>1</v>
      </c>
      <c r="AJ109" s="412" t="s">
        <v>185</v>
      </c>
      <c r="AK109" s="412" t="s">
        <v>77</v>
      </c>
      <c r="AL109" s="418" t="s">
        <v>483</v>
      </c>
      <c r="AM109" s="414">
        <f t="shared" si="29"/>
        <v>1</v>
      </c>
      <c r="AN109" s="414">
        <v>1</v>
      </c>
      <c r="AO109" s="414">
        <v>-1</v>
      </c>
      <c r="AP109" s="414">
        <v>1</v>
      </c>
      <c r="AQ109" s="414">
        <v>1</v>
      </c>
      <c r="AR109" s="414">
        <v>1</v>
      </c>
      <c r="AS109" s="414">
        <v>0</v>
      </c>
      <c r="AT109" s="414">
        <v>-1</v>
      </c>
      <c r="AU109" s="430">
        <f t="shared" si="30"/>
        <v>-1</v>
      </c>
      <c r="AV109" s="430">
        <v>0</v>
      </c>
      <c r="AW109" s="430">
        <v>0</v>
      </c>
      <c r="AX109" s="430">
        <v>1</v>
      </c>
      <c r="AY109" s="414">
        <v>0</v>
      </c>
      <c r="AZ109" s="414">
        <v>0</v>
      </c>
      <c r="BA109" s="414">
        <v>0</v>
      </c>
      <c r="BB109" s="414">
        <v>0</v>
      </c>
      <c r="BC109" s="414">
        <v>0</v>
      </c>
      <c r="BD109" s="435"/>
      <c r="BE109" s="416"/>
      <c r="BF109" s="416"/>
      <c r="BG109" s="416"/>
      <c r="BH109" s="416"/>
      <c r="BI109" s="414">
        <v>1</v>
      </c>
      <c r="BJ109" s="414">
        <v>0</v>
      </c>
      <c r="BK109" s="416"/>
      <c r="BL109" s="416"/>
      <c r="BM109" s="416"/>
      <c r="BN109" s="416"/>
      <c r="BO109" s="416"/>
      <c r="BP109" s="406"/>
      <c r="BQ109" s="406"/>
      <c r="BR109" s="406"/>
      <c r="BS109" s="406"/>
      <c r="BT109" s="406"/>
      <c r="BU109" s="406"/>
      <c r="BV109" s="406"/>
      <c r="BW109" s="406"/>
      <c r="BX109" s="406"/>
      <c r="BY109" s="406"/>
      <c r="BZ109" s="406"/>
      <c r="CA109" s="406"/>
      <c r="CB109" s="406"/>
      <c r="CC109" s="406"/>
      <c r="CD109" s="406"/>
      <c r="CE109" s="406"/>
      <c r="CF109" s="406"/>
      <c r="CG109" s="406"/>
      <c r="CH109" s="406"/>
      <c r="CI109" s="406"/>
      <c r="CJ109" s="406"/>
      <c r="CK109" s="406"/>
      <c r="CL109" s="406"/>
      <c r="CM109" s="406"/>
      <c r="CN109" s="406"/>
      <c r="CO109" s="406"/>
      <c r="CP109" s="406"/>
      <c r="CQ109" s="406"/>
      <c r="CR109" s="406"/>
      <c r="CS109" s="406"/>
      <c r="CT109" s="406"/>
      <c r="CU109" s="406"/>
      <c r="CV109" s="406"/>
      <c r="CW109" s="406"/>
      <c r="CX109" s="406"/>
      <c r="CY109" s="406"/>
      <c r="CZ109" s="406"/>
      <c r="DA109" s="406"/>
      <c r="DB109" s="406"/>
      <c r="DC109" s="406"/>
      <c r="DD109" s="406"/>
      <c r="DE109" s="406"/>
      <c r="DF109" s="406"/>
      <c r="DG109" s="406"/>
      <c r="DH109" s="406"/>
      <c r="DI109" s="406"/>
      <c r="DJ109" s="406"/>
      <c r="DK109" s="406"/>
      <c r="DL109" s="406"/>
      <c r="DM109" s="406"/>
      <c r="DN109" s="406"/>
      <c r="DO109" s="406"/>
      <c r="DP109" s="406"/>
      <c r="DQ109" s="406"/>
      <c r="DR109" s="406"/>
      <c r="DS109" s="406"/>
      <c r="DT109" s="406"/>
      <c r="DU109" s="406"/>
      <c r="DV109" s="406"/>
      <c r="DW109" s="406"/>
      <c r="DX109" s="406"/>
      <c r="DY109" s="406"/>
      <c r="DZ109" s="406"/>
      <c r="EA109" s="406"/>
      <c r="EB109" s="406"/>
      <c r="EC109" s="406"/>
      <c r="ED109" s="406"/>
      <c r="EE109" s="406"/>
      <c r="EF109" s="406"/>
      <c r="EG109" s="406"/>
      <c r="EH109" s="406"/>
      <c r="EI109" s="406"/>
      <c r="EJ109" s="406"/>
      <c r="EK109" s="406"/>
      <c r="EL109" s="406"/>
      <c r="EM109" s="406"/>
      <c r="EN109" s="406"/>
      <c r="EO109" s="406"/>
      <c r="EP109" s="406"/>
      <c r="EQ109" s="406"/>
      <c r="ER109" s="406"/>
      <c r="ES109" s="406"/>
      <c r="ET109" s="406"/>
      <c r="EU109" s="406"/>
      <c r="EV109" s="406"/>
      <c r="EW109" s="406"/>
      <c r="EX109" s="406"/>
      <c r="EY109" s="406"/>
      <c r="EZ109" s="406"/>
      <c r="FA109" s="406"/>
      <c r="FB109" s="406"/>
      <c r="FC109" s="406"/>
      <c r="FD109" s="406"/>
      <c r="FE109" s="406"/>
      <c r="FF109" s="406"/>
      <c r="FG109" s="406"/>
      <c r="FH109" s="406"/>
      <c r="FI109" s="406"/>
      <c r="FJ109" s="406"/>
      <c r="FK109" s="406"/>
      <c r="FL109" s="406"/>
      <c r="FM109" s="406"/>
      <c r="FN109" s="406"/>
      <c r="FO109" s="406"/>
      <c r="FP109" s="406"/>
      <c r="FQ109" s="406"/>
      <c r="FR109" s="406"/>
      <c r="FS109" s="406"/>
      <c r="FT109" s="406"/>
      <c r="FU109" s="406"/>
      <c r="FV109" s="406"/>
      <c r="FW109" s="406"/>
      <c r="FX109" s="406"/>
      <c r="FY109" s="406"/>
      <c r="FZ109" s="406"/>
      <c r="GA109" s="406"/>
      <c r="GB109" s="406"/>
      <c r="GC109" s="406"/>
      <c r="GD109" s="406"/>
      <c r="GE109" s="406"/>
      <c r="GF109" s="406"/>
      <c r="GG109" s="406"/>
      <c r="GH109" s="406"/>
      <c r="GI109" s="406"/>
      <c r="GJ109" s="406"/>
      <c r="GK109" s="406"/>
      <c r="GL109" s="406"/>
      <c r="GM109" s="406"/>
      <c r="GN109" s="406"/>
      <c r="GO109" s="406"/>
      <c r="GP109" s="406"/>
      <c r="GQ109" s="406"/>
      <c r="GR109" s="406"/>
      <c r="GS109" s="406"/>
      <c r="GT109" s="406"/>
      <c r="GU109" s="406"/>
      <c r="GV109" s="406"/>
      <c r="GW109" s="406"/>
      <c r="GX109" s="406"/>
      <c r="GY109" s="406"/>
      <c r="GZ109" s="406"/>
      <c r="HA109" s="406"/>
      <c r="HB109" s="406"/>
      <c r="HC109" s="406"/>
      <c r="HD109" s="406"/>
      <c r="HE109" s="406"/>
      <c r="HF109" s="406"/>
      <c r="HG109" s="406"/>
      <c r="HH109" s="406"/>
      <c r="HI109" s="406"/>
      <c r="HJ109" s="406"/>
      <c r="HK109" s="406"/>
      <c r="HL109" s="406"/>
      <c r="HM109" s="406"/>
      <c r="HN109" s="406"/>
      <c r="HO109" s="406"/>
      <c r="HP109" s="406"/>
      <c r="HQ109" s="406"/>
      <c r="HR109" s="406"/>
      <c r="HS109" s="406"/>
      <c r="HT109" s="406"/>
      <c r="HU109" s="406"/>
      <c r="HV109" s="406"/>
      <c r="HW109" s="406"/>
      <c r="HX109" s="406"/>
      <c r="HY109" s="406"/>
      <c r="HZ109" s="406"/>
      <c r="IA109" s="406"/>
      <c r="IB109" s="406"/>
      <c r="IC109" s="406"/>
      <c r="ID109" s="406"/>
      <c r="IE109" s="406"/>
      <c r="IF109" s="406"/>
      <c r="IG109" s="406"/>
      <c r="IH109" s="406"/>
      <c r="II109" s="406"/>
      <c r="IJ109" s="406"/>
      <c r="IK109" s="406"/>
      <c r="IL109" s="406"/>
      <c r="IM109" s="406"/>
      <c r="IN109" s="406"/>
      <c r="IO109" s="406"/>
      <c r="IP109" s="406"/>
      <c r="IQ109" s="406"/>
      <c r="IR109" s="406"/>
      <c r="IS109" s="406"/>
      <c r="IT109" s="406"/>
      <c r="IU109" s="406"/>
      <c r="IV109" s="406"/>
    </row>
    <row r="110" spans="1:256" s="403" customFormat="1" ht="256" hidden="1" x14ac:dyDescent="0.2">
      <c r="A110" s="455" t="s">
        <v>253</v>
      </c>
      <c r="B110" s="552" t="s">
        <v>913</v>
      </c>
      <c r="C110" s="488" t="s">
        <v>921</v>
      </c>
      <c r="D110" s="412" t="s">
        <v>182</v>
      </c>
      <c r="E110" s="412" t="s">
        <v>92</v>
      </c>
      <c r="F110" s="414">
        <v>1</v>
      </c>
      <c r="G110" s="414">
        <v>0</v>
      </c>
      <c r="H110" s="414">
        <v>0</v>
      </c>
      <c r="I110" s="416"/>
      <c r="J110" s="418" t="s">
        <v>915</v>
      </c>
      <c r="K110" s="595"/>
      <c r="L110" s="418" t="s">
        <v>916</v>
      </c>
      <c r="M110" s="427" t="s">
        <v>917</v>
      </c>
      <c r="N110" s="423">
        <f t="shared" si="25"/>
        <v>2005</v>
      </c>
      <c r="O110" s="422">
        <v>38405</v>
      </c>
      <c r="P110" s="422">
        <v>39484</v>
      </c>
      <c r="Q110" s="422">
        <v>39484</v>
      </c>
      <c r="R110" s="427" t="s">
        <v>75</v>
      </c>
      <c r="S110" s="427" t="s">
        <v>75</v>
      </c>
      <c r="T110" s="427" t="s">
        <v>75</v>
      </c>
      <c r="U110" s="427" t="s">
        <v>75</v>
      </c>
      <c r="V110" s="414">
        <v>1</v>
      </c>
      <c r="W110" s="414">
        <f t="shared" si="26"/>
        <v>1</v>
      </c>
      <c r="X110" s="414">
        <f t="shared" si="27"/>
        <v>0</v>
      </c>
      <c r="Y110" s="414">
        <f t="shared" si="28"/>
        <v>0</v>
      </c>
      <c r="Z110" s="414">
        <v>-1</v>
      </c>
      <c r="AA110" s="414">
        <v>-2</v>
      </c>
      <c r="AB110" s="414">
        <v>1</v>
      </c>
      <c r="AC110" s="414">
        <v>1</v>
      </c>
      <c r="AD110" s="414">
        <v>1</v>
      </c>
      <c r="AE110" s="414">
        <v>1</v>
      </c>
      <c r="AF110" s="414">
        <v>1</v>
      </c>
      <c r="AG110" s="430">
        <v>1</v>
      </c>
      <c r="AH110" s="414">
        <v>1</v>
      </c>
      <c r="AI110" s="414">
        <v>0</v>
      </c>
      <c r="AJ110" s="412" t="s">
        <v>185</v>
      </c>
      <c r="AK110" s="412" t="s">
        <v>97</v>
      </c>
      <c r="AL110" s="418" t="s">
        <v>918</v>
      </c>
      <c r="AM110" s="414">
        <f t="shared" si="29"/>
        <v>3</v>
      </c>
      <c r="AN110" s="414">
        <v>1</v>
      </c>
      <c r="AO110" s="414">
        <v>1</v>
      </c>
      <c r="AP110" s="414">
        <v>1</v>
      </c>
      <c r="AQ110" s="414">
        <v>1</v>
      </c>
      <c r="AR110" s="414">
        <v>1</v>
      </c>
      <c r="AS110" s="414">
        <v>-1</v>
      </c>
      <c r="AT110" s="414">
        <v>0</v>
      </c>
      <c r="AU110" s="430">
        <f t="shared" si="30"/>
        <v>-1</v>
      </c>
      <c r="AV110" s="430">
        <v>0</v>
      </c>
      <c r="AW110" s="430">
        <v>0</v>
      </c>
      <c r="AX110" s="430">
        <v>1</v>
      </c>
      <c r="AY110" s="414">
        <v>0</v>
      </c>
      <c r="AZ110" s="414">
        <v>0</v>
      </c>
      <c r="BA110" s="414">
        <v>0</v>
      </c>
      <c r="BB110" s="414">
        <v>0</v>
      </c>
      <c r="BC110" s="414">
        <v>0</v>
      </c>
      <c r="BD110" s="435"/>
      <c r="BE110" s="416"/>
      <c r="BF110" s="412" t="s">
        <v>919</v>
      </c>
      <c r="BG110" s="416"/>
      <c r="BH110" s="416"/>
      <c r="BI110" s="414">
        <v>1</v>
      </c>
      <c r="BJ110" s="414">
        <v>1</v>
      </c>
      <c r="BK110" s="416"/>
      <c r="BL110" s="416"/>
      <c r="BM110" s="416"/>
      <c r="BN110" s="416"/>
      <c r="BO110" s="416"/>
      <c r="BP110" s="406"/>
      <c r="BQ110" s="406"/>
      <c r="BR110" s="406"/>
      <c r="BS110" s="406"/>
      <c r="BT110" s="406"/>
      <c r="BU110" s="406"/>
      <c r="BV110" s="406"/>
      <c r="BW110" s="406"/>
      <c r="BX110" s="406"/>
      <c r="BY110" s="406"/>
      <c r="BZ110" s="406"/>
      <c r="CA110" s="406"/>
      <c r="CB110" s="406"/>
      <c r="CC110" s="406"/>
      <c r="CD110" s="406"/>
      <c r="CE110" s="406"/>
      <c r="CF110" s="406"/>
      <c r="CG110" s="406"/>
      <c r="CH110" s="406"/>
      <c r="CI110" s="406"/>
      <c r="CJ110" s="406"/>
      <c r="CK110" s="406"/>
      <c r="CL110" s="406"/>
      <c r="CM110" s="406"/>
      <c r="CN110" s="406"/>
      <c r="CO110" s="406"/>
      <c r="CP110" s="406"/>
      <c r="CQ110" s="406"/>
      <c r="CR110" s="406"/>
      <c r="CS110" s="406"/>
      <c r="CT110" s="406"/>
      <c r="CU110" s="406"/>
      <c r="CV110" s="406"/>
      <c r="CW110" s="406"/>
      <c r="CX110" s="406"/>
      <c r="CY110" s="406"/>
      <c r="CZ110" s="406"/>
      <c r="DA110" s="406"/>
      <c r="DB110" s="406"/>
      <c r="DC110" s="406"/>
      <c r="DD110" s="406"/>
      <c r="DE110" s="406"/>
      <c r="DF110" s="406"/>
      <c r="DG110" s="406"/>
      <c r="DH110" s="406"/>
      <c r="DI110" s="406"/>
      <c r="DJ110" s="406"/>
      <c r="DK110" s="406"/>
      <c r="DL110" s="406"/>
      <c r="DM110" s="406"/>
      <c r="DN110" s="406"/>
      <c r="DO110" s="406"/>
      <c r="DP110" s="406"/>
      <c r="DQ110" s="406"/>
      <c r="DR110" s="406"/>
      <c r="DS110" s="406"/>
      <c r="DT110" s="406"/>
      <c r="DU110" s="406"/>
      <c r="DV110" s="406"/>
      <c r="DW110" s="406"/>
      <c r="DX110" s="406"/>
      <c r="DY110" s="406"/>
      <c r="DZ110" s="406"/>
      <c r="EA110" s="406"/>
      <c r="EB110" s="406"/>
      <c r="EC110" s="406"/>
      <c r="ED110" s="406"/>
      <c r="EE110" s="406"/>
      <c r="EF110" s="406"/>
      <c r="EG110" s="406"/>
      <c r="EH110" s="406"/>
      <c r="EI110" s="406"/>
      <c r="EJ110" s="406"/>
      <c r="EK110" s="406"/>
      <c r="EL110" s="406"/>
      <c r="EM110" s="406"/>
      <c r="EN110" s="406"/>
      <c r="EO110" s="406"/>
      <c r="EP110" s="406"/>
      <c r="EQ110" s="406"/>
      <c r="ER110" s="406"/>
      <c r="ES110" s="406"/>
      <c r="ET110" s="406"/>
      <c r="EU110" s="406"/>
      <c r="EV110" s="406"/>
      <c r="EW110" s="406"/>
      <c r="EX110" s="406"/>
      <c r="EY110" s="406"/>
      <c r="EZ110" s="406"/>
      <c r="FA110" s="406"/>
      <c r="FB110" s="406"/>
      <c r="FC110" s="406"/>
      <c r="FD110" s="406"/>
      <c r="FE110" s="406"/>
      <c r="FF110" s="406"/>
      <c r="FG110" s="406"/>
      <c r="FH110" s="406"/>
      <c r="FI110" s="406"/>
      <c r="FJ110" s="406"/>
      <c r="FK110" s="406"/>
      <c r="FL110" s="406"/>
      <c r="FM110" s="406"/>
      <c r="FN110" s="406"/>
      <c r="FO110" s="406"/>
      <c r="FP110" s="406"/>
      <c r="FQ110" s="406"/>
      <c r="FR110" s="406"/>
      <c r="FS110" s="406"/>
      <c r="FT110" s="406"/>
      <c r="FU110" s="406"/>
      <c r="FV110" s="406"/>
      <c r="FW110" s="406"/>
      <c r="FX110" s="406"/>
      <c r="FY110" s="406"/>
      <c r="FZ110" s="406"/>
      <c r="GA110" s="406"/>
      <c r="GB110" s="406"/>
      <c r="GC110" s="406"/>
      <c r="GD110" s="406"/>
      <c r="GE110" s="406"/>
      <c r="GF110" s="406"/>
      <c r="GG110" s="406"/>
      <c r="GH110" s="406"/>
      <c r="GI110" s="406"/>
      <c r="GJ110" s="406"/>
      <c r="GK110" s="406"/>
      <c r="GL110" s="406"/>
      <c r="GM110" s="406"/>
      <c r="GN110" s="406"/>
      <c r="GO110" s="406"/>
      <c r="GP110" s="406"/>
      <c r="GQ110" s="406"/>
      <c r="GR110" s="406"/>
      <c r="GS110" s="406"/>
      <c r="GT110" s="406"/>
      <c r="GU110" s="406"/>
      <c r="GV110" s="406"/>
      <c r="GW110" s="406"/>
      <c r="GX110" s="406"/>
      <c r="GY110" s="406"/>
      <c r="GZ110" s="406"/>
      <c r="HA110" s="406"/>
      <c r="HB110" s="406"/>
      <c r="HC110" s="406"/>
      <c r="HD110" s="406"/>
      <c r="HE110" s="406"/>
      <c r="HF110" s="406"/>
      <c r="HG110" s="406"/>
      <c r="HH110" s="406"/>
      <c r="HI110" s="406"/>
      <c r="HJ110" s="406"/>
      <c r="HK110" s="406"/>
      <c r="HL110" s="406"/>
      <c r="HM110" s="406"/>
      <c r="HN110" s="406"/>
      <c r="HO110" s="406"/>
      <c r="HP110" s="406"/>
      <c r="HQ110" s="406"/>
      <c r="HR110" s="406"/>
      <c r="HS110" s="406"/>
      <c r="HT110" s="406"/>
      <c r="HU110" s="406"/>
      <c r="HV110" s="406"/>
      <c r="HW110" s="406"/>
      <c r="HX110" s="406"/>
      <c r="HY110" s="406"/>
      <c r="HZ110" s="406"/>
      <c r="IA110" s="406"/>
      <c r="IB110" s="406"/>
      <c r="IC110" s="406"/>
      <c r="ID110" s="406"/>
      <c r="IE110" s="406"/>
      <c r="IF110" s="406"/>
      <c r="IG110" s="406"/>
      <c r="IH110" s="406"/>
      <c r="II110" s="406"/>
      <c r="IJ110" s="406"/>
      <c r="IK110" s="406"/>
      <c r="IL110" s="406"/>
      <c r="IM110" s="406"/>
      <c r="IN110" s="406"/>
      <c r="IO110" s="406"/>
      <c r="IP110" s="406"/>
      <c r="IQ110" s="406"/>
      <c r="IR110" s="406"/>
      <c r="IS110" s="406"/>
      <c r="IT110" s="406"/>
      <c r="IU110" s="406"/>
      <c r="IV110" s="406"/>
    </row>
    <row r="111" spans="1:256" s="403" customFormat="1" ht="256" hidden="1" x14ac:dyDescent="0.2">
      <c r="A111" s="455" t="s">
        <v>253</v>
      </c>
      <c r="B111" s="552" t="s">
        <v>913</v>
      </c>
      <c r="C111" s="488" t="s">
        <v>922</v>
      </c>
      <c r="D111" s="412" t="s">
        <v>182</v>
      </c>
      <c r="E111" s="412" t="s">
        <v>92</v>
      </c>
      <c r="F111" s="414">
        <v>1</v>
      </c>
      <c r="G111" s="414">
        <v>0</v>
      </c>
      <c r="H111" s="414">
        <v>0</v>
      </c>
      <c r="I111" s="416"/>
      <c r="J111" s="418" t="s">
        <v>915</v>
      </c>
      <c r="K111" s="595"/>
      <c r="L111" s="418" t="s">
        <v>916</v>
      </c>
      <c r="M111" s="427" t="s">
        <v>917</v>
      </c>
      <c r="N111" s="423">
        <f t="shared" si="25"/>
        <v>2005</v>
      </c>
      <c r="O111" s="422">
        <v>38405</v>
      </c>
      <c r="P111" s="422">
        <v>39484</v>
      </c>
      <c r="Q111" s="422">
        <v>39484</v>
      </c>
      <c r="R111" s="427" t="s">
        <v>75</v>
      </c>
      <c r="S111" s="427" t="s">
        <v>75</v>
      </c>
      <c r="T111" s="427" t="s">
        <v>75</v>
      </c>
      <c r="U111" s="427" t="s">
        <v>75</v>
      </c>
      <c r="V111" s="414">
        <v>1</v>
      </c>
      <c r="W111" s="414">
        <f t="shared" si="26"/>
        <v>1</v>
      </c>
      <c r="X111" s="414">
        <f t="shared" si="27"/>
        <v>0</v>
      </c>
      <c r="Y111" s="414">
        <f t="shared" si="28"/>
        <v>0</v>
      </c>
      <c r="Z111" s="414">
        <v>-1</v>
      </c>
      <c r="AA111" s="414">
        <v>-2</v>
      </c>
      <c r="AB111" s="414">
        <v>1</v>
      </c>
      <c r="AC111" s="414">
        <v>1</v>
      </c>
      <c r="AD111" s="414">
        <v>1</v>
      </c>
      <c r="AE111" s="414">
        <v>1</v>
      </c>
      <c r="AF111" s="414">
        <v>1</v>
      </c>
      <c r="AG111" s="430">
        <v>1</v>
      </c>
      <c r="AH111" s="414">
        <v>1</v>
      </c>
      <c r="AI111" s="414">
        <v>0</v>
      </c>
      <c r="AJ111" s="412" t="s">
        <v>185</v>
      </c>
      <c r="AK111" s="412" t="s">
        <v>97</v>
      </c>
      <c r="AL111" s="418" t="s">
        <v>918</v>
      </c>
      <c r="AM111" s="414">
        <f t="shared" si="29"/>
        <v>3</v>
      </c>
      <c r="AN111" s="414">
        <v>1</v>
      </c>
      <c r="AO111" s="414">
        <v>1</v>
      </c>
      <c r="AP111" s="414">
        <v>1</v>
      </c>
      <c r="AQ111" s="414">
        <v>1</v>
      </c>
      <c r="AR111" s="414">
        <v>1</v>
      </c>
      <c r="AS111" s="414">
        <v>0</v>
      </c>
      <c r="AT111" s="414">
        <v>0</v>
      </c>
      <c r="AU111" s="430">
        <f t="shared" si="30"/>
        <v>-1</v>
      </c>
      <c r="AV111" s="430">
        <v>0</v>
      </c>
      <c r="AW111" s="430">
        <v>0</v>
      </c>
      <c r="AX111" s="430">
        <v>1</v>
      </c>
      <c r="AY111" s="414">
        <v>0</v>
      </c>
      <c r="AZ111" s="414">
        <v>0</v>
      </c>
      <c r="BA111" s="414">
        <v>0</v>
      </c>
      <c r="BB111" s="414">
        <v>0</v>
      </c>
      <c r="BC111" s="414">
        <v>0</v>
      </c>
      <c r="BD111" s="435"/>
      <c r="BE111" s="416"/>
      <c r="BF111" s="412" t="s">
        <v>919</v>
      </c>
      <c r="BG111" s="416"/>
      <c r="BH111" s="416"/>
      <c r="BI111" s="414">
        <v>1</v>
      </c>
      <c r="BJ111" s="414">
        <v>1</v>
      </c>
      <c r="BK111" s="416"/>
      <c r="BL111" s="416"/>
      <c r="BM111" s="416"/>
      <c r="BN111" s="416"/>
      <c r="BO111" s="416"/>
      <c r="BP111" s="406"/>
      <c r="BQ111" s="406"/>
      <c r="BR111" s="406"/>
      <c r="BS111" s="406"/>
      <c r="BT111" s="406"/>
      <c r="BU111" s="406"/>
      <c r="BV111" s="406"/>
      <c r="BW111" s="406"/>
      <c r="BX111" s="406"/>
      <c r="BY111" s="406"/>
      <c r="BZ111" s="406"/>
      <c r="CA111" s="406"/>
      <c r="CB111" s="406"/>
      <c r="CC111" s="406"/>
      <c r="CD111" s="406"/>
      <c r="CE111" s="406"/>
      <c r="CF111" s="406"/>
      <c r="CG111" s="406"/>
      <c r="CH111" s="406"/>
      <c r="CI111" s="406"/>
      <c r="CJ111" s="406"/>
      <c r="CK111" s="406"/>
      <c r="CL111" s="406"/>
      <c r="CM111" s="406"/>
      <c r="CN111" s="406"/>
      <c r="CO111" s="406"/>
      <c r="CP111" s="406"/>
      <c r="CQ111" s="406"/>
      <c r="CR111" s="406"/>
      <c r="CS111" s="406"/>
      <c r="CT111" s="406"/>
      <c r="CU111" s="406"/>
      <c r="CV111" s="406"/>
      <c r="CW111" s="406"/>
      <c r="CX111" s="406"/>
      <c r="CY111" s="406"/>
      <c r="CZ111" s="406"/>
      <c r="DA111" s="406"/>
      <c r="DB111" s="406"/>
      <c r="DC111" s="406"/>
      <c r="DD111" s="406"/>
      <c r="DE111" s="406"/>
      <c r="DF111" s="406"/>
      <c r="DG111" s="406"/>
      <c r="DH111" s="406"/>
      <c r="DI111" s="406"/>
      <c r="DJ111" s="406"/>
      <c r="DK111" s="406"/>
      <c r="DL111" s="406"/>
      <c r="DM111" s="406"/>
      <c r="DN111" s="406"/>
      <c r="DO111" s="406"/>
      <c r="DP111" s="406"/>
      <c r="DQ111" s="406"/>
      <c r="DR111" s="406"/>
      <c r="DS111" s="406"/>
      <c r="DT111" s="406"/>
      <c r="DU111" s="406"/>
      <c r="DV111" s="406"/>
      <c r="DW111" s="406"/>
      <c r="DX111" s="406"/>
      <c r="DY111" s="406"/>
      <c r="DZ111" s="406"/>
      <c r="EA111" s="406"/>
      <c r="EB111" s="406"/>
      <c r="EC111" s="406"/>
      <c r="ED111" s="406"/>
      <c r="EE111" s="406"/>
      <c r="EF111" s="406"/>
      <c r="EG111" s="406"/>
      <c r="EH111" s="406"/>
      <c r="EI111" s="406"/>
      <c r="EJ111" s="406"/>
      <c r="EK111" s="406"/>
      <c r="EL111" s="406"/>
      <c r="EM111" s="406"/>
      <c r="EN111" s="406"/>
      <c r="EO111" s="406"/>
      <c r="EP111" s="406"/>
      <c r="EQ111" s="406"/>
      <c r="ER111" s="406"/>
      <c r="ES111" s="406"/>
      <c r="ET111" s="406"/>
      <c r="EU111" s="406"/>
      <c r="EV111" s="406"/>
      <c r="EW111" s="406"/>
      <c r="EX111" s="406"/>
      <c r="EY111" s="406"/>
      <c r="EZ111" s="406"/>
      <c r="FA111" s="406"/>
      <c r="FB111" s="406"/>
      <c r="FC111" s="406"/>
      <c r="FD111" s="406"/>
      <c r="FE111" s="406"/>
      <c r="FF111" s="406"/>
      <c r="FG111" s="406"/>
      <c r="FH111" s="406"/>
      <c r="FI111" s="406"/>
      <c r="FJ111" s="406"/>
      <c r="FK111" s="406"/>
      <c r="FL111" s="406"/>
      <c r="FM111" s="406"/>
      <c r="FN111" s="406"/>
      <c r="FO111" s="406"/>
      <c r="FP111" s="406"/>
      <c r="FQ111" s="406"/>
      <c r="FR111" s="406"/>
      <c r="FS111" s="406"/>
      <c r="FT111" s="406"/>
      <c r="FU111" s="406"/>
      <c r="FV111" s="406"/>
      <c r="FW111" s="406"/>
      <c r="FX111" s="406"/>
      <c r="FY111" s="406"/>
      <c r="FZ111" s="406"/>
      <c r="GA111" s="406"/>
      <c r="GB111" s="406"/>
      <c r="GC111" s="406"/>
      <c r="GD111" s="406"/>
      <c r="GE111" s="406"/>
      <c r="GF111" s="406"/>
      <c r="GG111" s="406"/>
      <c r="GH111" s="406"/>
      <c r="GI111" s="406"/>
      <c r="GJ111" s="406"/>
      <c r="GK111" s="406"/>
      <c r="GL111" s="406"/>
      <c r="GM111" s="406"/>
      <c r="GN111" s="406"/>
      <c r="GO111" s="406"/>
      <c r="GP111" s="406"/>
      <c r="GQ111" s="406"/>
      <c r="GR111" s="406"/>
      <c r="GS111" s="406"/>
      <c r="GT111" s="406"/>
      <c r="GU111" s="406"/>
      <c r="GV111" s="406"/>
      <c r="GW111" s="406"/>
      <c r="GX111" s="406"/>
      <c r="GY111" s="406"/>
      <c r="GZ111" s="406"/>
      <c r="HA111" s="406"/>
      <c r="HB111" s="406"/>
      <c r="HC111" s="406"/>
      <c r="HD111" s="406"/>
      <c r="HE111" s="406"/>
      <c r="HF111" s="406"/>
      <c r="HG111" s="406"/>
      <c r="HH111" s="406"/>
      <c r="HI111" s="406"/>
      <c r="HJ111" s="406"/>
      <c r="HK111" s="406"/>
      <c r="HL111" s="406"/>
      <c r="HM111" s="406"/>
      <c r="HN111" s="406"/>
      <c r="HO111" s="406"/>
      <c r="HP111" s="406"/>
      <c r="HQ111" s="406"/>
      <c r="HR111" s="406"/>
      <c r="HS111" s="406"/>
      <c r="HT111" s="406"/>
      <c r="HU111" s="406"/>
      <c r="HV111" s="406"/>
      <c r="HW111" s="406"/>
      <c r="HX111" s="406"/>
      <c r="HY111" s="406"/>
      <c r="HZ111" s="406"/>
      <c r="IA111" s="406"/>
      <c r="IB111" s="406"/>
      <c r="IC111" s="406"/>
      <c r="ID111" s="406"/>
      <c r="IE111" s="406"/>
      <c r="IF111" s="406"/>
      <c r="IG111" s="406"/>
      <c r="IH111" s="406"/>
      <c r="II111" s="406"/>
      <c r="IJ111" s="406"/>
      <c r="IK111" s="406"/>
      <c r="IL111" s="406"/>
      <c r="IM111" s="406"/>
      <c r="IN111" s="406"/>
      <c r="IO111" s="406"/>
      <c r="IP111" s="406"/>
      <c r="IQ111" s="406"/>
      <c r="IR111" s="406"/>
      <c r="IS111" s="406"/>
      <c r="IT111" s="406"/>
      <c r="IU111" s="406"/>
      <c r="IV111" s="406"/>
    </row>
    <row r="112" spans="1:256" s="403" customFormat="1" ht="144" hidden="1" x14ac:dyDescent="0.2">
      <c r="A112" s="455" t="s">
        <v>253</v>
      </c>
      <c r="B112" s="523"/>
      <c r="C112" s="488" t="s">
        <v>506</v>
      </c>
      <c r="D112" s="412" t="s">
        <v>132</v>
      </c>
      <c r="E112" s="412" t="s">
        <v>331</v>
      </c>
      <c r="F112" s="414">
        <v>1</v>
      </c>
      <c r="G112" s="414">
        <v>0</v>
      </c>
      <c r="H112" s="414">
        <v>0</v>
      </c>
      <c r="I112" s="416"/>
      <c r="J112" s="418" t="s">
        <v>222</v>
      </c>
      <c r="K112" s="531" t="s">
        <v>687</v>
      </c>
      <c r="L112" s="418" t="s">
        <v>688</v>
      </c>
      <c r="M112" s="427" t="s">
        <v>689</v>
      </c>
      <c r="N112" s="423">
        <f t="shared" si="25"/>
        <v>2009</v>
      </c>
      <c r="O112" s="422">
        <v>39923</v>
      </c>
      <c r="P112" s="427" t="s">
        <v>75</v>
      </c>
      <c r="Q112" s="427" t="s">
        <v>75</v>
      </c>
      <c r="R112" s="427" t="s">
        <v>75</v>
      </c>
      <c r="S112" s="427" t="s">
        <v>75</v>
      </c>
      <c r="T112" s="427" t="s">
        <v>75</v>
      </c>
      <c r="U112" s="427" t="s">
        <v>75</v>
      </c>
      <c r="V112" s="414">
        <v>1</v>
      </c>
      <c r="W112" s="414">
        <f t="shared" si="26"/>
        <v>0</v>
      </c>
      <c r="X112" s="414">
        <f t="shared" si="27"/>
        <v>0</v>
      </c>
      <c r="Y112" s="414">
        <f t="shared" si="28"/>
        <v>0</v>
      </c>
      <c r="Z112" s="414">
        <v>-1</v>
      </c>
      <c r="AA112" s="414">
        <v>-2</v>
      </c>
      <c r="AB112" s="414">
        <v>0</v>
      </c>
      <c r="AC112" s="414">
        <v>0</v>
      </c>
      <c r="AD112" s="414">
        <v>1</v>
      </c>
      <c r="AE112" s="414">
        <v>0</v>
      </c>
      <c r="AF112" s="414">
        <v>0</v>
      </c>
      <c r="AG112" s="414">
        <v>1</v>
      </c>
      <c r="AH112" s="414">
        <v>0</v>
      </c>
      <c r="AI112" s="430">
        <v>0</v>
      </c>
      <c r="AJ112" s="412" t="s">
        <v>134</v>
      </c>
      <c r="AK112" s="412" t="s">
        <v>139</v>
      </c>
      <c r="AL112" s="418" t="s">
        <v>699</v>
      </c>
      <c r="AM112" s="414">
        <f t="shared" si="29"/>
        <v>1</v>
      </c>
      <c r="AN112" s="414">
        <v>1</v>
      </c>
      <c r="AO112" s="414">
        <v>0</v>
      </c>
      <c r="AP112" s="414">
        <v>1</v>
      </c>
      <c r="AQ112" s="414">
        <v>1</v>
      </c>
      <c r="AR112" s="414">
        <v>1</v>
      </c>
      <c r="AS112" s="414">
        <v>-1</v>
      </c>
      <c r="AT112" s="414">
        <v>0</v>
      </c>
      <c r="AU112" s="430">
        <f t="shared" si="30"/>
        <v>-1</v>
      </c>
      <c r="AV112" s="414">
        <v>0</v>
      </c>
      <c r="AW112" s="414">
        <v>0</v>
      </c>
      <c r="AX112" s="414">
        <v>0</v>
      </c>
      <c r="AY112" s="414">
        <v>0</v>
      </c>
      <c r="AZ112" s="414">
        <v>0</v>
      </c>
      <c r="BA112" s="414">
        <v>0</v>
      </c>
      <c r="BB112" s="414">
        <v>0</v>
      </c>
      <c r="BC112" s="414">
        <v>0</v>
      </c>
      <c r="BD112" s="435"/>
      <c r="BE112" s="416"/>
      <c r="BF112" s="412" t="s">
        <v>691</v>
      </c>
      <c r="BG112" s="416"/>
      <c r="BH112" s="416"/>
      <c r="BI112" s="416"/>
      <c r="BJ112" s="414">
        <v>1</v>
      </c>
      <c r="BK112" s="416"/>
      <c r="BL112" s="416"/>
      <c r="BM112" s="416"/>
      <c r="BN112" s="416"/>
      <c r="BO112" s="416"/>
      <c r="BP112" s="406"/>
      <c r="BQ112" s="406"/>
      <c r="BR112" s="406"/>
      <c r="BS112" s="406"/>
      <c r="BT112" s="406"/>
      <c r="BU112" s="406"/>
      <c r="BV112" s="406"/>
      <c r="BW112" s="406"/>
      <c r="BX112" s="406"/>
      <c r="BY112" s="406"/>
      <c r="BZ112" s="406"/>
      <c r="CA112" s="406"/>
      <c r="CB112" s="406"/>
      <c r="CC112" s="406"/>
      <c r="CD112" s="406"/>
      <c r="CE112" s="406"/>
      <c r="CF112" s="406"/>
      <c r="CG112" s="406"/>
      <c r="CH112" s="406"/>
      <c r="CI112" s="406"/>
      <c r="CJ112" s="406"/>
      <c r="CK112" s="406"/>
      <c r="CL112" s="406"/>
      <c r="CM112" s="406"/>
      <c r="CN112" s="406"/>
      <c r="CO112" s="406"/>
      <c r="CP112" s="406"/>
      <c r="CQ112" s="406"/>
      <c r="CR112" s="406"/>
      <c r="CS112" s="406"/>
      <c r="CT112" s="406"/>
      <c r="CU112" s="406"/>
      <c r="CV112" s="406"/>
      <c r="CW112" s="406"/>
      <c r="CX112" s="406"/>
      <c r="CY112" s="406"/>
      <c r="CZ112" s="406"/>
      <c r="DA112" s="406"/>
      <c r="DB112" s="406"/>
      <c r="DC112" s="406"/>
      <c r="DD112" s="406"/>
      <c r="DE112" s="406"/>
      <c r="DF112" s="406"/>
      <c r="DG112" s="406"/>
      <c r="DH112" s="406"/>
      <c r="DI112" s="406"/>
      <c r="DJ112" s="406"/>
      <c r="DK112" s="406"/>
      <c r="DL112" s="406"/>
      <c r="DM112" s="406"/>
      <c r="DN112" s="406"/>
      <c r="DO112" s="406"/>
      <c r="DP112" s="406"/>
      <c r="DQ112" s="406"/>
      <c r="DR112" s="406"/>
      <c r="DS112" s="406"/>
      <c r="DT112" s="406"/>
      <c r="DU112" s="406"/>
      <c r="DV112" s="406"/>
      <c r="DW112" s="406"/>
      <c r="DX112" s="406"/>
      <c r="DY112" s="406"/>
      <c r="DZ112" s="406"/>
      <c r="EA112" s="406"/>
      <c r="EB112" s="406"/>
      <c r="EC112" s="406"/>
      <c r="ED112" s="406"/>
      <c r="EE112" s="406"/>
      <c r="EF112" s="406"/>
      <c r="EG112" s="406"/>
      <c r="EH112" s="406"/>
      <c r="EI112" s="406"/>
      <c r="EJ112" s="406"/>
      <c r="EK112" s="406"/>
      <c r="EL112" s="406"/>
      <c r="EM112" s="406"/>
      <c r="EN112" s="406"/>
      <c r="EO112" s="406"/>
      <c r="EP112" s="406"/>
      <c r="EQ112" s="406"/>
      <c r="ER112" s="406"/>
      <c r="ES112" s="406"/>
      <c r="ET112" s="406"/>
      <c r="EU112" s="406"/>
      <c r="EV112" s="406"/>
      <c r="EW112" s="406"/>
      <c r="EX112" s="406"/>
      <c r="EY112" s="406"/>
      <c r="EZ112" s="406"/>
      <c r="FA112" s="406"/>
      <c r="FB112" s="406"/>
      <c r="FC112" s="406"/>
      <c r="FD112" s="406"/>
      <c r="FE112" s="406"/>
      <c r="FF112" s="406"/>
      <c r="FG112" s="406"/>
      <c r="FH112" s="406"/>
      <c r="FI112" s="406"/>
      <c r="FJ112" s="406"/>
      <c r="FK112" s="406"/>
      <c r="FL112" s="406"/>
      <c r="FM112" s="406"/>
      <c r="FN112" s="406"/>
      <c r="FO112" s="406"/>
      <c r="FP112" s="406"/>
      <c r="FQ112" s="406"/>
      <c r="FR112" s="406"/>
      <c r="FS112" s="406"/>
      <c r="FT112" s="406"/>
      <c r="FU112" s="406"/>
      <c r="FV112" s="406"/>
      <c r="FW112" s="406"/>
      <c r="FX112" s="406"/>
      <c r="FY112" s="406"/>
      <c r="FZ112" s="406"/>
      <c r="GA112" s="406"/>
      <c r="GB112" s="406"/>
      <c r="GC112" s="406"/>
      <c r="GD112" s="406"/>
      <c r="GE112" s="406"/>
      <c r="GF112" s="406"/>
      <c r="GG112" s="406"/>
      <c r="GH112" s="406"/>
      <c r="GI112" s="406"/>
      <c r="GJ112" s="406"/>
      <c r="GK112" s="406"/>
      <c r="GL112" s="406"/>
      <c r="GM112" s="406"/>
      <c r="GN112" s="406"/>
      <c r="GO112" s="406"/>
      <c r="GP112" s="406"/>
      <c r="GQ112" s="406"/>
      <c r="GR112" s="406"/>
      <c r="GS112" s="406"/>
      <c r="GT112" s="406"/>
      <c r="GU112" s="406"/>
      <c r="GV112" s="406"/>
      <c r="GW112" s="406"/>
      <c r="GX112" s="406"/>
      <c r="GY112" s="406"/>
      <c r="GZ112" s="406"/>
      <c r="HA112" s="406"/>
      <c r="HB112" s="406"/>
      <c r="HC112" s="406"/>
      <c r="HD112" s="406"/>
      <c r="HE112" s="406"/>
      <c r="HF112" s="406"/>
      <c r="HG112" s="406"/>
      <c r="HH112" s="406"/>
      <c r="HI112" s="406"/>
      <c r="HJ112" s="406"/>
      <c r="HK112" s="406"/>
      <c r="HL112" s="406"/>
      <c r="HM112" s="406"/>
      <c r="HN112" s="406"/>
      <c r="HO112" s="406"/>
      <c r="HP112" s="406"/>
      <c r="HQ112" s="406"/>
      <c r="HR112" s="406"/>
      <c r="HS112" s="406"/>
      <c r="HT112" s="406"/>
      <c r="HU112" s="406"/>
      <c r="HV112" s="406"/>
      <c r="HW112" s="406"/>
      <c r="HX112" s="406"/>
      <c r="HY112" s="406"/>
      <c r="HZ112" s="406"/>
      <c r="IA112" s="406"/>
      <c r="IB112" s="406"/>
      <c r="IC112" s="406"/>
      <c r="ID112" s="406"/>
      <c r="IE112" s="406"/>
      <c r="IF112" s="406"/>
      <c r="IG112" s="406"/>
      <c r="IH112" s="406"/>
      <c r="II112" s="406"/>
      <c r="IJ112" s="406"/>
      <c r="IK112" s="406"/>
      <c r="IL112" s="406"/>
      <c r="IM112" s="406"/>
      <c r="IN112" s="406"/>
      <c r="IO112" s="406"/>
      <c r="IP112" s="406"/>
      <c r="IQ112" s="406"/>
      <c r="IR112" s="406"/>
      <c r="IS112" s="406"/>
      <c r="IT112" s="406"/>
      <c r="IU112" s="406"/>
      <c r="IV112" s="406"/>
    </row>
    <row r="113" spans="1:256" s="403" customFormat="1" ht="64" hidden="1" x14ac:dyDescent="0.2">
      <c r="A113" s="455" t="s">
        <v>228</v>
      </c>
      <c r="B113" s="523"/>
      <c r="C113" s="488" t="s">
        <v>506</v>
      </c>
      <c r="D113" s="412" t="s">
        <v>132</v>
      </c>
      <c r="E113" s="412" t="s">
        <v>852</v>
      </c>
      <c r="F113" s="414">
        <v>1</v>
      </c>
      <c r="G113" s="414">
        <v>0</v>
      </c>
      <c r="H113" s="414">
        <v>0</v>
      </c>
      <c r="I113" s="416"/>
      <c r="J113" s="418" t="s">
        <v>222</v>
      </c>
      <c r="K113" s="531" t="s">
        <v>1019</v>
      </c>
      <c r="L113" s="418" t="s">
        <v>1020</v>
      </c>
      <c r="M113" s="427" t="s">
        <v>1021</v>
      </c>
      <c r="N113" s="423">
        <f t="shared" si="25"/>
        <v>2009</v>
      </c>
      <c r="O113" s="422">
        <v>39842</v>
      </c>
      <c r="P113" s="427" t="s">
        <v>75</v>
      </c>
      <c r="Q113" s="427" t="s">
        <v>75</v>
      </c>
      <c r="R113" s="427" t="s">
        <v>75</v>
      </c>
      <c r="S113" s="427" t="s">
        <v>75</v>
      </c>
      <c r="T113" s="427" t="s">
        <v>75</v>
      </c>
      <c r="U113" s="427" t="s">
        <v>75</v>
      </c>
      <c r="V113" s="414">
        <v>1</v>
      </c>
      <c r="W113" s="414">
        <f t="shared" si="26"/>
        <v>0</v>
      </c>
      <c r="X113" s="414">
        <f t="shared" si="27"/>
        <v>0</v>
      </c>
      <c r="Y113" s="414">
        <f t="shared" si="28"/>
        <v>0</v>
      </c>
      <c r="Z113" s="414">
        <v>-1</v>
      </c>
      <c r="AA113" s="414">
        <v>-2</v>
      </c>
      <c r="AB113" s="414">
        <v>0</v>
      </c>
      <c r="AC113" s="414">
        <v>1</v>
      </c>
      <c r="AD113" s="414">
        <v>0</v>
      </c>
      <c r="AE113" s="414">
        <v>1</v>
      </c>
      <c r="AF113" s="414">
        <v>0</v>
      </c>
      <c r="AG113" s="414">
        <v>1</v>
      </c>
      <c r="AH113" s="430">
        <v>-1</v>
      </c>
      <c r="AI113" s="430">
        <v>-1</v>
      </c>
      <c r="AJ113" s="412" t="s">
        <v>134</v>
      </c>
      <c r="AK113" s="412" t="s">
        <v>134</v>
      </c>
      <c r="AL113" s="418" t="s">
        <v>1022</v>
      </c>
      <c r="AM113" s="414">
        <f t="shared" si="29"/>
        <v>2</v>
      </c>
      <c r="AN113" s="414">
        <v>0</v>
      </c>
      <c r="AO113" s="414">
        <v>1</v>
      </c>
      <c r="AP113" s="414">
        <v>0</v>
      </c>
      <c r="AQ113" s="414">
        <v>-1</v>
      </c>
      <c r="AR113" s="414">
        <v>1</v>
      </c>
      <c r="AS113" s="414">
        <v>-1</v>
      </c>
      <c r="AT113" s="414">
        <v>0</v>
      </c>
      <c r="AU113" s="430">
        <f t="shared" si="30"/>
        <v>-1</v>
      </c>
      <c r="AV113" s="414">
        <v>0</v>
      </c>
      <c r="AW113" s="414">
        <v>0</v>
      </c>
      <c r="AX113" s="414">
        <v>0</v>
      </c>
      <c r="AY113" s="414">
        <v>0</v>
      </c>
      <c r="AZ113" s="414">
        <v>0</v>
      </c>
      <c r="BA113" s="414">
        <v>0</v>
      </c>
      <c r="BB113" s="414">
        <v>0</v>
      </c>
      <c r="BC113" s="414">
        <v>0</v>
      </c>
      <c r="BD113" s="435"/>
      <c r="BE113" s="416"/>
      <c r="BF113" s="416"/>
      <c r="BG113" s="416"/>
      <c r="BH113" s="412" t="s">
        <v>1023</v>
      </c>
      <c r="BI113" s="416"/>
      <c r="BJ113" s="414">
        <v>1</v>
      </c>
      <c r="BK113" s="416"/>
      <c r="BL113" s="416"/>
      <c r="BM113" s="416"/>
      <c r="BN113" s="416"/>
      <c r="BO113" s="416"/>
      <c r="BP113" s="406"/>
      <c r="BQ113" s="406"/>
      <c r="BR113" s="406"/>
      <c r="BS113" s="406"/>
      <c r="BT113" s="406"/>
      <c r="BU113" s="406"/>
      <c r="BV113" s="406"/>
      <c r="BW113" s="406"/>
      <c r="BX113" s="406"/>
      <c r="BY113" s="406"/>
      <c r="BZ113" s="406"/>
      <c r="CA113" s="406"/>
      <c r="CB113" s="406"/>
      <c r="CC113" s="406"/>
      <c r="CD113" s="406"/>
      <c r="CE113" s="406"/>
      <c r="CF113" s="406"/>
      <c r="CG113" s="406"/>
      <c r="CH113" s="406"/>
      <c r="CI113" s="406"/>
      <c r="CJ113" s="406"/>
      <c r="CK113" s="406"/>
      <c r="CL113" s="406"/>
      <c r="CM113" s="406"/>
      <c r="CN113" s="406"/>
      <c r="CO113" s="406"/>
      <c r="CP113" s="406"/>
      <c r="CQ113" s="406"/>
      <c r="CR113" s="406"/>
      <c r="CS113" s="406"/>
      <c r="CT113" s="406"/>
      <c r="CU113" s="406"/>
      <c r="CV113" s="406"/>
      <c r="CW113" s="406"/>
      <c r="CX113" s="406"/>
      <c r="CY113" s="406"/>
      <c r="CZ113" s="406"/>
      <c r="DA113" s="406"/>
      <c r="DB113" s="406"/>
      <c r="DC113" s="406"/>
      <c r="DD113" s="406"/>
      <c r="DE113" s="406"/>
      <c r="DF113" s="406"/>
      <c r="DG113" s="406"/>
      <c r="DH113" s="406"/>
      <c r="DI113" s="406"/>
      <c r="DJ113" s="406"/>
      <c r="DK113" s="406"/>
      <c r="DL113" s="406"/>
      <c r="DM113" s="406"/>
      <c r="DN113" s="406"/>
      <c r="DO113" s="406"/>
      <c r="DP113" s="406"/>
      <c r="DQ113" s="406"/>
      <c r="DR113" s="406"/>
      <c r="DS113" s="406"/>
      <c r="DT113" s="406"/>
      <c r="DU113" s="406"/>
      <c r="DV113" s="406"/>
      <c r="DW113" s="406"/>
      <c r="DX113" s="406"/>
      <c r="DY113" s="406"/>
      <c r="DZ113" s="406"/>
      <c r="EA113" s="406"/>
      <c r="EB113" s="406"/>
      <c r="EC113" s="406"/>
      <c r="ED113" s="406"/>
      <c r="EE113" s="406"/>
      <c r="EF113" s="406"/>
      <c r="EG113" s="406"/>
      <c r="EH113" s="406"/>
      <c r="EI113" s="406"/>
      <c r="EJ113" s="406"/>
      <c r="EK113" s="406"/>
      <c r="EL113" s="406"/>
      <c r="EM113" s="406"/>
      <c r="EN113" s="406"/>
      <c r="EO113" s="406"/>
      <c r="EP113" s="406"/>
      <c r="EQ113" s="406"/>
      <c r="ER113" s="406"/>
      <c r="ES113" s="406"/>
      <c r="ET113" s="406"/>
      <c r="EU113" s="406"/>
      <c r="EV113" s="406"/>
      <c r="EW113" s="406"/>
      <c r="EX113" s="406"/>
      <c r="EY113" s="406"/>
      <c r="EZ113" s="406"/>
      <c r="FA113" s="406"/>
      <c r="FB113" s="406"/>
      <c r="FC113" s="406"/>
      <c r="FD113" s="406"/>
      <c r="FE113" s="406"/>
      <c r="FF113" s="406"/>
      <c r="FG113" s="406"/>
      <c r="FH113" s="406"/>
      <c r="FI113" s="406"/>
      <c r="FJ113" s="406"/>
      <c r="FK113" s="406"/>
      <c r="FL113" s="406"/>
      <c r="FM113" s="406"/>
      <c r="FN113" s="406"/>
      <c r="FO113" s="406"/>
      <c r="FP113" s="406"/>
      <c r="FQ113" s="406"/>
      <c r="FR113" s="406"/>
      <c r="FS113" s="406"/>
      <c r="FT113" s="406"/>
      <c r="FU113" s="406"/>
      <c r="FV113" s="406"/>
      <c r="FW113" s="406"/>
      <c r="FX113" s="406"/>
      <c r="FY113" s="406"/>
      <c r="FZ113" s="406"/>
      <c r="GA113" s="406"/>
      <c r="GB113" s="406"/>
      <c r="GC113" s="406"/>
      <c r="GD113" s="406"/>
      <c r="GE113" s="406"/>
      <c r="GF113" s="406"/>
      <c r="GG113" s="406"/>
      <c r="GH113" s="406"/>
      <c r="GI113" s="406"/>
      <c r="GJ113" s="406"/>
      <c r="GK113" s="406"/>
      <c r="GL113" s="406"/>
      <c r="GM113" s="406"/>
      <c r="GN113" s="406"/>
      <c r="GO113" s="406"/>
      <c r="GP113" s="406"/>
      <c r="GQ113" s="406"/>
      <c r="GR113" s="406"/>
      <c r="GS113" s="406"/>
      <c r="GT113" s="406"/>
      <c r="GU113" s="406"/>
      <c r="GV113" s="406"/>
      <c r="GW113" s="406"/>
      <c r="GX113" s="406"/>
      <c r="GY113" s="406"/>
      <c r="GZ113" s="406"/>
      <c r="HA113" s="406"/>
      <c r="HB113" s="406"/>
      <c r="HC113" s="406"/>
      <c r="HD113" s="406"/>
      <c r="HE113" s="406"/>
      <c r="HF113" s="406"/>
      <c r="HG113" s="406"/>
      <c r="HH113" s="406"/>
      <c r="HI113" s="406"/>
      <c r="HJ113" s="406"/>
      <c r="HK113" s="406"/>
      <c r="HL113" s="406"/>
      <c r="HM113" s="406"/>
      <c r="HN113" s="406"/>
      <c r="HO113" s="406"/>
      <c r="HP113" s="406"/>
      <c r="HQ113" s="406"/>
      <c r="HR113" s="406"/>
      <c r="HS113" s="406"/>
      <c r="HT113" s="406"/>
      <c r="HU113" s="406"/>
      <c r="HV113" s="406"/>
      <c r="HW113" s="406"/>
      <c r="HX113" s="406"/>
      <c r="HY113" s="406"/>
      <c r="HZ113" s="406"/>
      <c r="IA113" s="406"/>
      <c r="IB113" s="406"/>
      <c r="IC113" s="406"/>
      <c r="ID113" s="406"/>
      <c r="IE113" s="406"/>
      <c r="IF113" s="406"/>
      <c r="IG113" s="406"/>
      <c r="IH113" s="406"/>
      <c r="II113" s="406"/>
      <c r="IJ113" s="406"/>
      <c r="IK113" s="406"/>
      <c r="IL113" s="406"/>
      <c r="IM113" s="406"/>
      <c r="IN113" s="406"/>
      <c r="IO113" s="406"/>
      <c r="IP113" s="406"/>
      <c r="IQ113" s="406"/>
      <c r="IR113" s="406"/>
      <c r="IS113" s="406"/>
      <c r="IT113" s="406"/>
      <c r="IU113" s="406"/>
      <c r="IV113" s="406"/>
    </row>
    <row r="114" spans="1:256" ht="128" hidden="1" x14ac:dyDescent="0.2">
      <c r="A114" s="17" t="s">
        <v>253</v>
      </c>
      <c r="B114" s="17" t="s">
        <v>79</v>
      </c>
      <c r="C114" s="64" t="s">
        <v>506</v>
      </c>
      <c r="D114" s="18" t="s">
        <v>132</v>
      </c>
      <c r="E114" s="18" t="s">
        <v>137</v>
      </c>
      <c r="F114" s="19">
        <v>1</v>
      </c>
      <c r="G114" s="19">
        <v>0</v>
      </c>
      <c r="H114" s="19">
        <v>0</v>
      </c>
      <c r="I114" s="20"/>
      <c r="J114" s="21" t="s">
        <v>222</v>
      </c>
      <c r="K114" s="22" t="s">
        <v>507</v>
      </c>
      <c r="L114" s="21" t="s">
        <v>508</v>
      </c>
      <c r="M114" s="23" t="s">
        <v>509</v>
      </c>
      <c r="N114" s="24">
        <f t="shared" si="25"/>
        <v>2009</v>
      </c>
      <c r="O114" s="25">
        <v>40085</v>
      </c>
      <c r="P114" s="23" t="s">
        <v>75</v>
      </c>
      <c r="Q114" s="23" t="s">
        <v>75</v>
      </c>
      <c r="R114" s="23" t="s">
        <v>75</v>
      </c>
      <c r="S114" s="23" t="s">
        <v>75</v>
      </c>
      <c r="T114" s="23" t="s">
        <v>75</v>
      </c>
      <c r="U114" s="23" t="s">
        <v>75</v>
      </c>
      <c r="V114" s="19">
        <v>1</v>
      </c>
      <c r="W114" s="19">
        <f t="shared" si="26"/>
        <v>0</v>
      </c>
      <c r="X114" s="19">
        <f t="shared" si="27"/>
        <v>0</v>
      </c>
      <c r="Y114" s="19">
        <f t="shared" si="28"/>
        <v>0</v>
      </c>
      <c r="Z114" s="19">
        <v>-1</v>
      </c>
      <c r="AA114" s="19">
        <v>-2</v>
      </c>
      <c r="AB114" s="19">
        <v>0</v>
      </c>
      <c r="AC114" s="19">
        <v>1</v>
      </c>
      <c r="AD114" s="19">
        <v>1</v>
      </c>
      <c r="AE114" s="19">
        <v>0</v>
      </c>
      <c r="AF114" s="19">
        <v>0</v>
      </c>
      <c r="AG114" s="19">
        <v>1</v>
      </c>
      <c r="AH114" s="26">
        <v>1</v>
      </c>
      <c r="AI114" s="19">
        <v>1</v>
      </c>
      <c r="AJ114" s="18" t="s">
        <v>134</v>
      </c>
      <c r="AK114" s="18" t="s">
        <v>139</v>
      </c>
      <c r="AL114" s="21" t="s">
        <v>510</v>
      </c>
      <c r="AM114" s="19">
        <f t="shared" si="29"/>
        <v>1</v>
      </c>
      <c r="AN114" s="19">
        <v>1</v>
      </c>
      <c r="AO114" s="19">
        <v>0</v>
      </c>
      <c r="AP114" s="19">
        <v>1</v>
      </c>
      <c r="AQ114" s="19">
        <v>0</v>
      </c>
      <c r="AR114" s="19">
        <v>0</v>
      </c>
      <c r="AS114" s="19">
        <v>1</v>
      </c>
      <c r="AT114" s="19">
        <v>0</v>
      </c>
      <c r="AU114" s="26">
        <f t="shared" si="30"/>
        <v>-1</v>
      </c>
      <c r="AV114" s="19">
        <v>0</v>
      </c>
      <c r="AW114" s="19">
        <v>0</v>
      </c>
      <c r="AX114" s="19">
        <v>0</v>
      </c>
      <c r="AY114" s="19">
        <v>0</v>
      </c>
      <c r="AZ114" s="19">
        <v>1</v>
      </c>
      <c r="BA114" s="19">
        <v>0</v>
      </c>
      <c r="BB114" s="19">
        <v>0</v>
      </c>
      <c r="BC114" s="19">
        <v>0</v>
      </c>
      <c r="BD114" s="28"/>
      <c r="BE114" s="20"/>
      <c r="BF114" s="18" t="s">
        <v>511</v>
      </c>
      <c r="BG114" s="20"/>
      <c r="BH114" s="20"/>
      <c r="BI114" s="20"/>
      <c r="BJ114" s="19">
        <v>1</v>
      </c>
      <c r="BK114" s="20"/>
      <c r="BL114" s="20"/>
      <c r="BM114" s="20"/>
      <c r="BN114" s="20"/>
      <c r="BO114" s="20"/>
    </row>
    <row r="115" spans="1:256" ht="112" hidden="1" x14ac:dyDescent="0.2">
      <c r="A115" s="17" t="s">
        <v>512</v>
      </c>
      <c r="B115" s="42"/>
      <c r="C115" s="64" t="s">
        <v>1177</v>
      </c>
      <c r="D115" s="18" t="s">
        <v>69</v>
      </c>
      <c r="E115" s="18" t="s">
        <v>302</v>
      </c>
      <c r="F115" s="19">
        <v>1</v>
      </c>
      <c r="G115" s="19">
        <v>0</v>
      </c>
      <c r="H115" s="19">
        <v>0</v>
      </c>
      <c r="I115" s="20"/>
      <c r="J115" s="21" t="s">
        <v>1169</v>
      </c>
      <c r="K115" s="22" t="s">
        <v>1170</v>
      </c>
      <c r="L115" s="21" t="s">
        <v>1171</v>
      </c>
      <c r="M115" s="25"/>
      <c r="N115" s="24">
        <f t="shared" si="25"/>
        <v>2006</v>
      </c>
      <c r="O115" s="25">
        <v>39035</v>
      </c>
      <c r="P115" s="23" t="s">
        <v>75</v>
      </c>
      <c r="Q115" s="23" t="s">
        <v>75</v>
      </c>
      <c r="R115" s="23" t="s">
        <v>75</v>
      </c>
      <c r="S115" s="23" t="s">
        <v>75</v>
      </c>
      <c r="T115" s="23" t="s">
        <v>75</v>
      </c>
      <c r="U115" s="23" t="s">
        <v>75</v>
      </c>
      <c r="V115" s="19">
        <v>1</v>
      </c>
      <c r="W115" s="19">
        <f t="shared" si="26"/>
        <v>0</v>
      </c>
      <c r="X115" s="19">
        <f t="shared" si="27"/>
        <v>0</v>
      </c>
      <c r="Y115" s="19">
        <f t="shared" si="28"/>
        <v>0</v>
      </c>
      <c r="Z115" s="19">
        <v>-1</v>
      </c>
      <c r="AA115" s="19">
        <v>-2</v>
      </c>
      <c r="AB115" s="19">
        <v>1</v>
      </c>
      <c r="AC115" s="19">
        <v>0</v>
      </c>
      <c r="AD115" s="19">
        <v>1</v>
      </c>
      <c r="AE115" s="19">
        <v>0</v>
      </c>
      <c r="AF115" s="19">
        <v>1</v>
      </c>
      <c r="AG115" s="19">
        <v>-1</v>
      </c>
      <c r="AH115" s="19">
        <v>1</v>
      </c>
      <c r="AI115" s="26">
        <v>0</v>
      </c>
      <c r="AJ115" s="18" t="s">
        <v>76</v>
      </c>
      <c r="AK115" s="18" t="s">
        <v>77</v>
      </c>
      <c r="AL115" s="21" t="s">
        <v>1172</v>
      </c>
      <c r="AM115" s="19">
        <f t="shared" si="29"/>
        <v>3</v>
      </c>
      <c r="AN115" s="19">
        <v>1</v>
      </c>
      <c r="AO115" s="19">
        <v>1</v>
      </c>
      <c r="AP115" s="19">
        <v>0</v>
      </c>
      <c r="AQ115" s="19">
        <v>0</v>
      </c>
      <c r="AR115" s="19">
        <v>0</v>
      </c>
      <c r="AS115" s="19">
        <v>-1</v>
      </c>
      <c r="AT115" s="19">
        <v>0</v>
      </c>
      <c r="AU115" s="26">
        <f t="shared" si="30"/>
        <v>-1</v>
      </c>
      <c r="AV115" s="19">
        <v>1</v>
      </c>
      <c r="AW115" s="19">
        <v>0</v>
      </c>
      <c r="AX115" s="19">
        <v>0</v>
      </c>
      <c r="AY115" s="19">
        <v>0</v>
      </c>
      <c r="AZ115" s="19">
        <v>0</v>
      </c>
      <c r="BA115" s="19">
        <v>0</v>
      </c>
      <c r="BB115" s="19">
        <v>0</v>
      </c>
      <c r="BC115" s="19">
        <v>0</v>
      </c>
      <c r="BD115" s="28"/>
      <c r="BE115" s="20"/>
      <c r="BF115" s="18" t="s">
        <v>1173</v>
      </c>
      <c r="BG115" s="19">
        <v>1</v>
      </c>
      <c r="BH115" s="18" t="s">
        <v>1174</v>
      </c>
      <c r="BI115" s="20"/>
      <c r="BJ115" s="19">
        <v>1</v>
      </c>
      <c r="BK115" s="20"/>
      <c r="BL115" s="20"/>
      <c r="BM115" s="20"/>
      <c r="BN115" s="20"/>
      <c r="BO115" s="20"/>
    </row>
    <row r="116" spans="1:256" ht="395" hidden="1" x14ac:dyDescent="0.2">
      <c r="A116" s="545" t="s">
        <v>186</v>
      </c>
      <c r="B116" s="553"/>
      <c r="C116" s="560" t="s">
        <v>2574</v>
      </c>
      <c r="D116" s="566" t="s">
        <v>270</v>
      </c>
      <c r="E116" s="566" t="s">
        <v>92</v>
      </c>
      <c r="F116" s="574">
        <v>1</v>
      </c>
      <c r="G116" s="574">
        <v>0</v>
      </c>
      <c r="H116" s="574">
        <v>0</v>
      </c>
      <c r="I116" s="581"/>
      <c r="J116" s="586" t="s">
        <v>2490</v>
      </c>
      <c r="K116" s="598"/>
      <c r="L116" s="586" t="s">
        <v>2496</v>
      </c>
      <c r="M116" s="612" t="s">
        <v>2244</v>
      </c>
      <c r="N116" s="13">
        <f t="shared" si="25"/>
        <v>1999</v>
      </c>
      <c r="O116" s="619">
        <v>36235</v>
      </c>
      <c r="P116" s="619">
        <v>36466</v>
      </c>
      <c r="Q116" s="612" t="s">
        <v>75</v>
      </c>
      <c r="R116" s="612" t="s">
        <v>75</v>
      </c>
      <c r="S116" s="612" t="s">
        <v>75</v>
      </c>
      <c r="T116" s="612" t="s">
        <v>75</v>
      </c>
      <c r="U116" s="612" t="s">
        <v>75</v>
      </c>
      <c r="V116" s="574">
        <v>1</v>
      </c>
      <c r="W116" s="402">
        <f t="shared" si="26"/>
        <v>0</v>
      </c>
      <c r="X116" s="402">
        <f t="shared" si="27"/>
        <v>0</v>
      </c>
      <c r="Y116" s="402">
        <f t="shared" si="28"/>
        <v>0</v>
      </c>
      <c r="Z116" s="626">
        <v>-1</v>
      </c>
      <c r="AA116" s="626">
        <v>-2</v>
      </c>
      <c r="AB116" s="574">
        <v>1</v>
      </c>
      <c r="AC116" s="574">
        <v>1</v>
      </c>
      <c r="AD116" s="574">
        <v>0</v>
      </c>
      <c r="AE116" s="574">
        <v>0</v>
      </c>
      <c r="AF116" s="574">
        <v>1</v>
      </c>
      <c r="AG116" s="629">
        <v>1</v>
      </c>
      <c r="AH116" s="629">
        <v>1</v>
      </c>
      <c r="AI116" s="629">
        <v>1</v>
      </c>
      <c r="AJ116" s="566" t="s">
        <v>96</v>
      </c>
      <c r="AK116" s="566" t="s">
        <v>97</v>
      </c>
      <c r="AL116" s="586" t="s">
        <v>2493</v>
      </c>
      <c r="AM116" s="402">
        <f t="shared" si="29"/>
        <v>3</v>
      </c>
      <c r="AN116" s="574">
        <v>1</v>
      </c>
      <c r="AO116" s="574">
        <v>1</v>
      </c>
      <c r="AP116" s="574">
        <v>1</v>
      </c>
      <c r="AQ116" s="574">
        <v>1</v>
      </c>
      <c r="AR116" s="574">
        <v>1</v>
      </c>
      <c r="AS116" s="581"/>
      <c r="AT116" s="574">
        <v>0</v>
      </c>
      <c r="AU116" s="15">
        <f t="shared" si="30"/>
        <v>-1</v>
      </c>
      <c r="AV116" s="629">
        <v>1</v>
      </c>
      <c r="AW116" s="629">
        <v>0</v>
      </c>
      <c r="AX116" s="629">
        <v>0</v>
      </c>
      <c r="AY116" s="402">
        <v>0</v>
      </c>
      <c r="AZ116" s="574">
        <v>0</v>
      </c>
      <c r="BA116" s="574">
        <v>0</v>
      </c>
      <c r="BB116" s="574">
        <v>0</v>
      </c>
      <c r="BC116" s="574">
        <v>0</v>
      </c>
      <c r="BD116" s="16"/>
      <c r="BE116" s="581"/>
      <c r="BF116" s="586" t="s">
        <v>2494</v>
      </c>
      <c r="BG116" s="581"/>
      <c r="BH116" s="581"/>
      <c r="BI116" s="574">
        <v>1</v>
      </c>
      <c r="BJ116" s="574">
        <v>1</v>
      </c>
      <c r="BK116" s="581"/>
      <c r="BL116" s="581"/>
      <c r="BM116" s="581"/>
      <c r="BN116" s="581"/>
      <c r="BO116" s="581"/>
      <c r="BP116" s="370"/>
      <c r="BQ116" s="370"/>
      <c r="BR116" s="370"/>
      <c r="BS116" s="370"/>
      <c r="BT116" s="370"/>
      <c r="BU116" s="370"/>
      <c r="BV116" s="370"/>
      <c r="BW116" s="370"/>
      <c r="BX116" s="370"/>
      <c r="BY116" s="370"/>
      <c r="BZ116" s="370"/>
      <c r="CA116" s="370"/>
      <c r="CB116" s="370"/>
      <c r="CC116" s="370"/>
      <c r="CD116" s="370"/>
      <c r="CE116" s="370"/>
      <c r="CF116" s="370"/>
      <c r="CG116" s="370"/>
      <c r="CH116" s="370"/>
      <c r="CI116" s="370"/>
      <c r="CJ116" s="370"/>
      <c r="CK116" s="370"/>
      <c r="CL116" s="370"/>
      <c r="CM116" s="370"/>
      <c r="CN116" s="370"/>
      <c r="CO116" s="370"/>
      <c r="CP116" s="370"/>
      <c r="CQ116" s="370"/>
      <c r="CR116" s="370"/>
      <c r="CS116" s="370"/>
      <c r="CT116" s="370"/>
      <c r="CU116" s="370"/>
      <c r="CV116" s="370"/>
      <c r="CW116" s="370"/>
      <c r="CX116" s="370"/>
      <c r="CY116" s="370"/>
      <c r="CZ116" s="370"/>
      <c r="DA116" s="370"/>
      <c r="DB116" s="370"/>
      <c r="DC116" s="370"/>
      <c r="DD116" s="370"/>
      <c r="DE116" s="370"/>
      <c r="DF116" s="370"/>
      <c r="DG116" s="370"/>
      <c r="DH116" s="370"/>
      <c r="DI116" s="370"/>
      <c r="DJ116" s="370"/>
      <c r="DK116" s="370"/>
      <c r="DL116" s="370"/>
      <c r="DM116" s="370"/>
      <c r="DN116" s="370"/>
      <c r="DO116" s="370"/>
      <c r="DP116" s="370"/>
      <c r="DQ116" s="370"/>
      <c r="DR116" s="370"/>
      <c r="DS116" s="370"/>
      <c r="DT116" s="370"/>
      <c r="DU116" s="370"/>
      <c r="DV116" s="370"/>
      <c r="DW116" s="370"/>
      <c r="DX116" s="370"/>
      <c r="DY116" s="370"/>
      <c r="DZ116" s="370"/>
      <c r="EA116" s="370"/>
      <c r="EB116" s="370"/>
      <c r="EC116" s="370"/>
      <c r="ED116" s="370"/>
      <c r="EE116" s="370"/>
      <c r="EF116" s="370"/>
      <c r="EG116" s="370"/>
      <c r="EH116" s="370"/>
      <c r="EI116" s="370"/>
      <c r="EJ116" s="370"/>
      <c r="EK116" s="370"/>
      <c r="EL116" s="370"/>
      <c r="EM116" s="370"/>
      <c r="EN116" s="370"/>
      <c r="EO116" s="370"/>
      <c r="EP116" s="370"/>
      <c r="EQ116" s="370"/>
      <c r="ER116" s="370"/>
      <c r="ES116" s="370"/>
      <c r="ET116" s="370"/>
      <c r="EU116" s="370"/>
      <c r="EV116" s="370"/>
      <c r="EW116" s="370"/>
      <c r="EX116" s="370"/>
      <c r="EY116" s="370"/>
      <c r="EZ116" s="370"/>
      <c r="FA116" s="370"/>
      <c r="FB116" s="370"/>
      <c r="FC116" s="370"/>
      <c r="FD116" s="370"/>
      <c r="FE116" s="370"/>
      <c r="FF116" s="370"/>
      <c r="FG116" s="370"/>
      <c r="FH116" s="370"/>
      <c r="FI116" s="370"/>
      <c r="FJ116" s="370"/>
      <c r="FK116" s="370"/>
      <c r="FL116" s="370"/>
      <c r="FM116" s="370"/>
      <c r="FN116" s="370"/>
      <c r="FO116" s="370"/>
      <c r="FP116" s="370"/>
      <c r="FQ116" s="370"/>
      <c r="FR116" s="370"/>
      <c r="FS116" s="370"/>
      <c r="FT116" s="370"/>
      <c r="FU116" s="370"/>
      <c r="FV116" s="370"/>
      <c r="FW116" s="370"/>
      <c r="FX116" s="370"/>
      <c r="FY116" s="370"/>
      <c r="FZ116" s="370"/>
      <c r="GA116" s="370"/>
      <c r="GB116" s="370"/>
      <c r="GC116" s="370"/>
      <c r="GD116" s="370"/>
      <c r="GE116" s="370"/>
      <c r="GF116" s="370"/>
      <c r="GG116" s="370"/>
      <c r="GH116" s="370"/>
      <c r="GI116" s="370"/>
      <c r="GJ116" s="370"/>
      <c r="GK116" s="370"/>
      <c r="GL116" s="370"/>
      <c r="GM116" s="370"/>
      <c r="GN116" s="370"/>
      <c r="GO116" s="370"/>
      <c r="GP116" s="370"/>
      <c r="GQ116" s="370"/>
      <c r="GR116" s="370"/>
      <c r="GS116" s="370"/>
      <c r="GT116" s="370"/>
      <c r="GU116" s="370"/>
      <c r="GV116" s="370"/>
      <c r="GW116" s="370"/>
      <c r="GX116" s="370"/>
      <c r="GY116" s="370"/>
      <c r="GZ116" s="370"/>
      <c r="HA116" s="370"/>
      <c r="HB116" s="370"/>
      <c r="HC116" s="370"/>
      <c r="HD116" s="370"/>
      <c r="HE116" s="370"/>
      <c r="HF116" s="370"/>
      <c r="HG116" s="370"/>
      <c r="HH116" s="370"/>
      <c r="HI116" s="370"/>
      <c r="HJ116" s="370"/>
      <c r="HK116" s="370"/>
      <c r="HL116" s="370"/>
      <c r="HM116" s="370"/>
      <c r="HN116" s="370"/>
      <c r="HO116" s="370"/>
      <c r="HP116" s="370"/>
      <c r="HQ116" s="370"/>
      <c r="HR116" s="370"/>
      <c r="HS116" s="370"/>
      <c r="HT116" s="370"/>
      <c r="HU116" s="370"/>
      <c r="HV116" s="370"/>
      <c r="HW116" s="370"/>
      <c r="HX116" s="370"/>
      <c r="HY116" s="370"/>
      <c r="HZ116" s="370"/>
      <c r="IA116" s="370"/>
      <c r="IB116" s="370"/>
      <c r="IC116" s="370"/>
      <c r="ID116" s="370"/>
      <c r="IE116" s="370"/>
      <c r="IF116" s="370"/>
      <c r="IG116" s="370"/>
      <c r="IH116" s="370"/>
      <c r="II116" s="370"/>
      <c r="IJ116" s="370"/>
      <c r="IK116" s="370"/>
      <c r="IL116" s="370"/>
      <c r="IM116" s="370"/>
      <c r="IN116" s="370"/>
      <c r="IO116" s="370"/>
      <c r="IP116" s="370"/>
      <c r="IQ116" s="370"/>
      <c r="IR116" s="370"/>
      <c r="IS116" s="370"/>
      <c r="IT116" s="370"/>
      <c r="IU116" s="370"/>
      <c r="IV116" s="370"/>
    </row>
    <row r="117" spans="1:256" ht="64" hidden="1" x14ac:dyDescent="0.2">
      <c r="A117" s="544" t="s">
        <v>112</v>
      </c>
      <c r="B117" s="555"/>
      <c r="C117" s="559" t="s">
        <v>1734</v>
      </c>
      <c r="D117" s="399" t="s">
        <v>567</v>
      </c>
      <c r="E117" s="399" t="s">
        <v>324</v>
      </c>
      <c r="F117" s="402">
        <v>1</v>
      </c>
      <c r="G117" s="402">
        <v>0</v>
      </c>
      <c r="H117" s="402">
        <v>0</v>
      </c>
      <c r="I117" s="524"/>
      <c r="J117" s="527" t="s">
        <v>1735</v>
      </c>
      <c r="K117" s="532" t="s">
        <v>1736</v>
      </c>
      <c r="L117" s="527" t="s">
        <v>1737</v>
      </c>
      <c r="M117" s="13">
        <v>1983</v>
      </c>
      <c r="N117" s="13">
        <f t="shared" si="25"/>
        <v>2001</v>
      </c>
      <c r="O117" s="14">
        <v>37135</v>
      </c>
      <c r="P117" s="12" t="s">
        <v>75</v>
      </c>
      <c r="Q117" s="12" t="s">
        <v>75</v>
      </c>
      <c r="R117" s="12" t="s">
        <v>75</v>
      </c>
      <c r="S117" s="12" t="s">
        <v>75</v>
      </c>
      <c r="T117" s="12" t="s">
        <v>75</v>
      </c>
      <c r="U117" s="12" t="s">
        <v>75</v>
      </c>
      <c r="V117" s="402">
        <v>1</v>
      </c>
      <c r="W117" s="402">
        <f t="shared" si="26"/>
        <v>0</v>
      </c>
      <c r="X117" s="402">
        <f t="shared" si="27"/>
        <v>0</v>
      </c>
      <c r="Y117" s="402">
        <f t="shared" si="28"/>
        <v>0</v>
      </c>
      <c r="Z117" s="402">
        <v>-1</v>
      </c>
      <c r="AA117" s="402">
        <v>-2</v>
      </c>
      <c r="AB117" s="402">
        <v>0</v>
      </c>
      <c r="AC117" s="402">
        <v>1</v>
      </c>
      <c r="AD117" s="402">
        <v>0</v>
      </c>
      <c r="AE117" s="402">
        <v>1</v>
      </c>
      <c r="AF117" s="402">
        <v>0</v>
      </c>
      <c r="AG117" s="10">
        <v>1</v>
      </c>
      <c r="AH117" s="15">
        <v>-1</v>
      </c>
      <c r="AI117" s="15">
        <v>0</v>
      </c>
      <c r="AJ117" s="399" t="s">
        <v>134</v>
      </c>
      <c r="AK117" s="399" t="s">
        <v>77</v>
      </c>
      <c r="AL117" s="527" t="s">
        <v>1738</v>
      </c>
      <c r="AM117" s="402">
        <f t="shared" si="29"/>
        <v>1</v>
      </c>
      <c r="AN117" s="402">
        <v>1</v>
      </c>
      <c r="AO117" s="402">
        <v>0</v>
      </c>
      <c r="AP117" s="402">
        <v>1</v>
      </c>
      <c r="AQ117" s="402">
        <v>1</v>
      </c>
      <c r="AR117" s="402">
        <v>1</v>
      </c>
      <c r="AS117" s="402">
        <v>-1</v>
      </c>
      <c r="AT117" s="402">
        <v>0</v>
      </c>
      <c r="AU117" s="15">
        <v>0</v>
      </c>
      <c r="AV117" s="10">
        <v>0</v>
      </c>
      <c r="AW117" s="10">
        <v>0</v>
      </c>
      <c r="AX117" s="10">
        <v>0</v>
      </c>
      <c r="AY117" s="402">
        <v>0</v>
      </c>
      <c r="AZ117" s="402">
        <v>1</v>
      </c>
      <c r="BA117" s="402">
        <v>1</v>
      </c>
      <c r="BB117" s="402">
        <v>0</v>
      </c>
      <c r="BC117" s="402">
        <v>0</v>
      </c>
      <c r="BD117" s="16"/>
      <c r="BE117" s="524"/>
      <c r="BF117" s="524"/>
      <c r="BG117" s="524"/>
      <c r="BH117" s="521" t="s">
        <v>1739</v>
      </c>
      <c r="BI117" s="521" t="s">
        <v>1740</v>
      </c>
      <c r="BJ117" s="402">
        <v>1</v>
      </c>
      <c r="BK117" s="524"/>
      <c r="BL117" s="524"/>
      <c r="BM117" s="524"/>
      <c r="BN117" s="524"/>
      <c r="BO117" s="524"/>
      <c r="BP117" s="370"/>
      <c r="BQ117" s="370"/>
      <c r="BR117" s="370"/>
      <c r="BS117" s="370"/>
      <c r="BT117" s="370"/>
      <c r="BU117" s="370"/>
      <c r="BV117" s="370"/>
      <c r="BW117" s="370"/>
      <c r="BX117" s="370"/>
      <c r="BY117" s="370"/>
      <c r="BZ117" s="370"/>
      <c r="CA117" s="370"/>
      <c r="CB117" s="370"/>
      <c r="CC117" s="370"/>
      <c r="CD117" s="370"/>
      <c r="CE117" s="370"/>
      <c r="CF117" s="370"/>
      <c r="CG117" s="370"/>
      <c r="CH117" s="370"/>
      <c r="CI117" s="370"/>
      <c r="CJ117" s="370"/>
      <c r="CK117" s="370"/>
      <c r="CL117" s="370"/>
      <c r="CM117" s="370"/>
      <c r="CN117" s="370"/>
      <c r="CO117" s="370"/>
      <c r="CP117" s="370"/>
      <c r="CQ117" s="370"/>
      <c r="CR117" s="370"/>
      <c r="CS117" s="370"/>
      <c r="CT117" s="370"/>
      <c r="CU117" s="370"/>
      <c r="CV117" s="370"/>
      <c r="CW117" s="370"/>
      <c r="CX117" s="370"/>
      <c r="CY117" s="370"/>
      <c r="CZ117" s="370"/>
      <c r="DA117" s="370"/>
      <c r="DB117" s="370"/>
      <c r="DC117" s="370"/>
      <c r="DD117" s="370"/>
      <c r="DE117" s="370"/>
      <c r="DF117" s="370"/>
      <c r="DG117" s="370"/>
      <c r="DH117" s="370"/>
      <c r="DI117" s="370"/>
      <c r="DJ117" s="370"/>
      <c r="DK117" s="370"/>
      <c r="DL117" s="370"/>
      <c r="DM117" s="370"/>
      <c r="DN117" s="370"/>
      <c r="DO117" s="370"/>
      <c r="DP117" s="370"/>
      <c r="DQ117" s="370"/>
      <c r="DR117" s="370"/>
      <c r="DS117" s="370"/>
      <c r="DT117" s="370"/>
      <c r="DU117" s="370"/>
      <c r="DV117" s="370"/>
      <c r="DW117" s="370"/>
      <c r="DX117" s="370"/>
      <c r="DY117" s="370"/>
      <c r="DZ117" s="370"/>
      <c r="EA117" s="370"/>
      <c r="EB117" s="370"/>
      <c r="EC117" s="370"/>
      <c r="ED117" s="370"/>
      <c r="EE117" s="370"/>
      <c r="EF117" s="370"/>
      <c r="EG117" s="370"/>
      <c r="EH117" s="370"/>
      <c r="EI117" s="370"/>
      <c r="EJ117" s="370"/>
      <c r="EK117" s="370"/>
      <c r="EL117" s="370"/>
      <c r="EM117" s="370"/>
      <c r="EN117" s="370"/>
      <c r="EO117" s="370"/>
      <c r="EP117" s="370"/>
      <c r="EQ117" s="370"/>
      <c r="ER117" s="370"/>
      <c r="ES117" s="370"/>
      <c r="ET117" s="370"/>
      <c r="EU117" s="370"/>
      <c r="EV117" s="370"/>
      <c r="EW117" s="370"/>
      <c r="EX117" s="370"/>
      <c r="EY117" s="370"/>
      <c r="EZ117" s="370"/>
      <c r="FA117" s="370"/>
      <c r="FB117" s="370"/>
      <c r="FC117" s="370"/>
      <c r="FD117" s="370"/>
      <c r="FE117" s="370"/>
      <c r="FF117" s="370"/>
      <c r="FG117" s="370"/>
      <c r="FH117" s="370"/>
      <c r="FI117" s="370"/>
      <c r="FJ117" s="370"/>
      <c r="FK117" s="370"/>
      <c r="FL117" s="370"/>
      <c r="FM117" s="370"/>
      <c r="FN117" s="370"/>
      <c r="FO117" s="370"/>
      <c r="FP117" s="370"/>
      <c r="FQ117" s="370"/>
      <c r="FR117" s="370"/>
      <c r="FS117" s="370"/>
      <c r="FT117" s="370"/>
      <c r="FU117" s="370"/>
      <c r="FV117" s="370"/>
      <c r="FW117" s="370"/>
      <c r="FX117" s="370"/>
      <c r="FY117" s="370"/>
      <c r="FZ117" s="370"/>
      <c r="GA117" s="370"/>
      <c r="GB117" s="370"/>
      <c r="GC117" s="370"/>
      <c r="GD117" s="370"/>
      <c r="GE117" s="370"/>
      <c r="GF117" s="370"/>
      <c r="GG117" s="370"/>
      <c r="GH117" s="370"/>
      <c r="GI117" s="370"/>
      <c r="GJ117" s="370"/>
      <c r="GK117" s="370"/>
      <c r="GL117" s="370"/>
      <c r="GM117" s="370"/>
      <c r="GN117" s="370"/>
      <c r="GO117" s="370"/>
      <c r="GP117" s="370"/>
      <c r="GQ117" s="370"/>
      <c r="GR117" s="370"/>
      <c r="GS117" s="370"/>
      <c r="GT117" s="370"/>
      <c r="GU117" s="370"/>
      <c r="GV117" s="370"/>
      <c r="GW117" s="370"/>
      <c r="GX117" s="370"/>
      <c r="GY117" s="370"/>
      <c r="GZ117" s="370"/>
      <c r="HA117" s="370"/>
      <c r="HB117" s="370"/>
      <c r="HC117" s="370"/>
      <c r="HD117" s="370"/>
      <c r="HE117" s="370"/>
      <c r="HF117" s="370"/>
      <c r="HG117" s="370"/>
      <c r="HH117" s="370"/>
      <c r="HI117" s="370"/>
      <c r="HJ117" s="370"/>
      <c r="HK117" s="370"/>
      <c r="HL117" s="370"/>
      <c r="HM117" s="370"/>
      <c r="HN117" s="370"/>
      <c r="HO117" s="370"/>
      <c r="HP117" s="370"/>
      <c r="HQ117" s="370"/>
      <c r="HR117" s="370"/>
      <c r="HS117" s="370"/>
      <c r="HT117" s="370"/>
      <c r="HU117" s="370"/>
      <c r="HV117" s="370"/>
      <c r="HW117" s="370"/>
      <c r="HX117" s="370"/>
      <c r="HY117" s="370"/>
      <c r="HZ117" s="370"/>
      <c r="IA117" s="370"/>
      <c r="IB117" s="370"/>
      <c r="IC117" s="370"/>
      <c r="ID117" s="370"/>
      <c r="IE117" s="370"/>
      <c r="IF117" s="370"/>
      <c r="IG117" s="370"/>
      <c r="IH117" s="370"/>
      <c r="II117" s="370"/>
      <c r="IJ117" s="370"/>
      <c r="IK117" s="370"/>
      <c r="IL117" s="370"/>
      <c r="IM117" s="370"/>
      <c r="IN117" s="370"/>
      <c r="IO117" s="370"/>
      <c r="IP117" s="370"/>
      <c r="IQ117" s="370"/>
      <c r="IR117" s="370"/>
      <c r="IS117" s="370"/>
      <c r="IT117" s="370"/>
      <c r="IU117" s="370"/>
      <c r="IV117" s="370"/>
    </row>
    <row r="118" spans="1:256" ht="112" hidden="1" x14ac:dyDescent="0.2">
      <c r="A118" s="544" t="s">
        <v>214</v>
      </c>
      <c r="B118" s="555"/>
      <c r="C118" s="559" t="s">
        <v>2196</v>
      </c>
      <c r="D118" s="399" t="s">
        <v>153</v>
      </c>
      <c r="E118" s="399" t="s">
        <v>82</v>
      </c>
      <c r="F118" s="402">
        <v>1</v>
      </c>
      <c r="G118" s="402">
        <v>1</v>
      </c>
      <c r="H118" s="402">
        <v>1</v>
      </c>
      <c r="I118" s="524"/>
      <c r="J118" s="527" t="s">
        <v>719</v>
      </c>
      <c r="K118" s="597"/>
      <c r="L118" s="604" t="s">
        <v>3295</v>
      </c>
      <c r="M118" s="14"/>
      <c r="N118" s="13">
        <f t="shared" si="25"/>
        <v>2015</v>
      </c>
      <c r="O118" s="14">
        <v>42277</v>
      </c>
      <c r="P118" s="12" t="s">
        <v>75</v>
      </c>
      <c r="Q118" s="12" t="s">
        <v>75</v>
      </c>
      <c r="R118" s="12" t="s">
        <v>75</v>
      </c>
      <c r="S118" s="12" t="s">
        <v>75</v>
      </c>
      <c r="T118" s="12" t="s">
        <v>75</v>
      </c>
      <c r="U118" s="12" t="s">
        <v>75</v>
      </c>
      <c r="V118" s="402">
        <v>1</v>
      </c>
      <c r="W118" s="402">
        <f t="shared" si="26"/>
        <v>0</v>
      </c>
      <c r="X118" s="402">
        <f t="shared" si="27"/>
        <v>0</v>
      </c>
      <c r="Y118" s="402">
        <f t="shared" si="28"/>
        <v>0</v>
      </c>
      <c r="Z118" s="402">
        <v>-1</v>
      </c>
      <c r="AA118" s="402">
        <v>-2</v>
      </c>
      <c r="AB118" s="402">
        <v>1</v>
      </c>
      <c r="AC118" s="402">
        <v>0</v>
      </c>
      <c r="AD118" s="402">
        <v>0</v>
      </c>
      <c r="AE118" s="402">
        <v>1</v>
      </c>
      <c r="AF118" s="402">
        <v>1</v>
      </c>
      <c r="AG118" s="10">
        <v>1</v>
      </c>
      <c r="AH118" s="10">
        <v>1</v>
      </c>
      <c r="AI118" s="10">
        <v>1</v>
      </c>
      <c r="AJ118" s="399" t="s">
        <v>134</v>
      </c>
      <c r="AK118" s="399" t="s">
        <v>77</v>
      </c>
      <c r="AL118" s="527" t="s">
        <v>2309</v>
      </c>
      <c r="AM118" s="402">
        <v>4</v>
      </c>
      <c r="AN118" s="402">
        <v>-2</v>
      </c>
      <c r="AO118" s="402">
        <v>-2</v>
      </c>
      <c r="AP118" s="402">
        <v>-2</v>
      </c>
      <c r="AQ118" s="402">
        <v>-2</v>
      </c>
      <c r="AR118" s="402">
        <v>-2</v>
      </c>
      <c r="AS118" s="402">
        <v>1</v>
      </c>
      <c r="AT118" s="402">
        <v>0</v>
      </c>
      <c r="AU118" s="15">
        <f t="shared" ref="AU118:AU131" si="31">IF(BA118&lt;1,-1)</f>
        <v>-1</v>
      </c>
      <c r="AV118" s="10">
        <v>0</v>
      </c>
      <c r="AW118" s="10">
        <v>0</v>
      </c>
      <c r="AX118" s="10">
        <v>0</v>
      </c>
      <c r="AY118" s="402">
        <v>0</v>
      </c>
      <c r="AZ118" s="402">
        <v>0</v>
      </c>
      <c r="BA118" s="402">
        <v>0</v>
      </c>
      <c r="BB118" s="402">
        <v>0</v>
      </c>
      <c r="BC118" s="402">
        <v>0</v>
      </c>
      <c r="BD118" s="16"/>
      <c r="BE118" s="524"/>
      <c r="BF118" s="524"/>
      <c r="BG118" s="524"/>
      <c r="BH118" s="524"/>
      <c r="BI118" s="524"/>
      <c r="BJ118" s="402">
        <v>1</v>
      </c>
      <c r="BK118" s="524"/>
      <c r="BL118" s="524"/>
      <c r="BM118" s="524"/>
      <c r="BN118" s="524"/>
      <c r="BO118" s="524"/>
      <c r="BP118" s="370"/>
      <c r="BQ118" s="370"/>
      <c r="BR118" s="370"/>
      <c r="BS118" s="370"/>
      <c r="BT118" s="370"/>
      <c r="BU118" s="370"/>
      <c r="BV118" s="370"/>
      <c r="BW118" s="370"/>
      <c r="BX118" s="370"/>
      <c r="BY118" s="370"/>
      <c r="BZ118" s="370"/>
      <c r="CA118" s="370"/>
      <c r="CB118" s="370"/>
      <c r="CC118" s="370"/>
      <c r="CD118" s="370"/>
      <c r="CE118" s="370"/>
      <c r="CF118" s="370"/>
      <c r="CG118" s="370"/>
      <c r="CH118" s="370"/>
      <c r="CI118" s="370"/>
      <c r="CJ118" s="370"/>
      <c r="CK118" s="370"/>
      <c r="CL118" s="370"/>
      <c r="CM118" s="370"/>
      <c r="CN118" s="370"/>
      <c r="CO118" s="370"/>
      <c r="CP118" s="370"/>
      <c r="CQ118" s="370"/>
      <c r="CR118" s="370"/>
      <c r="CS118" s="370"/>
      <c r="CT118" s="370"/>
      <c r="CU118" s="370"/>
      <c r="CV118" s="370"/>
      <c r="CW118" s="370"/>
      <c r="CX118" s="370"/>
      <c r="CY118" s="370"/>
      <c r="CZ118" s="370"/>
      <c r="DA118" s="370"/>
      <c r="DB118" s="370"/>
      <c r="DC118" s="370"/>
      <c r="DD118" s="370"/>
      <c r="DE118" s="370"/>
      <c r="DF118" s="370"/>
      <c r="DG118" s="370"/>
      <c r="DH118" s="370"/>
      <c r="DI118" s="370"/>
      <c r="DJ118" s="370"/>
      <c r="DK118" s="370"/>
      <c r="DL118" s="370"/>
      <c r="DM118" s="370"/>
      <c r="DN118" s="370"/>
      <c r="DO118" s="370"/>
      <c r="DP118" s="370"/>
      <c r="DQ118" s="370"/>
      <c r="DR118" s="370"/>
      <c r="DS118" s="370"/>
      <c r="DT118" s="370"/>
      <c r="DU118" s="370"/>
      <c r="DV118" s="370"/>
      <c r="DW118" s="370"/>
      <c r="DX118" s="370"/>
      <c r="DY118" s="370"/>
      <c r="DZ118" s="370"/>
      <c r="EA118" s="370"/>
      <c r="EB118" s="370"/>
      <c r="EC118" s="370"/>
      <c r="ED118" s="370"/>
      <c r="EE118" s="370"/>
      <c r="EF118" s="370"/>
      <c r="EG118" s="370"/>
      <c r="EH118" s="370"/>
      <c r="EI118" s="370"/>
      <c r="EJ118" s="370"/>
      <c r="EK118" s="370"/>
      <c r="EL118" s="370"/>
      <c r="EM118" s="370"/>
      <c r="EN118" s="370"/>
      <c r="EO118" s="370"/>
      <c r="EP118" s="370"/>
      <c r="EQ118" s="370"/>
      <c r="ER118" s="370"/>
      <c r="ES118" s="370"/>
      <c r="ET118" s="370"/>
      <c r="EU118" s="370"/>
      <c r="EV118" s="370"/>
      <c r="EW118" s="370"/>
      <c r="EX118" s="370"/>
      <c r="EY118" s="370"/>
      <c r="EZ118" s="370"/>
      <c r="FA118" s="370"/>
      <c r="FB118" s="370"/>
      <c r="FC118" s="370"/>
      <c r="FD118" s="370"/>
      <c r="FE118" s="370"/>
      <c r="FF118" s="370"/>
      <c r="FG118" s="370"/>
      <c r="FH118" s="370"/>
      <c r="FI118" s="370"/>
      <c r="FJ118" s="370"/>
      <c r="FK118" s="370"/>
      <c r="FL118" s="370"/>
      <c r="FM118" s="370"/>
      <c r="FN118" s="370"/>
      <c r="FO118" s="370"/>
      <c r="FP118" s="370"/>
      <c r="FQ118" s="370"/>
      <c r="FR118" s="370"/>
      <c r="FS118" s="370"/>
      <c r="FT118" s="370"/>
      <c r="FU118" s="370"/>
      <c r="FV118" s="370"/>
      <c r="FW118" s="370"/>
      <c r="FX118" s="370"/>
      <c r="FY118" s="370"/>
      <c r="FZ118" s="370"/>
      <c r="GA118" s="370"/>
      <c r="GB118" s="370"/>
      <c r="GC118" s="370"/>
      <c r="GD118" s="370"/>
      <c r="GE118" s="370"/>
      <c r="GF118" s="370"/>
      <c r="GG118" s="370"/>
      <c r="GH118" s="370"/>
      <c r="GI118" s="370"/>
      <c r="GJ118" s="370"/>
      <c r="GK118" s="370"/>
      <c r="GL118" s="370"/>
      <c r="GM118" s="370"/>
      <c r="GN118" s="370"/>
      <c r="GO118" s="370"/>
      <c r="GP118" s="370"/>
      <c r="GQ118" s="370"/>
      <c r="GR118" s="370"/>
      <c r="GS118" s="370"/>
      <c r="GT118" s="370"/>
      <c r="GU118" s="370"/>
      <c r="GV118" s="370"/>
      <c r="GW118" s="370"/>
      <c r="GX118" s="370"/>
      <c r="GY118" s="370"/>
      <c r="GZ118" s="370"/>
      <c r="HA118" s="370"/>
      <c r="HB118" s="370"/>
      <c r="HC118" s="370"/>
      <c r="HD118" s="370"/>
      <c r="HE118" s="370"/>
      <c r="HF118" s="370"/>
      <c r="HG118" s="370"/>
      <c r="HH118" s="370"/>
      <c r="HI118" s="370"/>
      <c r="HJ118" s="370"/>
      <c r="HK118" s="370"/>
      <c r="HL118" s="370"/>
      <c r="HM118" s="370"/>
      <c r="HN118" s="370"/>
      <c r="HO118" s="370"/>
      <c r="HP118" s="370"/>
      <c r="HQ118" s="370"/>
      <c r="HR118" s="370"/>
      <c r="HS118" s="370"/>
      <c r="HT118" s="370"/>
      <c r="HU118" s="370"/>
      <c r="HV118" s="370"/>
      <c r="HW118" s="370"/>
      <c r="HX118" s="370"/>
      <c r="HY118" s="370"/>
      <c r="HZ118" s="370"/>
      <c r="IA118" s="370"/>
      <c r="IB118" s="370"/>
      <c r="IC118" s="370"/>
      <c r="ID118" s="370"/>
      <c r="IE118" s="370"/>
      <c r="IF118" s="370"/>
      <c r="IG118" s="370"/>
      <c r="IH118" s="370"/>
      <c r="II118" s="370"/>
      <c r="IJ118" s="370"/>
      <c r="IK118" s="370"/>
      <c r="IL118" s="370"/>
      <c r="IM118" s="370"/>
      <c r="IN118" s="370"/>
      <c r="IO118" s="370"/>
      <c r="IP118" s="370"/>
      <c r="IQ118" s="370"/>
      <c r="IR118" s="370"/>
      <c r="IS118" s="370"/>
      <c r="IT118" s="370"/>
      <c r="IU118" s="370"/>
      <c r="IV118" s="370"/>
    </row>
    <row r="119" spans="1:256" ht="176" hidden="1" x14ac:dyDescent="0.2">
      <c r="A119" s="544" t="s">
        <v>67</v>
      </c>
      <c r="B119" s="555"/>
      <c r="C119" s="559" t="s">
        <v>2196</v>
      </c>
      <c r="D119" s="399" t="s">
        <v>153</v>
      </c>
      <c r="E119" s="399" t="s">
        <v>302</v>
      </c>
      <c r="F119" s="402">
        <v>1</v>
      </c>
      <c r="G119" s="402">
        <v>1</v>
      </c>
      <c r="H119" s="402">
        <v>1</v>
      </c>
      <c r="I119" s="402">
        <v>0</v>
      </c>
      <c r="J119" s="590"/>
      <c r="K119" s="602"/>
      <c r="L119" s="604" t="s">
        <v>2197</v>
      </c>
      <c r="M119" s="14"/>
      <c r="N119" s="10">
        <f t="shared" si="25"/>
        <v>2016</v>
      </c>
      <c r="O119" s="14">
        <v>42702</v>
      </c>
      <c r="P119" s="12" t="s">
        <v>75</v>
      </c>
      <c r="Q119" s="12" t="s">
        <v>75</v>
      </c>
      <c r="R119" s="12" t="s">
        <v>75</v>
      </c>
      <c r="S119" s="12" t="s">
        <v>75</v>
      </c>
      <c r="T119" s="12" t="s">
        <v>75</v>
      </c>
      <c r="U119" s="12" t="s">
        <v>75</v>
      </c>
      <c r="V119" s="402">
        <v>1</v>
      </c>
      <c r="W119" s="402">
        <f t="shared" si="26"/>
        <v>0</v>
      </c>
      <c r="X119" s="402">
        <f t="shared" si="27"/>
        <v>0</v>
      </c>
      <c r="Y119" s="402">
        <f t="shared" si="28"/>
        <v>0</v>
      </c>
      <c r="Z119" s="402">
        <v>-1</v>
      </c>
      <c r="AA119" s="402">
        <v>-2</v>
      </c>
      <c r="AB119" s="402">
        <v>0</v>
      </c>
      <c r="AC119" s="402">
        <v>0</v>
      </c>
      <c r="AD119" s="402">
        <v>1</v>
      </c>
      <c r="AE119" s="402">
        <v>1</v>
      </c>
      <c r="AF119" s="402">
        <v>0</v>
      </c>
      <c r="AG119" s="10">
        <v>1</v>
      </c>
      <c r="AH119" s="10">
        <v>1</v>
      </c>
      <c r="AI119" s="10">
        <v>0</v>
      </c>
      <c r="AJ119" s="399" t="s">
        <v>134</v>
      </c>
      <c r="AK119" s="399" t="s">
        <v>77</v>
      </c>
      <c r="AL119" s="527" t="s">
        <v>2198</v>
      </c>
      <c r="AM119" s="402">
        <v>7</v>
      </c>
      <c r="AN119" s="402">
        <v>0</v>
      </c>
      <c r="AO119" s="402">
        <v>0</v>
      </c>
      <c r="AP119" s="402">
        <v>-1</v>
      </c>
      <c r="AQ119" s="402">
        <v>1</v>
      </c>
      <c r="AR119" s="402">
        <v>1</v>
      </c>
      <c r="AS119" s="402">
        <v>1</v>
      </c>
      <c r="AT119" s="402">
        <v>0</v>
      </c>
      <c r="AU119" s="15">
        <f t="shared" si="31"/>
        <v>-1</v>
      </c>
      <c r="AV119" s="10">
        <v>0</v>
      </c>
      <c r="AW119" s="10">
        <v>0</v>
      </c>
      <c r="AX119" s="10">
        <v>0</v>
      </c>
      <c r="AY119" s="402">
        <v>0</v>
      </c>
      <c r="AZ119" s="402">
        <v>0</v>
      </c>
      <c r="BA119" s="402">
        <v>0</v>
      </c>
      <c r="BB119" s="402">
        <v>0</v>
      </c>
      <c r="BC119" s="402">
        <v>0</v>
      </c>
      <c r="BD119" s="16"/>
      <c r="BE119" s="524"/>
      <c r="BF119" s="524"/>
      <c r="BG119" s="524"/>
      <c r="BH119" s="524"/>
      <c r="BI119" s="524"/>
      <c r="BJ119" s="402">
        <v>1</v>
      </c>
      <c r="BK119" s="524"/>
      <c r="BL119" s="524"/>
      <c r="BM119" s="524"/>
      <c r="BN119" s="524"/>
      <c r="BO119" s="524"/>
      <c r="BP119" s="370"/>
      <c r="BQ119" s="370"/>
      <c r="BR119" s="370"/>
      <c r="BS119" s="370"/>
      <c r="BT119" s="370"/>
      <c r="BU119" s="370"/>
      <c r="BV119" s="370"/>
      <c r="BW119" s="370"/>
      <c r="BX119" s="370"/>
      <c r="BY119" s="370"/>
      <c r="BZ119" s="370"/>
      <c r="CA119" s="370"/>
      <c r="CB119" s="370"/>
      <c r="CC119" s="370"/>
      <c r="CD119" s="370"/>
      <c r="CE119" s="370"/>
      <c r="CF119" s="370"/>
      <c r="CG119" s="370"/>
      <c r="CH119" s="370"/>
      <c r="CI119" s="370"/>
      <c r="CJ119" s="370"/>
      <c r="CK119" s="370"/>
      <c r="CL119" s="370"/>
      <c r="CM119" s="370"/>
      <c r="CN119" s="370"/>
      <c r="CO119" s="370"/>
      <c r="CP119" s="370"/>
      <c r="CQ119" s="370"/>
      <c r="CR119" s="370"/>
      <c r="CS119" s="370"/>
      <c r="CT119" s="370"/>
      <c r="CU119" s="370"/>
      <c r="CV119" s="370"/>
      <c r="CW119" s="370"/>
      <c r="CX119" s="370"/>
      <c r="CY119" s="370"/>
      <c r="CZ119" s="370"/>
      <c r="DA119" s="370"/>
      <c r="DB119" s="370"/>
      <c r="DC119" s="370"/>
      <c r="DD119" s="370"/>
      <c r="DE119" s="370"/>
      <c r="DF119" s="370"/>
      <c r="DG119" s="370"/>
      <c r="DH119" s="370"/>
      <c r="DI119" s="370"/>
      <c r="DJ119" s="370"/>
      <c r="DK119" s="370"/>
      <c r="DL119" s="370"/>
      <c r="DM119" s="370"/>
      <c r="DN119" s="370"/>
      <c r="DO119" s="370"/>
      <c r="DP119" s="370"/>
      <c r="DQ119" s="370"/>
      <c r="DR119" s="370"/>
      <c r="DS119" s="370"/>
      <c r="DT119" s="370"/>
      <c r="DU119" s="370"/>
      <c r="DV119" s="370"/>
      <c r="DW119" s="370"/>
      <c r="DX119" s="370"/>
      <c r="DY119" s="370"/>
      <c r="DZ119" s="370"/>
      <c r="EA119" s="370"/>
      <c r="EB119" s="370"/>
      <c r="EC119" s="370"/>
      <c r="ED119" s="370"/>
      <c r="EE119" s="370"/>
      <c r="EF119" s="370"/>
      <c r="EG119" s="370"/>
      <c r="EH119" s="370"/>
      <c r="EI119" s="370"/>
      <c r="EJ119" s="370"/>
      <c r="EK119" s="370"/>
      <c r="EL119" s="370"/>
      <c r="EM119" s="370"/>
      <c r="EN119" s="370"/>
      <c r="EO119" s="370"/>
      <c r="EP119" s="370"/>
      <c r="EQ119" s="370"/>
      <c r="ER119" s="370"/>
      <c r="ES119" s="370"/>
      <c r="ET119" s="370"/>
      <c r="EU119" s="370"/>
      <c r="EV119" s="370"/>
      <c r="EW119" s="370"/>
      <c r="EX119" s="370"/>
      <c r="EY119" s="370"/>
      <c r="EZ119" s="370"/>
      <c r="FA119" s="370"/>
      <c r="FB119" s="370"/>
      <c r="FC119" s="370"/>
      <c r="FD119" s="370"/>
      <c r="FE119" s="370"/>
      <c r="FF119" s="370"/>
      <c r="FG119" s="370"/>
      <c r="FH119" s="370"/>
      <c r="FI119" s="370"/>
      <c r="FJ119" s="370"/>
      <c r="FK119" s="370"/>
      <c r="FL119" s="370"/>
      <c r="FM119" s="370"/>
      <c r="FN119" s="370"/>
      <c r="FO119" s="370"/>
      <c r="FP119" s="370"/>
      <c r="FQ119" s="370"/>
      <c r="FR119" s="370"/>
      <c r="FS119" s="370"/>
      <c r="FT119" s="370"/>
      <c r="FU119" s="370"/>
      <c r="FV119" s="370"/>
      <c r="FW119" s="370"/>
      <c r="FX119" s="370"/>
      <c r="FY119" s="370"/>
      <c r="FZ119" s="370"/>
      <c r="GA119" s="370"/>
      <c r="GB119" s="370"/>
      <c r="GC119" s="370"/>
      <c r="GD119" s="370"/>
      <c r="GE119" s="370"/>
      <c r="GF119" s="370"/>
      <c r="GG119" s="370"/>
      <c r="GH119" s="370"/>
      <c r="GI119" s="370"/>
      <c r="GJ119" s="370"/>
      <c r="GK119" s="370"/>
      <c r="GL119" s="370"/>
      <c r="GM119" s="370"/>
      <c r="GN119" s="370"/>
      <c r="GO119" s="370"/>
      <c r="GP119" s="370"/>
      <c r="GQ119" s="370"/>
      <c r="GR119" s="370"/>
      <c r="GS119" s="370"/>
      <c r="GT119" s="370"/>
      <c r="GU119" s="370"/>
      <c r="GV119" s="370"/>
      <c r="GW119" s="370"/>
      <c r="GX119" s="370"/>
      <c r="GY119" s="370"/>
      <c r="GZ119" s="370"/>
      <c r="HA119" s="370"/>
      <c r="HB119" s="370"/>
      <c r="HC119" s="370"/>
      <c r="HD119" s="370"/>
      <c r="HE119" s="370"/>
      <c r="HF119" s="370"/>
      <c r="HG119" s="370"/>
      <c r="HH119" s="370"/>
      <c r="HI119" s="370"/>
      <c r="HJ119" s="370"/>
      <c r="HK119" s="370"/>
      <c r="HL119" s="370"/>
      <c r="HM119" s="370"/>
      <c r="HN119" s="370"/>
      <c r="HO119" s="370"/>
      <c r="HP119" s="370"/>
      <c r="HQ119" s="370"/>
      <c r="HR119" s="370"/>
      <c r="HS119" s="370"/>
      <c r="HT119" s="370"/>
      <c r="HU119" s="370"/>
      <c r="HV119" s="370"/>
      <c r="HW119" s="370"/>
      <c r="HX119" s="370"/>
      <c r="HY119" s="370"/>
      <c r="HZ119" s="370"/>
      <c r="IA119" s="370"/>
      <c r="IB119" s="370"/>
      <c r="IC119" s="370"/>
      <c r="ID119" s="370"/>
      <c r="IE119" s="370"/>
      <c r="IF119" s="370"/>
      <c r="IG119" s="370"/>
      <c r="IH119" s="370"/>
      <c r="II119" s="370"/>
      <c r="IJ119" s="370"/>
      <c r="IK119" s="370"/>
      <c r="IL119" s="370"/>
      <c r="IM119" s="370"/>
      <c r="IN119" s="370"/>
      <c r="IO119" s="370"/>
      <c r="IP119" s="370"/>
      <c r="IQ119" s="370"/>
      <c r="IR119" s="370"/>
      <c r="IS119" s="370"/>
      <c r="IT119" s="370"/>
      <c r="IU119" s="370"/>
      <c r="IV119" s="370"/>
    </row>
    <row r="120" spans="1:256" ht="304" hidden="1" x14ac:dyDescent="0.2">
      <c r="A120" s="544" t="s">
        <v>466</v>
      </c>
      <c r="B120" s="544" t="s">
        <v>676</v>
      </c>
      <c r="C120" s="559" t="s">
        <v>3311</v>
      </c>
      <c r="D120" s="399" t="s">
        <v>678</v>
      </c>
      <c r="E120" s="399" t="s">
        <v>92</v>
      </c>
      <c r="F120" s="402">
        <v>1</v>
      </c>
      <c r="G120" s="402">
        <v>0</v>
      </c>
      <c r="H120" s="402">
        <v>1</v>
      </c>
      <c r="I120" s="524"/>
      <c r="J120" s="527" t="s">
        <v>1779</v>
      </c>
      <c r="K120" s="532" t="s">
        <v>1780</v>
      </c>
      <c r="L120" s="604" t="s">
        <v>3577</v>
      </c>
      <c r="M120" s="12" t="s">
        <v>1781</v>
      </c>
      <c r="N120" s="13">
        <f t="shared" si="25"/>
        <v>2006</v>
      </c>
      <c r="O120" s="14">
        <v>38974</v>
      </c>
      <c r="P120" s="14">
        <v>42103</v>
      </c>
      <c r="Q120" s="14">
        <v>42103</v>
      </c>
      <c r="R120" s="12" t="s">
        <v>75</v>
      </c>
      <c r="S120" s="12" t="s">
        <v>75</v>
      </c>
      <c r="T120" s="12" t="s">
        <v>75</v>
      </c>
      <c r="U120" s="12" t="s">
        <v>75</v>
      </c>
      <c r="V120" s="402">
        <v>1</v>
      </c>
      <c r="W120" s="402">
        <f t="shared" si="26"/>
        <v>1</v>
      </c>
      <c r="X120" s="402">
        <f t="shared" si="27"/>
        <v>0</v>
      </c>
      <c r="Y120" s="402">
        <f t="shared" si="28"/>
        <v>0</v>
      </c>
      <c r="Z120" s="402">
        <v>-1</v>
      </c>
      <c r="AA120" s="402">
        <v>-2</v>
      </c>
      <c r="AB120" s="402">
        <v>1</v>
      </c>
      <c r="AC120" s="402">
        <v>1</v>
      </c>
      <c r="AD120" s="402">
        <v>0</v>
      </c>
      <c r="AE120" s="402">
        <v>1</v>
      </c>
      <c r="AF120" s="402">
        <v>1</v>
      </c>
      <c r="AG120" s="10">
        <v>1</v>
      </c>
      <c r="AH120" s="10">
        <v>1</v>
      </c>
      <c r="AI120" s="10">
        <v>1</v>
      </c>
      <c r="AJ120" s="399" t="s">
        <v>87</v>
      </c>
      <c r="AK120" s="399" t="s">
        <v>97</v>
      </c>
      <c r="AL120" s="527" t="s">
        <v>1782</v>
      </c>
      <c r="AM120" s="402">
        <f t="shared" ref="AM120:AM131" si="32">IF(AND(AN120=1,AO120=1),3,IF(AND(AN120=1,OR(AO120=0,AO120=-1)),1,IF(AND(OR(AN120=0,AN120=-1),AO120=1),2,IF(AND(AN120=0,AN120=-1),OR(AO120=0,AO120=-1),4))))</f>
        <v>3</v>
      </c>
      <c r="AN120" s="402">
        <v>1</v>
      </c>
      <c r="AO120" s="402">
        <v>1</v>
      </c>
      <c r="AP120" s="402">
        <v>1</v>
      </c>
      <c r="AQ120" s="402">
        <v>1</v>
      </c>
      <c r="AR120" s="402">
        <v>1</v>
      </c>
      <c r="AS120" s="402">
        <v>-1</v>
      </c>
      <c r="AT120" s="402">
        <v>0</v>
      </c>
      <c r="AU120" s="15">
        <f t="shared" si="31"/>
        <v>-1</v>
      </c>
      <c r="AV120" s="10">
        <v>0</v>
      </c>
      <c r="AW120" s="10">
        <v>0</v>
      </c>
      <c r="AX120" s="10">
        <v>0</v>
      </c>
      <c r="AY120" s="402">
        <v>0</v>
      </c>
      <c r="AZ120" s="402">
        <v>0</v>
      </c>
      <c r="BA120" s="402">
        <v>0</v>
      </c>
      <c r="BB120" s="402">
        <v>0</v>
      </c>
      <c r="BC120" s="402">
        <v>0</v>
      </c>
      <c r="BD120" s="16"/>
      <c r="BE120" s="524"/>
      <c r="BF120" s="524"/>
      <c r="BG120" s="524"/>
      <c r="BH120" s="521" t="s">
        <v>1787</v>
      </c>
      <c r="BI120" s="524"/>
      <c r="BJ120" s="402">
        <v>1</v>
      </c>
      <c r="BK120" s="524"/>
      <c r="BL120" s="524"/>
      <c r="BM120" s="524"/>
      <c r="BN120" s="524"/>
      <c r="BO120" s="524"/>
      <c r="BP120" s="370"/>
      <c r="BQ120" s="370"/>
      <c r="BR120" s="370"/>
      <c r="BS120" s="370"/>
      <c r="BT120" s="370"/>
      <c r="BU120" s="370"/>
      <c r="BV120" s="370"/>
      <c r="BW120" s="370"/>
      <c r="BX120" s="370"/>
      <c r="BY120" s="370"/>
      <c r="BZ120" s="370"/>
      <c r="CA120" s="370"/>
      <c r="CB120" s="370"/>
      <c r="CC120" s="370"/>
      <c r="CD120" s="370"/>
      <c r="CE120" s="370"/>
      <c r="CF120" s="370"/>
      <c r="CG120" s="370"/>
      <c r="CH120" s="370"/>
      <c r="CI120" s="370"/>
      <c r="CJ120" s="370"/>
      <c r="CK120" s="370"/>
      <c r="CL120" s="370"/>
      <c r="CM120" s="370"/>
      <c r="CN120" s="370"/>
      <c r="CO120" s="370"/>
      <c r="CP120" s="370"/>
      <c r="CQ120" s="370"/>
      <c r="CR120" s="370"/>
      <c r="CS120" s="370"/>
      <c r="CT120" s="370"/>
      <c r="CU120" s="370"/>
      <c r="CV120" s="370"/>
      <c r="CW120" s="370"/>
      <c r="CX120" s="370"/>
      <c r="CY120" s="370"/>
      <c r="CZ120" s="370"/>
      <c r="DA120" s="370"/>
      <c r="DB120" s="370"/>
      <c r="DC120" s="370"/>
      <c r="DD120" s="370"/>
      <c r="DE120" s="370"/>
      <c r="DF120" s="370"/>
      <c r="DG120" s="370"/>
      <c r="DH120" s="370"/>
      <c r="DI120" s="370"/>
      <c r="DJ120" s="370"/>
      <c r="DK120" s="370"/>
      <c r="DL120" s="370"/>
      <c r="DM120" s="370"/>
      <c r="DN120" s="370"/>
      <c r="DO120" s="370"/>
      <c r="DP120" s="370"/>
      <c r="DQ120" s="370"/>
      <c r="DR120" s="370"/>
      <c r="DS120" s="370"/>
      <c r="DT120" s="370"/>
      <c r="DU120" s="370"/>
      <c r="DV120" s="370"/>
      <c r="DW120" s="370"/>
      <c r="DX120" s="370"/>
      <c r="DY120" s="370"/>
      <c r="DZ120" s="370"/>
      <c r="EA120" s="370"/>
      <c r="EB120" s="370"/>
      <c r="EC120" s="370"/>
      <c r="ED120" s="370"/>
      <c r="EE120" s="370"/>
      <c r="EF120" s="370"/>
      <c r="EG120" s="370"/>
      <c r="EH120" s="370"/>
      <c r="EI120" s="370"/>
      <c r="EJ120" s="370"/>
      <c r="EK120" s="370"/>
      <c r="EL120" s="370"/>
      <c r="EM120" s="370"/>
      <c r="EN120" s="370"/>
      <c r="EO120" s="370"/>
      <c r="EP120" s="370"/>
      <c r="EQ120" s="370"/>
      <c r="ER120" s="370"/>
      <c r="ES120" s="370"/>
      <c r="ET120" s="370"/>
      <c r="EU120" s="370"/>
      <c r="EV120" s="370"/>
      <c r="EW120" s="370"/>
      <c r="EX120" s="370"/>
      <c r="EY120" s="370"/>
      <c r="EZ120" s="370"/>
      <c r="FA120" s="370"/>
      <c r="FB120" s="370"/>
      <c r="FC120" s="370"/>
      <c r="FD120" s="370"/>
      <c r="FE120" s="370"/>
      <c r="FF120" s="370"/>
      <c r="FG120" s="370"/>
      <c r="FH120" s="370"/>
      <c r="FI120" s="370"/>
      <c r="FJ120" s="370"/>
      <c r="FK120" s="370"/>
      <c r="FL120" s="370"/>
      <c r="FM120" s="370"/>
      <c r="FN120" s="370"/>
      <c r="FO120" s="370"/>
      <c r="FP120" s="370"/>
      <c r="FQ120" s="370"/>
      <c r="FR120" s="370"/>
      <c r="FS120" s="370"/>
      <c r="FT120" s="370"/>
      <c r="FU120" s="370"/>
      <c r="FV120" s="370"/>
      <c r="FW120" s="370"/>
      <c r="FX120" s="370"/>
      <c r="FY120" s="370"/>
      <c r="FZ120" s="370"/>
      <c r="GA120" s="370"/>
      <c r="GB120" s="370"/>
      <c r="GC120" s="370"/>
      <c r="GD120" s="370"/>
      <c r="GE120" s="370"/>
      <c r="GF120" s="370"/>
      <c r="GG120" s="370"/>
      <c r="GH120" s="370"/>
      <c r="GI120" s="370"/>
      <c r="GJ120" s="370"/>
      <c r="GK120" s="370"/>
      <c r="GL120" s="370"/>
      <c r="GM120" s="370"/>
      <c r="GN120" s="370"/>
      <c r="GO120" s="370"/>
      <c r="GP120" s="370"/>
      <c r="GQ120" s="370"/>
      <c r="GR120" s="370"/>
      <c r="GS120" s="370"/>
      <c r="GT120" s="370"/>
      <c r="GU120" s="370"/>
      <c r="GV120" s="370"/>
      <c r="GW120" s="370"/>
      <c r="GX120" s="370"/>
      <c r="GY120" s="370"/>
      <c r="GZ120" s="370"/>
      <c r="HA120" s="370"/>
      <c r="HB120" s="370"/>
      <c r="HC120" s="370"/>
      <c r="HD120" s="370"/>
      <c r="HE120" s="370"/>
      <c r="HF120" s="370"/>
      <c r="HG120" s="370"/>
      <c r="HH120" s="370"/>
      <c r="HI120" s="370"/>
      <c r="HJ120" s="370"/>
      <c r="HK120" s="370"/>
      <c r="HL120" s="370"/>
      <c r="HM120" s="370"/>
      <c r="HN120" s="370"/>
      <c r="HO120" s="370"/>
      <c r="HP120" s="370"/>
      <c r="HQ120" s="370"/>
      <c r="HR120" s="370"/>
      <c r="HS120" s="370"/>
      <c r="HT120" s="370"/>
      <c r="HU120" s="370"/>
      <c r="HV120" s="370"/>
      <c r="HW120" s="370"/>
      <c r="HX120" s="370"/>
      <c r="HY120" s="370"/>
      <c r="HZ120" s="370"/>
      <c r="IA120" s="370"/>
      <c r="IB120" s="370"/>
      <c r="IC120" s="370"/>
      <c r="ID120" s="370"/>
      <c r="IE120" s="370"/>
      <c r="IF120" s="370"/>
      <c r="IG120" s="370"/>
      <c r="IH120" s="370"/>
      <c r="II120" s="370"/>
      <c r="IJ120" s="370"/>
      <c r="IK120" s="370"/>
      <c r="IL120" s="370"/>
      <c r="IM120" s="370"/>
      <c r="IN120" s="370"/>
      <c r="IO120" s="370"/>
      <c r="IP120" s="370"/>
      <c r="IQ120" s="370"/>
      <c r="IR120" s="370"/>
      <c r="IS120" s="370"/>
      <c r="IT120" s="370"/>
      <c r="IU120" s="370"/>
      <c r="IV120" s="370"/>
    </row>
    <row r="121" spans="1:256" ht="256" hidden="1" x14ac:dyDescent="0.2">
      <c r="A121" s="544" t="s">
        <v>253</v>
      </c>
      <c r="B121" s="544" t="s">
        <v>913</v>
      </c>
      <c r="C121" s="559" t="s">
        <v>923</v>
      </c>
      <c r="D121" s="399" t="s">
        <v>182</v>
      </c>
      <c r="E121" s="399" t="s">
        <v>92</v>
      </c>
      <c r="F121" s="402">
        <v>1</v>
      </c>
      <c r="G121" s="402">
        <v>0</v>
      </c>
      <c r="H121" s="402">
        <v>0</v>
      </c>
      <c r="I121" s="524"/>
      <c r="J121" s="527" t="s">
        <v>915</v>
      </c>
      <c r="K121" s="602"/>
      <c r="L121" s="527" t="s">
        <v>916</v>
      </c>
      <c r="M121" s="12" t="s">
        <v>917</v>
      </c>
      <c r="N121" s="13">
        <f t="shared" si="25"/>
        <v>2005</v>
      </c>
      <c r="O121" s="14">
        <v>38405</v>
      </c>
      <c r="P121" s="14">
        <v>39484</v>
      </c>
      <c r="Q121" s="14">
        <v>39484</v>
      </c>
      <c r="R121" s="12" t="s">
        <v>75</v>
      </c>
      <c r="S121" s="12" t="s">
        <v>75</v>
      </c>
      <c r="T121" s="12" t="s">
        <v>75</v>
      </c>
      <c r="U121" s="12" t="s">
        <v>75</v>
      </c>
      <c r="V121" s="402">
        <v>1</v>
      </c>
      <c r="W121" s="402">
        <f t="shared" si="26"/>
        <v>1</v>
      </c>
      <c r="X121" s="402">
        <f t="shared" si="27"/>
        <v>0</v>
      </c>
      <c r="Y121" s="402">
        <f t="shared" si="28"/>
        <v>0</v>
      </c>
      <c r="Z121" s="402">
        <v>-1</v>
      </c>
      <c r="AA121" s="402">
        <v>-2</v>
      </c>
      <c r="AB121" s="402">
        <v>1</v>
      </c>
      <c r="AC121" s="402">
        <v>1</v>
      </c>
      <c r="AD121" s="402">
        <v>1</v>
      </c>
      <c r="AE121" s="402">
        <v>1</v>
      </c>
      <c r="AF121" s="402">
        <v>1</v>
      </c>
      <c r="AG121" s="15">
        <v>1</v>
      </c>
      <c r="AH121" s="10">
        <v>1</v>
      </c>
      <c r="AI121" s="10">
        <v>0</v>
      </c>
      <c r="AJ121" s="399" t="s">
        <v>185</v>
      </c>
      <c r="AK121" s="399" t="s">
        <v>97</v>
      </c>
      <c r="AL121" s="527" t="s">
        <v>918</v>
      </c>
      <c r="AM121" s="402">
        <f t="shared" si="32"/>
        <v>3</v>
      </c>
      <c r="AN121" s="402">
        <v>1</v>
      </c>
      <c r="AO121" s="402">
        <v>1</v>
      </c>
      <c r="AP121" s="402">
        <v>1</v>
      </c>
      <c r="AQ121" s="402">
        <v>1</v>
      </c>
      <c r="AR121" s="402">
        <v>1</v>
      </c>
      <c r="AS121" s="402">
        <v>0</v>
      </c>
      <c r="AT121" s="402">
        <v>0</v>
      </c>
      <c r="AU121" s="15">
        <f t="shared" si="31"/>
        <v>-1</v>
      </c>
      <c r="AV121" s="15">
        <v>0</v>
      </c>
      <c r="AW121" s="15">
        <v>0</v>
      </c>
      <c r="AX121" s="15">
        <v>1</v>
      </c>
      <c r="AY121" s="402">
        <v>0</v>
      </c>
      <c r="AZ121" s="402">
        <v>0</v>
      </c>
      <c r="BA121" s="402">
        <v>0</v>
      </c>
      <c r="BB121" s="402">
        <v>0</v>
      </c>
      <c r="BC121" s="402">
        <v>0</v>
      </c>
      <c r="BD121" s="16"/>
      <c r="BE121" s="524"/>
      <c r="BF121" s="521" t="s">
        <v>919</v>
      </c>
      <c r="BG121" s="524"/>
      <c r="BH121" s="524"/>
      <c r="BI121" s="402">
        <v>1</v>
      </c>
      <c r="BJ121" s="402">
        <v>1</v>
      </c>
      <c r="BK121" s="524"/>
      <c r="BL121" s="524"/>
      <c r="BM121" s="524"/>
      <c r="BN121" s="524"/>
      <c r="BO121" s="524"/>
      <c r="BP121" s="370"/>
      <c r="BQ121" s="370"/>
      <c r="BR121" s="370"/>
      <c r="BS121" s="370"/>
      <c r="BT121" s="370"/>
      <c r="BU121" s="370"/>
      <c r="BV121" s="370"/>
      <c r="BW121" s="370"/>
      <c r="BX121" s="370"/>
      <c r="BY121" s="370"/>
      <c r="BZ121" s="370"/>
      <c r="CA121" s="370"/>
      <c r="CB121" s="370"/>
      <c r="CC121" s="370"/>
      <c r="CD121" s="370"/>
      <c r="CE121" s="370"/>
      <c r="CF121" s="370"/>
      <c r="CG121" s="370"/>
      <c r="CH121" s="370"/>
      <c r="CI121" s="370"/>
      <c r="CJ121" s="370"/>
      <c r="CK121" s="370"/>
      <c r="CL121" s="370"/>
      <c r="CM121" s="370"/>
      <c r="CN121" s="370"/>
      <c r="CO121" s="370"/>
      <c r="CP121" s="370"/>
      <c r="CQ121" s="370"/>
      <c r="CR121" s="370"/>
      <c r="CS121" s="370"/>
      <c r="CT121" s="370"/>
      <c r="CU121" s="370"/>
      <c r="CV121" s="370"/>
      <c r="CW121" s="370"/>
      <c r="CX121" s="370"/>
      <c r="CY121" s="370"/>
      <c r="CZ121" s="370"/>
      <c r="DA121" s="370"/>
      <c r="DB121" s="370"/>
      <c r="DC121" s="370"/>
      <c r="DD121" s="370"/>
      <c r="DE121" s="370"/>
      <c r="DF121" s="370"/>
      <c r="DG121" s="370"/>
      <c r="DH121" s="370"/>
      <c r="DI121" s="370"/>
      <c r="DJ121" s="370"/>
      <c r="DK121" s="370"/>
      <c r="DL121" s="370"/>
      <c r="DM121" s="370"/>
      <c r="DN121" s="370"/>
      <c r="DO121" s="370"/>
      <c r="DP121" s="370"/>
      <c r="DQ121" s="370"/>
      <c r="DR121" s="370"/>
      <c r="DS121" s="370"/>
      <c r="DT121" s="370"/>
      <c r="DU121" s="370"/>
      <c r="DV121" s="370"/>
      <c r="DW121" s="370"/>
      <c r="DX121" s="370"/>
      <c r="DY121" s="370"/>
      <c r="DZ121" s="370"/>
      <c r="EA121" s="370"/>
      <c r="EB121" s="370"/>
      <c r="EC121" s="370"/>
      <c r="ED121" s="370"/>
      <c r="EE121" s="370"/>
      <c r="EF121" s="370"/>
      <c r="EG121" s="370"/>
      <c r="EH121" s="370"/>
      <c r="EI121" s="370"/>
      <c r="EJ121" s="370"/>
      <c r="EK121" s="370"/>
      <c r="EL121" s="370"/>
      <c r="EM121" s="370"/>
      <c r="EN121" s="370"/>
      <c r="EO121" s="370"/>
      <c r="EP121" s="370"/>
      <c r="EQ121" s="370"/>
      <c r="ER121" s="370"/>
      <c r="ES121" s="370"/>
      <c r="ET121" s="370"/>
      <c r="EU121" s="370"/>
      <c r="EV121" s="370"/>
      <c r="EW121" s="370"/>
      <c r="EX121" s="370"/>
      <c r="EY121" s="370"/>
      <c r="EZ121" s="370"/>
      <c r="FA121" s="370"/>
      <c r="FB121" s="370"/>
      <c r="FC121" s="370"/>
      <c r="FD121" s="370"/>
      <c r="FE121" s="370"/>
      <c r="FF121" s="370"/>
      <c r="FG121" s="370"/>
      <c r="FH121" s="370"/>
      <c r="FI121" s="370"/>
      <c r="FJ121" s="370"/>
      <c r="FK121" s="370"/>
      <c r="FL121" s="370"/>
      <c r="FM121" s="370"/>
      <c r="FN121" s="370"/>
      <c r="FO121" s="370"/>
      <c r="FP121" s="370"/>
      <c r="FQ121" s="370"/>
      <c r="FR121" s="370"/>
      <c r="FS121" s="370"/>
      <c r="FT121" s="370"/>
      <c r="FU121" s="370"/>
      <c r="FV121" s="370"/>
      <c r="FW121" s="370"/>
      <c r="FX121" s="370"/>
      <c r="FY121" s="370"/>
      <c r="FZ121" s="370"/>
      <c r="GA121" s="370"/>
      <c r="GB121" s="370"/>
      <c r="GC121" s="370"/>
      <c r="GD121" s="370"/>
      <c r="GE121" s="370"/>
      <c r="GF121" s="370"/>
      <c r="GG121" s="370"/>
      <c r="GH121" s="370"/>
      <c r="GI121" s="370"/>
      <c r="GJ121" s="370"/>
      <c r="GK121" s="370"/>
      <c r="GL121" s="370"/>
      <c r="GM121" s="370"/>
      <c r="GN121" s="370"/>
      <c r="GO121" s="370"/>
      <c r="GP121" s="370"/>
      <c r="GQ121" s="370"/>
      <c r="GR121" s="370"/>
      <c r="GS121" s="370"/>
      <c r="GT121" s="370"/>
      <c r="GU121" s="370"/>
      <c r="GV121" s="370"/>
      <c r="GW121" s="370"/>
      <c r="GX121" s="370"/>
      <c r="GY121" s="370"/>
      <c r="GZ121" s="370"/>
      <c r="HA121" s="370"/>
      <c r="HB121" s="370"/>
      <c r="HC121" s="370"/>
      <c r="HD121" s="370"/>
      <c r="HE121" s="370"/>
      <c r="HF121" s="370"/>
      <c r="HG121" s="370"/>
      <c r="HH121" s="370"/>
      <c r="HI121" s="370"/>
      <c r="HJ121" s="370"/>
      <c r="HK121" s="370"/>
      <c r="HL121" s="370"/>
      <c r="HM121" s="370"/>
      <c r="HN121" s="370"/>
      <c r="HO121" s="370"/>
      <c r="HP121" s="370"/>
      <c r="HQ121" s="370"/>
      <c r="HR121" s="370"/>
      <c r="HS121" s="370"/>
      <c r="HT121" s="370"/>
      <c r="HU121" s="370"/>
      <c r="HV121" s="370"/>
      <c r="HW121" s="370"/>
      <c r="HX121" s="370"/>
      <c r="HY121" s="370"/>
      <c r="HZ121" s="370"/>
      <c r="IA121" s="370"/>
      <c r="IB121" s="370"/>
      <c r="IC121" s="370"/>
      <c r="ID121" s="370"/>
      <c r="IE121" s="370"/>
      <c r="IF121" s="370"/>
      <c r="IG121" s="370"/>
      <c r="IH121" s="370"/>
      <c r="II121" s="370"/>
      <c r="IJ121" s="370"/>
      <c r="IK121" s="370"/>
      <c r="IL121" s="370"/>
      <c r="IM121" s="370"/>
      <c r="IN121" s="370"/>
      <c r="IO121" s="370"/>
      <c r="IP121" s="370"/>
      <c r="IQ121" s="370"/>
      <c r="IR121" s="370"/>
      <c r="IS121" s="370"/>
      <c r="IT121" s="370"/>
      <c r="IU121" s="370"/>
      <c r="IV121" s="370"/>
    </row>
    <row r="122" spans="1:256" ht="32" hidden="1" x14ac:dyDescent="0.2">
      <c r="A122" s="544" t="s">
        <v>144</v>
      </c>
      <c r="B122" s="544" t="s">
        <v>79</v>
      </c>
      <c r="C122" s="559" t="s">
        <v>1317</v>
      </c>
      <c r="D122" s="399" t="s">
        <v>1308</v>
      </c>
      <c r="E122" s="399" t="s">
        <v>302</v>
      </c>
      <c r="F122" s="402">
        <v>1</v>
      </c>
      <c r="G122" s="402">
        <v>0</v>
      </c>
      <c r="H122" s="524"/>
      <c r="I122" s="524"/>
      <c r="J122" s="527" t="s">
        <v>1309</v>
      </c>
      <c r="K122" s="532" t="s">
        <v>1310</v>
      </c>
      <c r="L122" s="521" t="s">
        <v>1311</v>
      </c>
      <c r="M122" s="12" t="s">
        <v>1312</v>
      </c>
      <c r="N122" s="13">
        <f t="shared" si="25"/>
        <v>2005</v>
      </c>
      <c r="O122" s="14">
        <v>38698</v>
      </c>
      <c r="P122" s="12" t="s">
        <v>75</v>
      </c>
      <c r="Q122" s="12" t="s">
        <v>75</v>
      </c>
      <c r="R122" s="12" t="s">
        <v>75</v>
      </c>
      <c r="S122" s="12" t="s">
        <v>75</v>
      </c>
      <c r="T122" s="12" t="s">
        <v>75</v>
      </c>
      <c r="U122" s="12" t="s">
        <v>75</v>
      </c>
      <c r="V122" s="402">
        <v>1</v>
      </c>
      <c r="W122" s="402">
        <f t="shared" si="26"/>
        <v>0</v>
      </c>
      <c r="X122" s="402">
        <f t="shared" si="27"/>
        <v>0</v>
      </c>
      <c r="Y122" s="402">
        <f t="shared" si="28"/>
        <v>0</v>
      </c>
      <c r="Z122" s="402">
        <v>-1</v>
      </c>
      <c r="AA122" s="402">
        <v>-2</v>
      </c>
      <c r="AB122" s="402">
        <v>1</v>
      </c>
      <c r="AC122" s="402">
        <v>0</v>
      </c>
      <c r="AD122" s="402">
        <v>0</v>
      </c>
      <c r="AE122" s="402">
        <v>1</v>
      </c>
      <c r="AF122" s="402">
        <v>0</v>
      </c>
      <c r="AG122" s="10">
        <v>1</v>
      </c>
      <c r="AH122" s="10">
        <v>1</v>
      </c>
      <c r="AI122" s="15">
        <v>0</v>
      </c>
      <c r="AJ122" s="399" t="s">
        <v>1313</v>
      </c>
      <c r="AK122" s="399" t="s">
        <v>77</v>
      </c>
      <c r="AL122" s="527" t="s">
        <v>1314</v>
      </c>
      <c r="AM122" s="402">
        <f t="shared" si="32"/>
        <v>3</v>
      </c>
      <c r="AN122" s="402">
        <v>1</v>
      </c>
      <c r="AO122" s="402">
        <v>1</v>
      </c>
      <c r="AP122" s="402">
        <v>1</v>
      </c>
      <c r="AQ122" s="402">
        <v>1</v>
      </c>
      <c r="AR122" s="402">
        <v>1</v>
      </c>
      <c r="AS122" s="402">
        <v>-1</v>
      </c>
      <c r="AT122" s="402">
        <v>0</v>
      </c>
      <c r="AU122" s="15">
        <f t="shared" si="31"/>
        <v>-1</v>
      </c>
      <c r="AV122" s="10">
        <v>0</v>
      </c>
      <c r="AW122" s="10">
        <v>0</v>
      </c>
      <c r="AX122" s="10">
        <v>0</v>
      </c>
      <c r="AY122" s="402">
        <v>0</v>
      </c>
      <c r="AZ122" s="402">
        <v>0</v>
      </c>
      <c r="BA122" s="402">
        <v>0</v>
      </c>
      <c r="BB122" s="402">
        <v>0</v>
      </c>
      <c r="BC122" s="402">
        <v>0</v>
      </c>
      <c r="BD122" s="16"/>
      <c r="BE122" s="524"/>
      <c r="BF122" s="521" t="s">
        <v>1315</v>
      </c>
      <c r="BG122" s="524"/>
      <c r="BH122" s="521" t="s">
        <v>1316</v>
      </c>
      <c r="BI122" s="402">
        <v>1</v>
      </c>
      <c r="BJ122" s="402">
        <v>1</v>
      </c>
      <c r="BK122" s="524"/>
      <c r="BL122" s="524"/>
      <c r="BM122" s="524"/>
      <c r="BN122" s="524"/>
      <c r="BO122" s="524"/>
      <c r="BP122" s="370"/>
      <c r="BQ122" s="370"/>
      <c r="BR122" s="370"/>
      <c r="BS122" s="370"/>
      <c r="BT122" s="370"/>
      <c r="BU122" s="370"/>
      <c r="BV122" s="370"/>
      <c r="BW122" s="370"/>
      <c r="BX122" s="370"/>
      <c r="BY122" s="370"/>
      <c r="BZ122" s="370"/>
      <c r="CA122" s="370"/>
      <c r="CB122" s="370"/>
      <c r="CC122" s="370"/>
      <c r="CD122" s="370"/>
      <c r="CE122" s="370"/>
      <c r="CF122" s="370"/>
      <c r="CG122" s="370"/>
      <c r="CH122" s="370"/>
      <c r="CI122" s="370"/>
      <c r="CJ122" s="370"/>
      <c r="CK122" s="370"/>
      <c r="CL122" s="370"/>
      <c r="CM122" s="370"/>
      <c r="CN122" s="370"/>
      <c r="CO122" s="370"/>
      <c r="CP122" s="370"/>
      <c r="CQ122" s="370"/>
      <c r="CR122" s="370"/>
      <c r="CS122" s="370"/>
      <c r="CT122" s="370"/>
      <c r="CU122" s="370"/>
      <c r="CV122" s="370"/>
      <c r="CW122" s="370"/>
      <c r="CX122" s="370"/>
      <c r="CY122" s="370"/>
      <c r="CZ122" s="370"/>
      <c r="DA122" s="370"/>
      <c r="DB122" s="370"/>
      <c r="DC122" s="370"/>
      <c r="DD122" s="370"/>
      <c r="DE122" s="370"/>
      <c r="DF122" s="370"/>
      <c r="DG122" s="370"/>
      <c r="DH122" s="370"/>
      <c r="DI122" s="370"/>
      <c r="DJ122" s="370"/>
      <c r="DK122" s="370"/>
      <c r="DL122" s="370"/>
      <c r="DM122" s="370"/>
      <c r="DN122" s="370"/>
      <c r="DO122" s="370"/>
      <c r="DP122" s="370"/>
      <c r="DQ122" s="370"/>
      <c r="DR122" s="370"/>
      <c r="DS122" s="370"/>
      <c r="DT122" s="370"/>
      <c r="DU122" s="370"/>
      <c r="DV122" s="370"/>
      <c r="DW122" s="370"/>
      <c r="DX122" s="370"/>
      <c r="DY122" s="370"/>
      <c r="DZ122" s="370"/>
      <c r="EA122" s="370"/>
      <c r="EB122" s="370"/>
      <c r="EC122" s="370"/>
      <c r="ED122" s="370"/>
      <c r="EE122" s="370"/>
      <c r="EF122" s="370"/>
      <c r="EG122" s="370"/>
      <c r="EH122" s="370"/>
      <c r="EI122" s="370"/>
      <c r="EJ122" s="370"/>
      <c r="EK122" s="370"/>
      <c r="EL122" s="370"/>
      <c r="EM122" s="370"/>
      <c r="EN122" s="370"/>
      <c r="EO122" s="370"/>
      <c r="EP122" s="370"/>
      <c r="EQ122" s="370"/>
      <c r="ER122" s="370"/>
      <c r="ES122" s="370"/>
      <c r="ET122" s="370"/>
      <c r="EU122" s="370"/>
      <c r="EV122" s="370"/>
      <c r="EW122" s="370"/>
      <c r="EX122" s="370"/>
      <c r="EY122" s="370"/>
      <c r="EZ122" s="370"/>
      <c r="FA122" s="370"/>
      <c r="FB122" s="370"/>
      <c r="FC122" s="370"/>
      <c r="FD122" s="370"/>
      <c r="FE122" s="370"/>
      <c r="FF122" s="370"/>
      <c r="FG122" s="370"/>
      <c r="FH122" s="370"/>
      <c r="FI122" s="370"/>
      <c r="FJ122" s="370"/>
      <c r="FK122" s="370"/>
      <c r="FL122" s="370"/>
      <c r="FM122" s="370"/>
      <c r="FN122" s="370"/>
      <c r="FO122" s="370"/>
      <c r="FP122" s="370"/>
      <c r="FQ122" s="370"/>
      <c r="FR122" s="370"/>
      <c r="FS122" s="370"/>
      <c r="FT122" s="370"/>
      <c r="FU122" s="370"/>
      <c r="FV122" s="370"/>
      <c r="FW122" s="370"/>
      <c r="FX122" s="370"/>
      <c r="FY122" s="370"/>
      <c r="FZ122" s="370"/>
      <c r="GA122" s="370"/>
      <c r="GB122" s="370"/>
      <c r="GC122" s="370"/>
      <c r="GD122" s="370"/>
      <c r="GE122" s="370"/>
      <c r="GF122" s="370"/>
      <c r="GG122" s="370"/>
      <c r="GH122" s="370"/>
      <c r="GI122" s="370"/>
      <c r="GJ122" s="370"/>
      <c r="GK122" s="370"/>
      <c r="GL122" s="370"/>
      <c r="GM122" s="370"/>
      <c r="GN122" s="370"/>
      <c r="GO122" s="370"/>
      <c r="GP122" s="370"/>
      <c r="GQ122" s="370"/>
      <c r="GR122" s="370"/>
      <c r="GS122" s="370"/>
      <c r="GT122" s="370"/>
      <c r="GU122" s="370"/>
      <c r="GV122" s="370"/>
      <c r="GW122" s="370"/>
      <c r="GX122" s="370"/>
      <c r="GY122" s="370"/>
      <c r="GZ122" s="370"/>
      <c r="HA122" s="370"/>
      <c r="HB122" s="370"/>
      <c r="HC122" s="370"/>
      <c r="HD122" s="370"/>
      <c r="HE122" s="370"/>
      <c r="HF122" s="370"/>
      <c r="HG122" s="370"/>
      <c r="HH122" s="370"/>
      <c r="HI122" s="370"/>
      <c r="HJ122" s="370"/>
      <c r="HK122" s="370"/>
      <c r="HL122" s="370"/>
      <c r="HM122" s="370"/>
      <c r="HN122" s="370"/>
      <c r="HO122" s="370"/>
      <c r="HP122" s="370"/>
      <c r="HQ122" s="370"/>
      <c r="HR122" s="370"/>
      <c r="HS122" s="370"/>
      <c r="HT122" s="370"/>
      <c r="HU122" s="370"/>
      <c r="HV122" s="370"/>
      <c r="HW122" s="370"/>
      <c r="HX122" s="370"/>
      <c r="HY122" s="370"/>
      <c r="HZ122" s="370"/>
      <c r="IA122" s="370"/>
      <c r="IB122" s="370"/>
      <c r="IC122" s="370"/>
      <c r="ID122" s="370"/>
      <c r="IE122" s="370"/>
      <c r="IF122" s="370"/>
      <c r="IG122" s="370"/>
      <c r="IH122" s="370"/>
      <c r="II122" s="370"/>
      <c r="IJ122" s="370"/>
      <c r="IK122" s="370"/>
      <c r="IL122" s="370"/>
      <c r="IM122" s="370"/>
      <c r="IN122" s="370"/>
      <c r="IO122" s="370"/>
      <c r="IP122" s="370"/>
      <c r="IQ122" s="370"/>
      <c r="IR122" s="370"/>
      <c r="IS122" s="370"/>
      <c r="IT122" s="370"/>
      <c r="IU122" s="370"/>
      <c r="IV122" s="370"/>
    </row>
    <row r="123" spans="1:256" ht="304" hidden="1" x14ac:dyDescent="0.2">
      <c r="A123" s="544" t="s">
        <v>466</v>
      </c>
      <c r="B123" s="544" t="s">
        <v>676</v>
      </c>
      <c r="C123" s="559" t="s">
        <v>1796</v>
      </c>
      <c r="D123" s="399" t="s">
        <v>678</v>
      </c>
      <c r="E123" s="399" t="s">
        <v>92</v>
      </c>
      <c r="F123" s="402">
        <v>1</v>
      </c>
      <c r="G123" s="402">
        <v>1</v>
      </c>
      <c r="H123" s="402">
        <v>1</v>
      </c>
      <c r="I123" s="524"/>
      <c r="J123" s="527" t="s">
        <v>1779</v>
      </c>
      <c r="K123" s="597"/>
      <c r="L123" s="604" t="s">
        <v>3577</v>
      </c>
      <c r="M123" s="611"/>
      <c r="N123" s="13">
        <f t="shared" si="25"/>
        <v>2006</v>
      </c>
      <c r="O123" s="14">
        <v>38974</v>
      </c>
      <c r="P123" s="12" t="s">
        <v>75</v>
      </c>
      <c r="Q123" s="14">
        <v>42103</v>
      </c>
      <c r="R123" s="12" t="s">
        <v>75</v>
      </c>
      <c r="S123" s="12" t="s">
        <v>75</v>
      </c>
      <c r="T123" s="12" t="s">
        <v>75</v>
      </c>
      <c r="U123" s="12" t="s">
        <v>75</v>
      </c>
      <c r="V123" s="402">
        <v>1</v>
      </c>
      <c r="W123" s="402">
        <f t="shared" si="26"/>
        <v>1</v>
      </c>
      <c r="X123" s="402">
        <f t="shared" si="27"/>
        <v>0</v>
      </c>
      <c r="Y123" s="402">
        <f t="shared" si="28"/>
        <v>0</v>
      </c>
      <c r="Z123" s="402">
        <v>-1</v>
      </c>
      <c r="AA123" s="402">
        <v>-2</v>
      </c>
      <c r="AB123" s="402">
        <v>1</v>
      </c>
      <c r="AC123" s="402">
        <v>1</v>
      </c>
      <c r="AD123" s="402">
        <v>0</v>
      </c>
      <c r="AE123" s="402">
        <v>1</v>
      </c>
      <c r="AF123" s="402">
        <v>1</v>
      </c>
      <c r="AG123" s="10">
        <v>1</v>
      </c>
      <c r="AH123" s="10">
        <v>1</v>
      </c>
      <c r="AI123" s="10">
        <v>1</v>
      </c>
      <c r="AJ123" s="399" t="s">
        <v>87</v>
      </c>
      <c r="AK123" s="399" t="s">
        <v>97</v>
      </c>
      <c r="AL123" s="527" t="s">
        <v>1782</v>
      </c>
      <c r="AM123" s="402">
        <f t="shared" si="32"/>
        <v>3</v>
      </c>
      <c r="AN123" s="402">
        <v>1</v>
      </c>
      <c r="AO123" s="402">
        <v>1</v>
      </c>
      <c r="AP123" s="402">
        <v>1</v>
      </c>
      <c r="AQ123" s="402">
        <v>1</v>
      </c>
      <c r="AR123" s="402">
        <v>1</v>
      </c>
      <c r="AS123" s="402">
        <v>-1</v>
      </c>
      <c r="AT123" s="402">
        <v>0</v>
      </c>
      <c r="AU123" s="15">
        <f t="shared" si="31"/>
        <v>-1</v>
      </c>
      <c r="AV123" s="10">
        <v>0</v>
      </c>
      <c r="AW123" s="10">
        <v>0</v>
      </c>
      <c r="AX123" s="10">
        <v>0</v>
      </c>
      <c r="AY123" s="402">
        <v>0</v>
      </c>
      <c r="AZ123" s="402">
        <v>0</v>
      </c>
      <c r="BA123" s="402">
        <v>0</v>
      </c>
      <c r="BB123" s="402">
        <v>0</v>
      </c>
      <c r="BC123" s="402">
        <v>0</v>
      </c>
      <c r="BD123" s="16"/>
      <c r="BE123" s="524"/>
      <c r="BF123" s="524"/>
      <c r="BG123" s="524"/>
      <c r="BH123" s="524"/>
      <c r="BI123" s="524"/>
      <c r="BJ123" s="402">
        <v>1</v>
      </c>
      <c r="BK123" s="524"/>
      <c r="BL123" s="524"/>
      <c r="BM123" s="524"/>
      <c r="BN123" s="524"/>
      <c r="BO123" s="524"/>
      <c r="BP123" s="370"/>
      <c r="BQ123" s="370"/>
      <c r="BR123" s="370"/>
      <c r="BS123" s="370"/>
      <c r="BT123" s="370"/>
      <c r="BU123" s="370"/>
      <c r="BV123" s="370"/>
      <c r="BW123" s="370"/>
      <c r="BX123" s="370"/>
      <c r="BY123" s="370"/>
      <c r="BZ123" s="370"/>
      <c r="CA123" s="370"/>
      <c r="CB123" s="370"/>
      <c r="CC123" s="370"/>
      <c r="CD123" s="370"/>
      <c r="CE123" s="370"/>
      <c r="CF123" s="370"/>
      <c r="CG123" s="370"/>
      <c r="CH123" s="370"/>
      <c r="CI123" s="370"/>
      <c r="CJ123" s="370"/>
      <c r="CK123" s="370"/>
      <c r="CL123" s="370"/>
      <c r="CM123" s="370"/>
      <c r="CN123" s="370"/>
      <c r="CO123" s="370"/>
      <c r="CP123" s="370"/>
      <c r="CQ123" s="370"/>
      <c r="CR123" s="370"/>
      <c r="CS123" s="370"/>
      <c r="CT123" s="370"/>
      <c r="CU123" s="370"/>
      <c r="CV123" s="370"/>
      <c r="CW123" s="370"/>
      <c r="CX123" s="370"/>
      <c r="CY123" s="370"/>
      <c r="CZ123" s="370"/>
      <c r="DA123" s="370"/>
      <c r="DB123" s="370"/>
      <c r="DC123" s="370"/>
      <c r="DD123" s="370"/>
      <c r="DE123" s="370"/>
      <c r="DF123" s="370"/>
      <c r="DG123" s="370"/>
      <c r="DH123" s="370"/>
      <c r="DI123" s="370"/>
      <c r="DJ123" s="370"/>
      <c r="DK123" s="370"/>
      <c r="DL123" s="370"/>
      <c r="DM123" s="370"/>
      <c r="DN123" s="370"/>
      <c r="DO123" s="370"/>
      <c r="DP123" s="370"/>
      <c r="DQ123" s="370"/>
      <c r="DR123" s="370"/>
      <c r="DS123" s="370"/>
      <c r="DT123" s="370"/>
      <c r="DU123" s="370"/>
      <c r="DV123" s="370"/>
      <c r="DW123" s="370"/>
      <c r="DX123" s="370"/>
      <c r="DY123" s="370"/>
      <c r="DZ123" s="370"/>
      <c r="EA123" s="370"/>
      <c r="EB123" s="370"/>
      <c r="EC123" s="370"/>
      <c r="ED123" s="370"/>
      <c r="EE123" s="370"/>
      <c r="EF123" s="370"/>
      <c r="EG123" s="370"/>
      <c r="EH123" s="370"/>
      <c r="EI123" s="370"/>
      <c r="EJ123" s="370"/>
      <c r="EK123" s="370"/>
      <c r="EL123" s="370"/>
      <c r="EM123" s="370"/>
      <c r="EN123" s="370"/>
      <c r="EO123" s="370"/>
      <c r="EP123" s="370"/>
      <c r="EQ123" s="370"/>
      <c r="ER123" s="370"/>
      <c r="ES123" s="370"/>
      <c r="ET123" s="370"/>
      <c r="EU123" s="370"/>
      <c r="EV123" s="370"/>
      <c r="EW123" s="370"/>
      <c r="EX123" s="370"/>
      <c r="EY123" s="370"/>
      <c r="EZ123" s="370"/>
      <c r="FA123" s="370"/>
      <c r="FB123" s="370"/>
      <c r="FC123" s="370"/>
      <c r="FD123" s="370"/>
      <c r="FE123" s="370"/>
      <c r="FF123" s="370"/>
      <c r="FG123" s="370"/>
      <c r="FH123" s="370"/>
      <c r="FI123" s="370"/>
      <c r="FJ123" s="370"/>
      <c r="FK123" s="370"/>
      <c r="FL123" s="370"/>
      <c r="FM123" s="370"/>
      <c r="FN123" s="370"/>
      <c r="FO123" s="370"/>
      <c r="FP123" s="370"/>
      <c r="FQ123" s="370"/>
      <c r="FR123" s="370"/>
      <c r="FS123" s="370"/>
      <c r="FT123" s="370"/>
      <c r="FU123" s="370"/>
      <c r="FV123" s="370"/>
      <c r="FW123" s="370"/>
      <c r="FX123" s="370"/>
      <c r="FY123" s="370"/>
      <c r="FZ123" s="370"/>
      <c r="GA123" s="370"/>
      <c r="GB123" s="370"/>
      <c r="GC123" s="370"/>
      <c r="GD123" s="370"/>
      <c r="GE123" s="370"/>
      <c r="GF123" s="370"/>
      <c r="GG123" s="370"/>
      <c r="GH123" s="370"/>
      <c r="GI123" s="370"/>
      <c r="GJ123" s="370"/>
      <c r="GK123" s="370"/>
      <c r="GL123" s="370"/>
      <c r="GM123" s="370"/>
      <c r="GN123" s="370"/>
      <c r="GO123" s="370"/>
      <c r="GP123" s="370"/>
      <c r="GQ123" s="370"/>
      <c r="GR123" s="370"/>
      <c r="GS123" s="370"/>
      <c r="GT123" s="370"/>
      <c r="GU123" s="370"/>
      <c r="GV123" s="370"/>
      <c r="GW123" s="370"/>
      <c r="GX123" s="370"/>
      <c r="GY123" s="370"/>
      <c r="GZ123" s="370"/>
      <c r="HA123" s="370"/>
      <c r="HB123" s="370"/>
      <c r="HC123" s="370"/>
      <c r="HD123" s="370"/>
      <c r="HE123" s="370"/>
      <c r="HF123" s="370"/>
      <c r="HG123" s="370"/>
      <c r="HH123" s="370"/>
      <c r="HI123" s="370"/>
      <c r="HJ123" s="370"/>
      <c r="HK123" s="370"/>
      <c r="HL123" s="370"/>
      <c r="HM123" s="370"/>
      <c r="HN123" s="370"/>
      <c r="HO123" s="370"/>
      <c r="HP123" s="370"/>
      <c r="HQ123" s="370"/>
      <c r="HR123" s="370"/>
      <c r="HS123" s="370"/>
      <c r="HT123" s="370"/>
      <c r="HU123" s="370"/>
      <c r="HV123" s="370"/>
      <c r="HW123" s="370"/>
      <c r="HX123" s="370"/>
      <c r="HY123" s="370"/>
      <c r="HZ123" s="370"/>
      <c r="IA123" s="370"/>
      <c r="IB123" s="370"/>
      <c r="IC123" s="370"/>
      <c r="ID123" s="370"/>
      <c r="IE123" s="370"/>
      <c r="IF123" s="370"/>
      <c r="IG123" s="370"/>
      <c r="IH123" s="370"/>
      <c r="II123" s="370"/>
      <c r="IJ123" s="370"/>
      <c r="IK123" s="370"/>
      <c r="IL123" s="370"/>
      <c r="IM123" s="370"/>
      <c r="IN123" s="370"/>
      <c r="IO123" s="370"/>
      <c r="IP123" s="370"/>
      <c r="IQ123" s="370"/>
      <c r="IR123" s="370"/>
      <c r="IS123" s="370"/>
      <c r="IT123" s="370"/>
      <c r="IU123" s="370"/>
      <c r="IV123" s="370"/>
    </row>
    <row r="124" spans="1:256" ht="304" hidden="1" x14ac:dyDescent="0.2">
      <c r="A124" s="544" t="s">
        <v>466</v>
      </c>
      <c r="B124" s="544" t="s">
        <v>676</v>
      </c>
      <c r="C124" s="559" t="s">
        <v>1778</v>
      </c>
      <c r="D124" s="399" t="s">
        <v>678</v>
      </c>
      <c r="E124" s="399" t="s">
        <v>92</v>
      </c>
      <c r="F124" s="402">
        <v>1</v>
      </c>
      <c r="G124" s="402">
        <v>0</v>
      </c>
      <c r="H124" s="402">
        <v>1</v>
      </c>
      <c r="I124" s="524"/>
      <c r="J124" s="527" t="s">
        <v>1779</v>
      </c>
      <c r="K124" s="532" t="s">
        <v>1780</v>
      </c>
      <c r="L124" s="604" t="s">
        <v>3577</v>
      </c>
      <c r="M124" s="12" t="s">
        <v>1781</v>
      </c>
      <c r="N124" s="13">
        <f t="shared" si="25"/>
        <v>2006</v>
      </c>
      <c r="O124" s="14">
        <v>38974</v>
      </c>
      <c r="P124" s="14">
        <v>42103</v>
      </c>
      <c r="Q124" s="14">
        <v>42103</v>
      </c>
      <c r="R124" s="12" t="s">
        <v>75</v>
      </c>
      <c r="S124" s="12" t="s">
        <v>75</v>
      </c>
      <c r="T124" s="12" t="s">
        <v>75</v>
      </c>
      <c r="U124" s="12" t="s">
        <v>75</v>
      </c>
      <c r="V124" s="402">
        <v>1</v>
      </c>
      <c r="W124" s="402">
        <f t="shared" si="26"/>
        <v>1</v>
      </c>
      <c r="X124" s="402">
        <f t="shared" si="27"/>
        <v>0</v>
      </c>
      <c r="Y124" s="402">
        <f t="shared" si="28"/>
        <v>0</v>
      </c>
      <c r="Z124" s="402">
        <v>-1</v>
      </c>
      <c r="AA124" s="402">
        <v>-2</v>
      </c>
      <c r="AB124" s="402">
        <v>1</v>
      </c>
      <c r="AC124" s="402">
        <v>1</v>
      </c>
      <c r="AD124" s="402">
        <v>0</v>
      </c>
      <c r="AE124" s="402">
        <v>1</v>
      </c>
      <c r="AF124" s="402">
        <v>1</v>
      </c>
      <c r="AG124" s="10">
        <v>1</v>
      </c>
      <c r="AH124" s="10">
        <v>1</v>
      </c>
      <c r="AI124" s="10">
        <v>1</v>
      </c>
      <c r="AJ124" s="399" t="s">
        <v>87</v>
      </c>
      <c r="AK124" s="399" t="s">
        <v>97</v>
      </c>
      <c r="AL124" s="527" t="s">
        <v>1782</v>
      </c>
      <c r="AM124" s="402">
        <f t="shared" si="32"/>
        <v>3</v>
      </c>
      <c r="AN124" s="402">
        <v>1</v>
      </c>
      <c r="AO124" s="402">
        <v>1</v>
      </c>
      <c r="AP124" s="402">
        <v>1</v>
      </c>
      <c r="AQ124" s="402">
        <v>1</v>
      </c>
      <c r="AR124" s="402">
        <v>1</v>
      </c>
      <c r="AS124" s="402">
        <v>0</v>
      </c>
      <c r="AT124" s="402">
        <v>0</v>
      </c>
      <c r="AU124" s="15">
        <f t="shared" si="31"/>
        <v>-1</v>
      </c>
      <c r="AV124" s="10">
        <v>0</v>
      </c>
      <c r="AW124" s="10">
        <v>0</v>
      </c>
      <c r="AX124" s="10">
        <v>0</v>
      </c>
      <c r="AY124" s="402">
        <v>0</v>
      </c>
      <c r="AZ124" s="402">
        <v>0</v>
      </c>
      <c r="BA124" s="402">
        <v>0</v>
      </c>
      <c r="BB124" s="402">
        <v>0</v>
      </c>
      <c r="BC124" s="402">
        <v>0</v>
      </c>
      <c r="BD124" s="16"/>
      <c r="BE124" s="524"/>
      <c r="BF124" s="524"/>
      <c r="BG124" s="524"/>
      <c r="BH124" s="524"/>
      <c r="BI124" s="524"/>
      <c r="BJ124" s="402">
        <v>1</v>
      </c>
      <c r="BK124" s="524"/>
      <c r="BL124" s="524"/>
      <c r="BM124" s="524"/>
      <c r="BN124" s="524"/>
      <c r="BO124" s="524"/>
      <c r="BP124" s="370"/>
      <c r="BQ124" s="370"/>
      <c r="BR124" s="370"/>
      <c r="BS124" s="370"/>
      <c r="BT124" s="370"/>
      <c r="BU124" s="370"/>
      <c r="BV124" s="370"/>
      <c r="BW124" s="370"/>
      <c r="BX124" s="370"/>
      <c r="BY124" s="370"/>
      <c r="BZ124" s="370"/>
      <c r="CA124" s="370"/>
      <c r="CB124" s="370"/>
      <c r="CC124" s="370"/>
      <c r="CD124" s="370"/>
      <c r="CE124" s="370"/>
      <c r="CF124" s="370"/>
      <c r="CG124" s="370"/>
      <c r="CH124" s="370"/>
      <c r="CI124" s="370"/>
      <c r="CJ124" s="370"/>
      <c r="CK124" s="370"/>
      <c r="CL124" s="370"/>
      <c r="CM124" s="370"/>
      <c r="CN124" s="370"/>
      <c r="CO124" s="370"/>
      <c r="CP124" s="370"/>
      <c r="CQ124" s="370"/>
      <c r="CR124" s="370"/>
      <c r="CS124" s="370"/>
      <c r="CT124" s="370"/>
      <c r="CU124" s="370"/>
      <c r="CV124" s="370"/>
      <c r="CW124" s="370"/>
      <c r="CX124" s="370"/>
      <c r="CY124" s="370"/>
      <c r="CZ124" s="370"/>
      <c r="DA124" s="370"/>
      <c r="DB124" s="370"/>
      <c r="DC124" s="370"/>
      <c r="DD124" s="370"/>
      <c r="DE124" s="370"/>
      <c r="DF124" s="370"/>
      <c r="DG124" s="370"/>
      <c r="DH124" s="370"/>
      <c r="DI124" s="370"/>
      <c r="DJ124" s="370"/>
      <c r="DK124" s="370"/>
      <c r="DL124" s="370"/>
      <c r="DM124" s="370"/>
      <c r="DN124" s="370"/>
      <c r="DO124" s="370"/>
      <c r="DP124" s="370"/>
      <c r="DQ124" s="370"/>
      <c r="DR124" s="370"/>
      <c r="DS124" s="370"/>
      <c r="DT124" s="370"/>
      <c r="DU124" s="370"/>
      <c r="DV124" s="370"/>
      <c r="DW124" s="370"/>
      <c r="DX124" s="370"/>
      <c r="DY124" s="370"/>
      <c r="DZ124" s="370"/>
      <c r="EA124" s="370"/>
      <c r="EB124" s="370"/>
      <c r="EC124" s="370"/>
      <c r="ED124" s="370"/>
      <c r="EE124" s="370"/>
      <c r="EF124" s="370"/>
      <c r="EG124" s="370"/>
      <c r="EH124" s="370"/>
      <c r="EI124" s="370"/>
      <c r="EJ124" s="370"/>
      <c r="EK124" s="370"/>
      <c r="EL124" s="370"/>
      <c r="EM124" s="370"/>
      <c r="EN124" s="370"/>
      <c r="EO124" s="370"/>
      <c r="EP124" s="370"/>
      <c r="EQ124" s="370"/>
      <c r="ER124" s="370"/>
      <c r="ES124" s="370"/>
      <c r="ET124" s="370"/>
      <c r="EU124" s="370"/>
      <c r="EV124" s="370"/>
      <c r="EW124" s="370"/>
      <c r="EX124" s="370"/>
      <c r="EY124" s="370"/>
      <c r="EZ124" s="370"/>
      <c r="FA124" s="370"/>
      <c r="FB124" s="370"/>
      <c r="FC124" s="370"/>
      <c r="FD124" s="370"/>
      <c r="FE124" s="370"/>
      <c r="FF124" s="370"/>
      <c r="FG124" s="370"/>
      <c r="FH124" s="370"/>
      <c r="FI124" s="370"/>
      <c r="FJ124" s="370"/>
      <c r="FK124" s="370"/>
      <c r="FL124" s="370"/>
      <c r="FM124" s="370"/>
      <c r="FN124" s="370"/>
      <c r="FO124" s="370"/>
      <c r="FP124" s="370"/>
      <c r="FQ124" s="370"/>
      <c r="FR124" s="370"/>
      <c r="FS124" s="370"/>
      <c r="FT124" s="370"/>
      <c r="FU124" s="370"/>
      <c r="FV124" s="370"/>
      <c r="FW124" s="370"/>
      <c r="FX124" s="370"/>
      <c r="FY124" s="370"/>
      <c r="FZ124" s="370"/>
      <c r="GA124" s="370"/>
      <c r="GB124" s="370"/>
      <c r="GC124" s="370"/>
      <c r="GD124" s="370"/>
      <c r="GE124" s="370"/>
      <c r="GF124" s="370"/>
      <c r="GG124" s="370"/>
      <c r="GH124" s="370"/>
      <c r="GI124" s="370"/>
      <c r="GJ124" s="370"/>
      <c r="GK124" s="370"/>
      <c r="GL124" s="370"/>
      <c r="GM124" s="370"/>
      <c r="GN124" s="370"/>
      <c r="GO124" s="370"/>
      <c r="GP124" s="370"/>
      <c r="GQ124" s="370"/>
      <c r="GR124" s="370"/>
      <c r="GS124" s="370"/>
      <c r="GT124" s="370"/>
      <c r="GU124" s="370"/>
      <c r="GV124" s="370"/>
      <c r="GW124" s="370"/>
      <c r="GX124" s="370"/>
      <c r="GY124" s="370"/>
      <c r="GZ124" s="370"/>
      <c r="HA124" s="370"/>
      <c r="HB124" s="370"/>
      <c r="HC124" s="370"/>
      <c r="HD124" s="370"/>
      <c r="HE124" s="370"/>
      <c r="HF124" s="370"/>
      <c r="HG124" s="370"/>
      <c r="HH124" s="370"/>
      <c r="HI124" s="370"/>
      <c r="HJ124" s="370"/>
      <c r="HK124" s="370"/>
      <c r="HL124" s="370"/>
      <c r="HM124" s="370"/>
      <c r="HN124" s="370"/>
      <c r="HO124" s="370"/>
      <c r="HP124" s="370"/>
      <c r="HQ124" s="370"/>
      <c r="HR124" s="370"/>
      <c r="HS124" s="370"/>
      <c r="HT124" s="370"/>
      <c r="HU124" s="370"/>
      <c r="HV124" s="370"/>
      <c r="HW124" s="370"/>
      <c r="HX124" s="370"/>
      <c r="HY124" s="370"/>
      <c r="HZ124" s="370"/>
      <c r="IA124" s="370"/>
      <c r="IB124" s="370"/>
      <c r="IC124" s="370"/>
      <c r="ID124" s="370"/>
      <c r="IE124" s="370"/>
      <c r="IF124" s="370"/>
      <c r="IG124" s="370"/>
      <c r="IH124" s="370"/>
      <c r="II124" s="370"/>
      <c r="IJ124" s="370"/>
      <c r="IK124" s="370"/>
      <c r="IL124" s="370"/>
      <c r="IM124" s="370"/>
      <c r="IN124" s="370"/>
      <c r="IO124" s="370"/>
      <c r="IP124" s="370"/>
      <c r="IQ124" s="370"/>
      <c r="IR124" s="370"/>
      <c r="IS124" s="370"/>
      <c r="IT124" s="370"/>
      <c r="IU124" s="370"/>
      <c r="IV124" s="370"/>
    </row>
    <row r="125" spans="1:256" ht="304" hidden="1" x14ac:dyDescent="0.2">
      <c r="A125" s="549" t="s">
        <v>466</v>
      </c>
      <c r="B125" s="549" t="s">
        <v>676</v>
      </c>
      <c r="C125" s="564" t="s">
        <v>1792</v>
      </c>
      <c r="D125" s="399" t="s">
        <v>678</v>
      </c>
      <c r="E125" s="399" t="s">
        <v>92</v>
      </c>
      <c r="F125" s="415">
        <v>1</v>
      </c>
      <c r="G125" s="415">
        <v>0</v>
      </c>
      <c r="H125" s="526"/>
      <c r="I125" s="526"/>
      <c r="J125" s="530" t="s">
        <v>1779</v>
      </c>
      <c r="K125" s="533" t="s">
        <v>1780</v>
      </c>
      <c r="L125" s="606" t="s">
        <v>3577</v>
      </c>
      <c r="M125" s="535" t="s">
        <v>1781</v>
      </c>
      <c r="N125" s="536">
        <f t="shared" si="25"/>
        <v>2006</v>
      </c>
      <c r="O125" s="537">
        <v>38974</v>
      </c>
      <c r="P125" s="538" t="s">
        <v>75</v>
      </c>
      <c r="Q125" s="538" t="s">
        <v>75</v>
      </c>
      <c r="R125" s="538" t="s">
        <v>75</v>
      </c>
      <c r="S125" s="538" t="s">
        <v>75</v>
      </c>
      <c r="T125" s="538" t="s">
        <v>75</v>
      </c>
      <c r="U125" s="538" t="s">
        <v>75</v>
      </c>
      <c r="V125" s="415">
        <v>1</v>
      </c>
      <c r="W125" s="415">
        <f t="shared" si="26"/>
        <v>0</v>
      </c>
      <c r="X125" s="415">
        <f t="shared" si="27"/>
        <v>0</v>
      </c>
      <c r="Y125" s="415">
        <f t="shared" si="28"/>
        <v>0</v>
      </c>
      <c r="Z125" s="415">
        <v>-1</v>
      </c>
      <c r="AA125" s="415">
        <v>-2</v>
      </c>
      <c r="AB125" s="415">
        <v>1</v>
      </c>
      <c r="AC125" s="415">
        <v>1</v>
      </c>
      <c r="AD125" s="415">
        <v>0</v>
      </c>
      <c r="AE125" s="415">
        <v>1</v>
      </c>
      <c r="AF125" s="415">
        <v>1</v>
      </c>
      <c r="AG125" s="491">
        <v>1</v>
      </c>
      <c r="AH125" s="431">
        <v>1</v>
      </c>
      <c r="AI125" s="431">
        <v>1</v>
      </c>
      <c r="AJ125" s="399" t="s">
        <v>87</v>
      </c>
      <c r="AK125" s="399" t="s">
        <v>97</v>
      </c>
      <c r="AL125" s="530" t="s">
        <v>1782</v>
      </c>
      <c r="AM125" s="415">
        <f t="shared" si="32"/>
        <v>3</v>
      </c>
      <c r="AN125" s="415">
        <v>1</v>
      </c>
      <c r="AO125" s="415">
        <v>1</v>
      </c>
      <c r="AP125" s="415">
        <v>1</v>
      </c>
      <c r="AQ125" s="415">
        <v>1</v>
      </c>
      <c r="AR125" s="415">
        <v>1</v>
      </c>
      <c r="AS125" s="415">
        <v>-1</v>
      </c>
      <c r="AT125" s="415">
        <v>0</v>
      </c>
      <c r="AU125" s="540">
        <f t="shared" si="31"/>
        <v>-1</v>
      </c>
      <c r="AV125" s="431">
        <v>0</v>
      </c>
      <c r="AW125" s="431">
        <v>0</v>
      </c>
      <c r="AX125" s="431">
        <v>0</v>
      </c>
      <c r="AY125" s="415">
        <v>0</v>
      </c>
      <c r="AZ125" s="415">
        <v>0</v>
      </c>
      <c r="BA125" s="415">
        <v>0</v>
      </c>
      <c r="BB125" s="415">
        <v>0</v>
      </c>
      <c r="BC125" s="415">
        <v>0</v>
      </c>
      <c r="BD125" s="541"/>
      <c r="BE125" s="526"/>
      <c r="BF125" s="526"/>
      <c r="BG125" s="526"/>
      <c r="BH125" s="526"/>
      <c r="BI125" s="526"/>
      <c r="BJ125" s="415">
        <v>1</v>
      </c>
      <c r="BK125" s="526"/>
      <c r="BL125" s="526"/>
      <c r="BM125" s="526"/>
      <c r="BN125" s="526"/>
      <c r="BO125" s="526"/>
      <c r="BP125" s="400"/>
      <c r="BQ125" s="400"/>
      <c r="BR125" s="400"/>
      <c r="BS125" s="400"/>
      <c r="BT125" s="400"/>
      <c r="BU125" s="400"/>
      <c r="BV125" s="400"/>
      <c r="BW125" s="400"/>
      <c r="BX125" s="400"/>
      <c r="BY125" s="400"/>
      <c r="BZ125" s="400"/>
      <c r="CA125" s="400"/>
      <c r="CB125" s="400"/>
      <c r="CC125" s="400"/>
      <c r="CD125" s="400"/>
      <c r="CE125" s="400"/>
      <c r="CF125" s="400"/>
      <c r="CG125" s="400"/>
      <c r="CH125" s="400"/>
      <c r="CI125" s="400"/>
      <c r="CJ125" s="400"/>
      <c r="CK125" s="400"/>
      <c r="CL125" s="400"/>
      <c r="CM125" s="400"/>
      <c r="CN125" s="400"/>
      <c r="CO125" s="400"/>
      <c r="CP125" s="400"/>
      <c r="CQ125" s="400"/>
      <c r="CR125" s="400"/>
      <c r="CS125" s="400"/>
      <c r="CT125" s="400"/>
      <c r="CU125" s="400"/>
      <c r="CV125" s="400"/>
      <c r="CW125" s="400"/>
      <c r="CX125" s="400"/>
      <c r="CY125" s="400"/>
      <c r="CZ125" s="400"/>
      <c r="DA125" s="400"/>
      <c r="DB125" s="400"/>
      <c r="DC125" s="400"/>
      <c r="DD125" s="400"/>
      <c r="DE125" s="400"/>
      <c r="DF125" s="400"/>
      <c r="DG125" s="400"/>
      <c r="DH125" s="400"/>
      <c r="DI125" s="400"/>
      <c r="DJ125" s="400"/>
      <c r="DK125" s="400"/>
      <c r="DL125" s="400"/>
      <c r="DM125" s="400"/>
      <c r="DN125" s="400"/>
      <c r="DO125" s="400"/>
      <c r="DP125" s="400"/>
      <c r="DQ125" s="400"/>
      <c r="DR125" s="400"/>
      <c r="DS125" s="400"/>
      <c r="DT125" s="400"/>
      <c r="DU125" s="400"/>
      <c r="DV125" s="400"/>
      <c r="DW125" s="400"/>
      <c r="DX125" s="400"/>
      <c r="DY125" s="400"/>
      <c r="DZ125" s="400"/>
      <c r="EA125" s="400"/>
      <c r="EB125" s="400"/>
      <c r="EC125" s="400"/>
      <c r="ED125" s="400"/>
      <c r="EE125" s="400"/>
      <c r="EF125" s="400"/>
      <c r="EG125" s="400"/>
      <c r="EH125" s="400"/>
      <c r="EI125" s="400"/>
      <c r="EJ125" s="400"/>
      <c r="EK125" s="400"/>
      <c r="EL125" s="400"/>
      <c r="EM125" s="400"/>
      <c r="EN125" s="400"/>
      <c r="EO125" s="400"/>
      <c r="EP125" s="400"/>
      <c r="EQ125" s="400"/>
      <c r="ER125" s="400"/>
      <c r="ES125" s="400"/>
      <c r="ET125" s="400"/>
      <c r="EU125" s="400"/>
      <c r="EV125" s="400"/>
      <c r="EW125" s="400"/>
      <c r="EX125" s="400"/>
      <c r="EY125" s="400"/>
      <c r="EZ125" s="400"/>
      <c r="FA125" s="400"/>
      <c r="FB125" s="400"/>
      <c r="FC125" s="400"/>
      <c r="FD125" s="400"/>
      <c r="FE125" s="400"/>
      <c r="FF125" s="400"/>
      <c r="FG125" s="400"/>
      <c r="FH125" s="400"/>
      <c r="FI125" s="400"/>
      <c r="FJ125" s="400"/>
      <c r="FK125" s="400"/>
      <c r="FL125" s="400"/>
      <c r="FM125" s="400"/>
      <c r="FN125" s="400"/>
      <c r="FO125" s="400"/>
      <c r="FP125" s="400"/>
      <c r="FQ125" s="400"/>
      <c r="FR125" s="400"/>
      <c r="FS125" s="400"/>
      <c r="FT125" s="400"/>
      <c r="FU125" s="400"/>
      <c r="FV125" s="400"/>
      <c r="FW125" s="400"/>
      <c r="FX125" s="400"/>
      <c r="FY125" s="400"/>
      <c r="FZ125" s="400"/>
      <c r="GA125" s="400"/>
      <c r="GB125" s="400"/>
      <c r="GC125" s="400"/>
      <c r="GD125" s="400"/>
      <c r="GE125" s="400"/>
      <c r="GF125" s="400"/>
      <c r="GG125" s="400"/>
      <c r="GH125" s="400"/>
      <c r="GI125" s="400"/>
      <c r="GJ125" s="400"/>
      <c r="GK125" s="400"/>
      <c r="GL125" s="400"/>
      <c r="GM125" s="400"/>
      <c r="GN125" s="400"/>
      <c r="GO125" s="400"/>
      <c r="GP125" s="400"/>
      <c r="GQ125" s="400"/>
      <c r="GR125" s="400"/>
      <c r="GS125" s="400"/>
      <c r="GT125" s="400"/>
      <c r="GU125" s="400"/>
      <c r="GV125" s="400"/>
      <c r="GW125" s="400"/>
      <c r="GX125" s="400"/>
      <c r="GY125" s="400"/>
      <c r="GZ125" s="400"/>
      <c r="HA125" s="400"/>
      <c r="HB125" s="400"/>
      <c r="HC125" s="400"/>
      <c r="HD125" s="400"/>
      <c r="HE125" s="400"/>
      <c r="HF125" s="400"/>
      <c r="HG125" s="400"/>
      <c r="HH125" s="400"/>
      <c r="HI125" s="400"/>
      <c r="HJ125" s="400"/>
      <c r="HK125" s="400"/>
      <c r="HL125" s="400"/>
      <c r="HM125" s="400"/>
      <c r="HN125" s="400"/>
      <c r="HO125" s="400"/>
      <c r="HP125" s="400"/>
      <c r="HQ125" s="400"/>
      <c r="HR125" s="400"/>
      <c r="HS125" s="400"/>
      <c r="HT125" s="400"/>
      <c r="HU125" s="400"/>
      <c r="HV125" s="400"/>
      <c r="HW125" s="400"/>
      <c r="HX125" s="400"/>
      <c r="HY125" s="400"/>
      <c r="HZ125" s="400"/>
      <c r="IA125" s="400"/>
      <c r="IB125" s="400"/>
      <c r="IC125" s="400"/>
      <c r="ID125" s="400"/>
      <c r="IE125" s="400"/>
      <c r="IF125" s="400"/>
      <c r="IG125" s="400"/>
      <c r="IH125" s="400"/>
      <c r="II125" s="400"/>
      <c r="IJ125" s="400"/>
      <c r="IK125" s="400"/>
      <c r="IL125" s="400"/>
      <c r="IM125" s="400"/>
      <c r="IN125" s="400"/>
      <c r="IO125" s="400"/>
      <c r="IP125" s="400"/>
      <c r="IQ125" s="400"/>
      <c r="IR125" s="400"/>
      <c r="IS125" s="400"/>
      <c r="IT125" s="400"/>
      <c r="IU125" s="400"/>
      <c r="IV125" s="400"/>
    </row>
    <row r="126" spans="1:256" ht="64" hidden="1" x14ac:dyDescent="0.2">
      <c r="A126" s="17" t="s">
        <v>228</v>
      </c>
      <c r="B126" s="42"/>
      <c r="C126" s="64" t="s">
        <v>1024</v>
      </c>
      <c r="D126" s="18" t="s">
        <v>132</v>
      </c>
      <c r="E126" s="18" t="s">
        <v>852</v>
      </c>
      <c r="F126" s="19">
        <v>1</v>
      </c>
      <c r="G126" s="19">
        <v>0</v>
      </c>
      <c r="H126" s="19">
        <v>0</v>
      </c>
      <c r="I126" s="20"/>
      <c r="J126" s="21" t="s">
        <v>222</v>
      </c>
      <c r="K126" s="22" t="s">
        <v>1019</v>
      </c>
      <c r="L126" s="21" t="s">
        <v>1020</v>
      </c>
      <c r="M126" s="23" t="s">
        <v>1021</v>
      </c>
      <c r="N126" s="24">
        <f t="shared" si="25"/>
        <v>2009</v>
      </c>
      <c r="O126" s="25">
        <v>39842</v>
      </c>
      <c r="P126" s="23" t="s">
        <v>75</v>
      </c>
      <c r="Q126" s="23" t="s">
        <v>75</v>
      </c>
      <c r="R126" s="23" t="s">
        <v>75</v>
      </c>
      <c r="S126" s="23" t="s">
        <v>75</v>
      </c>
      <c r="T126" s="23" t="s">
        <v>75</v>
      </c>
      <c r="U126" s="23" t="s">
        <v>75</v>
      </c>
      <c r="V126" s="19">
        <v>1</v>
      </c>
      <c r="W126" s="19">
        <f t="shared" si="26"/>
        <v>0</v>
      </c>
      <c r="X126" s="19">
        <f t="shared" si="27"/>
        <v>0</v>
      </c>
      <c r="Y126" s="19">
        <f t="shared" si="28"/>
        <v>0</v>
      </c>
      <c r="Z126" s="19">
        <v>-1</v>
      </c>
      <c r="AA126" s="19">
        <v>-2</v>
      </c>
      <c r="AB126" s="19">
        <v>0</v>
      </c>
      <c r="AC126" s="19">
        <v>1</v>
      </c>
      <c r="AD126" s="19">
        <v>0</v>
      </c>
      <c r="AE126" s="19">
        <v>1</v>
      </c>
      <c r="AF126" s="19">
        <v>0</v>
      </c>
      <c r="AG126" s="19">
        <v>1</v>
      </c>
      <c r="AH126" s="26">
        <v>-1</v>
      </c>
      <c r="AI126" s="26">
        <v>-1</v>
      </c>
      <c r="AJ126" s="18" t="s">
        <v>134</v>
      </c>
      <c r="AK126" s="18" t="s">
        <v>134</v>
      </c>
      <c r="AL126" s="21" t="s">
        <v>1022</v>
      </c>
      <c r="AM126" s="19">
        <f t="shared" si="32"/>
        <v>2</v>
      </c>
      <c r="AN126" s="19">
        <v>0</v>
      </c>
      <c r="AO126" s="19">
        <v>1</v>
      </c>
      <c r="AP126" s="19">
        <v>0</v>
      </c>
      <c r="AQ126" s="19">
        <v>-1</v>
      </c>
      <c r="AR126" s="19">
        <v>1</v>
      </c>
      <c r="AS126" s="19">
        <v>-1</v>
      </c>
      <c r="AT126" s="19">
        <v>0</v>
      </c>
      <c r="AU126" s="26">
        <f t="shared" si="31"/>
        <v>-1</v>
      </c>
      <c r="AV126" s="19">
        <v>0</v>
      </c>
      <c r="AW126" s="19">
        <v>0</v>
      </c>
      <c r="AX126" s="19">
        <v>0</v>
      </c>
      <c r="AY126" s="19">
        <v>0</v>
      </c>
      <c r="AZ126" s="19">
        <v>0</v>
      </c>
      <c r="BA126" s="19">
        <v>0</v>
      </c>
      <c r="BB126" s="19">
        <v>0</v>
      </c>
      <c r="BC126" s="19">
        <v>0</v>
      </c>
      <c r="BD126" s="28"/>
      <c r="BE126" s="20"/>
      <c r="BF126" s="20"/>
      <c r="BG126" s="20"/>
      <c r="BH126" s="18" t="s">
        <v>1023</v>
      </c>
      <c r="BI126" s="20"/>
      <c r="BJ126" s="19">
        <v>1</v>
      </c>
      <c r="BK126" s="20"/>
      <c r="BL126" s="20"/>
      <c r="BM126" s="20"/>
      <c r="BN126" s="20"/>
      <c r="BO126" s="20"/>
    </row>
    <row r="127" spans="1:256" ht="144" hidden="1" x14ac:dyDescent="0.2">
      <c r="A127" s="17" t="s">
        <v>253</v>
      </c>
      <c r="B127" s="42"/>
      <c r="C127" s="64" t="s">
        <v>402</v>
      </c>
      <c r="D127" s="18" t="s">
        <v>132</v>
      </c>
      <c r="E127" s="18" t="s">
        <v>92</v>
      </c>
      <c r="F127" s="19">
        <v>1</v>
      </c>
      <c r="G127" s="19">
        <v>0</v>
      </c>
      <c r="H127" s="19">
        <v>0</v>
      </c>
      <c r="I127" s="20"/>
      <c r="J127" s="21" t="s">
        <v>963</v>
      </c>
      <c r="K127" s="22" t="s">
        <v>964</v>
      </c>
      <c r="L127" s="21" t="s">
        <v>965</v>
      </c>
      <c r="M127" s="25">
        <v>37459</v>
      </c>
      <c r="N127" s="24">
        <f t="shared" si="25"/>
        <v>2008</v>
      </c>
      <c r="O127" s="25">
        <v>39623</v>
      </c>
      <c r="P127" s="23" t="s">
        <v>75</v>
      </c>
      <c r="Q127" s="23" t="s">
        <v>75</v>
      </c>
      <c r="R127" s="23" t="s">
        <v>75</v>
      </c>
      <c r="S127" s="23" t="s">
        <v>75</v>
      </c>
      <c r="T127" s="23" t="s">
        <v>75</v>
      </c>
      <c r="U127" s="23" t="s">
        <v>75</v>
      </c>
      <c r="V127" s="19">
        <v>1</v>
      </c>
      <c r="W127" s="19">
        <f t="shared" si="26"/>
        <v>0</v>
      </c>
      <c r="X127" s="19">
        <f t="shared" si="27"/>
        <v>0</v>
      </c>
      <c r="Y127" s="19">
        <f t="shared" si="28"/>
        <v>0</v>
      </c>
      <c r="Z127" s="19">
        <v>-1</v>
      </c>
      <c r="AA127" s="19">
        <v>-2</v>
      </c>
      <c r="AB127" s="19">
        <v>0</v>
      </c>
      <c r="AC127" s="19">
        <v>0</v>
      </c>
      <c r="AD127" s="19">
        <v>1</v>
      </c>
      <c r="AE127" s="19">
        <v>0</v>
      </c>
      <c r="AF127" s="19">
        <v>0</v>
      </c>
      <c r="AG127" s="19">
        <v>1</v>
      </c>
      <c r="AH127" s="19">
        <v>1</v>
      </c>
      <c r="AI127" s="26">
        <v>0</v>
      </c>
      <c r="AJ127" s="18" t="s">
        <v>134</v>
      </c>
      <c r="AK127" s="18" t="s">
        <v>97</v>
      </c>
      <c r="AL127" s="21" t="s">
        <v>966</v>
      </c>
      <c r="AM127" s="19">
        <f t="shared" si="32"/>
        <v>3</v>
      </c>
      <c r="AN127" s="19">
        <v>1</v>
      </c>
      <c r="AO127" s="19">
        <v>1</v>
      </c>
      <c r="AP127" s="19">
        <v>1</v>
      </c>
      <c r="AQ127" s="19">
        <v>0</v>
      </c>
      <c r="AR127" s="19">
        <v>0</v>
      </c>
      <c r="AS127" s="19">
        <v>-1</v>
      </c>
      <c r="AT127" s="19">
        <v>0</v>
      </c>
      <c r="AU127" s="26">
        <f t="shared" si="31"/>
        <v>-1</v>
      </c>
      <c r="AV127" s="19">
        <v>0</v>
      </c>
      <c r="AW127" s="19">
        <v>0</v>
      </c>
      <c r="AX127" s="19">
        <v>0</v>
      </c>
      <c r="AY127" s="19">
        <v>0</v>
      </c>
      <c r="AZ127" s="19">
        <v>0</v>
      </c>
      <c r="BA127" s="19">
        <v>0</v>
      </c>
      <c r="BB127" s="19">
        <v>0</v>
      </c>
      <c r="BC127" s="19">
        <v>0</v>
      </c>
      <c r="BD127" s="28"/>
      <c r="BE127" s="20"/>
      <c r="BF127" s="18" t="s">
        <v>967</v>
      </c>
      <c r="BG127" s="20"/>
      <c r="BH127" s="20"/>
      <c r="BI127" s="20"/>
      <c r="BJ127" s="19">
        <v>0</v>
      </c>
      <c r="BK127" s="20"/>
      <c r="BL127" s="20"/>
      <c r="BM127" s="20"/>
      <c r="BN127" s="20"/>
      <c r="BO127" s="20"/>
    </row>
    <row r="128" spans="1:256" ht="144" hidden="1" x14ac:dyDescent="0.2">
      <c r="A128" s="17" t="s">
        <v>253</v>
      </c>
      <c r="B128" s="17" t="s">
        <v>79</v>
      </c>
      <c r="C128" s="64" t="s">
        <v>402</v>
      </c>
      <c r="D128" s="18" t="s">
        <v>132</v>
      </c>
      <c r="E128" s="18" t="s">
        <v>324</v>
      </c>
      <c r="F128" s="19">
        <v>1</v>
      </c>
      <c r="G128" s="19">
        <v>1</v>
      </c>
      <c r="H128" s="19">
        <v>0</v>
      </c>
      <c r="I128" s="20"/>
      <c r="J128" s="21" t="s">
        <v>222</v>
      </c>
      <c r="K128" s="22" t="s">
        <v>397</v>
      </c>
      <c r="L128" s="18" t="s">
        <v>398</v>
      </c>
      <c r="M128" s="23" t="s">
        <v>399</v>
      </c>
      <c r="N128" s="24">
        <f t="shared" si="25"/>
        <v>2003</v>
      </c>
      <c r="O128" s="25">
        <v>37869</v>
      </c>
      <c r="P128" s="23" t="s">
        <v>75</v>
      </c>
      <c r="Q128" s="23" t="s">
        <v>75</v>
      </c>
      <c r="R128" s="23" t="s">
        <v>75</v>
      </c>
      <c r="S128" s="23" t="s">
        <v>75</v>
      </c>
      <c r="T128" s="23" t="s">
        <v>75</v>
      </c>
      <c r="U128" s="23" t="s">
        <v>75</v>
      </c>
      <c r="V128" s="19">
        <v>1</v>
      </c>
      <c r="W128" s="19">
        <f t="shared" si="26"/>
        <v>0</v>
      </c>
      <c r="X128" s="19">
        <f t="shared" si="27"/>
        <v>0</v>
      </c>
      <c r="Y128" s="19">
        <f t="shared" si="28"/>
        <v>0</v>
      </c>
      <c r="Z128" s="19">
        <v>-1</v>
      </c>
      <c r="AA128" s="19">
        <v>-2</v>
      </c>
      <c r="AB128" s="19">
        <v>2</v>
      </c>
      <c r="AC128" s="19">
        <v>0</v>
      </c>
      <c r="AD128" s="19">
        <v>1</v>
      </c>
      <c r="AE128" s="19">
        <v>0</v>
      </c>
      <c r="AF128" s="19">
        <v>0</v>
      </c>
      <c r="AG128" s="19">
        <v>1</v>
      </c>
      <c r="AH128" s="26">
        <v>-1</v>
      </c>
      <c r="AI128" s="26">
        <v>0</v>
      </c>
      <c r="AJ128" s="18" t="s">
        <v>134</v>
      </c>
      <c r="AK128" s="18" t="s">
        <v>77</v>
      </c>
      <c r="AL128" s="21" t="s">
        <v>400</v>
      </c>
      <c r="AM128" s="19">
        <f t="shared" si="32"/>
        <v>3</v>
      </c>
      <c r="AN128" s="19">
        <v>1</v>
      </c>
      <c r="AO128" s="19">
        <v>1</v>
      </c>
      <c r="AP128" s="19">
        <v>1</v>
      </c>
      <c r="AQ128" s="19">
        <v>0</v>
      </c>
      <c r="AR128" s="19">
        <v>0</v>
      </c>
      <c r="AS128" s="19">
        <v>-1</v>
      </c>
      <c r="AT128" s="19">
        <v>0</v>
      </c>
      <c r="AU128" s="26">
        <f t="shared" si="31"/>
        <v>-1</v>
      </c>
      <c r="AV128" s="19">
        <v>0</v>
      </c>
      <c r="AW128" s="19">
        <v>0</v>
      </c>
      <c r="AX128" s="19">
        <v>0</v>
      </c>
      <c r="AY128" s="19">
        <v>0</v>
      </c>
      <c r="AZ128" s="19">
        <v>0</v>
      </c>
      <c r="BA128" s="19">
        <v>0</v>
      </c>
      <c r="BB128" s="19">
        <v>0</v>
      </c>
      <c r="BC128" s="19">
        <v>0</v>
      </c>
      <c r="BD128" s="28"/>
      <c r="BE128" s="20"/>
      <c r="BF128" s="18" t="s">
        <v>401</v>
      </c>
      <c r="BG128" s="20"/>
      <c r="BH128" s="20"/>
      <c r="BI128" s="20"/>
      <c r="BJ128" s="19">
        <v>1</v>
      </c>
      <c r="BK128" s="20"/>
      <c r="BL128" s="20"/>
      <c r="BM128" s="20"/>
      <c r="BN128" s="20"/>
      <c r="BO128" s="20"/>
      <c r="BP128" s="370"/>
      <c r="BQ128" s="370"/>
      <c r="BR128" s="370"/>
      <c r="BS128" s="370"/>
      <c r="BT128" s="370"/>
      <c r="BU128" s="370"/>
      <c r="BV128" s="370"/>
      <c r="BW128" s="370"/>
      <c r="BX128" s="370"/>
      <c r="BY128" s="370"/>
      <c r="BZ128" s="370"/>
      <c r="CA128" s="370"/>
      <c r="CB128" s="370"/>
      <c r="CC128" s="370"/>
      <c r="CD128" s="370"/>
      <c r="CE128" s="370"/>
      <c r="CF128" s="370"/>
      <c r="CG128" s="370"/>
      <c r="CH128" s="370"/>
      <c r="CI128" s="370"/>
      <c r="CJ128" s="370"/>
      <c r="CK128" s="370"/>
      <c r="CL128" s="370"/>
      <c r="CM128" s="370"/>
      <c r="CN128" s="370"/>
      <c r="CO128" s="370"/>
      <c r="CP128" s="370"/>
      <c r="CQ128" s="370"/>
      <c r="CR128" s="370"/>
      <c r="CS128" s="370"/>
      <c r="CT128" s="370"/>
      <c r="CU128" s="370"/>
      <c r="CV128" s="370"/>
      <c r="CW128" s="370"/>
      <c r="CX128" s="370"/>
      <c r="CY128" s="370"/>
      <c r="CZ128" s="370"/>
      <c r="DA128" s="370"/>
      <c r="DB128" s="370"/>
      <c r="DC128" s="370"/>
      <c r="DD128" s="370"/>
      <c r="DE128" s="370"/>
      <c r="DF128" s="370"/>
      <c r="DG128" s="370"/>
      <c r="DH128" s="370"/>
      <c r="DI128" s="370"/>
      <c r="DJ128" s="370"/>
      <c r="DK128" s="370"/>
      <c r="DL128" s="370"/>
      <c r="DM128" s="370"/>
      <c r="DN128" s="370"/>
      <c r="DO128" s="370"/>
      <c r="DP128" s="370"/>
      <c r="DQ128" s="370"/>
      <c r="DR128" s="370"/>
      <c r="DS128" s="370"/>
      <c r="DT128" s="370"/>
      <c r="DU128" s="370"/>
      <c r="DV128" s="370"/>
      <c r="DW128" s="370"/>
      <c r="DX128" s="370"/>
      <c r="DY128" s="370"/>
      <c r="DZ128" s="370"/>
      <c r="EA128" s="370"/>
      <c r="EB128" s="370"/>
      <c r="EC128" s="370"/>
      <c r="ED128" s="370"/>
      <c r="EE128" s="370"/>
      <c r="EF128" s="370"/>
      <c r="EG128" s="370"/>
      <c r="EH128" s="370"/>
      <c r="EI128" s="370"/>
      <c r="EJ128" s="370"/>
      <c r="EK128" s="370"/>
      <c r="EL128" s="370"/>
      <c r="EM128" s="370"/>
      <c r="EN128" s="370"/>
      <c r="EO128" s="370"/>
      <c r="EP128" s="370"/>
      <c r="EQ128" s="370"/>
      <c r="ER128" s="370"/>
      <c r="ES128" s="370"/>
      <c r="ET128" s="370"/>
      <c r="EU128" s="370"/>
      <c r="EV128" s="370"/>
      <c r="EW128" s="370"/>
      <c r="EX128" s="370"/>
      <c r="EY128" s="370"/>
      <c r="EZ128" s="370"/>
      <c r="FA128" s="370"/>
      <c r="FB128" s="370"/>
      <c r="FC128" s="370"/>
      <c r="FD128" s="370"/>
      <c r="FE128" s="370"/>
      <c r="FF128" s="370"/>
      <c r="FG128" s="370"/>
      <c r="FH128" s="370"/>
      <c r="FI128" s="370"/>
      <c r="FJ128" s="370"/>
      <c r="FK128" s="370"/>
      <c r="FL128" s="370"/>
      <c r="FM128" s="370"/>
      <c r="FN128" s="370"/>
      <c r="FO128" s="370"/>
      <c r="FP128" s="370"/>
      <c r="FQ128" s="370"/>
      <c r="FR128" s="370"/>
      <c r="FS128" s="370"/>
      <c r="FT128" s="370"/>
      <c r="FU128" s="370"/>
      <c r="FV128" s="370"/>
      <c r="FW128" s="370"/>
      <c r="FX128" s="370"/>
      <c r="FY128" s="370"/>
      <c r="FZ128" s="370"/>
      <c r="GA128" s="370"/>
      <c r="GB128" s="370"/>
      <c r="GC128" s="370"/>
      <c r="GD128" s="370"/>
      <c r="GE128" s="370"/>
      <c r="GF128" s="370"/>
      <c r="GG128" s="370"/>
      <c r="GH128" s="370"/>
      <c r="GI128" s="370"/>
      <c r="GJ128" s="370"/>
      <c r="GK128" s="370"/>
      <c r="GL128" s="370"/>
      <c r="GM128" s="370"/>
      <c r="GN128" s="370"/>
      <c r="GO128" s="370"/>
      <c r="GP128" s="370"/>
      <c r="GQ128" s="370"/>
      <c r="GR128" s="370"/>
      <c r="GS128" s="370"/>
      <c r="GT128" s="370"/>
      <c r="GU128" s="370"/>
      <c r="GV128" s="370"/>
      <c r="GW128" s="370"/>
      <c r="GX128" s="370"/>
      <c r="GY128" s="370"/>
      <c r="GZ128" s="370"/>
      <c r="HA128" s="370"/>
      <c r="HB128" s="370"/>
      <c r="HC128" s="370"/>
      <c r="HD128" s="370"/>
      <c r="HE128" s="370"/>
      <c r="HF128" s="370"/>
      <c r="HG128" s="370"/>
      <c r="HH128" s="370"/>
      <c r="HI128" s="370"/>
      <c r="HJ128" s="370"/>
      <c r="HK128" s="370"/>
      <c r="HL128" s="370"/>
      <c r="HM128" s="370"/>
      <c r="HN128" s="370"/>
      <c r="HO128" s="370"/>
      <c r="HP128" s="370"/>
      <c r="HQ128" s="370"/>
      <c r="HR128" s="370"/>
      <c r="HS128" s="370"/>
      <c r="HT128" s="370"/>
      <c r="HU128" s="370"/>
      <c r="HV128" s="370"/>
      <c r="HW128" s="370"/>
      <c r="HX128" s="370"/>
      <c r="HY128" s="370"/>
      <c r="HZ128" s="370"/>
      <c r="IA128" s="370"/>
      <c r="IB128" s="370"/>
      <c r="IC128" s="370"/>
      <c r="ID128" s="370"/>
      <c r="IE128" s="370"/>
      <c r="IF128" s="370"/>
      <c r="IG128" s="370"/>
      <c r="IH128" s="370"/>
      <c r="II128" s="370"/>
      <c r="IJ128" s="370"/>
      <c r="IK128" s="370"/>
      <c r="IL128" s="370"/>
      <c r="IM128" s="370"/>
      <c r="IN128" s="370"/>
      <c r="IO128" s="370"/>
      <c r="IP128" s="370"/>
      <c r="IQ128" s="370"/>
      <c r="IR128" s="370"/>
      <c r="IS128" s="370"/>
      <c r="IT128" s="370"/>
      <c r="IU128" s="370"/>
      <c r="IV128" s="370"/>
    </row>
    <row r="129" spans="1:67" ht="304" hidden="1" x14ac:dyDescent="0.2">
      <c r="A129" s="17" t="s">
        <v>466</v>
      </c>
      <c r="B129" s="17" t="s">
        <v>676</v>
      </c>
      <c r="C129" s="64" t="s">
        <v>1802</v>
      </c>
      <c r="D129" s="18" t="s">
        <v>678</v>
      </c>
      <c r="E129" s="18" t="s">
        <v>92</v>
      </c>
      <c r="F129" s="19">
        <v>1</v>
      </c>
      <c r="G129" s="19">
        <v>1</v>
      </c>
      <c r="H129" s="20"/>
      <c r="I129" s="20"/>
      <c r="J129" s="21" t="s">
        <v>1779</v>
      </c>
      <c r="K129" s="46"/>
      <c r="L129" s="375" t="s">
        <v>3577</v>
      </c>
      <c r="M129" s="45"/>
      <c r="N129" s="24">
        <f t="shared" si="25"/>
        <v>2006</v>
      </c>
      <c r="O129" s="25">
        <v>38974</v>
      </c>
      <c r="P129" s="23" t="s">
        <v>75</v>
      </c>
      <c r="Q129" s="23" t="s">
        <v>75</v>
      </c>
      <c r="R129" s="23" t="s">
        <v>75</v>
      </c>
      <c r="S129" s="23" t="s">
        <v>75</v>
      </c>
      <c r="T129" s="23" t="s">
        <v>75</v>
      </c>
      <c r="U129" s="23" t="s">
        <v>75</v>
      </c>
      <c r="V129" s="19">
        <v>1</v>
      </c>
      <c r="W129" s="19">
        <f t="shared" si="26"/>
        <v>0</v>
      </c>
      <c r="X129" s="19">
        <f t="shared" si="27"/>
        <v>0</v>
      </c>
      <c r="Y129" s="19">
        <f t="shared" si="28"/>
        <v>0</v>
      </c>
      <c r="Z129" s="19">
        <v>-1</v>
      </c>
      <c r="AA129" s="19">
        <v>-2</v>
      </c>
      <c r="AB129" s="19">
        <v>1</v>
      </c>
      <c r="AC129" s="19">
        <v>1</v>
      </c>
      <c r="AD129" s="19">
        <v>0</v>
      </c>
      <c r="AE129" s="19">
        <v>1</v>
      </c>
      <c r="AF129" s="19">
        <v>1</v>
      </c>
      <c r="AG129" s="19">
        <v>1</v>
      </c>
      <c r="AH129" s="19">
        <v>1</v>
      </c>
      <c r="AI129" s="19">
        <v>1</v>
      </c>
      <c r="AJ129" s="18" t="s">
        <v>87</v>
      </c>
      <c r="AK129" s="18" t="s">
        <v>97</v>
      </c>
      <c r="AL129" s="21" t="s">
        <v>1782</v>
      </c>
      <c r="AM129" s="19">
        <f t="shared" si="32"/>
        <v>3</v>
      </c>
      <c r="AN129" s="19">
        <v>1</v>
      </c>
      <c r="AO129" s="19">
        <v>1</v>
      </c>
      <c r="AP129" s="19">
        <v>1</v>
      </c>
      <c r="AQ129" s="19">
        <v>1</v>
      </c>
      <c r="AR129" s="19">
        <v>1</v>
      </c>
      <c r="AS129" s="19">
        <v>-1</v>
      </c>
      <c r="AT129" s="19">
        <v>0</v>
      </c>
      <c r="AU129" s="26">
        <f t="shared" si="31"/>
        <v>-1</v>
      </c>
      <c r="AV129" s="19">
        <v>0</v>
      </c>
      <c r="AW129" s="19">
        <v>0</v>
      </c>
      <c r="AX129" s="19">
        <v>0</v>
      </c>
      <c r="AY129" s="19">
        <v>0</v>
      </c>
      <c r="AZ129" s="19">
        <v>0</v>
      </c>
      <c r="BA129" s="19">
        <v>0</v>
      </c>
      <c r="BB129" s="19">
        <v>0</v>
      </c>
      <c r="BC129" s="19">
        <v>0</v>
      </c>
      <c r="BD129" s="28"/>
      <c r="BE129" s="20"/>
      <c r="BF129" s="20"/>
      <c r="BG129" s="20"/>
      <c r="BH129" s="20"/>
      <c r="BI129" s="20"/>
      <c r="BJ129" s="19">
        <v>1</v>
      </c>
      <c r="BK129" s="20"/>
      <c r="BL129" s="20"/>
      <c r="BM129" s="20"/>
      <c r="BN129" s="20"/>
      <c r="BO129" s="20"/>
    </row>
    <row r="130" spans="1:67" ht="395" hidden="1" x14ac:dyDescent="0.2">
      <c r="A130" s="29" t="s">
        <v>186</v>
      </c>
      <c r="B130" s="30"/>
      <c r="C130" s="97" t="s">
        <v>2511</v>
      </c>
      <c r="D130" s="31" t="s">
        <v>270</v>
      </c>
      <c r="E130" s="31" t="s">
        <v>92</v>
      </c>
      <c r="F130" s="32">
        <v>1</v>
      </c>
      <c r="G130" s="32">
        <v>0</v>
      </c>
      <c r="H130" s="32">
        <v>0</v>
      </c>
      <c r="I130" s="33"/>
      <c r="J130" s="34" t="s">
        <v>2490</v>
      </c>
      <c r="K130" s="35"/>
      <c r="L130" s="34" t="s">
        <v>2496</v>
      </c>
      <c r="M130" s="36" t="s">
        <v>2244</v>
      </c>
      <c r="N130" s="24">
        <f t="shared" si="25"/>
        <v>1997</v>
      </c>
      <c r="O130" s="37">
        <v>35628</v>
      </c>
      <c r="P130" s="37">
        <v>36466</v>
      </c>
      <c r="Q130" s="36" t="s">
        <v>75</v>
      </c>
      <c r="R130" s="36" t="s">
        <v>75</v>
      </c>
      <c r="S130" s="36" t="s">
        <v>75</v>
      </c>
      <c r="T130" s="36" t="s">
        <v>75</v>
      </c>
      <c r="U130" s="36" t="s">
        <v>75</v>
      </c>
      <c r="V130" s="32">
        <v>1</v>
      </c>
      <c r="W130" s="19">
        <f t="shared" si="26"/>
        <v>0</v>
      </c>
      <c r="X130" s="19">
        <f t="shared" si="27"/>
        <v>0</v>
      </c>
      <c r="Y130" s="19">
        <f t="shared" si="28"/>
        <v>0</v>
      </c>
      <c r="Z130" s="96">
        <v>-1</v>
      </c>
      <c r="AA130" s="96">
        <v>-2</v>
      </c>
      <c r="AB130" s="32">
        <v>1</v>
      </c>
      <c r="AC130" s="32">
        <v>1</v>
      </c>
      <c r="AD130" s="32">
        <v>0</v>
      </c>
      <c r="AE130" s="32">
        <v>0</v>
      </c>
      <c r="AF130" s="32">
        <v>1</v>
      </c>
      <c r="AG130" s="32">
        <v>1</v>
      </c>
      <c r="AH130" s="32">
        <v>1</v>
      </c>
      <c r="AI130" s="32">
        <v>1</v>
      </c>
      <c r="AJ130" s="31" t="s">
        <v>96</v>
      </c>
      <c r="AK130" s="31" t="s">
        <v>97</v>
      </c>
      <c r="AL130" s="34" t="s">
        <v>2493</v>
      </c>
      <c r="AM130" s="19">
        <f t="shared" si="32"/>
        <v>3</v>
      </c>
      <c r="AN130" s="32">
        <v>1</v>
      </c>
      <c r="AO130" s="32">
        <v>1</v>
      </c>
      <c r="AP130" s="32">
        <v>1</v>
      </c>
      <c r="AQ130" s="32">
        <v>1</v>
      </c>
      <c r="AR130" s="32">
        <v>1</v>
      </c>
      <c r="AS130" s="33"/>
      <c r="AT130" s="32">
        <v>0</v>
      </c>
      <c r="AU130" s="26">
        <f t="shared" si="31"/>
        <v>-1</v>
      </c>
      <c r="AV130" s="32">
        <v>1</v>
      </c>
      <c r="AW130" s="32">
        <v>0</v>
      </c>
      <c r="AX130" s="32">
        <v>0</v>
      </c>
      <c r="AY130" s="19">
        <v>0</v>
      </c>
      <c r="AZ130" s="32">
        <v>0</v>
      </c>
      <c r="BA130" s="32">
        <v>0</v>
      </c>
      <c r="BB130" s="32">
        <v>0</v>
      </c>
      <c r="BC130" s="32">
        <v>0</v>
      </c>
      <c r="BD130" s="28"/>
      <c r="BE130" s="33"/>
      <c r="BF130" s="34" t="s">
        <v>2494</v>
      </c>
      <c r="BG130" s="33"/>
      <c r="BH130" s="33"/>
      <c r="BI130" s="32">
        <v>1</v>
      </c>
      <c r="BJ130" s="32">
        <v>1</v>
      </c>
      <c r="BK130" s="33"/>
      <c r="BL130" s="33"/>
      <c r="BM130" s="33"/>
      <c r="BN130" s="33"/>
      <c r="BO130" s="33"/>
    </row>
    <row r="131" spans="1:67" ht="304" hidden="1" x14ac:dyDescent="0.2">
      <c r="A131" s="17" t="s">
        <v>466</v>
      </c>
      <c r="B131" s="17" t="s">
        <v>676</v>
      </c>
      <c r="C131" s="64" t="s">
        <v>1803</v>
      </c>
      <c r="D131" s="18" t="s">
        <v>678</v>
      </c>
      <c r="E131" s="18" t="s">
        <v>92</v>
      </c>
      <c r="F131" s="19">
        <v>1</v>
      </c>
      <c r="G131" s="19">
        <v>0</v>
      </c>
      <c r="H131" s="20">
        <v>0</v>
      </c>
      <c r="I131" s="20"/>
      <c r="J131" s="21" t="s">
        <v>1779</v>
      </c>
      <c r="K131" s="22"/>
      <c r="L131" s="375" t="s">
        <v>3577</v>
      </c>
      <c r="M131" s="45"/>
      <c r="N131" s="24">
        <f t="shared" si="25"/>
        <v>2006</v>
      </c>
      <c r="O131" s="25">
        <v>38974</v>
      </c>
      <c r="P131" s="23" t="s">
        <v>75</v>
      </c>
      <c r="Q131" s="23" t="s">
        <v>75</v>
      </c>
      <c r="R131" s="23" t="s">
        <v>75</v>
      </c>
      <c r="S131" s="23" t="s">
        <v>75</v>
      </c>
      <c r="T131" s="23" t="s">
        <v>75</v>
      </c>
      <c r="U131" s="23" t="s">
        <v>75</v>
      </c>
      <c r="V131" s="19">
        <v>1</v>
      </c>
      <c r="W131" s="19">
        <f t="shared" si="26"/>
        <v>0</v>
      </c>
      <c r="X131" s="19">
        <f t="shared" si="27"/>
        <v>0</v>
      </c>
      <c r="Y131" s="19">
        <f t="shared" si="28"/>
        <v>0</v>
      </c>
      <c r="Z131" s="19">
        <v>-1</v>
      </c>
      <c r="AA131" s="19">
        <v>-2</v>
      </c>
      <c r="AB131" s="19">
        <v>1</v>
      </c>
      <c r="AC131" s="19">
        <v>1</v>
      </c>
      <c r="AD131" s="19">
        <v>0</v>
      </c>
      <c r="AE131" s="19">
        <v>1</v>
      </c>
      <c r="AF131" s="19">
        <v>1</v>
      </c>
      <c r="AG131" s="19">
        <v>1</v>
      </c>
      <c r="AH131" s="19">
        <v>1</v>
      </c>
      <c r="AI131" s="19">
        <v>1</v>
      </c>
      <c r="AJ131" s="18" t="s">
        <v>87</v>
      </c>
      <c r="AK131" s="18" t="s">
        <v>97</v>
      </c>
      <c r="AL131" s="21" t="s">
        <v>1782</v>
      </c>
      <c r="AM131" s="19">
        <f t="shared" si="32"/>
        <v>3</v>
      </c>
      <c r="AN131" s="19">
        <v>1</v>
      </c>
      <c r="AO131" s="19">
        <v>1</v>
      </c>
      <c r="AP131" s="19">
        <v>1</v>
      </c>
      <c r="AQ131" s="19">
        <v>1</v>
      </c>
      <c r="AR131" s="19">
        <v>1</v>
      </c>
      <c r="AS131" s="19">
        <v>-1</v>
      </c>
      <c r="AT131" s="19">
        <v>0</v>
      </c>
      <c r="AU131" s="26">
        <f t="shared" si="31"/>
        <v>-1</v>
      </c>
      <c r="AV131" s="19">
        <v>0</v>
      </c>
      <c r="AW131" s="19">
        <v>0</v>
      </c>
      <c r="AX131" s="19">
        <v>0</v>
      </c>
      <c r="AY131" s="19">
        <v>0</v>
      </c>
      <c r="AZ131" s="19">
        <v>0</v>
      </c>
      <c r="BA131" s="19">
        <v>0</v>
      </c>
      <c r="BB131" s="19">
        <v>0</v>
      </c>
      <c r="BC131" s="19">
        <v>0</v>
      </c>
      <c r="BD131" s="28"/>
      <c r="BE131" s="20"/>
      <c r="BF131" s="20"/>
      <c r="BG131" s="20"/>
      <c r="BH131" s="20"/>
      <c r="BI131" s="20"/>
      <c r="BJ131" s="19">
        <v>1</v>
      </c>
      <c r="BK131" s="20"/>
      <c r="BL131" s="20"/>
      <c r="BM131" s="20"/>
      <c r="BN131" s="20"/>
      <c r="BO131" s="20"/>
    </row>
    <row r="132" spans="1:67" ht="240" hidden="1" x14ac:dyDescent="0.2">
      <c r="A132" s="99" t="s">
        <v>3386</v>
      </c>
      <c r="B132" s="62"/>
      <c r="C132" s="492" t="s">
        <v>658</v>
      </c>
      <c r="D132" s="442" t="s">
        <v>132</v>
      </c>
      <c r="E132" s="442" t="s">
        <v>270</v>
      </c>
      <c r="F132" s="65">
        <v>1</v>
      </c>
      <c r="G132" s="65">
        <v>1</v>
      </c>
      <c r="H132" s="65">
        <v>1</v>
      </c>
      <c r="I132" s="62"/>
      <c r="J132" s="394" t="s">
        <v>3417</v>
      </c>
      <c r="K132" s="62"/>
      <c r="L132" s="452" t="s">
        <v>3419</v>
      </c>
      <c r="M132" s="62">
        <v>2014</v>
      </c>
      <c r="N132" s="468">
        <v>2014</v>
      </c>
      <c r="O132" s="503">
        <v>41852</v>
      </c>
      <c r="P132" s="23" t="s">
        <v>75</v>
      </c>
      <c r="Q132" s="23" t="s">
        <v>75</v>
      </c>
      <c r="R132" s="23" t="s">
        <v>75</v>
      </c>
      <c r="S132" s="23" t="s">
        <v>75</v>
      </c>
      <c r="T132" s="23" t="s">
        <v>75</v>
      </c>
      <c r="U132" s="23" t="s">
        <v>75</v>
      </c>
      <c r="V132" s="19">
        <v>1</v>
      </c>
      <c r="W132" s="19">
        <v>0</v>
      </c>
      <c r="X132" s="19">
        <v>0</v>
      </c>
      <c r="Y132" s="19">
        <v>0</v>
      </c>
      <c r="Z132" s="19">
        <v>-1</v>
      </c>
      <c r="AA132" s="19">
        <v>-2</v>
      </c>
      <c r="AB132" s="100">
        <v>0</v>
      </c>
      <c r="AC132" s="62">
        <v>1</v>
      </c>
      <c r="AD132" s="65">
        <v>1</v>
      </c>
      <c r="AE132" s="65">
        <v>1</v>
      </c>
      <c r="AF132" s="100">
        <v>0</v>
      </c>
      <c r="AG132" s="19">
        <v>1</v>
      </c>
      <c r="AH132" s="62">
        <v>0</v>
      </c>
      <c r="AI132" s="62">
        <v>0</v>
      </c>
      <c r="AJ132" s="62" t="s">
        <v>134</v>
      </c>
      <c r="AK132" s="442" t="s">
        <v>96</v>
      </c>
      <c r="AL132" s="452" t="s">
        <v>3615</v>
      </c>
      <c r="AM132" s="62">
        <v>8</v>
      </c>
      <c r="AN132" s="62">
        <v>0</v>
      </c>
      <c r="AO132" s="62">
        <v>1</v>
      </c>
      <c r="AP132" s="62">
        <v>-1</v>
      </c>
      <c r="AQ132" s="62">
        <v>-1</v>
      </c>
      <c r="AR132" s="62">
        <v>1</v>
      </c>
      <c r="AS132" s="62">
        <v>1</v>
      </c>
      <c r="AT132" s="62">
        <v>0</v>
      </c>
      <c r="AU132" s="62">
        <v>-1</v>
      </c>
      <c r="AV132" s="62">
        <v>-1</v>
      </c>
      <c r="AW132" s="62">
        <v>0</v>
      </c>
      <c r="AX132" s="62">
        <v>0</v>
      </c>
      <c r="AY132" s="62">
        <v>0</v>
      </c>
      <c r="AZ132" s="62">
        <v>0</v>
      </c>
      <c r="BA132" s="62">
        <v>0</v>
      </c>
      <c r="BB132" s="62">
        <v>0</v>
      </c>
      <c r="BC132" s="62">
        <v>0</v>
      </c>
      <c r="BD132" s="62"/>
      <c r="BE132" s="62"/>
      <c r="BF132" s="62"/>
      <c r="BG132" s="62"/>
      <c r="BH132" s="62"/>
      <c r="BI132" s="62"/>
      <c r="BJ132" s="62"/>
      <c r="BK132" s="62"/>
      <c r="BL132" s="62"/>
      <c r="BM132" s="62"/>
      <c r="BN132" s="62"/>
      <c r="BO132" s="62"/>
    </row>
    <row r="133" spans="1:67" ht="380" hidden="1" x14ac:dyDescent="0.2">
      <c r="A133" s="18" t="s">
        <v>657</v>
      </c>
      <c r="B133" s="20"/>
      <c r="C133" s="21" t="s">
        <v>658</v>
      </c>
      <c r="D133" s="18" t="s">
        <v>132</v>
      </c>
      <c r="E133" s="18" t="s">
        <v>92</v>
      </c>
      <c r="F133" s="19">
        <v>1</v>
      </c>
      <c r="G133" s="19">
        <v>1</v>
      </c>
      <c r="H133" s="19">
        <v>1</v>
      </c>
      <c r="I133" s="20"/>
      <c r="J133" s="21" t="s">
        <v>659</v>
      </c>
      <c r="K133" s="21" t="s">
        <v>660</v>
      </c>
      <c r="L133" s="375" t="s">
        <v>3226</v>
      </c>
      <c r="M133" s="20"/>
      <c r="N133" s="19">
        <f>YEAR(IF(AND(O133&lt;&gt;"NA",O133&lt;&gt;""),O133,IF(AND(P133&lt;&gt;"NA",P133&lt;&gt;""),P133,IF(AND(Q133&lt;&gt;"NA",Q133&lt;&gt;""),Q133,IF(AND(R133&lt;&gt;"NA",R133&lt;&gt;""),R133,S133)))))</f>
        <v>2010</v>
      </c>
      <c r="O133" s="82">
        <v>40360</v>
      </c>
      <c r="P133" s="23" t="s">
        <v>75</v>
      </c>
      <c r="Q133" s="23" t="s">
        <v>75</v>
      </c>
      <c r="R133" s="23" t="s">
        <v>75</v>
      </c>
      <c r="S133" s="23" t="s">
        <v>75</v>
      </c>
      <c r="T133" s="23" t="s">
        <v>75</v>
      </c>
      <c r="U133" s="23" t="s">
        <v>75</v>
      </c>
      <c r="V133" s="19">
        <v>1</v>
      </c>
      <c r="W133" s="19">
        <f>IF(OR(AND(Q133&lt;&gt;"NA",Q133&lt;&gt;""),AND(S133&lt;&gt;"NA",S133&lt;&gt;""),AND(T133&lt;&gt;"NA",T133&lt;&gt;"")),1,0)</f>
        <v>0</v>
      </c>
      <c r="X133" s="19">
        <f>IF(OR(AND(S133&lt;&gt;"NA",S133&lt;&gt;""),Y133=1),1,0)</f>
        <v>0</v>
      </c>
      <c r="Y133" s="19">
        <f>IF(AND(T133&lt;&gt;"NA",T133&lt;&gt;""),1,0)</f>
        <v>0</v>
      </c>
      <c r="Z133" s="19">
        <v>-1</v>
      </c>
      <c r="AA133" s="19">
        <v>-2</v>
      </c>
      <c r="AB133" s="19">
        <v>0</v>
      </c>
      <c r="AC133" s="19">
        <v>0</v>
      </c>
      <c r="AD133" s="19">
        <v>1</v>
      </c>
      <c r="AE133" s="19">
        <v>0</v>
      </c>
      <c r="AF133" s="19">
        <v>0</v>
      </c>
      <c r="AG133" s="19">
        <v>1</v>
      </c>
      <c r="AH133" s="19">
        <v>1</v>
      </c>
      <c r="AI133" s="19">
        <v>0</v>
      </c>
      <c r="AJ133" s="384" t="s">
        <v>134</v>
      </c>
      <c r="AK133" s="18" t="s">
        <v>97</v>
      </c>
      <c r="AL133" s="21" t="s">
        <v>661</v>
      </c>
      <c r="AM133" s="65">
        <f>IF(AND(AN133=1,AO133=1),3,IF(AND(AN133=1,OR(AO133=0,AO133=-1)),1,IF(AND(OR(AN133=0,AN133=-1),AO133=1),2,IF(AND(AN133=0,AN133=-1),OR(AO133=0,AO133=-1),4))))</f>
        <v>1</v>
      </c>
      <c r="AN133" s="19">
        <v>1</v>
      </c>
      <c r="AO133" s="19">
        <v>0</v>
      </c>
      <c r="AP133" s="19">
        <v>0</v>
      </c>
      <c r="AQ133" s="19">
        <v>1</v>
      </c>
      <c r="AR133" s="19">
        <v>1</v>
      </c>
      <c r="AS133" s="19">
        <v>1</v>
      </c>
      <c r="AT133" s="19">
        <v>0</v>
      </c>
      <c r="AU133" s="26">
        <f>IF(BA133&lt;1,-1)</f>
        <v>-1</v>
      </c>
      <c r="AV133" s="19">
        <v>0</v>
      </c>
      <c r="AW133" s="19">
        <v>0</v>
      </c>
      <c r="AX133" s="19">
        <v>0</v>
      </c>
      <c r="AY133" s="19">
        <v>0</v>
      </c>
      <c r="AZ133" s="19">
        <v>0</v>
      </c>
      <c r="BA133" s="19">
        <v>0</v>
      </c>
      <c r="BB133" s="19">
        <v>0</v>
      </c>
      <c r="BC133" s="19">
        <v>0</v>
      </c>
      <c r="BD133" s="28"/>
      <c r="BE133" s="20"/>
      <c r="BF133" s="20"/>
      <c r="BG133" s="20"/>
      <c r="BH133" s="20"/>
      <c r="BI133" s="20"/>
      <c r="BJ133" s="19">
        <v>1</v>
      </c>
      <c r="BK133" s="20"/>
      <c r="BL133" s="20"/>
      <c r="BM133" s="20"/>
      <c r="BN133" s="20"/>
      <c r="BO133" s="20"/>
    </row>
    <row r="134" spans="1:67" ht="80" hidden="1" x14ac:dyDescent="0.2">
      <c r="A134" s="17" t="s">
        <v>657</v>
      </c>
      <c r="B134" s="17" t="s">
        <v>197</v>
      </c>
      <c r="C134" s="64" t="s">
        <v>855</v>
      </c>
      <c r="D134" s="18" t="s">
        <v>132</v>
      </c>
      <c r="E134" s="18" t="s">
        <v>852</v>
      </c>
      <c r="F134" s="19">
        <v>1</v>
      </c>
      <c r="G134" s="19">
        <v>1</v>
      </c>
      <c r="H134" s="19">
        <v>0</v>
      </c>
      <c r="I134" s="20"/>
      <c r="J134" s="21" t="s">
        <v>853</v>
      </c>
      <c r="K134" s="46"/>
      <c r="L134" s="21" t="s">
        <v>856</v>
      </c>
      <c r="M134" s="45"/>
      <c r="N134" s="24">
        <f>YEAR(IF(AND(O134&lt;&gt;"NA",O134&lt;&gt;""),O134,IF(AND(P134&lt;&gt;"NA",P134&lt;&gt;""),P134,IF(AND(Q134&lt;&gt;"NA",Q134&lt;&gt;""),Q134,IF(AND(R134&lt;&gt;"NA",R134&lt;&gt;""),R134,S134)))))</f>
        <v>2012</v>
      </c>
      <c r="O134" s="25">
        <v>41205</v>
      </c>
      <c r="P134" s="23" t="s">
        <v>75</v>
      </c>
      <c r="Q134" s="23" t="s">
        <v>75</v>
      </c>
      <c r="R134" s="23" t="s">
        <v>75</v>
      </c>
      <c r="S134" s="23" t="s">
        <v>75</v>
      </c>
      <c r="T134" s="23" t="s">
        <v>75</v>
      </c>
      <c r="U134" s="23" t="s">
        <v>75</v>
      </c>
      <c r="V134" s="19">
        <v>1</v>
      </c>
      <c r="W134" s="19">
        <f>IF(OR(AND(Q134&lt;&gt;"NA",Q134&lt;&gt;""),AND(S134&lt;&gt;"NA",S134&lt;&gt;""),AND(T134&lt;&gt;"NA",T134&lt;&gt;"")),1,0)</f>
        <v>0</v>
      </c>
      <c r="X134" s="19">
        <f>IF(OR(AND(S134&lt;&gt;"NA",S134&lt;&gt;""),Y134=1),1,0)</f>
        <v>0</v>
      </c>
      <c r="Y134" s="19">
        <f>IF(AND(T134&lt;&gt;"NA",T134&lt;&gt;""),1,0)</f>
        <v>0</v>
      </c>
      <c r="Z134" s="19">
        <v>-1</v>
      </c>
      <c r="AA134" s="19">
        <v>-2</v>
      </c>
      <c r="AB134" s="19">
        <v>0</v>
      </c>
      <c r="AC134" s="19">
        <v>0</v>
      </c>
      <c r="AD134" s="19">
        <v>0</v>
      </c>
      <c r="AE134" s="19">
        <v>1</v>
      </c>
      <c r="AF134" s="19">
        <v>1</v>
      </c>
      <c r="AG134" s="19">
        <v>1</v>
      </c>
      <c r="AH134" s="26">
        <v>-1</v>
      </c>
      <c r="AI134" s="26">
        <v>0</v>
      </c>
      <c r="AJ134" s="18" t="s">
        <v>134</v>
      </c>
      <c r="AK134" s="18" t="s">
        <v>134</v>
      </c>
      <c r="AL134" s="21" t="s">
        <v>854</v>
      </c>
      <c r="AM134" s="19">
        <f>IF(AND(AN134=1,AO134=1),3,IF(AND(AN134=1,OR(AO134=0,AO134=-1)),1,IF(AND(OR(AN134=0,AN134=-1),AO134=1),2,IF(AND(AN134=0,AN134=-1),OR(AO134=0,AO134=-1),4))))</f>
        <v>2</v>
      </c>
      <c r="AN134" s="19">
        <v>-1</v>
      </c>
      <c r="AO134" s="19">
        <v>1</v>
      </c>
      <c r="AP134" s="19">
        <v>-1</v>
      </c>
      <c r="AQ134" s="19">
        <v>-1</v>
      </c>
      <c r="AR134" s="19">
        <v>-1</v>
      </c>
      <c r="AS134" s="19">
        <v>1</v>
      </c>
      <c r="AT134" s="19">
        <v>0</v>
      </c>
      <c r="AU134" s="26">
        <f>IF(BA134&lt;1,-1)</f>
        <v>-1</v>
      </c>
      <c r="AV134" s="19">
        <v>0</v>
      </c>
      <c r="AW134" s="19">
        <v>0</v>
      </c>
      <c r="AX134" s="19">
        <v>0</v>
      </c>
      <c r="AY134" s="19">
        <v>0</v>
      </c>
      <c r="AZ134" s="19">
        <v>0</v>
      </c>
      <c r="BA134" s="19">
        <v>0</v>
      </c>
      <c r="BB134" s="19">
        <v>0</v>
      </c>
      <c r="BC134" s="19">
        <v>0</v>
      </c>
      <c r="BD134" s="28"/>
      <c r="BE134" s="20"/>
      <c r="BF134" s="20"/>
      <c r="BG134" s="20"/>
      <c r="BH134" s="20"/>
      <c r="BI134" s="20"/>
      <c r="BJ134" s="19">
        <v>-1</v>
      </c>
      <c r="BK134" s="20"/>
      <c r="BL134" s="20"/>
      <c r="BM134" s="20"/>
      <c r="BN134" s="20"/>
      <c r="BO134" s="20"/>
    </row>
    <row r="135" spans="1:67" ht="256" hidden="1" x14ac:dyDescent="0.2">
      <c r="A135" s="17" t="s">
        <v>248</v>
      </c>
      <c r="B135" s="17" t="s">
        <v>197</v>
      </c>
      <c r="C135" s="64" t="s">
        <v>295</v>
      </c>
      <c r="D135" s="18" t="s">
        <v>92</v>
      </c>
      <c r="E135" s="18" t="s">
        <v>270</v>
      </c>
      <c r="F135" s="19">
        <v>1</v>
      </c>
      <c r="G135" s="19">
        <v>1</v>
      </c>
      <c r="H135" s="19">
        <v>1</v>
      </c>
      <c r="I135" s="20"/>
      <c r="J135" s="21" t="s">
        <v>278</v>
      </c>
      <c r="K135" s="46"/>
      <c r="L135" s="21" t="s">
        <v>272</v>
      </c>
      <c r="M135" s="23" t="s">
        <v>279</v>
      </c>
      <c r="N135" s="24">
        <f>YEAR(IF(AND(O135&lt;&gt;"NA",O135&lt;&gt;""),O135,IF(AND(P135&lt;&gt;"NA",P135&lt;&gt;""),P135,IF(AND(Q135&lt;&gt;"NA",Q135&lt;&gt;""),Q135,IF(AND(R135&lt;&gt;"NA",R135&lt;&gt;""),R135,S135)))))</f>
        <v>2010</v>
      </c>
      <c r="O135" s="25">
        <v>40282</v>
      </c>
      <c r="P135" s="25">
        <v>41943</v>
      </c>
      <c r="Q135" s="23" t="s">
        <v>75</v>
      </c>
      <c r="R135" s="23" t="s">
        <v>75</v>
      </c>
      <c r="S135" s="23" t="s">
        <v>75</v>
      </c>
      <c r="T135" s="23" t="s">
        <v>75</v>
      </c>
      <c r="U135" s="23" t="s">
        <v>75</v>
      </c>
      <c r="V135" s="26">
        <v>1</v>
      </c>
      <c r="W135" s="19">
        <f>IF(OR(AND(Q135&lt;&gt;"NA",Q135&lt;&gt;""),AND(S135&lt;&gt;"NA",S135&lt;&gt;""),AND(T135&lt;&gt;"NA",T135&lt;&gt;"")),1,0)</f>
        <v>0</v>
      </c>
      <c r="X135" s="19">
        <f>IF(OR(AND(S135&lt;&gt;"NA",S135&lt;&gt;""),Y135=1),1,0)</f>
        <v>0</v>
      </c>
      <c r="Y135" s="19">
        <f>IF(AND(T135&lt;&gt;"NA",T135&lt;&gt;""),1,0)</f>
        <v>0</v>
      </c>
      <c r="Z135" s="26">
        <v>-1</v>
      </c>
      <c r="AA135" s="19">
        <v>-2</v>
      </c>
      <c r="AB135" s="26">
        <v>1</v>
      </c>
      <c r="AC135" s="26">
        <v>0</v>
      </c>
      <c r="AD135" s="26">
        <v>0</v>
      </c>
      <c r="AE135" s="26">
        <v>1</v>
      </c>
      <c r="AF135" s="26">
        <v>1</v>
      </c>
      <c r="AG135" s="19">
        <v>0</v>
      </c>
      <c r="AH135" s="26">
        <v>0</v>
      </c>
      <c r="AI135" s="26">
        <v>0</v>
      </c>
      <c r="AJ135" s="18" t="s">
        <v>97</v>
      </c>
      <c r="AK135" s="18" t="s">
        <v>96</v>
      </c>
      <c r="AL135" s="21" t="s">
        <v>273</v>
      </c>
      <c r="AM135" s="19">
        <f>IF(AND(AN135=1,AO135=1),3,IF(AND(AN135=1,OR(AO135=0,AO135=-1)),1,IF(AND(OR(AN135=0,AN135=-1),AO135=1),2,IF(AND(AN135=0,AN135=-1),OR(AO135=0,AO135=-1),4))))</f>
        <v>3</v>
      </c>
      <c r="AN135" s="26">
        <v>1</v>
      </c>
      <c r="AO135" s="26">
        <v>1</v>
      </c>
      <c r="AP135" s="26">
        <v>0</v>
      </c>
      <c r="AQ135" s="26">
        <v>1</v>
      </c>
      <c r="AR135" s="26">
        <v>1</v>
      </c>
      <c r="AS135" s="26">
        <v>0</v>
      </c>
      <c r="AT135" s="26">
        <v>0</v>
      </c>
      <c r="AU135" s="26">
        <f>IF(BA135&lt;1,-1)</f>
        <v>-1</v>
      </c>
      <c r="AV135" s="26">
        <v>1</v>
      </c>
      <c r="AW135" s="26">
        <v>0</v>
      </c>
      <c r="AX135" s="26">
        <v>0</v>
      </c>
      <c r="AY135" s="19">
        <v>0</v>
      </c>
      <c r="AZ135" s="26">
        <v>0</v>
      </c>
      <c r="BA135" s="26">
        <v>0</v>
      </c>
      <c r="BB135" s="26">
        <v>0</v>
      </c>
      <c r="BC135" s="26">
        <v>0</v>
      </c>
      <c r="BD135" s="28"/>
      <c r="BE135" s="20"/>
      <c r="BF135" s="26"/>
      <c r="BG135" s="26"/>
      <c r="BH135" s="26"/>
      <c r="BI135" s="26">
        <v>2</v>
      </c>
      <c r="BJ135" s="26">
        <v>1</v>
      </c>
      <c r="BK135" s="26"/>
      <c r="BL135" s="26"/>
      <c r="BM135" s="26"/>
      <c r="BN135" s="20"/>
      <c r="BO135" s="20"/>
    </row>
    <row r="136" spans="1:67" ht="380" hidden="1" x14ac:dyDescent="0.2">
      <c r="A136" s="18" t="s">
        <v>657</v>
      </c>
      <c r="B136" s="20"/>
      <c r="C136" s="21" t="s">
        <v>667</v>
      </c>
      <c r="D136" s="18" t="s">
        <v>132</v>
      </c>
      <c r="E136" s="18" t="s">
        <v>92</v>
      </c>
      <c r="F136" s="19">
        <v>1</v>
      </c>
      <c r="G136" s="19">
        <v>1</v>
      </c>
      <c r="H136" s="19">
        <v>1</v>
      </c>
      <c r="I136" s="20"/>
      <c r="J136" s="21" t="s">
        <v>659</v>
      </c>
      <c r="K136" s="21" t="s">
        <v>660</v>
      </c>
      <c r="L136" s="375" t="s">
        <v>3226</v>
      </c>
      <c r="M136" s="20"/>
      <c r="N136" s="19">
        <f>YEAR(IF(AND(O136&lt;&gt;"NA",O136&lt;&gt;""),O136,IF(AND(P136&lt;&gt;"NA",P136&lt;&gt;""),P136,IF(AND(Q136&lt;&gt;"NA",Q136&lt;&gt;""),Q136,IF(AND(R136&lt;&gt;"NA",R136&lt;&gt;""),R136,S136)))))</f>
        <v>2010</v>
      </c>
      <c r="O136" s="82">
        <v>40360</v>
      </c>
      <c r="P136" s="23" t="s">
        <v>75</v>
      </c>
      <c r="Q136" s="23" t="s">
        <v>75</v>
      </c>
      <c r="R136" s="23" t="s">
        <v>75</v>
      </c>
      <c r="S136" s="23" t="s">
        <v>75</v>
      </c>
      <c r="T136" s="23" t="s">
        <v>75</v>
      </c>
      <c r="U136" s="23" t="s">
        <v>75</v>
      </c>
      <c r="V136" s="19">
        <v>1</v>
      </c>
      <c r="W136" s="19">
        <f>IF(OR(AND(Q136&lt;&gt;"NA",Q136&lt;&gt;""),AND(S136&lt;&gt;"NA",S136&lt;&gt;""),AND(T136&lt;&gt;"NA",T136&lt;&gt;"")),1,0)</f>
        <v>0</v>
      </c>
      <c r="X136" s="19">
        <f>IF(OR(AND(S136&lt;&gt;"NA",S136&lt;&gt;""),Y136=1),1,0)</f>
        <v>0</v>
      </c>
      <c r="Y136" s="19">
        <f>IF(AND(T136&lt;&gt;"NA",T136&lt;&gt;""),1,0)</f>
        <v>0</v>
      </c>
      <c r="Z136" s="19">
        <v>-1</v>
      </c>
      <c r="AA136" s="19">
        <v>-2</v>
      </c>
      <c r="AB136" s="19">
        <v>0</v>
      </c>
      <c r="AC136" s="19">
        <v>0</v>
      </c>
      <c r="AD136" s="19">
        <v>1</v>
      </c>
      <c r="AE136" s="19">
        <v>0</v>
      </c>
      <c r="AF136" s="19">
        <v>0</v>
      </c>
      <c r="AG136" s="19">
        <v>1</v>
      </c>
      <c r="AH136" s="19">
        <v>1</v>
      </c>
      <c r="AI136" s="19">
        <v>0</v>
      </c>
      <c r="AJ136" s="18" t="s">
        <v>134</v>
      </c>
      <c r="AK136" s="18" t="s">
        <v>97</v>
      </c>
      <c r="AL136" s="21" t="s">
        <v>661</v>
      </c>
      <c r="AM136" s="65">
        <f>IF(AND(AN136=1,AO136=1),3,IF(AND(AN136=1,OR(AO136=0,AO136=-1)),1,IF(AND(OR(AN136=0,AN136=-1),AO136=1),2,IF(AND(AN136=0,AN136=-1),OR(AO136=0,AO136=-1),4))))</f>
        <v>1</v>
      </c>
      <c r="AN136" s="19">
        <v>1</v>
      </c>
      <c r="AO136" s="19">
        <v>0</v>
      </c>
      <c r="AP136" s="19">
        <v>0</v>
      </c>
      <c r="AQ136" s="19">
        <v>1</v>
      </c>
      <c r="AR136" s="19">
        <v>1</v>
      </c>
      <c r="AS136" s="19">
        <v>-1</v>
      </c>
      <c r="AT136" s="19">
        <v>0</v>
      </c>
      <c r="AU136" s="26">
        <f>IF(BA136&lt;1,-1)</f>
        <v>-1</v>
      </c>
      <c r="AV136" s="19">
        <v>0</v>
      </c>
      <c r="AW136" s="19">
        <v>0</v>
      </c>
      <c r="AX136" s="19">
        <v>0</v>
      </c>
      <c r="AY136" s="19">
        <v>0</v>
      </c>
      <c r="AZ136" s="19">
        <v>0</v>
      </c>
      <c r="BA136" s="19">
        <v>0</v>
      </c>
      <c r="BB136" s="19">
        <v>0</v>
      </c>
      <c r="BC136" s="19">
        <v>0</v>
      </c>
      <c r="BD136" s="28"/>
      <c r="BE136" s="20"/>
      <c r="BF136" s="20"/>
      <c r="BG136" s="20"/>
      <c r="BH136" s="20"/>
      <c r="BI136" s="20"/>
      <c r="BJ136" s="19">
        <v>1</v>
      </c>
      <c r="BK136" s="20"/>
      <c r="BL136" s="20"/>
      <c r="BM136" s="20"/>
      <c r="BN136" s="20"/>
      <c r="BO136" s="20"/>
    </row>
    <row r="137" spans="1:67" ht="80" hidden="1" x14ac:dyDescent="0.2">
      <c r="A137" s="449" t="s">
        <v>3386</v>
      </c>
      <c r="B137" s="62"/>
      <c r="C137" s="492" t="s">
        <v>3415</v>
      </c>
      <c r="D137" s="442" t="s">
        <v>132</v>
      </c>
      <c r="E137" s="442" t="s">
        <v>270</v>
      </c>
      <c r="F137" s="62">
        <v>1</v>
      </c>
      <c r="G137" s="65">
        <v>1</v>
      </c>
      <c r="H137" s="65">
        <v>1</v>
      </c>
      <c r="I137" s="62"/>
      <c r="J137" s="394" t="s">
        <v>3417</v>
      </c>
      <c r="K137" s="62"/>
      <c r="L137" s="452" t="s">
        <v>3418</v>
      </c>
      <c r="M137" s="62">
        <v>2014</v>
      </c>
      <c r="N137" s="468">
        <v>2014</v>
      </c>
      <c r="O137" s="503">
        <v>41852</v>
      </c>
      <c r="P137" s="23" t="s">
        <v>75</v>
      </c>
      <c r="Q137" s="23" t="s">
        <v>75</v>
      </c>
      <c r="R137" s="23" t="s">
        <v>75</v>
      </c>
      <c r="S137" s="23" t="s">
        <v>75</v>
      </c>
      <c r="T137" s="23" t="s">
        <v>75</v>
      </c>
      <c r="U137" s="23" t="s">
        <v>75</v>
      </c>
      <c r="V137" s="19">
        <v>1</v>
      </c>
      <c r="W137" s="19">
        <v>0</v>
      </c>
      <c r="X137" s="19">
        <v>0</v>
      </c>
      <c r="Y137" s="19">
        <v>0</v>
      </c>
      <c r="Z137" s="19">
        <v>-1</v>
      </c>
      <c r="AA137" s="19">
        <v>-2</v>
      </c>
      <c r="AB137" s="100">
        <v>0</v>
      </c>
      <c r="AC137" s="62"/>
      <c r="AD137" s="65">
        <v>1</v>
      </c>
      <c r="AE137" s="65">
        <v>1</v>
      </c>
      <c r="AF137" s="100">
        <v>0</v>
      </c>
      <c r="AG137" s="19">
        <v>1</v>
      </c>
      <c r="AH137" s="62">
        <v>0</v>
      </c>
      <c r="AI137" s="62">
        <v>0</v>
      </c>
      <c r="AJ137" s="62" t="s">
        <v>134</v>
      </c>
      <c r="AK137" s="442" t="s">
        <v>96</v>
      </c>
      <c r="AL137" s="472"/>
      <c r="AM137" s="429">
        <v>8</v>
      </c>
      <c r="AN137" s="62"/>
      <c r="AO137" s="62"/>
      <c r="AP137" s="62"/>
      <c r="AQ137" s="62"/>
      <c r="AR137" s="62"/>
      <c r="AS137" s="62"/>
      <c r="AT137" s="62"/>
      <c r="AU137" s="62"/>
      <c r="AV137" s="62"/>
      <c r="AW137" s="62"/>
      <c r="AX137" s="62"/>
      <c r="AY137" s="62"/>
      <c r="AZ137" s="62"/>
      <c r="BA137" s="62"/>
      <c r="BB137" s="62"/>
      <c r="BC137" s="62"/>
      <c r="BD137" s="62"/>
      <c r="BE137" s="62"/>
      <c r="BF137" s="62"/>
      <c r="BG137" s="62"/>
      <c r="BH137" s="62"/>
      <c r="BI137" s="62"/>
      <c r="BJ137" s="62"/>
      <c r="BK137" s="62"/>
      <c r="BL137" s="62"/>
      <c r="BM137" s="62"/>
      <c r="BN137" s="62"/>
      <c r="BO137" s="62"/>
    </row>
    <row r="138" spans="1:67" ht="80" hidden="1" x14ac:dyDescent="0.2">
      <c r="A138" s="17" t="s">
        <v>657</v>
      </c>
      <c r="B138" s="17" t="s">
        <v>197</v>
      </c>
      <c r="C138" s="64" t="s">
        <v>859</v>
      </c>
      <c r="D138" s="18" t="s">
        <v>132</v>
      </c>
      <c r="E138" s="18" t="s">
        <v>852</v>
      </c>
      <c r="F138" s="19">
        <v>1</v>
      </c>
      <c r="G138" s="19">
        <v>1</v>
      </c>
      <c r="H138" s="19">
        <v>0</v>
      </c>
      <c r="I138" s="20"/>
      <c r="J138" s="21" t="s">
        <v>853</v>
      </c>
      <c r="K138" s="46"/>
      <c r="L138" s="21" t="s">
        <v>856</v>
      </c>
      <c r="M138" s="45"/>
      <c r="N138" s="24">
        <f t="shared" ref="N138:N181" si="33">YEAR(IF(AND(O138&lt;&gt;"NA",O138&lt;&gt;""),O138,IF(AND(P138&lt;&gt;"NA",P138&lt;&gt;""),P138,IF(AND(Q138&lt;&gt;"NA",Q138&lt;&gt;""),Q138,IF(AND(R138&lt;&gt;"NA",R138&lt;&gt;""),R138,S138)))))</f>
        <v>2012</v>
      </c>
      <c r="O138" s="25">
        <v>41205</v>
      </c>
      <c r="P138" s="23" t="s">
        <v>75</v>
      </c>
      <c r="Q138" s="23" t="s">
        <v>75</v>
      </c>
      <c r="R138" s="23" t="s">
        <v>75</v>
      </c>
      <c r="S138" s="23" t="s">
        <v>75</v>
      </c>
      <c r="T138" s="23" t="s">
        <v>75</v>
      </c>
      <c r="U138" s="23" t="s">
        <v>75</v>
      </c>
      <c r="V138" s="19">
        <v>1</v>
      </c>
      <c r="W138" s="19">
        <f t="shared" ref="W138:W181" si="34">IF(OR(AND(Q138&lt;&gt;"NA",Q138&lt;&gt;""),AND(S138&lt;&gt;"NA",S138&lt;&gt;""),AND(T138&lt;&gt;"NA",T138&lt;&gt;"")),1,0)</f>
        <v>0</v>
      </c>
      <c r="X138" s="19">
        <f t="shared" ref="X138:X181" si="35">IF(OR(AND(S138&lt;&gt;"NA",S138&lt;&gt;""),Y138=1),1,0)</f>
        <v>0</v>
      </c>
      <c r="Y138" s="19">
        <f t="shared" ref="Y138:Y181" si="36">IF(AND(T138&lt;&gt;"NA",T138&lt;&gt;""),1,0)</f>
        <v>0</v>
      </c>
      <c r="Z138" s="19">
        <v>-1</v>
      </c>
      <c r="AA138" s="19">
        <v>-2</v>
      </c>
      <c r="AB138" s="19">
        <v>0</v>
      </c>
      <c r="AC138" s="19">
        <v>0</v>
      </c>
      <c r="AD138" s="19">
        <v>0</v>
      </c>
      <c r="AE138" s="19">
        <v>1</v>
      </c>
      <c r="AF138" s="19">
        <v>1</v>
      </c>
      <c r="AG138" s="19">
        <v>1</v>
      </c>
      <c r="AH138" s="26">
        <v>-1</v>
      </c>
      <c r="AI138" s="26">
        <v>0</v>
      </c>
      <c r="AJ138" s="18" t="s">
        <v>134</v>
      </c>
      <c r="AK138" s="18" t="s">
        <v>134</v>
      </c>
      <c r="AL138" s="21" t="s">
        <v>854</v>
      </c>
      <c r="AM138" s="19">
        <f>IF(AND(AN138=1,AO138=1),3,IF(AND(AN138=1,OR(AO138=0,AO138=-1)),1,IF(AND(OR(AN138=0,AN138=-1),AO138=1),2,IF(AND(AN138=0,AN138=-1),OR(AO138=0,AO138=-1),4))))</f>
        <v>2</v>
      </c>
      <c r="AN138" s="19">
        <v>-1</v>
      </c>
      <c r="AO138" s="19">
        <v>1</v>
      </c>
      <c r="AP138" s="19">
        <v>-1</v>
      </c>
      <c r="AQ138" s="19">
        <v>-1</v>
      </c>
      <c r="AR138" s="19">
        <v>-1</v>
      </c>
      <c r="AS138" s="19">
        <v>-1</v>
      </c>
      <c r="AT138" s="19">
        <v>0</v>
      </c>
      <c r="AU138" s="26">
        <f>IF(BA138&lt;1,-1)</f>
        <v>-1</v>
      </c>
      <c r="AV138" s="19">
        <v>0</v>
      </c>
      <c r="AW138" s="19">
        <v>0</v>
      </c>
      <c r="AX138" s="19">
        <v>0</v>
      </c>
      <c r="AY138" s="19">
        <v>0</v>
      </c>
      <c r="AZ138" s="19">
        <v>0</v>
      </c>
      <c r="BA138" s="19">
        <v>0</v>
      </c>
      <c r="BB138" s="19">
        <v>0</v>
      </c>
      <c r="BC138" s="19">
        <v>0</v>
      </c>
      <c r="BD138" s="28"/>
      <c r="BE138" s="20"/>
      <c r="BF138" s="20"/>
      <c r="BG138" s="20"/>
      <c r="BH138" s="20"/>
      <c r="BI138" s="20"/>
      <c r="BJ138" s="19">
        <v>-1</v>
      </c>
      <c r="BK138" s="20"/>
      <c r="BL138" s="20"/>
      <c r="BM138" s="20"/>
      <c r="BN138" s="20"/>
      <c r="BO138" s="20"/>
    </row>
    <row r="139" spans="1:67" ht="80" hidden="1" x14ac:dyDescent="0.2">
      <c r="A139" s="18" t="s">
        <v>228</v>
      </c>
      <c r="B139" s="20"/>
      <c r="C139" s="21" t="s">
        <v>1080</v>
      </c>
      <c r="D139" s="18" t="s">
        <v>124</v>
      </c>
      <c r="E139" s="18" t="s">
        <v>1076</v>
      </c>
      <c r="F139" s="19">
        <v>1</v>
      </c>
      <c r="G139" s="19">
        <v>0</v>
      </c>
      <c r="H139" s="20"/>
      <c r="I139" s="20"/>
      <c r="J139" s="21" t="s">
        <v>1077</v>
      </c>
      <c r="K139" s="22" t="s">
        <v>1081</v>
      </c>
      <c r="L139" s="21" t="s">
        <v>1082</v>
      </c>
      <c r="M139" s="24">
        <v>1942</v>
      </c>
      <c r="N139" s="24">
        <f t="shared" si="33"/>
        <v>1986</v>
      </c>
      <c r="O139" s="25">
        <v>31744</v>
      </c>
      <c r="P139" s="25">
        <v>33486</v>
      </c>
      <c r="Q139" s="25">
        <v>33486</v>
      </c>
      <c r="R139" s="23" t="s">
        <v>75</v>
      </c>
      <c r="S139" s="23" t="s">
        <v>75</v>
      </c>
      <c r="T139" s="23" t="s">
        <v>75</v>
      </c>
      <c r="U139" s="23" t="s">
        <v>75</v>
      </c>
      <c r="V139" s="19">
        <v>1</v>
      </c>
      <c r="W139" s="19">
        <f t="shared" si="34"/>
        <v>1</v>
      </c>
      <c r="X139" s="19">
        <f t="shared" si="35"/>
        <v>0</v>
      </c>
      <c r="Y139" s="19">
        <f t="shared" si="36"/>
        <v>0</v>
      </c>
      <c r="Z139" s="19">
        <v>-1</v>
      </c>
      <c r="AA139" s="19">
        <v>-2</v>
      </c>
      <c r="AB139" s="19">
        <v>0</v>
      </c>
      <c r="AC139" s="19">
        <v>0</v>
      </c>
      <c r="AD139" s="19">
        <v>1</v>
      </c>
      <c r="AE139" s="19">
        <v>0</v>
      </c>
      <c r="AF139" s="19">
        <v>1</v>
      </c>
      <c r="AG139" s="19">
        <v>0</v>
      </c>
      <c r="AH139" s="19">
        <v>0</v>
      </c>
      <c r="AI139" s="19">
        <v>0</v>
      </c>
      <c r="AJ139" s="18" t="s">
        <v>128</v>
      </c>
      <c r="AK139" s="18" t="s">
        <v>617</v>
      </c>
      <c r="AL139" s="21" t="s">
        <v>1078</v>
      </c>
      <c r="AM139" s="19">
        <f>IF(AND(AN139=1,AO139=1),3,IF(AND(AN139=1,OR(AO139=0,AO139=-1)),1,IF(AND(OR(AN139=0,AN139=-1),AO139=1),2,IF(AND(AN139=0,AN139=-1),OR(AO139=0,AO139=-1),4))))</f>
        <v>1</v>
      </c>
      <c r="AN139" s="19">
        <v>1</v>
      </c>
      <c r="AO139" s="26">
        <v>0</v>
      </c>
      <c r="AP139" s="19">
        <v>1</v>
      </c>
      <c r="AQ139" s="19">
        <v>1</v>
      </c>
      <c r="AR139" s="19">
        <v>1</v>
      </c>
      <c r="AS139" s="19">
        <v>0</v>
      </c>
      <c r="AT139" s="19">
        <v>-2</v>
      </c>
      <c r="AU139" s="26">
        <v>-3</v>
      </c>
      <c r="AV139" s="19">
        <v>0</v>
      </c>
      <c r="AW139" s="26">
        <v>0</v>
      </c>
      <c r="AX139" s="19">
        <v>0</v>
      </c>
      <c r="AY139" s="19">
        <v>0</v>
      </c>
      <c r="AZ139" s="19">
        <v>1</v>
      </c>
      <c r="BA139" s="19">
        <v>1</v>
      </c>
      <c r="BB139" s="19">
        <v>0</v>
      </c>
      <c r="BC139" s="19">
        <v>1</v>
      </c>
      <c r="BD139" s="28"/>
      <c r="BE139" s="18" t="s">
        <v>1083</v>
      </c>
      <c r="BF139" s="18" t="s">
        <v>1079</v>
      </c>
      <c r="BG139" s="20"/>
      <c r="BH139" s="18" t="s">
        <v>1084</v>
      </c>
      <c r="BI139" s="26">
        <v>1</v>
      </c>
      <c r="BJ139" s="20"/>
      <c r="BK139" s="20"/>
      <c r="BL139" s="20"/>
      <c r="BM139" s="20"/>
      <c r="BN139" s="20"/>
      <c r="BO139" s="20"/>
    </row>
    <row r="140" spans="1:67" ht="48" hidden="1" x14ac:dyDescent="0.2">
      <c r="A140" s="18" t="s">
        <v>740</v>
      </c>
      <c r="B140" s="20"/>
      <c r="C140" s="21" t="s">
        <v>2671</v>
      </c>
      <c r="D140" s="18" t="s">
        <v>124</v>
      </c>
      <c r="E140" s="18" t="s">
        <v>137</v>
      </c>
      <c r="F140" s="19">
        <v>1</v>
      </c>
      <c r="G140" s="19">
        <v>0</v>
      </c>
      <c r="H140" s="19">
        <v>0</v>
      </c>
      <c r="I140" s="20"/>
      <c r="J140" s="21" t="s">
        <v>1077</v>
      </c>
      <c r="K140" s="22" t="s">
        <v>1089</v>
      </c>
      <c r="L140" s="21" t="s">
        <v>2647</v>
      </c>
      <c r="M140" s="23" t="s">
        <v>75</v>
      </c>
      <c r="N140" s="24">
        <f t="shared" si="33"/>
        <v>1988</v>
      </c>
      <c r="O140" s="25">
        <v>32174</v>
      </c>
      <c r="P140" s="23" t="s">
        <v>75</v>
      </c>
      <c r="Q140" s="23" t="s">
        <v>75</v>
      </c>
      <c r="R140" s="23" t="s">
        <v>75</v>
      </c>
      <c r="S140" s="23" t="s">
        <v>75</v>
      </c>
      <c r="T140" s="23" t="s">
        <v>75</v>
      </c>
      <c r="U140" s="23" t="s">
        <v>75</v>
      </c>
      <c r="V140" s="19">
        <v>1</v>
      </c>
      <c r="W140" s="19">
        <f t="shared" si="34"/>
        <v>0</v>
      </c>
      <c r="X140" s="19">
        <f t="shared" si="35"/>
        <v>0</v>
      </c>
      <c r="Y140" s="19">
        <f t="shared" si="36"/>
        <v>0</v>
      </c>
      <c r="Z140" s="19">
        <v>-1</v>
      </c>
      <c r="AA140" s="19">
        <v>-2</v>
      </c>
      <c r="AB140" s="19">
        <v>0</v>
      </c>
      <c r="AC140" s="19">
        <v>0</v>
      </c>
      <c r="AD140" s="19">
        <v>1</v>
      </c>
      <c r="AE140" s="19">
        <v>0</v>
      </c>
      <c r="AF140" s="19">
        <v>0</v>
      </c>
      <c r="AG140" s="19">
        <v>0</v>
      </c>
      <c r="AH140" s="26">
        <v>1</v>
      </c>
      <c r="AI140" s="26">
        <v>0</v>
      </c>
      <c r="AJ140" s="18" t="s">
        <v>128</v>
      </c>
      <c r="AK140" s="18" t="s">
        <v>139</v>
      </c>
      <c r="AL140" s="21" t="s">
        <v>2642</v>
      </c>
      <c r="AM140" s="19">
        <f>IF(AND(AN140=1,AO140=1),3,IF(AND(AN140=1,OR(AO140=0,AO140=-1)),1,IF(AND(OR(AN140=0,AN140=-1),AO140=1),2,IF(AND(AN140=0,AN140=-1),OR(AO140=0,AO140=-1),4))))</f>
        <v>3</v>
      </c>
      <c r="AN140" s="19">
        <v>1</v>
      </c>
      <c r="AO140" s="19">
        <v>1</v>
      </c>
      <c r="AP140" s="19">
        <v>0</v>
      </c>
      <c r="AQ140" s="19">
        <v>-1</v>
      </c>
      <c r="AR140" s="19">
        <v>-1</v>
      </c>
      <c r="AS140" s="19">
        <v>0</v>
      </c>
      <c r="AT140" s="19">
        <v>-2</v>
      </c>
      <c r="AU140" s="26">
        <v>-3</v>
      </c>
      <c r="AV140" s="19">
        <v>0</v>
      </c>
      <c r="AW140" s="19">
        <v>0</v>
      </c>
      <c r="AX140" s="19">
        <v>0</v>
      </c>
      <c r="AY140" s="19">
        <v>0</v>
      </c>
      <c r="AZ140" s="19">
        <v>1</v>
      </c>
      <c r="BA140" s="19">
        <v>1</v>
      </c>
      <c r="BB140" s="19">
        <v>-1</v>
      </c>
      <c r="BC140" s="19">
        <v>1</v>
      </c>
      <c r="BD140" s="28"/>
      <c r="BE140" s="20"/>
      <c r="BF140" s="20"/>
      <c r="BG140" s="20"/>
      <c r="BH140" s="20"/>
      <c r="BI140" s="20"/>
      <c r="BJ140" s="19">
        <v>-1</v>
      </c>
      <c r="BK140" s="20"/>
      <c r="BL140" s="20"/>
      <c r="BM140" s="20"/>
      <c r="BN140" s="20"/>
      <c r="BO140" s="20"/>
    </row>
    <row r="141" spans="1:67" ht="32" hidden="1" x14ac:dyDescent="0.2">
      <c r="A141" s="17" t="s">
        <v>248</v>
      </c>
      <c r="B141" s="17" t="s">
        <v>181</v>
      </c>
      <c r="C141" s="64" t="s">
        <v>492</v>
      </c>
      <c r="D141" s="18" t="s">
        <v>182</v>
      </c>
      <c r="E141" s="18" t="s">
        <v>70</v>
      </c>
      <c r="F141" s="19">
        <v>1</v>
      </c>
      <c r="G141" s="19">
        <v>0</v>
      </c>
      <c r="H141" s="19">
        <v>0</v>
      </c>
      <c r="I141" s="20"/>
      <c r="J141" s="44"/>
      <c r="K141" s="22" t="s">
        <v>352</v>
      </c>
      <c r="L141" s="18" t="s">
        <v>493</v>
      </c>
      <c r="M141" s="25"/>
      <c r="N141" s="24">
        <f t="shared" si="33"/>
        <v>1996</v>
      </c>
      <c r="O141" s="25">
        <v>35347</v>
      </c>
      <c r="P141" s="25">
        <v>35347</v>
      </c>
      <c r="Q141" s="25">
        <v>37077</v>
      </c>
      <c r="R141" s="25">
        <v>37084</v>
      </c>
      <c r="S141" s="23" t="s">
        <v>75</v>
      </c>
      <c r="T141" s="23" t="s">
        <v>75</v>
      </c>
      <c r="U141" s="23" t="s">
        <v>75</v>
      </c>
      <c r="V141" s="24">
        <v>1</v>
      </c>
      <c r="W141" s="19">
        <f t="shared" si="34"/>
        <v>1</v>
      </c>
      <c r="X141" s="19">
        <f t="shared" si="35"/>
        <v>0</v>
      </c>
      <c r="Y141" s="19">
        <f t="shared" si="36"/>
        <v>0</v>
      </c>
      <c r="Z141" s="19">
        <v>-1</v>
      </c>
      <c r="AA141" s="19">
        <v>-2</v>
      </c>
      <c r="AB141" s="19">
        <v>0</v>
      </c>
      <c r="AC141" s="19">
        <v>1</v>
      </c>
      <c r="AD141" s="19">
        <v>1</v>
      </c>
      <c r="AE141" s="19">
        <v>1</v>
      </c>
      <c r="AF141" s="19">
        <v>1</v>
      </c>
      <c r="AG141" s="26">
        <v>1</v>
      </c>
      <c r="AH141" s="26">
        <v>1</v>
      </c>
      <c r="AI141" s="26">
        <v>1</v>
      </c>
      <c r="AJ141" s="18" t="s">
        <v>185</v>
      </c>
      <c r="AK141" s="18" t="s">
        <v>77</v>
      </c>
      <c r="AL141" s="21" t="s">
        <v>483</v>
      </c>
      <c r="AM141" s="19">
        <f>IF(AND(AN141=1,AO141=1),3,IF(AND(AN141=1,OR(AO141=0,AO141=-1)),1,IF(AND(OR(AN141=0,AN141=-1),AO141=1),2,IF(AND(AN141=0,AN141=-1),OR(AO141=0,AO141=-1),4))))</f>
        <v>1</v>
      </c>
      <c r="AN141" s="19">
        <v>1</v>
      </c>
      <c r="AO141" s="19">
        <v>-1</v>
      </c>
      <c r="AP141" s="19">
        <v>1</v>
      </c>
      <c r="AQ141" s="19">
        <v>1</v>
      </c>
      <c r="AR141" s="19">
        <v>1</v>
      </c>
      <c r="AS141" s="19">
        <v>0</v>
      </c>
      <c r="AT141" s="19">
        <v>-1</v>
      </c>
      <c r="AU141" s="26">
        <f t="shared" ref="AU141:AU151" si="37">IF(BA141&lt;1,-1)</f>
        <v>-1</v>
      </c>
      <c r="AV141" s="26">
        <v>0</v>
      </c>
      <c r="AW141" s="26">
        <v>0</v>
      </c>
      <c r="AX141" s="26">
        <v>1</v>
      </c>
      <c r="AY141" s="19">
        <v>0</v>
      </c>
      <c r="AZ141" s="19">
        <v>0</v>
      </c>
      <c r="BA141" s="19">
        <v>0</v>
      </c>
      <c r="BB141" s="19">
        <v>0</v>
      </c>
      <c r="BC141" s="19">
        <v>0</v>
      </c>
      <c r="BD141" s="28"/>
      <c r="BE141" s="20"/>
      <c r="BF141" s="20"/>
      <c r="BG141" s="20"/>
      <c r="BH141" s="20"/>
      <c r="BI141" s="19">
        <v>1</v>
      </c>
      <c r="BJ141" s="19">
        <v>0</v>
      </c>
      <c r="BK141" s="20"/>
      <c r="BL141" s="20"/>
      <c r="BM141" s="20"/>
      <c r="BN141" s="20"/>
      <c r="BO141" s="20"/>
    </row>
    <row r="142" spans="1:67" ht="176" hidden="1" x14ac:dyDescent="0.2">
      <c r="A142" s="66" t="s">
        <v>151</v>
      </c>
      <c r="B142" s="67"/>
      <c r="C142" s="74" t="s">
        <v>902</v>
      </c>
      <c r="D142" s="61" t="s">
        <v>852</v>
      </c>
      <c r="E142" s="61" t="s">
        <v>210</v>
      </c>
      <c r="F142" s="62">
        <v>1</v>
      </c>
      <c r="G142" s="62">
        <v>1</v>
      </c>
      <c r="H142" s="62">
        <v>1</v>
      </c>
      <c r="I142" s="62">
        <v>0</v>
      </c>
      <c r="J142" s="69" t="s">
        <v>898</v>
      </c>
      <c r="K142" s="70" t="s">
        <v>899</v>
      </c>
      <c r="L142" s="376" t="s">
        <v>3234</v>
      </c>
      <c r="M142" s="77"/>
      <c r="N142" s="71">
        <f t="shared" si="33"/>
        <v>2017</v>
      </c>
      <c r="O142" s="72">
        <v>42927</v>
      </c>
      <c r="P142" s="23" t="s">
        <v>75</v>
      </c>
      <c r="Q142" s="23" t="s">
        <v>75</v>
      </c>
      <c r="R142" s="23" t="s">
        <v>75</v>
      </c>
      <c r="S142" s="23" t="s">
        <v>75</v>
      </c>
      <c r="T142" s="23" t="s">
        <v>75</v>
      </c>
      <c r="U142" s="23" t="s">
        <v>75</v>
      </c>
      <c r="V142" s="26">
        <v>1</v>
      </c>
      <c r="W142" s="19">
        <f t="shared" si="34"/>
        <v>0</v>
      </c>
      <c r="X142" s="19">
        <f t="shared" si="35"/>
        <v>0</v>
      </c>
      <c r="Y142" s="19">
        <f t="shared" si="36"/>
        <v>0</v>
      </c>
      <c r="Z142" s="26">
        <v>-1</v>
      </c>
      <c r="AA142" s="19">
        <v>-2</v>
      </c>
      <c r="AB142" s="78">
        <v>0</v>
      </c>
      <c r="AC142" s="78">
        <v>1</v>
      </c>
      <c r="AD142" s="78">
        <v>1</v>
      </c>
      <c r="AE142" s="78">
        <v>1</v>
      </c>
      <c r="AF142" s="78">
        <v>0</v>
      </c>
      <c r="AG142" s="62">
        <v>0</v>
      </c>
      <c r="AH142" s="78">
        <v>-1</v>
      </c>
      <c r="AI142" s="78">
        <v>0</v>
      </c>
      <c r="AJ142" s="18" t="s">
        <v>134</v>
      </c>
      <c r="AK142" s="18" t="s">
        <v>139</v>
      </c>
      <c r="AL142" s="69" t="s">
        <v>901</v>
      </c>
      <c r="AM142" s="62">
        <v>4</v>
      </c>
      <c r="AN142" s="78">
        <v>0</v>
      </c>
      <c r="AO142" s="78">
        <v>0</v>
      </c>
      <c r="AP142" s="78">
        <v>-2</v>
      </c>
      <c r="AQ142" s="78">
        <v>-2</v>
      </c>
      <c r="AR142" s="78">
        <v>-2</v>
      </c>
      <c r="AS142" s="78">
        <v>1</v>
      </c>
      <c r="AT142" s="78">
        <v>0</v>
      </c>
      <c r="AU142" s="78">
        <f t="shared" si="37"/>
        <v>-1</v>
      </c>
      <c r="AV142" s="78">
        <v>0</v>
      </c>
      <c r="AW142" s="78">
        <v>0</v>
      </c>
      <c r="AX142" s="78">
        <v>0</v>
      </c>
      <c r="AY142" s="78">
        <v>0</v>
      </c>
      <c r="AZ142" s="78">
        <v>0</v>
      </c>
      <c r="BA142" s="78">
        <v>0</v>
      </c>
      <c r="BB142" s="78">
        <v>0</v>
      </c>
      <c r="BC142" s="78">
        <v>0</v>
      </c>
      <c r="BD142" s="68"/>
      <c r="BE142" s="68"/>
      <c r="BF142" s="68"/>
      <c r="BG142" s="68"/>
      <c r="BH142" s="78"/>
      <c r="BI142" s="78"/>
      <c r="BJ142" s="78"/>
      <c r="BK142" s="78"/>
      <c r="BL142" s="78"/>
      <c r="BM142" s="78"/>
      <c r="BN142" s="68"/>
      <c r="BO142" s="68"/>
    </row>
    <row r="143" spans="1:67" ht="16" hidden="1" x14ac:dyDescent="0.2">
      <c r="A143" s="17" t="s">
        <v>346</v>
      </c>
      <c r="B143" s="42"/>
      <c r="C143" s="64" t="s">
        <v>801</v>
      </c>
      <c r="D143" s="18" t="s">
        <v>182</v>
      </c>
      <c r="E143" s="18" t="s">
        <v>82</v>
      </c>
      <c r="F143" s="19">
        <v>1</v>
      </c>
      <c r="G143" s="19">
        <v>0</v>
      </c>
      <c r="H143" s="19">
        <v>0</v>
      </c>
      <c r="I143" s="20"/>
      <c r="J143" s="21" t="s">
        <v>184</v>
      </c>
      <c r="K143" s="43"/>
      <c r="L143" s="18" t="s">
        <v>802</v>
      </c>
      <c r="M143" s="24">
        <v>1994</v>
      </c>
      <c r="N143" s="24">
        <f t="shared" si="33"/>
        <v>2000</v>
      </c>
      <c r="O143" s="25">
        <v>36530</v>
      </c>
      <c r="P143" s="23" t="s">
        <v>75</v>
      </c>
      <c r="Q143" s="23" t="s">
        <v>75</v>
      </c>
      <c r="R143" s="23" t="s">
        <v>75</v>
      </c>
      <c r="S143" s="23" t="s">
        <v>75</v>
      </c>
      <c r="T143" s="23" t="s">
        <v>75</v>
      </c>
      <c r="U143" s="23" t="s">
        <v>75</v>
      </c>
      <c r="V143" s="19">
        <v>1</v>
      </c>
      <c r="W143" s="19">
        <f t="shared" si="34"/>
        <v>0</v>
      </c>
      <c r="X143" s="19">
        <f t="shared" si="35"/>
        <v>0</v>
      </c>
      <c r="Y143" s="19">
        <f t="shared" si="36"/>
        <v>0</v>
      </c>
      <c r="Z143" s="19">
        <v>-1</v>
      </c>
      <c r="AA143" s="19">
        <v>-2</v>
      </c>
      <c r="AB143" s="26">
        <v>0</v>
      </c>
      <c r="AC143" s="26">
        <v>0</v>
      </c>
      <c r="AD143" s="26">
        <v>0</v>
      </c>
      <c r="AE143" s="26">
        <v>0</v>
      </c>
      <c r="AF143" s="26">
        <v>0</v>
      </c>
      <c r="AG143" s="85">
        <v>1</v>
      </c>
      <c r="AH143" s="26">
        <v>1</v>
      </c>
      <c r="AI143" s="26">
        <v>0</v>
      </c>
      <c r="AJ143" s="81" t="s">
        <v>185</v>
      </c>
      <c r="AK143" s="18" t="s">
        <v>77</v>
      </c>
      <c r="AL143" s="21" t="s">
        <v>803</v>
      </c>
      <c r="AM143" s="19">
        <f>IF(AND(AN143=1,AO143=1),3,IF(AND(AN143=1,OR(AO143=0,AO143=-1)),1,IF(AND(OR(AN143=0,AN143=-1),AO143=1),2,IF(AND(AN143=0,AN143=-1),OR(AO143=0,AO143=-1),4))))</f>
        <v>2</v>
      </c>
      <c r="AN143" s="26">
        <v>-1</v>
      </c>
      <c r="AO143" s="26">
        <v>1</v>
      </c>
      <c r="AP143" s="26">
        <v>-1</v>
      </c>
      <c r="AQ143" s="26">
        <v>1</v>
      </c>
      <c r="AR143" s="26">
        <v>-1</v>
      </c>
      <c r="AS143" s="26">
        <v>0</v>
      </c>
      <c r="AT143" s="26">
        <v>-1</v>
      </c>
      <c r="AU143" s="26">
        <f t="shared" si="37"/>
        <v>-1</v>
      </c>
      <c r="AV143" s="26">
        <v>0</v>
      </c>
      <c r="AW143" s="26">
        <v>0</v>
      </c>
      <c r="AX143" s="26">
        <v>1</v>
      </c>
      <c r="AY143" s="19">
        <v>0</v>
      </c>
      <c r="AZ143" s="19">
        <v>1</v>
      </c>
      <c r="BA143" s="26">
        <v>-1</v>
      </c>
      <c r="BB143" s="26">
        <v>-1</v>
      </c>
      <c r="BC143" s="26">
        <v>-1</v>
      </c>
      <c r="BD143" s="28"/>
      <c r="BE143" s="20"/>
      <c r="BF143" s="26"/>
      <c r="BG143" s="26"/>
      <c r="BH143" s="26"/>
      <c r="BI143" s="20"/>
      <c r="BJ143" s="26">
        <v>-1</v>
      </c>
      <c r="BK143" s="26"/>
      <c r="BL143" s="26"/>
      <c r="BM143" s="26"/>
      <c r="BN143" s="20"/>
      <c r="BO143" s="20"/>
    </row>
    <row r="144" spans="1:67" ht="36" hidden="1" x14ac:dyDescent="0.2">
      <c r="A144" s="17" t="s">
        <v>140</v>
      </c>
      <c r="B144" s="42"/>
      <c r="C144" s="64" t="s">
        <v>601</v>
      </c>
      <c r="D144" s="18" t="s">
        <v>117</v>
      </c>
      <c r="E144" s="18" t="s">
        <v>729</v>
      </c>
      <c r="F144" s="19">
        <v>1</v>
      </c>
      <c r="G144" s="19">
        <v>1</v>
      </c>
      <c r="H144" s="19">
        <v>0</v>
      </c>
      <c r="I144" s="20"/>
      <c r="J144" s="21" t="s">
        <v>118</v>
      </c>
      <c r="K144" s="43"/>
      <c r="L144" s="377" t="s">
        <v>142</v>
      </c>
      <c r="M144" s="25"/>
      <c r="N144" s="24">
        <f t="shared" si="33"/>
        <v>2004</v>
      </c>
      <c r="O144" s="25">
        <v>38146</v>
      </c>
      <c r="P144" s="23" t="s">
        <v>75</v>
      </c>
      <c r="Q144" s="23" t="s">
        <v>75</v>
      </c>
      <c r="R144" s="23" t="s">
        <v>75</v>
      </c>
      <c r="S144" s="23" t="s">
        <v>75</v>
      </c>
      <c r="T144" s="23" t="s">
        <v>75</v>
      </c>
      <c r="U144" s="23" t="s">
        <v>75</v>
      </c>
      <c r="V144" s="19">
        <v>1</v>
      </c>
      <c r="W144" s="19">
        <f t="shared" si="34"/>
        <v>0</v>
      </c>
      <c r="X144" s="19">
        <f t="shared" si="35"/>
        <v>0</v>
      </c>
      <c r="Y144" s="19">
        <f t="shared" si="36"/>
        <v>0</v>
      </c>
      <c r="Z144" s="19">
        <v>-1</v>
      </c>
      <c r="AA144" s="19">
        <v>-2</v>
      </c>
      <c r="AB144" s="19">
        <v>1</v>
      </c>
      <c r="AC144" s="19">
        <v>0</v>
      </c>
      <c r="AD144" s="19">
        <v>0</v>
      </c>
      <c r="AE144" s="19">
        <v>1</v>
      </c>
      <c r="AF144" s="19">
        <v>0</v>
      </c>
      <c r="AG144" s="19">
        <v>0</v>
      </c>
      <c r="AH144" s="19">
        <v>0</v>
      </c>
      <c r="AI144" s="19">
        <v>0</v>
      </c>
      <c r="AJ144" s="18" t="s">
        <v>120</v>
      </c>
      <c r="AK144" s="18" t="s">
        <v>129</v>
      </c>
      <c r="AL144" s="21" t="s">
        <v>730</v>
      </c>
      <c r="AM144" s="19">
        <v>7</v>
      </c>
      <c r="AN144" s="19">
        <v>0</v>
      </c>
      <c r="AO144" s="19">
        <v>0</v>
      </c>
      <c r="AP144" s="19">
        <v>0</v>
      </c>
      <c r="AQ144" s="19">
        <v>0</v>
      </c>
      <c r="AR144" s="19">
        <v>1</v>
      </c>
      <c r="AS144" s="19">
        <v>-1</v>
      </c>
      <c r="AT144" s="19">
        <v>0</v>
      </c>
      <c r="AU144" s="26">
        <f t="shared" si="37"/>
        <v>-1</v>
      </c>
      <c r="AV144" s="19">
        <v>0</v>
      </c>
      <c r="AW144" s="19">
        <v>0</v>
      </c>
      <c r="AX144" s="19">
        <v>0</v>
      </c>
      <c r="AY144" s="19">
        <v>0</v>
      </c>
      <c r="AZ144" s="19">
        <v>1</v>
      </c>
      <c r="BA144" s="19">
        <v>0</v>
      </c>
      <c r="BB144" s="19">
        <v>0</v>
      </c>
      <c r="BC144" s="19">
        <v>0</v>
      </c>
      <c r="BD144" s="28"/>
      <c r="BE144" s="20"/>
      <c r="BF144" s="18" t="s">
        <v>731</v>
      </c>
      <c r="BG144" s="20"/>
      <c r="BH144" s="20"/>
      <c r="BI144" s="20"/>
      <c r="BJ144" s="19">
        <v>1</v>
      </c>
      <c r="BK144" s="20"/>
      <c r="BL144" s="20"/>
      <c r="BM144" s="20"/>
      <c r="BN144" s="20"/>
      <c r="BO144" s="20"/>
    </row>
    <row r="145" spans="1:67" ht="32" hidden="1" x14ac:dyDescent="0.2">
      <c r="A145" s="17" t="s">
        <v>140</v>
      </c>
      <c r="B145" s="42"/>
      <c r="C145" s="64" t="s">
        <v>601</v>
      </c>
      <c r="D145" s="18" t="s">
        <v>117</v>
      </c>
      <c r="E145" s="18" t="s">
        <v>125</v>
      </c>
      <c r="F145" s="19">
        <v>1</v>
      </c>
      <c r="G145" s="19">
        <v>1</v>
      </c>
      <c r="H145" s="19">
        <v>0</v>
      </c>
      <c r="I145" s="20"/>
      <c r="J145" s="21" t="s">
        <v>118</v>
      </c>
      <c r="K145" s="43"/>
      <c r="L145" s="377" t="s">
        <v>142</v>
      </c>
      <c r="M145" s="25"/>
      <c r="N145" s="24">
        <f t="shared" si="33"/>
        <v>2004</v>
      </c>
      <c r="O145" s="25">
        <v>38208</v>
      </c>
      <c r="P145" s="23" t="s">
        <v>75</v>
      </c>
      <c r="Q145" s="23" t="s">
        <v>75</v>
      </c>
      <c r="R145" s="23" t="s">
        <v>75</v>
      </c>
      <c r="S145" s="23" t="s">
        <v>75</v>
      </c>
      <c r="T145" s="23" t="s">
        <v>75</v>
      </c>
      <c r="U145" s="23" t="s">
        <v>75</v>
      </c>
      <c r="V145" s="19">
        <v>1</v>
      </c>
      <c r="W145" s="19">
        <f t="shared" si="34"/>
        <v>0</v>
      </c>
      <c r="X145" s="19">
        <f t="shared" si="35"/>
        <v>0</v>
      </c>
      <c r="Y145" s="19">
        <f t="shared" si="36"/>
        <v>0</v>
      </c>
      <c r="Z145" s="19">
        <v>-1</v>
      </c>
      <c r="AA145" s="19">
        <v>-2</v>
      </c>
      <c r="AB145" s="19">
        <v>1</v>
      </c>
      <c r="AC145" s="19">
        <v>1</v>
      </c>
      <c r="AD145" s="19">
        <v>0</v>
      </c>
      <c r="AE145" s="19">
        <v>1</v>
      </c>
      <c r="AF145" s="19">
        <v>0</v>
      </c>
      <c r="AG145" s="19">
        <v>0</v>
      </c>
      <c r="AH145" s="19">
        <v>1</v>
      </c>
      <c r="AI145" s="19">
        <v>0</v>
      </c>
      <c r="AJ145" s="18" t="s">
        <v>120</v>
      </c>
      <c r="AK145" s="18" t="s">
        <v>129</v>
      </c>
      <c r="AL145" s="21" t="s">
        <v>865</v>
      </c>
      <c r="AM145" s="19">
        <f>IF(AND(AN145=1,AO145=1),3,IF(AND(AN145=1,OR(AO145=0,AO145=-1)),1,IF(AND(OR(AN145=0,AN145=-1),AO145=1),2,IF(AND(AN145=0,AN145=-1),OR(AO145=0,AO145=-1),4))))</f>
        <v>1</v>
      </c>
      <c r="AN145" s="19">
        <v>1</v>
      </c>
      <c r="AO145" s="19">
        <v>0</v>
      </c>
      <c r="AP145" s="19">
        <v>1</v>
      </c>
      <c r="AQ145" s="19">
        <v>1</v>
      </c>
      <c r="AR145" s="19">
        <v>1</v>
      </c>
      <c r="AS145" s="19">
        <v>-1</v>
      </c>
      <c r="AT145" s="19">
        <v>0</v>
      </c>
      <c r="AU145" s="26">
        <f t="shared" si="37"/>
        <v>-1</v>
      </c>
      <c r="AV145" s="19">
        <v>0</v>
      </c>
      <c r="AW145" s="19">
        <v>0</v>
      </c>
      <c r="AX145" s="19">
        <v>0</v>
      </c>
      <c r="AY145" s="19">
        <v>0</v>
      </c>
      <c r="AZ145" s="19">
        <v>1</v>
      </c>
      <c r="BA145" s="19">
        <v>0</v>
      </c>
      <c r="BB145" s="19">
        <v>0</v>
      </c>
      <c r="BC145" s="19">
        <v>0</v>
      </c>
      <c r="BD145" s="28"/>
      <c r="BE145" s="20"/>
      <c r="BF145" s="20"/>
      <c r="BG145" s="20"/>
      <c r="BH145" s="20"/>
      <c r="BI145" s="20"/>
      <c r="BJ145" s="19">
        <v>1</v>
      </c>
      <c r="BK145" s="20"/>
      <c r="BL145" s="20"/>
      <c r="BM145" s="20"/>
      <c r="BN145" s="20"/>
      <c r="BO145" s="20"/>
    </row>
    <row r="146" spans="1:67" ht="128" hidden="1" x14ac:dyDescent="0.2">
      <c r="A146" s="17" t="s">
        <v>144</v>
      </c>
      <c r="B146" s="42"/>
      <c r="C146" s="64" t="s">
        <v>145</v>
      </c>
      <c r="D146" s="18" t="s">
        <v>117</v>
      </c>
      <c r="E146" s="18" t="s">
        <v>92</v>
      </c>
      <c r="F146" s="19">
        <v>1</v>
      </c>
      <c r="G146" s="19">
        <v>0</v>
      </c>
      <c r="H146" s="19">
        <v>0</v>
      </c>
      <c r="I146" s="20"/>
      <c r="J146" s="21" t="s">
        <v>118</v>
      </c>
      <c r="K146" s="22" t="s">
        <v>146</v>
      </c>
      <c r="L146" s="21" t="s">
        <v>147</v>
      </c>
      <c r="M146" s="25"/>
      <c r="N146" s="24">
        <f t="shared" si="33"/>
        <v>2003</v>
      </c>
      <c r="O146" s="25">
        <v>37909</v>
      </c>
      <c r="P146" s="23" t="s">
        <v>75</v>
      </c>
      <c r="Q146" s="25">
        <v>40119</v>
      </c>
      <c r="R146" s="23" t="s">
        <v>75</v>
      </c>
      <c r="S146" s="23" t="s">
        <v>75</v>
      </c>
      <c r="T146" s="23" t="s">
        <v>75</v>
      </c>
      <c r="U146" s="23" t="s">
        <v>75</v>
      </c>
      <c r="V146" s="19">
        <v>1</v>
      </c>
      <c r="W146" s="19">
        <f t="shared" si="34"/>
        <v>1</v>
      </c>
      <c r="X146" s="19">
        <f t="shared" si="35"/>
        <v>0</v>
      </c>
      <c r="Y146" s="19">
        <f t="shared" si="36"/>
        <v>0</v>
      </c>
      <c r="Z146" s="19">
        <v>-1</v>
      </c>
      <c r="AA146" s="19">
        <v>-2</v>
      </c>
      <c r="AB146" s="19">
        <v>1</v>
      </c>
      <c r="AC146" s="19">
        <v>1</v>
      </c>
      <c r="AD146" s="19">
        <v>0</v>
      </c>
      <c r="AE146" s="19">
        <v>0</v>
      </c>
      <c r="AF146" s="19">
        <v>0</v>
      </c>
      <c r="AG146" s="19">
        <v>0</v>
      </c>
      <c r="AH146" s="19">
        <v>1</v>
      </c>
      <c r="AI146" s="19">
        <v>0</v>
      </c>
      <c r="AJ146" s="18" t="s">
        <v>120</v>
      </c>
      <c r="AK146" s="18" t="s">
        <v>97</v>
      </c>
      <c r="AL146" s="21" t="s">
        <v>148</v>
      </c>
      <c r="AM146" s="19">
        <f>IF(AND(AN146=1,AO146=1),3,IF(AND(AN146=1,OR(AO146=0,AO146=-1)),1,IF(AND(OR(AN146=0,AN146=-1),AO146=1),2,IF(AND(AN146=0,AN146=-1),OR(AO146=0,AO146=-1),4))))</f>
        <v>3</v>
      </c>
      <c r="AN146" s="19">
        <v>1</v>
      </c>
      <c r="AO146" s="19">
        <v>1</v>
      </c>
      <c r="AP146" s="19">
        <v>1</v>
      </c>
      <c r="AQ146" s="19">
        <v>-1</v>
      </c>
      <c r="AR146" s="19">
        <v>-1</v>
      </c>
      <c r="AS146" s="19">
        <v>0</v>
      </c>
      <c r="AT146" s="19">
        <v>0</v>
      </c>
      <c r="AU146" s="26">
        <f t="shared" si="37"/>
        <v>-1</v>
      </c>
      <c r="AV146" s="19">
        <v>0</v>
      </c>
      <c r="AW146" s="19">
        <v>0</v>
      </c>
      <c r="AX146" s="19">
        <v>0</v>
      </c>
      <c r="AY146" s="19">
        <v>0</v>
      </c>
      <c r="AZ146" s="19">
        <v>0</v>
      </c>
      <c r="BA146" s="19">
        <v>0</v>
      </c>
      <c r="BB146" s="19">
        <v>0</v>
      </c>
      <c r="BC146" s="19">
        <v>0</v>
      </c>
      <c r="BD146" s="28"/>
      <c r="BE146" s="20"/>
      <c r="BF146" s="20"/>
      <c r="BG146" s="20"/>
      <c r="BH146" s="20"/>
      <c r="BI146" s="20"/>
      <c r="BJ146" s="19">
        <v>1</v>
      </c>
      <c r="BK146" s="20"/>
      <c r="BL146" s="20"/>
      <c r="BM146" s="20"/>
      <c r="BN146" s="20"/>
      <c r="BO146" s="20"/>
    </row>
    <row r="147" spans="1:67" ht="160" hidden="1" x14ac:dyDescent="0.2">
      <c r="A147" s="17" t="s">
        <v>140</v>
      </c>
      <c r="B147" s="42"/>
      <c r="C147" s="64" t="s">
        <v>601</v>
      </c>
      <c r="D147" s="18" t="s">
        <v>117</v>
      </c>
      <c r="E147" s="18" t="s">
        <v>236</v>
      </c>
      <c r="F147" s="19">
        <v>1</v>
      </c>
      <c r="G147" s="19">
        <v>1</v>
      </c>
      <c r="H147" s="19">
        <v>0</v>
      </c>
      <c r="I147" s="20"/>
      <c r="J147" s="21" t="s">
        <v>118</v>
      </c>
      <c r="K147" s="43"/>
      <c r="L147" s="21" t="s">
        <v>598</v>
      </c>
      <c r="M147" s="25"/>
      <c r="N147" s="24">
        <f t="shared" si="33"/>
        <v>2004</v>
      </c>
      <c r="O147" s="25">
        <v>38322</v>
      </c>
      <c r="P147" s="23" t="s">
        <v>75</v>
      </c>
      <c r="Q147" s="23" t="s">
        <v>75</v>
      </c>
      <c r="R147" s="23" t="s">
        <v>75</v>
      </c>
      <c r="S147" s="23" t="s">
        <v>75</v>
      </c>
      <c r="T147" s="23" t="s">
        <v>75</v>
      </c>
      <c r="U147" s="23" t="s">
        <v>75</v>
      </c>
      <c r="V147" s="19">
        <v>1</v>
      </c>
      <c r="W147" s="19">
        <f t="shared" si="34"/>
        <v>0</v>
      </c>
      <c r="X147" s="19">
        <f t="shared" si="35"/>
        <v>0</v>
      </c>
      <c r="Y147" s="19">
        <f t="shared" si="36"/>
        <v>0</v>
      </c>
      <c r="Z147" s="19">
        <v>-1</v>
      </c>
      <c r="AA147" s="19">
        <v>-2</v>
      </c>
      <c r="AB147" s="19">
        <v>1</v>
      </c>
      <c r="AC147" s="19">
        <v>1</v>
      </c>
      <c r="AD147" s="19">
        <v>0</v>
      </c>
      <c r="AE147" s="19">
        <v>0</v>
      </c>
      <c r="AF147" s="19">
        <v>0</v>
      </c>
      <c r="AG147" s="19">
        <v>0</v>
      </c>
      <c r="AH147" s="19">
        <v>1</v>
      </c>
      <c r="AI147" s="19">
        <v>0</v>
      </c>
      <c r="AJ147" s="18" t="s">
        <v>120</v>
      </c>
      <c r="AK147" s="18" t="s">
        <v>77</v>
      </c>
      <c r="AL147" s="21" t="s">
        <v>599</v>
      </c>
      <c r="AM147" s="19">
        <f>IF(AND(AN147=1,AO147=1),3,IF(AND(AN147=1,OR(AO147=0,AO147=-1)),1,IF(AND(OR(AN147=0,AN147=-1),AO147=1),2,IF(AND(AN147=0,AN147=-1),OR(AO147=0,AO147=-1),4))))</f>
        <v>2</v>
      </c>
      <c r="AN147" s="19">
        <v>0</v>
      </c>
      <c r="AO147" s="19">
        <v>1</v>
      </c>
      <c r="AP147" s="19">
        <v>0</v>
      </c>
      <c r="AQ147" s="19">
        <v>-1</v>
      </c>
      <c r="AR147" s="19">
        <v>1</v>
      </c>
      <c r="AS147" s="19">
        <v>-1</v>
      </c>
      <c r="AT147" s="19">
        <v>0</v>
      </c>
      <c r="AU147" s="26">
        <f t="shared" si="37"/>
        <v>-1</v>
      </c>
      <c r="AV147" s="19">
        <v>0</v>
      </c>
      <c r="AW147" s="19">
        <v>0</v>
      </c>
      <c r="AX147" s="19">
        <v>0</v>
      </c>
      <c r="AY147" s="19">
        <v>0</v>
      </c>
      <c r="AZ147" s="19">
        <v>0</v>
      </c>
      <c r="BA147" s="19">
        <v>0</v>
      </c>
      <c r="BB147" s="19">
        <v>0</v>
      </c>
      <c r="BC147" s="19">
        <v>0</v>
      </c>
      <c r="BD147" s="28"/>
      <c r="BE147" s="20"/>
      <c r="BF147" s="18" t="s">
        <v>600</v>
      </c>
      <c r="BG147" s="20"/>
      <c r="BH147" s="20"/>
      <c r="BI147" s="20"/>
      <c r="BJ147" s="19">
        <v>1</v>
      </c>
      <c r="BK147" s="20"/>
      <c r="BL147" s="20"/>
      <c r="BM147" s="20"/>
      <c r="BN147" s="20"/>
      <c r="BO147" s="20"/>
    </row>
    <row r="148" spans="1:67" ht="80" hidden="1" x14ac:dyDescent="0.2">
      <c r="A148" s="17" t="s">
        <v>140</v>
      </c>
      <c r="B148" s="42"/>
      <c r="C148" s="64" t="s">
        <v>601</v>
      </c>
      <c r="D148" s="18" t="s">
        <v>117</v>
      </c>
      <c r="E148" s="18" t="s">
        <v>137</v>
      </c>
      <c r="F148" s="19">
        <v>1</v>
      </c>
      <c r="G148" s="19">
        <v>0</v>
      </c>
      <c r="H148" s="19">
        <v>0</v>
      </c>
      <c r="I148" s="20"/>
      <c r="J148" s="21" t="s">
        <v>118</v>
      </c>
      <c r="K148" s="43"/>
      <c r="L148" s="21" t="s">
        <v>978</v>
      </c>
      <c r="M148" s="25"/>
      <c r="N148" s="24">
        <f t="shared" si="33"/>
        <v>2004</v>
      </c>
      <c r="O148" s="25">
        <v>38112</v>
      </c>
      <c r="P148" s="23" t="s">
        <v>75</v>
      </c>
      <c r="Q148" s="23" t="s">
        <v>75</v>
      </c>
      <c r="R148" s="23" t="s">
        <v>75</v>
      </c>
      <c r="S148" s="23" t="s">
        <v>75</v>
      </c>
      <c r="T148" s="23" t="s">
        <v>75</v>
      </c>
      <c r="U148" s="23" t="s">
        <v>75</v>
      </c>
      <c r="V148" s="19">
        <v>1</v>
      </c>
      <c r="W148" s="19">
        <f t="shared" si="34"/>
        <v>0</v>
      </c>
      <c r="X148" s="19">
        <f t="shared" si="35"/>
        <v>0</v>
      </c>
      <c r="Y148" s="19">
        <f t="shared" si="36"/>
        <v>0</v>
      </c>
      <c r="Z148" s="19">
        <v>-1</v>
      </c>
      <c r="AA148" s="19">
        <v>-2</v>
      </c>
      <c r="AB148" s="19">
        <v>1</v>
      </c>
      <c r="AC148" s="19">
        <v>0</v>
      </c>
      <c r="AD148" s="19">
        <v>0</v>
      </c>
      <c r="AE148" s="19">
        <v>0</v>
      </c>
      <c r="AF148" s="19">
        <v>0</v>
      </c>
      <c r="AG148" s="19">
        <v>0</v>
      </c>
      <c r="AH148" s="26">
        <v>1</v>
      </c>
      <c r="AI148" s="19">
        <v>0</v>
      </c>
      <c r="AJ148" s="18" t="s">
        <v>120</v>
      </c>
      <c r="AK148" s="18" t="s">
        <v>139</v>
      </c>
      <c r="AL148" s="21" t="s">
        <v>979</v>
      </c>
      <c r="AM148" s="19">
        <v>7</v>
      </c>
      <c r="AN148" s="19">
        <v>-1</v>
      </c>
      <c r="AO148" s="19">
        <v>-1</v>
      </c>
      <c r="AP148" s="19">
        <v>-1</v>
      </c>
      <c r="AQ148" s="19">
        <v>-1</v>
      </c>
      <c r="AR148" s="19">
        <v>1</v>
      </c>
      <c r="AS148" s="19">
        <v>-1</v>
      </c>
      <c r="AT148" s="19">
        <v>0</v>
      </c>
      <c r="AU148" s="26">
        <f t="shared" si="37"/>
        <v>-1</v>
      </c>
      <c r="AV148" s="19">
        <v>0</v>
      </c>
      <c r="AW148" s="19">
        <v>0</v>
      </c>
      <c r="AX148" s="19">
        <v>0</v>
      </c>
      <c r="AY148" s="19">
        <v>0</v>
      </c>
      <c r="AZ148" s="19">
        <v>1</v>
      </c>
      <c r="BA148" s="19">
        <v>0</v>
      </c>
      <c r="BB148" s="19">
        <v>0</v>
      </c>
      <c r="BC148" s="19">
        <v>0</v>
      </c>
      <c r="BD148" s="28"/>
      <c r="BE148" s="20"/>
      <c r="BF148" s="20"/>
      <c r="BG148" s="20"/>
      <c r="BH148" s="20"/>
      <c r="BI148" s="20"/>
      <c r="BJ148" s="19">
        <v>1</v>
      </c>
      <c r="BK148" s="20"/>
      <c r="BL148" s="20"/>
      <c r="BM148" s="20"/>
      <c r="BN148" s="20"/>
      <c r="BO148" s="20"/>
    </row>
    <row r="149" spans="1:67" ht="48" hidden="1" x14ac:dyDescent="0.2">
      <c r="A149" s="17" t="s">
        <v>248</v>
      </c>
      <c r="B149" s="42"/>
      <c r="C149" s="64" t="s">
        <v>2485</v>
      </c>
      <c r="D149" s="18" t="s">
        <v>117</v>
      </c>
      <c r="E149" s="18" t="s">
        <v>210</v>
      </c>
      <c r="F149" s="19">
        <v>1</v>
      </c>
      <c r="G149" s="19">
        <v>1</v>
      </c>
      <c r="H149" s="19">
        <v>0</v>
      </c>
      <c r="I149" s="20"/>
      <c r="J149" s="21" t="s">
        <v>118</v>
      </c>
      <c r="K149" s="43"/>
      <c r="L149" s="375" t="s">
        <v>2486</v>
      </c>
      <c r="M149" s="25"/>
      <c r="N149" s="24">
        <f t="shared" si="33"/>
        <v>2006</v>
      </c>
      <c r="O149" s="25">
        <v>38978</v>
      </c>
      <c r="P149" s="23" t="s">
        <v>75</v>
      </c>
      <c r="Q149" s="23" t="s">
        <v>75</v>
      </c>
      <c r="R149" s="23" t="s">
        <v>75</v>
      </c>
      <c r="S149" s="23" t="s">
        <v>75</v>
      </c>
      <c r="T149" s="23" t="s">
        <v>75</v>
      </c>
      <c r="U149" s="23" t="s">
        <v>75</v>
      </c>
      <c r="V149" s="19">
        <v>1</v>
      </c>
      <c r="W149" s="19">
        <f t="shared" si="34"/>
        <v>0</v>
      </c>
      <c r="X149" s="19">
        <f t="shared" si="35"/>
        <v>0</v>
      </c>
      <c r="Y149" s="19">
        <f t="shared" si="36"/>
        <v>0</v>
      </c>
      <c r="Z149" s="19">
        <v>-1</v>
      </c>
      <c r="AA149" s="19">
        <v>-2</v>
      </c>
      <c r="AB149" s="19">
        <v>1</v>
      </c>
      <c r="AC149" s="19">
        <v>0</v>
      </c>
      <c r="AD149" s="19">
        <v>0</v>
      </c>
      <c r="AE149" s="19">
        <v>0</v>
      </c>
      <c r="AF149" s="19">
        <v>1</v>
      </c>
      <c r="AG149" s="19">
        <v>0</v>
      </c>
      <c r="AH149" s="26">
        <v>-1</v>
      </c>
      <c r="AI149" s="19">
        <v>0</v>
      </c>
      <c r="AJ149" s="18" t="s">
        <v>120</v>
      </c>
      <c r="AK149" s="18" t="s">
        <v>139</v>
      </c>
      <c r="AL149" s="21" t="s">
        <v>2487</v>
      </c>
      <c r="AM149" s="19">
        <f t="shared" ref="AM149:AM161" si="38">IF(AND(AN149=1,AO149=1),3,IF(AND(AN149=1,OR(AO149=0,AO149=-1)),1,IF(AND(OR(AN149=0,AN149=-1),AO149=1),2,IF(AND(AN149=0,AN149=-1),OR(AO149=0,AO149=-1),4))))</f>
        <v>2</v>
      </c>
      <c r="AN149" s="19">
        <v>-1</v>
      </c>
      <c r="AO149" s="19">
        <v>1</v>
      </c>
      <c r="AP149" s="19">
        <v>-1</v>
      </c>
      <c r="AQ149" s="19">
        <v>-1</v>
      </c>
      <c r="AR149" s="19">
        <v>1</v>
      </c>
      <c r="AS149" s="19">
        <v>-1</v>
      </c>
      <c r="AT149" s="19">
        <v>0</v>
      </c>
      <c r="AU149" s="26">
        <f t="shared" si="37"/>
        <v>-1</v>
      </c>
      <c r="AV149" s="19">
        <v>0</v>
      </c>
      <c r="AW149" s="19">
        <v>0</v>
      </c>
      <c r="AX149" s="19">
        <v>0</v>
      </c>
      <c r="AY149" s="19">
        <v>0</v>
      </c>
      <c r="AZ149" s="19">
        <v>1</v>
      </c>
      <c r="BA149" s="19">
        <v>0</v>
      </c>
      <c r="BB149" s="19">
        <v>0</v>
      </c>
      <c r="BC149" s="19">
        <v>0</v>
      </c>
      <c r="BD149" s="28"/>
      <c r="BE149" s="20"/>
      <c r="BF149" s="20"/>
      <c r="BG149" s="20"/>
      <c r="BH149" s="20"/>
      <c r="BI149" s="20"/>
      <c r="BJ149" s="19">
        <v>1</v>
      </c>
      <c r="BK149" s="20"/>
      <c r="BL149" s="20"/>
      <c r="BM149" s="20"/>
      <c r="BN149" s="20"/>
      <c r="BO149" s="20"/>
    </row>
    <row r="150" spans="1:67" ht="48" hidden="1" x14ac:dyDescent="0.2">
      <c r="A150" s="17" t="s">
        <v>248</v>
      </c>
      <c r="B150" s="42"/>
      <c r="C150" s="64" t="s">
        <v>2488</v>
      </c>
      <c r="D150" s="18" t="s">
        <v>117</v>
      </c>
      <c r="E150" s="18" t="s">
        <v>210</v>
      </c>
      <c r="F150" s="19">
        <v>1</v>
      </c>
      <c r="G150" s="19">
        <v>0</v>
      </c>
      <c r="H150" s="19">
        <v>0</v>
      </c>
      <c r="I150" s="20"/>
      <c r="J150" s="21" t="s">
        <v>118</v>
      </c>
      <c r="K150" s="43"/>
      <c r="L150" s="21" t="s">
        <v>2486</v>
      </c>
      <c r="M150" s="25"/>
      <c r="N150" s="24">
        <f t="shared" si="33"/>
        <v>2007</v>
      </c>
      <c r="O150" s="25">
        <v>39247</v>
      </c>
      <c r="P150" s="23" t="s">
        <v>75</v>
      </c>
      <c r="Q150" s="23" t="s">
        <v>75</v>
      </c>
      <c r="R150" s="23" t="s">
        <v>75</v>
      </c>
      <c r="S150" s="23" t="s">
        <v>75</v>
      </c>
      <c r="T150" s="23" t="s">
        <v>75</v>
      </c>
      <c r="U150" s="23" t="s">
        <v>75</v>
      </c>
      <c r="V150" s="19">
        <v>1</v>
      </c>
      <c r="W150" s="19">
        <f t="shared" si="34"/>
        <v>0</v>
      </c>
      <c r="X150" s="19">
        <f t="shared" si="35"/>
        <v>0</v>
      </c>
      <c r="Y150" s="19">
        <f t="shared" si="36"/>
        <v>0</v>
      </c>
      <c r="Z150" s="19">
        <v>-1</v>
      </c>
      <c r="AA150" s="19">
        <v>-2</v>
      </c>
      <c r="AB150" s="19">
        <v>1</v>
      </c>
      <c r="AC150" s="19">
        <v>0</v>
      </c>
      <c r="AD150" s="19">
        <v>0</v>
      </c>
      <c r="AE150" s="19">
        <v>0</v>
      </c>
      <c r="AF150" s="19">
        <v>1</v>
      </c>
      <c r="AG150" s="19">
        <v>0</v>
      </c>
      <c r="AH150" s="26">
        <v>-1</v>
      </c>
      <c r="AI150" s="19">
        <v>0</v>
      </c>
      <c r="AJ150" s="18" t="s">
        <v>120</v>
      </c>
      <c r="AK150" s="18" t="s">
        <v>139</v>
      </c>
      <c r="AL150" s="21" t="s">
        <v>2487</v>
      </c>
      <c r="AM150" s="19">
        <f t="shared" si="38"/>
        <v>2</v>
      </c>
      <c r="AN150" s="19">
        <v>-1</v>
      </c>
      <c r="AO150" s="19">
        <v>1</v>
      </c>
      <c r="AP150" s="19">
        <v>-1</v>
      </c>
      <c r="AQ150" s="19">
        <v>-1</v>
      </c>
      <c r="AR150" s="19">
        <v>1</v>
      </c>
      <c r="AS150" s="19">
        <v>-1</v>
      </c>
      <c r="AT150" s="19">
        <v>0</v>
      </c>
      <c r="AU150" s="26">
        <f t="shared" si="37"/>
        <v>-1</v>
      </c>
      <c r="AV150" s="19">
        <v>0</v>
      </c>
      <c r="AW150" s="19">
        <v>0</v>
      </c>
      <c r="AX150" s="19">
        <v>0</v>
      </c>
      <c r="AY150" s="19">
        <v>0</v>
      </c>
      <c r="AZ150" s="19">
        <v>1</v>
      </c>
      <c r="BA150" s="19">
        <v>0</v>
      </c>
      <c r="BB150" s="19">
        <v>0</v>
      </c>
      <c r="BC150" s="19">
        <v>0</v>
      </c>
      <c r="BD150" s="28"/>
      <c r="BE150" s="20"/>
      <c r="BF150" s="20"/>
      <c r="BG150" s="20"/>
      <c r="BH150" s="20"/>
      <c r="BI150" s="20"/>
      <c r="BJ150" s="19">
        <v>1</v>
      </c>
      <c r="BK150" s="20"/>
      <c r="BL150" s="20"/>
      <c r="BM150" s="20"/>
      <c r="BN150" s="20"/>
      <c r="BO150" s="20"/>
    </row>
    <row r="151" spans="1:67" ht="64" hidden="1" x14ac:dyDescent="0.2">
      <c r="A151" s="29" t="s">
        <v>144</v>
      </c>
      <c r="B151" s="30"/>
      <c r="C151" s="97" t="s">
        <v>1206</v>
      </c>
      <c r="D151" s="31" t="s">
        <v>1199</v>
      </c>
      <c r="E151" s="31" t="s">
        <v>70</v>
      </c>
      <c r="F151" s="32">
        <v>1</v>
      </c>
      <c r="G151" s="19">
        <v>0</v>
      </c>
      <c r="H151" s="19">
        <v>0</v>
      </c>
      <c r="I151" s="20"/>
      <c r="J151" s="34" t="s">
        <v>1200</v>
      </c>
      <c r="K151" s="41" t="s">
        <v>1201</v>
      </c>
      <c r="L151" s="34" t="s">
        <v>1202</v>
      </c>
      <c r="M151" s="36" t="s">
        <v>1203</v>
      </c>
      <c r="N151" s="24">
        <f t="shared" si="33"/>
        <v>2001</v>
      </c>
      <c r="O151" s="37">
        <v>37243</v>
      </c>
      <c r="P151" s="36" t="s">
        <v>75</v>
      </c>
      <c r="Q151" s="36" t="s">
        <v>75</v>
      </c>
      <c r="R151" s="36" t="s">
        <v>75</v>
      </c>
      <c r="S151" s="36" t="s">
        <v>75</v>
      </c>
      <c r="T151" s="36" t="s">
        <v>75</v>
      </c>
      <c r="U151" s="36" t="s">
        <v>75</v>
      </c>
      <c r="V151" s="32">
        <v>1</v>
      </c>
      <c r="W151" s="19">
        <f t="shared" si="34"/>
        <v>0</v>
      </c>
      <c r="X151" s="19">
        <f t="shared" si="35"/>
        <v>0</v>
      </c>
      <c r="Y151" s="19">
        <f t="shared" si="36"/>
        <v>0</v>
      </c>
      <c r="Z151" s="32">
        <v>-1</v>
      </c>
      <c r="AA151" s="32">
        <v>-2</v>
      </c>
      <c r="AB151" s="32">
        <v>1</v>
      </c>
      <c r="AC151" s="32">
        <v>0</v>
      </c>
      <c r="AD151" s="32">
        <v>0</v>
      </c>
      <c r="AE151" s="32">
        <v>1</v>
      </c>
      <c r="AF151" s="32">
        <v>1</v>
      </c>
      <c r="AG151" s="32">
        <v>1</v>
      </c>
      <c r="AH151" s="40">
        <v>1</v>
      </c>
      <c r="AI151" s="32">
        <v>0</v>
      </c>
      <c r="AJ151" s="31" t="s">
        <v>372</v>
      </c>
      <c r="AK151" s="31" t="s">
        <v>77</v>
      </c>
      <c r="AL151" s="34" t="s">
        <v>1204</v>
      </c>
      <c r="AM151" s="19">
        <f t="shared" si="38"/>
        <v>3</v>
      </c>
      <c r="AN151" s="32">
        <v>1</v>
      </c>
      <c r="AO151" s="32">
        <v>1</v>
      </c>
      <c r="AP151" s="32">
        <v>1</v>
      </c>
      <c r="AQ151" s="32">
        <v>1</v>
      </c>
      <c r="AR151" s="32">
        <v>1</v>
      </c>
      <c r="AS151" s="32">
        <v>-1</v>
      </c>
      <c r="AT151" s="19">
        <v>0</v>
      </c>
      <c r="AU151" s="26">
        <f t="shared" si="37"/>
        <v>-1</v>
      </c>
      <c r="AV151" s="19">
        <v>0</v>
      </c>
      <c r="AW151" s="32">
        <v>0</v>
      </c>
      <c r="AX151" s="32">
        <v>0</v>
      </c>
      <c r="AY151" s="19">
        <v>0</v>
      </c>
      <c r="AZ151" s="32">
        <v>-1</v>
      </c>
      <c r="BA151" s="32">
        <v>-1</v>
      </c>
      <c r="BB151" s="32">
        <v>-1</v>
      </c>
      <c r="BC151" s="32">
        <v>-1</v>
      </c>
      <c r="BD151" s="28"/>
      <c r="BE151" s="33"/>
      <c r="BF151" s="33"/>
      <c r="BG151" s="33"/>
      <c r="BH151" s="31" t="s">
        <v>1205</v>
      </c>
      <c r="BI151" s="33"/>
      <c r="BJ151" s="33"/>
      <c r="BK151" s="33"/>
      <c r="BL151" s="33"/>
      <c r="BM151" s="33"/>
      <c r="BN151" s="33"/>
      <c r="BO151" s="33"/>
    </row>
    <row r="152" spans="1:67" ht="48" hidden="1" x14ac:dyDescent="0.2">
      <c r="A152" s="18" t="s">
        <v>740</v>
      </c>
      <c r="B152" s="20"/>
      <c r="C152" s="21" t="s">
        <v>2672</v>
      </c>
      <c r="D152" s="18" t="s">
        <v>124</v>
      </c>
      <c r="E152" s="18" t="s">
        <v>137</v>
      </c>
      <c r="F152" s="19">
        <v>1</v>
      </c>
      <c r="G152" s="19">
        <v>0</v>
      </c>
      <c r="H152" s="19">
        <v>0</v>
      </c>
      <c r="I152" s="20"/>
      <c r="J152" s="21" t="s">
        <v>1077</v>
      </c>
      <c r="K152" s="22" t="s">
        <v>1089</v>
      </c>
      <c r="L152" s="21" t="s">
        <v>2647</v>
      </c>
      <c r="M152" s="23" t="s">
        <v>75</v>
      </c>
      <c r="N152" s="24">
        <f t="shared" si="33"/>
        <v>1988</v>
      </c>
      <c r="O152" s="25">
        <v>32174</v>
      </c>
      <c r="P152" s="23" t="s">
        <v>75</v>
      </c>
      <c r="Q152" s="23" t="s">
        <v>75</v>
      </c>
      <c r="R152" s="23" t="s">
        <v>75</v>
      </c>
      <c r="S152" s="23" t="s">
        <v>75</v>
      </c>
      <c r="T152" s="23" t="s">
        <v>75</v>
      </c>
      <c r="U152" s="23" t="s">
        <v>75</v>
      </c>
      <c r="V152" s="19">
        <v>1</v>
      </c>
      <c r="W152" s="19">
        <f t="shared" si="34"/>
        <v>0</v>
      </c>
      <c r="X152" s="19">
        <f t="shared" si="35"/>
        <v>0</v>
      </c>
      <c r="Y152" s="19">
        <f t="shared" si="36"/>
        <v>0</v>
      </c>
      <c r="Z152" s="19">
        <v>-1</v>
      </c>
      <c r="AA152" s="19">
        <v>-2</v>
      </c>
      <c r="AB152" s="19">
        <v>0</v>
      </c>
      <c r="AC152" s="19">
        <v>0</v>
      </c>
      <c r="AD152" s="19">
        <v>1</v>
      </c>
      <c r="AE152" s="19">
        <v>0</v>
      </c>
      <c r="AF152" s="19">
        <v>0</v>
      </c>
      <c r="AG152" s="19">
        <v>0</v>
      </c>
      <c r="AH152" s="26">
        <v>1</v>
      </c>
      <c r="AI152" s="26">
        <v>0</v>
      </c>
      <c r="AJ152" s="18" t="s">
        <v>128</v>
      </c>
      <c r="AK152" s="18" t="s">
        <v>139</v>
      </c>
      <c r="AL152" s="21" t="s">
        <v>2642</v>
      </c>
      <c r="AM152" s="19">
        <f t="shared" si="38"/>
        <v>3</v>
      </c>
      <c r="AN152" s="19">
        <v>1</v>
      </c>
      <c r="AO152" s="19">
        <v>1</v>
      </c>
      <c r="AP152" s="19">
        <v>0</v>
      </c>
      <c r="AQ152" s="19">
        <v>-1</v>
      </c>
      <c r="AR152" s="19">
        <v>-1</v>
      </c>
      <c r="AS152" s="19">
        <v>0</v>
      </c>
      <c r="AT152" s="19">
        <v>-2</v>
      </c>
      <c r="AU152" s="26">
        <v>-3</v>
      </c>
      <c r="AV152" s="19">
        <v>0</v>
      </c>
      <c r="AW152" s="19">
        <v>0</v>
      </c>
      <c r="AX152" s="19">
        <v>0</v>
      </c>
      <c r="AY152" s="19">
        <v>0</v>
      </c>
      <c r="AZ152" s="19">
        <v>1</v>
      </c>
      <c r="BA152" s="19">
        <v>1</v>
      </c>
      <c r="BB152" s="19">
        <v>-1</v>
      </c>
      <c r="BC152" s="19">
        <v>1</v>
      </c>
      <c r="BD152" s="28"/>
      <c r="BE152" s="20"/>
      <c r="BF152" s="20"/>
      <c r="BG152" s="20"/>
      <c r="BH152" s="20"/>
      <c r="BI152" s="20"/>
      <c r="BJ152" s="19">
        <v>-1</v>
      </c>
      <c r="BK152" s="20"/>
      <c r="BL152" s="20"/>
      <c r="BM152" s="20"/>
      <c r="BN152" s="20"/>
      <c r="BO152" s="20"/>
    </row>
    <row r="153" spans="1:67" ht="48" hidden="1" x14ac:dyDescent="0.2">
      <c r="A153" s="18" t="s">
        <v>740</v>
      </c>
      <c r="B153" s="20"/>
      <c r="C153" s="21" t="s">
        <v>2673</v>
      </c>
      <c r="D153" s="18" t="s">
        <v>124</v>
      </c>
      <c r="E153" s="18" t="s">
        <v>137</v>
      </c>
      <c r="F153" s="19">
        <v>1</v>
      </c>
      <c r="G153" s="19">
        <v>0</v>
      </c>
      <c r="H153" s="19">
        <v>0</v>
      </c>
      <c r="I153" s="20"/>
      <c r="J153" s="21" t="s">
        <v>1077</v>
      </c>
      <c r="K153" s="22" t="s">
        <v>1089</v>
      </c>
      <c r="L153" s="21" t="s">
        <v>2647</v>
      </c>
      <c r="M153" s="23" t="s">
        <v>75</v>
      </c>
      <c r="N153" s="24">
        <f t="shared" si="33"/>
        <v>1988</v>
      </c>
      <c r="O153" s="25">
        <v>32174</v>
      </c>
      <c r="P153" s="23" t="s">
        <v>75</v>
      </c>
      <c r="Q153" s="23" t="s">
        <v>75</v>
      </c>
      <c r="R153" s="23" t="s">
        <v>75</v>
      </c>
      <c r="S153" s="23" t="s">
        <v>75</v>
      </c>
      <c r="T153" s="23" t="s">
        <v>75</v>
      </c>
      <c r="U153" s="23" t="s">
        <v>75</v>
      </c>
      <c r="V153" s="19">
        <v>1</v>
      </c>
      <c r="W153" s="19">
        <f t="shared" si="34"/>
        <v>0</v>
      </c>
      <c r="X153" s="19">
        <f t="shared" si="35"/>
        <v>0</v>
      </c>
      <c r="Y153" s="19">
        <f t="shared" si="36"/>
        <v>0</v>
      </c>
      <c r="Z153" s="19">
        <v>-1</v>
      </c>
      <c r="AA153" s="19">
        <v>-2</v>
      </c>
      <c r="AB153" s="19">
        <v>0</v>
      </c>
      <c r="AC153" s="19">
        <v>0</v>
      </c>
      <c r="AD153" s="19">
        <v>1</v>
      </c>
      <c r="AE153" s="19">
        <v>0</v>
      </c>
      <c r="AF153" s="19">
        <v>0</v>
      </c>
      <c r="AG153" s="19">
        <v>0</v>
      </c>
      <c r="AH153" s="26">
        <v>1</v>
      </c>
      <c r="AI153" s="26">
        <v>0</v>
      </c>
      <c r="AJ153" s="18" t="s">
        <v>128</v>
      </c>
      <c r="AK153" s="18" t="s">
        <v>139</v>
      </c>
      <c r="AL153" s="21" t="s">
        <v>2642</v>
      </c>
      <c r="AM153" s="19">
        <f t="shared" si="38"/>
        <v>3</v>
      </c>
      <c r="AN153" s="19">
        <v>1</v>
      </c>
      <c r="AO153" s="19">
        <v>1</v>
      </c>
      <c r="AP153" s="19">
        <v>0</v>
      </c>
      <c r="AQ153" s="19">
        <v>-1</v>
      </c>
      <c r="AR153" s="19">
        <v>-1</v>
      </c>
      <c r="AS153" s="19">
        <v>0</v>
      </c>
      <c r="AT153" s="19">
        <v>-2</v>
      </c>
      <c r="AU153" s="26">
        <v>-3</v>
      </c>
      <c r="AV153" s="19">
        <v>0</v>
      </c>
      <c r="AW153" s="19">
        <v>0</v>
      </c>
      <c r="AX153" s="19">
        <v>0</v>
      </c>
      <c r="AY153" s="19">
        <v>0</v>
      </c>
      <c r="AZ153" s="19">
        <v>1</v>
      </c>
      <c r="BA153" s="19">
        <v>1</v>
      </c>
      <c r="BB153" s="19">
        <v>-1</v>
      </c>
      <c r="BC153" s="19">
        <v>1</v>
      </c>
      <c r="BD153" s="28"/>
      <c r="BE153" s="20"/>
      <c r="BF153" s="20"/>
      <c r="BG153" s="20"/>
      <c r="BH153" s="20"/>
      <c r="BI153" s="20"/>
      <c r="BJ153" s="19">
        <v>-1</v>
      </c>
      <c r="BK153" s="20"/>
      <c r="BL153" s="20"/>
      <c r="BM153" s="20"/>
      <c r="BN153" s="20"/>
      <c r="BO153" s="20"/>
    </row>
    <row r="154" spans="1:67" ht="128" hidden="1" x14ac:dyDescent="0.2">
      <c r="A154" s="17" t="s">
        <v>315</v>
      </c>
      <c r="B154" s="17" t="s">
        <v>79</v>
      </c>
      <c r="C154" s="64" t="s">
        <v>715</v>
      </c>
      <c r="D154" s="18" t="s">
        <v>712</v>
      </c>
      <c r="E154" s="18" t="s">
        <v>70</v>
      </c>
      <c r="F154" s="19">
        <v>1</v>
      </c>
      <c r="G154" s="19">
        <v>1</v>
      </c>
      <c r="H154" s="19">
        <v>0</v>
      </c>
      <c r="I154" s="20"/>
      <c r="J154" s="44"/>
      <c r="K154" s="43"/>
      <c r="L154" s="375" t="s">
        <v>713</v>
      </c>
      <c r="M154" s="25"/>
      <c r="N154" s="24">
        <f t="shared" si="33"/>
        <v>2001</v>
      </c>
      <c r="O154" s="25">
        <v>37203</v>
      </c>
      <c r="P154" s="23" t="s">
        <v>75</v>
      </c>
      <c r="Q154" s="23" t="s">
        <v>75</v>
      </c>
      <c r="R154" s="23" t="s">
        <v>75</v>
      </c>
      <c r="S154" s="23" t="s">
        <v>75</v>
      </c>
      <c r="T154" s="23" t="s">
        <v>75</v>
      </c>
      <c r="U154" s="23" t="s">
        <v>75</v>
      </c>
      <c r="V154" s="19">
        <v>1</v>
      </c>
      <c r="W154" s="19">
        <f t="shared" si="34"/>
        <v>0</v>
      </c>
      <c r="X154" s="19">
        <f t="shared" si="35"/>
        <v>0</v>
      </c>
      <c r="Y154" s="19">
        <f t="shared" si="36"/>
        <v>0</v>
      </c>
      <c r="Z154" s="19">
        <v>-1</v>
      </c>
      <c r="AA154" s="19">
        <v>-2</v>
      </c>
      <c r="AB154" s="19">
        <v>0</v>
      </c>
      <c r="AC154" s="19">
        <v>1</v>
      </c>
      <c r="AD154" s="19">
        <v>0</v>
      </c>
      <c r="AE154" s="19">
        <v>1</v>
      </c>
      <c r="AF154" s="19">
        <v>0</v>
      </c>
      <c r="AG154" s="19">
        <v>1</v>
      </c>
      <c r="AH154" s="26">
        <v>1</v>
      </c>
      <c r="AI154" s="19">
        <v>0</v>
      </c>
      <c r="AJ154" s="18" t="s">
        <v>372</v>
      </c>
      <c r="AK154" s="18" t="s">
        <v>77</v>
      </c>
      <c r="AL154" s="21" t="s">
        <v>714</v>
      </c>
      <c r="AM154" s="19">
        <f t="shared" si="38"/>
        <v>3</v>
      </c>
      <c r="AN154" s="19">
        <v>1</v>
      </c>
      <c r="AO154" s="19">
        <v>1</v>
      </c>
      <c r="AP154" s="19">
        <v>1</v>
      </c>
      <c r="AQ154" s="19">
        <v>1</v>
      </c>
      <c r="AR154" s="19">
        <v>1</v>
      </c>
      <c r="AS154" s="19">
        <v>0</v>
      </c>
      <c r="AT154" s="19">
        <v>0</v>
      </c>
      <c r="AU154" s="26">
        <f t="shared" ref="AU154:AU171" si="39">IF(BA154&lt;1,-1)</f>
        <v>-1</v>
      </c>
      <c r="AV154" s="19">
        <v>0</v>
      </c>
      <c r="AW154" s="19">
        <v>0</v>
      </c>
      <c r="AX154" s="19">
        <v>1</v>
      </c>
      <c r="AY154" s="19">
        <v>0</v>
      </c>
      <c r="AZ154" s="19">
        <v>0</v>
      </c>
      <c r="BA154" s="19">
        <v>0</v>
      </c>
      <c r="BB154" s="19">
        <v>0</v>
      </c>
      <c r="BC154" s="19">
        <v>0</v>
      </c>
      <c r="BD154" s="28"/>
      <c r="BE154" s="20"/>
      <c r="BF154" s="20"/>
      <c r="BG154" s="20"/>
      <c r="BH154" s="20"/>
      <c r="BI154" s="20"/>
      <c r="BJ154" s="19">
        <v>0</v>
      </c>
      <c r="BK154" s="20"/>
      <c r="BL154" s="20"/>
      <c r="BM154" s="20"/>
      <c r="BN154" s="20"/>
      <c r="BO154" s="20"/>
    </row>
    <row r="155" spans="1:67" ht="112" hidden="1" x14ac:dyDescent="0.2">
      <c r="A155" s="17" t="s">
        <v>466</v>
      </c>
      <c r="B155" s="17" t="s">
        <v>593</v>
      </c>
      <c r="C155" s="64" t="s">
        <v>2172</v>
      </c>
      <c r="D155" s="18" t="s">
        <v>678</v>
      </c>
      <c r="E155" s="18" t="s">
        <v>92</v>
      </c>
      <c r="F155" s="19">
        <v>1</v>
      </c>
      <c r="G155" s="19">
        <v>1</v>
      </c>
      <c r="H155" s="19">
        <v>1</v>
      </c>
      <c r="I155" s="20"/>
      <c r="J155" s="21" t="s">
        <v>2164</v>
      </c>
      <c r="K155" s="46"/>
      <c r="L155" s="21" t="s">
        <v>2165</v>
      </c>
      <c r="M155" s="45"/>
      <c r="N155" s="24">
        <f t="shared" si="33"/>
        <v>2007</v>
      </c>
      <c r="O155" s="25">
        <v>39430</v>
      </c>
      <c r="P155" s="23" t="s">
        <v>75</v>
      </c>
      <c r="Q155" s="23" t="s">
        <v>75</v>
      </c>
      <c r="R155" s="23" t="s">
        <v>75</v>
      </c>
      <c r="S155" s="23" t="s">
        <v>75</v>
      </c>
      <c r="T155" s="23" t="s">
        <v>75</v>
      </c>
      <c r="U155" s="23" t="s">
        <v>75</v>
      </c>
      <c r="V155" s="19">
        <v>1</v>
      </c>
      <c r="W155" s="19">
        <f t="shared" si="34"/>
        <v>0</v>
      </c>
      <c r="X155" s="19">
        <f t="shared" si="35"/>
        <v>0</v>
      </c>
      <c r="Y155" s="19">
        <f t="shared" si="36"/>
        <v>0</v>
      </c>
      <c r="Z155" s="19">
        <v>-1</v>
      </c>
      <c r="AA155" s="19">
        <v>-2</v>
      </c>
      <c r="AB155" s="19">
        <v>1</v>
      </c>
      <c r="AC155" s="19">
        <v>1</v>
      </c>
      <c r="AD155" s="19">
        <v>0</v>
      </c>
      <c r="AE155" s="19">
        <v>0</v>
      </c>
      <c r="AF155" s="19">
        <v>1</v>
      </c>
      <c r="AG155" s="19">
        <v>1</v>
      </c>
      <c r="AH155" s="19">
        <v>1</v>
      </c>
      <c r="AI155" s="19">
        <v>1</v>
      </c>
      <c r="AJ155" s="18" t="s">
        <v>87</v>
      </c>
      <c r="AK155" s="18" t="s">
        <v>97</v>
      </c>
      <c r="AL155" s="21" t="s">
        <v>2166</v>
      </c>
      <c r="AM155" s="19">
        <f t="shared" si="38"/>
        <v>3</v>
      </c>
      <c r="AN155" s="19">
        <v>1</v>
      </c>
      <c r="AO155" s="19">
        <v>1</v>
      </c>
      <c r="AP155" s="19">
        <v>1</v>
      </c>
      <c r="AQ155" s="19">
        <v>1</v>
      </c>
      <c r="AR155" s="19">
        <v>1</v>
      </c>
      <c r="AS155" s="19">
        <v>0</v>
      </c>
      <c r="AT155" s="19">
        <v>0</v>
      </c>
      <c r="AU155" s="26">
        <f t="shared" si="39"/>
        <v>-1</v>
      </c>
      <c r="AV155" s="19">
        <v>0</v>
      </c>
      <c r="AW155" s="19">
        <v>0</v>
      </c>
      <c r="AX155" s="19">
        <v>0</v>
      </c>
      <c r="AY155" s="19">
        <v>0</v>
      </c>
      <c r="AZ155" s="19">
        <v>-1</v>
      </c>
      <c r="BA155" s="19">
        <v>-1</v>
      </c>
      <c r="BB155" s="19">
        <v>-1</v>
      </c>
      <c r="BC155" s="19">
        <v>-1</v>
      </c>
      <c r="BD155" s="28"/>
      <c r="BE155" s="20"/>
      <c r="BF155" s="20"/>
      <c r="BG155" s="20"/>
      <c r="BH155" s="20"/>
      <c r="BI155" s="20"/>
      <c r="BJ155" s="19">
        <v>1</v>
      </c>
      <c r="BK155" s="20"/>
      <c r="BL155" s="20"/>
      <c r="BM155" s="20"/>
      <c r="BN155" s="20"/>
      <c r="BO155" s="20"/>
    </row>
    <row r="156" spans="1:67" ht="112" hidden="1" x14ac:dyDescent="0.2">
      <c r="A156" s="17" t="s">
        <v>466</v>
      </c>
      <c r="B156" s="17" t="s">
        <v>593</v>
      </c>
      <c r="C156" s="64" t="s">
        <v>681</v>
      </c>
      <c r="D156" s="18" t="s">
        <v>678</v>
      </c>
      <c r="E156" s="18" t="s">
        <v>92</v>
      </c>
      <c r="F156" s="19">
        <v>1</v>
      </c>
      <c r="G156" s="19">
        <v>1</v>
      </c>
      <c r="H156" s="19">
        <v>1</v>
      </c>
      <c r="I156" s="20"/>
      <c r="J156" s="21" t="s">
        <v>2164</v>
      </c>
      <c r="K156" s="46"/>
      <c r="L156" s="21" t="s">
        <v>2165</v>
      </c>
      <c r="M156" s="45"/>
      <c r="N156" s="24">
        <f t="shared" si="33"/>
        <v>2007</v>
      </c>
      <c r="O156" s="25">
        <v>39430</v>
      </c>
      <c r="P156" s="23" t="s">
        <v>75</v>
      </c>
      <c r="Q156" s="23" t="s">
        <v>75</v>
      </c>
      <c r="R156" s="23" t="s">
        <v>75</v>
      </c>
      <c r="S156" s="23" t="s">
        <v>75</v>
      </c>
      <c r="T156" s="23" t="s">
        <v>75</v>
      </c>
      <c r="U156" s="23" t="s">
        <v>75</v>
      </c>
      <c r="V156" s="19">
        <v>1</v>
      </c>
      <c r="W156" s="19">
        <f t="shared" si="34"/>
        <v>0</v>
      </c>
      <c r="X156" s="19">
        <f t="shared" si="35"/>
        <v>0</v>
      </c>
      <c r="Y156" s="19">
        <f t="shared" si="36"/>
        <v>0</v>
      </c>
      <c r="Z156" s="19">
        <v>-1</v>
      </c>
      <c r="AA156" s="19">
        <v>-2</v>
      </c>
      <c r="AB156" s="19">
        <v>1</v>
      </c>
      <c r="AC156" s="19">
        <v>1</v>
      </c>
      <c r="AD156" s="19">
        <v>0</v>
      </c>
      <c r="AE156" s="19">
        <v>0</v>
      </c>
      <c r="AF156" s="19">
        <v>1</v>
      </c>
      <c r="AG156" s="19">
        <v>1</v>
      </c>
      <c r="AH156" s="19">
        <v>1</v>
      </c>
      <c r="AI156" s="19">
        <v>1</v>
      </c>
      <c r="AJ156" s="18" t="s">
        <v>87</v>
      </c>
      <c r="AK156" s="18" t="s">
        <v>97</v>
      </c>
      <c r="AL156" s="21" t="s">
        <v>2166</v>
      </c>
      <c r="AM156" s="19">
        <f t="shared" si="38"/>
        <v>3</v>
      </c>
      <c r="AN156" s="19">
        <v>1</v>
      </c>
      <c r="AO156" s="19">
        <v>1</v>
      </c>
      <c r="AP156" s="19">
        <v>1</v>
      </c>
      <c r="AQ156" s="19">
        <v>1</v>
      </c>
      <c r="AR156" s="19">
        <v>1</v>
      </c>
      <c r="AS156" s="19">
        <v>0</v>
      </c>
      <c r="AT156" s="19">
        <v>0</v>
      </c>
      <c r="AU156" s="26">
        <f t="shared" si="39"/>
        <v>-1</v>
      </c>
      <c r="AV156" s="19">
        <v>0</v>
      </c>
      <c r="AW156" s="19">
        <v>0</v>
      </c>
      <c r="AX156" s="19">
        <v>0</v>
      </c>
      <c r="AY156" s="19">
        <v>0</v>
      </c>
      <c r="AZ156" s="19">
        <v>-1</v>
      </c>
      <c r="BA156" s="19">
        <v>-1</v>
      </c>
      <c r="BB156" s="19">
        <v>-1</v>
      </c>
      <c r="BC156" s="19">
        <v>-1</v>
      </c>
      <c r="BD156" s="28"/>
      <c r="BE156" s="20"/>
      <c r="BF156" s="20"/>
      <c r="BG156" s="20"/>
      <c r="BH156" s="20"/>
      <c r="BI156" s="20"/>
      <c r="BJ156" s="19">
        <v>1</v>
      </c>
      <c r="BK156" s="20"/>
      <c r="BL156" s="20"/>
      <c r="BM156" s="20"/>
      <c r="BN156" s="20"/>
      <c r="BO156" s="20"/>
    </row>
    <row r="157" spans="1:67" ht="128" hidden="1" x14ac:dyDescent="0.2">
      <c r="A157" s="17" t="s">
        <v>67</v>
      </c>
      <c r="B157" s="17" t="s">
        <v>676</v>
      </c>
      <c r="C157" s="64" t="s">
        <v>681</v>
      </c>
      <c r="D157" s="18" t="s">
        <v>678</v>
      </c>
      <c r="E157" s="18" t="s">
        <v>92</v>
      </c>
      <c r="F157" s="19">
        <v>1</v>
      </c>
      <c r="G157" s="19">
        <v>1</v>
      </c>
      <c r="H157" s="19">
        <v>1</v>
      </c>
      <c r="I157" s="20"/>
      <c r="J157" s="21" t="s">
        <v>679</v>
      </c>
      <c r="K157" s="46"/>
      <c r="L157" s="375" t="s">
        <v>3210</v>
      </c>
      <c r="M157" s="45"/>
      <c r="N157" s="24">
        <f t="shared" si="33"/>
        <v>2013</v>
      </c>
      <c r="O157" s="25">
        <v>41288</v>
      </c>
      <c r="P157" s="23" t="s">
        <v>75</v>
      </c>
      <c r="Q157" s="23" t="s">
        <v>75</v>
      </c>
      <c r="R157" s="23" t="s">
        <v>75</v>
      </c>
      <c r="S157" s="23" t="s">
        <v>75</v>
      </c>
      <c r="T157" s="23" t="s">
        <v>75</v>
      </c>
      <c r="U157" s="23" t="s">
        <v>75</v>
      </c>
      <c r="V157" s="19">
        <v>1</v>
      </c>
      <c r="W157" s="19">
        <f t="shared" si="34"/>
        <v>0</v>
      </c>
      <c r="X157" s="19">
        <f t="shared" si="35"/>
        <v>0</v>
      </c>
      <c r="Y157" s="19">
        <f t="shared" si="36"/>
        <v>0</v>
      </c>
      <c r="Z157" s="19">
        <v>-1</v>
      </c>
      <c r="AA157" s="19">
        <v>-2</v>
      </c>
      <c r="AB157" s="19">
        <v>0</v>
      </c>
      <c r="AC157" s="19">
        <v>0</v>
      </c>
      <c r="AD157" s="19">
        <v>0</v>
      </c>
      <c r="AE157" s="19">
        <v>1</v>
      </c>
      <c r="AF157" s="19">
        <v>1</v>
      </c>
      <c r="AG157" s="19">
        <v>1</v>
      </c>
      <c r="AH157" s="19">
        <v>1</v>
      </c>
      <c r="AI157" s="19">
        <v>1</v>
      </c>
      <c r="AJ157" s="18" t="s">
        <v>87</v>
      </c>
      <c r="AK157" s="18" t="s">
        <v>97</v>
      </c>
      <c r="AL157" s="21" t="s">
        <v>680</v>
      </c>
      <c r="AM157" s="19">
        <f t="shared" si="38"/>
        <v>3</v>
      </c>
      <c r="AN157" s="19">
        <v>1</v>
      </c>
      <c r="AO157" s="19">
        <v>1</v>
      </c>
      <c r="AP157" s="19">
        <v>1</v>
      </c>
      <c r="AQ157" s="19">
        <v>0</v>
      </c>
      <c r="AR157" s="19">
        <v>-1</v>
      </c>
      <c r="AS157" s="19">
        <v>0</v>
      </c>
      <c r="AT157" s="19">
        <v>0</v>
      </c>
      <c r="AU157" s="26">
        <f t="shared" si="39"/>
        <v>-1</v>
      </c>
      <c r="AV157" s="19">
        <v>0</v>
      </c>
      <c r="AW157" s="19">
        <v>0</v>
      </c>
      <c r="AX157" s="19">
        <v>0</v>
      </c>
      <c r="AY157" s="19">
        <v>0</v>
      </c>
      <c r="AZ157" s="19">
        <v>0</v>
      </c>
      <c r="BA157" s="19">
        <v>0</v>
      </c>
      <c r="BB157" s="19">
        <v>0</v>
      </c>
      <c r="BC157" s="19">
        <v>0</v>
      </c>
      <c r="BD157" s="28"/>
      <c r="BE157" s="20"/>
      <c r="BF157" s="20"/>
      <c r="BG157" s="20"/>
      <c r="BH157" s="20"/>
      <c r="BI157" s="20"/>
      <c r="BJ157" s="19">
        <v>1</v>
      </c>
      <c r="BK157" s="20"/>
      <c r="BL157" s="20"/>
      <c r="BM157" s="20"/>
      <c r="BN157" s="20"/>
      <c r="BO157" s="20"/>
    </row>
    <row r="158" spans="1:67" ht="224" hidden="1" x14ac:dyDescent="0.2">
      <c r="A158" s="17" t="s">
        <v>67</v>
      </c>
      <c r="B158" s="42"/>
      <c r="C158" s="64" t="s">
        <v>1306</v>
      </c>
      <c r="D158" s="18" t="s">
        <v>69</v>
      </c>
      <c r="E158" s="18" t="s">
        <v>302</v>
      </c>
      <c r="F158" s="19">
        <v>1</v>
      </c>
      <c r="G158" s="19">
        <v>1</v>
      </c>
      <c r="H158" s="19">
        <v>1</v>
      </c>
      <c r="I158" s="20"/>
      <c r="J158" s="21" t="s">
        <v>1291</v>
      </c>
      <c r="K158" s="46"/>
      <c r="L158" s="21" t="s">
        <v>1292</v>
      </c>
      <c r="M158" s="25"/>
      <c r="N158" s="24">
        <f t="shared" si="33"/>
        <v>2014</v>
      </c>
      <c r="O158" s="25">
        <v>41990</v>
      </c>
      <c r="P158" s="23" t="s">
        <v>75</v>
      </c>
      <c r="Q158" s="23" t="s">
        <v>75</v>
      </c>
      <c r="R158" s="23" t="s">
        <v>75</v>
      </c>
      <c r="S158" s="23" t="s">
        <v>75</v>
      </c>
      <c r="T158" s="23" t="s">
        <v>75</v>
      </c>
      <c r="U158" s="23" t="s">
        <v>75</v>
      </c>
      <c r="V158" s="19">
        <v>1</v>
      </c>
      <c r="W158" s="19">
        <f t="shared" si="34"/>
        <v>0</v>
      </c>
      <c r="X158" s="19">
        <f t="shared" si="35"/>
        <v>0</v>
      </c>
      <c r="Y158" s="19">
        <f t="shared" si="36"/>
        <v>0</v>
      </c>
      <c r="Z158" s="19">
        <v>-1</v>
      </c>
      <c r="AA158" s="19">
        <v>-2</v>
      </c>
      <c r="AB158" s="19">
        <v>1</v>
      </c>
      <c r="AC158" s="26">
        <v>0</v>
      </c>
      <c r="AD158" s="19">
        <v>1</v>
      </c>
      <c r="AE158" s="26">
        <v>0</v>
      </c>
      <c r="AF158" s="26">
        <v>0</v>
      </c>
      <c r="AG158" s="19">
        <v>0</v>
      </c>
      <c r="AH158" s="19">
        <v>1</v>
      </c>
      <c r="AI158" s="26">
        <v>0</v>
      </c>
      <c r="AJ158" s="18" t="s">
        <v>76</v>
      </c>
      <c r="AK158" s="18" t="s">
        <v>77</v>
      </c>
      <c r="AL158" s="21" t="s">
        <v>1293</v>
      </c>
      <c r="AM158" s="19">
        <f t="shared" si="38"/>
        <v>2</v>
      </c>
      <c r="AN158" s="19">
        <v>0</v>
      </c>
      <c r="AO158" s="19">
        <v>1</v>
      </c>
      <c r="AP158" s="19">
        <v>1</v>
      </c>
      <c r="AQ158" s="19">
        <v>-1</v>
      </c>
      <c r="AR158" s="19">
        <v>1</v>
      </c>
      <c r="AS158" s="19">
        <v>0</v>
      </c>
      <c r="AT158" s="19">
        <v>0</v>
      </c>
      <c r="AU158" s="26">
        <f t="shared" si="39"/>
        <v>-1</v>
      </c>
      <c r="AV158" s="19">
        <v>0</v>
      </c>
      <c r="AW158" s="19">
        <v>0</v>
      </c>
      <c r="AX158" s="19">
        <v>0</v>
      </c>
      <c r="AY158" s="19">
        <v>0</v>
      </c>
      <c r="AZ158" s="19">
        <v>0</v>
      </c>
      <c r="BA158" s="19">
        <v>0</v>
      </c>
      <c r="BB158" s="19">
        <v>0</v>
      </c>
      <c r="BC158" s="19">
        <v>0</v>
      </c>
      <c r="BD158" s="28"/>
      <c r="BE158" s="20"/>
      <c r="BF158" s="20"/>
      <c r="BG158" s="20"/>
      <c r="BH158" s="20"/>
      <c r="BI158" s="20"/>
      <c r="BJ158" s="19">
        <v>1</v>
      </c>
      <c r="BK158" s="20"/>
      <c r="BL158" s="20"/>
      <c r="BM158" s="20"/>
      <c r="BN158" s="20"/>
      <c r="BO158" s="20"/>
    </row>
    <row r="159" spans="1:67" ht="395" hidden="1" x14ac:dyDescent="0.2">
      <c r="A159" s="29" t="s">
        <v>186</v>
      </c>
      <c r="B159" s="30"/>
      <c r="C159" s="97" t="s">
        <v>2618</v>
      </c>
      <c r="D159" s="31" t="s">
        <v>270</v>
      </c>
      <c r="E159" s="31" t="s">
        <v>92</v>
      </c>
      <c r="F159" s="32">
        <v>1</v>
      </c>
      <c r="G159" s="32">
        <v>0</v>
      </c>
      <c r="H159" s="32">
        <v>0</v>
      </c>
      <c r="I159" s="33"/>
      <c r="J159" s="34" t="s">
        <v>2490</v>
      </c>
      <c r="K159" s="35"/>
      <c r="L159" s="34" t="s">
        <v>2496</v>
      </c>
      <c r="M159" s="36" t="s">
        <v>2244</v>
      </c>
      <c r="N159" s="24">
        <f t="shared" si="33"/>
        <v>1999</v>
      </c>
      <c r="O159" s="37">
        <v>36453</v>
      </c>
      <c r="P159" s="37">
        <v>36466</v>
      </c>
      <c r="Q159" s="36" t="s">
        <v>75</v>
      </c>
      <c r="R159" s="36" t="s">
        <v>75</v>
      </c>
      <c r="S159" s="36" t="s">
        <v>75</v>
      </c>
      <c r="T159" s="36" t="s">
        <v>75</v>
      </c>
      <c r="U159" s="36" t="s">
        <v>75</v>
      </c>
      <c r="V159" s="32">
        <v>1</v>
      </c>
      <c r="W159" s="19">
        <f t="shared" si="34"/>
        <v>0</v>
      </c>
      <c r="X159" s="19">
        <f t="shared" si="35"/>
        <v>0</v>
      </c>
      <c r="Y159" s="19">
        <f t="shared" si="36"/>
        <v>0</v>
      </c>
      <c r="Z159" s="96">
        <v>-1</v>
      </c>
      <c r="AA159" s="96">
        <v>-2</v>
      </c>
      <c r="AB159" s="32">
        <v>1</v>
      </c>
      <c r="AC159" s="32">
        <v>1</v>
      </c>
      <c r="AD159" s="32">
        <v>0</v>
      </c>
      <c r="AE159" s="32">
        <v>0</v>
      </c>
      <c r="AF159" s="32">
        <v>1</v>
      </c>
      <c r="AG159" s="32">
        <v>1</v>
      </c>
      <c r="AH159" s="32">
        <v>1</v>
      </c>
      <c r="AI159" s="32">
        <v>1</v>
      </c>
      <c r="AJ159" s="31" t="s">
        <v>96</v>
      </c>
      <c r="AK159" s="31" t="s">
        <v>97</v>
      </c>
      <c r="AL159" s="34" t="s">
        <v>2493</v>
      </c>
      <c r="AM159" s="19">
        <f t="shared" si="38"/>
        <v>3</v>
      </c>
      <c r="AN159" s="32">
        <v>1</v>
      </c>
      <c r="AO159" s="32">
        <v>1</v>
      </c>
      <c r="AP159" s="32">
        <v>1</v>
      </c>
      <c r="AQ159" s="32">
        <v>1</v>
      </c>
      <c r="AR159" s="32">
        <v>1</v>
      </c>
      <c r="AS159" s="33"/>
      <c r="AT159" s="32">
        <v>0</v>
      </c>
      <c r="AU159" s="26">
        <f t="shared" si="39"/>
        <v>-1</v>
      </c>
      <c r="AV159" s="32">
        <v>1</v>
      </c>
      <c r="AW159" s="32">
        <v>0</v>
      </c>
      <c r="AX159" s="32">
        <v>0</v>
      </c>
      <c r="AY159" s="19">
        <v>0</v>
      </c>
      <c r="AZ159" s="32">
        <v>0</v>
      </c>
      <c r="BA159" s="32">
        <v>0</v>
      </c>
      <c r="BB159" s="32">
        <v>0</v>
      </c>
      <c r="BC159" s="32">
        <v>0</v>
      </c>
      <c r="BD159" s="28"/>
      <c r="BE159" s="33"/>
      <c r="BF159" s="34" t="s">
        <v>2494</v>
      </c>
      <c r="BG159" s="33"/>
      <c r="BH159" s="33"/>
      <c r="BI159" s="32">
        <v>1</v>
      </c>
      <c r="BJ159" s="32">
        <v>1</v>
      </c>
      <c r="BK159" s="33"/>
      <c r="BL159" s="33"/>
      <c r="BM159" s="33"/>
      <c r="BN159" s="33"/>
      <c r="BO159" s="33"/>
    </row>
    <row r="160" spans="1:67" ht="224" hidden="1" x14ac:dyDescent="0.2">
      <c r="A160" s="17" t="s">
        <v>112</v>
      </c>
      <c r="B160" s="42"/>
      <c r="C160" s="64" t="s">
        <v>113</v>
      </c>
      <c r="D160" s="18" t="s">
        <v>69</v>
      </c>
      <c r="E160" s="18" t="s">
        <v>70</v>
      </c>
      <c r="F160" s="19">
        <v>1</v>
      </c>
      <c r="G160" s="19">
        <v>0</v>
      </c>
      <c r="H160" s="19">
        <v>0</v>
      </c>
      <c r="I160" s="20"/>
      <c r="J160" s="44"/>
      <c r="K160" s="43"/>
      <c r="L160" s="21" t="s">
        <v>114</v>
      </c>
      <c r="M160" s="24">
        <v>2003</v>
      </c>
      <c r="N160" s="24">
        <f t="shared" si="33"/>
        <v>2003</v>
      </c>
      <c r="O160" s="25">
        <v>37755</v>
      </c>
      <c r="P160" s="23" t="s">
        <v>75</v>
      </c>
      <c r="Q160" s="23" t="s">
        <v>75</v>
      </c>
      <c r="R160" s="23" t="s">
        <v>75</v>
      </c>
      <c r="S160" s="23" t="s">
        <v>75</v>
      </c>
      <c r="T160" s="23" t="s">
        <v>75</v>
      </c>
      <c r="U160" s="23" t="s">
        <v>75</v>
      </c>
      <c r="V160" s="19">
        <v>1</v>
      </c>
      <c r="W160" s="19">
        <f t="shared" si="34"/>
        <v>0</v>
      </c>
      <c r="X160" s="19">
        <f t="shared" si="35"/>
        <v>0</v>
      </c>
      <c r="Y160" s="19">
        <f t="shared" si="36"/>
        <v>0</v>
      </c>
      <c r="Z160" s="19">
        <v>-1</v>
      </c>
      <c r="AA160" s="19">
        <v>-2</v>
      </c>
      <c r="AB160" s="19">
        <v>0</v>
      </c>
      <c r="AC160" s="19">
        <v>0</v>
      </c>
      <c r="AD160" s="19">
        <v>1</v>
      </c>
      <c r="AE160" s="19">
        <v>1</v>
      </c>
      <c r="AF160" s="19">
        <v>0</v>
      </c>
      <c r="AG160" s="19">
        <v>-1</v>
      </c>
      <c r="AH160" s="26">
        <v>1</v>
      </c>
      <c r="AI160" s="26">
        <v>0</v>
      </c>
      <c r="AJ160" s="18" t="s">
        <v>76</v>
      </c>
      <c r="AK160" s="18" t="s">
        <v>77</v>
      </c>
      <c r="AL160" s="21" t="s">
        <v>110</v>
      </c>
      <c r="AM160" s="19">
        <f t="shared" si="38"/>
        <v>1</v>
      </c>
      <c r="AN160" s="26">
        <v>1</v>
      </c>
      <c r="AO160" s="26">
        <v>0</v>
      </c>
      <c r="AP160" s="26">
        <v>0</v>
      </c>
      <c r="AQ160" s="26">
        <v>0</v>
      </c>
      <c r="AR160" s="26">
        <v>0</v>
      </c>
      <c r="AS160" s="26">
        <v>1</v>
      </c>
      <c r="AT160" s="26">
        <v>0</v>
      </c>
      <c r="AU160" s="26">
        <f t="shared" si="39"/>
        <v>-1</v>
      </c>
      <c r="AV160" s="19">
        <v>1</v>
      </c>
      <c r="AW160" s="26">
        <v>0</v>
      </c>
      <c r="AX160" s="19">
        <v>0</v>
      </c>
      <c r="AY160" s="19">
        <v>0</v>
      </c>
      <c r="AZ160" s="26">
        <v>0</v>
      </c>
      <c r="BA160" s="26">
        <v>0</v>
      </c>
      <c r="BB160" s="26">
        <v>0</v>
      </c>
      <c r="BC160" s="26">
        <v>0</v>
      </c>
      <c r="BD160" s="28"/>
      <c r="BE160" s="20"/>
      <c r="BF160" s="20"/>
      <c r="BG160" s="20"/>
      <c r="BH160" s="18" t="s">
        <v>111</v>
      </c>
      <c r="BI160" s="20"/>
      <c r="BJ160" s="26">
        <v>1</v>
      </c>
      <c r="BK160" s="20"/>
      <c r="BL160" s="20"/>
      <c r="BM160" s="20"/>
      <c r="BN160" s="20"/>
      <c r="BO160" s="20"/>
    </row>
    <row r="161" spans="1:67" ht="144" hidden="1" x14ac:dyDescent="0.2">
      <c r="A161" s="17" t="s">
        <v>502</v>
      </c>
      <c r="B161" s="17" t="s">
        <v>197</v>
      </c>
      <c r="C161" s="64" t="s">
        <v>503</v>
      </c>
      <c r="D161" s="18" t="s">
        <v>69</v>
      </c>
      <c r="E161" s="18" t="s">
        <v>92</v>
      </c>
      <c r="F161" s="19">
        <v>1</v>
      </c>
      <c r="G161" s="19">
        <v>1</v>
      </c>
      <c r="H161" s="19">
        <v>0</v>
      </c>
      <c r="I161" s="20"/>
      <c r="J161" s="21" t="s">
        <v>496</v>
      </c>
      <c r="K161" s="22" t="s">
        <v>497</v>
      </c>
      <c r="L161" s="377" t="s">
        <v>504</v>
      </c>
      <c r="M161" s="25">
        <v>37719</v>
      </c>
      <c r="N161" s="24">
        <f t="shared" si="33"/>
        <v>2011</v>
      </c>
      <c r="O161" s="25">
        <v>40820</v>
      </c>
      <c r="P161" s="23" t="s">
        <v>75</v>
      </c>
      <c r="Q161" s="25">
        <v>40820</v>
      </c>
      <c r="R161" s="23" t="s">
        <v>75</v>
      </c>
      <c r="S161" s="23" t="s">
        <v>75</v>
      </c>
      <c r="T161" s="23" t="s">
        <v>75</v>
      </c>
      <c r="U161" s="23" t="s">
        <v>75</v>
      </c>
      <c r="V161" s="19">
        <v>1</v>
      </c>
      <c r="W161" s="19">
        <f t="shared" si="34"/>
        <v>1</v>
      </c>
      <c r="X161" s="19">
        <f t="shared" si="35"/>
        <v>0</v>
      </c>
      <c r="Y161" s="19">
        <f t="shared" si="36"/>
        <v>0</v>
      </c>
      <c r="Z161" s="19">
        <v>-1</v>
      </c>
      <c r="AA161" s="19">
        <v>-2</v>
      </c>
      <c r="AB161" s="19">
        <v>0</v>
      </c>
      <c r="AC161" s="19">
        <v>0</v>
      </c>
      <c r="AD161" s="19">
        <v>1</v>
      </c>
      <c r="AE161" s="19">
        <v>0</v>
      </c>
      <c r="AF161" s="19">
        <v>1</v>
      </c>
      <c r="AG161" s="19">
        <v>-1</v>
      </c>
      <c r="AH161" s="19">
        <v>1</v>
      </c>
      <c r="AI161" s="26">
        <v>0</v>
      </c>
      <c r="AJ161" s="18" t="s">
        <v>76</v>
      </c>
      <c r="AK161" s="18" t="s">
        <v>97</v>
      </c>
      <c r="AL161" s="21" t="s">
        <v>499</v>
      </c>
      <c r="AM161" s="19">
        <f t="shared" si="38"/>
        <v>3</v>
      </c>
      <c r="AN161" s="19">
        <v>1</v>
      </c>
      <c r="AO161" s="19">
        <v>1</v>
      </c>
      <c r="AP161" s="19">
        <v>0</v>
      </c>
      <c r="AQ161" s="19">
        <v>1</v>
      </c>
      <c r="AR161" s="19">
        <v>1</v>
      </c>
      <c r="AS161" s="19">
        <v>0</v>
      </c>
      <c r="AT161" s="26">
        <v>0</v>
      </c>
      <c r="AU161" s="26">
        <f t="shared" si="39"/>
        <v>-1</v>
      </c>
      <c r="AV161" s="19">
        <v>0</v>
      </c>
      <c r="AW161" s="26">
        <v>0</v>
      </c>
      <c r="AX161" s="19">
        <v>0</v>
      </c>
      <c r="AY161" s="19">
        <v>0</v>
      </c>
      <c r="AZ161" s="19">
        <v>0</v>
      </c>
      <c r="BA161" s="19">
        <v>0</v>
      </c>
      <c r="BB161" s="19">
        <v>0</v>
      </c>
      <c r="BC161" s="19">
        <v>0</v>
      </c>
      <c r="BD161" s="28"/>
      <c r="BE161" s="20"/>
      <c r="BF161" s="20"/>
      <c r="BG161" s="20"/>
      <c r="BH161" s="20"/>
      <c r="BI161" s="20"/>
      <c r="BJ161" s="19">
        <v>1</v>
      </c>
      <c r="BK161" s="20"/>
      <c r="BL161" s="20"/>
      <c r="BM161" s="20"/>
      <c r="BN161" s="20"/>
      <c r="BO161" s="20"/>
    </row>
    <row r="162" spans="1:67" ht="48" hidden="1" x14ac:dyDescent="0.2">
      <c r="A162" s="17" t="s">
        <v>202</v>
      </c>
      <c r="B162" s="42"/>
      <c r="C162" s="64" t="s">
        <v>203</v>
      </c>
      <c r="D162" s="18" t="s">
        <v>69</v>
      </c>
      <c r="E162" s="18" t="s">
        <v>204</v>
      </c>
      <c r="F162" s="19">
        <v>1</v>
      </c>
      <c r="G162" s="19">
        <v>0</v>
      </c>
      <c r="H162" s="19">
        <v>0</v>
      </c>
      <c r="I162" s="20"/>
      <c r="J162" s="44"/>
      <c r="K162" s="43"/>
      <c r="L162" s="21" t="s">
        <v>205</v>
      </c>
      <c r="M162" s="24">
        <v>1989</v>
      </c>
      <c r="N162" s="24">
        <f t="shared" si="33"/>
        <v>2006</v>
      </c>
      <c r="O162" s="25">
        <v>38900</v>
      </c>
      <c r="P162" s="23" t="s">
        <v>75</v>
      </c>
      <c r="Q162" s="23" t="s">
        <v>75</v>
      </c>
      <c r="R162" s="23" t="s">
        <v>75</v>
      </c>
      <c r="S162" s="23" t="s">
        <v>75</v>
      </c>
      <c r="T162" s="23" t="s">
        <v>75</v>
      </c>
      <c r="U162" s="23" t="s">
        <v>75</v>
      </c>
      <c r="V162" s="19">
        <v>1</v>
      </c>
      <c r="W162" s="19">
        <f t="shared" si="34"/>
        <v>0</v>
      </c>
      <c r="X162" s="19">
        <f t="shared" si="35"/>
        <v>0</v>
      </c>
      <c r="Y162" s="19">
        <f t="shared" si="36"/>
        <v>0</v>
      </c>
      <c r="Z162" s="19">
        <v>-1</v>
      </c>
      <c r="AA162" s="19">
        <v>-2</v>
      </c>
      <c r="AB162" s="19">
        <v>0</v>
      </c>
      <c r="AC162" s="19">
        <v>0</v>
      </c>
      <c r="AD162" s="19">
        <v>1</v>
      </c>
      <c r="AE162" s="19">
        <v>1</v>
      </c>
      <c r="AF162" s="19">
        <v>1</v>
      </c>
      <c r="AG162" s="19">
        <v>-1</v>
      </c>
      <c r="AH162" s="19">
        <v>0</v>
      </c>
      <c r="AI162" s="26">
        <v>0</v>
      </c>
      <c r="AJ162" s="18" t="s">
        <v>76</v>
      </c>
      <c r="AK162" s="18" t="s">
        <v>97</v>
      </c>
      <c r="AL162" s="21" t="s">
        <v>206</v>
      </c>
      <c r="AM162" s="19">
        <v>7</v>
      </c>
      <c r="AN162" s="19">
        <v>0</v>
      </c>
      <c r="AO162" s="19">
        <v>0</v>
      </c>
      <c r="AP162" s="19">
        <v>0</v>
      </c>
      <c r="AQ162" s="19">
        <v>-1</v>
      </c>
      <c r="AR162" s="19">
        <v>1</v>
      </c>
      <c r="AS162" s="19">
        <v>0</v>
      </c>
      <c r="AT162" s="26">
        <v>0</v>
      </c>
      <c r="AU162" s="26">
        <f t="shared" si="39"/>
        <v>-1</v>
      </c>
      <c r="AV162" s="19">
        <v>0</v>
      </c>
      <c r="AW162" s="26">
        <v>0</v>
      </c>
      <c r="AX162" s="19">
        <v>0</v>
      </c>
      <c r="AY162" s="19">
        <v>0</v>
      </c>
      <c r="AZ162" s="19">
        <v>1</v>
      </c>
      <c r="BA162" s="19">
        <v>0</v>
      </c>
      <c r="BB162" s="19">
        <v>0</v>
      </c>
      <c r="BC162" s="19">
        <v>0</v>
      </c>
      <c r="BD162" s="28"/>
      <c r="BE162" s="20"/>
      <c r="BF162" s="20"/>
      <c r="BG162" s="19">
        <v>-1</v>
      </c>
      <c r="BH162" s="20"/>
      <c r="BI162" s="20"/>
      <c r="BJ162" s="19">
        <v>1</v>
      </c>
      <c r="BK162" s="20"/>
      <c r="BL162" s="20"/>
      <c r="BM162" s="20"/>
      <c r="BN162" s="20"/>
      <c r="BO162" s="20"/>
    </row>
    <row r="163" spans="1:67" ht="16" hidden="1" x14ac:dyDescent="0.2">
      <c r="A163" s="17" t="s">
        <v>112</v>
      </c>
      <c r="B163" s="42"/>
      <c r="C163" s="64" t="s">
        <v>877</v>
      </c>
      <c r="D163" s="18" t="s">
        <v>69</v>
      </c>
      <c r="E163" s="18" t="s">
        <v>70</v>
      </c>
      <c r="F163" s="19">
        <v>1</v>
      </c>
      <c r="G163" s="19">
        <v>0</v>
      </c>
      <c r="H163" s="19">
        <v>0</v>
      </c>
      <c r="I163" s="20"/>
      <c r="J163" s="21" t="s">
        <v>878</v>
      </c>
      <c r="K163" s="43"/>
      <c r="L163" s="18" t="s">
        <v>879</v>
      </c>
      <c r="M163" s="24">
        <v>1991</v>
      </c>
      <c r="N163" s="24">
        <f t="shared" si="33"/>
        <v>2003</v>
      </c>
      <c r="O163" s="25">
        <v>37698</v>
      </c>
      <c r="P163" s="23" t="s">
        <v>75</v>
      </c>
      <c r="Q163" s="23" t="s">
        <v>75</v>
      </c>
      <c r="R163" s="23" t="s">
        <v>75</v>
      </c>
      <c r="S163" s="23" t="s">
        <v>75</v>
      </c>
      <c r="T163" s="23" t="s">
        <v>75</v>
      </c>
      <c r="U163" s="23" t="s">
        <v>75</v>
      </c>
      <c r="V163" s="19">
        <v>1</v>
      </c>
      <c r="W163" s="19">
        <f t="shared" si="34"/>
        <v>0</v>
      </c>
      <c r="X163" s="19">
        <f t="shared" si="35"/>
        <v>0</v>
      </c>
      <c r="Y163" s="19">
        <f t="shared" si="36"/>
        <v>0</v>
      </c>
      <c r="Z163" s="19">
        <v>-1</v>
      </c>
      <c r="AA163" s="19">
        <v>-2</v>
      </c>
      <c r="AB163" s="19">
        <v>0</v>
      </c>
      <c r="AC163" s="19">
        <v>0</v>
      </c>
      <c r="AD163" s="19">
        <v>1</v>
      </c>
      <c r="AE163" s="19">
        <v>0</v>
      </c>
      <c r="AF163" s="19">
        <v>0</v>
      </c>
      <c r="AG163" s="19">
        <v>-1</v>
      </c>
      <c r="AH163" s="26">
        <v>1</v>
      </c>
      <c r="AI163" s="26">
        <v>0</v>
      </c>
      <c r="AJ163" s="18" t="s">
        <v>76</v>
      </c>
      <c r="AK163" s="18" t="s">
        <v>77</v>
      </c>
      <c r="AL163" s="21" t="s">
        <v>880</v>
      </c>
      <c r="AM163" s="19">
        <f>IF(AND(AN163=1,AO163=1),3,IF(AND(AN163=1,OR(AO163=0,AO163=-1)),1,IF(AND(OR(AN163=0,AN163=-1),AO163=1),2,IF(AND(AN163=0,AN163=-1),OR(AO163=0,AO163=-1),4))))</f>
        <v>1</v>
      </c>
      <c r="AN163" s="26">
        <v>1</v>
      </c>
      <c r="AO163" s="26">
        <v>0</v>
      </c>
      <c r="AP163" s="26">
        <v>0</v>
      </c>
      <c r="AQ163" s="26">
        <v>-1</v>
      </c>
      <c r="AR163" s="26">
        <v>-1</v>
      </c>
      <c r="AS163" s="26">
        <v>0</v>
      </c>
      <c r="AT163" s="26">
        <v>0</v>
      </c>
      <c r="AU163" s="26">
        <f t="shared" si="39"/>
        <v>-1</v>
      </c>
      <c r="AV163" s="26">
        <v>0</v>
      </c>
      <c r="AW163" s="26">
        <v>0</v>
      </c>
      <c r="AX163" s="19">
        <v>0</v>
      </c>
      <c r="AY163" s="19">
        <v>0</v>
      </c>
      <c r="AZ163" s="26">
        <v>0</v>
      </c>
      <c r="BA163" s="26">
        <v>0</v>
      </c>
      <c r="BB163" s="26">
        <v>0</v>
      </c>
      <c r="BC163" s="26">
        <v>0</v>
      </c>
      <c r="BD163" s="28"/>
      <c r="BE163" s="20"/>
      <c r="BF163" s="20"/>
      <c r="BG163" s="20"/>
      <c r="BH163" s="18" t="s">
        <v>881</v>
      </c>
      <c r="BI163" s="20"/>
      <c r="BJ163" s="26">
        <v>1</v>
      </c>
      <c r="BK163" s="20"/>
      <c r="BL163" s="20"/>
      <c r="BM163" s="20"/>
      <c r="BN163" s="20"/>
      <c r="BO163" s="20"/>
    </row>
    <row r="164" spans="1:67" ht="80" hidden="1" x14ac:dyDescent="0.2">
      <c r="A164" s="17" t="s">
        <v>248</v>
      </c>
      <c r="B164" s="42"/>
      <c r="C164" s="64" t="s">
        <v>1896</v>
      </c>
      <c r="D164" s="18" t="s">
        <v>69</v>
      </c>
      <c r="E164" s="18" t="s">
        <v>324</v>
      </c>
      <c r="F164" s="19">
        <v>1</v>
      </c>
      <c r="G164" s="19">
        <v>0</v>
      </c>
      <c r="H164" s="19">
        <v>0</v>
      </c>
      <c r="I164" s="20"/>
      <c r="J164" s="21" t="s">
        <v>2278</v>
      </c>
      <c r="K164" s="22" t="s">
        <v>2279</v>
      </c>
      <c r="L164" s="21" t="s">
        <v>2280</v>
      </c>
      <c r="M164" s="23" t="s">
        <v>1899</v>
      </c>
      <c r="N164" s="24">
        <f t="shared" si="33"/>
        <v>2003</v>
      </c>
      <c r="O164" s="25">
        <v>37701</v>
      </c>
      <c r="P164" s="23" t="s">
        <v>75</v>
      </c>
      <c r="Q164" s="23" t="s">
        <v>75</v>
      </c>
      <c r="R164" s="23" t="s">
        <v>75</v>
      </c>
      <c r="S164" s="23" t="s">
        <v>75</v>
      </c>
      <c r="T164" s="23" t="s">
        <v>75</v>
      </c>
      <c r="U164" s="23" t="s">
        <v>75</v>
      </c>
      <c r="V164" s="19">
        <v>1</v>
      </c>
      <c r="W164" s="19">
        <f t="shared" si="34"/>
        <v>0</v>
      </c>
      <c r="X164" s="19">
        <f t="shared" si="35"/>
        <v>0</v>
      </c>
      <c r="Y164" s="19">
        <f t="shared" si="36"/>
        <v>0</v>
      </c>
      <c r="Z164" s="19">
        <v>-1</v>
      </c>
      <c r="AA164" s="19">
        <v>-2</v>
      </c>
      <c r="AB164" s="19">
        <v>0</v>
      </c>
      <c r="AC164" s="19">
        <v>1</v>
      </c>
      <c r="AD164" s="19">
        <v>1</v>
      </c>
      <c r="AE164" s="19">
        <v>1</v>
      </c>
      <c r="AF164" s="19">
        <v>0</v>
      </c>
      <c r="AG164" s="19">
        <v>-1</v>
      </c>
      <c r="AH164" s="26">
        <v>-1</v>
      </c>
      <c r="AI164" s="26">
        <v>0</v>
      </c>
      <c r="AJ164" s="18" t="s">
        <v>76</v>
      </c>
      <c r="AK164" s="18" t="s">
        <v>77</v>
      </c>
      <c r="AL164" s="21" t="s">
        <v>2281</v>
      </c>
      <c r="AM164" s="19">
        <f>IF(AND(AN164=1,AO164=1),3,IF(AND(AN164=1,OR(AO164=0,AO164=-1)),1,IF(AND(OR(AN164=0,AN164=-1),AO164=1),2,IF(AND(AN164=0,AN164=-1),OR(AO164=0,AO164=-1),4))))</f>
        <v>2</v>
      </c>
      <c r="AN164" s="19">
        <v>0</v>
      </c>
      <c r="AO164" s="19">
        <v>1</v>
      </c>
      <c r="AP164" s="19">
        <v>0</v>
      </c>
      <c r="AQ164" s="19">
        <v>-1</v>
      </c>
      <c r="AR164" s="19">
        <v>1</v>
      </c>
      <c r="AS164" s="19">
        <v>1</v>
      </c>
      <c r="AT164" s="19">
        <v>0</v>
      </c>
      <c r="AU164" s="26">
        <f t="shared" si="39"/>
        <v>-1</v>
      </c>
      <c r="AV164" s="19">
        <v>0</v>
      </c>
      <c r="AW164" s="19">
        <v>0</v>
      </c>
      <c r="AX164" s="19">
        <v>0</v>
      </c>
      <c r="AY164" s="19">
        <v>0</v>
      </c>
      <c r="AZ164" s="19">
        <v>0</v>
      </c>
      <c r="BA164" s="19">
        <v>0</v>
      </c>
      <c r="BB164" s="19">
        <v>0</v>
      </c>
      <c r="BC164" s="19">
        <v>0</v>
      </c>
      <c r="BD164" s="28"/>
      <c r="BE164" s="20"/>
      <c r="BF164" s="20"/>
      <c r="BG164" s="20"/>
      <c r="BH164" s="23" t="s">
        <v>2279</v>
      </c>
      <c r="BI164" s="19">
        <v>0</v>
      </c>
      <c r="BJ164" s="19">
        <v>1</v>
      </c>
      <c r="BK164" s="45"/>
      <c r="BL164" s="45"/>
      <c r="BM164" s="45"/>
      <c r="BN164" s="20"/>
      <c r="BO164" s="20"/>
    </row>
    <row r="165" spans="1:67" ht="16" hidden="1" x14ac:dyDescent="0.2">
      <c r="A165" s="17" t="s">
        <v>228</v>
      </c>
      <c r="B165" s="42"/>
      <c r="C165" s="64" t="s">
        <v>1896</v>
      </c>
      <c r="D165" s="18" t="s">
        <v>69</v>
      </c>
      <c r="E165" s="18" t="s">
        <v>137</v>
      </c>
      <c r="F165" s="19">
        <v>1</v>
      </c>
      <c r="G165" s="19">
        <v>0</v>
      </c>
      <c r="H165" s="20"/>
      <c r="I165" s="20"/>
      <c r="J165" s="44"/>
      <c r="K165" s="22" t="s">
        <v>1897</v>
      </c>
      <c r="L165" s="18" t="s">
        <v>1898</v>
      </c>
      <c r="M165" s="23" t="s">
        <v>1899</v>
      </c>
      <c r="N165" s="24">
        <f t="shared" si="33"/>
        <v>2004</v>
      </c>
      <c r="O165" s="25">
        <v>37987</v>
      </c>
      <c r="P165" s="23" t="s">
        <v>75</v>
      </c>
      <c r="Q165" s="25"/>
      <c r="R165" s="23" t="s">
        <v>75</v>
      </c>
      <c r="S165" s="23" t="s">
        <v>75</v>
      </c>
      <c r="T165" s="23" t="s">
        <v>75</v>
      </c>
      <c r="U165" s="23" t="s">
        <v>75</v>
      </c>
      <c r="V165" s="19">
        <v>1</v>
      </c>
      <c r="W165" s="19">
        <f t="shared" si="34"/>
        <v>0</v>
      </c>
      <c r="X165" s="19">
        <f t="shared" si="35"/>
        <v>0</v>
      </c>
      <c r="Y165" s="19">
        <f t="shared" si="36"/>
        <v>0</v>
      </c>
      <c r="Z165" s="19">
        <v>-1</v>
      </c>
      <c r="AA165" s="19">
        <v>-2</v>
      </c>
      <c r="AB165" s="19">
        <v>0</v>
      </c>
      <c r="AC165" s="19">
        <v>0</v>
      </c>
      <c r="AD165" s="19">
        <v>0</v>
      </c>
      <c r="AE165" s="19">
        <v>0</v>
      </c>
      <c r="AF165" s="19">
        <v>0</v>
      </c>
      <c r="AG165" s="19">
        <v>-1</v>
      </c>
      <c r="AH165" s="26">
        <v>1</v>
      </c>
      <c r="AI165" s="26">
        <v>0</v>
      </c>
      <c r="AJ165" s="18" t="s">
        <v>76</v>
      </c>
      <c r="AK165" s="18" t="s">
        <v>139</v>
      </c>
      <c r="AL165" s="21" t="s">
        <v>1900</v>
      </c>
      <c r="AM165" s="19">
        <v>-1</v>
      </c>
      <c r="AN165" s="19">
        <v>-1</v>
      </c>
      <c r="AO165" s="19">
        <v>-1</v>
      </c>
      <c r="AP165" s="19">
        <v>-1</v>
      </c>
      <c r="AQ165" s="19">
        <v>-1</v>
      </c>
      <c r="AR165" s="19">
        <v>-1</v>
      </c>
      <c r="AS165" s="19">
        <v>1</v>
      </c>
      <c r="AT165" s="19">
        <v>0</v>
      </c>
      <c r="AU165" s="26">
        <f t="shared" si="39"/>
        <v>-1</v>
      </c>
      <c r="AV165" s="19">
        <v>0</v>
      </c>
      <c r="AW165" s="19">
        <v>0</v>
      </c>
      <c r="AX165" s="19">
        <v>0</v>
      </c>
      <c r="AY165" s="19">
        <v>0</v>
      </c>
      <c r="AZ165" s="19">
        <v>0</v>
      </c>
      <c r="BA165" s="19">
        <v>0</v>
      </c>
      <c r="BB165" s="19">
        <v>0</v>
      </c>
      <c r="BC165" s="19">
        <v>0</v>
      </c>
      <c r="BD165" s="28"/>
      <c r="BE165" s="20"/>
      <c r="BF165" s="20"/>
      <c r="BG165" s="20"/>
      <c r="BH165" s="18" t="s">
        <v>1721</v>
      </c>
      <c r="BI165" s="19">
        <v>0</v>
      </c>
      <c r="BJ165" s="19">
        <v>1</v>
      </c>
      <c r="BK165" s="20"/>
      <c r="BL165" s="20"/>
      <c r="BM165" s="20"/>
      <c r="BN165" s="20"/>
      <c r="BO165" s="20"/>
    </row>
    <row r="166" spans="1:67" ht="144" hidden="1" x14ac:dyDescent="0.2">
      <c r="A166" s="17" t="s">
        <v>202</v>
      </c>
      <c r="B166" s="42"/>
      <c r="C166" s="64" t="s">
        <v>1217</v>
      </c>
      <c r="D166" s="18" t="s">
        <v>69</v>
      </c>
      <c r="E166" s="18" t="s">
        <v>183</v>
      </c>
      <c r="F166" s="19">
        <v>1</v>
      </c>
      <c r="G166" s="19">
        <v>0</v>
      </c>
      <c r="H166" s="19">
        <v>0</v>
      </c>
      <c r="I166" s="20"/>
      <c r="J166" s="44"/>
      <c r="K166" s="43"/>
      <c r="L166" s="375" t="s">
        <v>3253</v>
      </c>
      <c r="M166" s="25"/>
      <c r="N166" s="24">
        <f t="shared" si="33"/>
        <v>2004</v>
      </c>
      <c r="O166" s="25">
        <v>38316</v>
      </c>
      <c r="P166" s="23" t="s">
        <v>75</v>
      </c>
      <c r="Q166" s="23" t="s">
        <v>75</v>
      </c>
      <c r="R166" s="23" t="s">
        <v>75</v>
      </c>
      <c r="S166" s="23" t="s">
        <v>75</v>
      </c>
      <c r="T166" s="23" t="s">
        <v>75</v>
      </c>
      <c r="U166" s="23" t="s">
        <v>75</v>
      </c>
      <c r="V166" s="19">
        <v>1</v>
      </c>
      <c r="W166" s="19">
        <f t="shared" si="34"/>
        <v>0</v>
      </c>
      <c r="X166" s="19">
        <f t="shared" si="35"/>
        <v>0</v>
      </c>
      <c r="Y166" s="19">
        <f t="shared" si="36"/>
        <v>0</v>
      </c>
      <c r="Z166" s="19">
        <v>-1</v>
      </c>
      <c r="AA166" s="19">
        <v>-2</v>
      </c>
      <c r="AB166" s="19">
        <v>1</v>
      </c>
      <c r="AC166" s="19">
        <v>0</v>
      </c>
      <c r="AD166" s="19">
        <v>0</v>
      </c>
      <c r="AE166" s="19">
        <v>0</v>
      </c>
      <c r="AF166" s="19">
        <v>0</v>
      </c>
      <c r="AG166" s="19">
        <v>-1</v>
      </c>
      <c r="AH166" s="26">
        <v>0</v>
      </c>
      <c r="AI166" s="26">
        <v>0</v>
      </c>
      <c r="AJ166" s="18" t="s">
        <v>76</v>
      </c>
      <c r="AK166" s="18" t="s">
        <v>76</v>
      </c>
      <c r="AL166" s="21" t="s">
        <v>1219</v>
      </c>
      <c r="AM166" s="19">
        <f t="shared" ref="AM166:AM181" si="40">IF(AND(AN166=1,AO166=1),3,IF(AND(AN166=1,OR(AO166=0,AO166=-1)),1,IF(AND(OR(AN166=0,AN166=-1),AO166=1),2,IF(AND(AN166=0,AN166=-1),OR(AO166=0,AO166=-1),4))))</f>
        <v>3</v>
      </c>
      <c r="AN166" s="26">
        <v>1</v>
      </c>
      <c r="AO166" s="26">
        <v>1</v>
      </c>
      <c r="AP166" s="26">
        <v>1</v>
      </c>
      <c r="AQ166" s="26">
        <v>-1</v>
      </c>
      <c r="AR166" s="20"/>
      <c r="AS166" s="26">
        <v>0</v>
      </c>
      <c r="AT166" s="26">
        <v>0</v>
      </c>
      <c r="AU166" s="26">
        <f t="shared" si="39"/>
        <v>-1</v>
      </c>
      <c r="AV166" s="26">
        <v>0</v>
      </c>
      <c r="AW166" s="26">
        <v>0</v>
      </c>
      <c r="AX166" s="19">
        <v>0</v>
      </c>
      <c r="AY166" s="19">
        <v>0</v>
      </c>
      <c r="AZ166" s="26">
        <v>1</v>
      </c>
      <c r="BA166" s="26">
        <v>0</v>
      </c>
      <c r="BB166" s="26">
        <v>0</v>
      </c>
      <c r="BC166" s="26">
        <v>0</v>
      </c>
      <c r="BD166" s="28"/>
      <c r="BE166" s="20"/>
      <c r="BF166" s="18" t="s">
        <v>1220</v>
      </c>
      <c r="BG166" s="20"/>
      <c r="BH166" s="20"/>
      <c r="BI166" s="20"/>
      <c r="BJ166" s="26">
        <v>1</v>
      </c>
      <c r="BK166" s="20"/>
      <c r="BL166" s="20"/>
      <c r="BM166" s="20"/>
      <c r="BN166" s="20"/>
      <c r="BO166" s="20"/>
    </row>
    <row r="167" spans="1:67" ht="112" hidden="1" x14ac:dyDescent="0.2">
      <c r="A167" s="17" t="s">
        <v>202</v>
      </c>
      <c r="B167" s="42"/>
      <c r="C167" s="64" t="s">
        <v>1221</v>
      </c>
      <c r="D167" s="18" t="s">
        <v>69</v>
      </c>
      <c r="E167" s="18" t="s">
        <v>183</v>
      </c>
      <c r="F167" s="19">
        <v>1</v>
      </c>
      <c r="G167" s="19">
        <v>1</v>
      </c>
      <c r="H167" s="19">
        <v>0</v>
      </c>
      <c r="I167" s="20"/>
      <c r="J167" s="44"/>
      <c r="K167" s="43"/>
      <c r="L167" s="375" t="s">
        <v>1218</v>
      </c>
      <c r="M167" s="25"/>
      <c r="N167" s="24">
        <f t="shared" si="33"/>
        <v>2011</v>
      </c>
      <c r="O167" s="25">
        <v>40836</v>
      </c>
      <c r="P167" s="23" t="s">
        <v>75</v>
      </c>
      <c r="Q167" s="23" t="s">
        <v>75</v>
      </c>
      <c r="R167" s="23" t="s">
        <v>75</v>
      </c>
      <c r="S167" s="23" t="s">
        <v>75</v>
      </c>
      <c r="T167" s="23" t="s">
        <v>75</v>
      </c>
      <c r="U167" s="23" t="s">
        <v>75</v>
      </c>
      <c r="V167" s="19">
        <v>1</v>
      </c>
      <c r="W167" s="19">
        <f t="shared" si="34"/>
        <v>0</v>
      </c>
      <c r="X167" s="19">
        <f t="shared" si="35"/>
        <v>0</v>
      </c>
      <c r="Y167" s="19">
        <f t="shared" si="36"/>
        <v>0</v>
      </c>
      <c r="Z167" s="19">
        <v>-1</v>
      </c>
      <c r="AA167" s="19">
        <v>-2</v>
      </c>
      <c r="AB167" s="19">
        <v>1</v>
      </c>
      <c r="AC167" s="19">
        <v>0</v>
      </c>
      <c r="AD167" s="19">
        <v>0</v>
      </c>
      <c r="AE167" s="19">
        <v>0</v>
      </c>
      <c r="AF167" s="19">
        <v>0</v>
      </c>
      <c r="AG167" s="19">
        <v>-1</v>
      </c>
      <c r="AH167" s="26">
        <v>0</v>
      </c>
      <c r="AI167" s="26">
        <v>0</v>
      </c>
      <c r="AJ167" s="18" t="s">
        <v>76</v>
      </c>
      <c r="AK167" s="18" t="s">
        <v>76</v>
      </c>
      <c r="AL167" s="21" t="s">
        <v>1219</v>
      </c>
      <c r="AM167" s="19">
        <f t="shared" si="40"/>
        <v>3</v>
      </c>
      <c r="AN167" s="26">
        <v>1</v>
      </c>
      <c r="AO167" s="26">
        <v>1</v>
      </c>
      <c r="AP167" s="26">
        <v>1</v>
      </c>
      <c r="AQ167" s="26">
        <v>-1</v>
      </c>
      <c r="AR167" s="20"/>
      <c r="AS167" s="26">
        <v>0</v>
      </c>
      <c r="AT167" s="26">
        <v>0</v>
      </c>
      <c r="AU167" s="26">
        <f t="shared" si="39"/>
        <v>-1</v>
      </c>
      <c r="AV167" s="26">
        <v>0</v>
      </c>
      <c r="AW167" s="26">
        <v>0</v>
      </c>
      <c r="AX167" s="19">
        <v>0</v>
      </c>
      <c r="AY167" s="19">
        <v>0</v>
      </c>
      <c r="AZ167" s="26">
        <v>1</v>
      </c>
      <c r="BA167" s="26">
        <v>0</v>
      </c>
      <c r="BB167" s="26">
        <v>0</v>
      </c>
      <c r="BC167" s="26">
        <v>0</v>
      </c>
      <c r="BD167" s="28"/>
      <c r="BE167" s="20"/>
      <c r="BF167" s="18" t="s">
        <v>1220</v>
      </c>
      <c r="BG167" s="20"/>
      <c r="BH167" s="20"/>
      <c r="BI167" s="20"/>
      <c r="BJ167" s="26">
        <v>1</v>
      </c>
      <c r="BK167" s="20"/>
      <c r="BL167" s="20"/>
      <c r="BM167" s="20"/>
      <c r="BN167" s="20"/>
      <c r="BO167" s="20"/>
    </row>
    <row r="168" spans="1:67" ht="395" hidden="1" x14ac:dyDescent="0.2">
      <c r="A168" s="29" t="s">
        <v>186</v>
      </c>
      <c r="B168" s="30"/>
      <c r="C168" s="97" t="s">
        <v>2575</v>
      </c>
      <c r="D168" s="31" t="s">
        <v>270</v>
      </c>
      <c r="E168" s="31" t="s">
        <v>92</v>
      </c>
      <c r="F168" s="32">
        <v>1</v>
      </c>
      <c r="G168" s="32">
        <v>0</v>
      </c>
      <c r="H168" s="32">
        <v>0</v>
      </c>
      <c r="I168" s="33"/>
      <c r="J168" s="34" t="s">
        <v>2490</v>
      </c>
      <c r="K168" s="35"/>
      <c r="L168" s="34" t="s">
        <v>2496</v>
      </c>
      <c r="M168" s="36" t="s">
        <v>2244</v>
      </c>
      <c r="N168" s="24">
        <f t="shared" si="33"/>
        <v>1999</v>
      </c>
      <c r="O168" s="37">
        <v>36235</v>
      </c>
      <c r="P168" s="37">
        <v>36466</v>
      </c>
      <c r="Q168" s="36" t="s">
        <v>75</v>
      </c>
      <c r="R168" s="36" t="s">
        <v>75</v>
      </c>
      <c r="S168" s="36" t="s">
        <v>75</v>
      </c>
      <c r="T168" s="36" t="s">
        <v>75</v>
      </c>
      <c r="U168" s="36" t="s">
        <v>75</v>
      </c>
      <c r="V168" s="32">
        <v>1</v>
      </c>
      <c r="W168" s="19">
        <f t="shared" si="34"/>
        <v>0</v>
      </c>
      <c r="X168" s="19">
        <f t="shared" si="35"/>
        <v>0</v>
      </c>
      <c r="Y168" s="19">
        <f t="shared" si="36"/>
        <v>0</v>
      </c>
      <c r="Z168" s="96">
        <v>-1</v>
      </c>
      <c r="AA168" s="96">
        <v>-2</v>
      </c>
      <c r="AB168" s="32">
        <v>1</v>
      </c>
      <c r="AC168" s="32">
        <v>1</v>
      </c>
      <c r="AD168" s="32">
        <v>0</v>
      </c>
      <c r="AE168" s="32">
        <v>0</v>
      </c>
      <c r="AF168" s="32">
        <v>1</v>
      </c>
      <c r="AG168" s="32">
        <v>1</v>
      </c>
      <c r="AH168" s="32">
        <v>1</v>
      </c>
      <c r="AI168" s="32">
        <v>1</v>
      </c>
      <c r="AJ168" s="31" t="s">
        <v>96</v>
      </c>
      <c r="AK168" s="31" t="s">
        <v>97</v>
      </c>
      <c r="AL168" s="34" t="s">
        <v>2493</v>
      </c>
      <c r="AM168" s="19">
        <f t="shared" si="40"/>
        <v>3</v>
      </c>
      <c r="AN168" s="32">
        <v>1</v>
      </c>
      <c r="AO168" s="32">
        <v>1</v>
      </c>
      <c r="AP168" s="32">
        <v>1</v>
      </c>
      <c r="AQ168" s="32">
        <v>1</v>
      </c>
      <c r="AR168" s="32">
        <v>1</v>
      </c>
      <c r="AS168" s="33"/>
      <c r="AT168" s="32">
        <v>0</v>
      </c>
      <c r="AU168" s="26">
        <f t="shared" si="39"/>
        <v>-1</v>
      </c>
      <c r="AV168" s="32">
        <v>1</v>
      </c>
      <c r="AW168" s="32">
        <v>0</v>
      </c>
      <c r="AX168" s="32">
        <v>0</v>
      </c>
      <c r="AY168" s="19">
        <v>0</v>
      </c>
      <c r="AZ168" s="32">
        <v>0</v>
      </c>
      <c r="BA168" s="32">
        <v>0</v>
      </c>
      <c r="BB168" s="32">
        <v>0</v>
      </c>
      <c r="BC168" s="32">
        <v>0</v>
      </c>
      <c r="BD168" s="28"/>
      <c r="BE168" s="33"/>
      <c r="BF168" s="34" t="s">
        <v>2494</v>
      </c>
      <c r="BG168" s="33"/>
      <c r="BH168" s="33"/>
      <c r="BI168" s="32">
        <v>1</v>
      </c>
      <c r="BJ168" s="32">
        <v>1</v>
      </c>
      <c r="BK168" s="33"/>
      <c r="BL168" s="33"/>
      <c r="BM168" s="33"/>
      <c r="BN168" s="33"/>
      <c r="BO168" s="33"/>
    </row>
    <row r="169" spans="1:67" ht="395" hidden="1" x14ac:dyDescent="0.2">
      <c r="A169" s="29" t="s">
        <v>186</v>
      </c>
      <c r="B169" s="30"/>
      <c r="C169" s="97" t="s">
        <v>2596</v>
      </c>
      <c r="D169" s="31" t="s">
        <v>270</v>
      </c>
      <c r="E169" s="31" t="s">
        <v>92</v>
      </c>
      <c r="F169" s="32">
        <v>1</v>
      </c>
      <c r="G169" s="32">
        <v>3</v>
      </c>
      <c r="H169" s="32">
        <v>0</v>
      </c>
      <c r="I169" s="33"/>
      <c r="J169" s="34" t="s">
        <v>2490</v>
      </c>
      <c r="K169" s="35"/>
      <c r="L169" s="34" t="s">
        <v>2496</v>
      </c>
      <c r="M169" s="36" t="s">
        <v>2244</v>
      </c>
      <c r="N169" s="24">
        <f t="shared" si="33"/>
        <v>1999</v>
      </c>
      <c r="O169" s="37">
        <v>36235</v>
      </c>
      <c r="P169" s="37"/>
      <c r="Q169" s="36" t="s">
        <v>75</v>
      </c>
      <c r="R169" s="36" t="s">
        <v>75</v>
      </c>
      <c r="S169" s="36" t="s">
        <v>75</v>
      </c>
      <c r="T169" s="36" t="s">
        <v>75</v>
      </c>
      <c r="U169" s="36" t="s">
        <v>75</v>
      </c>
      <c r="V169" s="32">
        <v>1</v>
      </c>
      <c r="W169" s="19">
        <f t="shared" si="34"/>
        <v>0</v>
      </c>
      <c r="X169" s="19">
        <f t="shared" si="35"/>
        <v>0</v>
      </c>
      <c r="Y169" s="19">
        <f t="shared" si="36"/>
        <v>0</v>
      </c>
      <c r="Z169" s="96">
        <v>-1</v>
      </c>
      <c r="AA169" s="96">
        <v>-2</v>
      </c>
      <c r="AB169" s="32">
        <v>1</v>
      </c>
      <c r="AC169" s="32">
        <v>1</v>
      </c>
      <c r="AD169" s="32">
        <v>0</v>
      </c>
      <c r="AE169" s="32">
        <v>0</v>
      </c>
      <c r="AF169" s="32">
        <v>1</v>
      </c>
      <c r="AG169" s="32">
        <v>1</v>
      </c>
      <c r="AH169" s="32">
        <v>1</v>
      </c>
      <c r="AI169" s="32">
        <v>1</v>
      </c>
      <c r="AJ169" s="31" t="s">
        <v>96</v>
      </c>
      <c r="AK169" s="31" t="s">
        <v>97</v>
      </c>
      <c r="AL169" s="34" t="s">
        <v>2493</v>
      </c>
      <c r="AM169" s="19">
        <f t="shared" si="40"/>
        <v>3</v>
      </c>
      <c r="AN169" s="32">
        <v>1</v>
      </c>
      <c r="AO169" s="32">
        <v>1</v>
      </c>
      <c r="AP169" s="32">
        <v>1</v>
      </c>
      <c r="AQ169" s="32">
        <v>1</v>
      </c>
      <c r="AR169" s="32">
        <v>1</v>
      </c>
      <c r="AS169" s="33"/>
      <c r="AT169" s="32">
        <v>0</v>
      </c>
      <c r="AU169" s="26">
        <f t="shared" si="39"/>
        <v>-1</v>
      </c>
      <c r="AV169" s="32">
        <v>1</v>
      </c>
      <c r="AW169" s="32">
        <v>0</v>
      </c>
      <c r="AX169" s="32">
        <v>0</v>
      </c>
      <c r="AY169" s="19">
        <v>0</v>
      </c>
      <c r="AZ169" s="32">
        <v>0</v>
      </c>
      <c r="BA169" s="32">
        <v>0</v>
      </c>
      <c r="BB169" s="32">
        <v>0</v>
      </c>
      <c r="BC169" s="32">
        <v>0</v>
      </c>
      <c r="BD169" s="28"/>
      <c r="BE169" s="33"/>
      <c r="BF169" s="34" t="s">
        <v>2494</v>
      </c>
      <c r="BG169" s="33"/>
      <c r="BH169" s="33"/>
      <c r="BI169" s="32">
        <v>1</v>
      </c>
      <c r="BJ169" s="32">
        <v>1</v>
      </c>
      <c r="BK169" s="33"/>
      <c r="BL169" s="33"/>
      <c r="BM169" s="33"/>
      <c r="BN169" s="33"/>
      <c r="BO169" s="33"/>
    </row>
    <row r="170" spans="1:67" ht="256" hidden="1" x14ac:dyDescent="0.2">
      <c r="A170" s="17" t="s">
        <v>253</v>
      </c>
      <c r="B170" s="17" t="s">
        <v>913</v>
      </c>
      <c r="C170" s="64" t="s">
        <v>924</v>
      </c>
      <c r="D170" s="18" t="s">
        <v>182</v>
      </c>
      <c r="E170" s="18" t="s">
        <v>92</v>
      </c>
      <c r="F170" s="19">
        <v>1</v>
      </c>
      <c r="G170" s="19">
        <v>0</v>
      </c>
      <c r="H170" s="19">
        <v>0</v>
      </c>
      <c r="I170" s="20"/>
      <c r="J170" s="21" t="s">
        <v>915</v>
      </c>
      <c r="K170" s="43"/>
      <c r="L170" s="21" t="s">
        <v>916</v>
      </c>
      <c r="M170" s="23" t="s">
        <v>917</v>
      </c>
      <c r="N170" s="24">
        <f t="shared" si="33"/>
        <v>2005</v>
      </c>
      <c r="O170" s="25">
        <v>38405</v>
      </c>
      <c r="P170" s="25">
        <v>39484</v>
      </c>
      <c r="Q170" s="25">
        <v>39484</v>
      </c>
      <c r="R170" s="23" t="s">
        <v>75</v>
      </c>
      <c r="S170" s="23" t="s">
        <v>75</v>
      </c>
      <c r="T170" s="23" t="s">
        <v>75</v>
      </c>
      <c r="U170" s="23" t="s">
        <v>75</v>
      </c>
      <c r="V170" s="19">
        <v>1</v>
      </c>
      <c r="W170" s="19">
        <f t="shared" si="34"/>
        <v>1</v>
      </c>
      <c r="X170" s="19">
        <f t="shared" si="35"/>
        <v>0</v>
      </c>
      <c r="Y170" s="19">
        <f t="shared" si="36"/>
        <v>0</v>
      </c>
      <c r="Z170" s="19">
        <v>-1</v>
      </c>
      <c r="AA170" s="19">
        <v>-2</v>
      </c>
      <c r="AB170" s="19">
        <v>1</v>
      </c>
      <c r="AC170" s="19">
        <v>1</v>
      </c>
      <c r="AD170" s="19">
        <v>1</v>
      </c>
      <c r="AE170" s="19">
        <v>1</v>
      </c>
      <c r="AF170" s="19">
        <v>1</v>
      </c>
      <c r="AG170" s="26">
        <v>1</v>
      </c>
      <c r="AH170" s="19">
        <v>1</v>
      </c>
      <c r="AI170" s="19">
        <v>0</v>
      </c>
      <c r="AJ170" s="18" t="s">
        <v>185</v>
      </c>
      <c r="AK170" s="18" t="s">
        <v>97</v>
      </c>
      <c r="AL170" s="21" t="s">
        <v>918</v>
      </c>
      <c r="AM170" s="19">
        <f t="shared" si="40"/>
        <v>3</v>
      </c>
      <c r="AN170" s="19">
        <v>1</v>
      </c>
      <c r="AO170" s="19">
        <v>1</v>
      </c>
      <c r="AP170" s="19">
        <v>1</v>
      </c>
      <c r="AQ170" s="19">
        <v>1</v>
      </c>
      <c r="AR170" s="19">
        <v>1</v>
      </c>
      <c r="AS170" s="19">
        <v>0</v>
      </c>
      <c r="AT170" s="19">
        <v>0</v>
      </c>
      <c r="AU170" s="26">
        <f t="shared" si="39"/>
        <v>-1</v>
      </c>
      <c r="AV170" s="26">
        <v>0</v>
      </c>
      <c r="AW170" s="26">
        <v>0</v>
      </c>
      <c r="AX170" s="26">
        <v>1</v>
      </c>
      <c r="AY170" s="19">
        <v>0</v>
      </c>
      <c r="AZ170" s="19">
        <v>0</v>
      </c>
      <c r="BA170" s="19">
        <v>0</v>
      </c>
      <c r="BB170" s="19">
        <v>0</v>
      </c>
      <c r="BC170" s="19">
        <v>0</v>
      </c>
      <c r="BD170" s="28"/>
      <c r="BE170" s="20"/>
      <c r="BF170" s="18" t="s">
        <v>919</v>
      </c>
      <c r="BG170" s="20"/>
      <c r="BH170" s="20"/>
      <c r="BI170" s="19">
        <v>1</v>
      </c>
      <c r="BJ170" s="19">
        <v>1</v>
      </c>
      <c r="BK170" s="20"/>
      <c r="BL170" s="20"/>
      <c r="BM170" s="20"/>
      <c r="BN170" s="20"/>
      <c r="BO170" s="20"/>
    </row>
    <row r="171" spans="1:67" ht="32" hidden="1" x14ac:dyDescent="0.2">
      <c r="A171" s="17" t="s">
        <v>106</v>
      </c>
      <c r="B171" s="42"/>
      <c r="C171" s="64" t="s">
        <v>2304</v>
      </c>
      <c r="D171" s="18" t="s">
        <v>69</v>
      </c>
      <c r="E171" s="18" t="s">
        <v>92</v>
      </c>
      <c r="F171" s="19">
        <v>1</v>
      </c>
      <c r="G171" s="19">
        <v>0</v>
      </c>
      <c r="H171" s="19">
        <v>0</v>
      </c>
      <c r="I171" s="20"/>
      <c r="J171" s="21" t="s">
        <v>2300</v>
      </c>
      <c r="K171" s="43"/>
      <c r="L171" s="18" t="s">
        <v>2301</v>
      </c>
      <c r="M171" s="25"/>
      <c r="N171" s="24">
        <f t="shared" si="33"/>
        <v>2009</v>
      </c>
      <c r="O171" s="25">
        <v>39889</v>
      </c>
      <c r="P171" s="23" t="s">
        <v>75</v>
      </c>
      <c r="Q171" s="23" t="s">
        <v>75</v>
      </c>
      <c r="R171" s="23" t="s">
        <v>75</v>
      </c>
      <c r="S171" s="23" t="s">
        <v>75</v>
      </c>
      <c r="T171" s="23" t="s">
        <v>75</v>
      </c>
      <c r="U171" s="23" t="s">
        <v>75</v>
      </c>
      <c r="V171" s="19">
        <v>1</v>
      </c>
      <c r="W171" s="19">
        <f t="shared" si="34"/>
        <v>0</v>
      </c>
      <c r="X171" s="19">
        <f t="shared" si="35"/>
        <v>0</v>
      </c>
      <c r="Y171" s="19">
        <f t="shared" si="36"/>
        <v>0</v>
      </c>
      <c r="Z171" s="19">
        <v>-1</v>
      </c>
      <c r="AA171" s="19">
        <v>-2</v>
      </c>
      <c r="AB171" s="19">
        <v>1</v>
      </c>
      <c r="AC171" s="19">
        <v>0</v>
      </c>
      <c r="AD171" s="19">
        <v>0</v>
      </c>
      <c r="AE171" s="19">
        <v>0</v>
      </c>
      <c r="AF171" s="19">
        <v>0</v>
      </c>
      <c r="AG171" s="19">
        <v>-1</v>
      </c>
      <c r="AH171" s="19">
        <v>1</v>
      </c>
      <c r="AI171" s="26">
        <v>0</v>
      </c>
      <c r="AJ171" s="18" t="s">
        <v>76</v>
      </c>
      <c r="AK171" s="18" t="s">
        <v>97</v>
      </c>
      <c r="AL171" s="21" t="s">
        <v>2302</v>
      </c>
      <c r="AM171" s="19">
        <f t="shared" si="40"/>
        <v>2</v>
      </c>
      <c r="AN171" s="19">
        <v>0</v>
      </c>
      <c r="AO171" s="19">
        <v>1</v>
      </c>
      <c r="AP171" s="19">
        <v>0</v>
      </c>
      <c r="AQ171" s="19">
        <v>0</v>
      </c>
      <c r="AR171" s="19">
        <v>1</v>
      </c>
      <c r="AS171" s="19">
        <v>0</v>
      </c>
      <c r="AT171" s="19">
        <v>0</v>
      </c>
      <c r="AU171" s="26">
        <f t="shared" si="39"/>
        <v>-1</v>
      </c>
      <c r="AV171" s="19">
        <v>0</v>
      </c>
      <c r="AW171" s="19">
        <v>0</v>
      </c>
      <c r="AX171" s="19">
        <v>0</v>
      </c>
      <c r="AY171" s="19">
        <v>0</v>
      </c>
      <c r="AZ171" s="19">
        <v>0</v>
      </c>
      <c r="BA171" s="19">
        <v>0</v>
      </c>
      <c r="BB171" s="19">
        <v>0</v>
      </c>
      <c r="BC171" s="19">
        <v>0</v>
      </c>
      <c r="BD171" s="28"/>
      <c r="BE171" s="20"/>
      <c r="BF171" s="20"/>
      <c r="BG171" s="20"/>
      <c r="BH171" s="18" t="s">
        <v>2303</v>
      </c>
      <c r="BI171" s="20"/>
      <c r="BJ171" s="19">
        <v>1</v>
      </c>
      <c r="BK171" s="20"/>
      <c r="BL171" s="20"/>
      <c r="BM171" s="20"/>
      <c r="BN171" s="20"/>
      <c r="BO171" s="20"/>
    </row>
    <row r="172" spans="1:67" ht="48" hidden="1" x14ac:dyDescent="0.2">
      <c r="A172" s="18" t="s">
        <v>740</v>
      </c>
      <c r="B172" s="20"/>
      <c r="C172" s="21" t="s">
        <v>2674</v>
      </c>
      <c r="D172" s="18" t="s">
        <v>124</v>
      </c>
      <c r="E172" s="18" t="s">
        <v>137</v>
      </c>
      <c r="F172" s="19">
        <v>1</v>
      </c>
      <c r="G172" s="19">
        <v>0</v>
      </c>
      <c r="H172" s="19">
        <v>0</v>
      </c>
      <c r="I172" s="20"/>
      <c r="J172" s="21" t="s">
        <v>1077</v>
      </c>
      <c r="K172" s="22" t="s">
        <v>1089</v>
      </c>
      <c r="L172" s="21" t="s">
        <v>2647</v>
      </c>
      <c r="M172" s="23" t="s">
        <v>75</v>
      </c>
      <c r="N172" s="24">
        <f t="shared" si="33"/>
        <v>1988</v>
      </c>
      <c r="O172" s="25">
        <v>32174</v>
      </c>
      <c r="P172" s="23" t="s">
        <v>75</v>
      </c>
      <c r="Q172" s="23" t="s">
        <v>75</v>
      </c>
      <c r="R172" s="23" t="s">
        <v>75</v>
      </c>
      <c r="S172" s="23" t="s">
        <v>75</v>
      </c>
      <c r="T172" s="23" t="s">
        <v>75</v>
      </c>
      <c r="U172" s="23" t="s">
        <v>75</v>
      </c>
      <c r="V172" s="19">
        <v>1</v>
      </c>
      <c r="W172" s="19">
        <f t="shared" si="34"/>
        <v>0</v>
      </c>
      <c r="X172" s="19">
        <f t="shared" si="35"/>
        <v>0</v>
      </c>
      <c r="Y172" s="19">
        <f t="shared" si="36"/>
        <v>0</v>
      </c>
      <c r="Z172" s="19">
        <v>-1</v>
      </c>
      <c r="AA172" s="19">
        <v>-2</v>
      </c>
      <c r="AB172" s="19">
        <v>0</v>
      </c>
      <c r="AC172" s="19">
        <v>0</v>
      </c>
      <c r="AD172" s="19">
        <v>1</v>
      </c>
      <c r="AE172" s="19">
        <v>0</v>
      </c>
      <c r="AF172" s="19">
        <v>0</v>
      </c>
      <c r="AG172" s="19">
        <v>0</v>
      </c>
      <c r="AH172" s="26">
        <v>1</v>
      </c>
      <c r="AI172" s="26">
        <v>0</v>
      </c>
      <c r="AJ172" s="18" t="s">
        <v>128</v>
      </c>
      <c r="AK172" s="18" t="s">
        <v>139</v>
      </c>
      <c r="AL172" s="21" t="s">
        <v>2642</v>
      </c>
      <c r="AM172" s="19">
        <f t="shared" si="40"/>
        <v>3</v>
      </c>
      <c r="AN172" s="19">
        <v>1</v>
      </c>
      <c r="AO172" s="19">
        <v>1</v>
      </c>
      <c r="AP172" s="19">
        <v>0</v>
      </c>
      <c r="AQ172" s="19">
        <v>-1</v>
      </c>
      <c r="AR172" s="19">
        <v>-1</v>
      </c>
      <c r="AS172" s="19">
        <v>0</v>
      </c>
      <c r="AT172" s="19">
        <v>-2</v>
      </c>
      <c r="AU172" s="26">
        <v>-3</v>
      </c>
      <c r="AV172" s="19">
        <v>0</v>
      </c>
      <c r="AW172" s="19">
        <v>0</v>
      </c>
      <c r="AX172" s="19">
        <v>0</v>
      </c>
      <c r="AY172" s="19">
        <v>0</v>
      </c>
      <c r="AZ172" s="19">
        <v>1</v>
      </c>
      <c r="BA172" s="19">
        <v>1</v>
      </c>
      <c r="BB172" s="19">
        <v>-1</v>
      </c>
      <c r="BC172" s="19">
        <v>1</v>
      </c>
      <c r="BD172" s="28"/>
      <c r="BE172" s="20"/>
      <c r="BF172" s="20"/>
      <c r="BG172" s="20"/>
      <c r="BH172" s="20"/>
      <c r="BI172" s="20"/>
      <c r="BJ172" s="19">
        <v>-1</v>
      </c>
      <c r="BK172" s="20"/>
      <c r="BL172" s="20"/>
      <c r="BM172" s="20"/>
      <c r="BN172" s="20"/>
      <c r="BO172" s="20"/>
    </row>
    <row r="173" spans="1:67" ht="395" hidden="1" x14ac:dyDescent="0.2">
      <c r="A173" s="29" t="s">
        <v>186</v>
      </c>
      <c r="B173" s="30"/>
      <c r="C173" s="97" t="s">
        <v>2576</v>
      </c>
      <c r="D173" s="31" t="s">
        <v>270</v>
      </c>
      <c r="E173" s="31" t="s">
        <v>92</v>
      </c>
      <c r="F173" s="32">
        <v>1</v>
      </c>
      <c r="G173" s="32">
        <v>0</v>
      </c>
      <c r="H173" s="32">
        <v>0</v>
      </c>
      <c r="I173" s="33"/>
      <c r="J173" s="34" t="s">
        <v>2490</v>
      </c>
      <c r="K173" s="35"/>
      <c r="L173" s="34" t="s">
        <v>2496</v>
      </c>
      <c r="M173" s="36" t="s">
        <v>2244</v>
      </c>
      <c r="N173" s="24">
        <f t="shared" si="33"/>
        <v>1999</v>
      </c>
      <c r="O173" s="37">
        <v>36235</v>
      </c>
      <c r="P173" s="37">
        <v>37809</v>
      </c>
      <c r="Q173" s="36" t="s">
        <v>75</v>
      </c>
      <c r="R173" s="36" t="s">
        <v>75</v>
      </c>
      <c r="S173" s="36" t="s">
        <v>75</v>
      </c>
      <c r="T173" s="36" t="s">
        <v>75</v>
      </c>
      <c r="U173" s="36" t="s">
        <v>75</v>
      </c>
      <c r="V173" s="32">
        <v>1</v>
      </c>
      <c r="W173" s="19">
        <f t="shared" si="34"/>
        <v>0</v>
      </c>
      <c r="X173" s="19">
        <f t="shared" si="35"/>
        <v>0</v>
      </c>
      <c r="Y173" s="19">
        <f t="shared" si="36"/>
        <v>0</v>
      </c>
      <c r="Z173" s="96">
        <v>-1</v>
      </c>
      <c r="AA173" s="96">
        <v>-2</v>
      </c>
      <c r="AB173" s="32">
        <v>1</v>
      </c>
      <c r="AC173" s="32">
        <v>1</v>
      </c>
      <c r="AD173" s="32">
        <v>0</v>
      </c>
      <c r="AE173" s="32">
        <v>0</v>
      </c>
      <c r="AF173" s="32">
        <v>1</v>
      </c>
      <c r="AG173" s="32">
        <v>1</v>
      </c>
      <c r="AH173" s="32">
        <v>1</v>
      </c>
      <c r="AI173" s="32">
        <v>1</v>
      </c>
      <c r="AJ173" s="31" t="s">
        <v>96</v>
      </c>
      <c r="AK173" s="31" t="s">
        <v>97</v>
      </c>
      <c r="AL173" s="34" t="s">
        <v>2493</v>
      </c>
      <c r="AM173" s="19">
        <f t="shared" si="40"/>
        <v>3</v>
      </c>
      <c r="AN173" s="32">
        <v>1</v>
      </c>
      <c r="AO173" s="32">
        <v>1</v>
      </c>
      <c r="AP173" s="32">
        <v>1</v>
      </c>
      <c r="AQ173" s="32">
        <v>1</v>
      </c>
      <c r="AR173" s="32">
        <v>1</v>
      </c>
      <c r="AS173" s="33"/>
      <c r="AT173" s="32">
        <v>0</v>
      </c>
      <c r="AU173" s="26">
        <f>IF(BA173&lt;1,-1)</f>
        <v>-1</v>
      </c>
      <c r="AV173" s="32">
        <v>1</v>
      </c>
      <c r="AW173" s="32">
        <v>0</v>
      </c>
      <c r="AX173" s="32">
        <v>0</v>
      </c>
      <c r="AY173" s="19">
        <v>0</v>
      </c>
      <c r="AZ173" s="32">
        <v>0</v>
      </c>
      <c r="BA173" s="32">
        <v>0</v>
      </c>
      <c r="BB173" s="32">
        <v>0</v>
      </c>
      <c r="BC173" s="32">
        <v>0</v>
      </c>
      <c r="BD173" s="28"/>
      <c r="BE173" s="33"/>
      <c r="BF173" s="34" t="s">
        <v>2494</v>
      </c>
      <c r="BG173" s="33"/>
      <c r="BH173" s="33"/>
      <c r="BI173" s="32">
        <v>1</v>
      </c>
      <c r="BJ173" s="32">
        <v>1</v>
      </c>
      <c r="BK173" s="33"/>
      <c r="BL173" s="33"/>
      <c r="BM173" s="33"/>
      <c r="BN173" s="33"/>
      <c r="BO173" s="33"/>
    </row>
    <row r="174" spans="1:67" ht="395" hidden="1" x14ac:dyDescent="0.2">
      <c r="A174" s="29" t="s">
        <v>186</v>
      </c>
      <c r="B174" s="30"/>
      <c r="C174" s="97" t="s">
        <v>2597</v>
      </c>
      <c r="D174" s="31" t="s">
        <v>270</v>
      </c>
      <c r="E174" s="31" t="s">
        <v>92</v>
      </c>
      <c r="F174" s="32">
        <v>1</v>
      </c>
      <c r="G174" s="32">
        <v>3</v>
      </c>
      <c r="H174" s="32">
        <v>0</v>
      </c>
      <c r="I174" s="33"/>
      <c r="J174" s="34" t="s">
        <v>2490</v>
      </c>
      <c r="K174" s="35"/>
      <c r="L174" s="34" t="s">
        <v>2496</v>
      </c>
      <c r="M174" s="36" t="s">
        <v>2244</v>
      </c>
      <c r="N174" s="24">
        <f t="shared" si="33"/>
        <v>1999</v>
      </c>
      <c r="O174" s="37">
        <v>36235</v>
      </c>
      <c r="P174" s="37"/>
      <c r="Q174" s="36" t="s">
        <v>75</v>
      </c>
      <c r="R174" s="36" t="s">
        <v>75</v>
      </c>
      <c r="S174" s="36" t="s">
        <v>75</v>
      </c>
      <c r="T174" s="36" t="s">
        <v>75</v>
      </c>
      <c r="U174" s="36" t="s">
        <v>75</v>
      </c>
      <c r="V174" s="32">
        <v>1</v>
      </c>
      <c r="W174" s="19">
        <f t="shared" si="34"/>
        <v>0</v>
      </c>
      <c r="X174" s="19">
        <f t="shared" si="35"/>
        <v>0</v>
      </c>
      <c r="Y174" s="19">
        <f t="shared" si="36"/>
        <v>0</v>
      </c>
      <c r="Z174" s="96">
        <v>-1</v>
      </c>
      <c r="AA174" s="96">
        <v>-2</v>
      </c>
      <c r="AB174" s="32">
        <v>1</v>
      </c>
      <c r="AC174" s="32">
        <v>1</v>
      </c>
      <c r="AD174" s="32">
        <v>0</v>
      </c>
      <c r="AE174" s="32">
        <v>0</v>
      </c>
      <c r="AF174" s="32">
        <v>1</v>
      </c>
      <c r="AG174" s="32">
        <v>1</v>
      </c>
      <c r="AH174" s="32">
        <v>1</v>
      </c>
      <c r="AI174" s="32">
        <v>1</v>
      </c>
      <c r="AJ174" s="31" t="s">
        <v>96</v>
      </c>
      <c r="AK174" s="31" t="s">
        <v>97</v>
      </c>
      <c r="AL174" s="34" t="s">
        <v>2493</v>
      </c>
      <c r="AM174" s="19">
        <f t="shared" si="40"/>
        <v>3</v>
      </c>
      <c r="AN174" s="32">
        <v>1</v>
      </c>
      <c r="AO174" s="32">
        <v>1</v>
      </c>
      <c r="AP174" s="32">
        <v>1</v>
      </c>
      <c r="AQ174" s="32">
        <v>1</v>
      </c>
      <c r="AR174" s="32">
        <v>1</v>
      </c>
      <c r="AS174" s="33"/>
      <c r="AT174" s="32">
        <v>0</v>
      </c>
      <c r="AU174" s="26">
        <f>IF(BA174&lt;1,-1)</f>
        <v>-1</v>
      </c>
      <c r="AV174" s="32">
        <v>1</v>
      </c>
      <c r="AW174" s="32">
        <v>0</v>
      </c>
      <c r="AX174" s="32">
        <v>0</v>
      </c>
      <c r="AY174" s="19">
        <v>0</v>
      </c>
      <c r="AZ174" s="32">
        <v>0</v>
      </c>
      <c r="BA174" s="32">
        <v>0</v>
      </c>
      <c r="BB174" s="32">
        <v>0</v>
      </c>
      <c r="BC174" s="32">
        <v>0</v>
      </c>
      <c r="BD174" s="28"/>
      <c r="BE174" s="33"/>
      <c r="BF174" s="34" t="s">
        <v>2494</v>
      </c>
      <c r="BG174" s="33"/>
      <c r="BH174" s="33"/>
      <c r="BI174" s="32">
        <v>1</v>
      </c>
      <c r="BJ174" s="32">
        <v>1</v>
      </c>
      <c r="BK174" s="33"/>
      <c r="BL174" s="33"/>
      <c r="BM174" s="33"/>
      <c r="BN174" s="33"/>
      <c r="BO174" s="33"/>
    </row>
    <row r="175" spans="1:67" ht="80" hidden="1" x14ac:dyDescent="0.2">
      <c r="A175" s="17" t="s">
        <v>489</v>
      </c>
      <c r="B175" s="42"/>
      <c r="C175" s="64" t="s">
        <v>1839</v>
      </c>
      <c r="D175" s="18" t="s">
        <v>182</v>
      </c>
      <c r="E175" s="18" t="s">
        <v>82</v>
      </c>
      <c r="F175" s="19">
        <v>1</v>
      </c>
      <c r="G175" s="19">
        <v>0</v>
      </c>
      <c r="H175" s="19">
        <v>0</v>
      </c>
      <c r="I175" s="20"/>
      <c r="J175" s="21" t="s">
        <v>184</v>
      </c>
      <c r="K175" s="22" t="s">
        <v>1840</v>
      </c>
      <c r="L175" s="18" t="s">
        <v>1841</v>
      </c>
      <c r="M175" s="25"/>
      <c r="N175" s="24">
        <f t="shared" si="33"/>
        <v>2008</v>
      </c>
      <c r="O175" s="25">
        <v>39484</v>
      </c>
      <c r="P175" s="25">
        <v>40410</v>
      </c>
      <c r="Q175" s="23" t="s">
        <v>75</v>
      </c>
      <c r="R175" s="25">
        <v>40462</v>
      </c>
      <c r="S175" s="23" t="s">
        <v>75</v>
      </c>
      <c r="T175" s="23" t="s">
        <v>75</v>
      </c>
      <c r="U175" s="23" t="s">
        <v>75</v>
      </c>
      <c r="V175" s="19">
        <v>1</v>
      </c>
      <c r="W175" s="19">
        <f t="shared" si="34"/>
        <v>0</v>
      </c>
      <c r="X175" s="19">
        <f t="shared" si="35"/>
        <v>0</v>
      </c>
      <c r="Y175" s="19">
        <f t="shared" si="36"/>
        <v>0</v>
      </c>
      <c r="Z175" s="19">
        <v>-1</v>
      </c>
      <c r="AA175" s="19">
        <v>-2</v>
      </c>
      <c r="AB175" s="19">
        <v>1</v>
      </c>
      <c r="AC175" s="19">
        <v>0</v>
      </c>
      <c r="AD175" s="19">
        <v>1</v>
      </c>
      <c r="AE175" s="19">
        <v>1</v>
      </c>
      <c r="AF175" s="19">
        <v>1</v>
      </c>
      <c r="AG175" s="26">
        <v>1</v>
      </c>
      <c r="AH175" s="26">
        <v>1</v>
      </c>
      <c r="AI175" s="26">
        <v>0</v>
      </c>
      <c r="AJ175" s="18" t="s">
        <v>185</v>
      </c>
      <c r="AK175" s="18" t="s">
        <v>77</v>
      </c>
      <c r="AL175" s="21" t="s">
        <v>1838</v>
      </c>
      <c r="AM175" s="19">
        <f t="shared" si="40"/>
        <v>3</v>
      </c>
      <c r="AN175" s="19">
        <v>1</v>
      </c>
      <c r="AO175" s="19">
        <v>1</v>
      </c>
      <c r="AP175" s="19">
        <v>1</v>
      </c>
      <c r="AQ175" s="26">
        <v>1</v>
      </c>
      <c r="AR175" s="19">
        <v>1</v>
      </c>
      <c r="AS175" s="19">
        <v>0</v>
      </c>
      <c r="AT175" s="19">
        <v>1</v>
      </c>
      <c r="AU175" s="26">
        <v>0</v>
      </c>
      <c r="AV175" s="26">
        <v>0</v>
      </c>
      <c r="AW175" s="26">
        <v>0</v>
      </c>
      <c r="AX175" s="26">
        <v>1</v>
      </c>
      <c r="AY175" s="19">
        <v>0</v>
      </c>
      <c r="AZ175" s="19">
        <v>1</v>
      </c>
      <c r="BA175" s="19">
        <v>1</v>
      </c>
      <c r="BB175" s="19">
        <v>-1</v>
      </c>
      <c r="BC175" s="19">
        <v>-1</v>
      </c>
      <c r="BD175" s="28"/>
      <c r="BE175" s="20"/>
      <c r="BF175" s="20"/>
      <c r="BG175" s="20"/>
      <c r="BH175" s="20"/>
      <c r="BI175" s="19">
        <v>1</v>
      </c>
      <c r="BJ175" s="19">
        <v>0</v>
      </c>
      <c r="BK175" s="20"/>
      <c r="BL175" s="20"/>
      <c r="BM175" s="20"/>
      <c r="BN175" s="20"/>
      <c r="BO175" s="20"/>
    </row>
    <row r="176" spans="1:67" ht="395" hidden="1" x14ac:dyDescent="0.2">
      <c r="A176" s="29" t="s">
        <v>186</v>
      </c>
      <c r="B176" s="30"/>
      <c r="C176" s="97" t="s">
        <v>2512</v>
      </c>
      <c r="D176" s="31" t="s">
        <v>270</v>
      </c>
      <c r="E176" s="31" t="s">
        <v>92</v>
      </c>
      <c r="F176" s="32">
        <v>1</v>
      </c>
      <c r="G176" s="32">
        <v>0</v>
      </c>
      <c r="H176" s="32">
        <v>0</v>
      </c>
      <c r="I176" s="33"/>
      <c r="J176" s="34" t="s">
        <v>2490</v>
      </c>
      <c r="K176" s="35"/>
      <c r="L176" s="34" t="s">
        <v>2496</v>
      </c>
      <c r="M176" s="36" t="s">
        <v>2244</v>
      </c>
      <c r="N176" s="24">
        <f t="shared" si="33"/>
        <v>1997</v>
      </c>
      <c r="O176" s="37">
        <v>35628</v>
      </c>
      <c r="P176" s="37">
        <v>36466</v>
      </c>
      <c r="Q176" s="36" t="s">
        <v>75</v>
      </c>
      <c r="R176" s="36" t="s">
        <v>75</v>
      </c>
      <c r="S176" s="36" t="s">
        <v>75</v>
      </c>
      <c r="T176" s="36" t="s">
        <v>75</v>
      </c>
      <c r="U176" s="36" t="s">
        <v>75</v>
      </c>
      <c r="V176" s="32">
        <v>1</v>
      </c>
      <c r="W176" s="19">
        <f t="shared" si="34"/>
        <v>0</v>
      </c>
      <c r="X176" s="19">
        <f t="shared" si="35"/>
        <v>0</v>
      </c>
      <c r="Y176" s="19">
        <f t="shared" si="36"/>
        <v>0</v>
      </c>
      <c r="Z176" s="96">
        <v>-1</v>
      </c>
      <c r="AA176" s="96">
        <v>-2</v>
      </c>
      <c r="AB176" s="32">
        <v>1</v>
      </c>
      <c r="AC176" s="32">
        <v>1</v>
      </c>
      <c r="AD176" s="32">
        <v>0</v>
      </c>
      <c r="AE176" s="32">
        <v>0</v>
      </c>
      <c r="AF176" s="32">
        <v>1</v>
      </c>
      <c r="AG176" s="32">
        <v>1</v>
      </c>
      <c r="AH176" s="32">
        <v>1</v>
      </c>
      <c r="AI176" s="32">
        <v>1</v>
      </c>
      <c r="AJ176" s="31" t="s">
        <v>96</v>
      </c>
      <c r="AK176" s="31" t="s">
        <v>97</v>
      </c>
      <c r="AL176" s="34" t="s">
        <v>2493</v>
      </c>
      <c r="AM176" s="19">
        <f t="shared" si="40"/>
        <v>3</v>
      </c>
      <c r="AN176" s="32">
        <v>1</v>
      </c>
      <c r="AO176" s="32">
        <v>1</v>
      </c>
      <c r="AP176" s="32">
        <v>1</v>
      </c>
      <c r="AQ176" s="32">
        <v>1</v>
      </c>
      <c r="AR176" s="32">
        <v>1</v>
      </c>
      <c r="AS176" s="33"/>
      <c r="AT176" s="32">
        <v>0</v>
      </c>
      <c r="AU176" s="26">
        <f t="shared" ref="AU176:AU181" si="41">IF(BA176&lt;1,-1)</f>
        <v>-1</v>
      </c>
      <c r="AV176" s="32">
        <v>1</v>
      </c>
      <c r="AW176" s="32">
        <v>0</v>
      </c>
      <c r="AX176" s="32">
        <v>0</v>
      </c>
      <c r="AY176" s="19">
        <v>0</v>
      </c>
      <c r="AZ176" s="32">
        <v>0</v>
      </c>
      <c r="BA176" s="32">
        <v>0</v>
      </c>
      <c r="BB176" s="32">
        <v>0</v>
      </c>
      <c r="BC176" s="32">
        <v>0</v>
      </c>
      <c r="BD176" s="28"/>
      <c r="BE176" s="33"/>
      <c r="BF176" s="34" t="s">
        <v>2494</v>
      </c>
      <c r="BG176" s="33"/>
      <c r="BH176" s="33"/>
      <c r="BI176" s="32">
        <v>1</v>
      </c>
      <c r="BJ176" s="32">
        <v>1</v>
      </c>
      <c r="BK176" s="33"/>
      <c r="BL176" s="33"/>
      <c r="BM176" s="33"/>
      <c r="BN176" s="33"/>
      <c r="BO176" s="33"/>
    </row>
    <row r="177" spans="1:67" ht="395" hidden="1" x14ac:dyDescent="0.2">
      <c r="A177" s="29" t="s">
        <v>186</v>
      </c>
      <c r="B177" s="30"/>
      <c r="C177" s="97" t="s">
        <v>2513</v>
      </c>
      <c r="D177" s="31" t="s">
        <v>270</v>
      </c>
      <c r="E177" s="31" t="s">
        <v>92</v>
      </c>
      <c r="F177" s="32">
        <v>1</v>
      </c>
      <c r="G177" s="32">
        <v>0</v>
      </c>
      <c r="H177" s="32">
        <v>0</v>
      </c>
      <c r="I177" s="33"/>
      <c r="J177" s="34" t="s">
        <v>2490</v>
      </c>
      <c r="K177" s="35"/>
      <c r="L177" s="34" t="s">
        <v>2496</v>
      </c>
      <c r="M177" s="36" t="s">
        <v>2244</v>
      </c>
      <c r="N177" s="24">
        <f t="shared" si="33"/>
        <v>1997</v>
      </c>
      <c r="O177" s="37">
        <v>35628</v>
      </c>
      <c r="P177" s="37">
        <v>36466</v>
      </c>
      <c r="Q177" s="36" t="s">
        <v>75</v>
      </c>
      <c r="R177" s="36" t="s">
        <v>75</v>
      </c>
      <c r="S177" s="36" t="s">
        <v>75</v>
      </c>
      <c r="T177" s="36" t="s">
        <v>75</v>
      </c>
      <c r="U177" s="36" t="s">
        <v>75</v>
      </c>
      <c r="V177" s="32">
        <v>1</v>
      </c>
      <c r="W177" s="19">
        <f t="shared" si="34"/>
        <v>0</v>
      </c>
      <c r="X177" s="19">
        <f t="shared" si="35"/>
        <v>0</v>
      </c>
      <c r="Y177" s="19">
        <f t="shared" si="36"/>
        <v>0</v>
      </c>
      <c r="Z177" s="96">
        <v>-1</v>
      </c>
      <c r="AA177" s="96">
        <v>-2</v>
      </c>
      <c r="AB177" s="32">
        <v>1</v>
      </c>
      <c r="AC177" s="32">
        <v>1</v>
      </c>
      <c r="AD177" s="32">
        <v>0</v>
      </c>
      <c r="AE177" s="32">
        <v>0</v>
      </c>
      <c r="AF177" s="32">
        <v>1</v>
      </c>
      <c r="AG177" s="32">
        <v>1</v>
      </c>
      <c r="AH177" s="32">
        <v>1</v>
      </c>
      <c r="AI177" s="32">
        <v>1</v>
      </c>
      <c r="AJ177" s="31" t="s">
        <v>96</v>
      </c>
      <c r="AK177" s="31" t="s">
        <v>97</v>
      </c>
      <c r="AL177" s="34" t="s">
        <v>2493</v>
      </c>
      <c r="AM177" s="19">
        <f t="shared" si="40"/>
        <v>3</v>
      </c>
      <c r="AN177" s="32">
        <v>1</v>
      </c>
      <c r="AO177" s="32">
        <v>1</v>
      </c>
      <c r="AP177" s="32">
        <v>1</v>
      </c>
      <c r="AQ177" s="32">
        <v>1</v>
      </c>
      <c r="AR177" s="32">
        <v>1</v>
      </c>
      <c r="AS177" s="33"/>
      <c r="AT177" s="32">
        <v>0</v>
      </c>
      <c r="AU177" s="26">
        <f t="shared" si="41"/>
        <v>-1</v>
      </c>
      <c r="AV177" s="32">
        <v>1</v>
      </c>
      <c r="AW177" s="32">
        <v>0</v>
      </c>
      <c r="AX177" s="32">
        <v>0</v>
      </c>
      <c r="AY177" s="19">
        <v>0</v>
      </c>
      <c r="AZ177" s="32">
        <v>0</v>
      </c>
      <c r="BA177" s="32">
        <v>0</v>
      </c>
      <c r="BB177" s="32">
        <v>0</v>
      </c>
      <c r="BC177" s="32">
        <v>0</v>
      </c>
      <c r="BD177" s="28"/>
      <c r="BE177" s="33"/>
      <c r="BF177" s="34" t="s">
        <v>2494</v>
      </c>
      <c r="BG177" s="33"/>
      <c r="BH177" s="33"/>
      <c r="BI177" s="32">
        <v>1</v>
      </c>
      <c r="BJ177" s="32">
        <v>1</v>
      </c>
      <c r="BK177" s="33"/>
      <c r="BL177" s="33"/>
      <c r="BM177" s="33"/>
      <c r="BN177" s="33"/>
      <c r="BO177" s="33"/>
    </row>
    <row r="178" spans="1:67" ht="395" hidden="1" x14ac:dyDescent="0.2">
      <c r="A178" s="29" t="s">
        <v>186</v>
      </c>
      <c r="B178" s="30"/>
      <c r="C178" s="97" t="s">
        <v>2514</v>
      </c>
      <c r="D178" s="31" t="s">
        <v>270</v>
      </c>
      <c r="E178" s="31" t="s">
        <v>92</v>
      </c>
      <c r="F178" s="32">
        <v>1</v>
      </c>
      <c r="G178" s="32">
        <v>0</v>
      </c>
      <c r="H178" s="32">
        <v>0</v>
      </c>
      <c r="I178" s="33"/>
      <c r="J178" s="34" t="s">
        <v>2490</v>
      </c>
      <c r="K178" s="35"/>
      <c r="L178" s="34" t="s">
        <v>2496</v>
      </c>
      <c r="M178" s="36" t="s">
        <v>2244</v>
      </c>
      <c r="N178" s="24">
        <f t="shared" si="33"/>
        <v>1997</v>
      </c>
      <c r="O178" s="37">
        <v>35628</v>
      </c>
      <c r="P178" s="37">
        <v>35320</v>
      </c>
      <c r="Q178" s="36" t="s">
        <v>75</v>
      </c>
      <c r="R178" s="36" t="s">
        <v>75</v>
      </c>
      <c r="S178" s="36" t="s">
        <v>75</v>
      </c>
      <c r="T178" s="36" t="s">
        <v>75</v>
      </c>
      <c r="U178" s="36" t="s">
        <v>75</v>
      </c>
      <c r="V178" s="32">
        <v>1</v>
      </c>
      <c r="W178" s="19">
        <f t="shared" si="34"/>
        <v>0</v>
      </c>
      <c r="X178" s="19">
        <f t="shared" si="35"/>
        <v>0</v>
      </c>
      <c r="Y178" s="19">
        <f t="shared" si="36"/>
        <v>0</v>
      </c>
      <c r="Z178" s="96">
        <v>-1</v>
      </c>
      <c r="AA178" s="96">
        <v>-2</v>
      </c>
      <c r="AB178" s="32">
        <v>1</v>
      </c>
      <c r="AC178" s="32">
        <v>1</v>
      </c>
      <c r="AD178" s="32">
        <v>0</v>
      </c>
      <c r="AE178" s="32">
        <v>0</v>
      </c>
      <c r="AF178" s="32">
        <v>1</v>
      </c>
      <c r="AG178" s="32">
        <v>1</v>
      </c>
      <c r="AH178" s="32">
        <v>1</v>
      </c>
      <c r="AI178" s="32">
        <v>1</v>
      </c>
      <c r="AJ178" s="31" t="s">
        <v>96</v>
      </c>
      <c r="AK178" s="31" t="s">
        <v>97</v>
      </c>
      <c r="AL178" s="34" t="s">
        <v>2493</v>
      </c>
      <c r="AM178" s="19">
        <f t="shared" si="40"/>
        <v>3</v>
      </c>
      <c r="AN178" s="32">
        <v>1</v>
      </c>
      <c r="AO178" s="32">
        <v>1</v>
      </c>
      <c r="AP178" s="32">
        <v>1</v>
      </c>
      <c r="AQ178" s="32">
        <v>1</v>
      </c>
      <c r="AR178" s="32">
        <v>1</v>
      </c>
      <c r="AS178" s="33"/>
      <c r="AT178" s="32">
        <v>0</v>
      </c>
      <c r="AU178" s="26">
        <f t="shared" si="41"/>
        <v>-1</v>
      </c>
      <c r="AV178" s="32">
        <v>1</v>
      </c>
      <c r="AW178" s="32">
        <v>0</v>
      </c>
      <c r="AX178" s="32">
        <v>0</v>
      </c>
      <c r="AY178" s="19">
        <v>0</v>
      </c>
      <c r="AZ178" s="32">
        <v>0</v>
      </c>
      <c r="BA178" s="32">
        <v>0</v>
      </c>
      <c r="BB178" s="32">
        <v>0</v>
      </c>
      <c r="BC178" s="32">
        <v>0</v>
      </c>
      <c r="BD178" s="28"/>
      <c r="BE178" s="33"/>
      <c r="BF178" s="34" t="s">
        <v>2494</v>
      </c>
      <c r="BG178" s="33"/>
      <c r="BH178" s="33"/>
      <c r="BI178" s="32">
        <v>1</v>
      </c>
      <c r="BJ178" s="32">
        <v>1</v>
      </c>
      <c r="BK178" s="33"/>
      <c r="BL178" s="33"/>
      <c r="BM178" s="33"/>
      <c r="BN178" s="33"/>
      <c r="BO178" s="33"/>
    </row>
    <row r="179" spans="1:67" ht="80" hidden="1" x14ac:dyDescent="0.2">
      <c r="A179" s="17" t="s">
        <v>112</v>
      </c>
      <c r="B179" s="42"/>
      <c r="C179" s="64" t="s">
        <v>537</v>
      </c>
      <c r="D179" s="18" t="s">
        <v>529</v>
      </c>
      <c r="E179" s="18" t="s">
        <v>92</v>
      </c>
      <c r="F179" s="19">
        <v>1</v>
      </c>
      <c r="G179" s="19">
        <v>0</v>
      </c>
      <c r="H179" s="19">
        <v>0</v>
      </c>
      <c r="I179" s="20"/>
      <c r="J179" s="21" t="s">
        <v>530</v>
      </c>
      <c r="K179" s="22" t="s">
        <v>538</v>
      </c>
      <c r="L179" s="21" t="s">
        <v>532</v>
      </c>
      <c r="M179" s="25"/>
      <c r="N179" s="24">
        <f t="shared" si="33"/>
        <v>2008</v>
      </c>
      <c r="O179" s="25">
        <v>39765</v>
      </c>
      <c r="P179" s="25">
        <v>40633</v>
      </c>
      <c r="Q179" s="25">
        <v>39826</v>
      </c>
      <c r="R179" s="23" t="s">
        <v>75</v>
      </c>
      <c r="S179" s="23" t="s">
        <v>75</v>
      </c>
      <c r="T179" s="23" t="s">
        <v>75</v>
      </c>
      <c r="U179" s="23" t="s">
        <v>75</v>
      </c>
      <c r="V179" s="19">
        <v>1</v>
      </c>
      <c r="W179" s="19">
        <f t="shared" si="34"/>
        <v>1</v>
      </c>
      <c r="X179" s="19">
        <f t="shared" si="35"/>
        <v>0</v>
      </c>
      <c r="Y179" s="19">
        <f t="shared" si="36"/>
        <v>0</v>
      </c>
      <c r="Z179" s="19">
        <v>-1</v>
      </c>
      <c r="AA179" s="19">
        <v>-2</v>
      </c>
      <c r="AB179" s="19">
        <v>0</v>
      </c>
      <c r="AC179" s="19">
        <v>0</v>
      </c>
      <c r="AD179" s="19">
        <v>0</v>
      </c>
      <c r="AE179" s="19">
        <v>1</v>
      </c>
      <c r="AF179" s="19">
        <v>1</v>
      </c>
      <c r="AG179" s="19">
        <v>1</v>
      </c>
      <c r="AH179" s="19">
        <v>1</v>
      </c>
      <c r="AI179" s="19">
        <v>1</v>
      </c>
      <c r="AJ179" s="18" t="s">
        <v>533</v>
      </c>
      <c r="AK179" s="18" t="s">
        <v>97</v>
      </c>
      <c r="AL179" s="21" t="s">
        <v>534</v>
      </c>
      <c r="AM179" s="19">
        <f t="shared" si="40"/>
        <v>2</v>
      </c>
      <c r="AN179" s="19">
        <v>0</v>
      </c>
      <c r="AO179" s="19">
        <v>1</v>
      </c>
      <c r="AP179" s="19">
        <v>0</v>
      </c>
      <c r="AQ179" s="19">
        <v>-1</v>
      </c>
      <c r="AR179" s="19">
        <v>1</v>
      </c>
      <c r="AS179" s="19">
        <v>0</v>
      </c>
      <c r="AT179" s="19">
        <v>0</v>
      </c>
      <c r="AU179" s="26">
        <f t="shared" si="41"/>
        <v>-1</v>
      </c>
      <c r="AV179" s="19">
        <v>1</v>
      </c>
      <c r="AW179" s="19">
        <v>0</v>
      </c>
      <c r="AX179" s="26">
        <v>0</v>
      </c>
      <c r="AY179" s="19">
        <v>0</v>
      </c>
      <c r="AZ179" s="19">
        <v>0</v>
      </c>
      <c r="BA179" s="19">
        <v>0</v>
      </c>
      <c r="BB179" s="19">
        <v>0</v>
      </c>
      <c r="BC179" s="19">
        <v>0</v>
      </c>
      <c r="BD179" s="28"/>
      <c r="BE179" s="20"/>
      <c r="BF179" s="20"/>
      <c r="BG179" s="20"/>
      <c r="BH179" s="18" t="s">
        <v>539</v>
      </c>
      <c r="BI179" s="20"/>
      <c r="BJ179" s="19">
        <v>-2</v>
      </c>
      <c r="BK179" s="20"/>
      <c r="BL179" s="20"/>
      <c r="BM179" s="20"/>
      <c r="BN179" s="20"/>
      <c r="BO179" s="20"/>
    </row>
    <row r="180" spans="1:67" ht="80" hidden="1" x14ac:dyDescent="0.2">
      <c r="A180" s="17" t="s">
        <v>112</v>
      </c>
      <c r="B180" s="42"/>
      <c r="C180" s="64" t="s">
        <v>3273</v>
      </c>
      <c r="D180" s="18" t="s">
        <v>529</v>
      </c>
      <c r="E180" s="18" t="s">
        <v>92</v>
      </c>
      <c r="F180" s="19">
        <v>1</v>
      </c>
      <c r="G180" s="19">
        <v>3</v>
      </c>
      <c r="H180" s="19">
        <v>0</v>
      </c>
      <c r="I180" s="20"/>
      <c r="J180" s="21" t="s">
        <v>554</v>
      </c>
      <c r="K180" s="22" t="s">
        <v>531</v>
      </c>
      <c r="L180" s="375" t="s">
        <v>3274</v>
      </c>
      <c r="M180" s="25"/>
      <c r="N180" s="24">
        <f t="shared" si="33"/>
        <v>2008</v>
      </c>
      <c r="O180" s="25">
        <v>39765</v>
      </c>
      <c r="P180" s="25">
        <v>40693</v>
      </c>
      <c r="Q180" s="25">
        <v>40693</v>
      </c>
      <c r="R180" s="25">
        <v>42375</v>
      </c>
      <c r="S180" s="23" t="s">
        <v>75</v>
      </c>
      <c r="T180" s="23" t="s">
        <v>75</v>
      </c>
      <c r="U180" s="23" t="s">
        <v>75</v>
      </c>
      <c r="V180" s="19">
        <v>1</v>
      </c>
      <c r="W180" s="19">
        <f t="shared" si="34"/>
        <v>1</v>
      </c>
      <c r="X180" s="19">
        <f t="shared" si="35"/>
        <v>0</v>
      </c>
      <c r="Y180" s="19">
        <f t="shared" si="36"/>
        <v>0</v>
      </c>
      <c r="Z180" s="19">
        <v>-1</v>
      </c>
      <c r="AA180" s="19">
        <v>-2</v>
      </c>
      <c r="AB180" s="19">
        <v>0</v>
      </c>
      <c r="AC180" s="19">
        <v>0</v>
      </c>
      <c r="AD180" s="19">
        <v>0</v>
      </c>
      <c r="AE180" s="19">
        <v>1</v>
      </c>
      <c r="AF180" s="19">
        <v>1</v>
      </c>
      <c r="AG180" s="19">
        <v>1</v>
      </c>
      <c r="AH180" s="26">
        <v>1</v>
      </c>
      <c r="AI180" s="19">
        <v>1</v>
      </c>
      <c r="AJ180" s="18" t="s">
        <v>533</v>
      </c>
      <c r="AK180" s="18" t="s">
        <v>97</v>
      </c>
      <c r="AL180" s="21" t="s">
        <v>534</v>
      </c>
      <c r="AM180" s="19">
        <f t="shared" si="40"/>
        <v>2</v>
      </c>
      <c r="AN180" s="19">
        <v>0</v>
      </c>
      <c r="AO180" s="19">
        <v>1</v>
      </c>
      <c r="AP180" s="19">
        <v>0</v>
      </c>
      <c r="AQ180" s="19">
        <v>-1</v>
      </c>
      <c r="AR180" s="19">
        <v>1</v>
      </c>
      <c r="AS180" s="19">
        <v>0</v>
      </c>
      <c r="AT180" s="19">
        <v>0</v>
      </c>
      <c r="AU180" s="26">
        <f t="shared" si="41"/>
        <v>-1</v>
      </c>
      <c r="AV180" s="19">
        <v>1</v>
      </c>
      <c r="AW180" s="19">
        <v>0</v>
      </c>
      <c r="AX180" s="26">
        <v>0</v>
      </c>
      <c r="AY180" s="19">
        <v>0</v>
      </c>
      <c r="AZ180" s="19">
        <v>0</v>
      </c>
      <c r="BA180" s="19">
        <v>0</v>
      </c>
      <c r="BB180" s="19">
        <v>0</v>
      </c>
      <c r="BC180" s="19">
        <v>0</v>
      </c>
      <c r="BD180" s="28"/>
      <c r="BE180" s="20"/>
      <c r="BF180" s="20"/>
      <c r="BG180" s="20"/>
      <c r="BH180" s="20"/>
      <c r="BI180" s="20"/>
      <c r="BJ180" s="19">
        <v>-2</v>
      </c>
      <c r="BK180" s="20"/>
      <c r="BL180" s="20"/>
      <c r="BM180" s="20"/>
      <c r="BN180" s="20"/>
      <c r="BO180" s="20"/>
    </row>
    <row r="181" spans="1:67" ht="256" hidden="1" x14ac:dyDescent="0.2">
      <c r="A181" s="17" t="s">
        <v>248</v>
      </c>
      <c r="B181" s="17" t="s">
        <v>197</v>
      </c>
      <c r="C181" s="64" t="s">
        <v>284</v>
      </c>
      <c r="D181" s="18" t="s">
        <v>92</v>
      </c>
      <c r="E181" s="18" t="s">
        <v>270</v>
      </c>
      <c r="F181" s="19">
        <v>1</v>
      </c>
      <c r="G181" s="19">
        <v>1</v>
      </c>
      <c r="H181" s="19">
        <v>1</v>
      </c>
      <c r="I181" s="20"/>
      <c r="J181" s="21" t="s">
        <v>278</v>
      </c>
      <c r="K181" s="46"/>
      <c r="L181" s="21" t="s">
        <v>272</v>
      </c>
      <c r="M181" s="45"/>
      <c r="N181" s="24">
        <f t="shared" si="33"/>
        <v>2010</v>
      </c>
      <c r="O181" s="25">
        <v>40282</v>
      </c>
      <c r="P181" s="25">
        <v>41943</v>
      </c>
      <c r="Q181" s="23" t="s">
        <v>75</v>
      </c>
      <c r="R181" s="23" t="s">
        <v>75</v>
      </c>
      <c r="S181" s="23" t="s">
        <v>75</v>
      </c>
      <c r="T181" s="23" t="s">
        <v>75</v>
      </c>
      <c r="U181" s="23" t="s">
        <v>75</v>
      </c>
      <c r="V181" s="26">
        <v>1</v>
      </c>
      <c r="W181" s="19">
        <f t="shared" si="34"/>
        <v>0</v>
      </c>
      <c r="X181" s="19">
        <f t="shared" si="35"/>
        <v>0</v>
      </c>
      <c r="Y181" s="19">
        <f t="shared" si="36"/>
        <v>0</v>
      </c>
      <c r="Z181" s="26">
        <v>-1</v>
      </c>
      <c r="AA181" s="19">
        <v>-2</v>
      </c>
      <c r="AB181" s="26">
        <v>0</v>
      </c>
      <c r="AC181" s="26">
        <v>0</v>
      </c>
      <c r="AD181" s="26">
        <v>0</v>
      </c>
      <c r="AE181" s="26">
        <v>1</v>
      </c>
      <c r="AF181" s="26">
        <v>1</v>
      </c>
      <c r="AG181" s="19">
        <v>0</v>
      </c>
      <c r="AH181" s="26">
        <v>0</v>
      </c>
      <c r="AI181" s="26">
        <v>0</v>
      </c>
      <c r="AJ181" s="18" t="s">
        <v>97</v>
      </c>
      <c r="AK181" s="18" t="s">
        <v>96</v>
      </c>
      <c r="AL181" s="21" t="s">
        <v>273</v>
      </c>
      <c r="AM181" s="19">
        <f t="shared" si="40"/>
        <v>3</v>
      </c>
      <c r="AN181" s="26">
        <v>1</v>
      </c>
      <c r="AO181" s="26">
        <v>1</v>
      </c>
      <c r="AP181" s="26">
        <v>0</v>
      </c>
      <c r="AQ181" s="26">
        <v>1</v>
      </c>
      <c r="AR181" s="26">
        <v>1</v>
      </c>
      <c r="AS181" s="26">
        <v>0</v>
      </c>
      <c r="AT181" s="26">
        <v>0</v>
      </c>
      <c r="AU181" s="26">
        <f t="shared" si="41"/>
        <v>-1</v>
      </c>
      <c r="AV181" s="26">
        <v>1</v>
      </c>
      <c r="AW181" s="26">
        <v>0</v>
      </c>
      <c r="AX181" s="26">
        <v>0</v>
      </c>
      <c r="AY181" s="19">
        <v>0</v>
      </c>
      <c r="AZ181" s="26">
        <v>0</v>
      </c>
      <c r="BA181" s="26">
        <v>0</v>
      </c>
      <c r="BB181" s="26">
        <v>0</v>
      </c>
      <c r="BC181" s="26">
        <v>0</v>
      </c>
      <c r="BD181" s="28"/>
      <c r="BE181" s="20"/>
      <c r="BF181" s="26"/>
      <c r="BG181" s="26"/>
      <c r="BH181" s="26"/>
      <c r="BI181" s="26">
        <v>2</v>
      </c>
      <c r="BJ181" s="26">
        <v>1</v>
      </c>
      <c r="BK181" s="26"/>
      <c r="BL181" s="26"/>
      <c r="BM181" s="26"/>
      <c r="BN181" s="20"/>
      <c r="BO181" s="20"/>
    </row>
    <row r="182" spans="1:67" ht="192" hidden="1" x14ac:dyDescent="0.2">
      <c r="A182" s="99" t="s">
        <v>3386</v>
      </c>
      <c r="B182" s="99"/>
      <c r="C182" s="492" t="s">
        <v>3393</v>
      </c>
      <c r="D182" s="442" t="s">
        <v>3413</v>
      </c>
      <c r="E182" s="442" t="s">
        <v>270</v>
      </c>
      <c r="F182" s="65">
        <v>1</v>
      </c>
      <c r="G182" s="65">
        <v>1</v>
      </c>
      <c r="H182" s="65">
        <v>1</v>
      </c>
      <c r="I182" s="100"/>
      <c r="J182" s="394" t="s">
        <v>3385</v>
      </c>
      <c r="K182" s="102"/>
      <c r="L182" s="439" t="s">
        <v>3408</v>
      </c>
      <c r="M182" s="103">
        <v>1976</v>
      </c>
      <c r="N182" s="57">
        <v>2013</v>
      </c>
      <c r="O182" s="507">
        <v>41492</v>
      </c>
      <c r="P182" s="23" t="s">
        <v>75</v>
      </c>
      <c r="Q182" s="23" t="s">
        <v>75</v>
      </c>
      <c r="R182" s="23" t="s">
        <v>75</v>
      </c>
      <c r="S182" s="23" t="s">
        <v>75</v>
      </c>
      <c r="T182" s="23" t="s">
        <v>75</v>
      </c>
      <c r="U182" s="23" t="s">
        <v>75</v>
      </c>
      <c r="V182" s="19">
        <v>1</v>
      </c>
      <c r="W182" s="19">
        <v>0</v>
      </c>
      <c r="X182" s="19">
        <v>0</v>
      </c>
      <c r="Y182" s="19">
        <v>0</v>
      </c>
      <c r="Z182" s="19">
        <v>-1</v>
      </c>
      <c r="AA182" s="19">
        <v>-2</v>
      </c>
      <c r="AB182" s="442" t="s">
        <v>3602</v>
      </c>
      <c r="AC182" s="100">
        <v>1</v>
      </c>
      <c r="AD182" s="100">
        <v>0</v>
      </c>
      <c r="AE182" s="100">
        <v>1</v>
      </c>
      <c r="AF182" s="100">
        <v>0</v>
      </c>
      <c r="AG182" s="19">
        <v>1</v>
      </c>
      <c r="AH182" s="106">
        <v>0</v>
      </c>
      <c r="AI182" s="106">
        <v>0</v>
      </c>
      <c r="AJ182" s="442" t="s">
        <v>96</v>
      </c>
      <c r="AK182" s="442" t="s">
        <v>96</v>
      </c>
      <c r="AL182" s="392" t="s">
        <v>3614</v>
      </c>
      <c r="AM182" s="65">
        <v>3</v>
      </c>
      <c r="AN182" s="106">
        <v>1</v>
      </c>
      <c r="AO182" s="106">
        <v>1</v>
      </c>
      <c r="AP182" s="106">
        <v>1</v>
      </c>
      <c r="AQ182" s="106">
        <v>1</v>
      </c>
      <c r="AR182" s="106">
        <v>1</v>
      </c>
      <c r="AS182" s="106">
        <v>0</v>
      </c>
      <c r="AT182" s="68">
        <v>0</v>
      </c>
      <c r="AU182" s="26">
        <v>-1</v>
      </c>
      <c r="AV182" s="106">
        <v>-1</v>
      </c>
      <c r="AW182" s="106">
        <v>0</v>
      </c>
      <c r="AX182" s="106">
        <v>0</v>
      </c>
      <c r="AY182" s="19">
        <v>0</v>
      </c>
      <c r="AZ182" s="62">
        <v>0</v>
      </c>
      <c r="BA182" s="62">
        <v>0</v>
      </c>
      <c r="BB182" s="62">
        <v>0</v>
      </c>
      <c r="BC182" s="62">
        <v>0</v>
      </c>
      <c r="BD182" s="28"/>
      <c r="BE182" s="100"/>
      <c r="BF182" s="100"/>
      <c r="BG182" s="100"/>
      <c r="BH182" s="100"/>
      <c r="BI182" s="100"/>
      <c r="BJ182" s="106"/>
      <c r="BK182" s="100"/>
      <c r="BL182" s="100"/>
      <c r="BM182" s="100"/>
      <c r="BN182" s="100"/>
      <c r="BO182" s="100"/>
    </row>
    <row r="183" spans="1:67" ht="48" hidden="1" x14ac:dyDescent="0.2">
      <c r="A183" s="17" t="s">
        <v>3558</v>
      </c>
      <c r="B183" s="42"/>
      <c r="C183" s="64" t="s">
        <v>3559</v>
      </c>
      <c r="D183" s="18" t="s">
        <v>132</v>
      </c>
      <c r="E183" s="18" t="s">
        <v>460</v>
      </c>
      <c r="F183" s="19">
        <v>1</v>
      </c>
      <c r="G183" s="19">
        <v>0</v>
      </c>
      <c r="H183" s="19">
        <v>0</v>
      </c>
      <c r="I183" s="20"/>
      <c r="J183" s="387" t="s">
        <v>3563</v>
      </c>
      <c r="K183" s="448" t="s">
        <v>648</v>
      </c>
      <c r="L183" s="375" t="s">
        <v>3560</v>
      </c>
      <c r="M183" s="385" t="s">
        <v>3562</v>
      </c>
      <c r="N183" s="24">
        <f>YEAR(IF(AND(O183&lt;&gt;"NA",O183&lt;&gt;""),O183,IF(AND(P183&lt;&gt;"NA",P183&lt;&gt;""),P183,IF(AND(Q183&lt;&gt;"NA",Q183&lt;&gt;""),Q183,IF(AND(R183&lt;&gt;"NA",R183&lt;&gt;""),R183,S183)))))</f>
        <v>2001</v>
      </c>
      <c r="O183" s="25">
        <v>37120</v>
      </c>
      <c r="P183" s="18" t="s">
        <v>75</v>
      </c>
      <c r="Q183" s="18" t="s">
        <v>75</v>
      </c>
      <c r="R183" s="18" t="s">
        <v>75</v>
      </c>
      <c r="S183" s="18" t="s">
        <v>75</v>
      </c>
      <c r="T183" s="18" t="s">
        <v>75</v>
      </c>
      <c r="U183" s="18" t="s">
        <v>75</v>
      </c>
      <c r="V183" s="19">
        <v>0</v>
      </c>
      <c r="W183" s="19">
        <f>IF(OR(AND(Q183&lt;&gt;"NA",Q183&lt;&gt;""),AND(S183&lt;&gt;"NA",S183&lt;&gt;""),AND(T183&lt;&gt;"NA",T183&lt;&gt;"")),1,0)</f>
        <v>0</v>
      </c>
      <c r="X183" s="19">
        <f>IF(OR(AND(S183&lt;&gt;"NA",S183&lt;&gt;""),Y183=1),1,0)</f>
        <v>0</v>
      </c>
      <c r="Y183" s="19">
        <f>IF(AND(T183&lt;&gt;"NA",T183&lt;&gt;""),1,0)</f>
        <v>0</v>
      </c>
      <c r="Z183" s="19">
        <v>-1</v>
      </c>
      <c r="AA183" s="19">
        <v>-2</v>
      </c>
      <c r="AB183" s="19">
        <v>1</v>
      </c>
      <c r="AC183" s="19">
        <v>0</v>
      </c>
      <c r="AD183" s="19">
        <v>0</v>
      </c>
      <c r="AE183" s="19">
        <v>0</v>
      </c>
      <c r="AF183" s="19">
        <v>0</v>
      </c>
      <c r="AG183" s="19">
        <v>1</v>
      </c>
      <c r="AH183" s="26">
        <v>1</v>
      </c>
      <c r="AI183" s="26">
        <v>0</v>
      </c>
      <c r="AJ183" s="18" t="s">
        <v>134</v>
      </c>
      <c r="AK183" s="18" t="s">
        <v>139</v>
      </c>
      <c r="AL183" s="379" t="s">
        <v>3561</v>
      </c>
      <c r="AM183" s="19">
        <v>1</v>
      </c>
      <c r="AN183" s="19">
        <v>1</v>
      </c>
      <c r="AO183" s="19">
        <v>0</v>
      </c>
      <c r="AP183" s="19">
        <v>0</v>
      </c>
      <c r="AQ183" s="19">
        <v>1</v>
      </c>
      <c r="AR183" s="19">
        <v>0</v>
      </c>
      <c r="AS183" s="19">
        <v>1</v>
      </c>
      <c r="AT183" s="19">
        <v>0</v>
      </c>
      <c r="AU183" s="26" t="b">
        <f>IF(BA183&lt;1,-1)</f>
        <v>0</v>
      </c>
      <c r="AV183" s="19"/>
      <c r="AW183" s="19">
        <v>0</v>
      </c>
      <c r="AX183" s="19">
        <v>0</v>
      </c>
      <c r="AY183" s="19">
        <v>0</v>
      </c>
      <c r="AZ183" s="19">
        <v>1</v>
      </c>
      <c r="BA183" s="19">
        <v>1</v>
      </c>
      <c r="BB183" s="19">
        <v>0</v>
      </c>
      <c r="BC183" s="19">
        <v>0</v>
      </c>
      <c r="BD183" s="28"/>
      <c r="BE183" s="20"/>
      <c r="BF183" s="20"/>
      <c r="BG183" s="20"/>
      <c r="BH183" s="20"/>
      <c r="BI183" s="19">
        <v>0</v>
      </c>
      <c r="BJ183" s="19"/>
      <c r="BK183" s="20"/>
      <c r="BL183" s="20"/>
      <c r="BM183" s="20"/>
      <c r="BN183" s="20"/>
      <c r="BO183" s="20"/>
    </row>
    <row r="184" spans="1:67" ht="128" hidden="1" x14ac:dyDescent="0.2">
      <c r="A184" s="449" t="s">
        <v>3546</v>
      </c>
      <c r="B184" s="62"/>
      <c r="C184" s="492" t="s">
        <v>3559</v>
      </c>
      <c r="D184" s="442" t="s">
        <v>132</v>
      </c>
      <c r="E184" s="442" t="s">
        <v>460</v>
      </c>
      <c r="F184" s="429">
        <v>1</v>
      </c>
      <c r="G184" s="65">
        <v>1</v>
      </c>
      <c r="H184" s="62">
        <v>0</v>
      </c>
      <c r="I184" s="62"/>
      <c r="J184" s="394" t="s">
        <v>3563</v>
      </c>
      <c r="K184" s="408" t="s">
        <v>1081</v>
      </c>
      <c r="L184" s="392" t="s">
        <v>3613</v>
      </c>
      <c r="M184" s="408" t="s">
        <v>3562</v>
      </c>
      <c r="N184" s="468">
        <v>2014</v>
      </c>
      <c r="O184" s="504">
        <v>41648</v>
      </c>
      <c r="P184" s="23" t="s">
        <v>75</v>
      </c>
      <c r="Q184" s="23" t="s">
        <v>75</v>
      </c>
      <c r="R184" s="23" t="s">
        <v>75</v>
      </c>
      <c r="S184" s="23" t="s">
        <v>75</v>
      </c>
      <c r="T184" s="23" t="s">
        <v>75</v>
      </c>
      <c r="U184" s="23" t="s">
        <v>75</v>
      </c>
      <c r="V184" s="19">
        <v>1</v>
      </c>
      <c r="W184" s="19">
        <v>0</v>
      </c>
      <c r="X184" s="19">
        <v>0</v>
      </c>
      <c r="Y184" s="19">
        <v>0</v>
      </c>
      <c r="Z184" s="19">
        <v>-1</v>
      </c>
      <c r="AA184" s="19">
        <v>-2</v>
      </c>
      <c r="AB184" s="62">
        <v>1</v>
      </c>
      <c r="AC184" s="62">
        <v>0</v>
      </c>
      <c r="AD184" s="62">
        <v>0</v>
      </c>
      <c r="AE184" s="62">
        <v>0</v>
      </c>
      <c r="AF184" s="62">
        <v>0</v>
      </c>
      <c r="AG184" s="19">
        <v>1</v>
      </c>
      <c r="AH184" s="26">
        <v>1</v>
      </c>
      <c r="AI184" s="26">
        <v>0</v>
      </c>
      <c r="AJ184" s="18" t="s">
        <v>134</v>
      </c>
      <c r="AK184" s="18" t="s">
        <v>139</v>
      </c>
      <c r="AL184" s="452" t="s">
        <v>3612</v>
      </c>
      <c r="AM184" s="62">
        <v>2</v>
      </c>
      <c r="AN184" s="62">
        <v>0</v>
      </c>
      <c r="AO184" s="62">
        <v>1</v>
      </c>
      <c r="AP184" s="62">
        <v>0</v>
      </c>
      <c r="AQ184" s="62">
        <v>0</v>
      </c>
      <c r="AR184" s="62">
        <v>1</v>
      </c>
      <c r="AS184" s="62">
        <v>1</v>
      </c>
      <c r="AT184" s="62">
        <v>0</v>
      </c>
      <c r="AU184" s="62">
        <v>-1</v>
      </c>
      <c r="AV184" s="62">
        <v>0</v>
      </c>
      <c r="AW184" s="62">
        <v>0</v>
      </c>
      <c r="AX184" s="62">
        <v>0</v>
      </c>
      <c r="AY184" s="62">
        <v>0</v>
      </c>
      <c r="AZ184" s="62">
        <v>1</v>
      </c>
      <c r="BA184" s="62">
        <v>0</v>
      </c>
      <c r="BB184" s="62">
        <v>0</v>
      </c>
      <c r="BC184" s="62">
        <v>0</v>
      </c>
      <c r="BD184" s="62"/>
      <c r="BE184" s="62"/>
      <c r="BF184" s="62"/>
      <c r="BG184" s="62"/>
      <c r="BH184" s="62"/>
      <c r="BI184" s="62"/>
      <c r="BJ184" s="62"/>
      <c r="BK184" s="62"/>
      <c r="BL184" s="62"/>
      <c r="BM184" s="62"/>
      <c r="BN184" s="62"/>
      <c r="BO184" s="62"/>
    </row>
    <row r="185" spans="1:67" ht="395" hidden="1" x14ac:dyDescent="0.2">
      <c r="A185" s="29" t="s">
        <v>186</v>
      </c>
      <c r="B185" s="30"/>
      <c r="C185" s="97" t="s">
        <v>2515</v>
      </c>
      <c r="D185" s="31" t="s">
        <v>270</v>
      </c>
      <c r="E185" s="31" t="s">
        <v>92</v>
      </c>
      <c r="F185" s="32">
        <v>1</v>
      </c>
      <c r="G185" s="32">
        <v>0</v>
      </c>
      <c r="H185" s="19">
        <v>0</v>
      </c>
      <c r="I185" s="20"/>
      <c r="J185" s="34" t="s">
        <v>2490</v>
      </c>
      <c r="K185" s="35"/>
      <c r="L185" s="34" t="s">
        <v>2496</v>
      </c>
      <c r="M185" s="36" t="s">
        <v>2244</v>
      </c>
      <c r="N185" s="24">
        <f t="shared" ref="N185:N216" si="42">YEAR(IF(AND(O185&lt;&gt;"NA",O185&lt;&gt;""),O185,IF(AND(P185&lt;&gt;"NA",P185&lt;&gt;""),P185,IF(AND(Q185&lt;&gt;"NA",Q185&lt;&gt;""),Q185,IF(AND(R185&lt;&gt;"NA",R185&lt;&gt;""),R185,S185)))))</f>
        <v>1997</v>
      </c>
      <c r="O185" s="37">
        <v>35628</v>
      </c>
      <c r="P185" s="37">
        <v>36466</v>
      </c>
      <c r="Q185" s="36" t="s">
        <v>75</v>
      </c>
      <c r="R185" s="36" t="s">
        <v>75</v>
      </c>
      <c r="S185" s="36" t="s">
        <v>75</v>
      </c>
      <c r="T185" s="36" t="s">
        <v>75</v>
      </c>
      <c r="U185" s="36" t="s">
        <v>75</v>
      </c>
      <c r="V185" s="32">
        <v>1</v>
      </c>
      <c r="W185" s="19">
        <f t="shared" ref="W185:W216" si="43">IF(OR(AND(Q185&lt;&gt;"NA",Q185&lt;&gt;""),AND(S185&lt;&gt;"NA",S185&lt;&gt;""),AND(T185&lt;&gt;"NA",T185&lt;&gt;"")),1,0)</f>
        <v>0</v>
      </c>
      <c r="X185" s="19">
        <f t="shared" ref="X185:X216" si="44">IF(OR(AND(S185&lt;&gt;"NA",S185&lt;&gt;""),Y185=1),1,0)</f>
        <v>0</v>
      </c>
      <c r="Y185" s="19">
        <f t="shared" ref="Y185:Y216" si="45">IF(AND(T185&lt;&gt;"NA",T185&lt;&gt;""),1,0)</f>
        <v>0</v>
      </c>
      <c r="Z185" s="96">
        <v>-1</v>
      </c>
      <c r="AA185" s="96">
        <v>-2</v>
      </c>
      <c r="AB185" s="32">
        <v>1</v>
      </c>
      <c r="AC185" s="32">
        <v>1</v>
      </c>
      <c r="AD185" s="32">
        <v>0</v>
      </c>
      <c r="AE185" s="32">
        <v>0</v>
      </c>
      <c r="AF185" s="32">
        <v>1</v>
      </c>
      <c r="AG185" s="32">
        <v>1</v>
      </c>
      <c r="AH185" s="32">
        <v>1</v>
      </c>
      <c r="AI185" s="32">
        <v>1</v>
      </c>
      <c r="AJ185" s="31" t="s">
        <v>96</v>
      </c>
      <c r="AK185" s="31" t="s">
        <v>97</v>
      </c>
      <c r="AL185" s="34" t="s">
        <v>2493</v>
      </c>
      <c r="AM185" s="19">
        <f t="shared" ref="AM185:AM197" si="46">IF(AND(AN185=1,AO185=1),3,IF(AND(AN185=1,OR(AO185=0,AO185=-1)),1,IF(AND(OR(AN185=0,AN185=-1),AO185=1),2,IF(AND(AN185=0,AN185=-1),OR(AO185=0,AO185=-1),4))))</f>
        <v>3</v>
      </c>
      <c r="AN185" s="32">
        <v>1</v>
      </c>
      <c r="AO185" s="32">
        <v>1</v>
      </c>
      <c r="AP185" s="32">
        <v>1</v>
      </c>
      <c r="AQ185" s="32">
        <v>1</v>
      </c>
      <c r="AR185" s="32">
        <v>1</v>
      </c>
      <c r="AS185" s="33"/>
      <c r="AT185" s="32">
        <v>0</v>
      </c>
      <c r="AU185" s="26">
        <f t="shared" ref="AU185:AU200" si="47">IF(BA185&lt;1,-1)</f>
        <v>-1</v>
      </c>
      <c r="AV185" s="32">
        <v>1</v>
      </c>
      <c r="AW185" s="32">
        <v>0</v>
      </c>
      <c r="AX185" s="32">
        <v>0</v>
      </c>
      <c r="AY185" s="19">
        <v>0</v>
      </c>
      <c r="AZ185" s="32">
        <v>0</v>
      </c>
      <c r="BA185" s="32">
        <v>0</v>
      </c>
      <c r="BB185" s="32">
        <v>0</v>
      </c>
      <c r="BC185" s="32">
        <v>0</v>
      </c>
      <c r="BD185" s="28"/>
      <c r="BE185" s="33"/>
      <c r="BF185" s="34" t="s">
        <v>2494</v>
      </c>
      <c r="BG185" s="33"/>
      <c r="BH185" s="33"/>
      <c r="BI185" s="32">
        <v>1</v>
      </c>
      <c r="BJ185" s="32">
        <v>1</v>
      </c>
      <c r="BK185" s="33"/>
      <c r="BL185" s="33"/>
      <c r="BM185" s="33"/>
      <c r="BN185" s="33"/>
      <c r="BO185" s="33"/>
    </row>
    <row r="186" spans="1:67" ht="395" hidden="1" x14ac:dyDescent="0.2">
      <c r="A186" s="29" t="s">
        <v>186</v>
      </c>
      <c r="B186" s="30"/>
      <c r="C186" s="97" t="s">
        <v>2598</v>
      </c>
      <c r="D186" s="31" t="s">
        <v>270</v>
      </c>
      <c r="E186" s="31" t="s">
        <v>92</v>
      </c>
      <c r="F186" s="32">
        <v>1</v>
      </c>
      <c r="G186" s="32">
        <v>3</v>
      </c>
      <c r="H186" s="19">
        <v>0</v>
      </c>
      <c r="I186" s="20"/>
      <c r="J186" s="34" t="s">
        <v>2490</v>
      </c>
      <c r="K186" s="35"/>
      <c r="L186" s="34" t="s">
        <v>2496</v>
      </c>
      <c r="M186" s="36" t="s">
        <v>2244</v>
      </c>
      <c r="N186" s="24">
        <f t="shared" si="42"/>
        <v>1999</v>
      </c>
      <c r="O186" s="37">
        <v>36235</v>
      </c>
      <c r="P186" s="37"/>
      <c r="Q186" s="36" t="s">
        <v>75</v>
      </c>
      <c r="R186" s="36" t="s">
        <v>75</v>
      </c>
      <c r="S186" s="36" t="s">
        <v>75</v>
      </c>
      <c r="T186" s="36" t="s">
        <v>75</v>
      </c>
      <c r="U186" s="36" t="s">
        <v>75</v>
      </c>
      <c r="V186" s="32">
        <v>1</v>
      </c>
      <c r="W186" s="19">
        <f t="shared" si="43"/>
        <v>0</v>
      </c>
      <c r="X186" s="19">
        <f t="shared" si="44"/>
        <v>0</v>
      </c>
      <c r="Y186" s="19">
        <f t="shared" si="45"/>
        <v>0</v>
      </c>
      <c r="Z186" s="96">
        <v>-1</v>
      </c>
      <c r="AA186" s="96">
        <v>-2</v>
      </c>
      <c r="AB186" s="32">
        <v>1</v>
      </c>
      <c r="AC186" s="32">
        <v>1</v>
      </c>
      <c r="AD186" s="32">
        <v>0</v>
      </c>
      <c r="AE186" s="32">
        <v>0</v>
      </c>
      <c r="AF186" s="32">
        <v>1</v>
      </c>
      <c r="AG186" s="32">
        <v>1</v>
      </c>
      <c r="AH186" s="32">
        <v>1</v>
      </c>
      <c r="AI186" s="32">
        <v>1</v>
      </c>
      <c r="AJ186" s="31" t="s">
        <v>96</v>
      </c>
      <c r="AK186" s="31" t="s">
        <v>97</v>
      </c>
      <c r="AL186" s="34" t="s">
        <v>2493</v>
      </c>
      <c r="AM186" s="19">
        <f t="shared" si="46"/>
        <v>3</v>
      </c>
      <c r="AN186" s="32">
        <v>1</v>
      </c>
      <c r="AO186" s="32">
        <v>1</v>
      </c>
      <c r="AP186" s="32">
        <v>1</v>
      </c>
      <c r="AQ186" s="32">
        <v>1</v>
      </c>
      <c r="AR186" s="32">
        <v>1</v>
      </c>
      <c r="AS186" s="33"/>
      <c r="AT186" s="32">
        <v>0</v>
      </c>
      <c r="AU186" s="26">
        <f t="shared" si="47"/>
        <v>-1</v>
      </c>
      <c r="AV186" s="32">
        <v>1</v>
      </c>
      <c r="AW186" s="32">
        <v>0</v>
      </c>
      <c r="AX186" s="32">
        <v>0</v>
      </c>
      <c r="AY186" s="19">
        <v>0</v>
      </c>
      <c r="AZ186" s="32">
        <v>0</v>
      </c>
      <c r="BA186" s="32">
        <v>0</v>
      </c>
      <c r="BB186" s="32">
        <v>0</v>
      </c>
      <c r="BC186" s="32">
        <v>0</v>
      </c>
      <c r="BD186" s="28"/>
      <c r="BE186" s="33"/>
      <c r="BF186" s="34" t="s">
        <v>2494</v>
      </c>
      <c r="BG186" s="33"/>
      <c r="BH186" s="33"/>
      <c r="BI186" s="32">
        <v>1</v>
      </c>
      <c r="BJ186" s="32">
        <v>1</v>
      </c>
      <c r="BK186" s="33"/>
      <c r="BL186" s="33"/>
      <c r="BM186" s="33"/>
      <c r="BN186" s="33"/>
      <c r="BO186" s="33"/>
    </row>
    <row r="187" spans="1:67" ht="64" hidden="1" x14ac:dyDescent="0.2">
      <c r="A187" s="17" t="s">
        <v>186</v>
      </c>
      <c r="B187" s="42"/>
      <c r="C187" s="64" t="s">
        <v>338</v>
      </c>
      <c r="D187" s="18" t="s">
        <v>188</v>
      </c>
      <c r="E187" s="18" t="s">
        <v>70</v>
      </c>
      <c r="F187" s="19">
        <v>1</v>
      </c>
      <c r="G187" s="19">
        <v>0</v>
      </c>
      <c r="H187" s="19">
        <v>0</v>
      </c>
      <c r="I187" s="20"/>
      <c r="J187" s="21" t="s">
        <v>586</v>
      </c>
      <c r="K187" s="22" t="s">
        <v>587</v>
      </c>
      <c r="L187" s="21" t="s">
        <v>588</v>
      </c>
      <c r="M187" s="23" t="s">
        <v>3204</v>
      </c>
      <c r="N187" s="24">
        <f t="shared" si="42"/>
        <v>2001</v>
      </c>
      <c r="O187" s="25">
        <v>37168</v>
      </c>
      <c r="P187" s="23" t="s">
        <v>75</v>
      </c>
      <c r="Q187" s="23" t="s">
        <v>75</v>
      </c>
      <c r="R187" s="23" t="s">
        <v>75</v>
      </c>
      <c r="S187" s="23" t="s">
        <v>75</v>
      </c>
      <c r="T187" s="23" t="s">
        <v>75</v>
      </c>
      <c r="U187" s="23" t="s">
        <v>75</v>
      </c>
      <c r="V187" s="19">
        <v>1</v>
      </c>
      <c r="W187" s="19">
        <f t="shared" si="43"/>
        <v>0</v>
      </c>
      <c r="X187" s="19">
        <f t="shared" si="44"/>
        <v>0</v>
      </c>
      <c r="Y187" s="19">
        <f t="shared" si="45"/>
        <v>0</v>
      </c>
      <c r="Z187" s="19">
        <v>-1</v>
      </c>
      <c r="AA187" s="19">
        <v>-2</v>
      </c>
      <c r="AB187" s="19">
        <v>0</v>
      </c>
      <c r="AC187" s="19">
        <v>0</v>
      </c>
      <c r="AD187" s="19">
        <v>0</v>
      </c>
      <c r="AE187" s="19">
        <v>1</v>
      </c>
      <c r="AF187" s="19">
        <v>0</v>
      </c>
      <c r="AG187" s="19">
        <v>1</v>
      </c>
      <c r="AH187" s="26">
        <v>1</v>
      </c>
      <c r="AI187" s="26">
        <v>0</v>
      </c>
      <c r="AJ187" s="18" t="s">
        <v>190</v>
      </c>
      <c r="AK187" s="18" t="s">
        <v>77</v>
      </c>
      <c r="AL187" s="21" t="s">
        <v>589</v>
      </c>
      <c r="AM187" s="19">
        <f t="shared" si="46"/>
        <v>3</v>
      </c>
      <c r="AN187" s="26">
        <v>1</v>
      </c>
      <c r="AO187" s="26">
        <v>1</v>
      </c>
      <c r="AP187" s="19">
        <v>1</v>
      </c>
      <c r="AQ187" s="26">
        <v>0</v>
      </c>
      <c r="AR187" s="26">
        <v>0</v>
      </c>
      <c r="AS187" s="26">
        <v>1</v>
      </c>
      <c r="AT187" s="26">
        <v>0</v>
      </c>
      <c r="AU187" s="26">
        <f t="shared" si="47"/>
        <v>-1</v>
      </c>
      <c r="AV187" s="26">
        <v>0</v>
      </c>
      <c r="AW187" s="26">
        <v>0</v>
      </c>
      <c r="AX187" s="26">
        <v>0</v>
      </c>
      <c r="AY187" s="19">
        <v>0</v>
      </c>
      <c r="AZ187" s="26">
        <v>0</v>
      </c>
      <c r="BA187" s="26">
        <v>0</v>
      </c>
      <c r="BB187" s="26">
        <v>0</v>
      </c>
      <c r="BC187" s="26">
        <v>0</v>
      </c>
      <c r="BD187" s="28"/>
      <c r="BE187" s="20"/>
      <c r="BF187" s="20"/>
      <c r="BG187" s="20"/>
      <c r="BH187" s="20"/>
      <c r="BI187" s="20"/>
      <c r="BJ187" s="26">
        <v>1</v>
      </c>
      <c r="BK187" s="20"/>
      <c r="BL187" s="20"/>
      <c r="BM187" s="20"/>
      <c r="BN187" s="20"/>
      <c r="BO187" s="20"/>
    </row>
    <row r="188" spans="1:67" ht="64" hidden="1" x14ac:dyDescent="0.2">
      <c r="A188" s="17" t="s">
        <v>186</v>
      </c>
      <c r="B188" s="42"/>
      <c r="C188" s="64" t="s">
        <v>338</v>
      </c>
      <c r="D188" s="18" t="s">
        <v>188</v>
      </c>
      <c r="E188" s="18" t="s">
        <v>92</v>
      </c>
      <c r="F188" s="19">
        <v>1</v>
      </c>
      <c r="G188" s="19">
        <v>0</v>
      </c>
      <c r="H188" s="19">
        <v>0</v>
      </c>
      <c r="I188" s="20"/>
      <c r="J188" s="21" t="s">
        <v>341</v>
      </c>
      <c r="K188" s="22" t="s">
        <v>342</v>
      </c>
      <c r="L188" s="21" t="s">
        <v>343</v>
      </c>
      <c r="M188" s="23" t="s">
        <v>344</v>
      </c>
      <c r="N188" s="24">
        <f t="shared" si="42"/>
        <v>1998</v>
      </c>
      <c r="O188" s="25">
        <v>36104</v>
      </c>
      <c r="P188" s="23" t="s">
        <v>75</v>
      </c>
      <c r="Q188" s="23" t="s">
        <v>75</v>
      </c>
      <c r="R188" s="23" t="s">
        <v>75</v>
      </c>
      <c r="S188" s="23" t="s">
        <v>75</v>
      </c>
      <c r="T188" s="23" t="s">
        <v>75</v>
      </c>
      <c r="U188" s="23" t="s">
        <v>75</v>
      </c>
      <c r="V188" s="19">
        <v>1</v>
      </c>
      <c r="W188" s="19">
        <f t="shared" si="43"/>
        <v>0</v>
      </c>
      <c r="X188" s="19">
        <f t="shared" si="44"/>
        <v>0</v>
      </c>
      <c r="Y188" s="19">
        <f t="shared" si="45"/>
        <v>0</v>
      </c>
      <c r="Z188" s="19">
        <v>-1</v>
      </c>
      <c r="AA188" s="19">
        <v>-2</v>
      </c>
      <c r="AB188" s="19">
        <v>1</v>
      </c>
      <c r="AC188" s="19">
        <v>1</v>
      </c>
      <c r="AD188" s="19">
        <v>0</v>
      </c>
      <c r="AE188" s="19">
        <v>0</v>
      </c>
      <c r="AF188" s="19">
        <v>1</v>
      </c>
      <c r="AG188" s="19">
        <v>1</v>
      </c>
      <c r="AH188" s="26">
        <v>1</v>
      </c>
      <c r="AI188" s="19">
        <v>1</v>
      </c>
      <c r="AJ188" s="18" t="s">
        <v>190</v>
      </c>
      <c r="AK188" s="18" t="s">
        <v>97</v>
      </c>
      <c r="AL188" s="21" t="s">
        <v>345</v>
      </c>
      <c r="AM188" s="19">
        <f t="shared" si="46"/>
        <v>3</v>
      </c>
      <c r="AN188" s="19">
        <v>1</v>
      </c>
      <c r="AO188" s="19">
        <v>1</v>
      </c>
      <c r="AP188" s="19">
        <v>1</v>
      </c>
      <c r="AQ188" s="19">
        <v>-1</v>
      </c>
      <c r="AR188" s="19">
        <v>-1</v>
      </c>
      <c r="AS188" s="19">
        <v>1</v>
      </c>
      <c r="AT188" s="19">
        <v>0</v>
      </c>
      <c r="AU188" s="26">
        <f t="shared" si="47"/>
        <v>-1</v>
      </c>
      <c r="AV188" s="19">
        <v>0</v>
      </c>
      <c r="AW188" s="19">
        <v>0</v>
      </c>
      <c r="AX188" s="26">
        <v>0</v>
      </c>
      <c r="AY188" s="19">
        <v>0</v>
      </c>
      <c r="AZ188" s="19">
        <v>0</v>
      </c>
      <c r="BA188" s="19">
        <v>0</v>
      </c>
      <c r="BB188" s="19">
        <v>0</v>
      </c>
      <c r="BC188" s="19">
        <v>0</v>
      </c>
      <c r="BD188" s="28"/>
      <c r="BE188" s="20"/>
      <c r="BF188" s="20"/>
      <c r="BG188" s="20"/>
      <c r="BH188" s="20"/>
      <c r="BI188" s="20"/>
      <c r="BJ188" s="19">
        <v>1</v>
      </c>
      <c r="BK188" s="20"/>
      <c r="BL188" s="20"/>
      <c r="BM188" s="20"/>
      <c r="BN188" s="20"/>
      <c r="BO188" s="20"/>
    </row>
    <row r="189" spans="1:67" ht="32" hidden="1" x14ac:dyDescent="0.2">
      <c r="A189" s="17" t="s">
        <v>186</v>
      </c>
      <c r="B189" s="42"/>
      <c r="C189" s="64" t="s">
        <v>338</v>
      </c>
      <c r="D189" s="18" t="s">
        <v>188</v>
      </c>
      <c r="E189" s="18" t="s">
        <v>92</v>
      </c>
      <c r="F189" s="19">
        <v>1</v>
      </c>
      <c r="G189" s="19">
        <v>1</v>
      </c>
      <c r="H189" s="19">
        <v>0</v>
      </c>
      <c r="I189" s="20"/>
      <c r="J189" s="21" t="s">
        <v>333</v>
      </c>
      <c r="K189" s="22" t="s">
        <v>334</v>
      </c>
      <c r="L189" s="21" t="s">
        <v>335</v>
      </c>
      <c r="M189" s="23" t="s">
        <v>336</v>
      </c>
      <c r="N189" s="24">
        <f t="shared" si="42"/>
        <v>2005</v>
      </c>
      <c r="O189" s="25">
        <v>38639</v>
      </c>
      <c r="P189" s="23" t="s">
        <v>75</v>
      </c>
      <c r="Q189" s="23" t="s">
        <v>75</v>
      </c>
      <c r="R189" s="23" t="s">
        <v>75</v>
      </c>
      <c r="S189" s="23" t="s">
        <v>75</v>
      </c>
      <c r="T189" s="23" t="s">
        <v>75</v>
      </c>
      <c r="U189" s="23" t="s">
        <v>75</v>
      </c>
      <c r="V189" s="19">
        <v>1</v>
      </c>
      <c r="W189" s="19">
        <f t="shared" si="43"/>
        <v>0</v>
      </c>
      <c r="X189" s="19">
        <f t="shared" si="44"/>
        <v>0</v>
      </c>
      <c r="Y189" s="19">
        <f t="shared" si="45"/>
        <v>0</v>
      </c>
      <c r="Z189" s="19">
        <v>-1</v>
      </c>
      <c r="AA189" s="19">
        <v>-2</v>
      </c>
      <c r="AB189" s="19">
        <v>1</v>
      </c>
      <c r="AC189" s="19">
        <v>1</v>
      </c>
      <c r="AD189" s="19">
        <v>0</v>
      </c>
      <c r="AE189" s="19">
        <v>0</v>
      </c>
      <c r="AF189" s="19">
        <v>1</v>
      </c>
      <c r="AG189" s="10">
        <v>1</v>
      </c>
      <c r="AH189" s="10">
        <v>1</v>
      </c>
      <c r="AI189" s="19">
        <v>1</v>
      </c>
      <c r="AJ189" s="18" t="s">
        <v>190</v>
      </c>
      <c r="AK189" s="18" t="s">
        <v>97</v>
      </c>
      <c r="AL189" s="21" t="s">
        <v>337</v>
      </c>
      <c r="AM189" s="19">
        <f t="shared" si="46"/>
        <v>3</v>
      </c>
      <c r="AN189" s="19">
        <v>1</v>
      </c>
      <c r="AO189" s="19">
        <v>1</v>
      </c>
      <c r="AP189" s="19">
        <v>1</v>
      </c>
      <c r="AQ189" s="19">
        <v>-1</v>
      </c>
      <c r="AR189" s="19">
        <v>-1</v>
      </c>
      <c r="AS189" s="19">
        <v>1</v>
      </c>
      <c r="AT189" s="19">
        <v>0</v>
      </c>
      <c r="AU189" s="26">
        <f t="shared" si="47"/>
        <v>-1</v>
      </c>
      <c r="AV189" s="19">
        <v>0</v>
      </c>
      <c r="AW189" s="19">
        <v>0</v>
      </c>
      <c r="AX189" s="26">
        <v>0</v>
      </c>
      <c r="AY189" s="19">
        <v>0</v>
      </c>
      <c r="AZ189" s="19">
        <v>0</v>
      </c>
      <c r="BA189" s="19">
        <v>0</v>
      </c>
      <c r="BB189" s="19">
        <v>0</v>
      </c>
      <c r="BC189" s="19">
        <v>0</v>
      </c>
      <c r="BD189" s="28"/>
      <c r="BE189" s="20"/>
      <c r="BF189" s="20"/>
      <c r="BG189" s="20"/>
      <c r="BH189" s="20"/>
      <c r="BI189" s="20"/>
      <c r="BJ189" s="19">
        <v>1</v>
      </c>
      <c r="BK189" s="20"/>
      <c r="BL189" s="20"/>
      <c r="BM189" s="20"/>
      <c r="BN189" s="20"/>
      <c r="BO189" s="20"/>
    </row>
    <row r="190" spans="1:67" ht="96" hidden="1" x14ac:dyDescent="0.2">
      <c r="A190" s="522" t="s">
        <v>186</v>
      </c>
      <c r="B190" s="525"/>
      <c r="C190" s="528" t="s">
        <v>338</v>
      </c>
      <c r="D190" s="489" t="s">
        <v>188</v>
      </c>
      <c r="E190" s="489" t="s">
        <v>92</v>
      </c>
      <c r="F190" s="10">
        <v>1</v>
      </c>
      <c r="G190" s="10">
        <v>1</v>
      </c>
      <c r="H190" s="10">
        <v>0</v>
      </c>
      <c r="I190" s="11"/>
      <c r="J190" s="490" t="s">
        <v>594</v>
      </c>
      <c r="K190" s="591" t="s">
        <v>595</v>
      </c>
      <c r="L190" s="490" t="s">
        <v>596</v>
      </c>
      <c r="M190" s="13">
        <v>1961</v>
      </c>
      <c r="N190" s="13">
        <f t="shared" si="42"/>
        <v>2007</v>
      </c>
      <c r="O190" s="14">
        <v>39139</v>
      </c>
      <c r="P190" s="12" t="s">
        <v>75</v>
      </c>
      <c r="Q190" s="12" t="s">
        <v>75</v>
      </c>
      <c r="R190" s="12" t="s">
        <v>75</v>
      </c>
      <c r="S190" s="12" t="s">
        <v>75</v>
      </c>
      <c r="T190" s="12" t="s">
        <v>75</v>
      </c>
      <c r="U190" s="12" t="s">
        <v>75</v>
      </c>
      <c r="V190" s="10">
        <v>1</v>
      </c>
      <c r="W190" s="10">
        <f t="shared" si="43"/>
        <v>0</v>
      </c>
      <c r="X190" s="10">
        <f t="shared" si="44"/>
        <v>0</v>
      </c>
      <c r="Y190" s="10">
        <f t="shared" si="45"/>
        <v>0</v>
      </c>
      <c r="Z190" s="10">
        <v>-1</v>
      </c>
      <c r="AA190" s="10">
        <v>-2</v>
      </c>
      <c r="AB190" s="10">
        <v>1</v>
      </c>
      <c r="AC190" s="10">
        <v>1</v>
      </c>
      <c r="AD190" s="10">
        <v>0</v>
      </c>
      <c r="AE190" s="10">
        <v>1</v>
      </c>
      <c r="AF190" s="10">
        <v>1</v>
      </c>
      <c r="AG190" s="10">
        <v>1</v>
      </c>
      <c r="AH190" s="10">
        <v>1</v>
      </c>
      <c r="AI190" s="10">
        <v>1</v>
      </c>
      <c r="AJ190" s="489" t="s">
        <v>190</v>
      </c>
      <c r="AK190" s="489" t="s">
        <v>97</v>
      </c>
      <c r="AL190" s="490" t="s">
        <v>597</v>
      </c>
      <c r="AM190" s="10">
        <f t="shared" si="46"/>
        <v>3</v>
      </c>
      <c r="AN190" s="10">
        <v>1</v>
      </c>
      <c r="AO190" s="10">
        <v>1</v>
      </c>
      <c r="AP190" s="10">
        <v>1</v>
      </c>
      <c r="AQ190" s="10">
        <v>-1</v>
      </c>
      <c r="AR190" s="10">
        <v>-1</v>
      </c>
      <c r="AS190" s="10">
        <v>-1</v>
      </c>
      <c r="AT190" s="10">
        <v>0</v>
      </c>
      <c r="AU190" s="15">
        <f t="shared" si="47"/>
        <v>-1</v>
      </c>
      <c r="AV190" s="10">
        <v>0</v>
      </c>
      <c r="AW190" s="10">
        <v>0</v>
      </c>
      <c r="AX190" s="15">
        <v>0</v>
      </c>
      <c r="AY190" s="10">
        <v>0</v>
      </c>
      <c r="AZ190" s="10">
        <v>0</v>
      </c>
      <c r="BA190" s="10">
        <v>0</v>
      </c>
      <c r="BB190" s="10">
        <v>0</v>
      </c>
      <c r="BC190" s="10">
        <v>0</v>
      </c>
      <c r="BD190" s="16"/>
      <c r="BE190" s="11"/>
      <c r="BF190" s="11"/>
      <c r="BG190" s="11"/>
      <c r="BH190" s="11"/>
      <c r="BI190" s="11"/>
      <c r="BJ190" s="10">
        <v>1</v>
      </c>
      <c r="BK190" s="11"/>
      <c r="BL190" s="11"/>
      <c r="BM190" s="11"/>
      <c r="BN190" s="11"/>
      <c r="BO190" s="11"/>
    </row>
    <row r="191" spans="1:67" ht="64" hidden="1" x14ac:dyDescent="0.2">
      <c r="A191" s="17" t="s">
        <v>186</v>
      </c>
      <c r="B191" s="42"/>
      <c r="C191" s="64" t="s">
        <v>339</v>
      </c>
      <c r="D191" s="18" t="s">
        <v>188</v>
      </c>
      <c r="E191" s="18" t="s">
        <v>70</v>
      </c>
      <c r="F191" s="19">
        <v>1</v>
      </c>
      <c r="G191" s="19">
        <v>1</v>
      </c>
      <c r="H191" s="19">
        <v>0</v>
      </c>
      <c r="I191" s="20"/>
      <c r="J191" s="21" t="s">
        <v>586</v>
      </c>
      <c r="K191" s="22" t="s">
        <v>587</v>
      </c>
      <c r="L191" s="18" t="s">
        <v>591</v>
      </c>
      <c r="M191" s="23" t="s">
        <v>3204</v>
      </c>
      <c r="N191" s="24">
        <f t="shared" si="42"/>
        <v>2001</v>
      </c>
      <c r="O191" s="25">
        <v>37168</v>
      </c>
      <c r="P191" s="23" t="s">
        <v>75</v>
      </c>
      <c r="Q191" s="23" t="s">
        <v>75</v>
      </c>
      <c r="R191" s="23" t="s">
        <v>75</v>
      </c>
      <c r="S191" s="23" t="s">
        <v>75</v>
      </c>
      <c r="T191" s="23" t="s">
        <v>75</v>
      </c>
      <c r="U191" s="23" t="s">
        <v>75</v>
      </c>
      <c r="V191" s="19">
        <v>1</v>
      </c>
      <c r="W191" s="19">
        <f t="shared" si="43"/>
        <v>0</v>
      </c>
      <c r="X191" s="19">
        <f t="shared" si="44"/>
        <v>0</v>
      </c>
      <c r="Y191" s="19">
        <f t="shared" si="45"/>
        <v>0</v>
      </c>
      <c r="Z191" s="19">
        <v>-1</v>
      </c>
      <c r="AA191" s="19">
        <v>-2</v>
      </c>
      <c r="AB191" s="19">
        <v>0</v>
      </c>
      <c r="AC191" s="19">
        <v>0</v>
      </c>
      <c r="AD191" s="19">
        <v>0</v>
      </c>
      <c r="AE191" s="19">
        <v>1</v>
      </c>
      <c r="AF191" s="19">
        <v>0</v>
      </c>
      <c r="AG191" s="19">
        <v>1</v>
      </c>
      <c r="AH191" s="26">
        <v>1</v>
      </c>
      <c r="AI191" s="26">
        <v>0</v>
      </c>
      <c r="AJ191" s="18" t="s">
        <v>190</v>
      </c>
      <c r="AK191" s="18" t="s">
        <v>77</v>
      </c>
      <c r="AL191" s="21" t="s">
        <v>589</v>
      </c>
      <c r="AM191" s="19">
        <f t="shared" si="46"/>
        <v>3</v>
      </c>
      <c r="AN191" s="26">
        <v>1</v>
      </c>
      <c r="AO191" s="26">
        <v>1</v>
      </c>
      <c r="AP191" s="19">
        <v>1</v>
      </c>
      <c r="AQ191" s="26">
        <v>0</v>
      </c>
      <c r="AR191" s="26">
        <v>0</v>
      </c>
      <c r="AS191" s="26">
        <v>-1</v>
      </c>
      <c r="AT191" s="26">
        <v>0</v>
      </c>
      <c r="AU191" s="26">
        <f t="shared" si="47"/>
        <v>-1</v>
      </c>
      <c r="AV191" s="26">
        <v>0</v>
      </c>
      <c r="AW191" s="26">
        <v>0</v>
      </c>
      <c r="AX191" s="26">
        <v>0</v>
      </c>
      <c r="AY191" s="19">
        <v>0</v>
      </c>
      <c r="AZ191" s="26">
        <v>0</v>
      </c>
      <c r="BA191" s="26">
        <v>0</v>
      </c>
      <c r="BB191" s="26">
        <v>0</v>
      </c>
      <c r="BC191" s="26">
        <v>0</v>
      </c>
      <c r="BD191" s="28"/>
      <c r="BE191" s="20"/>
      <c r="BF191" s="20"/>
      <c r="BG191" s="20"/>
      <c r="BH191" s="20"/>
      <c r="BI191" s="20"/>
      <c r="BJ191" s="26">
        <v>1</v>
      </c>
      <c r="BK191" s="20"/>
      <c r="BL191" s="20"/>
      <c r="BM191" s="20"/>
      <c r="BN191" s="20"/>
      <c r="BO191" s="20"/>
    </row>
    <row r="192" spans="1:67" ht="64" hidden="1" x14ac:dyDescent="0.2">
      <c r="A192" s="17" t="s">
        <v>186</v>
      </c>
      <c r="B192" s="42"/>
      <c r="C192" s="64" t="s">
        <v>339</v>
      </c>
      <c r="D192" s="18" t="s">
        <v>188</v>
      </c>
      <c r="E192" s="18" t="s">
        <v>92</v>
      </c>
      <c r="F192" s="19">
        <v>1</v>
      </c>
      <c r="G192" s="19">
        <v>0</v>
      </c>
      <c r="H192" s="19">
        <v>0</v>
      </c>
      <c r="I192" s="20"/>
      <c r="J192" s="21" t="s">
        <v>341</v>
      </c>
      <c r="K192" s="22" t="s">
        <v>342</v>
      </c>
      <c r="L192" s="21" t="s">
        <v>343</v>
      </c>
      <c r="M192" s="23" t="s">
        <v>344</v>
      </c>
      <c r="N192" s="24">
        <f t="shared" si="42"/>
        <v>1998</v>
      </c>
      <c r="O192" s="25">
        <v>36104</v>
      </c>
      <c r="P192" s="23" t="s">
        <v>75</v>
      </c>
      <c r="Q192" s="23" t="s">
        <v>75</v>
      </c>
      <c r="R192" s="23" t="s">
        <v>75</v>
      </c>
      <c r="S192" s="23" t="s">
        <v>75</v>
      </c>
      <c r="T192" s="23" t="s">
        <v>75</v>
      </c>
      <c r="U192" s="23" t="s">
        <v>75</v>
      </c>
      <c r="V192" s="19">
        <v>1</v>
      </c>
      <c r="W192" s="19">
        <f t="shared" si="43"/>
        <v>0</v>
      </c>
      <c r="X192" s="19">
        <f t="shared" si="44"/>
        <v>0</v>
      </c>
      <c r="Y192" s="19">
        <f t="shared" si="45"/>
        <v>0</v>
      </c>
      <c r="Z192" s="19">
        <v>-1</v>
      </c>
      <c r="AA192" s="19">
        <v>-2</v>
      </c>
      <c r="AB192" s="19">
        <v>1</v>
      </c>
      <c r="AC192" s="19">
        <v>1</v>
      </c>
      <c r="AD192" s="19">
        <v>0</v>
      </c>
      <c r="AE192" s="19">
        <v>0</v>
      </c>
      <c r="AF192" s="19">
        <v>1</v>
      </c>
      <c r="AG192" s="19">
        <v>1</v>
      </c>
      <c r="AH192" s="19">
        <v>1</v>
      </c>
      <c r="AI192" s="19">
        <v>1</v>
      </c>
      <c r="AJ192" s="18" t="s">
        <v>190</v>
      </c>
      <c r="AK192" s="18" t="s">
        <v>97</v>
      </c>
      <c r="AL192" s="21" t="s">
        <v>345</v>
      </c>
      <c r="AM192" s="19">
        <f t="shared" si="46"/>
        <v>3</v>
      </c>
      <c r="AN192" s="19">
        <v>1</v>
      </c>
      <c r="AO192" s="19">
        <v>1</v>
      </c>
      <c r="AP192" s="19">
        <v>1</v>
      </c>
      <c r="AQ192" s="19">
        <v>-1</v>
      </c>
      <c r="AR192" s="19">
        <v>-1</v>
      </c>
      <c r="AS192" s="19">
        <v>1</v>
      </c>
      <c r="AT192" s="19">
        <v>0</v>
      </c>
      <c r="AU192" s="26">
        <f t="shared" si="47"/>
        <v>-1</v>
      </c>
      <c r="AV192" s="19">
        <v>0</v>
      </c>
      <c r="AW192" s="19">
        <v>0</v>
      </c>
      <c r="AX192" s="26">
        <v>0</v>
      </c>
      <c r="AY192" s="19">
        <v>0</v>
      </c>
      <c r="AZ192" s="19">
        <v>0</v>
      </c>
      <c r="BA192" s="19">
        <v>0</v>
      </c>
      <c r="BB192" s="19">
        <v>0</v>
      </c>
      <c r="BC192" s="19">
        <v>0</v>
      </c>
      <c r="BD192" s="28"/>
      <c r="BE192" s="20"/>
      <c r="BF192" s="20"/>
      <c r="BG192" s="20"/>
      <c r="BH192" s="20"/>
      <c r="BI192" s="20"/>
      <c r="BJ192" s="19">
        <v>1</v>
      </c>
      <c r="BK192" s="20"/>
      <c r="BL192" s="20"/>
      <c r="BM192" s="20"/>
      <c r="BN192" s="20"/>
      <c r="BO192" s="20"/>
    </row>
    <row r="193" spans="1:67" ht="32" hidden="1" x14ac:dyDescent="0.2">
      <c r="A193" s="17" t="s">
        <v>186</v>
      </c>
      <c r="B193" s="42"/>
      <c r="C193" s="64" t="s">
        <v>339</v>
      </c>
      <c r="D193" s="18" t="s">
        <v>188</v>
      </c>
      <c r="E193" s="18" t="s">
        <v>92</v>
      </c>
      <c r="F193" s="19">
        <v>1</v>
      </c>
      <c r="G193" s="19">
        <v>1</v>
      </c>
      <c r="H193" s="19">
        <v>0</v>
      </c>
      <c r="I193" s="20"/>
      <c r="J193" s="21" t="s">
        <v>333</v>
      </c>
      <c r="K193" s="22" t="s">
        <v>334</v>
      </c>
      <c r="L193" s="21" t="s">
        <v>335</v>
      </c>
      <c r="M193" s="23" t="s">
        <v>336</v>
      </c>
      <c r="N193" s="24">
        <f t="shared" si="42"/>
        <v>2005</v>
      </c>
      <c r="O193" s="25">
        <v>38639</v>
      </c>
      <c r="P193" s="23" t="s">
        <v>75</v>
      </c>
      <c r="Q193" s="23" t="s">
        <v>75</v>
      </c>
      <c r="R193" s="23" t="s">
        <v>75</v>
      </c>
      <c r="S193" s="23" t="s">
        <v>75</v>
      </c>
      <c r="T193" s="23" t="s">
        <v>75</v>
      </c>
      <c r="U193" s="23" t="s">
        <v>75</v>
      </c>
      <c r="V193" s="19">
        <v>1</v>
      </c>
      <c r="W193" s="19">
        <f t="shared" si="43"/>
        <v>0</v>
      </c>
      <c r="X193" s="19">
        <f t="shared" si="44"/>
        <v>0</v>
      </c>
      <c r="Y193" s="19">
        <f t="shared" si="45"/>
        <v>0</v>
      </c>
      <c r="Z193" s="19">
        <v>-1</v>
      </c>
      <c r="AA193" s="19">
        <v>-2</v>
      </c>
      <c r="AB193" s="19">
        <v>1</v>
      </c>
      <c r="AC193" s="19">
        <v>1</v>
      </c>
      <c r="AD193" s="19">
        <v>0</v>
      </c>
      <c r="AE193" s="19">
        <v>0</v>
      </c>
      <c r="AF193" s="19">
        <v>1</v>
      </c>
      <c r="AG193" s="19">
        <v>1</v>
      </c>
      <c r="AH193" s="19">
        <v>1</v>
      </c>
      <c r="AI193" s="19">
        <v>1</v>
      </c>
      <c r="AJ193" s="18" t="s">
        <v>190</v>
      </c>
      <c r="AK193" s="18" t="s">
        <v>97</v>
      </c>
      <c r="AL193" s="21" t="s">
        <v>337</v>
      </c>
      <c r="AM193" s="19">
        <f t="shared" si="46"/>
        <v>3</v>
      </c>
      <c r="AN193" s="19">
        <v>1</v>
      </c>
      <c r="AO193" s="19">
        <v>1</v>
      </c>
      <c r="AP193" s="19">
        <v>1</v>
      </c>
      <c r="AQ193" s="19">
        <v>-1</v>
      </c>
      <c r="AR193" s="19">
        <v>-1</v>
      </c>
      <c r="AS193" s="19">
        <v>1</v>
      </c>
      <c r="AT193" s="19">
        <v>0</v>
      </c>
      <c r="AU193" s="26">
        <f t="shared" si="47"/>
        <v>-1</v>
      </c>
      <c r="AV193" s="19">
        <v>0</v>
      </c>
      <c r="AW193" s="19">
        <v>0</v>
      </c>
      <c r="AX193" s="26">
        <v>0</v>
      </c>
      <c r="AY193" s="19">
        <v>0</v>
      </c>
      <c r="AZ193" s="19">
        <v>0</v>
      </c>
      <c r="BA193" s="19">
        <v>0</v>
      </c>
      <c r="BB193" s="19">
        <v>0</v>
      </c>
      <c r="BC193" s="19">
        <v>0</v>
      </c>
      <c r="BD193" s="28"/>
      <c r="BE193" s="20"/>
      <c r="BF193" s="20"/>
      <c r="BG193" s="20"/>
      <c r="BH193" s="20"/>
      <c r="BI193" s="20"/>
      <c r="BJ193" s="19">
        <v>1</v>
      </c>
      <c r="BK193" s="20"/>
      <c r="BL193" s="20"/>
      <c r="BM193" s="20"/>
      <c r="BN193" s="20"/>
      <c r="BO193" s="20"/>
    </row>
    <row r="194" spans="1:67" ht="96" hidden="1" x14ac:dyDescent="0.2">
      <c r="A194" s="17" t="s">
        <v>186</v>
      </c>
      <c r="B194" s="42"/>
      <c r="C194" s="64" t="s">
        <v>339</v>
      </c>
      <c r="D194" s="18" t="s">
        <v>188</v>
      </c>
      <c r="E194" s="18" t="s">
        <v>92</v>
      </c>
      <c r="F194" s="19">
        <v>1</v>
      </c>
      <c r="G194" s="19">
        <v>1</v>
      </c>
      <c r="H194" s="19">
        <v>0</v>
      </c>
      <c r="I194" s="20"/>
      <c r="J194" s="21" t="s">
        <v>594</v>
      </c>
      <c r="K194" s="22" t="s">
        <v>595</v>
      </c>
      <c r="L194" s="21" t="s">
        <v>596</v>
      </c>
      <c r="M194" s="24">
        <v>1961</v>
      </c>
      <c r="N194" s="24">
        <f t="shared" si="42"/>
        <v>2007</v>
      </c>
      <c r="O194" s="25">
        <v>39139</v>
      </c>
      <c r="P194" s="23" t="s">
        <v>75</v>
      </c>
      <c r="Q194" s="23" t="s">
        <v>75</v>
      </c>
      <c r="R194" s="23" t="s">
        <v>75</v>
      </c>
      <c r="S194" s="23" t="s">
        <v>75</v>
      </c>
      <c r="T194" s="23" t="s">
        <v>75</v>
      </c>
      <c r="U194" s="23" t="s">
        <v>75</v>
      </c>
      <c r="V194" s="19">
        <v>1</v>
      </c>
      <c r="W194" s="19">
        <f t="shared" si="43"/>
        <v>0</v>
      </c>
      <c r="X194" s="19">
        <f t="shared" si="44"/>
        <v>0</v>
      </c>
      <c r="Y194" s="19">
        <f t="shared" si="45"/>
        <v>0</v>
      </c>
      <c r="Z194" s="19">
        <v>-1</v>
      </c>
      <c r="AA194" s="19">
        <v>-2</v>
      </c>
      <c r="AB194" s="19">
        <v>1</v>
      </c>
      <c r="AC194" s="19">
        <v>1</v>
      </c>
      <c r="AD194" s="19">
        <v>0</v>
      </c>
      <c r="AE194" s="19">
        <v>1</v>
      </c>
      <c r="AF194" s="19">
        <v>1</v>
      </c>
      <c r="AG194" s="19">
        <v>1</v>
      </c>
      <c r="AH194" s="19">
        <v>1</v>
      </c>
      <c r="AI194" s="19">
        <v>1</v>
      </c>
      <c r="AJ194" s="18" t="s">
        <v>190</v>
      </c>
      <c r="AK194" s="18" t="s">
        <v>97</v>
      </c>
      <c r="AL194" s="21" t="s">
        <v>597</v>
      </c>
      <c r="AM194" s="19">
        <f t="shared" si="46"/>
        <v>3</v>
      </c>
      <c r="AN194" s="19">
        <v>1</v>
      </c>
      <c r="AO194" s="19">
        <v>1</v>
      </c>
      <c r="AP194" s="19">
        <v>1</v>
      </c>
      <c r="AQ194" s="19">
        <v>-1</v>
      </c>
      <c r="AR194" s="19">
        <v>-1</v>
      </c>
      <c r="AS194" s="19">
        <v>1</v>
      </c>
      <c r="AT194" s="19">
        <v>0</v>
      </c>
      <c r="AU194" s="26">
        <f t="shared" si="47"/>
        <v>-1</v>
      </c>
      <c r="AV194" s="19">
        <v>0</v>
      </c>
      <c r="AW194" s="19">
        <v>0</v>
      </c>
      <c r="AX194" s="26">
        <v>0</v>
      </c>
      <c r="AY194" s="19">
        <v>0</v>
      </c>
      <c r="AZ194" s="19">
        <v>0</v>
      </c>
      <c r="BA194" s="19">
        <v>0</v>
      </c>
      <c r="BB194" s="19">
        <v>0</v>
      </c>
      <c r="BC194" s="19">
        <v>0</v>
      </c>
      <c r="BD194" s="28"/>
      <c r="BE194" s="20"/>
      <c r="BF194" s="20"/>
      <c r="BG194" s="20"/>
      <c r="BH194" s="20"/>
      <c r="BI194" s="20"/>
      <c r="BJ194" s="19">
        <v>1</v>
      </c>
      <c r="BK194" s="20"/>
      <c r="BL194" s="20"/>
      <c r="BM194" s="20"/>
      <c r="BN194" s="20"/>
      <c r="BO194" s="20"/>
    </row>
    <row r="195" spans="1:67" ht="395" hidden="1" x14ac:dyDescent="0.2">
      <c r="A195" s="29" t="s">
        <v>186</v>
      </c>
      <c r="B195" s="30"/>
      <c r="C195" s="97" t="s">
        <v>2577</v>
      </c>
      <c r="D195" s="31" t="s">
        <v>270</v>
      </c>
      <c r="E195" s="31" t="s">
        <v>92</v>
      </c>
      <c r="F195" s="32">
        <v>1</v>
      </c>
      <c r="G195" s="32">
        <v>0</v>
      </c>
      <c r="H195" s="19">
        <v>0</v>
      </c>
      <c r="I195" s="20"/>
      <c r="J195" s="34" t="s">
        <v>2490</v>
      </c>
      <c r="K195" s="35"/>
      <c r="L195" s="34" t="s">
        <v>2496</v>
      </c>
      <c r="M195" s="36" t="s">
        <v>2244</v>
      </c>
      <c r="N195" s="24">
        <f t="shared" si="42"/>
        <v>1999</v>
      </c>
      <c r="O195" s="37">
        <v>36235</v>
      </c>
      <c r="P195" s="37">
        <v>36466</v>
      </c>
      <c r="Q195" s="36" t="s">
        <v>75</v>
      </c>
      <c r="R195" s="36" t="s">
        <v>75</v>
      </c>
      <c r="S195" s="36" t="s">
        <v>75</v>
      </c>
      <c r="T195" s="36" t="s">
        <v>75</v>
      </c>
      <c r="U195" s="36" t="s">
        <v>75</v>
      </c>
      <c r="V195" s="32">
        <v>1</v>
      </c>
      <c r="W195" s="19">
        <f t="shared" si="43"/>
        <v>0</v>
      </c>
      <c r="X195" s="19">
        <f t="shared" si="44"/>
        <v>0</v>
      </c>
      <c r="Y195" s="19">
        <f t="shared" si="45"/>
        <v>0</v>
      </c>
      <c r="Z195" s="96">
        <v>-1</v>
      </c>
      <c r="AA195" s="96">
        <v>-2</v>
      </c>
      <c r="AB195" s="32">
        <v>1</v>
      </c>
      <c r="AC195" s="32">
        <v>1</v>
      </c>
      <c r="AD195" s="32">
        <v>0</v>
      </c>
      <c r="AE195" s="32">
        <v>0</v>
      </c>
      <c r="AF195" s="32">
        <v>1</v>
      </c>
      <c r="AG195" s="32">
        <v>1</v>
      </c>
      <c r="AH195" s="32">
        <v>1</v>
      </c>
      <c r="AI195" s="32">
        <v>1</v>
      </c>
      <c r="AJ195" s="31" t="s">
        <v>96</v>
      </c>
      <c r="AK195" s="31" t="s">
        <v>97</v>
      </c>
      <c r="AL195" s="34" t="s">
        <v>2493</v>
      </c>
      <c r="AM195" s="19">
        <f t="shared" si="46"/>
        <v>3</v>
      </c>
      <c r="AN195" s="32">
        <v>1</v>
      </c>
      <c r="AO195" s="32">
        <v>1</v>
      </c>
      <c r="AP195" s="32">
        <v>1</v>
      </c>
      <c r="AQ195" s="32">
        <v>1</v>
      </c>
      <c r="AR195" s="32">
        <v>1</v>
      </c>
      <c r="AS195" s="33"/>
      <c r="AT195" s="32">
        <v>0</v>
      </c>
      <c r="AU195" s="26">
        <f t="shared" si="47"/>
        <v>-1</v>
      </c>
      <c r="AV195" s="32">
        <v>1</v>
      </c>
      <c r="AW195" s="32">
        <v>0</v>
      </c>
      <c r="AX195" s="32">
        <v>0</v>
      </c>
      <c r="AY195" s="19">
        <v>0</v>
      </c>
      <c r="AZ195" s="32">
        <v>0</v>
      </c>
      <c r="BA195" s="32">
        <v>0</v>
      </c>
      <c r="BB195" s="32">
        <v>0</v>
      </c>
      <c r="BC195" s="32">
        <v>0</v>
      </c>
      <c r="BD195" s="28"/>
      <c r="BE195" s="33"/>
      <c r="BF195" s="34" t="s">
        <v>2494</v>
      </c>
      <c r="BG195" s="33"/>
      <c r="BH195" s="33"/>
      <c r="BI195" s="32">
        <v>1</v>
      </c>
      <c r="BJ195" s="32">
        <v>1</v>
      </c>
      <c r="BK195" s="33"/>
      <c r="BL195" s="33"/>
      <c r="BM195" s="33"/>
      <c r="BN195" s="33"/>
      <c r="BO195" s="33"/>
    </row>
    <row r="196" spans="1:67" ht="395" hidden="1" x14ac:dyDescent="0.2">
      <c r="A196" s="29" t="s">
        <v>186</v>
      </c>
      <c r="B196" s="29" t="s">
        <v>79</v>
      </c>
      <c r="C196" s="97" t="s">
        <v>2554</v>
      </c>
      <c r="D196" s="31" t="s">
        <v>270</v>
      </c>
      <c r="E196" s="31" t="s">
        <v>92</v>
      </c>
      <c r="F196" s="32">
        <v>1</v>
      </c>
      <c r="G196" s="32">
        <v>0</v>
      </c>
      <c r="H196" s="19">
        <v>0</v>
      </c>
      <c r="I196" s="20"/>
      <c r="J196" s="34" t="s">
        <v>2490</v>
      </c>
      <c r="K196" s="35"/>
      <c r="L196" s="34" t="s">
        <v>2496</v>
      </c>
      <c r="M196" s="36" t="s">
        <v>2244</v>
      </c>
      <c r="N196" s="24">
        <f t="shared" si="42"/>
        <v>1998</v>
      </c>
      <c r="O196" s="37">
        <v>35833</v>
      </c>
      <c r="P196" s="37">
        <v>36770</v>
      </c>
      <c r="Q196" s="36" t="s">
        <v>75</v>
      </c>
      <c r="R196" s="36" t="s">
        <v>75</v>
      </c>
      <c r="S196" s="36" t="s">
        <v>75</v>
      </c>
      <c r="T196" s="36" t="s">
        <v>75</v>
      </c>
      <c r="U196" s="36" t="s">
        <v>75</v>
      </c>
      <c r="V196" s="32">
        <v>1</v>
      </c>
      <c r="W196" s="19">
        <f t="shared" si="43"/>
        <v>0</v>
      </c>
      <c r="X196" s="19">
        <f t="shared" si="44"/>
        <v>0</v>
      </c>
      <c r="Y196" s="19">
        <f t="shared" si="45"/>
        <v>0</v>
      </c>
      <c r="Z196" s="96">
        <v>-1</v>
      </c>
      <c r="AA196" s="96">
        <v>-2</v>
      </c>
      <c r="AB196" s="32">
        <v>1</v>
      </c>
      <c r="AC196" s="32">
        <v>1</v>
      </c>
      <c r="AD196" s="32">
        <v>0</v>
      </c>
      <c r="AE196" s="32">
        <v>0</v>
      </c>
      <c r="AF196" s="32">
        <v>1</v>
      </c>
      <c r="AG196" s="32">
        <v>1</v>
      </c>
      <c r="AH196" s="32">
        <v>1</v>
      </c>
      <c r="AI196" s="32">
        <v>1</v>
      </c>
      <c r="AJ196" s="31" t="s">
        <v>96</v>
      </c>
      <c r="AK196" s="31" t="s">
        <v>97</v>
      </c>
      <c r="AL196" s="34" t="s">
        <v>2493</v>
      </c>
      <c r="AM196" s="19">
        <f t="shared" si="46"/>
        <v>3</v>
      </c>
      <c r="AN196" s="32">
        <v>1</v>
      </c>
      <c r="AO196" s="32">
        <v>1</v>
      </c>
      <c r="AP196" s="32">
        <v>1</v>
      </c>
      <c r="AQ196" s="32">
        <v>1</v>
      </c>
      <c r="AR196" s="32">
        <v>1</v>
      </c>
      <c r="AS196" s="32">
        <v>0</v>
      </c>
      <c r="AT196" s="32">
        <v>0</v>
      </c>
      <c r="AU196" s="26">
        <f t="shared" si="47"/>
        <v>-1</v>
      </c>
      <c r="AV196" s="32">
        <v>1</v>
      </c>
      <c r="AW196" s="32">
        <v>0</v>
      </c>
      <c r="AX196" s="32">
        <v>0</v>
      </c>
      <c r="AY196" s="19">
        <v>0</v>
      </c>
      <c r="AZ196" s="32">
        <v>0</v>
      </c>
      <c r="BA196" s="32">
        <v>0</v>
      </c>
      <c r="BB196" s="32">
        <v>0</v>
      </c>
      <c r="BC196" s="32">
        <v>0</v>
      </c>
      <c r="BD196" s="28"/>
      <c r="BE196" s="33"/>
      <c r="BF196" s="34" t="s">
        <v>2494</v>
      </c>
      <c r="BG196" s="33"/>
      <c r="BH196" s="31" t="s">
        <v>2555</v>
      </c>
      <c r="BI196" s="32">
        <v>1</v>
      </c>
      <c r="BJ196" s="32">
        <v>1</v>
      </c>
      <c r="BK196" s="33"/>
      <c r="BL196" s="33"/>
      <c r="BM196" s="33"/>
      <c r="BN196" s="33"/>
      <c r="BO196" s="33"/>
    </row>
    <row r="197" spans="1:67" ht="395" hidden="1" x14ac:dyDescent="0.2">
      <c r="A197" s="29" t="s">
        <v>186</v>
      </c>
      <c r="B197" s="30"/>
      <c r="C197" s="97" t="s">
        <v>2560</v>
      </c>
      <c r="D197" s="31" t="s">
        <v>270</v>
      </c>
      <c r="E197" s="31" t="s">
        <v>92</v>
      </c>
      <c r="F197" s="32">
        <v>1</v>
      </c>
      <c r="G197" s="32">
        <v>3</v>
      </c>
      <c r="H197" s="19">
        <v>0</v>
      </c>
      <c r="I197" s="20"/>
      <c r="J197" s="34" t="s">
        <v>2490</v>
      </c>
      <c r="K197" s="35"/>
      <c r="L197" s="34" t="s">
        <v>2496</v>
      </c>
      <c r="M197" s="36" t="s">
        <v>2244</v>
      </c>
      <c r="N197" s="24">
        <f t="shared" si="42"/>
        <v>1998</v>
      </c>
      <c r="O197" s="37">
        <v>35833</v>
      </c>
      <c r="P197" s="37"/>
      <c r="Q197" s="36" t="s">
        <v>75</v>
      </c>
      <c r="R197" s="36" t="s">
        <v>75</v>
      </c>
      <c r="S197" s="36" t="s">
        <v>75</v>
      </c>
      <c r="T197" s="36" t="s">
        <v>75</v>
      </c>
      <c r="U197" s="36" t="s">
        <v>75</v>
      </c>
      <c r="V197" s="32">
        <v>1</v>
      </c>
      <c r="W197" s="19">
        <f t="shared" si="43"/>
        <v>0</v>
      </c>
      <c r="X197" s="19">
        <f t="shared" si="44"/>
        <v>0</v>
      </c>
      <c r="Y197" s="19">
        <f t="shared" si="45"/>
        <v>0</v>
      </c>
      <c r="Z197" s="96">
        <v>-1</v>
      </c>
      <c r="AA197" s="96">
        <v>-2</v>
      </c>
      <c r="AB197" s="32">
        <v>1</v>
      </c>
      <c r="AC197" s="32">
        <v>1</v>
      </c>
      <c r="AD197" s="32">
        <v>0</v>
      </c>
      <c r="AE197" s="32">
        <v>0</v>
      </c>
      <c r="AF197" s="32">
        <v>1</v>
      </c>
      <c r="AG197" s="32">
        <v>1</v>
      </c>
      <c r="AH197" s="32">
        <v>1</v>
      </c>
      <c r="AI197" s="32">
        <v>1</v>
      </c>
      <c r="AJ197" s="31" t="s">
        <v>96</v>
      </c>
      <c r="AK197" s="31" t="s">
        <v>97</v>
      </c>
      <c r="AL197" s="34" t="s">
        <v>2493</v>
      </c>
      <c r="AM197" s="19">
        <f t="shared" si="46"/>
        <v>3</v>
      </c>
      <c r="AN197" s="32">
        <v>1</v>
      </c>
      <c r="AO197" s="32">
        <v>1</v>
      </c>
      <c r="AP197" s="32">
        <v>1</v>
      </c>
      <c r="AQ197" s="32">
        <v>1</v>
      </c>
      <c r="AR197" s="32">
        <v>1</v>
      </c>
      <c r="AS197" s="33"/>
      <c r="AT197" s="32">
        <v>0</v>
      </c>
      <c r="AU197" s="26">
        <f t="shared" si="47"/>
        <v>-1</v>
      </c>
      <c r="AV197" s="32">
        <v>1</v>
      </c>
      <c r="AW197" s="32">
        <v>0</v>
      </c>
      <c r="AX197" s="32">
        <v>0</v>
      </c>
      <c r="AY197" s="19">
        <v>0</v>
      </c>
      <c r="AZ197" s="32">
        <v>0</v>
      </c>
      <c r="BA197" s="32">
        <v>0</v>
      </c>
      <c r="BB197" s="32">
        <v>0</v>
      </c>
      <c r="BC197" s="32">
        <v>0</v>
      </c>
      <c r="BD197" s="28"/>
      <c r="BE197" s="33"/>
      <c r="BF197" s="34" t="s">
        <v>2494</v>
      </c>
      <c r="BG197" s="33"/>
      <c r="BH197" s="33"/>
      <c r="BI197" s="32">
        <v>1</v>
      </c>
      <c r="BJ197" s="32">
        <v>1</v>
      </c>
      <c r="BK197" s="33"/>
      <c r="BL197" s="33"/>
      <c r="BM197" s="33"/>
      <c r="BN197" s="33"/>
      <c r="BO197" s="33"/>
    </row>
    <row r="198" spans="1:67" ht="272" hidden="1" x14ac:dyDescent="0.2">
      <c r="A198" s="18" t="s">
        <v>151</v>
      </c>
      <c r="B198" s="18" t="s">
        <v>197</v>
      </c>
      <c r="C198" s="21" t="s">
        <v>1045</v>
      </c>
      <c r="D198" s="18" t="s">
        <v>852</v>
      </c>
      <c r="E198" s="18" t="s">
        <v>302</v>
      </c>
      <c r="F198" s="19">
        <v>1</v>
      </c>
      <c r="G198" s="19">
        <v>1</v>
      </c>
      <c r="H198" s="19">
        <v>1</v>
      </c>
      <c r="I198" s="20"/>
      <c r="J198" s="44"/>
      <c r="K198" s="44"/>
      <c r="L198" s="21" t="s">
        <v>1032</v>
      </c>
      <c r="M198" s="20"/>
      <c r="N198" s="19">
        <f t="shared" si="42"/>
        <v>2016</v>
      </c>
      <c r="O198" s="82">
        <v>42548</v>
      </c>
      <c r="P198" s="18" t="s">
        <v>75</v>
      </c>
      <c r="Q198" s="18" t="s">
        <v>75</v>
      </c>
      <c r="R198" s="18" t="s">
        <v>75</v>
      </c>
      <c r="S198" s="18" t="s">
        <v>75</v>
      </c>
      <c r="T198" s="18" t="s">
        <v>75</v>
      </c>
      <c r="U198" s="18" t="s">
        <v>75</v>
      </c>
      <c r="V198" s="19">
        <v>1</v>
      </c>
      <c r="W198" s="19">
        <f t="shared" si="43"/>
        <v>0</v>
      </c>
      <c r="X198" s="19">
        <f t="shared" si="44"/>
        <v>0</v>
      </c>
      <c r="Y198" s="19">
        <f t="shared" si="45"/>
        <v>0</v>
      </c>
      <c r="Z198" s="19">
        <v>-1</v>
      </c>
      <c r="AA198" s="19">
        <v>-2</v>
      </c>
      <c r="AB198" s="19">
        <v>0</v>
      </c>
      <c r="AC198" s="19">
        <v>0</v>
      </c>
      <c r="AD198" s="19">
        <v>1</v>
      </c>
      <c r="AE198" s="19">
        <v>1</v>
      </c>
      <c r="AF198" s="19">
        <v>0</v>
      </c>
      <c r="AG198" s="19">
        <v>0</v>
      </c>
      <c r="AH198" s="19">
        <v>1</v>
      </c>
      <c r="AI198" s="19">
        <v>0</v>
      </c>
      <c r="AJ198" s="18" t="s">
        <v>134</v>
      </c>
      <c r="AK198" s="18" t="s">
        <v>77</v>
      </c>
      <c r="AL198" s="21" t="s">
        <v>1033</v>
      </c>
      <c r="AM198" s="19">
        <v>8</v>
      </c>
      <c r="AN198" s="19">
        <v>0</v>
      </c>
      <c r="AO198" s="19">
        <v>1</v>
      </c>
      <c r="AP198" s="19">
        <v>0</v>
      </c>
      <c r="AQ198" s="19">
        <v>1</v>
      </c>
      <c r="AR198" s="19">
        <v>1</v>
      </c>
      <c r="AS198" s="19">
        <v>-1</v>
      </c>
      <c r="AT198" s="19">
        <v>0</v>
      </c>
      <c r="AU198" s="26">
        <f t="shared" si="47"/>
        <v>-1</v>
      </c>
      <c r="AV198" s="19">
        <v>0</v>
      </c>
      <c r="AW198" s="19">
        <v>0</v>
      </c>
      <c r="AX198" s="19">
        <v>0</v>
      </c>
      <c r="AY198" s="19">
        <v>0</v>
      </c>
      <c r="AZ198" s="19">
        <v>0</v>
      </c>
      <c r="BA198" s="19">
        <v>0</v>
      </c>
      <c r="BB198" s="19">
        <v>0</v>
      </c>
      <c r="BC198" s="19">
        <v>0</v>
      </c>
      <c r="BD198" s="28"/>
      <c r="BE198" s="20"/>
      <c r="BF198" s="20"/>
      <c r="BG198" s="20"/>
      <c r="BH198" s="20"/>
      <c r="BI198" s="20"/>
      <c r="BJ198" s="19">
        <v>1</v>
      </c>
      <c r="BK198" s="20"/>
      <c r="BL198" s="20"/>
      <c r="BM198" s="20"/>
      <c r="BN198" s="20"/>
      <c r="BO198" s="20"/>
    </row>
    <row r="199" spans="1:67" ht="256" hidden="1" x14ac:dyDescent="0.2">
      <c r="A199" s="17" t="s">
        <v>248</v>
      </c>
      <c r="B199" s="17" t="s">
        <v>197</v>
      </c>
      <c r="C199" s="64" t="s">
        <v>269</v>
      </c>
      <c r="D199" s="18" t="s">
        <v>92</v>
      </c>
      <c r="E199" s="18" t="s">
        <v>270</v>
      </c>
      <c r="F199" s="19">
        <v>1</v>
      </c>
      <c r="G199" s="19">
        <v>1</v>
      </c>
      <c r="H199" s="19">
        <v>1</v>
      </c>
      <c r="I199" s="20"/>
      <c r="J199" s="21" t="s">
        <v>271</v>
      </c>
      <c r="K199" s="46"/>
      <c r="L199" s="21" t="s">
        <v>272</v>
      </c>
      <c r="M199" s="45"/>
      <c r="N199" s="24">
        <f t="shared" si="42"/>
        <v>2010</v>
      </c>
      <c r="O199" s="25">
        <v>40282</v>
      </c>
      <c r="P199" s="25">
        <v>41535</v>
      </c>
      <c r="Q199" s="23" t="s">
        <v>75</v>
      </c>
      <c r="R199" s="23" t="s">
        <v>75</v>
      </c>
      <c r="S199" s="23" t="s">
        <v>75</v>
      </c>
      <c r="T199" s="23" t="s">
        <v>75</v>
      </c>
      <c r="U199" s="23" t="s">
        <v>75</v>
      </c>
      <c r="V199" s="26">
        <v>1</v>
      </c>
      <c r="W199" s="19">
        <f t="shared" si="43"/>
        <v>0</v>
      </c>
      <c r="X199" s="19">
        <f t="shared" si="44"/>
        <v>0</v>
      </c>
      <c r="Y199" s="19">
        <f t="shared" si="45"/>
        <v>0</v>
      </c>
      <c r="Z199" s="26">
        <v>-1</v>
      </c>
      <c r="AA199" s="19">
        <v>-2</v>
      </c>
      <c r="AB199" s="26">
        <v>0</v>
      </c>
      <c r="AC199" s="26">
        <v>0</v>
      </c>
      <c r="AD199" s="26">
        <v>0</v>
      </c>
      <c r="AE199" s="26">
        <v>1</v>
      </c>
      <c r="AF199" s="26">
        <v>1</v>
      </c>
      <c r="AG199" s="19">
        <v>0</v>
      </c>
      <c r="AH199" s="26">
        <v>0</v>
      </c>
      <c r="AI199" s="26">
        <v>0</v>
      </c>
      <c r="AJ199" s="18" t="s">
        <v>97</v>
      </c>
      <c r="AK199" s="18" t="s">
        <v>96</v>
      </c>
      <c r="AL199" s="21" t="s">
        <v>273</v>
      </c>
      <c r="AM199" s="19">
        <f>IF(AND(AN199=1,AO199=1),3,IF(AND(AN199=1,OR(AO199=0,AO199=-1)),1,IF(AND(OR(AN199=0,AN199=-1),AO199=1),2,IF(AND(AN199=0,AN199=-1),OR(AO199=0,AO199=-1),4))))</f>
        <v>3</v>
      </c>
      <c r="AN199" s="26">
        <v>1</v>
      </c>
      <c r="AO199" s="26">
        <v>1</v>
      </c>
      <c r="AP199" s="26">
        <v>0</v>
      </c>
      <c r="AQ199" s="26">
        <v>1</v>
      </c>
      <c r="AR199" s="26">
        <v>1</v>
      </c>
      <c r="AS199" s="26">
        <v>0</v>
      </c>
      <c r="AT199" s="26">
        <v>0</v>
      </c>
      <c r="AU199" s="26">
        <f t="shared" si="47"/>
        <v>-1</v>
      </c>
      <c r="AV199" s="26">
        <v>1</v>
      </c>
      <c r="AW199" s="26">
        <v>0</v>
      </c>
      <c r="AX199" s="26">
        <v>0</v>
      </c>
      <c r="AY199" s="19">
        <v>0</v>
      </c>
      <c r="AZ199" s="26">
        <v>0</v>
      </c>
      <c r="BA199" s="26">
        <v>0</v>
      </c>
      <c r="BB199" s="26">
        <v>0</v>
      </c>
      <c r="BC199" s="26">
        <v>0</v>
      </c>
      <c r="BD199" s="63"/>
      <c r="BE199" s="20"/>
      <c r="BF199" s="26"/>
      <c r="BG199" s="26"/>
      <c r="BH199" s="26"/>
      <c r="BI199" s="26">
        <v>2</v>
      </c>
      <c r="BJ199" s="26">
        <v>1</v>
      </c>
      <c r="BK199" s="26"/>
      <c r="BL199" s="26"/>
      <c r="BM199" s="26"/>
      <c r="BN199" s="20"/>
      <c r="BO199" s="20"/>
    </row>
    <row r="200" spans="1:67" ht="32" hidden="1" x14ac:dyDescent="0.2">
      <c r="A200" s="29" t="s">
        <v>89</v>
      </c>
      <c r="B200" s="30"/>
      <c r="C200" s="97" t="s">
        <v>90</v>
      </c>
      <c r="D200" s="31" t="s">
        <v>91</v>
      </c>
      <c r="E200" s="31" t="s">
        <v>92</v>
      </c>
      <c r="F200" s="32">
        <v>1</v>
      </c>
      <c r="G200" s="32">
        <v>0</v>
      </c>
      <c r="H200" s="33"/>
      <c r="I200" s="33"/>
      <c r="J200" s="34" t="s">
        <v>93</v>
      </c>
      <c r="K200" s="35"/>
      <c r="L200" s="34" t="s">
        <v>94</v>
      </c>
      <c r="M200" s="36" t="s">
        <v>95</v>
      </c>
      <c r="N200" s="24">
        <f t="shared" si="42"/>
        <v>1996</v>
      </c>
      <c r="O200" s="37">
        <v>35250</v>
      </c>
      <c r="P200" s="37">
        <v>36084</v>
      </c>
      <c r="Q200" s="37">
        <v>36084</v>
      </c>
      <c r="R200" s="36" t="s">
        <v>75</v>
      </c>
      <c r="S200" s="36" t="s">
        <v>75</v>
      </c>
      <c r="T200" s="36" t="s">
        <v>75</v>
      </c>
      <c r="U200" s="36" t="s">
        <v>75</v>
      </c>
      <c r="V200" s="32">
        <v>1</v>
      </c>
      <c r="W200" s="19">
        <f t="shared" si="43"/>
        <v>1</v>
      </c>
      <c r="X200" s="19">
        <f t="shared" si="44"/>
        <v>0</v>
      </c>
      <c r="Y200" s="19">
        <f t="shared" si="45"/>
        <v>0</v>
      </c>
      <c r="Z200" s="32">
        <v>-1</v>
      </c>
      <c r="AA200" s="32">
        <v>-2</v>
      </c>
      <c r="AB200" s="32">
        <v>1</v>
      </c>
      <c r="AC200" s="32">
        <v>1</v>
      </c>
      <c r="AD200" s="32">
        <v>0</v>
      </c>
      <c r="AE200" s="32">
        <v>0</v>
      </c>
      <c r="AF200" s="32">
        <v>1</v>
      </c>
      <c r="AG200" s="32">
        <v>1</v>
      </c>
      <c r="AH200" s="32">
        <v>1</v>
      </c>
      <c r="AI200" s="32">
        <v>1</v>
      </c>
      <c r="AJ200" s="31" t="s">
        <v>96</v>
      </c>
      <c r="AK200" s="31" t="s">
        <v>97</v>
      </c>
      <c r="AL200" s="38">
        <v>6</v>
      </c>
      <c r="AM200" s="19">
        <f>IF(AND(AN200=1,AO200=1),3,IF(AND(AN200=1,OR(AO200=0,AO200=-1)),1,IF(AND(OR(AN200=0,AN200=-1),AO200=1),2,IF(AND(AN200=0,AN200=-1),OR(AO200=0,AO200=-1),4))))</f>
        <v>3</v>
      </c>
      <c r="AN200" s="32">
        <v>1</v>
      </c>
      <c r="AO200" s="32">
        <v>1</v>
      </c>
      <c r="AP200" s="32">
        <v>0</v>
      </c>
      <c r="AQ200" s="32">
        <v>1</v>
      </c>
      <c r="AR200" s="32">
        <v>1</v>
      </c>
      <c r="AS200" s="32">
        <v>0</v>
      </c>
      <c r="AT200" s="32">
        <v>0</v>
      </c>
      <c r="AU200" s="26">
        <f t="shared" si="47"/>
        <v>-1</v>
      </c>
      <c r="AV200" s="32">
        <v>1</v>
      </c>
      <c r="AW200" s="32">
        <v>0</v>
      </c>
      <c r="AX200" s="32">
        <v>0</v>
      </c>
      <c r="AY200" s="19">
        <v>0</v>
      </c>
      <c r="AZ200" s="32">
        <v>0</v>
      </c>
      <c r="BA200" s="32">
        <v>0</v>
      </c>
      <c r="BB200" s="32">
        <v>0</v>
      </c>
      <c r="BC200" s="32">
        <v>0</v>
      </c>
      <c r="BD200" s="28"/>
      <c r="BE200" s="33"/>
      <c r="BF200" s="33"/>
      <c r="BG200" s="33"/>
      <c r="BH200" s="33"/>
      <c r="BI200" s="33"/>
      <c r="BJ200" s="32">
        <v>1</v>
      </c>
      <c r="BK200" s="33"/>
      <c r="BL200" s="33"/>
      <c r="BM200" s="33"/>
      <c r="BN200" s="33"/>
      <c r="BO200" s="33"/>
    </row>
    <row r="201" spans="1:67" ht="112" hidden="1" x14ac:dyDescent="0.2">
      <c r="A201" s="17" t="s">
        <v>489</v>
      </c>
      <c r="B201" s="42"/>
      <c r="C201" s="64" t="s">
        <v>1265</v>
      </c>
      <c r="D201" s="18" t="s">
        <v>182</v>
      </c>
      <c r="E201" s="18" t="s">
        <v>82</v>
      </c>
      <c r="F201" s="19">
        <v>1</v>
      </c>
      <c r="G201" s="19">
        <v>0</v>
      </c>
      <c r="H201" s="19">
        <v>1</v>
      </c>
      <c r="I201" s="20"/>
      <c r="J201" s="21" t="s">
        <v>184</v>
      </c>
      <c r="K201" s="22" t="s">
        <v>1266</v>
      </c>
      <c r="L201" s="21" t="s">
        <v>1267</v>
      </c>
      <c r="M201" s="25"/>
      <c r="N201" s="24">
        <f t="shared" si="42"/>
        <v>2009</v>
      </c>
      <c r="O201" s="25">
        <v>40147</v>
      </c>
      <c r="P201" s="23" t="s">
        <v>75</v>
      </c>
      <c r="Q201" s="25">
        <v>41719</v>
      </c>
      <c r="R201" s="25">
        <v>41719</v>
      </c>
      <c r="S201" s="23" t="s">
        <v>75</v>
      </c>
      <c r="T201" s="23" t="s">
        <v>75</v>
      </c>
      <c r="U201" s="23" t="s">
        <v>75</v>
      </c>
      <c r="V201" s="19">
        <v>1</v>
      </c>
      <c r="W201" s="19">
        <f t="shared" si="43"/>
        <v>1</v>
      </c>
      <c r="X201" s="19">
        <f t="shared" si="44"/>
        <v>0</v>
      </c>
      <c r="Y201" s="19">
        <f t="shared" si="45"/>
        <v>0</v>
      </c>
      <c r="Z201" s="19">
        <v>-1</v>
      </c>
      <c r="AA201" s="19">
        <v>-2</v>
      </c>
      <c r="AB201" s="19">
        <v>0</v>
      </c>
      <c r="AC201" s="19">
        <v>1</v>
      </c>
      <c r="AD201" s="19">
        <v>0</v>
      </c>
      <c r="AE201" s="19">
        <v>1</v>
      </c>
      <c r="AF201" s="19">
        <v>0</v>
      </c>
      <c r="AG201" s="26">
        <v>1</v>
      </c>
      <c r="AH201" s="26">
        <v>1</v>
      </c>
      <c r="AI201" s="26">
        <v>0</v>
      </c>
      <c r="AJ201" s="18" t="s">
        <v>185</v>
      </c>
      <c r="AK201" s="18" t="s">
        <v>77</v>
      </c>
      <c r="AL201" s="21" t="s">
        <v>1268</v>
      </c>
      <c r="AM201" s="19">
        <f>IF(AND(AN201=1,AO201=1),3,IF(AND(AN201=1,OR(AO201=0,AO201=-1)),1,IF(AND(OR(AN201=0,AN201=-1),AO201=1),2,IF(AND(AN201=0,AN201=-1),OR(AO201=0,AO201=-1),4))))</f>
        <v>2</v>
      </c>
      <c r="AN201" s="26">
        <v>-1</v>
      </c>
      <c r="AO201" s="19">
        <v>1</v>
      </c>
      <c r="AP201" s="26">
        <v>1</v>
      </c>
      <c r="AQ201" s="26">
        <v>1</v>
      </c>
      <c r="AR201" s="26">
        <v>1</v>
      </c>
      <c r="AS201" s="26">
        <v>0</v>
      </c>
      <c r="AT201" s="26">
        <v>-1</v>
      </c>
      <c r="AU201" s="26">
        <v>1</v>
      </c>
      <c r="AV201" s="26">
        <v>0</v>
      </c>
      <c r="AW201" s="26">
        <v>0</v>
      </c>
      <c r="AX201" s="26">
        <v>1</v>
      </c>
      <c r="AY201" s="19">
        <v>0</v>
      </c>
      <c r="AZ201" s="26">
        <v>1</v>
      </c>
      <c r="BA201" s="26">
        <v>1</v>
      </c>
      <c r="BB201" s="26">
        <v>1</v>
      </c>
      <c r="BC201" s="26">
        <v>1</v>
      </c>
      <c r="BD201" s="28"/>
      <c r="BE201" s="20"/>
      <c r="BF201" s="20"/>
      <c r="BG201" s="20"/>
      <c r="BH201" s="20"/>
      <c r="BI201" s="20"/>
      <c r="BJ201" s="26">
        <v>0</v>
      </c>
      <c r="BK201" s="20"/>
      <c r="BL201" s="20"/>
      <c r="BM201" s="20"/>
      <c r="BN201" s="20"/>
      <c r="BO201" s="20"/>
    </row>
    <row r="202" spans="1:67" ht="32" hidden="1" x14ac:dyDescent="0.2">
      <c r="A202" s="17" t="s">
        <v>140</v>
      </c>
      <c r="B202" s="42"/>
      <c r="C202" s="64" t="s">
        <v>1225</v>
      </c>
      <c r="D202" s="18" t="s">
        <v>1226</v>
      </c>
      <c r="E202" s="18" t="s">
        <v>92</v>
      </c>
      <c r="F202" s="19">
        <v>1</v>
      </c>
      <c r="G202" s="19">
        <v>0</v>
      </c>
      <c r="H202" s="19">
        <v>0</v>
      </c>
      <c r="I202" s="20"/>
      <c r="J202" s="21" t="s">
        <v>1227</v>
      </c>
      <c r="K202" s="22" t="s">
        <v>1228</v>
      </c>
      <c r="L202" s="18" t="s">
        <v>1229</v>
      </c>
      <c r="M202" s="24">
        <v>2002</v>
      </c>
      <c r="N202" s="24">
        <f t="shared" si="42"/>
        <v>2003</v>
      </c>
      <c r="O202" s="25">
        <v>37649</v>
      </c>
      <c r="P202" s="23" t="s">
        <v>75</v>
      </c>
      <c r="Q202" s="23" t="s">
        <v>75</v>
      </c>
      <c r="R202" s="23" t="s">
        <v>75</v>
      </c>
      <c r="S202" s="23" t="s">
        <v>75</v>
      </c>
      <c r="T202" s="23" t="s">
        <v>75</v>
      </c>
      <c r="U202" s="23" t="s">
        <v>75</v>
      </c>
      <c r="V202" s="19">
        <v>1</v>
      </c>
      <c r="W202" s="19">
        <f t="shared" si="43"/>
        <v>0</v>
      </c>
      <c r="X202" s="19">
        <f t="shared" si="44"/>
        <v>0</v>
      </c>
      <c r="Y202" s="19">
        <f t="shared" si="45"/>
        <v>0</v>
      </c>
      <c r="Z202" s="19">
        <v>-1</v>
      </c>
      <c r="AA202" s="19">
        <v>-2</v>
      </c>
      <c r="AB202" s="19">
        <v>0</v>
      </c>
      <c r="AC202" s="19">
        <v>0</v>
      </c>
      <c r="AD202" s="19">
        <v>0</v>
      </c>
      <c r="AE202" s="19">
        <v>1</v>
      </c>
      <c r="AF202" s="19">
        <v>1</v>
      </c>
      <c r="AG202" s="19">
        <v>1</v>
      </c>
      <c r="AH202" s="19">
        <v>1</v>
      </c>
      <c r="AI202" s="19">
        <v>1</v>
      </c>
      <c r="AJ202" s="18" t="s">
        <v>96</v>
      </c>
      <c r="AK202" s="18" t="s">
        <v>97</v>
      </c>
      <c r="AL202" s="21" t="s">
        <v>1230</v>
      </c>
      <c r="AM202" s="19">
        <f>IF(AND(AN202=1,AO202=1),3,IF(AND(AN202=1,OR(AO202=0,AO202=-1)),1,IF(AND(OR(AN202=0,AN202=-1),AO202=1),2,IF(AND(AN202=0,AN202=-1),OR(AO202=0,AO202=-1),4))))</f>
        <v>3</v>
      </c>
      <c r="AN202" s="19">
        <v>1</v>
      </c>
      <c r="AO202" s="19">
        <v>1</v>
      </c>
      <c r="AP202" s="19">
        <v>1</v>
      </c>
      <c r="AQ202" s="19">
        <v>1</v>
      </c>
      <c r="AR202" s="19">
        <v>1</v>
      </c>
      <c r="AS202" s="19">
        <v>1</v>
      </c>
      <c r="AT202" s="19">
        <v>0</v>
      </c>
      <c r="AU202" s="26">
        <f t="shared" ref="AU202:AU209" si="48">IF(BA202&lt;1,-1)</f>
        <v>-1</v>
      </c>
      <c r="AV202" s="19">
        <v>0</v>
      </c>
      <c r="AW202" s="19">
        <v>0</v>
      </c>
      <c r="AX202" s="19">
        <v>0</v>
      </c>
      <c r="AY202" s="19">
        <v>0</v>
      </c>
      <c r="AZ202" s="19">
        <v>0</v>
      </c>
      <c r="BA202" s="19">
        <v>0</v>
      </c>
      <c r="BB202" s="19">
        <v>0</v>
      </c>
      <c r="BC202" s="19">
        <v>0</v>
      </c>
      <c r="BD202" s="28"/>
      <c r="BE202" s="20"/>
      <c r="BF202" s="20"/>
      <c r="BG202" s="20"/>
      <c r="BH202" s="18" t="s">
        <v>1231</v>
      </c>
      <c r="BI202" s="20"/>
      <c r="BJ202" s="19">
        <v>1</v>
      </c>
      <c r="BK202" s="20"/>
      <c r="BL202" s="20"/>
      <c r="BM202" s="20"/>
      <c r="BN202" s="20"/>
      <c r="BO202" s="20"/>
    </row>
    <row r="203" spans="1:67" ht="80" hidden="1" x14ac:dyDescent="0.2">
      <c r="A203" s="29" t="s">
        <v>248</v>
      </c>
      <c r="B203" s="30"/>
      <c r="C203" s="97" t="s">
        <v>447</v>
      </c>
      <c r="D203" s="31" t="s">
        <v>117</v>
      </c>
      <c r="E203" s="31" t="s">
        <v>92</v>
      </c>
      <c r="F203" s="32">
        <v>1</v>
      </c>
      <c r="G203" s="32">
        <v>0</v>
      </c>
      <c r="H203" s="32">
        <v>0</v>
      </c>
      <c r="I203" s="33"/>
      <c r="J203" s="34" t="s">
        <v>437</v>
      </c>
      <c r="K203" s="41" t="s">
        <v>146</v>
      </c>
      <c r="L203" s="31" t="s">
        <v>438</v>
      </c>
      <c r="M203" s="36" t="s">
        <v>439</v>
      </c>
      <c r="N203" s="24">
        <f t="shared" si="42"/>
        <v>2005</v>
      </c>
      <c r="O203" s="37">
        <v>38531</v>
      </c>
      <c r="P203" s="37">
        <v>41596</v>
      </c>
      <c r="Q203" s="36" t="s">
        <v>75</v>
      </c>
      <c r="R203" s="36" t="s">
        <v>75</v>
      </c>
      <c r="S203" s="36" t="s">
        <v>75</v>
      </c>
      <c r="T203" s="36" t="s">
        <v>75</v>
      </c>
      <c r="U203" s="36" t="s">
        <v>75</v>
      </c>
      <c r="V203" s="32">
        <v>1</v>
      </c>
      <c r="W203" s="19">
        <f t="shared" si="43"/>
        <v>0</v>
      </c>
      <c r="X203" s="19">
        <f t="shared" si="44"/>
        <v>0</v>
      </c>
      <c r="Y203" s="19">
        <f t="shared" si="45"/>
        <v>0</v>
      </c>
      <c r="Z203" s="31" t="s">
        <v>75</v>
      </c>
      <c r="AA203" s="31" t="s">
        <v>75</v>
      </c>
      <c r="AB203" s="32">
        <v>0</v>
      </c>
      <c r="AC203" s="32">
        <v>1</v>
      </c>
      <c r="AD203" s="32">
        <v>0</v>
      </c>
      <c r="AE203" s="32">
        <v>0</v>
      </c>
      <c r="AF203" s="32">
        <v>0</v>
      </c>
      <c r="AG203" s="32">
        <v>0</v>
      </c>
      <c r="AH203" s="32">
        <v>1</v>
      </c>
      <c r="AI203" s="32">
        <v>0</v>
      </c>
      <c r="AJ203" s="31" t="s">
        <v>120</v>
      </c>
      <c r="AK203" s="31" t="s">
        <v>97</v>
      </c>
      <c r="AL203" s="34" t="s">
        <v>440</v>
      </c>
      <c r="AM203" s="19">
        <f>IF(AND(AN203=1,AO203=1),3,IF(AND(AN203=1,OR(AO203=0,AO203=-1)),1,IF(AND(OR(AN203=0,AN203=-1),AO203=1),2,IF(AND(AN203=0,AN203=-1),OR(AO203=0,AO203=-1),4))))</f>
        <v>3</v>
      </c>
      <c r="AN203" s="32">
        <v>1</v>
      </c>
      <c r="AO203" s="32">
        <v>1</v>
      </c>
      <c r="AP203" s="32">
        <v>1</v>
      </c>
      <c r="AQ203" s="32">
        <v>1</v>
      </c>
      <c r="AR203" s="32">
        <v>1</v>
      </c>
      <c r="AS203" s="32">
        <v>0</v>
      </c>
      <c r="AT203" s="32">
        <v>0</v>
      </c>
      <c r="AU203" s="26">
        <f t="shared" si="48"/>
        <v>-1</v>
      </c>
      <c r="AV203" s="32">
        <v>0</v>
      </c>
      <c r="AW203" s="32">
        <v>0</v>
      </c>
      <c r="AX203" s="32">
        <v>0</v>
      </c>
      <c r="AY203" s="19">
        <v>0</v>
      </c>
      <c r="AZ203" s="19">
        <v>0</v>
      </c>
      <c r="BA203" s="32">
        <v>0</v>
      </c>
      <c r="BB203" s="19">
        <v>0</v>
      </c>
      <c r="BC203" s="32">
        <v>0</v>
      </c>
      <c r="BD203" s="28"/>
      <c r="BE203" s="33"/>
      <c r="BF203" s="33"/>
      <c r="BG203" s="33"/>
      <c r="BH203" s="31" t="s">
        <v>441</v>
      </c>
      <c r="BI203" s="31" t="s">
        <v>442</v>
      </c>
      <c r="BJ203" s="32">
        <v>1</v>
      </c>
      <c r="BK203" s="33"/>
      <c r="BL203" s="33"/>
      <c r="BM203" s="33"/>
      <c r="BN203" s="33"/>
      <c r="BO203" s="33"/>
    </row>
    <row r="204" spans="1:67" ht="144" hidden="1" x14ac:dyDescent="0.2">
      <c r="A204" s="17" t="s">
        <v>140</v>
      </c>
      <c r="B204" s="42"/>
      <c r="C204" s="64" t="s">
        <v>192</v>
      </c>
      <c r="D204" s="18" t="s">
        <v>117</v>
      </c>
      <c r="E204" s="18" t="s">
        <v>193</v>
      </c>
      <c r="F204" s="19">
        <v>1</v>
      </c>
      <c r="G204" s="19">
        <v>1</v>
      </c>
      <c r="H204" s="19">
        <v>0</v>
      </c>
      <c r="I204" s="20"/>
      <c r="J204" s="21" t="s">
        <v>118</v>
      </c>
      <c r="K204" s="43"/>
      <c r="L204" s="375" t="s">
        <v>194</v>
      </c>
      <c r="M204" s="25"/>
      <c r="N204" s="24">
        <f t="shared" si="42"/>
        <v>2004</v>
      </c>
      <c r="O204" s="25">
        <v>38187</v>
      </c>
      <c r="P204" s="23" t="s">
        <v>75</v>
      </c>
      <c r="Q204" s="23" t="s">
        <v>75</v>
      </c>
      <c r="R204" s="23" t="s">
        <v>75</v>
      </c>
      <c r="S204" s="23" t="s">
        <v>75</v>
      </c>
      <c r="T204" s="23" t="s">
        <v>75</v>
      </c>
      <c r="U204" s="23" t="s">
        <v>75</v>
      </c>
      <c r="V204" s="19">
        <v>1</v>
      </c>
      <c r="W204" s="19">
        <f t="shared" si="43"/>
        <v>0</v>
      </c>
      <c r="X204" s="19">
        <f t="shared" si="44"/>
        <v>0</v>
      </c>
      <c r="Y204" s="19">
        <f t="shared" si="45"/>
        <v>0</v>
      </c>
      <c r="Z204" s="19">
        <v>-1</v>
      </c>
      <c r="AA204" s="19">
        <v>-2</v>
      </c>
      <c r="AB204" s="19">
        <v>1</v>
      </c>
      <c r="AC204" s="19">
        <v>0</v>
      </c>
      <c r="AD204" s="19">
        <v>0</v>
      </c>
      <c r="AE204" s="19">
        <v>0</v>
      </c>
      <c r="AF204" s="19">
        <v>0</v>
      </c>
      <c r="AG204" s="19">
        <v>0</v>
      </c>
      <c r="AH204" s="19">
        <v>0</v>
      </c>
      <c r="AI204" s="19">
        <v>0</v>
      </c>
      <c r="AJ204" s="18" t="s">
        <v>120</v>
      </c>
      <c r="AK204" s="18" t="s">
        <v>185</v>
      </c>
      <c r="AL204" s="21" t="s">
        <v>195</v>
      </c>
      <c r="AM204" s="19">
        <v>-1</v>
      </c>
      <c r="AN204" s="19">
        <v>-1</v>
      </c>
      <c r="AO204" s="19">
        <v>-1</v>
      </c>
      <c r="AP204" s="19">
        <v>-1</v>
      </c>
      <c r="AQ204" s="19">
        <v>-1</v>
      </c>
      <c r="AR204" s="19">
        <v>-1</v>
      </c>
      <c r="AS204" s="19">
        <v>-1</v>
      </c>
      <c r="AT204" s="19">
        <v>0</v>
      </c>
      <c r="AU204" s="26">
        <f t="shared" si="48"/>
        <v>-1</v>
      </c>
      <c r="AV204" s="19">
        <v>0</v>
      </c>
      <c r="AW204" s="19">
        <v>0</v>
      </c>
      <c r="AX204" s="19">
        <v>0</v>
      </c>
      <c r="AY204" s="19">
        <v>0</v>
      </c>
      <c r="AZ204" s="19">
        <v>1</v>
      </c>
      <c r="BA204" s="19">
        <v>0</v>
      </c>
      <c r="BB204" s="19">
        <v>0</v>
      </c>
      <c r="BC204" s="19">
        <v>0</v>
      </c>
      <c r="BD204" s="28"/>
      <c r="BE204" s="20"/>
      <c r="BF204" s="20"/>
      <c r="BG204" s="20"/>
      <c r="BH204" s="20"/>
      <c r="BI204" s="20"/>
      <c r="BJ204" s="19">
        <v>1</v>
      </c>
      <c r="BK204" s="20"/>
      <c r="BL204" s="20"/>
      <c r="BM204" s="20"/>
      <c r="BN204" s="20"/>
      <c r="BO204" s="20"/>
    </row>
    <row r="205" spans="1:67" ht="16" hidden="1" x14ac:dyDescent="0.2">
      <c r="A205" s="17" t="s">
        <v>112</v>
      </c>
      <c r="B205" s="42"/>
      <c r="C205" s="64" t="s">
        <v>477</v>
      </c>
      <c r="D205" s="18" t="s">
        <v>117</v>
      </c>
      <c r="E205" s="18" t="s">
        <v>324</v>
      </c>
      <c r="F205" s="19">
        <v>1</v>
      </c>
      <c r="G205" s="19">
        <v>1</v>
      </c>
      <c r="H205" s="19">
        <v>0</v>
      </c>
      <c r="I205" s="20"/>
      <c r="J205" s="21" t="s">
        <v>118</v>
      </c>
      <c r="K205" s="43"/>
      <c r="L205" s="18" t="s">
        <v>142</v>
      </c>
      <c r="M205" s="25"/>
      <c r="N205" s="24">
        <f t="shared" si="42"/>
        <v>2005</v>
      </c>
      <c r="O205" s="25">
        <v>38380</v>
      </c>
      <c r="P205" s="23" t="s">
        <v>75</v>
      </c>
      <c r="Q205" s="23" t="s">
        <v>75</v>
      </c>
      <c r="R205" s="23" t="s">
        <v>75</v>
      </c>
      <c r="S205" s="23" t="s">
        <v>75</v>
      </c>
      <c r="T205" s="23" t="s">
        <v>75</v>
      </c>
      <c r="U205" s="23" t="s">
        <v>75</v>
      </c>
      <c r="V205" s="19">
        <v>1</v>
      </c>
      <c r="W205" s="19">
        <f t="shared" si="43"/>
        <v>0</v>
      </c>
      <c r="X205" s="19">
        <f t="shared" si="44"/>
        <v>0</v>
      </c>
      <c r="Y205" s="19">
        <f t="shared" si="45"/>
        <v>0</v>
      </c>
      <c r="Z205" s="19">
        <v>-1</v>
      </c>
      <c r="AA205" s="19">
        <v>-2</v>
      </c>
      <c r="AB205" s="19">
        <v>1</v>
      </c>
      <c r="AC205" s="19">
        <v>1</v>
      </c>
      <c r="AD205" s="19">
        <v>0</v>
      </c>
      <c r="AE205" s="19">
        <v>0</v>
      </c>
      <c r="AF205" s="19">
        <v>1</v>
      </c>
      <c r="AG205" s="19">
        <v>0</v>
      </c>
      <c r="AH205" s="26">
        <v>-1</v>
      </c>
      <c r="AI205" s="19">
        <v>0</v>
      </c>
      <c r="AJ205" s="18" t="s">
        <v>120</v>
      </c>
      <c r="AK205" s="18" t="s">
        <v>77</v>
      </c>
      <c r="AL205" s="21" t="s">
        <v>474</v>
      </c>
      <c r="AM205" s="19">
        <f t="shared" ref="AM205:AM216" si="49">IF(AND(AN205=1,AO205=1),3,IF(AND(AN205=1,OR(AO205=0,AO205=-1)),1,IF(AND(OR(AN205=0,AN205=-1),AO205=1),2,IF(AND(AN205=0,AN205=-1),OR(AO205=0,AO205=-1),4))))</f>
        <v>3</v>
      </c>
      <c r="AN205" s="19">
        <v>1</v>
      </c>
      <c r="AO205" s="19">
        <v>1</v>
      </c>
      <c r="AP205" s="19">
        <v>-1</v>
      </c>
      <c r="AQ205" s="19">
        <v>-1</v>
      </c>
      <c r="AR205" s="19">
        <v>-1</v>
      </c>
      <c r="AS205" s="19">
        <v>0</v>
      </c>
      <c r="AT205" s="19">
        <v>0</v>
      </c>
      <c r="AU205" s="26">
        <f t="shared" si="48"/>
        <v>-1</v>
      </c>
      <c r="AV205" s="19">
        <v>0</v>
      </c>
      <c r="AW205" s="19">
        <v>0</v>
      </c>
      <c r="AX205" s="19">
        <v>0</v>
      </c>
      <c r="AY205" s="19">
        <v>0</v>
      </c>
      <c r="AZ205" s="19">
        <v>-1</v>
      </c>
      <c r="BA205" s="19">
        <v>0</v>
      </c>
      <c r="BB205" s="19">
        <v>0</v>
      </c>
      <c r="BC205" s="19">
        <v>0</v>
      </c>
      <c r="BD205" s="28"/>
      <c r="BE205" s="20"/>
      <c r="BF205" s="18" t="s">
        <v>475</v>
      </c>
      <c r="BG205" s="18" t="s">
        <v>475</v>
      </c>
      <c r="BH205" s="20"/>
      <c r="BI205" s="20"/>
      <c r="BJ205" s="19">
        <v>1</v>
      </c>
      <c r="BK205" s="20"/>
      <c r="BL205" s="20"/>
      <c r="BM205" s="20"/>
      <c r="BN205" s="20"/>
      <c r="BO205" s="20"/>
    </row>
    <row r="206" spans="1:67" ht="80" hidden="1" x14ac:dyDescent="0.2">
      <c r="A206" s="17" t="s">
        <v>248</v>
      </c>
      <c r="B206" s="42"/>
      <c r="C206" s="64" t="s">
        <v>2283</v>
      </c>
      <c r="D206" s="18" t="s">
        <v>69</v>
      </c>
      <c r="E206" s="18" t="s">
        <v>324</v>
      </c>
      <c r="F206" s="19">
        <v>1</v>
      </c>
      <c r="G206" s="19">
        <v>0</v>
      </c>
      <c r="H206" s="19">
        <v>0</v>
      </c>
      <c r="I206" s="20"/>
      <c r="J206" s="21" t="s">
        <v>2278</v>
      </c>
      <c r="K206" s="22" t="s">
        <v>2279</v>
      </c>
      <c r="L206" s="21" t="s">
        <v>2280</v>
      </c>
      <c r="M206" s="23" t="s">
        <v>1899</v>
      </c>
      <c r="N206" s="24">
        <f t="shared" si="42"/>
        <v>2003</v>
      </c>
      <c r="O206" s="25">
        <v>37701</v>
      </c>
      <c r="P206" s="23" t="s">
        <v>75</v>
      </c>
      <c r="Q206" s="23" t="s">
        <v>75</v>
      </c>
      <c r="R206" s="23" t="s">
        <v>75</v>
      </c>
      <c r="S206" s="23" t="s">
        <v>75</v>
      </c>
      <c r="T206" s="23" t="s">
        <v>75</v>
      </c>
      <c r="U206" s="23" t="s">
        <v>75</v>
      </c>
      <c r="V206" s="19">
        <v>1</v>
      </c>
      <c r="W206" s="19">
        <f t="shared" si="43"/>
        <v>0</v>
      </c>
      <c r="X206" s="19">
        <f t="shared" si="44"/>
        <v>0</v>
      </c>
      <c r="Y206" s="19">
        <f t="shared" si="45"/>
        <v>0</v>
      </c>
      <c r="Z206" s="19">
        <v>-1</v>
      </c>
      <c r="AA206" s="19">
        <v>-2</v>
      </c>
      <c r="AB206" s="19">
        <v>0</v>
      </c>
      <c r="AC206" s="19">
        <v>1</v>
      </c>
      <c r="AD206" s="19">
        <v>1</v>
      </c>
      <c r="AE206" s="19">
        <v>1</v>
      </c>
      <c r="AF206" s="19">
        <v>0</v>
      </c>
      <c r="AG206" s="19">
        <v>-1</v>
      </c>
      <c r="AH206" s="26">
        <v>-1</v>
      </c>
      <c r="AI206" s="26">
        <v>0</v>
      </c>
      <c r="AJ206" s="18" t="s">
        <v>76</v>
      </c>
      <c r="AK206" s="18" t="s">
        <v>77</v>
      </c>
      <c r="AL206" s="21" t="s">
        <v>2281</v>
      </c>
      <c r="AM206" s="19">
        <f t="shared" si="49"/>
        <v>2</v>
      </c>
      <c r="AN206" s="19">
        <v>0</v>
      </c>
      <c r="AO206" s="19">
        <v>1</v>
      </c>
      <c r="AP206" s="19">
        <v>0</v>
      </c>
      <c r="AQ206" s="19">
        <v>-1</v>
      </c>
      <c r="AR206" s="19">
        <v>1</v>
      </c>
      <c r="AS206" s="19">
        <v>1</v>
      </c>
      <c r="AT206" s="19">
        <v>0</v>
      </c>
      <c r="AU206" s="26">
        <f t="shared" si="48"/>
        <v>-1</v>
      </c>
      <c r="AV206" s="19">
        <v>0</v>
      </c>
      <c r="AW206" s="19">
        <v>0</v>
      </c>
      <c r="AX206" s="19">
        <v>0</v>
      </c>
      <c r="AY206" s="19">
        <v>0</v>
      </c>
      <c r="AZ206" s="19">
        <v>0</v>
      </c>
      <c r="BA206" s="19">
        <v>0</v>
      </c>
      <c r="BB206" s="19">
        <v>0</v>
      </c>
      <c r="BC206" s="19">
        <v>0</v>
      </c>
      <c r="BD206" s="28"/>
      <c r="BE206" s="20"/>
      <c r="BF206" s="20"/>
      <c r="BG206" s="20"/>
      <c r="BH206" s="23" t="s">
        <v>2279</v>
      </c>
      <c r="BI206" s="19">
        <v>0</v>
      </c>
      <c r="BJ206" s="19">
        <v>1</v>
      </c>
      <c r="BK206" s="45"/>
      <c r="BL206" s="45"/>
      <c r="BM206" s="45"/>
      <c r="BN206" s="20"/>
      <c r="BO206" s="20"/>
    </row>
    <row r="207" spans="1:67" ht="80" hidden="1" x14ac:dyDescent="0.2">
      <c r="A207" s="64" t="s">
        <v>3457</v>
      </c>
      <c r="B207" s="42"/>
      <c r="C207" s="64" t="s">
        <v>2283</v>
      </c>
      <c r="D207" s="18" t="s">
        <v>69</v>
      </c>
      <c r="E207" s="18" t="s">
        <v>324</v>
      </c>
      <c r="F207" s="19">
        <v>1</v>
      </c>
      <c r="G207" s="19">
        <v>0</v>
      </c>
      <c r="H207" s="19">
        <v>0</v>
      </c>
      <c r="I207" s="20"/>
      <c r="J207" s="21" t="s">
        <v>2278</v>
      </c>
      <c r="K207" s="22" t="s">
        <v>2279</v>
      </c>
      <c r="L207" s="21" t="s">
        <v>2280</v>
      </c>
      <c r="M207" s="23" t="s">
        <v>1899</v>
      </c>
      <c r="N207" s="24">
        <f t="shared" si="42"/>
        <v>2003</v>
      </c>
      <c r="O207" s="25">
        <v>37701</v>
      </c>
      <c r="P207" s="23" t="s">
        <v>75</v>
      </c>
      <c r="Q207" s="23" t="s">
        <v>75</v>
      </c>
      <c r="R207" s="23" t="s">
        <v>75</v>
      </c>
      <c r="S207" s="23" t="s">
        <v>75</v>
      </c>
      <c r="T207" s="23" t="s">
        <v>75</v>
      </c>
      <c r="U207" s="23" t="s">
        <v>75</v>
      </c>
      <c r="V207" s="19">
        <v>1</v>
      </c>
      <c r="W207" s="19">
        <f t="shared" si="43"/>
        <v>0</v>
      </c>
      <c r="X207" s="19">
        <f t="shared" si="44"/>
        <v>0</v>
      </c>
      <c r="Y207" s="19">
        <f t="shared" si="45"/>
        <v>0</v>
      </c>
      <c r="Z207" s="19">
        <v>-1</v>
      </c>
      <c r="AA207" s="19">
        <v>-2</v>
      </c>
      <c r="AB207" s="19">
        <v>0</v>
      </c>
      <c r="AC207" s="19">
        <v>1</v>
      </c>
      <c r="AD207" s="19">
        <v>1</v>
      </c>
      <c r="AE207" s="19">
        <v>1</v>
      </c>
      <c r="AF207" s="19">
        <v>0</v>
      </c>
      <c r="AG207" s="19">
        <v>-1</v>
      </c>
      <c r="AH207" s="26">
        <v>-1</v>
      </c>
      <c r="AI207" s="26">
        <v>0</v>
      </c>
      <c r="AJ207" s="18" t="s">
        <v>76</v>
      </c>
      <c r="AK207" s="18" t="s">
        <v>77</v>
      </c>
      <c r="AL207" s="21" t="s">
        <v>2281</v>
      </c>
      <c r="AM207" s="19">
        <f t="shared" si="49"/>
        <v>2</v>
      </c>
      <c r="AN207" s="19">
        <v>0</v>
      </c>
      <c r="AO207" s="19">
        <v>1</v>
      </c>
      <c r="AP207" s="19">
        <v>0</v>
      </c>
      <c r="AQ207" s="19">
        <v>-1</v>
      </c>
      <c r="AR207" s="19">
        <v>1</v>
      </c>
      <c r="AS207" s="19">
        <v>1</v>
      </c>
      <c r="AT207" s="19">
        <v>0</v>
      </c>
      <c r="AU207" s="26">
        <f t="shared" si="48"/>
        <v>-1</v>
      </c>
      <c r="AV207" s="19">
        <v>0</v>
      </c>
      <c r="AW207" s="19">
        <v>0</v>
      </c>
      <c r="AX207" s="19">
        <v>0</v>
      </c>
      <c r="AY207" s="19">
        <v>0</v>
      </c>
      <c r="AZ207" s="19">
        <v>0</v>
      </c>
      <c r="BA207" s="19">
        <v>0</v>
      </c>
      <c r="BB207" s="19">
        <v>0</v>
      </c>
      <c r="BC207" s="19">
        <v>0</v>
      </c>
      <c r="BD207" s="28"/>
      <c r="BE207" s="20"/>
      <c r="BF207" s="20"/>
      <c r="BG207" s="20"/>
      <c r="BH207" s="23" t="s">
        <v>2279</v>
      </c>
      <c r="BI207" s="19">
        <v>0</v>
      </c>
      <c r="BJ207" s="19">
        <v>1</v>
      </c>
      <c r="BK207" s="45"/>
      <c r="BL207" s="45"/>
      <c r="BM207" s="45"/>
      <c r="BN207" s="20"/>
      <c r="BO207" s="20"/>
    </row>
    <row r="208" spans="1:67" ht="176" hidden="1" x14ac:dyDescent="0.2">
      <c r="A208" s="17" t="s">
        <v>115</v>
      </c>
      <c r="B208" s="42"/>
      <c r="C208" s="64" t="s">
        <v>2257</v>
      </c>
      <c r="D208" s="18" t="s">
        <v>117</v>
      </c>
      <c r="E208" s="18" t="s">
        <v>302</v>
      </c>
      <c r="F208" s="19">
        <v>1</v>
      </c>
      <c r="G208" s="19">
        <v>0</v>
      </c>
      <c r="H208" s="19">
        <v>0</v>
      </c>
      <c r="I208" s="20"/>
      <c r="J208" s="21" t="s">
        <v>118</v>
      </c>
      <c r="K208" s="22" t="s">
        <v>2252</v>
      </c>
      <c r="L208" s="21" t="s">
        <v>2253</v>
      </c>
      <c r="M208" s="23" t="s">
        <v>2254</v>
      </c>
      <c r="N208" s="24">
        <f t="shared" si="42"/>
        <v>2003</v>
      </c>
      <c r="O208" s="25">
        <v>37946</v>
      </c>
      <c r="P208" s="23" t="s">
        <v>75</v>
      </c>
      <c r="Q208" s="23" t="s">
        <v>75</v>
      </c>
      <c r="R208" s="23" t="s">
        <v>75</v>
      </c>
      <c r="S208" s="23" t="s">
        <v>75</v>
      </c>
      <c r="T208" s="23" t="s">
        <v>75</v>
      </c>
      <c r="U208" s="23" t="s">
        <v>75</v>
      </c>
      <c r="V208" s="19">
        <v>1</v>
      </c>
      <c r="W208" s="19">
        <f t="shared" si="43"/>
        <v>0</v>
      </c>
      <c r="X208" s="19">
        <f t="shared" si="44"/>
        <v>0</v>
      </c>
      <c r="Y208" s="19">
        <f t="shared" si="45"/>
        <v>0</v>
      </c>
      <c r="Z208" s="19">
        <v>-1</v>
      </c>
      <c r="AA208" s="19">
        <v>-2</v>
      </c>
      <c r="AB208" s="19">
        <v>1</v>
      </c>
      <c r="AC208" s="19">
        <v>1</v>
      </c>
      <c r="AD208" s="19">
        <v>0</v>
      </c>
      <c r="AE208" s="19">
        <v>1</v>
      </c>
      <c r="AF208" s="19">
        <v>1</v>
      </c>
      <c r="AG208" s="19">
        <v>0</v>
      </c>
      <c r="AH208" s="19">
        <v>1</v>
      </c>
      <c r="AI208" s="19">
        <v>0</v>
      </c>
      <c r="AJ208" s="18" t="s">
        <v>120</v>
      </c>
      <c r="AK208" s="18" t="s">
        <v>77</v>
      </c>
      <c r="AL208" s="21" t="s">
        <v>2255</v>
      </c>
      <c r="AM208" s="19">
        <f t="shared" si="49"/>
        <v>3</v>
      </c>
      <c r="AN208" s="19">
        <v>1</v>
      </c>
      <c r="AO208" s="19">
        <v>1</v>
      </c>
      <c r="AP208" s="19">
        <v>1</v>
      </c>
      <c r="AQ208" s="19">
        <v>1</v>
      </c>
      <c r="AR208" s="19">
        <v>1</v>
      </c>
      <c r="AS208" s="19">
        <v>0</v>
      </c>
      <c r="AT208" s="19">
        <v>0</v>
      </c>
      <c r="AU208" s="26">
        <f t="shared" si="48"/>
        <v>-1</v>
      </c>
      <c r="AV208" s="19">
        <v>0</v>
      </c>
      <c r="AW208" s="19">
        <v>0</v>
      </c>
      <c r="AX208" s="19">
        <v>0</v>
      </c>
      <c r="AY208" s="19">
        <v>0</v>
      </c>
      <c r="AZ208" s="19">
        <v>0</v>
      </c>
      <c r="BA208" s="19">
        <v>0</v>
      </c>
      <c r="BB208" s="19">
        <v>0</v>
      </c>
      <c r="BC208" s="19">
        <v>0</v>
      </c>
      <c r="BD208" s="28"/>
      <c r="BE208" s="20"/>
      <c r="BF208" s="20"/>
      <c r="BG208" s="19">
        <v>1</v>
      </c>
      <c r="BH208" s="23" t="s">
        <v>2252</v>
      </c>
      <c r="BI208" s="20"/>
      <c r="BJ208" s="19">
        <v>1</v>
      </c>
      <c r="BK208" s="45"/>
      <c r="BL208" s="45"/>
      <c r="BM208" s="45"/>
      <c r="BN208" s="20"/>
      <c r="BO208" s="20"/>
    </row>
    <row r="209" spans="1:67" ht="176" hidden="1" x14ac:dyDescent="0.2">
      <c r="A209" s="17" t="s">
        <v>115</v>
      </c>
      <c r="B209" s="42"/>
      <c r="C209" s="64" t="s">
        <v>2258</v>
      </c>
      <c r="D209" s="18" t="s">
        <v>117</v>
      </c>
      <c r="E209" s="18" t="s">
        <v>302</v>
      </c>
      <c r="F209" s="19">
        <v>1</v>
      </c>
      <c r="G209" s="19">
        <v>0</v>
      </c>
      <c r="H209" s="19">
        <v>0</v>
      </c>
      <c r="I209" s="20"/>
      <c r="J209" s="21" t="s">
        <v>118</v>
      </c>
      <c r="K209" s="22" t="s">
        <v>2252</v>
      </c>
      <c r="L209" s="21" t="s">
        <v>2253</v>
      </c>
      <c r="M209" s="23" t="s">
        <v>2254</v>
      </c>
      <c r="N209" s="24">
        <f t="shared" si="42"/>
        <v>2003</v>
      </c>
      <c r="O209" s="25">
        <v>37946</v>
      </c>
      <c r="P209" s="23" t="s">
        <v>75</v>
      </c>
      <c r="Q209" s="23" t="s">
        <v>75</v>
      </c>
      <c r="R209" s="23" t="s">
        <v>75</v>
      </c>
      <c r="S209" s="23" t="s">
        <v>75</v>
      </c>
      <c r="T209" s="23" t="s">
        <v>75</v>
      </c>
      <c r="U209" s="23" t="s">
        <v>75</v>
      </c>
      <c r="V209" s="19">
        <v>1</v>
      </c>
      <c r="W209" s="19">
        <f t="shared" si="43"/>
        <v>0</v>
      </c>
      <c r="X209" s="19">
        <f t="shared" si="44"/>
        <v>0</v>
      </c>
      <c r="Y209" s="19">
        <f t="shared" si="45"/>
        <v>0</v>
      </c>
      <c r="Z209" s="19">
        <v>-1</v>
      </c>
      <c r="AA209" s="19">
        <v>-2</v>
      </c>
      <c r="AB209" s="19">
        <v>1</v>
      </c>
      <c r="AC209" s="19">
        <v>1</v>
      </c>
      <c r="AD209" s="19">
        <v>0</v>
      </c>
      <c r="AE209" s="19">
        <v>1</v>
      </c>
      <c r="AF209" s="19">
        <v>1</v>
      </c>
      <c r="AG209" s="19">
        <v>0</v>
      </c>
      <c r="AH209" s="19">
        <v>1</v>
      </c>
      <c r="AI209" s="19">
        <v>0</v>
      </c>
      <c r="AJ209" s="18" t="s">
        <v>120</v>
      </c>
      <c r="AK209" s="18" t="s">
        <v>77</v>
      </c>
      <c r="AL209" s="21" t="s">
        <v>2255</v>
      </c>
      <c r="AM209" s="19">
        <f t="shared" si="49"/>
        <v>3</v>
      </c>
      <c r="AN209" s="19">
        <v>1</v>
      </c>
      <c r="AO209" s="19">
        <v>1</v>
      </c>
      <c r="AP209" s="19">
        <v>1</v>
      </c>
      <c r="AQ209" s="19">
        <v>1</v>
      </c>
      <c r="AR209" s="19">
        <v>1</v>
      </c>
      <c r="AS209" s="19">
        <v>0</v>
      </c>
      <c r="AT209" s="19">
        <v>0</v>
      </c>
      <c r="AU209" s="26">
        <f t="shared" si="48"/>
        <v>-1</v>
      </c>
      <c r="AV209" s="19">
        <v>0</v>
      </c>
      <c r="AW209" s="19">
        <v>0</v>
      </c>
      <c r="AX209" s="19">
        <v>0</v>
      </c>
      <c r="AY209" s="19">
        <v>0</v>
      </c>
      <c r="AZ209" s="19">
        <v>0</v>
      </c>
      <c r="BA209" s="19">
        <v>0</v>
      </c>
      <c r="BB209" s="19">
        <v>0</v>
      </c>
      <c r="BC209" s="19">
        <v>0</v>
      </c>
      <c r="BD209" s="28"/>
      <c r="BE209" s="20"/>
      <c r="BF209" s="20"/>
      <c r="BG209" s="19">
        <v>1</v>
      </c>
      <c r="BH209" s="23" t="s">
        <v>2252</v>
      </c>
      <c r="BI209" s="20"/>
      <c r="BJ209" s="19">
        <v>1</v>
      </c>
      <c r="BK209" s="45"/>
      <c r="BL209" s="45"/>
      <c r="BM209" s="45"/>
      <c r="BN209" s="20"/>
      <c r="BO209" s="20"/>
    </row>
    <row r="210" spans="1:67" ht="48" hidden="1" x14ac:dyDescent="0.2">
      <c r="A210" s="18" t="s">
        <v>740</v>
      </c>
      <c r="B210" s="20"/>
      <c r="C210" s="21" t="s">
        <v>2675</v>
      </c>
      <c r="D210" s="18" t="s">
        <v>124</v>
      </c>
      <c r="E210" s="18" t="s">
        <v>137</v>
      </c>
      <c r="F210" s="19">
        <v>1</v>
      </c>
      <c r="G210" s="19">
        <v>0</v>
      </c>
      <c r="H210" s="19">
        <v>0</v>
      </c>
      <c r="I210" s="20"/>
      <c r="J210" s="21" t="s">
        <v>1077</v>
      </c>
      <c r="K210" s="22" t="s">
        <v>1089</v>
      </c>
      <c r="L210" s="21" t="s">
        <v>2647</v>
      </c>
      <c r="M210" s="23" t="s">
        <v>75</v>
      </c>
      <c r="N210" s="24">
        <f t="shared" si="42"/>
        <v>1988</v>
      </c>
      <c r="O210" s="25">
        <v>32174</v>
      </c>
      <c r="P210" s="23" t="s">
        <v>75</v>
      </c>
      <c r="Q210" s="23" t="s">
        <v>75</v>
      </c>
      <c r="R210" s="23" t="s">
        <v>75</v>
      </c>
      <c r="S210" s="23" t="s">
        <v>75</v>
      </c>
      <c r="T210" s="23" t="s">
        <v>75</v>
      </c>
      <c r="U210" s="23" t="s">
        <v>75</v>
      </c>
      <c r="V210" s="19">
        <v>1</v>
      </c>
      <c r="W210" s="19">
        <f t="shared" si="43"/>
        <v>0</v>
      </c>
      <c r="X210" s="19">
        <f t="shared" si="44"/>
        <v>0</v>
      </c>
      <c r="Y210" s="19">
        <f t="shared" si="45"/>
        <v>0</v>
      </c>
      <c r="Z210" s="19">
        <v>-1</v>
      </c>
      <c r="AA210" s="19">
        <v>-2</v>
      </c>
      <c r="AB210" s="19">
        <v>0</v>
      </c>
      <c r="AC210" s="19">
        <v>0</v>
      </c>
      <c r="AD210" s="19">
        <v>1</v>
      </c>
      <c r="AE210" s="19">
        <v>0</v>
      </c>
      <c r="AF210" s="19">
        <v>0</v>
      </c>
      <c r="AG210" s="19">
        <v>0</v>
      </c>
      <c r="AH210" s="26">
        <v>1</v>
      </c>
      <c r="AI210" s="26">
        <v>0</v>
      </c>
      <c r="AJ210" s="18" t="s">
        <v>128</v>
      </c>
      <c r="AK210" s="18" t="s">
        <v>139</v>
      </c>
      <c r="AL210" s="21" t="s">
        <v>2642</v>
      </c>
      <c r="AM210" s="19">
        <f t="shared" si="49"/>
        <v>3</v>
      </c>
      <c r="AN210" s="19">
        <v>1</v>
      </c>
      <c r="AO210" s="19">
        <v>1</v>
      </c>
      <c r="AP210" s="19">
        <v>0</v>
      </c>
      <c r="AQ210" s="19">
        <v>-1</v>
      </c>
      <c r="AR210" s="19">
        <v>-1</v>
      </c>
      <c r="AS210" s="19">
        <v>0</v>
      </c>
      <c r="AT210" s="19">
        <v>-2</v>
      </c>
      <c r="AU210" s="26">
        <v>-3</v>
      </c>
      <c r="AV210" s="19">
        <v>0</v>
      </c>
      <c r="AW210" s="19">
        <v>0</v>
      </c>
      <c r="AX210" s="19">
        <v>0</v>
      </c>
      <c r="AY210" s="19">
        <v>0</v>
      </c>
      <c r="AZ210" s="19">
        <v>1</v>
      </c>
      <c r="BA210" s="19">
        <v>1</v>
      </c>
      <c r="BB210" s="19">
        <v>-1</v>
      </c>
      <c r="BC210" s="19">
        <v>1</v>
      </c>
      <c r="BD210" s="28"/>
      <c r="BE210" s="20"/>
      <c r="BF210" s="20"/>
      <c r="BG210" s="20"/>
      <c r="BH210" s="20"/>
      <c r="BI210" s="20"/>
      <c r="BJ210" s="19">
        <v>-1</v>
      </c>
      <c r="BK210" s="20"/>
      <c r="BL210" s="20"/>
      <c r="BM210" s="20"/>
      <c r="BN210" s="20"/>
      <c r="BO210" s="20"/>
    </row>
    <row r="211" spans="1:67" ht="176" hidden="1" x14ac:dyDescent="0.2">
      <c r="A211" s="17" t="s">
        <v>115</v>
      </c>
      <c r="B211" s="42"/>
      <c r="C211" s="64" t="s">
        <v>2259</v>
      </c>
      <c r="D211" s="18" t="s">
        <v>117</v>
      </c>
      <c r="E211" s="18" t="s">
        <v>302</v>
      </c>
      <c r="F211" s="19">
        <v>1</v>
      </c>
      <c r="G211" s="19">
        <v>0</v>
      </c>
      <c r="H211" s="19">
        <v>0</v>
      </c>
      <c r="I211" s="20"/>
      <c r="J211" s="21" t="s">
        <v>118</v>
      </c>
      <c r="K211" s="22" t="s">
        <v>2252</v>
      </c>
      <c r="L211" s="21" t="s">
        <v>2253</v>
      </c>
      <c r="M211" s="23" t="s">
        <v>2254</v>
      </c>
      <c r="N211" s="24">
        <f t="shared" si="42"/>
        <v>2003</v>
      </c>
      <c r="O211" s="25">
        <v>37946</v>
      </c>
      <c r="P211" s="23" t="s">
        <v>75</v>
      </c>
      <c r="Q211" s="23" t="s">
        <v>75</v>
      </c>
      <c r="R211" s="23" t="s">
        <v>75</v>
      </c>
      <c r="S211" s="23" t="s">
        <v>75</v>
      </c>
      <c r="T211" s="23" t="s">
        <v>75</v>
      </c>
      <c r="U211" s="23" t="s">
        <v>75</v>
      </c>
      <c r="V211" s="19">
        <v>1</v>
      </c>
      <c r="W211" s="19">
        <f t="shared" si="43"/>
        <v>0</v>
      </c>
      <c r="X211" s="19">
        <f t="shared" si="44"/>
        <v>0</v>
      </c>
      <c r="Y211" s="19">
        <f t="shared" si="45"/>
        <v>0</v>
      </c>
      <c r="Z211" s="19">
        <v>-1</v>
      </c>
      <c r="AA211" s="19">
        <v>-2</v>
      </c>
      <c r="AB211" s="19">
        <v>1</v>
      </c>
      <c r="AC211" s="19">
        <v>1</v>
      </c>
      <c r="AD211" s="19">
        <v>0</v>
      </c>
      <c r="AE211" s="19">
        <v>1</v>
      </c>
      <c r="AF211" s="19">
        <v>1</v>
      </c>
      <c r="AG211" s="19">
        <v>0</v>
      </c>
      <c r="AH211" s="19">
        <v>1</v>
      </c>
      <c r="AI211" s="19">
        <v>0</v>
      </c>
      <c r="AJ211" s="18" t="s">
        <v>120</v>
      </c>
      <c r="AK211" s="18" t="s">
        <v>77</v>
      </c>
      <c r="AL211" s="21" t="s">
        <v>2255</v>
      </c>
      <c r="AM211" s="19">
        <f t="shared" si="49"/>
        <v>3</v>
      </c>
      <c r="AN211" s="19">
        <v>1</v>
      </c>
      <c r="AO211" s="19">
        <v>1</v>
      </c>
      <c r="AP211" s="19">
        <v>1</v>
      </c>
      <c r="AQ211" s="19">
        <v>1</v>
      </c>
      <c r="AR211" s="19">
        <v>1</v>
      </c>
      <c r="AS211" s="19">
        <v>0</v>
      </c>
      <c r="AT211" s="19">
        <v>0</v>
      </c>
      <c r="AU211" s="26">
        <f>IF(BA211&lt;1,-1)</f>
        <v>-1</v>
      </c>
      <c r="AV211" s="19">
        <v>0</v>
      </c>
      <c r="AW211" s="19">
        <v>0</v>
      </c>
      <c r="AX211" s="19">
        <v>0</v>
      </c>
      <c r="AY211" s="19">
        <v>0</v>
      </c>
      <c r="AZ211" s="19">
        <v>0</v>
      </c>
      <c r="BA211" s="19">
        <v>0</v>
      </c>
      <c r="BB211" s="19">
        <v>0</v>
      </c>
      <c r="BC211" s="19">
        <v>0</v>
      </c>
      <c r="BD211" s="28"/>
      <c r="BE211" s="20"/>
      <c r="BF211" s="20"/>
      <c r="BG211" s="19">
        <v>1</v>
      </c>
      <c r="BH211" s="23" t="s">
        <v>2252</v>
      </c>
      <c r="BI211" s="20"/>
      <c r="BJ211" s="19">
        <v>1</v>
      </c>
      <c r="BK211" s="45"/>
      <c r="BL211" s="45"/>
      <c r="BM211" s="45"/>
      <c r="BN211" s="20"/>
      <c r="BO211" s="20"/>
    </row>
    <row r="212" spans="1:67" ht="64" hidden="1" x14ac:dyDescent="0.2">
      <c r="A212" s="17" t="s">
        <v>186</v>
      </c>
      <c r="B212" s="42"/>
      <c r="C212" s="64" t="s">
        <v>340</v>
      </c>
      <c r="D212" s="18" t="s">
        <v>188</v>
      </c>
      <c r="E212" s="18" t="s">
        <v>92</v>
      </c>
      <c r="F212" s="19">
        <v>1</v>
      </c>
      <c r="G212" s="19">
        <v>0</v>
      </c>
      <c r="H212" s="19">
        <v>0</v>
      </c>
      <c r="I212" s="20"/>
      <c r="J212" s="21" t="s">
        <v>341</v>
      </c>
      <c r="K212" s="22" t="s">
        <v>342</v>
      </c>
      <c r="L212" s="21" t="s">
        <v>343</v>
      </c>
      <c r="M212" s="23" t="s">
        <v>344</v>
      </c>
      <c r="N212" s="24">
        <f t="shared" si="42"/>
        <v>1998</v>
      </c>
      <c r="O212" s="25">
        <v>36104</v>
      </c>
      <c r="P212" s="23" t="s">
        <v>75</v>
      </c>
      <c r="Q212" s="23" t="s">
        <v>75</v>
      </c>
      <c r="R212" s="23" t="s">
        <v>75</v>
      </c>
      <c r="S212" s="23" t="s">
        <v>75</v>
      </c>
      <c r="T212" s="23" t="s">
        <v>75</v>
      </c>
      <c r="U212" s="23" t="s">
        <v>75</v>
      </c>
      <c r="V212" s="19">
        <v>1</v>
      </c>
      <c r="W212" s="19">
        <f t="shared" si="43"/>
        <v>0</v>
      </c>
      <c r="X212" s="19">
        <f t="shared" si="44"/>
        <v>0</v>
      </c>
      <c r="Y212" s="19">
        <f t="shared" si="45"/>
        <v>0</v>
      </c>
      <c r="Z212" s="19">
        <v>-1</v>
      </c>
      <c r="AA212" s="19">
        <v>-2</v>
      </c>
      <c r="AB212" s="19">
        <v>1</v>
      </c>
      <c r="AC212" s="19">
        <v>1</v>
      </c>
      <c r="AD212" s="19">
        <v>0</v>
      </c>
      <c r="AE212" s="19">
        <v>0</v>
      </c>
      <c r="AF212" s="19">
        <v>1</v>
      </c>
      <c r="AG212" s="19">
        <v>1</v>
      </c>
      <c r="AH212" s="19">
        <v>1</v>
      </c>
      <c r="AI212" s="19">
        <v>1</v>
      </c>
      <c r="AJ212" s="18" t="s">
        <v>190</v>
      </c>
      <c r="AK212" s="18" t="s">
        <v>97</v>
      </c>
      <c r="AL212" s="21" t="s">
        <v>345</v>
      </c>
      <c r="AM212" s="19">
        <f t="shared" si="49"/>
        <v>3</v>
      </c>
      <c r="AN212" s="19">
        <v>1</v>
      </c>
      <c r="AO212" s="19">
        <v>1</v>
      </c>
      <c r="AP212" s="19">
        <v>1</v>
      </c>
      <c r="AQ212" s="19">
        <v>-1</v>
      </c>
      <c r="AR212" s="19">
        <v>-1</v>
      </c>
      <c r="AS212" s="19">
        <v>-1</v>
      </c>
      <c r="AT212" s="19">
        <v>0</v>
      </c>
      <c r="AU212" s="26">
        <f>IF(BA212&lt;1,-1)</f>
        <v>-1</v>
      </c>
      <c r="AV212" s="19">
        <v>0</v>
      </c>
      <c r="AW212" s="19">
        <v>0</v>
      </c>
      <c r="AX212" s="26">
        <v>0</v>
      </c>
      <c r="AY212" s="19">
        <v>0</v>
      </c>
      <c r="AZ212" s="19">
        <v>0</v>
      </c>
      <c r="BA212" s="19">
        <v>0</v>
      </c>
      <c r="BB212" s="19">
        <v>0</v>
      </c>
      <c r="BC212" s="19">
        <v>0</v>
      </c>
      <c r="BD212" s="28"/>
      <c r="BE212" s="20"/>
      <c r="BF212" s="20"/>
      <c r="BG212" s="20"/>
      <c r="BH212" s="20"/>
      <c r="BI212" s="20"/>
      <c r="BJ212" s="19">
        <v>1</v>
      </c>
      <c r="BK212" s="20"/>
      <c r="BL212" s="20"/>
      <c r="BM212" s="20"/>
      <c r="BN212" s="20"/>
      <c r="BO212" s="20"/>
    </row>
    <row r="213" spans="1:67" ht="32" hidden="1" x14ac:dyDescent="0.2">
      <c r="A213" s="17" t="s">
        <v>186</v>
      </c>
      <c r="B213" s="42"/>
      <c r="C213" s="64" t="s">
        <v>340</v>
      </c>
      <c r="D213" s="18" t="s">
        <v>188</v>
      </c>
      <c r="E213" s="18" t="s">
        <v>92</v>
      </c>
      <c r="F213" s="19">
        <v>1</v>
      </c>
      <c r="G213" s="19">
        <v>1</v>
      </c>
      <c r="H213" s="19">
        <v>0</v>
      </c>
      <c r="I213" s="20"/>
      <c r="J213" s="21" t="s">
        <v>333</v>
      </c>
      <c r="K213" s="22" t="s">
        <v>334</v>
      </c>
      <c r="L213" s="21" t="s">
        <v>335</v>
      </c>
      <c r="M213" s="23" t="s">
        <v>336</v>
      </c>
      <c r="N213" s="24">
        <f t="shared" si="42"/>
        <v>2005</v>
      </c>
      <c r="O213" s="25">
        <v>38639</v>
      </c>
      <c r="P213" s="23" t="s">
        <v>75</v>
      </c>
      <c r="Q213" s="23" t="s">
        <v>75</v>
      </c>
      <c r="R213" s="23" t="s">
        <v>75</v>
      </c>
      <c r="S213" s="23" t="s">
        <v>75</v>
      </c>
      <c r="T213" s="23" t="s">
        <v>75</v>
      </c>
      <c r="U213" s="23" t="s">
        <v>75</v>
      </c>
      <c r="V213" s="19">
        <v>1</v>
      </c>
      <c r="W213" s="19">
        <f t="shared" si="43"/>
        <v>0</v>
      </c>
      <c r="X213" s="19">
        <f t="shared" si="44"/>
        <v>0</v>
      </c>
      <c r="Y213" s="19">
        <f t="shared" si="45"/>
        <v>0</v>
      </c>
      <c r="Z213" s="19">
        <v>-1</v>
      </c>
      <c r="AA213" s="19">
        <v>-2</v>
      </c>
      <c r="AB213" s="19">
        <v>1</v>
      </c>
      <c r="AC213" s="19">
        <v>1</v>
      </c>
      <c r="AD213" s="19">
        <v>0</v>
      </c>
      <c r="AE213" s="19">
        <v>0</v>
      </c>
      <c r="AF213" s="19">
        <v>1</v>
      </c>
      <c r="AG213" s="19">
        <v>1</v>
      </c>
      <c r="AH213" s="19">
        <v>1</v>
      </c>
      <c r="AI213" s="19">
        <v>1</v>
      </c>
      <c r="AJ213" s="18" t="s">
        <v>190</v>
      </c>
      <c r="AK213" s="18" t="s">
        <v>97</v>
      </c>
      <c r="AL213" s="21" t="s">
        <v>337</v>
      </c>
      <c r="AM213" s="19">
        <f t="shared" si="49"/>
        <v>3</v>
      </c>
      <c r="AN213" s="19">
        <v>1</v>
      </c>
      <c r="AO213" s="19">
        <v>1</v>
      </c>
      <c r="AP213" s="19">
        <v>1</v>
      </c>
      <c r="AQ213" s="19">
        <v>-1</v>
      </c>
      <c r="AR213" s="19">
        <v>-1</v>
      </c>
      <c r="AS213" s="19">
        <v>-1</v>
      </c>
      <c r="AT213" s="19">
        <v>0</v>
      </c>
      <c r="AU213" s="26">
        <f>IF(BA213&lt;1,-1)</f>
        <v>-1</v>
      </c>
      <c r="AV213" s="19">
        <v>0</v>
      </c>
      <c r="AW213" s="19">
        <v>0</v>
      </c>
      <c r="AX213" s="26">
        <v>0</v>
      </c>
      <c r="AY213" s="19">
        <v>0</v>
      </c>
      <c r="AZ213" s="19">
        <v>0</v>
      </c>
      <c r="BA213" s="19">
        <v>0</v>
      </c>
      <c r="BB213" s="19">
        <v>0</v>
      </c>
      <c r="BC213" s="19">
        <v>0</v>
      </c>
      <c r="BD213" s="28"/>
      <c r="BE213" s="20"/>
      <c r="BF213" s="20"/>
      <c r="BG213" s="20"/>
      <c r="BH213" s="20"/>
      <c r="BI213" s="20"/>
      <c r="BJ213" s="19">
        <v>1</v>
      </c>
      <c r="BK213" s="20"/>
      <c r="BL213" s="20"/>
      <c r="BM213" s="20"/>
      <c r="BN213" s="20"/>
      <c r="BO213" s="20"/>
    </row>
    <row r="214" spans="1:67" ht="96" hidden="1" x14ac:dyDescent="0.2">
      <c r="A214" s="17" t="s">
        <v>186</v>
      </c>
      <c r="B214" s="42"/>
      <c r="C214" s="64" t="s">
        <v>340</v>
      </c>
      <c r="D214" s="18" t="s">
        <v>188</v>
      </c>
      <c r="E214" s="18" t="s">
        <v>92</v>
      </c>
      <c r="F214" s="19">
        <v>1</v>
      </c>
      <c r="G214" s="19">
        <v>1</v>
      </c>
      <c r="H214" s="19">
        <v>0</v>
      </c>
      <c r="I214" s="20"/>
      <c r="J214" s="21" t="s">
        <v>594</v>
      </c>
      <c r="K214" s="22" t="s">
        <v>595</v>
      </c>
      <c r="L214" s="21" t="s">
        <v>596</v>
      </c>
      <c r="M214" s="24">
        <v>1961</v>
      </c>
      <c r="N214" s="24">
        <f t="shared" si="42"/>
        <v>2007</v>
      </c>
      <c r="O214" s="25">
        <v>39139</v>
      </c>
      <c r="P214" s="23" t="s">
        <v>75</v>
      </c>
      <c r="Q214" s="23" t="s">
        <v>75</v>
      </c>
      <c r="R214" s="23" t="s">
        <v>75</v>
      </c>
      <c r="S214" s="23" t="s">
        <v>75</v>
      </c>
      <c r="T214" s="23" t="s">
        <v>75</v>
      </c>
      <c r="U214" s="23" t="s">
        <v>75</v>
      </c>
      <c r="V214" s="19">
        <v>1</v>
      </c>
      <c r="W214" s="19">
        <f t="shared" si="43"/>
        <v>0</v>
      </c>
      <c r="X214" s="19">
        <f t="shared" si="44"/>
        <v>0</v>
      </c>
      <c r="Y214" s="19">
        <f t="shared" si="45"/>
        <v>0</v>
      </c>
      <c r="Z214" s="19">
        <v>-1</v>
      </c>
      <c r="AA214" s="19">
        <v>-2</v>
      </c>
      <c r="AB214" s="19">
        <v>1</v>
      </c>
      <c r="AC214" s="19">
        <v>1</v>
      </c>
      <c r="AD214" s="19">
        <v>0</v>
      </c>
      <c r="AE214" s="19">
        <v>1</v>
      </c>
      <c r="AF214" s="19">
        <v>1</v>
      </c>
      <c r="AG214" s="19">
        <v>1</v>
      </c>
      <c r="AH214" s="19">
        <v>1</v>
      </c>
      <c r="AI214" s="19">
        <v>1</v>
      </c>
      <c r="AJ214" s="18" t="s">
        <v>190</v>
      </c>
      <c r="AK214" s="18" t="s">
        <v>97</v>
      </c>
      <c r="AL214" s="21" t="s">
        <v>597</v>
      </c>
      <c r="AM214" s="19">
        <f t="shared" si="49"/>
        <v>3</v>
      </c>
      <c r="AN214" s="19">
        <v>1</v>
      </c>
      <c r="AO214" s="19">
        <v>1</v>
      </c>
      <c r="AP214" s="19">
        <v>1</v>
      </c>
      <c r="AQ214" s="19">
        <v>-1</v>
      </c>
      <c r="AR214" s="19">
        <v>-1</v>
      </c>
      <c r="AS214" s="19">
        <v>-1</v>
      </c>
      <c r="AT214" s="19">
        <v>0</v>
      </c>
      <c r="AU214" s="26">
        <f>IF(BA214&lt;1,-1)</f>
        <v>-1</v>
      </c>
      <c r="AV214" s="19">
        <v>0</v>
      </c>
      <c r="AW214" s="19">
        <v>0</v>
      </c>
      <c r="AX214" s="26">
        <v>0</v>
      </c>
      <c r="AY214" s="19">
        <v>0</v>
      </c>
      <c r="AZ214" s="19">
        <v>0</v>
      </c>
      <c r="BA214" s="19">
        <v>0</v>
      </c>
      <c r="BB214" s="19">
        <v>0</v>
      </c>
      <c r="BC214" s="19">
        <v>0</v>
      </c>
      <c r="BD214" s="28"/>
      <c r="BE214" s="20"/>
      <c r="BF214" s="20"/>
      <c r="BG214" s="20"/>
      <c r="BH214" s="20"/>
      <c r="BI214" s="20"/>
      <c r="BJ214" s="19">
        <v>1</v>
      </c>
      <c r="BK214" s="20"/>
      <c r="BL214" s="20"/>
      <c r="BM214" s="20"/>
      <c r="BN214" s="20"/>
      <c r="BO214" s="20"/>
    </row>
    <row r="215" spans="1:67" ht="112" hidden="1" x14ac:dyDescent="0.2">
      <c r="A215" s="17" t="s">
        <v>489</v>
      </c>
      <c r="B215" s="42"/>
      <c r="C215" s="64" t="s">
        <v>1262</v>
      </c>
      <c r="D215" s="18" t="s">
        <v>182</v>
      </c>
      <c r="E215" s="18" t="s">
        <v>82</v>
      </c>
      <c r="F215" s="19">
        <v>1</v>
      </c>
      <c r="G215" s="19">
        <v>0</v>
      </c>
      <c r="H215" s="19">
        <v>0</v>
      </c>
      <c r="I215" s="20"/>
      <c r="J215" s="21" t="s">
        <v>184</v>
      </c>
      <c r="K215" s="22" t="s">
        <v>1263</v>
      </c>
      <c r="L215" s="21" t="s">
        <v>1264</v>
      </c>
      <c r="M215" s="25"/>
      <c r="N215" s="24">
        <f t="shared" si="42"/>
        <v>2013</v>
      </c>
      <c r="O215" s="25">
        <v>41428</v>
      </c>
      <c r="P215" s="23" t="s">
        <v>75</v>
      </c>
      <c r="Q215" s="23" t="s">
        <v>75</v>
      </c>
      <c r="R215" s="25">
        <v>41738</v>
      </c>
      <c r="S215" s="23" t="s">
        <v>75</v>
      </c>
      <c r="T215" s="23" t="s">
        <v>75</v>
      </c>
      <c r="U215" s="23" t="s">
        <v>75</v>
      </c>
      <c r="V215" s="19">
        <v>1</v>
      </c>
      <c r="W215" s="19">
        <f t="shared" si="43"/>
        <v>0</v>
      </c>
      <c r="X215" s="19">
        <f t="shared" si="44"/>
        <v>0</v>
      </c>
      <c r="Y215" s="19">
        <f t="shared" si="45"/>
        <v>0</v>
      </c>
      <c r="Z215" s="19">
        <v>-1</v>
      </c>
      <c r="AA215" s="19">
        <v>-2</v>
      </c>
      <c r="AB215" s="19">
        <v>0</v>
      </c>
      <c r="AC215" s="19">
        <v>1</v>
      </c>
      <c r="AD215" s="19">
        <v>0</v>
      </c>
      <c r="AE215" s="19">
        <v>1</v>
      </c>
      <c r="AF215" s="19">
        <v>0</v>
      </c>
      <c r="AG215" s="26">
        <v>1</v>
      </c>
      <c r="AH215" s="26">
        <v>1</v>
      </c>
      <c r="AI215" s="26">
        <v>0</v>
      </c>
      <c r="AJ215" s="18" t="s">
        <v>185</v>
      </c>
      <c r="AK215" s="18" t="s">
        <v>77</v>
      </c>
      <c r="AL215" s="21" t="s">
        <v>1245</v>
      </c>
      <c r="AM215" s="19">
        <f t="shared" si="49"/>
        <v>2</v>
      </c>
      <c r="AN215" s="26">
        <v>-1</v>
      </c>
      <c r="AO215" s="19">
        <v>1</v>
      </c>
      <c r="AP215" s="19">
        <v>1</v>
      </c>
      <c r="AQ215" s="26">
        <v>1</v>
      </c>
      <c r="AR215" s="19">
        <v>1</v>
      </c>
      <c r="AS215" s="26">
        <v>0</v>
      </c>
      <c r="AT215" s="19">
        <v>2</v>
      </c>
      <c r="AU215" s="26">
        <v>1</v>
      </c>
      <c r="AV215" s="26">
        <v>0</v>
      </c>
      <c r="AW215" s="26">
        <v>0</v>
      </c>
      <c r="AX215" s="26">
        <v>1</v>
      </c>
      <c r="AY215" s="19">
        <v>0</v>
      </c>
      <c r="AZ215" s="19">
        <v>1</v>
      </c>
      <c r="BA215" s="19">
        <v>1</v>
      </c>
      <c r="BB215" s="19">
        <v>-1</v>
      </c>
      <c r="BC215" s="19">
        <v>1</v>
      </c>
      <c r="BD215" s="28"/>
      <c r="BE215" s="20"/>
      <c r="BF215" s="20"/>
      <c r="BG215" s="20"/>
      <c r="BH215" s="20"/>
      <c r="BI215" s="20"/>
      <c r="BJ215" s="19">
        <v>0</v>
      </c>
      <c r="BK215" s="20"/>
      <c r="BL215" s="20"/>
      <c r="BM215" s="20"/>
      <c r="BN215" s="20"/>
      <c r="BO215" s="20"/>
    </row>
    <row r="216" spans="1:67" ht="96" hidden="1" x14ac:dyDescent="0.2">
      <c r="A216" s="17" t="s">
        <v>346</v>
      </c>
      <c r="B216" s="42"/>
      <c r="C216" s="64" t="s">
        <v>1249</v>
      </c>
      <c r="D216" s="18" t="s">
        <v>182</v>
      </c>
      <c r="E216" s="18" t="s">
        <v>82</v>
      </c>
      <c r="F216" s="19">
        <v>1</v>
      </c>
      <c r="G216" s="19">
        <v>0</v>
      </c>
      <c r="H216" s="19">
        <v>0</v>
      </c>
      <c r="I216" s="20"/>
      <c r="J216" s="21" t="s">
        <v>184</v>
      </c>
      <c r="K216" s="22" t="s">
        <v>1250</v>
      </c>
      <c r="L216" s="21" t="s">
        <v>1251</v>
      </c>
      <c r="M216" s="24">
        <v>1994</v>
      </c>
      <c r="N216" s="24">
        <f t="shared" si="42"/>
        <v>2008</v>
      </c>
      <c r="O216" s="25">
        <v>39750</v>
      </c>
      <c r="P216" s="23" t="s">
        <v>75</v>
      </c>
      <c r="Q216" s="23" t="s">
        <v>75</v>
      </c>
      <c r="R216" s="25">
        <v>39504</v>
      </c>
      <c r="S216" s="23" t="s">
        <v>75</v>
      </c>
      <c r="T216" s="23" t="s">
        <v>75</v>
      </c>
      <c r="U216" s="23" t="s">
        <v>75</v>
      </c>
      <c r="V216" s="19">
        <v>1</v>
      </c>
      <c r="W216" s="19">
        <f t="shared" si="43"/>
        <v>0</v>
      </c>
      <c r="X216" s="19">
        <f t="shared" si="44"/>
        <v>0</v>
      </c>
      <c r="Y216" s="19">
        <f t="shared" si="45"/>
        <v>0</v>
      </c>
      <c r="Z216" s="19">
        <v>-1</v>
      </c>
      <c r="AA216" s="19">
        <v>-2</v>
      </c>
      <c r="AB216" s="19">
        <v>0</v>
      </c>
      <c r="AC216" s="19">
        <v>1</v>
      </c>
      <c r="AD216" s="19">
        <v>0</v>
      </c>
      <c r="AE216" s="19">
        <v>1</v>
      </c>
      <c r="AF216" s="19">
        <v>1</v>
      </c>
      <c r="AG216" s="26">
        <v>1</v>
      </c>
      <c r="AH216" s="26">
        <v>1</v>
      </c>
      <c r="AI216" s="26">
        <v>0</v>
      </c>
      <c r="AJ216" s="18" t="s">
        <v>185</v>
      </c>
      <c r="AK216" s="18" t="s">
        <v>77</v>
      </c>
      <c r="AL216" s="21" t="s">
        <v>1245</v>
      </c>
      <c r="AM216" s="19">
        <f t="shared" si="49"/>
        <v>2</v>
      </c>
      <c r="AN216" s="26">
        <v>-1</v>
      </c>
      <c r="AO216" s="19">
        <v>1</v>
      </c>
      <c r="AP216" s="19">
        <v>1</v>
      </c>
      <c r="AQ216" s="26">
        <v>1</v>
      </c>
      <c r="AR216" s="19">
        <v>1</v>
      </c>
      <c r="AS216" s="19">
        <v>0</v>
      </c>
      <c r="AT216" s="19">
        <v>2</v>
      </c>
      <c r="AU216" s="26">
        <v>1</v>
      </c>
      <c r="AV216" s="26">
        <v>0</v>
      </c>
      <c r="AW216" s="26">
        <v>0</v>
      </c>
      <c r="AX216" s="26">
        <v>1</v>
      </c>
      <c r="AY216" s="19">
        <v>0</v>
      </c>
      <c r="AZ216" s="19">
        <v>1</v>
      </c>
      <c r="BA216" s="19">
        <v>1</v>
      </c>
      <c r="BB216" s="19">
        <v>1</v>
      </c>
      <c r="BC216" s="19">
        <v>0</v>
      </c>
      <c r="BD216" s="28"/>
      <c r="BE216" s="20"/>
      <c r="BF216" s="20"/>
      <c r="BG216" s="20"/>
      <c r="BH216" s="20"/>
      <c r="BI216" s="20"/>
      <c r="BJ216" s="19">
        <v>0</v>
      </c>
      <c r="BK216" s="20"/>
      <c r="BL216" s="20"/>
      <c r="BM216" s="20"/>
      <c r="BN216" s="20"/>
      <c r="BO216" s="20"/>
    </row>
    <row r="217" spans="1:67" ht="80" x14ac:dyDescent="0.2">
      <c r="A217" s="64" t="s">
        <v>3535</v>
      </c>
      <c r="B217" s="17" t="s">
        <v>181</v>
      </c>
      <c r="C217" s="64" t="s">
        <v>3462</v>
      </c>
      <c r="D217" s="18" t="s">
        <v>182</v>
      </c>
      <c r="E217" s="18" t="s">
        <v>183</v>
      </c>
      <c r="F217" s="19">
        <v>1</v>
      </c>
      <c r="G217" s="19">
        <v>0</v>
      </c>
      <c r="H217" s="19">
        <v>1</v>
      </c>
      <c r="I217" s="20"/>
      <c r="J217" s="21" t="s">
        <v>184</v>
      </c>
      <c r="K217" s="43"/>
      <c r="L217" s="21" t="s">
        <v>3463</v>
      </c>
      <c r="M217" s="25"/>
      <c r="N217" s="24">
        <f t="shared" ref="N217:N254" si="50">YEAR(IF(AND(O217&lt;&gt;"NA",O217&lt;&gt;""),O217,IF(AND(P217&lt;&gt;"NA",P217&lt;&gt;""),P217,IF(AND(Q217&lt;&gt;"NA",Q217&lt;&gt;""),Q217,IF(AND(R217&lt;&gt;"NA",R217&lt;&gt;""),R217,S217)))))</f>
        <v>2003</v>
      </c>
      <c r="O217" s="649">
        <v>37622</v>
      </c>
      <c r="P217" s="649">
        <v>40123</v>
      </c>
      <c r="Q217" s="649">
        <v>40324</v>
      </c>
      <c r="R217" s="649">
        <v>40123</v>
      </c>
      <c r="S217" s="649">
        <v>41057</v>
      </c>
      <c r="T217" s="649">
        <v>41460</v>
      </c>
      <c r="U217" s="649">
        <v>41460</v>
      </c>
      <c r="V217" s="26">
        <v>1</v>
      </c>
      <c r="W217" s="19">
        <f t="shared" ref="W217:W252" si="51">IF(OR(AND(Q217&lt;&gt;"NA",Q217&lt;&gt;""),AND(S217&lt;&gt;"NA",S217&lt;&gt;""),AND(T217&lt;&gt;"NA",T217&lt;&gt;"")),1,0)</f>
        <v>1</v>
      </c>
      <c r="X217" s="19">
        <f t="shared" ref="X217:X252" si="52">IF(OR(AND(S217&lt;&gt;"NA",S217&lt;&gt;""),Y217=1),1,0)</f>
        <v>1</v>
      </c>
      <c r="Y217" s="19">
        <f t="shared" ref="Y217:Y252" si="53">IF(AND(T217&lt;&gt;"NA",T217&lt;&gt;""),1,0)</f>
        <v>1</v>
      </c>
      <c r="Z217" s="26">
        <v>0</v>
      </c>
      <c r="AA217" s="19">
        <v>-1</v>
      </c>
      <c r="AB217" s="26">
        <v>0</v>
      </c>
      <c r="AC217" s="26">
        <v>1</v>
      </c>
      <c r="AD217" s="26">
        <v>0</v>
      </c>
      <c r="AE217" s="26">
        <v>1</v>
      </c>
      <c r="AF217" s="26">
        <v>0</v>
      </c>
      <c r="AG217" s="26">
        <v>1</v>
      </c>
      <c r="AH217" s="26">
        <v>0</v>
      </c>
      <c r="AI217" s="26">
        <v>0</v>
      </c>
      <c r="AJ217" s="18" t="s">
        <v>185</v>
      </c>
      <c r="AK217" s="18" t="s">
        <v>76</v>
      </c>
      <c r="AL217" s="21" t="s">
        <v>3464</v>
      </c>
      <c r="AM217" s="19">
        <v>1</v>
      </c>
      <c r="AN217" s="26">
        <v>-1</v>
      </c>
      <c r="AO217" s="26">
        <v>0</v>
      </c>
      <c r="AP217" s="26">
        <v>1</v>
      </c>
      <c r="AQ217" s="26">
        <v>1</v>
      </c>
      <c r="AR217" s="26">
        <v>1</v>
      </c>
      <c r="AS217" s="26">
        <v>0</v>
      </c>
      <c r="AT217" s="26">
        <v>-1</v>
      </c>
      <c r="AU217" s="26">
        <v>0</v>
      </c>
      <c r="AV217" s="26">
        <v>0</v>
      </c>
      <c r="AW217" s="26">
        <v>0</v>
      </c>
      <c r="AX217" s="26">
        <v>1</v>
      </c>
      <c r="AY217" s="19">
        <v>0</v>
      </c>
      <c r="AZ217" s="26">
        <v>1</v>
      </c>
      <c r="BA217" s="26">
        <v>1</v>
      </c>
      <c r="BB217" s="26">
        <v>1</v>
      </c>
      <c r="BC217" s="26">
        <v>1</v>
      </c>
      <c r="BD217" s="28"/>
      <c r="BE217" s="20"/>
      <c r="BF217" s="18" t="s">
        <v>3465</v>
      </c>
      <c r="BG217" s="26">
        <v>1</v>
      </c>
      <c r="BH217" s="18" t="s">
        <v>3466</v>
      </c>
      <c r="BI217" s="26">
        <v>1</v>
      </c>
      <c r="BJ217" s="26">
        <v>0</v>
      </c>
      <c r="BK217" s="20"/>
      <c r="BL217" s="20"/>
      <c r="BM217" s="20"/>
      <c r="BN217" s="20"/>
      <c r="BO217" s="20"/>
    </row>
    <row r="218" spans="1:67" ht="80" hidden="1" x14ac:dyDescent="0.2">
      <c r="A218" s="17" t="s">
        <v>248</v>
      </c>
      <c r="B218" s="42"/>
      <c r="C218" s="64" t="s">
        <v>2284</v>
      </c>
      <c r="D218" s="18" t="s">
        <v>69</v>
      </c>
      <c r="E218" s="18" t="s">
        <v>324</v>
      </c>
      <c r="F218" s="19">
        <v>1</v>
      </c>
      <c r="G218" s="19">
        <v>0</v>
      </c>
      <c r="H218" s="19">
        <v>0</v>
      </c>
      <c r="I218" s="20"/>
      <c r="J218" s="21" t="s">
        <v>2278</v>
      </c>
      <c r="K218" s="22" t="s">
        <v>2279</v>
      </c>
      <c r="L218" s="21" t="s">
        <v>2280</v>
      </c>
      <c r="M218" s="23" t="s">
        <v>1899</v>
      </c>
      <c r="N218" s="24">
        <f t="shared" si="50"/>
        <v>2003</v>
      </c>
      <c r="O218" s="25">
        <v>37701</v>
      </c>
      <c r="P218" s="23" t="s">
        <v>75</v>
      </c>
      <c r="Q218" s="23" t="s">
        <v>75</v>
      </c>
      <c r="R218" s="23" t="s">
        <v>75</v>
      </c>
      <c r="S218" s="23" t="s">
        <v>75</v>
      </c>
      <c r="T218" s="23" t="s">
        <v>75</v>
      </c>
      <c r="U218" s="23" t="s">
        <v>75</v>
      </c>
      <c r="V218" s="19">
        <v>1</v>
      </c>
      <c r="W218" s="19">
        <f t="shared" si="51"/>
        <v>0</v>
      </c>
      <c r="X218" s="19">
        <f t="shared" si="52"/>
        <v>0</v>
      </c>
      <c r="Y218" s="19">
        <f t="shared" si="53"/>
        <v>0</v>
      </c>
      <c r="Z218" s="19">
        <v>-1</v>
      </c>
      <c r="AA218" s="19">
        <v>-2</v>
      </c>
      <c r="AB218" s="19">
        <v>0</v>
      </c>
      <c r="AC218" s="19">
        <v>1</v>
      </c>
      <c r="AD218" s="19">
        <v>1</v>
      </c>
      <c r="AE218" s="19">
        <v>1</v>
      </c>
      <c r="AF218" s="19">
        <v>0</v>
      </c>
      <c r="AG218" s="19">
        <v>-1</v>
      </c>
      <c r="AH218" s="26">
        <v>-1</v>
      </c>
      <c r="AI218" s="26">
        <v>0</v>
      </c>
      <c r="AJ218" s="18" t="s">
        <v>76</v>
      </c>
      <c r="AK218" s="18" t="s">
        <v>77</v>
      </c>
      <c r="AL218" s="21" t="s">
        <v>2281</v>
      </c>
      <c r="AM218" s="19">
        <f t="shared" ref="AM218:AM224" si="54">IF(AND(AN218=1,AO218=1),3,IF(AND(AN218=1,OR(AO218=0,AO218=-1)),1,IF(AND(OR(AN218=0,AN218=-1),AO218=1),2,IF(AND(AN218=0,AN218=-1),OR(AO218=0,AO218=-1),4))))</f>
        <v>2</v>
      </c>
      <c r="AN218" s="19">
        <v>0</v>
      </c>
      <c r="AO218" s="19">
        <v>1</v>
      </c>
      <c r="AP218" s="19">
        <v>0</v>
      </c>
      <c r="AQ218" s="19">
        <v>-1</v>
      </c>
      <c r="AR218" s="19">
        <v>1</v>
      </c>
      <c r="AS218" s="19">
        <v>1</v>
      </c>
      <c r="AT218" s="19">
        <v>0</v>
      </c>
      <c r="AU218" s="26">
        <f>IF(BA218&lt;1,-1)</f>
        <v>-1</v>
      </c>
      <c r="AV218" s="19">
        <v>0</v>
      </c>
      <c r="AW218" s="19">
        <v>0</v>
      </c>
      <c r="AX218" s="19">
        <v>0</v>
      </c>
      <c r="AY218" s="19">
        <v>0</v>
      </c>
      <c r="AZ218" s="19">
        <v>0</v>
      </c>
      <c r="BA218" s="19">
        <v>0</v>
      </c>
      <c r="BB218" s="19">
        <v>0</v>
      </c>
      <c r="BC218" s="19">
        <v>0</v>
      </c>
      <c r="BD218" s="28"/>
      <c r="BE218" s="20"/>
      <c r="BF218" s="20"/>
      <c r="BG218" s="20"/>
      <c r="BH218" s="23" t="s">
        <v>2279</v>
      </c>
      <c r="BI218" s="19">
        <v>0</v>
      </c>
      <c r="BJ218" s="19">
        <v>1</v>
      </c>
      <c r="BK218" s="45"/>
      <c r="BL218" s="45"/>
      <c r="BM218" s="45"/>
      <c r="BN218" s="20"/>
      <c r="BO218" s="20"/>
    </row>
    <row r="219" spans="1:67" ht="224" hidden="1" x14ac:dyDescent="0.2">
      <c r="A219" s="17" t="s">
        <v>67</v>
      </c>
      <c r="B219" s="42"/>
      <c r="C219" s="64" t="s">
        <v>1296</v>
      </c>
      <c r="D219" s="18" t="s">
        <v>69</v>
      </c>
      <c r="E219" s="18" t="s">
        <v>302</v>
      </c>
      <c r="F219" s="19">
        <v>1</v>
      </c>
      <c r="G219" s="19">
        <v>1</v>
      </c>
      <c r="H219" s="19">
        <v>1</v>
      </c>
      <c r="I219" s="20"/>
      <c r="J219" s="21" t="s">
        <v>1291</v>
      </c>
      <c r="K219" s="46"/>
      <c r="L219" s="21" t="s">
        <v>1292</v>
      </c>
      <c r="M219" s="25"/>
      <c r="N219" s="24">
        <f t="shared" si="50"/>
        <v>2014</v>
      </c>
      <c r="O219" s="25">
        <v>41990</v>
      </c>
      <c r="P219" s="23" t="s">
        <v>75</v>
      </c>
      <c r="Q219" s="23" t="s">
        <v>75</v>
      </c>
      <c r="R219" s="23" t="s">
        <v>75</v>
      </c>
      <c r="S219" s="23" t="s">
        <v>75</v>
      </c>
      <c r="T219" s="23" t="s">
        <v>75</v>
      </c>
      <c r="U219" s="23" t="s">
        <v>75</v>
      </c>
      <c r="V219" s="19">
        <v>1</v>
      </c>
      <c r="W219" s="19">
        <f t="shared" si="51"/>
        <v>0</v>
      </c>
      <c r="X219" s="19">
        <f t="shared" si="52"/>
        <v>0</v>
      </c>
      <c r="Y219" s="19">
        <f t="shared" si="53"/>
        <v>0</v>
      </c>
      <c r="Z219" s="19">
        <v>-1</v>
      </c>
      <c r="AA219" s="19">
        <v>-2</v>
      </c>
      <c r="AB219" s="19">
        <v>1</v>
      </c>
      <c r="AC219" s="26">
        <v>0</v>
      </c>
      <c r="AD219" s="19">
        <v>1</v>
      </c>
      <c r="AE219" s="26">
        <v>0</v>
      </c>
      <c r="AF219" s="26">
        <v>0</v>
      </c>
      <c r="AG219" s="19">
        <v>0</v>
      </c>
      <c r="AH219" s="19">
        <v>1</v>
      </c>
      <c r="AI219" s="26">
        <v>0</v>
      </c>
      <c r="AJ219" s="18" t="s">
        <v>76</v>
      </c>
      <c r="AK219" s="18" t="s">
        <v>77</v>
      </c>
      <c r="AL219" s="21" t="s">
        <v>1293</v>
      </c>
      <c r="AM219" s="19">
        <f t="shared" si="54"/>
        <v>2</v>
      </c>
      <c r="AN219" s="19">
        <v>0</v>
      </c>
      <c r="AO219" s="19">
        <v>1</v>
      </c>
      <c r="AP219" s="19">
        <v>1</v>
      </c>
      <c r="AQ219" s="19">
        <v>-1</v>
      </c>
      <c r="AR219" s="19">
        <v>1</v>
      </c>
      <c r="AS219" s="19">
        <v>0</v>
      </c>
      <c r="AT219" s="19">
        <v>0</v>
      </c>
      <c r="AU219" s="26">
        <f>IF(BA219&lt;1,-1)</f>
        <v>-1</v>
      </c>
      <c r="AV219" s="19">
        <v>0</v>
      </c>
      <c r="AW219" s="19">
        <v>0</v>
      </c>
      <c r="AX219" s="19">
        <v>0</v>
      </c>
      <c r="AY219" s="19">
        <v>0</v>
      </c>
      <c r="AZ219" s="19">
        <v>0</v>
      </c>
      <c r="BA219" s="19">
        <v>0</v>
      </c>
      <c r="BB219" s="19">
        <v>0</v>
      </c>
      <c r="BC219" s="19">
        <v>0</v>
      </c>
      <c r="BD219" s="28"/>
      <c r="BE219" s="20"/>
      <c r="BF219" s="20"/>
      <c r="BG219" s="20"/>
      <c r="BH219" s="20"/>
      <c r="BI219" s="20"/>
      <c r="BJ219" s="19">
        <v>1</v>
      </c>
      <c r="BK219" s="20"/>
      <c r="BL219" s="20"/>
      <c r="BM219" s="20"/>
      <c r="BN219" s="20"/>
      <c r="BO219" s="20"/>
    </row>
    <row r="220" spans="1:67" ht="16" hidden="1" x14ac:dyDescent="0.2">
      <c r="A220" s="17" t="s">
        <v>112</v>
      </c>
      <c r="B220" s="42"/>
      <c r="C220" s="64" t="s">
        <v>882</v>
      </c>
      <c r="D220" s="18" t="s">
        <v>69</v>
      </c>
      <c r="E220" s="18" t="s">
        <v>70</v>
      </c>
      <c r="F220" s="19">
        <v>1</v>
      </c>
      <c r="G220" s="19">
        <v>0</v>
      </c>
      <c r="H220" s="19">
        <v>0</v>
      </c>
      <c r="I220" s="20"/>
      <c r="J220" s="21" t="s">
        <v>878</v>
      </c>
      <c r="K220" s="43"/>
      <c r="L220" s="18" t="s">
        <v>879</v>
      </c>
      <c r="M220" s="24">
        <v>1991</v>
      </c>
      <c r="N220" s="24">
        <f t="shared" si="50"/>
        <v>2003</v>
      </c>
      <c r="O220" s="25">
        <v>37698</v>
      </c>
      <c r="P220" s="23" t="s">
        <v>75</v>
      </c>
      <c r="Q220" s="23" t="s">
        <v>75</v>
      </c>
      <c r="R220" s="23" t="s">
        <v>75</v>
      </c>
      <c r="S220" s="23" t="s">
        <v>75</v>
      </c>
      <c r="T220" s="23" t="s">
        <v>75</v>
      </c>
      <c r="U220" s="23" t="s">
        <v>75</v>
      </c>
      <c r="V220" s="19">
        <v>1</v>
      </c>
      <c r="W220" s="19">
        <f t="shared" si="51"/>
        <v>0</v>
      </c>
      <c r="X220" s="19">
        <f t="shared" si="52"/>
        <v>0</v>
      </c>
      <c r="Y220" s="19">
        <f t="shared" si="53"/>
        <v>0</v>
      </c>
      <c r="Z220" s="19">
        <v>-1</v>
      </c>
      <c r="AA220" s="19">
        <v>-2</v>
      </c>
      <c r="AB220" s="19">
        <v>0</v>
      </c>
      <c r="AC220" s="19">
        <v>0</v>
      </c>
      <c r="AD220" s="19">
        <v>1</v>
      </c>
      <c r="AE220" s="19">
        <v>0</v>
      </c>
      <c r="AF220" s="19">
        <v>0</v>
      </c>
      <c r="AG220" s="19">
        <v>-1</v>
      </c>
      <c r="AH220" s="26">
        <v>1</v>
      </c>
      <c r="AI220" s="26">
        <v>0</v>
      </c>
      <c r="AJ220" s="18" t="s">
        <v>76</v>
      </c>
      <c r="AK220" s="18" t="s">
        <v>77</v>
      </c>
      <c r="AL220" s="21" t="s">
        <v>880</v>
      </c>
      <c r="AM220" s="19">
        <f t="shared" si="54"/>
        <v>1</v>
      </c>
      <c r="AN220" s="26">
        <v>1</v>
      </c>
      <c r="AO220" s="26">
        <v>0</v>
      </c>
      <c r="AP220" s="26">
        <v>0</v>
      </c>
      <c r="AQ220" s="26">
        <v>-1</v>
      </c>
      <c r="AR220" s="26">
        <v>-1</v>
      </c>
      <c r="AS220" s="26">
        <v>1</v>
      </c>
      <c r="AT220" s="26">
        <v>0</v>
      </c>
      <c r="AU220" s="26">
        <f>IF(BA220&lt;1,-1)</f>
        <v>-1</v>
      </c>
      <c r="AV220" s="26">
        <v>0</v>
      </c>
      <c r="AW220" s="26">
        <v>0</v>
      </c>
      <c r="AX220" s="19">
        <v>0</v>
      </c>
      <c r="AY220" s="19">
        <v>0</v>
      </c>
      <c r="AZ220" s="26">
        <v>0</v>
      </c>
      <c r="BA220" s="26">
        <v>0</v>
      </c>
      <c r="BB220" s="26">
        <v>0</v>
      </c>
      <c r="BC220" s="26">
        <v>0</v>
      </c>
      <c r="BD220" s="28"/>
      <c r="BE220" s="20"/>
      <c r="BF220" s="20"/>
      <c r="BG220" s="20"/>
      <c r="BH220" s="18" t="s">
        <v>881</v>
      </c>
      <c r="BI220" s="20"/>
      <c r="BJ220" s="26">
        <v>1</v>
      </c>
      <c r="BK220" s="20"/>
      <c r="BL220" s="20"/>
      <c r="BM220" s="20"/>
      <c r="BN220" s="20"/>
      <c r="BO220" s="20"/>
    </row>
    <row r="221" spans="1:67" ht="395" hidden="1" x14ac:dyDescent="0.2">
      <c r="A221" s="29" t="s">
        <v>186</v>
      </c>
      <c r="B221" s="30"/>
      <c r="C221" s="97" t="s">
        <v>2619</v>
      </c>
      <c r="D221" s="31" t="s">
        <v>270</v>
      </c>
      <c r="E221" s="31" t="s">
        <v>92</v>
      </c>
      <c r="F221" s="32">
        <v>1</v>
      </c>
      <c r="G221" s="32">
        <v>0</v>
      </c>
      <c r="H221" s="19">
        <v>0</v>
      </c>
      <c r="I221" s="20"/>
      <c r="J221" s="34" t="s">
        <v>2490</v>
      </c>
      <c r="K221" s="35"/>
      <c r="L221" s="34" t="s">
        <v>2496</v>
      </c>
      <c r="M221" s="36" t="s">
        <v>2244</v>
      </c>
      <c r="N221" s="24">
        <f t="shared" si="50"/>
        <v>1999</v>
      </c>
      <c r="O221" s="37">
        <v>36453</v>
      </c>
      <c r="P221" s="37">
        <v>36466</v>
      </c>
      <c r="Q221" s="36" t="s">
        <v>75</v>
      </c>
      <c r="R221" s="36" t="s">
        <v>75</v>
      </c>
      <c r="S221" s="36" t="s">
        <v>75</v>
      </c>
      <c r="T221" s="36" t="s">
        <v>75</v>
      </c>
      <c r="U221" s="36" t="s">
        <v>75</v>
      </c>
      <c r="V221" s="32">
        <v>1</v>
      </c>
      <c r="W221" s="19">
        <f t="shared" si="51"/>
        <v>0</v>
      </c>
      <c r="X221" s="19">
        <f t="shared" si="52"/>
        <v>0</v>
      </c>
      <c r="Y221" s="19">
        <f t="shared" si="53"/>
        <v>0</v>
      </c>
      <c r="Z221" s="96">
        <v>-1</v>
      </c>
      <c r="AA221" s="96">
        <v>-2</v>
      </c>
      <c r="AB221" s="32">
        <v>1</v>
      </c>
      <c r="AC221" s="32">
        <v>1</v>
      </c>
      <c r="AD221" s="32">
        <v>0</v>
      </c>
      <c r="AE221" s="32">
        <v>0</v>
      </c>
      <c r="AF221" s="32">
        <v>1</v>
      </c>
      <c r="AG221" s="32">
        <v>1</v>
      </c>
      <c r="AH221" s="32">
        <v>1</v>
      </c>
      <c r="AI221" s="32">
        <v>1</v>
      </c>
      <c r="AJ221" s="31" t="s">
        <v>96</v>
      </c>
      <c r="AK221" s="31" t="s">
        <v>97</v>
      </c>
      <c r="AL221" s="34" t="s">
        <v>2493</v>
      </c>
      <c r="AM221" s="19">
        <f t="shared" si="54"/>
        <v>3</v>
      </c>
      <c r="AN221" s="32">
        <v>1</v>
      </c>
      <c r="AO221" s="32">
        <v>1</v>
      </c>
      <c r="AP221" s="32">
        <v>1</v>
      </c>
      <c r="AQ221" s="32">
        <v>1</v>
      </c>
      <c r="AR221" s="32">
        <v>1</v>
      </c>
      <c r="AS221" s="33"/>
      <c r="AT221" s="32">
        <v>0</v>
      </c>
      <c r="AU221" s="26">
        <f>IF(BA221&lt;1,-1)</f>
        <v>-1</v>
      </c>
      <c r="AV221" s="32">
        <v>1</v>
      </c>
      <c r="AW221" s="32">
        <v>0</v>
      </c>
      <c r="AX221" s="32">
        <v>0</v>
      </c>
      <c r="AY221" s="19">
        <v>0</v>
      </c>
      <c r="AZ221" s="32">
        <v>0</v>
      </c>
      <c r="BA221" s="32">
        <v>0</v>
      </c>
      <c r="BB221" s="32">
        <v>0</v>
      </c>
      <c r="BC221" s="32">
        <v>0</v>
      </c>
      <c r="BD221" s="28"/>
      <c r="BE221" s="33"/>
      <c r="BF221" s="34" t="s">
        <v>2494</v>
      </c>
      <c r="BG221" s="33"/>
      <c r="BH221" s="33"/>
      <c r="BI221" s="32">
        <v>1</v>
      </c>
      <c r="BJ221" s="32">
        <v>1</v>
      </c>
      <c r="BK221" s="33"/>
      <c r="BL221" s="33"/>
      <c r="BM221" s="33"/>
      <c r="BN221" s="33"/>
      <c r="BO221" s="33"/>
    </row>
    <row r="222" spans="1:67" ht="144" hidden="1" x14ac:dyDescent="0.2">
      <c r="A222" s="64" t="s">
        <v>3458</v>
      </c>
      <c r="B222" s="17" t="s">
        <v>79</v>
      </c>
      <c r="C222" s="64" t="s">
        <v>3451</v>
      </c>
      <c r="D222" s="18" t="s">
        <v>182</v>
      </c>
      <c r="E222" s="18" t="s">
        <v>70</v>
      </c>
      <c r="F222" s="19">
        <v>1</v>
      </c>
      <c r="G222" s="19">
        <v>0</v>
      </c>
      <c r="H222" s="19">
        <v>0</v>
      </c>
      <c r="I222" s="20"/>
      <c r="J222" s="21" t="s">
        <v>3442</v>
      </c>
      <c r="K222" s="43"/>
      <c r="L222" s="18" t="s">
        <v>3443</v>
      </c>
      <c r="M222" s="25"/>
      <c r="N222" s="24">
        <f t="shared" si="50"/>
        <v>1996</v>
      </c>
      <c r="O222" s="23" t="s">
        <v>75</v>
      </c>
      <c r="P222" s="23" t="s">
        <v>75</v>
      </c>
      <c r="Q222" s="25">
        <v>35089</v>
      </c>
      <c r="R222" s="23" t="s">
        <v>75</v>
      </c>
      <c r="S222" s="25">
        <v>36998</v>
      </c>
      <c r="T222" s="649">
        <v>37050</v>
      </c>
      <c r="U222" s="25">
        <v>37050</v>
      </c>
      <c r="V222" s="26">
        <v>1</v>
      </c>
      <c r="W222" s="19">
        <f t="shared" si="51"/>
        <v>1</v>
      </c>
      <c r="X222" s="19">
        <f t="shared" si="52"/>
        <v>1</v>
      </c>
      <c r="Y222" s="19">
        <f t="shared" si="53"/>
        <v>1</v>
      </c>
      <c r="Z222" s="26">
        <v>1</v>
      </c>
      <c r="AA222" s="19">
        <v>-1</v>
      </c>
      <c r="AB222" s="19">
        <v>0</v>
      </c>
      <c r="AC222" s="19">
        <v>0</v>
      </c>
      <c r="AD222" s="19">
        <v>1</v>
      </c>
      <c r="AE222" s="19">
        <v>0</v>
      </c>
      <c r="AF222" s="19">
        <v>0</v>
      </c>
      <c r="AG222" s="26">
        <v>1</v>
      </c>
      <c r="AH222" s="26">
        <v>1</v>
      </c>
      <c r="AI222" s="26">
        <v>1</v>
      </c>
      <c r="AJ222" s="18" t="s">
        <v>185</v>
      </c>
      <c r="AK222" s="18" t="s">
        <v>77</v>
      </c>
      <c r="AL222" s="21" t="s">
        <v>3444</v>
      </c>
      <c r="AM222" s="19">
        <f t="shared" si="54"/>
        <v>1</v>
      </c>
      <c r="AN222" s="26">
        <v>1</v>
      </c>
      <c r="AO222" s="26">
        <v>-1</v>
      </c>
      <c r="AP222" s="26">
        <v>1</v>
      </c>
      <c r="AQ222" s="26">
        <v>1</v>
      </c>
      <c r="AR222" s="26">
        <v>1</v>
      </c>
      <c r="AS222" s="26">
        <v>0</v>
      </c>
      <c r="AT222" s="26">
        <v>-1</v>
      </c>
      <c r="AU222" s="26">
        <v>0</v>
      </c>
      <c r="AV222" s="26">
        <v>0</v>
      </c>
      <c r="AW222" s="26">
        <v>0</v>
      </c>
      <c r="AX222" s="26">
        <v>1</v>
      </c>
      <c r="AY222" s="19">
        <v>0</v>
      </c>
      <c r="AZ222" s="26">
        <v>1</v>
      </c>
      <c r="BA222" s="26">
        <v>1</v>
      </c>
      <c r="BB222" s="26">
        <v>0</v>
      </c>
      <c r="BC222" s="26">
        <v>-1</v>
      </c>
      <c r="BD222" s="28"/>
      <c r="BE222" s="18" t="s">
        <v>3445</v>
      </c>
      <c r="BF222" s="26"/>
      <c r="BG222" s="26"/>
      <c r="BH222" s="26"/>
      <c r="BI222" s="26">
        <v>1</v>
      </c>
      <c r="BJ222" s="26">
        <v>0</v>
      </c>
      <c r="BK222" s="26"/>
      <c r="BL222" s="26"/>
      <c r="BM222" s="26"/>
      <c r="BN222" s="20"/>
      <c r="BO222" s="20"/>
    </row>
    <row r="223" spans="1:67" ht="395" hidden="1" x14ac:dyDescent="0.2">
      <c r="A223" s="29" t="s">
        <v>186</v>
      </c>
      <c r="B223" s="30"/>
      <c r="C223" s="97" t="s">
        <v>2516</v>
      </c>
      <c r="D223" s="31" t="s">
        <v>270</v>
      </c>
      <c r="E223" s="31" t="s">
        <v>92</v>
      </c>
      <c r="F223" s="32">
        <v>1</v>
      </c>
      <c r="G223" s="32">
        <v>0</v>
      </c>
      <c r="H223" s="19">
        <v>0</v>
      </c>
      <c r="I223" s="20"/>
      <c r="J223" s="34" t="s">
        <v>2490</v>
      </c>
      <c r="K223" s="35"/>
      <c r="L223" s="34" t="s">
        <v>2496</v>
      </c>
      <c r="M223" s="36" t="s">
        <v>2244</v>
      </c>
      <c r="N223" s="24">
        <f t="shared" si="50"/>
        <v>1997</v>
      </c>
      <c r="O223" s="37">
        <v>35628</v>
      </c>
      <c r="P223" s="37">
        <v>36466</v>
      </c>
      <c r="Q223" s="36" t="s">
        <v>75</v>
      </c>
      <c r="R223" s="36" t="s">
        <v>75</v>
      </c>
      <c r="S223" s="36" t="s">
        <v>75</v>
      </c>
      <c r="T223" s="36" t="s">
        <v>75</v>
      </c>
      <c r="U223" s="36" t="s">
        <v>75</v>
      </c>
      <c r="V223" s="32">
        <v>1</v>
      </c>
      <c r="W223" s="19">
        <f t="shared" si="51"/>
        <v>0</v>
      </c>
      <c r="X223" s="19">
        <f t="shared" si="52"/>
        <v>0</v>
      </c>
      <c r="Y223" s="19">
        <f t="shared" si="53"/>
        <v>0</v>
      </c>
      <c r="Z223" s="96">
        <v>-1</v>
      </c>
      <c r="AA223" s="96">
        <v>-2</v>
      </c>
      <c r="AB223" s="32">
        <v>1</v>
      </c>
      <c r="AC223" s="32">
        <v>1</v>
      </c>
      <c r="AD223" s="32">
        <v>0</v>
      </c>
      <c r="AE223" s="32">
        <v>0</v>
      </c>
      <c r="AF223" s="32">
        <v>1</v>
      </c>
      <c r="AG223" s="32">
        <v>1</v>
      </c>
      <c r="AH223" s="32">
        <v>1</v>
      </c>
      <c r="AI223" s="32">
        <v>1</v>
      </c>
      <c r="AJ223" s="31" t="s">
        <v>96</v>
      </c>
      <c r="AK223" s="31" t="s">
        <v>97</v>
      </c>
      <c r="AL223" s="34" t="s">
        <v>2493</v>
      </c>
      <c r="AM223" s="19">
        <f t="shared" si="54"/>
        <v>3</v>
      </c>
      <c r="AN223" s="32">
        <v>1</v>
      </c>
      <c r="AO223" s="32">
        <v>1</v>
      </c>
      <c r="AP223" s="32">
        <v>1</v>
      </c>
      <c r="AQ223" s="32">
        <v>1</v>
      </c>
      <c r="AR223" s="32">
        <v>1</v>
      </c>
      <c r="AS223" s="33"/>
      <c r="AT223" s="32">
        <v>0</v>
      </c>
      <c r="AU223" s="26">
        <f>IF(BA223&lt;1,-1)</f>
        <v>-1</v>
      </c>
      <c r="AV223" s="32">
        <v>1</v>
      </c>
      <c r="AW223" s="32">
        <v>0</v>
      </c>
      <c r="AX223" s="32">
        <v>0</v>
      </c>
      <c r="AY223" s="19">
        <v>0</v>
      </c>
      <c r="AZ223" s="32">
        <v>0</v>
      </c>
      <c r="BA223" s="32">
        <v>0</v>
      </c>
      <c r="BB223" s="32">
        <v>0</v>
      </c>
      <c r="BC223" s="32">
        <v>0</v>
      </c>
      <c r="BD223" s="28"/>
      <c r="BE223" s="33"/>
      <c r="BF223" s="34" t="s">
        <v>2494</v>
      </c>
      <c r="BG223" s="33"/>
      <c r="BH223" s="33"/>
      <c r="BI223" s="32">
        <v>1</v>
      </c>
      <c r="BJ223" s="32">
        <v>1</v>
      </c>
      <c r="BK223" s="33"/>
      <c r="BL223" s="33"/>
      <c r="BM223" s="33"/>
      <c r="BN223" s="33"/>
      <c r="BO223" s="33"/>
    </row>
    <row r="224" spans="1:67" ht="395" hidden="1" x14ac:dyDescent="0.2">
      <c r="A224" s="29" t="s">
        <v>186</v>
      </c>
      <c r="B224" s="30"/>
      <c r="C224" s="97" t="s">
        <v>2578</v>
      </c>
      <c r="D224" s="31" t="s">
        <v>270</v>
      </c>
      <c r="E224" s="31" t="s">
        <v>92</v>
      </c>
      <c r="F224" s="32">
        <v>1</v>
      </c>
      <c r="G224" s="32">
        <v>0</v>
      </c>
      <c r="H224" s="19">
        <v>0</v>
      </c>
      <c r="I224" s="20"/>
      <c r="J224" s="34" t="s">
        <v>2490</v>
      </c>
      <c r="K224" s="35"/>
      <c r="L224" s="34" t="s">
        <v>2496</v>
      </c>
      <c r="M224" s="36" t="s">
        <v>2244</v>
      </c>
      <c r="N224" s="24">
        <f t="shared" si="50"/>
        <v>1999</v>
      </c>
      <c r="O224" s="37">
        <v>36235</v>
      </c>
      <c r="P224" s="37">
        <v>37809</v>
      </c>
      <c r="Q224" s="36" t="s">
        <v>75</v>
      </c>
      <c r="R224" s="36" t="s">
        <v>75</v>
      </c>
      <c r="S224" s="36" t="s">
        <v>75</v>
      </c>
      <c r="T224" s="36" t="s">
        <v>75</v>
      </c>
      <c r="U224" s="36" t="s">
        <v>75</v>
      </c>
      <c r="V224" s="32">
        <v>1</v>
      </c>
      <c r="W224" s="19">
        <f t="shared" si="51"/>
        <v>0</v>
      </c>
      <c r="X224" s="19">
        <f t="shared" si="52"/>
        <v>0</v>
      </c>
      <c r="Y224" s="19">
        <f t="shared" si="53"/>
        <v>0</v>
      </c>
      <c r="Z224" s="96">
        <v>-1</v>
      </c>
      <c r="AA224" s="96">
        <v>-2</v>
      </c>
      <c r="AB224" s="32">
        <v>1</v>
      </c>
      <c r="AC224" s="32">
        <v>1</v>
      </c>
      <c r="AD224" s="32">
        <v>0</v>
      </c>
      <c r="AE224" s="32">
        <v>0</v>
      </c>
      <c r="AF224" s="32">
        <v>1</v>
      </c>
      <c r="AG224" s="32">
        <v>1</v>
      </c>
      <c r="AH224" s="32">
        <v>1</v>
      </c>
      <c r="AI224" s="32">
        <v>1</v>
      </c>
      <c r="AJ224" s="31" t="s">
        <v>96</v>
      </c>
      <c r="AK224" s="31" t="s">
        <v>97</v>
      </c>
      <c r="AL224" s="34" t="s">
        <v>2493</v>
      </c>
      <c r="AM224" s="19">
        <f t="shared" si="54"/>
        <v>3</v>
      </c>
      <c r="AN224" s="32">
        <v>1</v>
      </c>
      <c r="AO224" s="32">
        <v>1</v>
      </c>
      <c r="AP224" s="32">
        <v>1</v>
      </c>
      <c r="AQ224" s="32">
        <v>1</v>
      </c>
      <c r="AR224" s="32">
        <v>1</v>
      </c>
      <c r="AS224" s="33"/>
      <c r="AT224" s="32">
        <v>0</v>
      </c>
      <c r="AU224" s="26">
        <f>IF(BA224&lt;1,-1)</f>
        <v>-1</v>
      </c>
      <c r="AV224" s="32">
        <v>1</v>
      </c>
      <c r="AW224" s="32">
        <v>0</v>
      </c>
      <c r="AX224" s="32">
        <v>0</v>
      </c>
      <c r="AY224" s="19">
        <v>0</v>
      </c>
      <c r="AZ224" s="32">
        <v>0</v>
      </c>
      <c r="BA224" s="32">
        <v>0</v>
      </c>
      <c r="BB224" s="32">
        <v>0</v>
      </c>
      <c r="BC224" s="32">
        <v>0</v>
      </c>
      <c r="BD224" s="28"/>
      <c r="BE224" s="33"/>
      <c r="BF224" s="34" t="s">
        <v>2494</v>
      </c>
      <c r="BG224" s="33"/>
      <c r="BH224" s="33"/>
      <c r="BI224" s="32">
        <v>1</v>
      </c>
      <c r="BJ224" s="32">
        <v>1</v>
      </c>
      <c r="BK224" s="33"/>
      <c r="BL224" s="33"/>
      <c r="BM224" s="33"/>
      <c r="BN224" s="33"/>
      <c r="BO224" s="33"/>
    </row>
    <row r="225" spans="1:67" ht="272" hidden="1" x14ac:dyDescent="0.2">
      <c r="A225" s="18" t="s">
        <v>151</v>
      </c>
      <c r="B225" s="18" t="s">
        <v>197</v>
      </c>
      <c r="C225" s="21" t="s">
        <v>1049</v>
      </c>
      <c r="D225" s="18" t="s">
        <v>852</v>
      </c>
      <c r="E225" s="18" t="s">
        <v>302</v>
      </c>
      <c r="F225" s="19">
        <v>1</v>
      </c>
      <c r="G225" s="19">
        <v>1</v>
      </c>
      <c r="H225" s="19">
        <v>1</v>
      </c>
      <c r="I225" s="20"/>
      <c r="J225" s="44"/>
      <c r="K225" s="44"/>
      <c r="L225" s="21" t="s">
        <v>1032</v>
      </c>
      <c r="M225" s="20"/>
      <c r="N225" s="19">
        <f t="shared" si="50"/>
        <v>2016</v>
      </c>
      <c r="O225" s="82">
        <v>42548</v>
      </c>
      <c r="P225" s="18" t="s">
        <v>75</v>
      </c>
      <c r="Q225" s="18" t="s">
        <v>75</v>
      </c>
      <c r="R225" s="18" t="s">
        <v>75</v>
      </c>
      <c r="S225" s="18" t="s">
        <v>75</v>
      </c>
      <c r="T225" s="18" t="s">
        <v>75</v>
      </c>
      <c r="U225" s="18" t="s">
        <v>75</v>
      </c>
      <c r="V225" s="19">
        <v>1</v>
      </c>
      <c r="W225" s="19">
        <f t="shared" si="51"/>
        <v>0</v>
      </c>
      <c r="X225" s="19">
        <f t="shared" si="52"/>
        <v>0</v>
      </c>
      <c r="Y225" s="19">
        <f t="shared" si="53"/>
        <v>0</v>
      </c>
      <c r="Z225" s="19">
        <v>-1</v>
      </c>
      <c r="AA225" s="19">
        <v>-2</v>
      </c>
      <c r="AB225" s="19">
        <v>0</v>
      </c>
      <c r="AC225" s="19">
        <v>0</v>
      </c>
      <c r="AD225" s="19">
        <v>1</v>
      </c>
      <c r="AE225" s="19">
        <v>1</v>
      </c>
      <c r="AF225" s="19">
        <v>0</v>
      </c>
      <c r="AG225" s="19">
        <v>0</v>
      </c>
      <c r="AH225" s="19">
        <v>1</v>
      </c>
      <c r="AI225" s="19">
        <v>0</v>
      </c>
      <c r="AJ225" s="18" t="s">
        <v>134</v>
      </c>
      <c r="AK225" s="18" t="s">
        <v>77</v>
      </c>
      <c r="AL225" s="21" t="s">
        <v>1033</v>
      </c>
      <c r="AM225" s="19">
        <v>8</v>
      </c>
      <c r="AN225" s="19">
        <v>0</v>
      </c>
      <c r="AO225" s="19">
        <v>1</v>
      </c>
      <c r="AP225" s="19">
        <v>0</v>
      </c>
      <c r="AQ225" s="19">
        <v>1</v>
      </c>
      <c r="AR225" s="19">
        <v>1</v>
      </c>
      <c r="AS225" s="19">
        <v>-1</v>
      </c>
      <c r="AT225" s="19">
        <v>0</v>
      </c>
      <c r="AU225" s="26">
        <f>IF(BA225&lt;1,-1)</f>
        <v>-1</v>
      </c>
      <c r="AV225" s="19">
        <v>0</v>
      </c>
      <c r="AW225" s="19">
        <v>0</v>
      </c>
      <c r="AX225" s="19">
        <v>0</v>
      </c>
      <c r="AY225" s="19">
        <v>0</v>
      </c>
      <c r="AZ225" s="19">
        <v>0</v>
      </c>
      <c r="BA225" s="19">
        <v>0</v>
      </c>
      <c r="BB225" s="19">
        <v>0</v>
      </c>
      <c r="BC225" s="19">
        <v>0</v>
      </c>
      <c r="BD225" s="28"/>
      <c r="BE225" s="20"/>
      <c r="BF225" s="20"/>
      <c r="BG225" s="20"/>
      <c r="BH225" s="20"/>
      <c r="BI225" s="20"/>
      <c r="BJ225" s="19">
        <v>1</v>
      </c>
      <c r="BK225" s="20"/>
      <c r="BL225" s="20"/>
      <c r="BM225" s="20"/>
      <c r="BN225" s="20"/>
      <c r="BO225" s="20"/>
    </row>
    <row r="226" spans="1:67" ht="395" hidden="1" x14ac:dyDescent="0.2">
      <c r="A226" s="29" t="s">
        <v>186</v>
      </c>
      <c r="B226" s="30"/>
      <c r="C226" s="97" t="s">
        <v>2579</v>
      </c>
      <c r="D226" s="31" t="s">
        <v>270</v>
      </c>
      <c r="E226" s="31" t="s">
        <v>92</v>
      </c>
      <c r="F226" s="32">
        <v>1</v>
      </c>
      <c r="G226" s="32">
        <v>0</v>
      </c>
      <c r="H226" s="19">
        <v>0</v>
      </c>
      <c r="I226" s="20"/>
      <c r="J226" s="34" t="s">
        <v>2490</v>
      </c>
      <c r="K226" s="35"/>
      <c r="L226" s="34" t="s">
        <v>2496</v>
      </c>
      <c r="M226" s="36" t="s">
        <v>2244</v>
      </c>
      <c r="N226" s="24">
        <f t="shared" si="50"/>
        <v>1999</v>
      </c>
      <c r="O226" s="37">
        <v>36235</v>
      </c>
      <c r="P226" s="37">
        <v>36466</v>
      </c>
      <c r="Q226" s="36" t="s">
        <v>75</v>
      </c>
      <c r="R226" s="36" t="s">
        <v>75</v>
      </c>
      <c r="S226" s="36" t="s">
        <v>75</v>
      </c>
      <c r="T226" s="36" t="s">
        <v>75</v>
      </c>
      <c r="U226" s="36" t="s">
        <v>75</v>
      </c>
      <c r="V226" s="32">
        <v>1</v>
      </c>
      <c r="W226" s="19">
        <f t="shared" si="51"/>
        <v>0</v>
      </c>
      <c r="X226" s="19">
        <f t="shared" si="52"/>
        <v>0</v>
      </c>
      <c r="Y226" s="19">
        <f t="shared" si="53"/>
        <v>0</v>
      </c>
      <c r="Z226" s="96">
        <v>-1</v>
      </c>
      <c r="AA226" s="96">
        <v>-2</v>
      </c>
      <c r="AB226" s="32">
        <v>1</v>
      </c>
      <c r="AC226" s="32">
        <v>1</v>
      </c>
      <c r="AD226" s="32">
        <v>0</v>
      </c>
      <c r="AE226" s="32">
        <v>0</v>
      </c>
      <c r="AF226" s="32">
        <v>1</v>
      </c>
      <c r="AG226" s="32">
        <v>1</v>
      </c>
      <c r="AH226" s="32">
        <v>1</v>
      </c>
      <c r="AI226" s="32">
        <v>1</v>
      </c>
      <c r="AJ226" s="31" t="s">
        <v>96</v>
      </c>
      <c r="AK226" s="31" t="s">
        <v>97</v>
      </c>
      <c r="AL226" s="34" t="s">
        <v>2493</v>
      </c>
      <c r="AM226" s="19">
        <f t="shared" ref="AM226:AM235" si="55">IF(AND(AN226=1,AO226=1),3,IF(AND(AN226=1,OR(AO226=0,AO226=-1)),1,IF(AND(OR(AN226=0,AN226=-1),AO226=1),2,IF(AND(AN226=0,AN226=-1),OR(AO226=0,AO226=-1),4))))</f>
        <v>3</v>
      </c>
      <c r="AN226" s="32">
        <v>1</v>
      </c>
      <c r="AO226" s="32">
        <v>1</v>
      </c>
      <c r="AP226" s="32">
        <v>1</v>
      </c>
      <c r="AQ226" s="32">
        <v>1</v>
      </c>
      <c r="AR226" s="32">
        <v>1</v>
      </c>
      <c r="AS226" s="33"/>
      <c r="AT226" s="32">
        <v>0</v>
      </c>
      <c r="AU226" s="26">
        <f>IF(BA226&lt;1,-1)</f>
        <v>-1</v>
      </c>
      <c r="AV226" s="32">
        <v>1</v>
      </c>
      <c r="AW226" s="32">
        <v>0</v>
      </c>
      <c r="AX226" s="32">
        <v>0</v>
      </c>
      <c r="AY226" s="19">
        <v>0</v>
      </c>
      <c r="AZ226" s="32">
        <v>0</v>
      </c>
      <c r="BA226" s="32">
        <v>0</v>
      </c>
      <c r="BB226" s="32">
        <v>0</v>
      </c>
      <c r="BC226" s="32">
        <v>0</v>
      </c>
      <c r="BD226" s="28"/>
      <c r="BE226" s="33"/>
      <c r="BF226" s="34" t="s">
        <v>2494</v>
      </c>
      <c r="BG226" s="33"/>
      <c r="BH226" s="33"/>
      <c r="BI226" s="32">
        <v>1</v>
      </c>
      <c r="BJ226" s="32">
        <v>1</v>
      </c>
      <c r="BK226" s="33"/>
      <c r="BL226" s="33"/>
      <c r="BM226" s="33"/>
      <c r="BN226" s="33"/>
      <c r="BO226" s="33"/>
    </row>
    <row r="227" spans="1:67" ht="80" hidden="1" x14ac:dyDescent="0.2">
      <c r="A227" s="17" t="s">
        <v>346</v>
      </c>
      <c r="B227" s="42"/>
      <c r="C227" s="64" t="s">
        <v>1855</v>
      </c>
      <c r="D227" s="18" t="s">
        <v>182</v>
      </c>
      <c r="E227" s="18" t="s">
        <v>82</v>
      </c>
      <c r="F227" s="19">
        <v>1</v>
      </c>
      <c r="G227" s="19">
        <v>0</v>
      </c>
      <c r="H227" s="19">
        <v>0</v>
      </c>
      <c r="I227" s="20"/>
      <c r="J227" s="21" t="s">
        <v>184</v>
      </c>
      <c r="K227" s="43"/>
      <c r="L227" s="21" t="s">
        <v>1856</v>
      </c>
      <c r="M227" s="25"/>
      <c r="N227" s="24">
        <f t="shared" si="50"/>
        <v>2000</v>
      </c>
      <c r="O227" s="25">
        <v>36531</v>
      </c>
      <c r="P227" s="23" t="s">
        <v>75</v>
      </c>
      <c r="Q227" s="23" t="s">
        <v>75</v>
      </c>
      <c r="R227" s="23" t="s">
        <v>75</v>
      </c>
      <c r="S227" s="23" t="s">
        <v>75</v>
      </c>
      <c r="T227" s="23" t="s">
        <v>75</v>
      </c>
      <c r="U227" s="23" t="s">
        <v>75</v>
      </c>
      <c r="V227" s="19">
        <v>1</v>
      </c>
      <c r="W227" s="19">
        <f t="shared" si="51"/>
        <v>0</v>
      </c>
      <c r="X227" s="19">
        <f t="shared" si="52"/>
        <v>0</v>
      </c>
      <c r="Y227" s="19">
        <f t="shared" si="53"/>
        <v>0</v>
      </c>
      <c r="Z227" s="19">
        <v>-1</v>
      </c>
      <c r="AA227" s="19">
        <v>-2</v>
      </c>
      <c r="AB227" s="19">
        <v>0</v>
      </c>
      <c r="AC227" s="19">
        <v>1</v>
      </c>
      <c r="AD227" s="19">
        <v>0</v>
      </c>
      <c r="AE227" s="19">
        <v>0</v>
      </c>
      <c r="AF227" s="19">
        <v>0</v>
      </c>
      <c r="AG227" s="26">
        <v>0</v>
      </c>
      <c r="AH227" s="26">
        <v>1</v>
      </c>
      <c r="AI227" s="26">
        <v>0</v>
      </c>
      <c r="AJ227" s="18" t="s">
        <v>185</v>
      </c>
      <c r="AK227" s="18" t="s">
        <v>77</v>
      </c>
      <c r="AL227" s="21" t="s">
        <v>1857</v>
      </c>
      <c r="AM227" s="19">
        <f t="shared" si="55"/>
        <v>2</v>
      </c>
      <c r="AN227" s="26">
        <v>-1</v>
      </c>
      <c r="AO227" s="19">
        <v>1</v>
      </c>
      <c r="AP227" s="19">
        <v>1</v>
      </c>
      <c r="AQ227" s="26">
        <v>1</v>
      </c>
      <c r="AR227" s="19">
        <v>1</v>
      </c>
      <c r="AS227" s="19">
        <v>0</v>
      </c>
      <c r="AT227" s="19">
        <v>-1</v>
      </c>
      <c r="AU227" s="26">
        <v>0</v>
      </c>
      <c r="AV227" s="26">
        <v>0</v>
      </c>
      <c r="AW227" s="26">
        <v>0</v>
      </c>
      <c r="AX227" s="26">
        <v>1</v>
      </c>
      <c r="AY227" s="19">
        <v>0</v>
      </c>
      <c r="AZ227" s="19">
        <v>1</v>
      </c>
      <c r="BA227" s="19">
        <v>1</v>
      </c>
      <c r="BB227" s="19">
        <v>-1</v>
      </c>
      <c r="BC227" s="19">
        <v>-1</v>
      </c>
      <c r="BD227" s="28"/>
      <c r="BE227" s="20"/>
      <c r="BF227" s="20"/>
      <c r="BG227" s="20"/>
      <c r="BH227" s="20"/>
      <c r="BI227" s="20"/>
      <c r="BJ227" s="19">
        <v>-1</v>
      </c>
      <c r="BK227" s="20"/>
      <c r="BL227" s="20"/>
      <c r="BM227" s="20"/>
      <c r="BN227" s="20"/>
      <c r="BO227" s="20"/>
    </row>
    <row r="228" spans="1:67" ht="395" hidden="1" x14ac:dyDescent="0.2">
      <c r="A228" s="29" t="s">
        <v>186</v>
      </c>
      <c r="B228" s="30"/>
      <c r="C228" s="97" t="s">
        <v>2517</v>
      </c>
      <c r="D228" s="31" t="s">
        <v>270</v>
      </c>
      <c r="E228" s="31" t="s">
        <v>92</v>
      </c>
      <c r="F228" s="32">
        <v>1</v>
      </c>
      <c r="G228" s="32">
        <v>0</v>
      </c>
      <c r="H228" s="19">
        <v>0</v>
      </c>
      <c r="I228" s="20"/>
      <c r="J228" s="34" t="s">
        <v>2490</v>
      </c>
      <c r="K228" s="35"/>
      <c r="L228" s="34" t="s">
        <v>2496</v>
      </c>
      <c r="M228" s="36" t="s">
        <v>2244</v>
      </c>
      <c r="N228" s="24">
        <f t="shared" si="50"/>
        <v>1997</v>
      </c>
      <c r="O228" s="37">
        <v>35628</v>
      </c>
      <c r="P228" s="37">
        <v>36466</v>
      </c>
      <c r="Q228" s="36" t="s">
        <v>75</v>
      </c>
      <c r="R228" s="36" t="s">
        <v>75</v>
      </c>
      <c r="S228" s="36" t="s">
        <v>75</v>
      </c>
      <c r="T228" s="36" t="s">
        <v>75</v>
      </c>
      <c r="U228" s="36" t="s">
        <v>75</v>
      </c>
      <c r="V228" s="32">
        <v>1</v>
      </c>
      <c r="W228" s="19">
        <f t="shared" si="51"/>
        <v>0</v>
      </c>
      <c r="X228" s="19">
        <f t="shared" si="52"/>
        <v>0</v>
      </c>
      <c r="Y228" s="19">
        <f t="shared" si="53"/>
        <v>0</v>
      </c>
      <c r="Z228" s="96">
        <v>-1</v>
      </c>
      <c r="AA228" s="96">
        <v>-2</v>
      </c>
      <c r="AB228" s="32">
        <v>1</v>
      </c>
      <c r="AC228" s="32">
        <v>1</v>
      </c>
      <c r="AD228" s="32">
        <v>0</v>
      </c>
      <c r="AE228" s="32">
        <v>0</v>
      </c>
      <c r="AF228" s="32">
        <v>1</v>
      </c>
      <c r="AG228" s="32">
        <v>1</v>
      </c>
      <c r="AH228" s="32">
        <v>1</v>
      </c>
      <c r="AI228" s="32">
        <v>1</v>
      </c>
      <c r="AJ228" s="31" t="s">
        <v>96</v>
      </c>
      <c r="AK228" s="31" t="s">
        <v>97</v>
      </c>
      <c r="AL228" s="34" t="s">
        <v>2493</v>
      </c>
      <c r="AM228" s="19">
        <f t="shared" si="55"/>
        <v>3</v>
      </c>
      <c r="AN228" s="32">
        <v>1</v>
      </c>
      <c r="AO228" s="32">
        <v>1</v>
      </c>
      <c r="AP228" s="32">
        <v>1</v>
      </c>
      <c r="AQ228" s="32">
        <v>1</v>
      </c>
      <c r="AR228" s="32">
        <v>1</v>
      </c>
      <c r="AS228" s="33"/>
      <c r="AT228" s="32">
        <v>0</v>
      </c>
      <c r="AU228" s="26">
        <f>IF(BA228&lt;1,-1)</f>
        <v>-1</v>
      </c>
      <c r="AV228" s="32">
        <v>1</v>
      </c>
      <c r="AW228" s="32">
        <v>0</v>
      </c>
      <c r="AX228" s="32">
        <v>0</v>
      </c>
      <c r="AY228" s="19">
        <v>0</v>
      </c>
      <c r="AZ228" s="32">
        <v>0</v>
      </c>
      <c r="BA228" s="32">
        <v>0</v>
      </c>
      <c r="BB228" s="32">
        <v>0</v>
      </c>
      <c r="BC228" s="32">
        <v>0</v>
      </c>
      <c r="BD228" s="28"/>
      <c r="BE228" s="33"/>
      <c r="BF228" s="34" t="s">
        <v>2494</v>
      </c>
      <c r="BG228" s="33"/>
      <c r="BH228" s="33"/>
      <c r="BI228" s="32">
        <v>1</v>
      </c>
      <c r="BJ228" s="32">
        <v>1</v>
      </c>
      <c r="BK228" s="33"/>
      <c r="BL228" s="33"/>
      <c r="BM228" s="33"/>
      <c r="BN228" s="33"/>
      <c r="BO228" s="33"/>
    </row>
    <row r="229" spans="1:67" ht="48" hidden="1" x14ac:dyDescent="0.2">
      <c r="A229" s="18" t="s">
        <v>740</v>
      </c>
      <c r="B229" s="20"/>
      <c r="C229" s="21" t="s">
        <v>2676</v>
      </c>
      <c r="D229" s="18" t="s">
        <v>124</v>
      </c>
      <c r="E229" s="18" t="s">
        <v>137</v>
      </c>
      <c r="F229" s="19">
        <v>1</v>
      </c>
      <c r="G229" s="19">
        <v>0</v>
      </c>
      <c r="H229" s="19">
        <v>0</v>
      </c>
      <c r="I229" s="20"/>
      <c r="J229" s="21" t="s">
        <v>1077</v>
      </c>
      <c r="K229" s="22" t="s">
        <v>1089</v>
      </c>
      <c r="L229" s="21" t="s">
        <v>2647</v>
      </c>
      <c r="M229" s="23" t="s">
        <v>75</v>
      </c>
      <c r="N229" s="24">
        <f t="shared" si="50"/>
        <v>1988</v>
      </c>
      <c r="O229" s="25">
        <v>32174</v>
      </c>
      <c r="P229" s="23" t="s">
        <v>75</v>
      </c>
      <c r="Q229" s="23" t="s">
        <v>75</v>
      </c>
      <c r="R229" s="23" t="s">
        <v>75</v>
      </c>
      <c r="S229" s="23" t="s">
        <v>75</v>
      </c>
      <c r="T229" s="23" t="s">
        <v>75</v>
      </c>
      <c r="U229" s="23" t="s">
        <v>75</v>
      </c>
      <c r="V229" s="19">
        <v>1</v>
      </c>
      <c r="W229" s="19">
        <f t="shared" si="51"/>
        <v>0</v>
      </c>
      <c r="X229" s="19">
        <f t="shared" si="52"/>
        <v>0</v>
      </c>
      <c r="Y229" s="19">
        <f t="shared" si="53"/>
        <v>0</v>
      </c>
      <c r="Z229" s="19">
        <v>-1</v>
      </c>
      <c r="AA229" s="19">
        <v>-2</v>
      </c>
      <c r="AB229" s="19">
        <v>0</v>
      </c>
      <c r="AC229" s="19">
        <v>0</v>
      </c>
      <c r="AD229" s="19">
        <v>1</v>
      </c>
      <c r="AE229" s="19">
        <v>0</v>
      </c>
      <c r="AF229" s="19">
        <v>0</v>
      </c>
      <c r="AG229" s="19">
        <v>0</v>
      </c>
      <c r="AH229" s="26">
        <v>1</v>
      </c>
      <c r="AI229" s="26">
        <v>0</v>
      </c>
      <c r="AJ229" s="18" t="s">
        <v>128</v>
      </c>
      <c r="AK229" s="18" t="s">
        <v>139</v>
      </c>
      <c r="AL229" s="21" t="s">
        <v>2642</v>
      </c>
      <c r="AM229" s="19">
        <f t="shared" si="55"/>
        <v>3</v>
      </c>
      <c r="AN229" s="19">
        <v>1</v>
      </c>
      <c r="AO229" s="19">
        <v>1</v>
      </c>
      <c r="AP229" s="19">
        <v>0</v>
      </c>
      <c r="AQ229" s="19">
        <v>-1</v>
      </c>
      <c r="AR229" s="19">
        <v>-1</v>
      </c>
      <c r="AS229" s="19">
        <v>0</v>
      </c>
      <c r="AT229" s="19">
        <v>-2</v>
      </c>
      <c r="AU229" s="26">
        <v>-3</v>
      </c>
      <c r="AV229" s="19">
        <v>0</v>
      </c>
      <c r="AW229" s="19">
        <v>0</v>
      </c>
      <c r="AX229" s="19">
        <v>0</v>
      </c>
      <c r="AY229" s="19">
        <v>0</v>
      </c>
      <c r="AZ229" s="19">
        <v>1</v>
      </c>
      <c r="BA229" s="19">
        <v>1</v>
      </c>
      <c r="BB229" s="19">
        <v>-1</v>
      </c>
      <c r="BC229" s="19">
        <v>1</v>
      </c>
      <c r="BD229" s="28"/>
      <c r="BE229" s="20"/>
      <c r="BF229" s="20"/>
      <c r="BG229" s="20"/>
      <c r="BH229" s="20"/>
      <c r="BI229" s="20"/>
      <c r="BJ229" s="19">
        <v>-1</v>
      </c>
      <c r="BK229" s="20"/>
      <c r="BL229" s="20"/>
      <c r="BM229" s="20"/>
      <c r="BN229" s="20"/>
      <c r="BO229" s="20"/>
    </row>
    <row r="230" spans="1:67" ht="409.6" hidden="1" x14ac:dyDescent="0.2">
      <c r="A230" s="18" t="s">
        <v>657</v>
      </c>
      <c r="B230" s="20"/>
      <c r="C230" s="21" t="s">
        <v>663</v>
      </c>
      <c r="D230" s="18" t="s">
        <v>132</v>
      </c>
      <c r="E230" s="18" t="s">
        <v>92</v>
      </c>
      <c r="F230" s="19">
        <v>1</v>
      </c>
      <c r="G230" s="19">
        <v>1</v>
      </c>
      <c r="H230" s="19">
        <v>1</v>
      </c>
      <c r="I230" s="20"/>
      <c r="J230" s="21" t="s">
        <v>659</v>
      </c>
      <c r="K230" s="21" t="s">
        <v>660</v>
      </c>
      <c r="L230" s="375" t="s">
        <v>3227</v>
      </c>
      <c r="M230" s="20"/>
      <c r="N230" s="19">
        <f t="shared" si="50"/>
        <v>2010</v>
      </c>
      <c r="O230" s="82">
        <v>40360</v>
      </c>
      <c r="P230" s="23" t="s">
        <v>75</v>
      </c>
      <c r="Q230" s="23" t="s">
        <v>75</v>
      </c>
      <c r="R230" s="23" t="s">
        <v>75</v>
      </c>
      <c r="S230" s="23" t="s">
        <v>75</v>
      </c>
      <c r="T230" s="23" t="s">
        <v>75</v>
      </c>
      <c r="U230" s="23" t="s">
        <v>75</v>
      </c>
      <c r="V230" s="19">
        <v>1</v>
      </c>
      <c r="W230" s="19">
        <f t="shared" si="51"/>
        <v>0</v>
      </c>
      <c r="X230" s="19">
        <f t="shared" si="52"/>
        <v>0</v>
      </c>
      <c r="Y230" s="19">
        <f t="shared" si="53"/>
        <v>0</v>
      </c>
      <c r="Z230" s="19">
        <v>-1</v>
      </c>
      <c r="AA230" s="19">
        <v>-2</v>
      </c>
      <c r="AB230" s="19">
        <v>0</v>
      </c>
      <c r="AC230" s="19">
        <v>0</v>
      </c>
      <c r="AD230" s="19">
        <v>1</v>
      </c>
      <c r="AE230" s="19">
        <v>0</v>
      </c>
      <c r="AF230" s="19">
        <v>0</v>
      </c>
      <c r="AG230" s="19">
        <v>1</v>
      </c>
      <c r="AH230" s="19">
        <v>1</v>
      </c>
      <c r="AI230" s="19">
        <v>0</v>
      </c>
      <c r="AJ230" s="18" t="s">
        <v>134</v>
      </c>
      <c r="AK230" s="18" t="s">
        <v>97</v>
      </c>
      <c r="AL230" s="21" t="s">
        <v>661</v>
      </c>
      <c r="AM230" s="65">
        <f t="shared" si="55"/>
        <v>1</v>
      </c>
      <c r="AN230" s="19">
        <v>1</v>
      </c>
      <c r="AO230" s="19">
        <v>0</v>
      </c>
      <c r="AP230" s="19">
        <v>0</v>
      </c>
      <c r="AQ230" s="19">
        <v>1</v>
      </c>
      <c r="AR230" s="19">
        <v>1</v>
      </c>
      <c r="AS230" s="19">
        <v>1</v>
      </c>
      <c r="AT230" s="19">
        <v>0</v>
      </c>
      <c r="AU230" s="26">
        <f t="shared" ref="AU230:AU239" si="56">IF(BA230&lt;1,-1)</f>
        <v>-1</v>
      </c>
      <c r="AV230" s="19">
        <v>0</v>
      </c>
      <c r="AW230" s="19">
        <v>0</v>
      </c>
      <c r="AX230" s="19">
        <v>0</v>
      </c>
      <c r="AY230" s="19">
        <v>0</v>
      </c>
      <c r="AZ230" s="19">
        <v>0</v>
      </c>
      <c r="BA230" s="19">
        <v>0</v>
      </c>
      <c r="BB230" s="19">
        <v>0</v>
      </c>
      <c r="BC230" s="19">
        <v>0</v>
      </c>
      <c r="BD230" s="28"/>
      <c r="BE230" s="20"/>
      <c r="BF230" s="20"/>
      <c r="BG230" s="20"/>
      <c r="BH230" s="20"/>
      <c r="BI230" s="20"/>
      <c r="BJ230" s="19">
        <v>1</v>
      </c>
      <c r="BK230" s="20"/>
      <c r="BL230" s="20"/>
      <c r="BM230" s="20"/>
      <c r="BN230" s="20"/>
      <c r="BO230" s="20"/>
    </row>
    <row r="231" spans="1:67" ht="112" hidden="1" x14ac:dyDescent="0.2">
      <c r="A231" s="17" t="s">
        <v>512</v>
      </c>
      <c r="B231" s="42"/>
      <c r="C231" s="64" t="s">
        <v>1175</v>
      </c>
      <c r="D231" s="18" t="s">
        <v>69</v>
      </c>
      <c r="E231" s="18" t="s">
        <v>302</v>
      </c>
      <c r="F231" s="19">
        <v>1</v>
      </c>
      <c r="G231" s="19">
        <v>0</v>
      </c>
      <c r="H231" s="19">
        <v>0</v>
      </c>
      <c r="I231" s="20"/>
      <c r="J231" s="21" t="s">
        <v>1169</v>
      </c>
      <c r="K231" s="22" t="s">
        <v>1170</v>
      </c>
      <c r="L231" s="21" t="s">
        <v>1171</v>
      </c>
      <c r="M231" s="25"/>
      <c r="N231" s="24">
        <f t="shared" si="50"/>
        <v>2006</v>
      </c>
      <c r="O231" s="25">
        <v>39035</v>
      </c>
      <c r="P231" s="23" t="s">
        <v>75</v>
      </c>
      <c r="Q231" s="23" t="s">
        <v>75</v>
      </c>
      <c r="R231" s="23" t="s">
        <v>75</v>
      </c>
      <c r="S231" s="23" t="s">
        <v>75</v>
      </c>
      <c r="T231" s="23" t="s">
        <v>75</v>
      </c>
      <c r="U231" s="23" t="s">
        <v>75</v>
      </c>
      <c r="V231" s="19">
        <v>1</v>
      </c>
      <c r="W231" s="19">
        <f t="shared" si="51"/>
        <v>0</v>
      </c>
      <c r="X231" s="19">
        <f t="shared" si="52"/>
        <v>0</v>
      </c>
      <c r="Y231" s="19">
        <f t="shared" si="53"/>
        <v>0</v>
      </c>
      <c r="Z231" s="19">
        <v>-1</v>
      </c>
      <c r="AA231" s="19">
        <v>-2</v>
      </c>
      <c r="AB231" s="19">
        <v>1</v>
      </c>
      <c r="AC231" s="19">
        <v>0</v>
      </c>
      <c r="AD231" s="19">
        <v>1</v>
      </c>
      <c r="AE231" s="19">
        <v>0</v>
      </c>
      <c r="AF231" s="19">
        <v>1</v>
      </c>
      <c r="AG231" s="19">
        <v>-1</v>
      </c>
      <c r="AH231" s="19">
        <v>1</v>
      </c>
      <c r="AI231" s="26">
        <v>0</v>
      </c>
      <c r="AJ231" s="18" t="s">
        <v>76</v>
      </c>
      <c r="AK231" s="18" t="s">
        <v>77</v>
      </c>
      <c r="AL231" s="21" t="s">
        <v>1172</v>
      </c>
      <c r="AM231" s="19">
        <f t="shared" si="55"/>
        <v>3</v>
      </c>
      <c r="AN231" s="19">
        <v>1</v>
      </c>
      <c r="AO231" s="19">
        <v>1</v>
      </c>
      <c r="AP231" s="19">
        <v>0</v>
      </c>
      <c r="AQ231" s="19">
        <v>0</v>
      </c>
      <c r="AR231" s="19">
        <v>0</v>
      </c>
      <c r="AS231" s="19">
        <v>-1</v>
      </c>
      <c r="AT231" s="19">
        <v>0</v>
      </c>
      <c r="AU231" s="26">
        <f t="shared" si="56"/>
        <v>-1</v>
      </c>
      <c r="AV231" s="19">
        <v>1</v>
      </c>
      <c r="AW231" s="19">
        <v>0</v>
      </c>
      <c r="AX231" s="19">
        <v>0</v>
      </c>
      <c r="AY231" s="19">
        <v>0</v>
      </c>
      <c r="AZ231" s="19">
        <v>0</v>
      </c>
      <c r="BA231" s="19">
        <v>0</v>
      </c>
      <c r="BB231" s="19">
        <v>0</v>
      </c>
      <c r="BC231" s="19">
        <v>0</v>
      </c>
      <c r="BD231" s="28"/>
      <c r="BE231" s="20"/>
      <c r="BF231" s="18" t="s">
        <v>1173</v>
      </c>
      <c r="BG231" s="19">
        <v>1</v>
      </c>
      <c r="BH231" s="18" t="s">
        <v>1174</v>
      </c>
      <c r="BI231" s="20"/>
      <c r="BJ231" s="19">
        <v>1</v>
      </c>
      <c r="BK231" s="20"/>
      <c r="BL231" s="20"/>
      <c r="BM231" s="20"/>
      <c r="BN231" s="20"/>
      <c r="BO231" s="20"/>
    </row>
    <row r="232" spans="1:67" ht="144" hidden="1" x14ac:dyDescent="0.2">
      <c r="A232" s="17" t="s">
        <v>502</v>
      </c>
      <c r="B232" s="17" t="s">
        <v>197</v>
      </c>
      <c r="C232" s="64" t="s">
        <v>505</v>
      </c>
      <c r="D232" s="18" t="s">
        <v>69</v>
      </c>
      <c r="E232" s="18" t="s">
        <v>92</v>
      </c>
      <c r="F232" s="19">
        <v>1</v>
      </c>
      <c r="G232" s="19">
        <v>1</v>
      </c>
      <c r="H232" s="19">
        <v>0</v>
      </c>
      <c r="I232" s="20"/>
      <c r="J232" s="21" t="s">
        <v>496</v>
      </c>
      <c r="K232" s="22" t="s">
        <v>497</v>
      </c>
      <c r="L232" s="18" t="s">
        <v>504</v>
      </c>
      <c r="M232" s="25">
        <v>37719</v>
      </c>
      <c r="N232" s="24">
        <f t="shared" si="50"/>
        <v>2011</v>
      </c>
      <c r="O232" s="25">
        <v>40820</v>
      </c>
      <c r="P232" s="23" t="s">
        <v>75</v>
      </c>
      <c r="Q232" s="25">
        <v>40820</v>
      </c>
      <c r="R232" s="23" t="s">
        <v>75</v>
      </c>
      <c r="S232" s="23" t="s">
        <v>75</v>
      </c>
      <c r="T232" s="23" t="s">
        <v>75</v>
      </c>
      <c r="U232" s="23" t="s">
        <v>75</v>
      </c>
      <c r="V232" s="19">
        <v>1</v>
      </c>
      <c r="W232" s="19">
        <f t="shared" si="51"/>
        <v>1</v>
      </c>
      <c r="X232" s="19">
        <f t="shared" si="52"/>
        <v>0</v>
      </c>
      <c r="Y232" s="19">
        <f t="shared" si="53"/>
        <v>0</v>
      </c>
      <c r="Z232" s="19">
        <v>-1</v>
      </c>
      <c r="AA232" s="19">
        <v>-2</v>
      </c>
      <c r="AB232" s="19">
        <v>0</v>
      </c>
      <c r="AC232" s="19">
        <v>0</v>
      </c>
      <c r="AD232" s="19">
        <v>1</v>
      </c>
      <c r="AE232" s="19">
        <v>0</v>
      </c>
      <c r="AF232" s="19">
        <v>1</v>
      </c>
      <c r="AG232" s="19">
        <v>-1</v>
      </c>
      <c r="AH232" s="19">
        <v>1</v>
      </c>
      <c r="AI232" s="26">
        <v>0</v>
      </c>
      <c r="AJ232" s="18" t="s">
        <v>76</v>
      </c>
      <c r="AK232" s="18" t="s">
        <v>97</v>
      </c>
      <c r="AL232" s="21" t="s">
        <v>499</v>
      </c>
      <c r="AM232" s="19">
        <f t="shared" si="55"/>
        <v>3</v>
      </c>
      <c r="AN232" s="19">
        <v>1</v>
      </c>
      <c r="AO232" s="19">
        <v>1</v>
      </c>
      <c r="AP232" s="19">
        <v>0</v>
      </c>
      <c r="AQ232" s="19">
        <v>1</v>
      </c>
      <c r="AR232" s="19">
        <v>1</v>
      </c>
      <c r="AS232" s="19">
        <v>0</v>
      </c>
      <c r="AT232" s="26">
        <v>0</v>
      </c>
      <c r="AU232" s="26">
        <f t="shared" si="56"/>
        <v>-1</v>
      </c>
      <c r="AV232" s="19">
        <v>0</v>
      </c>
      <c r="AW232" s="26">
        <v>0</v>
      </c>
      <c r="AX232" s="19">
        <v>0</v>
      </c>
      <c r="AY232" s="19">
        <v>0</v>
      </c>
      <c r="AZ232" s="19">
        <v>0</v>
      </c>
      <c r="BA232" s="19">
        <v>0</v>
      </c>
      <c r="BB232" s="19">
        <v>0</v>
      </c>
      <c r="BC232" s="19">
        <v>0</v>
      </c>
      <c r="BD232" s="28"/>
      <c r="BE232" s="20"/>
      <c r="BF232" s="20"/>
      <c r="BG232" s="20"/>
      <c r="BH232" s="20"/>
      <c r="BI232" s="20"/>
      <c r="BJ232" s="19">
        <v>1</v>
      </c>
      <c r="BK232" s="20"/>
      <c r="BL232" s="20"/>
      <c r="BM232" s="20"/>
      <c r="BN232" s="20"/>
      <c r="BO232" s="20"/>
    </row>
    <row r="233" spans="1:67" ht="224" hidden="1" x14ac:dyDescent="0.2">
      <c r="A233" s="17" t="s">
        <v>67</v>
      </c>
      <c r="B233" s="42"/>
      <c r="C233" s="64" t="s">
        <v>1303</v>
      </c>
      <c r="D233" s="18" t="s">
        <v>69</v>
      </c>
      <c r="E233" s="18" t="s">
        <v>302</v>
      </c>
      <c r="F233" s="19">
        <v>1</v>
      </c>
      <c r="G233" s="19">
        <v>1</v>
      </c>
      <c r="H233" s="19">
        <v>1</v>
      </c>
      <c r="I233" s="20"/>
      <c r="J233" s="21" t="s">
        <v>1291</v>
      </c>
      <c r="K233" s="46"/>
      <c r="L233" s="21" t="s">
        <v>1292</v>
      </c>
      <c r="M233" s="25"/>
      <c r="N233" s="24">
        <f t="shared" si="50"/>
        <v>2014</v>
      </c>
      <c r="O233" s="25">
        <v>41990</v>
      </c>
      <c r="P233" s="23" t="s">
        <v>75</v>
      </c>
      <c r="Q233" s="23" t="s">
        <v>75</v>
      </c>
      <c r="R233" s="23" t="s">
        <v>75</v>
      </c>
      <c r="S233" s="23" t="s">
        <v>75</v>
      </c>
      <c r="T233" s="23" t="s">
        <v>75</v>
      </c>
      <c r="U233" s="23" t="s">
        <v>75</v>
      </c>
      <c r="V233" s="19">
        <v>1</v>
      </c>
      <c r="W233" s="19">
        <f t="shared" si="51"/>
        <v>0</v>
      </c>
      <c r="X233" s="19">
        <f t="shared" si="52"/>
        <v>0</v>
      </c>
      <c r="Y233" s="19">
        <f t="shared" si="53"/>
        <v>0</v>
      </c>
      <c r="Z233" s="19">
        <v>-1</v>
      </c>
      <c r="AA233" s="19">
        <v>-2</v>
      </c>
      <c r="AB233" s="19">
        <v>1</v>
      </c>
      <c r="AC233" s="26">
        <v>0</v>
      </c>
      <c r="AD233" s="19">
        <v>1</v>
      </c>
      <c r="AE233" s="26">
        <v>0</v>
      </c>
      <c r="AF233" s="26">
        <v>0</v>
      </c>
      <c r="AG233" s="19">
        <v>0</v>
      </c>
      <c r="AH233" s="19">
        <v>1</v>
      </c>
      <c r="AI233" s="26">
        <v>0</v>
      </c>
      <c r="AJ233" s="18" t="s">
        <v>76</v>
      </c>
      <c r="AK233" s="18" t="s">
        <v>77</v>
      </c>
      <c r="AL233" s="21" t="s">
        <v>1293</v>
      </c>
      <c r="AM233" s="19">
        <f t="shared" si="55"/>
        <v>2</v>
      </c>
      <c r="AN233" s="19">
        <v>0</v>
      </c>
      <c r="AO233" s="19">
        <v>1</v>
      </c>
      <c r="AP233" s="19">
        <v>1</v>
      </c>
      <c r="AQ233" s="19">
        <v>-1</v>
      </c>
      <c r="AR233" s="19">
        <v>1</v>
      </c>
      <c r="AS233" s="19">
        <v>0</v>
      </c>
      <c r="AT233" s="19">
        <v>0</v>
      </c>
      <c r="AU233" s="26">
        <f t="shared" si="56"/>
        <v>-1</v>
      </c>
      <c r="AV233" s="19">
        <v>0</v>
      </c>
      <c r="AW233" s="19">
        <v>0</v>
      </c>
      <c r="AX233" s="19">
        <v>0</v>
      </c>
      <c r="AY233" s="19">
        <v>0</v>
      </c>
      <c r="AZ233" s="19">
        <v>0</v>
      </c>
      <c r="BA233" s="19">
        <v>0</v>
      </c>
      <c r="BB233" s="19">
        <v>0</v>
      </c>
      <c r="BC233" s="19">
        <v>0</v>
      </c>
      <c r="BD233" s="28"/>
      <c r="BE233" s="20"/>
      <c r="BF233" s="20"/>
      <c r="BG233" s="20"/>
      <c r="BH233" s="20"/>
      <c r="BI233" s="20"/>
      <c r="BJ233" s="19">
        <v>1</v>
      </c>
      <c r="BK233" s="20"/>
      <c r="BL233" s="20"/>
      <c r="BM233" s="20"/>
      <c r="BN233" s="20"/>
      <c r="BO233" s="20"/>
    </row>
    <row r="234" spans="1:67" ht="395" hidden="1" x14ac:dyDescent="0.2">
      <c r="A234" s="29" t="s">
        <v>186</v>
      </c>
      <c r="B234" s="30"/>
      <c r="C234" s="97" t="s">
        <v>2497</v>
      </c>
      <c r="D234" s="31" t="s">
        <v>270</v>
      </c>
      <c r="E234" s="31" t="s">
        <v>92</v>
      </c>
      <c r="F234" s="32">
        <v>1</v>
      </c>
      <c r="G234" s="32">
        <v>0</v>
      </c>
      <c r="H234" s="19">
        <v>0</v>
      </c>
      <c r="I234" s="20"/>
      <c r="J234" s="34" t="s">
        <v>2490</v>
      </c>
      <c r="K234" s="35"/>
      <c r="L234" s="34" t="s">
        <v>2496</v>
      </c>
      <c r="M234" s="36" t="s">
        <v>2244</v>
      </c>
      <c r="N234" s="24">
        <f t="shared" si="50"/>
        <v>1996</v>
      </c>
      <c r="O234" s="37">
        <v>35152</v>
      </c>
      <c r="P234" s="37">
        <v>35713</v>
      </c>
      <c r="Q234" s="36" t="s">
        <v>75</v>
      </c>
      <c r="R234" s="36" t="s">
        <v>75</v>
      </c>
      <c r="S234" s="36" t="s">
        <v>75</v>
      </c>
      <c r="T234" s="36" t="s">
        <v>75</v>
      </c>
      <c r="U234" s="36" t="s">
        <v>75</v>
      </c>
      <c r="V234" s="32">
        <v>1</v>
      </c>
      <c r="W234" s="19">
        <f t="shared" si="51"/>
        <v>0</v>
      </c>
      <c r="X234" s="19">
        <f t="shared" si="52"/>
        <v>0</v>
      </c>
      <c r="Y234" s="19">
        <f t="shared" si="53"/>
        <v>0</v>
      </c>
      <c r="Z234" s="96">
        <v>-1</v>
      </c>
      <c r="AA234" s="96">
        <v>-2</v>
      </c>
      <c r="AB234" s="32">
        <v>1</v>
      </c>
      <c r="AC234" s="32">
        <v>1</v>
      </c>
      <c r="AD234" s="32">
        <v>0</v>
      </c>
      <c r="AE234" s="32">
        <v>0</v>
      </c>
      <c r="AF234" s="32">
        <v>1</v>
      </c>
      <c r="AG234" s="32">
        <v>1</v>
      </c>
      <c r="AH234" s="32">
        <v>1</v>
      </c>
      <c r="AI234" s="32">
        <v>1</v>
      </c>
      <c r="AJ234" s="31" t="s">
        <v>96</v>
      </c>
      <c r="AK234" s="31" t="s">
        <v>97</v>
      </c>
      <c r="AL234" s="34" t="s">
        <v>2493</v>
      </c>
      <c r="AM234" s="19">
        <f t="shared" si="55"/>
        <v>3</v>
      </c>
      <c r="AN234" s="32">
        <v>1</v>
      </c>
      <c r="AO234" s="32">
        <v>1</v>
      </c>
      <c r="AP234" s="32">
        <v>1</v>
      </c>
      <c r="AQ234" s="32">
        <v>1</v>
      </c>
      <c r="AR234" s="32">
        <v>1</v>
      </c>
      <c r="AS234" s="33"/>
      <c r="AT234" s="32">
        <v>0</v>
      </c>
      <c r="AU234" s="26">
        <f t="shared" si="56"/>
        <v>-1</v>
      </c>
      <c r="AV234" s="32">
        <v>1</v>
      </c>
      <c r="AW234" s="32">
        <v>0</v>
      </c>
      <c r="AX234" s="32">
        <v>0</v>
      </c>
      <c r="AY234" s="19">
        <v>0</v>
      </c>
      <c r="AZ234" s="32">
        <v>0</v>
      </c>
      <c r="BA234" s="32">
        <v>0</v>
      </c>
      <c r="BB234" s="32">
        <v>0</v>
      </c>
      <c r="BC234" s="32">
        <v>0</v>
      </c>
      <c r="BD234" s="28"/>
      <c r="BE234" s="33"/>
      <c r="BF234" s="34" t="s">
        <v>2494</v>
      </c>
      <c r="BG234" s="33"/>
      <c r="BH234" s="33"/>
      <c r="BI234" s="32">
        <v>1</v>
      </c>
      <c r="BJ234" s="32">
        <v>1</v>
      </c>
      <c r="BK234" s="33"/>
      <c r="BL234" s="33"/>
      <c r="BM234" s="33"/>
      <c r="BN234" s="33"/>
      <c r="BO234" s="33"/>
    </row>
    <row r="235" spans="1:67" ht="395" hidden="1" x14ac:dyDescent="0.2">
      <c r="A235" s="29" t="s">
        <v>186</v>
      </c>
      <c r="B235" s="30"/>
      <c r="C235" s="97" t="s">
        <v>2561</v>
      </c>
      <c r="D235" s="31" t="s">
        <v>270</v>
      </c>
      <c r="E235" s="31" t="s">
        <v>92</v>
      </c>
      <c r="F235" s="32">
        <v>1</v>
      </c>
      <c r="G235" s="32">
        <v>3</v>
      </c>
      <c r="H235" s="19">
        <v>0</v>
      </c>
      <c r="I235" s="20"/>
      <c r="J235" s="34" t="s">
        <v>2490</v>
      </c>
      <c r="K235" s="35"/>
      <c r="L235" s="34" t="s">
        <v>2496</v>
      </c>
      <c r="M235" s="36" t="s">
        <v>2244</v>
      </c>
      <c r="N235" s="24">
        <f t="shared" si="50"/>
        <v>1998</v>
      </c>
      <c r="O235" s="37">
        <v>35833</v>
      </c>
      <c r="P235" s="37"/>
      <c r="Q235" s="36" t="s">
        <v>75</v>
      </c>
      <c r="R235" s="36" t="s">
        <v>75</v>
      </c>
      <c r="S235" s="36" t="s">
        <v>75</v>
      </c>
      <c r="T235" s="36" t="s">
        <v>75</v>
      </c>
      <c r="U235" s="36" t="s">
        <v>75</v>
      </c>
      <c r="V235" s="32">
        <v>1</v>
      </c>
      <c r="W235" s="19">
        <f t="shared" si="51"/>
        <v>0</v>
      </c>
      <c r="X235" s="19">
        <f t="shared" si="52"/>
        <v>0</v>
      </c>
      <c r="Y235" s="19">
        <f t="shared" si="53"/>
        <v>0</v>
      </c>
      <c r="Z235" s="96">
        <v>-1</v>
      </c>
      <c r="AA235" s="96">
        <v>-2</v>
      </c>
      <c r="AB235" s="32">
        <v>1</v>
      </c>
      <c r="AC235" s="32">
        <v>1</v>
      </c>
      <c r="AD235" s="32">
        <v>0</v>
      </c>
      <c r="AE235" s="32">
        <v>0</v>
      </c>
      <c r="AF235" s="32">
        <v>1</v>
      </c>
      <c r="AG235" s="32">
        <v>1</v>
      </c>
      <c r="AH235" s="32">
        <v>1</v>
      </c>
      <c r="AI235" s="32">
        <v>1</v>
      </c>
      <c r="AJ235" s="31" t="s">
        <v>96</v>
      </c>
      <c r="AK235" s="31" t="s">
        <v>97</v>
      </c>
      <c r="AL235" s="34" t="s">
        <v>2493</v>
      </c>
      <c r="AM235" s="19">
        <f t="shared" si="55"/>
        <v>3</v>
      </c>
      <c r="AN235" s="32">
        <v>1</v>
      </c>
      <c r="AO235" s="32">
        <v>1</v>
      </c>
      <c r="AP235" s="32">
        <v>1</v>
      </c>
      <c r="AQ235" s="32">
        <v>1</v>
      </c>
      <c r="AR235" s="32">
        <v>1</v>
      </c>
      <c r="AS235" s="33"/>
      <c r="AT235" s="32">
        <v>0</v>
      </c>
      <c r="AU235" s="26">
        <f t="shared" si="56"/>
        <v>-1</v>
      </c>
      <c r="AV235" s="32">
        <v>1</v>
      </c>
      <c r="AW235" s="32">
        <v>0</v>
      </c>
      <c r="AX235" s="32">
        <v>0</v>
      </c>
      <c r="AY235" s="19">
        <v>0</v>
      </c>
      <c r="AZ235" s="32">
        <v>0</v>
      </c>
      <c r="BA235" s="32">
        <v>0</v>
      </c>
      <c r="BB235" s="32">
        <v>0</v>
      </c>
      <c r="BC235" s="32">
        <v>0</v>
      </c>
      <c r="BD235" s="28"/>
      <c r="BE235" s="33"/>
      <c r="BF235" s="34" t="s">
        <v>2494</v>
      </c>
      <c r="BG235" s="33"/>
      <c r="BH235" s="33"/>
      <c r="BI235" s="32">
        <v>1</v>
      </c>
      <c r="BJ235" s="32">
        <v>1</v>
      </c>
      <c r="BK235" s="33"/>
      <c r="BL235" s="33"/>
      <c r="BM235" s="33"/>
      <c r="BN235" s="33"/>
      <c r="BO235" s="33"/>
    </row>
    <row r="236" spans="1:67" ht="32" hidden="1" x14ac:dyDescent="0.2">
      <c r="A236" s="18" t="s">
        <v>512</v>
      </c>
      <c r="B236" s="20"/>
      <c r="C236" s="64" t="s">
        <v>2735</v>
      </c>
      <c r="D236" s="18" t="s">
        <v>124</v>
      </c>
      <c r="E236" s="18" t="s">
        <v>132</v>
      </c>
      <c r="F236" s="19">
        <v>1</v>
      </c>
      <c r="G236" s="19">
        <v>0</v>
      </c>
      <c r="H236" s="19">
        <v>0</v>
      </c>
      <c r="I236" s="20"/>
      <c r="J236" s="21" t="s">
        <v>2735</v>
      </c>
      <c r="K236" s="43"/>
      <c r="L236" s="18" t="s">
        <v>2736</v>
      </c>
      <c r="M236" s="23" t="s">
        <v>2737</v>
      </c>
      <c r="N236" s="24">
        <f t="shared" si="50"/>
        <v>1983</v>
      </c>
      <c r="O236" s="25">
        <v>30590</v>
      </c>
      <c r="P236" s="25">
        <v>30590</v>
      </c>
      <c r="Q236" s="25">
        <v>31684</v>
      </c>
      <c r="R236" s="23" t="s">
        <v>75</v>
      </c>
      <c r="S236" s="25">
        <v>31824</v>
      </c>
      <c r="T236" s="25">
        <v>32251</v>
      </c>
      <c r="U236" s="25">
        <v>34198</v>
      </c>
      <c r="V236" s="26">
        <v>1</v>
      </c>
      <c r="W236" s="19">
        <f t="shared" si="51"/>
        <v>1</v>
      </c>
      <c r="X236" s="19">
        <f t="shared" si="52"/>
        <v>1</v>
      </c>
      <c r="Y236" s="19">
        <f t="shared" si="53"/>
        <v>1</v>
      </c>
      <c r="Z236" s="26">
        <v>1</v>
      </c>
      <c r="AA236" s="19">
        <v>0</v>
      </c>
      <c r="AB236" s="26">
        <v>0</v>
      </c>
      <c r="AC236" s="26">
        <v>0</v>
      </c>
      <c r="AD236" s="26">
        <v>0</v>
      </c>
      <c r="AE236" s="26">
        <v>1</v>
      </c>
      <c r="AF236" s="26">
        <v>1</v>
      </c>
      <c r="AG236" s="19">
        <v>0</v>
      </c>
      <c r="AH236" s="26">
        <v>0</v>
      </c>
      <c r="AI236" s="26">
        <v>0</v>
      </c>
      <c r="AJ236" s="18" t="s">
        <v>128</v>
      </c>
      <c r="AK236" s="18" t="s">
        <v>134</v>
      </c>
      <c r="AL236" s="21" t="s">
        <v>2738</v>
      </c>
      <c r="AM236" s="19">
        <v>4</v>
      </c>
      <c r="AN236" s="19">
        <v>0</v>
      </c>
      <c r="AO236" s="19">
        <v>0</v>
      </c>
      <c r="AP236" s="19">
        <v>0</v>
      </c>
      <c r="AQ236" s="19">
        <v>1</v>
      </c>
      <c r="AR236" s="19">
        <v>0</v>
      </c>
      <c r="AS236" s="19">
        <v>0</v>
      </c>
      <c r="AT236" s="19">
        <v>-2</v>
      </c>
      <c r="AU236" s="26">
        <f t="shared" si="56"/>
        <v>-1</v>
      </c>
      <c r="AV236" s="19">
        <v>0</v>
      </c>
      <c r="AW236" s="19">
        <v>0</v>
      </c>
      <c r="AX236" s="19">
        <v>0</v>
      </c>
      <c r="AY236" s="19">
        <v>0</v>
      </c>
      <c r="AZ236" s="19">
        <v>0</v>
      </c>
      <c r="BA236" s="19">
        <v>0</v>
      </c>
      <c r="BB236" s="19">
        <v>0</v>
      </c>
      <c r="BC236" s="19">
        <v>0</v>
      </c>
      <c r="BD236" s="28"/>
      <c r="BE236" s="20"/>
      <c r="BF236" s="18" t="s">
        <v>2739</v>
      </c>
      <c r="BG236" s="26">
        <v>0</v>
      </c>
      <c r="BH236" s="18" t="s">
        <v>2740</v>
      </c>
      <c r="BI236" s="19">
        <v>1</v>
      </c>
      <c r="BJ236" s="19">
        <v>-1</v>
      </c>
      <c r="BK236" s="20"/>
      <c r="BL236" s="20"/>
      <c r="BM236" s="20"/>
      <c r="BN236" s="20"/>
      <c r="BO236" s="20"/>
    </row>
    <row r="237" spans="1:67" ht="32" hidden="1" x14ac:dyDescent="0.2">
      <c r="A237" s="18" t="s">
        <v>512</v>
      </c>
      <c r="B237" s="20"/>
      <c r="C237" s="21" t="s">
        <v>526</v>
      </c>
      <c r="D237" s="18" t="s">
        <v>124</v>
      </c>
      <c r="E237" s="18" t="s">
        <v>92</v>
      </c>
      <c r="F237" s="19">
        <v>1</v>
      </c>
      <c r="G237" s="19">
        <v>0</v>
      </c>
      <c r="H237" s="19">
        <v>0</v>
      </c>
      <c r="I237" s="20"/>
      <c r="J237" s="21" t="s">
        <v>514</v>
      </c>
      <c r="K237" s="43"/>
      <c r="L237" s="21" t="s">
        <v>525</v>
      </c>
      <c r="M237" s="23" t="s">
        <v>527</v>
      </c>
      <c r="N237" s="24">
        <f t="shared" si="50"/>
        <v>2008</v>
      </c>
      <c r="O237" s="25">
        <v>39618</v>
      </c>
      <c r="P237" s="23" t="s">
        <v>75</v>
      </c>
      <c r="Q237" s="23" t="s">
        <v>75</v>
      </c>
      <c r="R237" s="23" t="s">
        <v>75</v>
      </c>
      <c r="S237" s="23" t="s">
        <v>75</v>
      </c>
      <c r="T237" s="23" t="s">
        <v>75</v>
      </c>
      <c r="U237" s="23" t="s">
        <v>75</v>
      </c>
      <c r="V237" s="19">
        <v>1</v>
      </c>
      <c r="W237" s="19">
        <f t="shared" si="51"/>
        <v>0</v>
      </c>
      <c r="X237" s="19">
        <f t="shared" si="52"/>
        <v>0</v>
      </c>
      <c r="Y237" s="19">
        <f t="shared" si="53"/>
        <v>0</v>
      </c>
      <c r="Z237" s="19">
        <v>-1</v>
      </c>
      <c r="AA237" s="19">
        <v>-2</v>
      </c>
      <c r="AB237" s="19">
        <v>1</v>
      </c>
      <c r="AC237" s="19">
        <v>0</v>
      </c>
      <c r="AD237" s="19">
        <v>0</v>
      </c>
      <c r="AE237" s="19">
        <v>1</v>
      </c>
      <c r="AF237" s="19">
        <v>0</v>
      </c>
      <c r="AG237" s="19">
        <v>0</v>
      </c>
      <c r="AH237" s="19">
        <v>1</v>
      </c>
      <c r="AI237" s="19">
        <v>0</v>
      </c>
      <c r="AJ237" s="18" t="s">
        <v>128</v>
      </c>
      <c r="AK237" s="18" t="s">
        <v>97</v>
      </c>
      <c r="AL237" s="21" t="s">
        <v>518</v>
      </c>
      <c r="AM237" s="19">
        <f>IF(AND(AN237=1,AO237=1),3,IF(AND(AN237=1,OR(AO237=0,AO237=-1)),1,IF(AND(OR(AN237=0,AN237=-1),AO237=1),2,IF(AND(AN237=0,AN237=-1),OR(AO237=0,AO237=-1),4))))</f>
        <v>3</v>
      </c>
      <c r="AN237" s="19">
        <v>1</v>
      </c>
      <c r="AO237" s="19">
        <v>1</v>
      </c>
      <c r="AP237" s="19">
        <v>1</v>
      </c>
      <c r="AQ237" s="19">
        <v>1</v>
      </c>
      <c r="AR237" s="19">
        <v>1</v>
      </c>
      <c r="AS237" s="19">
        <v>0</v>
      </c>
      <c r="AT237" s="19">
        <v>-2</v>
      </c>
      <c r="AU237" s="26">
        <f t="shared" si="56"/>
        <v>-1</v>
      </c>
      <c r="AV237" s="19">
        <v>0</v>
      </c>
      <c r="AW237" s="19">
        <v>0</v>
      </c>
      <c r="AX237" s="19">
        <v>0</v>
      </c>
      <c r="AY237" s="19">
        <v>0</v>
      </c>
      <c r="AZ237" s="19">
        <v>0</v>
      </c>
      <c r="BA237" s="19">
        <v>0</v>
      </c>
      <c r="BB237" s="19">
        <v>0</v>
      </c>
      <c r="BC237" s="19">
        <v>0</v>
      </c>
      <c r="BD237" s="28"/>
      <c r="BE237" s="20"/>
      <c r="BF237" s="20"/>
      <c r="BG237" s="19">
        <v>0</v>
      </c>
      <c r="BH237" s="20"/>
      <c r="BI237" s="20"/>
      <c r="BJ237" s="19">
        <v>-1</v>
      </c>
      <c r="BK237" s="20"/>
      <c r="BL237" s="20"/>
      <c r="BM237" s="20"/>
      <c r="BN237" s="20"/>
      <c r="BO237" s="20"/>
    </row>
    <row r="238" spans="1:67" ht="80" hidden="1" x14ac:dyDescent="0.2">
      <c r="A238" s="29" t="s">
        <v>248</v>
      </c>
      <c r="B238" s="30"/>
      <c r="C238" s="97" t="s">
        <v>448</v>
      </c>
      <c r="D238" s="31" t="s">
        <v>117</v>
      </c>
      <c r="E238" s="31" t="s">
        <v>92</v>
      </c>
      <c r="F238" s="32">
        <v>1</v>
      </c>
      <c r="G238" s="32">
        <v>0</v>
      </c>
      <c r="H238" s="32">
        <v>0</v>
      </c>
      <c r="I238" s="33"/>
      <c r="J238" s="34" t="s">
        <v>437</v>
      </c>
      <c r="K238" s="41" t="s">
        <v>146</v>
      </c>
      <c r="L238" s="31" t="s">
        <v>438</v>
      </c>
      <c r="M238" s="36" t="s">
        <v>439</v>
      </c>
      <c r="N238" s="24">
        <f t="shared" si="50"/>
        <v>2005</v>
      </c>
      <c r="O238" s="37">
        <v>38531</v>
      </c>
      <c r="P238" s="37">
        <v>41596</v>
      </c>
      <c r="Q238" s="36" t="s">
        <v>75</v>
      </c>
      <c r="R238" s="36" t="s">
        <v>75</v>
      </c>
      <c r="S238" s="36" t="s">
        <v>75</v>
      </c>
      <c r="T238" s="36" t="s">
        <v>75</v>
      </c>
      <c r="U238" s="36" t="s">
        <v>75</v>
      </c>
      <c r="V238" s="32">
        <v>1</v>
      </c>
      <c r="W238" s="19">
        <f t="shared" si="51"/>
        <v>0</v>
      </c>
      <c r="X238" s="19">
        <f t="shared" si="52"/>
        <v>0</v>
      </c>
      <c r="Y238" s="19">
        <f t="shared" si="53"/>
        <v>0</v>
      </c>
      <c r="Z238" s="31" t="s">
        <v>75</v>
      </c>
      <c r="AA238" s="31" t="s">
        <v>75</v>
      </c>
      <c r="AB238" s="32">
        <v>0</v>
      </c>
      <c r="AC238" s="32">
        <v>1</v>
      </c>
      <c r="AD238" s="32">
        <v>0</v>
      </c>
      <c r="AE238" s="32">
        <v>0</v>
      </c>
      <c r="AF238" s="32">
        <v>0</v>
      </c>
      <c r="AG238" s="32">
        <v>0</v>
      </c>
      <c r="AH238" s="32">
        <v>1</v>
      </c>
      <c r="AI238" s="32">
        <v>0</v>
      </c>
      <c r="AJ238" s="31" t="s">
        <v>120</v>
      </c>
      <c r="AK238" s="31" t="s">
        <v>97</v>
      </c>
      <c r="AL238" s="34" t="s">
        <v>440</v>
      </c>
      <c r="AM238" s="19">
        <f>IF(AND(AN238=1,AO238=1),3,IF(AND(AN238=1,OR(AO238=0,AO238=-1)),1,IF(AND(OR(AN238=0,AN238=-1),AO238=1),2,IF(AND(AN238=0,AN238=-1),OR(AO238=0,AO238=-1),4))))</f>
        <v>3</v>
      </c>
      <c r="AN238" s="32">
        <v>1</v>
      </c>
      <c r="AO238" s="32">
        <v>1</v>
      </c>
      <c r="AP238" s="32">
        <v>1</v>
      </c>
      <c r="AQ238" s="32">
        <v>1</v>
      </c>
      <c r="AR238" s="32">
        <v>1</v>
      </c>
      <c r="AS238" s="32">
        <v>0</v>
      </c>
      <c r="AT238" s="32">
        <v>0</v>
      </c>
      <c r="AU238" s="26">
        <f t="shared" si="56"/>
        <v>-1</v>
      </c>
      <c r="AV238" s="32">
        <v>0</v>
      </c>
      <c r="AW238" s="32">
        <v>0</v>
      </c>
      <c r="AX238" s="32">
        <v>0</v>
      </c>
      <c r="AY238" s="19">
        <v>0</v>
      </c>
      <c r="AZ238" s="19">
        <v>0</v>
      </c>
      <c r="BA238" s="32">
        <v>0</v>
      </c>
      <c r="BB238" s="19">
        <v>0</v>
      </c>
      <c r="BC238" s="32">
        <v>0</v>
      </c>
      <c r="BD238" s="28"/>
      <c r="BE238" s="33"/>
      <c r="BF238" s="33"/>
      <c r="BG238" s="33"/>
      <c r="BH238" s="31" t="s">
        <v>441</v>
      </c>
      <c r="BI238" s="31" t="s">
        <v>442</v>
      </c>
      <c r="BJ238" s="32">
        <v>1</v>
      </c>
      <c r="BK238" s="33"/>
      <c r="BL238" s="33"/>
      <c r="BM238" s="33"/>
      <c r="BN238" s="33"/>
      <c r="BO238" s="33"/>
    </row>
    <row r="239" spans="1:67" ht="96" hidden="1" x14ac:dyDescent="0.2">
      <c r="A239" s="17" t="s">
        <v>367</v>
      </c>
      <c r="B239" s="42"/>
      <c r="C239" s="64" t="s">
        <v>1774</v>
      </c>
      <c r="D239" s="18" t="s">
        <v>994</v>
      </c>
      <c r="E239" s="18" t="s">
        <v>70</v>
      </c>
      <c r="F239" s="19">
        <v>1</v>
      </c>
      <c r="G239" s="19">
        <v>0</v>
      </c>
      <c r="H239" s="19">
        <v>0</v>
      </c>
      <c r="I239" s="20"/>
      <c r="J239" s="44"/>
      <c r="K239" s="43"/>
      <c r="L239" s="21" t="s">
        <v>1775</v>
      </c>
      <c r="M239" s="23" t="s">
        <v>1776</v>
      </c>
      <c r="N239" s="24">
        <f t="shared" si="50"/>
        <v>2001</v>
      </c>
      <c r="O239" s="82">
        <v>37168</v>
      </c>
      <c r="P239" s="23" t="s">
        <v>75</v>
      </c>
      <c r="Q239" s="23" t="s">
        <v>75</v>
      </c>
      <c r="R239" s="23" t="s">
        <v>75</v>
      </c>
      <c r="S239" s="23" t="s">
        <v>75</v>
      </c>
      <c r="T239" s="23" t="s">
        <v>75</v>
      </c>
      <c r="U239" s="23" t="s">
        <v>75</v>
      </c>
      <c r="V239" s="19">
        <v>1</v>
      </c>
      <c r="W239" s="19">
        <f t="shared" si="51"/>
        <v>0</v>
      </c>
      <c r="X239" s="19">
        <f t="shared" si="52"/>
        <v>0</v>
      </c>
      <c r="Y239" s="19">
        <f t="shared" si="53"/>
        <v>0</v>
      </c>
      <c r="Z239" s="19">
        <v>-1</v>
      </c>
      <c r="AA239" s="19">
        <v>-2</v>
      </c>
      <c r="AB239" s="19">
        <v>0</v>
      </c>
      <c r="AC239" s="19">
        <v>0</v>
      </c>
      <c r="AD239" s="19">
        <v>0</v>
      </c>
      <c r="AE239" s="19">
        <v>1</v>
      </c>
      <c r="AF239" s="19">
        <v>0</v>
      </c>
      <c r="AG239" s="19">
        <v>1</v>
      </c>
      <c r="AH239" s="26">
        <v>1</v>
      </c>
      <c r="AI239" s="19">
        <v>0</v>
      </c>
      <c r="AJ239" s="18" t="s">
        <v>372</v>
      </c>
      <c r="AK239" s="18" t="s">
        <v>77</v>
      </c>
      <c r="AL239" s="21" t="s">
        <v>1777</v>
      </c>
      <c r="AM239" s="19">
        <f>IF(AND(AN239=1,AO239=1),3,IF(AND(AN239=1,OR(AO239=0,AO239=-1)),1,IF(AND(OR(AN239=0,AN239=-1),AO239=1),2,IF(AND(AN239=0,AN239=-1),OR(AO239=0,AO239=-1),4))))</f>
        <v>1</v>
      </c>
      <c r="AN239" s="26">
        <v>1</v>
      </c>
      <c r="AO239" s="19">
        <v>0</v>
      </c>
      <c r="AP239" s="26">
        <v>1</v>
      </c>
      <c r="AQ239" s="19">
        <v>1</v>
      </c>
      <c r="AR239" s="19">
        <v>1</v>
      </c>
      <c r="AS239" s="19">
        <v>1</v>
      </c>
      <c r="AT239" s="19">
        <v>0</v>
      </c>
      <c r="AU239" s="26">
        <f t="shared" si="56"/>
        <v>-1</v>
      </c>
      <c r="AV239" s="26">
        <v>0</v>
      </c>
      <c r="AW239" s="26">
        <v>0</v>
      </c>
      <c r="AX239" s="19">
        <v>0</v>
      </c>
      <c r="AY239" s="19">
        <v>0</v>
      </c>
      <c r="AZ239" s="26">
        <v>0</v>
      </c>
      <c r="BA239" s="26">
        <v>0</v>
      </c>
      <c r="BB239" s="26">
        <v>0</v>
      </c>
      <c r="BC239" s="26">
        <v>0</v>
      </c>
      <c r="BD239" s="28"/>
      <c r="BE239" s="20"/>
      <c r="BF239" s="18" t="s">
        <v>1195</v>
      </c>
      <c r="BG239" s="19">
        <v>0</v>
      </c>
      <c r="BH239" s="20"/>
      <c r="BI239" s="20"/>
      <c r="BJ239" s="26">
        <v>1</v>
      </c>
      <c r="BK239" s="20"/>
      <c r="BL239" s="20"/>
      <c r="BM239" s="20"/>
      <c r="BN239" s="20"/>
      <c r="BO239" s="20"/>
    </row>
    <row r="240" spans="1:67" ht="48" hidden="1" x14ac:dyDescent="0.2">
      <c r="A240" s="18" t="s">
        <v>740</v>
      </c>
      <c r="B240" s="20"/>
      <c r="C240" s="21" t="s">
        <v>2677</v>
      </c>
      <c r="D240" s="18" t="s">
        <v>124</v>
      </c>
      <c r="E240" s="18" t="s">
        <v>137</v>
      </c>
      <c r="F240" s="19">
        <v>1</v>
      </c>
      <c r="G240" s="19">
        <v>0</v>
      </c>
      <c r="H240" s="19">
        <v>0</v>
      </c>
      <c r="I240" s="20"/>
      <c r="J240" s="21" t="s">
        <v>1077</v>
      </c>
      <c r="K240" s="22" t="s">
        <v>1089</v>
      </c>
      <c r="L240" s="21" t="s">
        <v>2647</v>
      </c>
      <c r="M240" s="23" t="s">
        <v>75</v>
      </c>
      <c r="N240" s="24">
        <f t="shared" si="50"/>
        <v>1988</v>
      </c>
      <c r="O240" s="25">
        <v>32174</v>
      </c>
      <c r="P240" s="23" t="s">
        <v>75</v>
      </c>
      <c r="Q240" s="23" t="s">
        <v>75</v>
      </c>
      <c r="R240" s="23" t="s">
        <v>75</v>
      </c>
      <c r="S240" s="23" t="s">
        <v>75</v>
      </c>
      <c r="T240" s="23" t="s">
        <v>75</v>
      </c>
      <c r="U240" s="23" t="s">
        <v>75</v>
      </c>
      <c r="V240" s="19">
        <v>1</v>
      </c>
      <c r="W240" s="19">
        <f t="shared" si="51"/>
        <v>0</v>
      </c>
      <c r="X240" s="19">
        <f t="shared" si="52"/>
        <v>0</v>
      </c>
      <c r="Y240" s="19">
        <f t="shared" si="53"/>
        <v>0</v>
      </c>
      <c r="Z240" s="19">
        <v>-1</v>
      </c>
      <c r="AA240" s="19">
        <v>-2</v>
      </c>
      <c r="AB240" s="19">
        <v>0</v>
      </c>
      <c r="AC240" s="19">
        <v>0</v>
      </c>
      <c r="AD240" s="19">
        <v>1</v>
      </c>
      <c r="AE240" s="19">
        <v>0</v>
      </c>
      <c r="AF240" s="19">
        <v>0</v>
      </c>
      <c r="AG240" s="19">
        <v>0</v>
      </c>
      <c r="AH240" s="26">
        <v>1</v>
      </c>
      <c r="AI240" s="26">
        <v>0</v>
      </c>
      <c r="AJ240" s="18" t="s">
        <v>128</v>
      </c>
      <c r="AK240" s="18" t="s">
        <v>139</v>
      </c>
      <c r="AL240" s="21" t="s">
        <v>2642</v>
      </c>
      <c r="AM240" s="19">
        <f>IF(AND(AN240=1,AO240=1),3,IF(AND(AN240=1,OR(AO240=0,AO240=-1)),1,IF(AND(OR(AN240=0,AN240=-1),AO240=1),2,IF(AND(AN240=0,AN240=-1),OR(AO240=0,AO240=-1),4))))</f>
        <v>3</v>
      </c>
      <c r="AN240" s="19">
        <v>1</v>
      </c>
      <c r="AO240" s="19">
        <v>1</v>
      </c>
      <c r="AP240" s="19">
        <v>0</v>
      </c>
      <c r="AQ240" s="19">
        <v>-1</v>
      </c>
      <c r="AR240" s="19">
        <v>-1</v>
      </c>
      <c r="AS240" s="19">
        <v>0</v>
      </c>
      <c r="AT240" s="19">
        <v>-2</v>
      </c>
      <c r="AU240" s="26">
        <v>-3</v>
      </c>
      <c r="AV240" s="19">
        <v>0</v>
      </c>
      <c r="AW240" s="19">
        <v>0</v>
      </c>
      <c r="AX240" s="19">
        <v>0</v>
      </c>
      <c r="AY240" s="19">
        <v>0</v>
      </c>
      <c r="AZ240" s="19">
        <v>1</v>
      </c>
      <c r="BA240" s="19">
        <v>1</v>
      </c>
      <c r="BB240" s="19">
        <v>-1</v>
      </c>
      <c r="BC240" s="19">
        <v>1</v>
      </c>
      <c r="BD240" s="28"/>
      <c r="BE240" s="20"/>
      <c r="BF240" s="20"/>
      <c r="BG240" s="20"/>
      <c r="BH240" s="20"/>
      <c r="BI240" s="20"/>
      <c r="BJ240" s="19">
        <v>-1</v>
      </c>
      <c r="BK240" s="20"/>
      <c r="BL240" s="20"/>
      <c r="BM240" s="20"/>
      <c r="BN240" s="20"/>
      <c r="BO240" s="20"/>
    </row>
    <row r="241" spans="1:67" ht="272" hidden="1" x14ac:dyDescent="0.2">
      <c r="A241" s="17" t="s">
        <v>67</v>
      </c>
      <c r="B241" s="17" t="s">
        <v>1233</v>
      </c>
      <c r="C241" s="64" t="s">
        <v>1234</v>
      </c>
      <c r="D241" s="18" t="s">
        <v>1235</v>
      </c>
      <c r="E241" s="18" t="s">
        <v>236</v>
      </c>
      <c r="F241" s="19">
        <v>1</v>
      </c>
      <c r="G241" s="19">
        <v>0</v>
      </c>
      <c r="H241" s="19">
        <v>0</v>
      </c>
      <c r="I241" s="20"/>
      <c r="J241" s="44"/>
      <c r="K241" s="22" t="s">
        <v>1236</v>
      </c>
      <c r="L241" s="21" t="s">
        <v>1237</v>
      </c>
      <c r="M241" s="23" t="s">
        <v>1238</v>
      </c>
      <c r="N241" s="24">
        <f t="shared" si="50"/>
        <v>1996</v>
      </c>
      <c r="O241" s="25">
        <v>35065</v>
      </c>
      <c r="P241" s="23" t="s">
        <v>75</v>
      </c>
      <c r="Q241" s="23" t="s">
        <v>75</v>
      </c>
      <c r="R241" s="23" t="s">
        <v>75</v>
      </c>
      <c r="S241" s="23" t="s">
        <v>75</v>
      </c>
      <c r="T241" s="23" t="s">
        <v>75</v>
      </c>
      <c r="U241" s="23" t="s">
        <v>75</v>
      </c>
      <c r="V241" s="19">
        <v>1</v>
      </c>
      <c r="W241" s="19">
        <f t="shared" si="51"/>
        <v>0</v>
      </c>
      <c r="X241" s="19">
        <f t="shared" si="52"/>
        <v>0</v>
      </c>
      <c r="Y241" s="19">
        <f t="shared" si="53"/>
        <v>0</v>
      </c>
      <c r="Z241" s="19">
        <v>-1</v>
      </c>
      <c r="AA241" s="19">
        <v>-2</v>
      </c>
      <c r="AB241" s="19">
        <v>1</v>
      </c>
      <c r="AC241" s="19">
        <v>0</v>
      </c>
      <c r="AD241" s="19">
        <v>0</v>
      </c>
      <c r="AE241" s="19">
        <v>0</v>
      </c>
      <c r="AF241" s="19">
        <v>0</v>
      </c>
      <c r="AG241" s="19">
        <v>1</v>
      </c>
      <c r="AH241" s="26">
        <v>1</v>
      </c>
      <c r="AI241" s="19">
        <v>1</v>
      </c>
      <c r="AJ241" s="18" t="s">
        <v>96</v>
      </c>
      <c r="AK241" s="18" t="s">
        <v>77</v>
      </c>
      <c r="AL241" s="21" t="s">
        <v>1239</v>
      </c>
      <c r="AM241" s="19">
        <f>IF(AND(AN241=1,AO241=1),3,IF(AND(AN241=1,OR(AO241=0,AO241=-1)),1,IF(AND(OR(AN241=0,AN241=-1),AO241=1),2,IF(AND(AN241=0,AN241=-1),OR(AO241=0,AO241=-1),4))))</f>
        <v>1</v>
      </c>
      <c r="AN241" s="19">
        <v>1</v>
      </c>
      <c r="AO241" s="19">
        <v>0</v>
      </c>
      <c r="AP241" s="19">
        <v>1</v>
      </c>
      <c r="AQ241" s="19">
        <v>1</v>
      </c>
      <c r="AR241" s="19">
        <v>1</v>
      </c>
      <c r="AS241" s="19">
        <v>1</v>
      </c>
      <c r="AT241" s="19">
        <v>0</v>
      </c>
      <c r="AU241" s="26">
        <f>IF(BA241&lt;1,-1)</f>
        <v>-1</v>
      </c>
      <c r="AV241" s="19">
        <v>0</v>
      </c>
      <c r="AW241" s="26">
        <v>0</v>
      </c>
      <c r="AX241" s="26">
        <v>0</v>
      </c>
      <c r="AY241" s="19">
        <v>0</v>
      </c>
      <c r="AZ241" s="19">
        <v>0</v>
      </c>
      <c r="BA241" s="19">
        <v>0</v>
      </c>
      <c r="BB241" s="19">
        <v>0</v>
      </c>
      <c r="BC241" s="19">
        <v>0</v>
      </c>
      <c r="BD241" s="28"/>
      <c r="BE241" s="18" t="s">
        <v>1240</v>
      </c>
      <c r="BF241" s="21" t="s">
        <v>1241</v>
      </c>
      <c r="BG241" s="20"/>
      <c r="BH241" s="18" t="s">
        <v>1242</v>
      </c>
      <c r="BI241" s="20"/>
      <c r="BJ241" s="19">
        <v>1</v>
      </c>
      <c r="BK241" s="20"/>
      <c r="BL241" s="20"/>
      <c r="BM241" s="20"/>
      <c r="BN241" s="20"/>
      <c r="BO241" s="20"/>
    </row>
    <row r="242" spans="1:67" ht="288" x14ac:dyDescent="0.2">
      <c r="A242" s="64" t="s">
        <v>1360</v>
      </c>
      <c r="B242" s="42"/>
      <c r="C242" s="64" t="s">
        <v>1361</v>
      </c>
      <c r="D242" s="18" t="s">
        <v>567</v>
      </c>
      <c r="E242" s="18" t="s">
        <v>866</v>
      </c>
      <c r="F242" s="19">
        <v>1</v>
      </c>
      <c r="G242" s="19">
        <v>1</v>
      </c>
      <c r="H242" s="19">
        <v>1</v>
      </c>
      <c r="I242" s="20"/>
      <c r="J242" s="21" t="s">
        <v>1362</v>
      </c>
      <c r="K242" s="46"/>
      <c r="L242" s="375" t="s">
        <v>3186</v>
      </c>
      <c r="M242" s="25">
        <v>41791</v>
      </c>
      <c r="N242" s="24">
        <f t="shared" si="50"/>
        <v>2015</v>
      </c>
      <c r="O242" s="649">
        <v>42248</v>
      </c>
      <c r="P242" s="649" t="s">
        <v>1363</v>
      </c>
      <c r="Q242" s="649">
        <v>42704</v>
      </c>
      <c r="R242" s="649">
        <v>42346</v>
      </c>
      <c r="S242" s="649">
        <v>42717</v>
      </c>
      <c r="T242" s="649">
        <v>42879</v>
      </c>
      <c r="U242" s="649" t="s">
        <v>75</v>
      </c>
      <c r="V242" s="19">
        <v>1</v>
      </c>
      <c r="W242" s="19">
        <f t="shared" si="51"/>
        <v>1</v>
      </c>
      <c r="X242" s="19">
        <f t="shared" si="52"/>
        <v>1</v>
      </c>
      <c r="Y242" s="19">
        <f t="shared" si="53"/>
        <v>1</v>
      </c>
      <c r="Z242" s="19">
        <v>0</v>
      </c>
      <c r="AA242" s="19">
        <v>-1</v>
      </c>
      <c r="AB242" s="19">
        <v>0</v>
      </c>
      <c r="AC242" s="19">
        <v>0</v>
      </c>
      <c r="AD242" s="19">
        <v>1</v>
      </c>
      <c r="AE242" s="19">
        <v>0</v>
      </c>
      <c r="AF242" s="19">
        <v>1</v>
      </c>
      <c r="AG242" s="19">
        <v>1</v>
      </c>
      <c r="AH242" s="26">
        <v>0</v>
      </c>
      <c r="AI242" s="26">
        <v>0</v>
      </c>
      <c r="AJ242" s="18" t="s">
        <v>134</v>
      </c>
      <c r="AK242" s="18" t="s">
        <v>139</v>
      </c>
      <c r="AL242" s="21" t="s">
        <v>1364</v>
      </c>
      <c r="AM242" s="19">
        <v>4</v>
      </c>
      <c r="AN242" s="19">
        <v>0</v>
      </c>
      <c r="AO242" s="19">
        <v>0</v>
      </c>
      <c r="AP242" s="19">
        <v>0</v>
      </c>
      <c r="AQ242" s="19">
        <v>0</v>
      </c>
      <c r="AR242" s="19">
        <v>0</v>
      </c>
      <c r="AS242" s="19">
        <v>0</v>
      </c>
      <c r="AT242" s="19">
        <v>-1</v>
      </c>
      <c r="AU242" s="26">
        <v>-1</v>
      </c>
      <c r="AV242" s="19">
        <v>0</v>
      </c>
      <c r="AW242" s="19">
        <v>0</v>
      </c>
      <c r="AX242" s="19">
        <v>0</v>
      </c>
      <c r="AY242" s="19">
        <v>0</v>
      </c>
      <c r="AZ242" s="19">
        <v>1</v>
      </c>
      <c r="BA242" s="19">
        <v>1</v>
      </c>
      <c r="BB242" s="19">
        <v>1</v>
      </c>
      <c r="BC242" s="19">
        <v>0</v>
      </c>
      <c r="BD242" s="28"/>
      <c r="BE242" s="20"/>
      <c r="BF242" s="20"/>
      <c r="BG242" s="20"/>
      <c r="BH242" s="20"/>
      <c r="BI242" s="20"/>
      <c r="BJ242" s="19">
        <v>0</v>
      </c>
      <c r="BK242" s="20"/>
      <c r="BL242" s="20"/>
      <c r="BM242" s="20"/>
      <c r="BN242" s="20"/>
      <c r="BO242" s="20"/>
    </row>
    <row r="243" spans="1:67" ht="64" hidden="1" x14ac:dyDescent="0.2">
      <c r="A243" s="17" t="s">
        <v>253</v>
      </c>
      <c r="B243" s="17" t="s">
        <v>254</v>
      </c>
      <c r="C243" s="64" t="s">
        <v>255</v>
      </c>
      <c r="D243" s="18" t="s">
        <v>82</v>
      </c>
      <c r="E243" s="18" t="s">
        <v>70</v>
      </c>
      <c r="F243" s="19">
        <v>1</v>
      </c>
      <c r="G243" s="19">
        <v>0</v>
      </c>
      <c r="H243" s="19">
        <v>0</v>
      </c>
      <c r="I243" s="20"/>
      <c r="J243" s="44"/>
      <c r="K243" s="43"/>
      <c r="L243" s="21" t="s">
        <v>256</v>
      </c>
      <c r="M243" s="25"/>
      <c r="N243" s="24">
        <f t="shared" si="50"/>
        <v>2002</v>
      </c>
      <c r="O243" s="25">
        <v>37432</v>
      </c>
      <c r="P243" s="23" t="s">
        <v>75</v>
      </c>
      <c r="Q243" s="23" t="s">
        <v>75</v>
      </c>
      <c r="R243" s="23" t="s">
        <v>75</v>
      </c>
      <c r="S243" s="23" t="s">
        <v>75</v>
      </c>
      <c r="T243" s="23" t="s">
        <v>75</v>
      </c>
      <c r="U243" s="23" t="s">
        <v>75</v>
      </c>
      <c r="V243" s="19">
        <v>1</v>
      </c>
      <c r="W243" s="19">
        <f t="shared" si="51"/>
        <v>0</v>
      </c>
      <c r="X243" s="19">
        <f t="shared" si="52"/>
        <v>0</v>
      </c>
      <c r="Y243" s="19">
        <f t="shared" si="53"/>
        <v>0</v>
      </c>
      <c r="Z243" s="19">
        <v>-1</v>
      </c>
      <c r="AA243" s="19">
        <v>-2</v>
      </c>
      <c r="AB243" s="19">
        <v>0</v>
      </c>
      <c r="AC243" s="19">
        <v>0</v>
      </c>
      <c r="AD243" s="19">
        <v>0</v>
      </c>
      <c r="AE243" s="19">
        <v>1</v>
      </c>
      <c r="AF243" s="19">
        <v>0</v>
      </c>
      <c r="AG243" s="19">
        <v>0</v>
      </c>
      <c r="AH243" s="26">
        <v>1</v>
      </c>
      <c r="AI243" s="19">
        <v>0</v>
      </c>
      <c r="AJ243" s="18" t="s">
        <v>77</v>
      </c>
      <c r="AK243" s="18" t="s">
        <v>77</v>
      </c>
      <c r="AL243" s="21" t="s">
        <v>257</v>
      </c>
      <c r="AM243" s="19">
        <f t="shared" ref="AM243:AM250" si="57">IF(AND(AN243=1,AO243=1),3,IF(AND(AN243=1,OR(AO243=0,AO243=-1)),1,IF(AND(OR(AN243=0,AN243=-1),AO243=1),2,IF(AND(AN243=0,AN243=-1),OR(AO243=0,AO243=-1),4))))</f>
        <v>1</v>
      </c>
      <c r="AN243" s="19">
        <v>1</v>
      </c>
      <c r="AO243" s="19">
        <v>0</v>
      </c>
      <c r="AP243" s="19">
        <v>0</v>
      </c>
      <c r="AQ243" s="19">
        <v>1</v>
      </c>
      <c r="AR243" s="19">
        <v>1</v>
      </c>
      <c r="AS243" s="19">
        <v>0</v>
      </c>
      <c r="AT243" s="19">
        <v>-1</v>
      </c>
      <c r="AU243" s="26">
        <f t="shared" ref="AU243:AU250" si="58">IF(BA243&lt;1,-1)</f>
        <v>-1</v>
      </c>
      <c r="AV243" s="19">
        <v>0</v>
      </c>
      <c r="AW243" s="19">
        <v>0</v>
      </c>
      <c r="AX243" s="19">
        <v>0</v>
      </c>
      <c r="AY243" s="19">
        <v>0</v>
      </c>
      <c r="AZ243" s="19">
        <v>0</v>
      </c>
      <c r="BA243" s="19">
        <v>0</v>
      </c>
      <c r="BB243" s="19">
        <v>0</v>
      </c>
      <c r="BC243" s="19">
        <v>0</v>
      </c>
      <c r="BD243" s="28"/>
      <c r="BE243" s="20"/>
      <c r="BF243" s="20"/>
      <c r="BG243" s="20"/>
      <c r="BH243" s="20"/>
      <c r="BI243" s="20"/>
      <c r="BJ243" s="19">
        <v>0</v>
      </c>
      <c r="BK243" s="20"/>
      <c r="BL243" s="20"/>
      <c r="BM243" s="20"/>
      <c r="BN243" s="20"/>
      <c r="BO243" s="20"/>
    </row>
    <row r="244" spans="1:67" ht="80" hidden="1" x14ac:dyDescent="0.2">
      <c r="A244" s="29" t="s">
        <v>248</v>
      </c>
      <c r="B244" s="30"/>
      <c r="C244" s="97" t="s">
        <v>454</v>
      </c>
      <c r="D244" s="31" t="s">
        <v>117</v>
      </c>
      <c r="E244" s="31" t="s">
        <v>92</v>
      </c>
      <c r="F244" s="32">
        <v>1</v>
      </c>
      <c r="G244" s="32">
        <v>0</v>
      </c>
      <c r="H244" s="32">
        <v>0</v>
      </c>
      <c r="I244" s="33"/>
      <c r="J244" s="34" t="s">
        <v>451</v>
      </c>
      <c r="K244" s="41" t="s">
        <v>146</v>
      </c>
      <c r="L244" s="31" t="s">
        <v>438</v>
      </c>
      <c r="M244" s="36" t="s">
        <v>452</v>
      </c>
      <c r="N244" s="24">
        <f t="shared" si="50"/>
        <v>2008</v>
      </c>
      <c r="O244" s="37">
        <v>39662</v>
      </c>
      <c r="P244" s="37">
        <v>39662</v>
      </c>
      <c r="Q244" s="36" t="s">
        <v>75</v>
      </c>
      <c r="R244" s="36" t="s">
        <v>75</v>
      </c>
      <c r="S244" s="36" t="s">
        <v>75</v>
      </c>
      <c r="T244" s="36" t="s">
        <v>75</v>
      </c>
      <c r="U244" s="36" t="s">
        <v>75</v>
      </c>
      <c r="V244" s="32">
        <v>1</v>
      </c>
      <c r="W244" s="19">
        <f t="shared" si="51"/>
        <v>0</v>
      </c>
      <c r="X244" s="19">
        <f t="shared" si="52"/>
        <v>0</v>
      </c>
      <c r="Y244" s="19">
        <f t="shared" si="53"/>
        <v>0</v>
      </c>
      <c r="Z244" s="31" t="s">
        <v>75</v>
      </c>
      <c r="AA244" s="31" t="s">
        <v>75</v>
      </c>
      <c r="AB244" s="32">
        <v>0</v>
      </c>
      <c r="AC244" s="32">
        <v>0</v>
      </c>
      <c r="AD244" s="32">
        <v>0</v>
      </c>
      <c r="AE244" s="32">
        <v>1</v>
      </c>
      <c r="AF244" s="32">
        <v>0</v>
      </c>
      <c r="AG244" s="32">
        <v>0</v>
      </c>
      <c r="AH244" s="32">
        <v>1</v>
      </c>
      <c r="AI244" s="32">
        <v>0</v>
      </c>
      <c r="AJ244" s="31" t="s">
        <v>120</v>
      </c>
      <c r="AK244" s="31" t="s">
        <v>97</v>
      </c>
      <c r="AL244" s="34" t="s">
        <v>440</v>
      </c>
      <c r="AM244" s="19">
        <f t="shared" si="57"/>
        <v>3</v>
      </c>
      <c r="AN244" s="32">
        <v>1</v>
      </c>
      <c r="AO244" s="32">
        <v>1</v>
      </c>
      <c r="AP244" s="32">
        <v>1</v>
      </c>
      <c r="AQ244" s="32">
        <v>1</v>
      </c>
      <c r="AR244" s="32">
        <v>1</v>
      </c>
      <c r="AS244" s="32">
        <v>0</v>
      </c>
      <c r="AT244" s="32">
        <v>0</v>
      </c>
      <c r="AU244" s="26">
        <f t="shared" si="58"/>
        <v>-1</v>
      </c>
      <c r="AV244" s="32">
        <v>0</v>
      </c>
      <c r="AW244" s="32">
        <v>0</v>
      </c>
      <c r="AX244" s="32">
        <v>0</v>
      </c>
      <c r="AY244" s="19">
        <v>0</v>
      </c>
      <c r="AZ244" s="19">
        <v>0</v>
      </c>
      <c r="BA244" s="32">
        <v>0</v>
      </c>
      <c r="BB244" s="19">
        <v>0</v>
      </c>
      <c r="BC244" s="32">
        <v>0</v>
      </c>
      <c r="BD244" s="28"/>
      <c r="BE244" s="33"/>
      <c r="BF244" s="33"/>
      <c r="BG244" s="33"/>
      <c r="BH244" s="31" t="s">
        <v>441</v>
      </c>
      <c r="BI244" s="31" t="s">
        <v>442</v>
      </c>
      <c r="BJ244" s="32">
        <v>1</v>
      </c>
      <c r="BK244" s="33"/>
      <c r="BL244" s="33"/>
      <c r="BM244" s="33"/>
      <c r="BN244" s="33"/>
      <c r="BO244" s="33"/>
    </row>
    <row r="245" spans="1:67" ht="395" hidden="1" x14ac:dyDescent="0.2">
      <c r="A245" s="29" t="s">
        <v>186</v>
      </c>
      <c r="B245" s="30"/>
      <c r="C245" s="97" t="s">
        <v>2620</v>
      </c>
      <c r="D245" s="31" t="s">
        <v>270</v>
      </c>
      <c r="E245" s="31" t="s">
        <v>92</v>
      </c>
      <c r="F245" s="32">
        <v>1</v>
      </c>
      <c r="G245" s="32">
        <v>0</v>
      </c>
      <c r="H245" s="19">
        <v>0</v>
      </c>
      <c r="I245" s="20"/>
      <c r="J245" s="34" t="s">
        <v>2490</v>
      </c>
      <c r="K245" s="35"/>
      <c r="L245" s="34" t="s">
        <v>2496</v>
      </c>
      <c r="M245" s="36" t="s">
        <v>2244</v>
      </c>
      <c r="N245" s="24">
        <f t="shared" si="50"/>
        <v>1999</v>
      </c>
      <c r="O245" s="37">
        <v>36453</v>
      </c>
      <c r="P245" s="37">
        <v>36466</v>
      </c>
      <c r="Q245" s="36" t="s">
        <v>75</v>
      </c>
      <c r="R245" s="36" t="s">
        <v>75</v>
      </c>
      <c r="S245" s="36" t="s">
        <v>75</v>
      </c>
      <c r="T245" s="36" t="s">
        <v>75</v>
      </c>
      <c r="U245" s="36" t="s">
        <v>75</v>
      </c>
      <c r="V245" s="32">
        <v>1</v>
      </c>
      <c r="W245" s="19">
        <f t="shared" si="51"/>
        <v>0</v>
      </c>
      <c r="X245" s="19">
        <f t="shared" si="52"/>
        <v>0</v>
      </c>
      <c r="Y245" s="19">
        <f t="shared" si="53"/>
        <v>0</v>
      </c>
      <c r="Z245" s="96">
        <v>-1</v>
      </c>
      <c r="AA245" s="96">
        <v>-2</v>
      </c>
      <c r="AB245" s="32">
        <v>1</v>
      </c>
      <c r="AC245" s="32">
        <v>1</v>
      </c>
      <c r="AD245" s="32">
        <v>0</v>
      </c>
      <c r="AE245" s="32">
        <v>0</v>
      </c>
      <c r="AF245" s="32">
        <v>1</v>
      </c>
      <c r="AG245" s="32">
        <v>1</v>
      </c>
      <c r="AH245" s="32">
        <v>1</v>
      </c>
      <c r="AI245" s="32">
        <v>1</v>
      </c>
      <c r="AJ245" s="31" t="s">
        <v>96</v>
      </c>
      <c r="AK245" s="31" t="s">
        <v>97</v>
      </c>
      <c r="AL245" s="34" t="s">
        <v>2493</v>
      </c>
      <c r="AM245" s="19">
        <f t="shared" si="57"/>
        <v>3</v>
      </c>
      <c r="AN245" s="32">
        <v>1</v>
      </c>
      <c r="AO245" s="32">
        <v>1</v>
      </c>
      <c r="AP245" s="32">
        <v>1</v>
      </c>
      <c r="AQ245" s="32">
        <v>1</v>
      </c>
      <c r="AR245" s="32">
        <v>1</v>
      </c>
      <c r="AS245" s="33"/>
      <c r="AT245" s="32">
        <v>0</v>
      </c>
      <c r="AU245" s="26">
        <f t="shared" si="58"/>
        <v>-1</v>
      </c>
      <c r="AV245" s="32">
        <v>1</v>
      </c>
      <c r="AW245" s="32">
        <v>0</v>
      </c>
      <c r="AX245" s="32">
        <v>0</v>
      </c>
      <c r="AY245" s="19">
        <v>0</v>
      </c>
      <c r="AZ245" s="32">
        <v>0</v>
      </c>
      <c r="BA245" s="32">
        <v>0</v>
      </c>
      <c r="BB245" s="32">
        <v>0</v>
      </c>
      <c r="BC245" s="32">
        <v>0</v>
      </c>
      <c r="BD245" s="28"/>
      <c r="BE245" s="33"/>
      <c r="BF245" s="34" t="s">
        <v>2494</v>
      </c>
      <c r="BG245" s="33"/>
      <c r="BH245" s="33"/>
      <c r="BI245" s="32">
        <v>1</v>
      </c>
      <c r="BJ245" s="32">
        <v>1</v>
      </c>
      <c r="BK245" s="33"/>
      <c r="BL245" s="33"/>
      <c r="BM245" s="33"/>
      <c r="BN245" s="33"/>
      <c r="BO245" s="33"/>
    </row>
    <row r="246" spans="1:67" ht="395" hidden="1" x14ac:dyDescent="0.2">
      <c r="A246" s="29" t="s">
        <v>186</v>
      </c>
      <c r="B246" s="30"/>
      <c r="C246" s="97" t="s">
        <v>2562</v>
      </c>
      <c r="D246" s="31" t="s">
        <v>270</v>
      </c>
      <c r="E246" s="31" t="s">
        <v>92</v>
      </c>
      <c r="F246" s="32">
        <v>1</v>
      </c>
      <c r="G246" s="32">
        <v>3</v>
      </c>
      <c r="H246" s="19">
        <v>0</v>
      </c>
      <c r="I246" s="20"/>
      <c r="J246" s="34" t="s">
        <v>2490</v>
      </c>
      <c r="K246" s="35"/>
      <c r="L246" s="34" t="s">
        <v>2496</v>
      </c>
      <c r="M246" s="36" t="s">
        <v>2244</v>
      </c>
      <c r="N246" s="24">
        <f t="shared" si="50"/>
        <v>1998</v>
      </c>
      <c r="O246" s="37">
        <v>35833</v>
      </c>
      <c r="P246" s="37"/>
      <c r="Q246" s="36" t="s">
        <v>75</v>
      </c>
      <c r="R246" s="36" t="s">
        <v>75</v>
      </c>
      <c r="S246" s="36" t="s">
        <v>75</v>
      </c>
      <c r="T246" s="36" t="s">
        <v>75</v>
      </c>
      <c r="U246" s="36" t="s">
        <v>75</v>
      </c>
      <c r="V246" s="32">
        <v>1</v>
      </c>
      <c r="W246" s="19">
        <f t="shared" si="51"/>
        <v>0</v>
      </c>
      <c r="X246" s="19">
        <f t="shared" si="52"/>
        <v>0</v>
      </c>
      <c r="Y246" s="19">
        <f t="shared" si="53"/>
        <v>0</v>
      </c>
      <c r="Z246" s="96">
        <v>-1</v>
      </c>
      <c r="AA246" s="96">
        <v>-2</v>
      </c>
      <c r="AB246" s="32">
        <v>1</v>
      </c>
      <c r="AC246" s="32">
        <v>1</v>
      </c>
      <c r="AD246" s="32">
        <v>0</v>
      </c>
      <c r="AE246" s="32">
        <v>0</v>
      </c>
      <c r="AF246" s="32">
        <v>1</v>
      </c>
      <c r="AG246" s="32">
        <v>1</v>
      </c>
      <c r="AH246" s="32">
        <v>1</v>
      </c>
      <c r="AI246" s="32">
        <v>1</v>
      </c>
      <c r="AJ246" s="31" t="s">
        <v>96</v>
      </c>
      <c r="AK246" s="31" t="s">
        <v>97</v>
      </c>
      <c r="AL246" s="34" t="s">
        <v>2493</v>
      </c>
      <c r="AM246" s="19">
        <f t="shared" si="57"/>
        <v>3</v>
      </c>
      <c r="AN246" s="32">
        <v>1</v>
      </c>
      <c r="AO246" s="32">
        <v>1</v>
      </c>
      <c r="AP246" s="32">
        <v>1</v>
      </c>
      <c r="AQ246" s="32">
        <v>1</v>
      </c>
      <c r="AR246" s="32">
        <v>1</v>
      </c>
      <c r="AS246" s="33"/>
      <c r="AT246" s="32">
        <v>0</v>
      </c>
      <c r="AU246" s="26">
        <f t="shared" si="58"/>
        <v>-1</v>
      </c>
      <c r="AV246" s="32">
        <v>1</v>
      </c>
      <c r="AW246" s="32">
        <v>0</v>
      </c>
      <c r="AX246" s="32">
        <v>0</v>
      </c>
      <c r="AY246" s="19">
        <v>0</v>
      </c>
      <c r="AZ246" s="32">
        <v>0</v>
      </c>
      <c r="BA246" s="32">
        <v>0</v>
      </c>
      <c r="BB246" s="32">
        <v>0</v>
      </c>
      <c r="BC246" s="32">
        <v>0</v>
      </c>
      <c r="BD246" s="28"/>
      <c r="BE246" s="33"/>
      <c r="BF246" s="34" t="s">
        <v>2494</v>
      </c>
      <c r="BG246" s="33"/>
      <c r="BH246" s="33"/>
      <c r="BI246" s="32">
        <v>1</v>
      </c>
      <c r="BJ246" s="32">
        <v>1</v>
      </c>
      <c r="BK246" s="33"/>
      <c r="BL246" s="33"/>
      <c r="BM246" s="33"/>
      <c r="BN246" s="33"/>
      <c r="BO246" s="33"/>
    </row>
    <row r="247" spans="1:67" ht="144" hidden="1" x14ac:dyDescent="0.2">
      <c r="A247" s="17" t="s">
        <v>253</v>
      </c>
      <c r="B247" s="42"/>
      <c r="C247" s="64" t="s">
        <v>968</v>
      </c>
      <c r="D247" s="18" t="s">
        <v>132</v>
      </c>
      <c r="E247" s="18" t="s">
        <v>92</v>
      </c>
      <c r="F247" s="19">
        <v>1</v>
      </c>
      <c r="G247" s="19">
        <v>0</v>
      </c>
      <c r="H247" s="19">
        <v>0</v>
      </c>
      <c r="I247" s="20"/>
      <c r="J247" s="21" t="s">
        <v>963</v>
      </c>
      <c r="K247" s="22" t="s">
        <v>964</v>
      </c>
      <c r="L247" s="21" t="s">
        <v>965</v>
      </c>
      <c r="M247" s="25">
        <v>37459</v>
      </c>
      <c r="N247" s="24">
        <f t="shared" si="50"/>
        <v>2008</v>
      </c>
      <c r="O247" s="25">
        <v>39623</v>
      </c>
      <c r="P247" s="23" t="s">
        <v>75</v>
      </c>
      <c r="Q247" s="23" t="s">
        <v>75</v>
      </c>
      <c r="R247" s="23" t="s">
        <v>75</v>
      </c>
      <c r="S247" s="23" t="s">
        <v>75</v>
      </c>
      <c r="T247" s="23" t="s">
        <v>75</v>
      </c>
      <c r="U247" s="23" t="s">
        <v>75</v>
      </c>
      <c r="V247" s="19">
        <v>1</v>
      </c>
      <c r="W247" s="19">
        <f t="shared" si="51"/>
        <v>0</v>
      </c>
      <c r="X247" s="19">
        <f t="shared" si="52"/>
        <v>0</v>
      </c>
      <c r="Y247" s="19">
        <f t="shared" si="53"/>
        <v>0</v>
      </c>
      <c r="Z247" s="19">
        <v>-1</v>
      </c>
      <c r="AA247" s="19">
        <v>-2</v>
      </c>
      <c r="AB247" s="19">
        <v>0</v>
      </c>
      <c r="AC247" s="19">
        <v>0</v>
      </c>
      <c r="AD247" s="19">
        <v>1</v>
      </c>
      <c r="AE247" s="19">
        <v>0</v>
      </c>
      <c r="AF247" s="19">
        <v>0</v>
      </c>
      <c r="AG247" s="19">
        <v>1</v>
      </c>
      <c r="AH247" s="19">
        <v>1</v>
      </c>
      <c r="AI247" s="26">
        <v>0</v>
      </c>
      <c r="AJ247" s="18" t="s">
        <v>134</v>
      </c>
      <c r="AK247" s="18" t="s">
        <v>97</v>
      </c>
      <c r="AL247" s="21" t="s">
        <v>966</v>
      </c>
      <c r="AM247" s="19">
        <f t="shared" si="57"/>
        <v>3</v>
      </c>
      <c r="AN247" s="19">
        <v>1</v>
      </c>
      <c r="AO247" s="19">
        <v>1</v>
      </c>
      <c r="AP247" s="19">
        <v>1</v>
      </c>
      <c r="AQ247" s="19">
        <v>0</v>
      </c>
      <c r="AR247" s="19">
        <v>0</v>
      </c>
      <c r="AS247" s="19">
        <v>1</v>
      </c>
      <c r="AT247" s="19">
        <v>0</v>
      </c>
      <c r="AU247" s="26">
        <f t="shared" si="58"/>
        <v>-1</v>
      </c>
      <c r="AV247" s="19">
        <v>0</v>
      </c>
      <c r="AW247" s="19">
        <v>0</v>
      </c>
      <c r="AX247" s="19">
        <v>0</v>
      </c>
      <c r="AY247" s="19">
        <v>0</v>
      </c>
      <c r="AZ247" s="19">
        <v>0</v>
      </c>
      <c r="BA247" s="19">
        <v>0</v>
      </c>
      <c r="BB247" s="19">
        <v>0</v>
      </c>
      <c r="BC247" s="19">
        <v>0</v>
      </c>
      <c r="BD247" s="28"/>
      <c r="BE247" s="20"/>
      <c r="BF247" s="18" t="s">
        <v>967</v>
      </c>
      <c r="BG247" s="20"/>
      <c r="BH247" s="20"/>
      <c r="BI247" s="20"/>
      <c r="BJ247" s="19">
        <v>0</v>
      </c>
      <c r="BK247" s="20"/>
      <c r="BL247" s="20"/>
      <c r="BM247" s="20"/>
      <c r="BN247" s="20"/>
      <c r="BO247" s="20"/>
    </row>
    <row r="248" spans="1:67" ht="64" hidden="1" x14ac:dyDescent="0.2">
      <c r="A248" s="17" t="s">
        <v>228</v>
      </c>
      <c r="B248" s="42"/>
      <c r="C248" s="64" t="s">
        <v>968</v>
      </c>
      <c r="D248" s="18" t="s">
        <v>132</v>
      </c>
      <c r="E248" s="18" t="s">
        <v>852</v>
      </c>
      <c r="F248" s="19">
        <v>1</v>
      </c>
      <c r="G248" s="19">
        <v>0</v>
      </c>
      <c r="H248" s="19">
        <v>0</v>
      </c>
      <c r="I248" s="20"/>
      <c r="J248" s="21" t="s">
        <v>222</v>
      </c>
      <c r="K248" s="22" t="s">
        <v>1019</v>
      </c>
      <c r="L248" s="21" t="s">
        <v>1020</v>
      </c>
      <c r="M248" s="23" t="s">
        <v>1021</v>
      </c>
      <c r="N248" s="24">
        <f t="shared" si="50"/>
        <v>2009</v>
      </c>
      <c r="O248" s="25">
        <v>39842</v>
      </c>
      <c r="P248" s="23" t="s">
        <v>75</v>
      </c>
      <c r="Q248" s="23" t="s">
        <v>75</v>
      </c>
      <c r="R248" s="23" t="s">
        <v>75</v>
      </c>
      <c r="S248" s="23" t="s">
        <v>75</v>
      </c>
      <c r="T248" s="23" t="s">
        <v>75</v>
      </c>
      <c r="U248" s="23" t="s">
        <v>75</v>
      </c>
      <c r="V248" s="19">
        <v>1</v>
      </c>
      <c r="W248" s="19">
        <f t="shared" si="51"/>
        <v>0</v>
      </c>
      <c r="X248" s="19">
        <f t="shared" si="52"/>
        <v>0</v>
      </c>
      <c r="Y248" s="19">
        <f t="shared" si="53"/>
        <v>0</v>
      </c>
      <c r="Z248" s="19">
        <v>-1</v>
      </c>
      <c r="AA248" s="19">
        <v>-2</v>
      </c>
      <c r="AB248" s="19">
        <v>0</v>
      </c>
      <c r="AC248" s="19">
        <v>1</v>
      </c>
      <c r="AD248" s="19">
        <v>0</v>
      </c>
      <c r="AE248" s="19">
        <v>1</v>
      </c>
      <c r="AF248" s="19">
        <v>0</v>
      </c>
      <c r="AG248" s="19">
        <v>1</v>
      </c>
      <c r="AH248" s="26">
        <v>-1</v>
      </c>
      <c r="AI248" s="26">
        <v>-1</v>
      </c>
      <c r="AJ248" s="18" t="s">
        <v>134</v>
      </c>
      <c r="AK248" s="18" t="s">
        <v>134</v>
      </c>
      <c r="AL248" s="21" t="s">
        <v>1022</v>
      </c>
      <c r="AM248" s="19">
        <f t="shared" si="57"/>
        <v>2</v>
      </c>
      <c r="AN248" s="19">
        <v>0</v>
      </c>
      <c r="AO248" s="19">
        <v>1</v>
      </c>
      <c r="AP248" s="19">
        <v>0</v>
      </c>
      <c r="AQ248" s="19">
        <v>-1</v>
      </c>
      <c r="AR248" s="19">
        <v>1</v>
      </c>
      <c r="AS248" s="19">
        <v>-1</v>
      </c>
      <c r="AT248" s="19">
        <v>0</v>
      </c>
      <c r="AU248" s="26">
        <f t="shared" si="58"/>
        <v>-1</v>
      </c>
      <c r="AV248" s="19">
        <v>0</v>
      </c>
      <c r="AW248" s="19">
        <v>0</v>
      </c>
      <c r="AX248" s="19">
        <v>0</v>
      </c>
      <c r="AY248" s="19">
        <v>0</v>
      </c>
      <c r="AZ248" s="19">
        <v>0</v>
      </c>
      <c r="BA248" s="19">
        <v>0</v>
      </c>
      <c r="BB248" s="19">
        <v>0</v>
      </c>
      <c r="BC248" s="19">
        <v>0</v>
      </c>
      <c r="BD248" s="28"/>
      <c r="BE248" s="20"/>
      <c r="BF248" s="20"/>
      <c r="BG248" s="20"/>
      <c r="BH248" s="18" t="s">
        <v>1023</v>
      </c>
      <c r="BI248" s="20"/>
      <c r="BJ248" s="19">
        <v>1</v>
      </c>
      <c r="BK248" s="20"/>
      <c r="BL248" s="20"/>
      <c r="BM248" s="20"/>
      <c r="BN248" s="20"/>
      <c r="BO248" s="20"/>
    </row>
    <row r="249" spans="1:67" ht="16" hidden="1" x14ac:dyDescent="0.2">
      <c r="A249" s="17" t="s">
        <v>112</v>
      </c>
      <c r="B249" s="42"/>
      <c r="C249" s="64" t="s">
        <v>883</v>
      </c>
      <c r="D249" s="18" t="s">
        <v>69</v>
      </c>
      <c r="E249" s="18" t="s">
        <v>70</v>
      </c>
      <c r="F249" s="19">
        <v>1</v>
      </c>
      <c r="G249" s="19">
        <v>0</v>
      </c>
      <c r="H249" s="19">
        <v>0</v>
      </c>
      <c r="I249" s="20"/>
      <c r="J249" s="21" t="s">
        <v>878</v>
      </c>
      <c r="K249" s="43"/>
      <c r="L249" s="18" t="s">
        <v>879</v>
      </c>
      <c r="M249" s="24">
        <v>1991</v>
      </c>
      <c r="N249" s="24">
        <f t="shared" si="50"/>
        <v>2003</v>
      </c>
      <c r="O249" s="25">
        <v>37698</v>
      </c>
      <c r="P249" s="23" t="s">
        <v>75</v>
      </c>
      <c r="Q249" s="23" t="s">
        <v>75</v>
      </c>
      <c r="R249" s="23" t="s">
        <v>75</v>
      </c>
      <c r="S249" s="23" t="s">
        <v>75</v>
      </c>
      <c r="T249" s="23" t="s">
        <v>75</v>
      </c>
      <c r="U249" s="23" t="s">
        <v>75</v>
      </c>
      <c r="V249" s="19">
        <v>1</v>
      </c>
      <c r="W249" s="19">
        <f t="shared" si="51"/>
        <v>0</v>
      </c>
      <c r="X249" s="19">
        <f t="shared" si="52"/>
        <v>0</v>
      </c>
      <c r="Y249" s="19">
        <f t="shared" si="53"/>
        <v>0</v>
      </c>
      <c r="Z249" s="19">
        <v>-1</v>
      </c>
      <c r="AA249" s="19">
        <v>-2</v>
      </c>
      <c r="AB249" s="19">
        <v>0</v>
      </c>
      <c r="AC249" s="19">
        <v>0</v>
      </c>
      <c r="AD249" s="19">
        <v>1</v>
      </c>
      <c r="AE249" s="19">
        <v>0</v>
      </c>
      <c r="AF249" s="19">
        <v>0</v>
      </c>
      <c r="AG249" s="19">
        <v>-1</v>
      </c>
      <c r="AH249" s="26">
        <v>1</v>
      </c>
      <c r="AI249" s="26">
        <v>0</v>
      </c>
      <c r="AJ249" s="18" t="s">
        <v>76</v>
      </c>
      <c r="AK249" s="18" t="s">
        <v>77</v>
      </c>
      <c r="AL249" s="21" t="s">
        <v>880</v>
      </c>
      <c r="AM249" s="19">
        <f t="shared" si="57"/>
        <v>1</v>
      </c>
      <c r="AN249" s="26">
        <v>1</v>
      </c>
      <c r="AO249" s="26">
        <v>0</v>
      </c>
      <c r="AP249" s="26">
        <v>0</v>
      </c>
      <c r="AQ249" s="26">
        <v>-1</v>
      </c>
      <c r="AR249" s="26">
        <v>-1</v>
      </c>
      <c r="AS249" s="26">
        <v>1</v>
      </c>
      <c r="AT249" s="26">
        <v>0</v>
      </c>
      <c r="AU249" s="26">
        <f t="shared" si="58"/>
        <v>-1</v>
      </c>
      <c r="AV249" s="26">
        <v>0</v>
      </c>
      <c r="AW249" s="26">
        <v>0</v>
      </c>
      <c r="AX249" s="19">
        <v>0</v>
      </c>
      <c r="AY249" s="19">
        <v>0</v>
      </c>
      <c r="AZ249" s="26">
        <v>0</v>
      </c>
      <c r="BA249" s="26">
        <v>0</v>
      </c>
      <c r="BB249" s="26">
        <v>0</v>
      </c>
      <c r="BC249" s="26">
        <v>0</v>
      </c>
      <c r="BD249" s="28"/>
      <c r="BE249" s="20"/>
      <c r="BF249" s="20"/>
      <c r="BG249" s="20"/>
      <c r="BH249" s="18" t="s">
        <v>881</v>
      </c>
      <c r="BI249" s="20"/>
      <c r="BJ249" s="26">
        <v>1</v>
      </c>
      <c r="BK249" s="20"/>
      <c r="BL249" s="20"/>
      <c r="BM249" s="20"/>
      <c r="BN249" s="20"/>
      <c r="BO249" s="20"/>
    </row>
    <row r="250" spans="1:67" ht="395" hidden="1" x14ac:dyDescent="0.2">
      <c r="A250" s="29" t="s">
        <v>186</v>
      </c>
      <c r="B250" s="30"/>
      <c r="C250" s="97" t="s">
        <v>2563</v>
      </c>
      <c r="D250" s="31" t="s">
        <v>270</v>
      </c>
      <c r="E250" s="31" t="s">
        <v>92</v>
      </c>
      <c r="F250" s="32">
        <v>1</v>
      </c>
      <c r="G250" s="32">
        <v>3</v>
      </c>
      <c r="H250" s="19">
        <v>0</v>
      </c>
      <c r="I250" s="20"/>
      <c r="J250" s="34" t="s">
        <v>2490</v>
      </c>
      <c r="K250" s="35"/>
      <c r="L250" s="34" t="s">
        <v>2496</v>
      </c>
      <c r="M250" s="36" t="s">
        <v>2244</v>
      </c>
      <c r="N250" s="24">
        <f t="shared" si="50"/>
        <v>1998</v>
      </c>
      <c r="O250" s="37">
        <v>35833</v>
      </c>
      <c r="P250" s="37"/>
      <c r="Q250" s="36" t="s">
        <v>75</v>
      </c>
      <c r="R250" s="36" t="s">
        <v>75</v>
      </c>
      <c r="S250" s="36" t="s">
        <v>75</v>
      </c>
      <c r="T250" s="36" t="s">
        <v>75</v>
      </c>
      <c r="U250" s="36" t="s">
        <v>75</v>
      </c>
      <c r="V250" s="32">
        <v>1</v>
      </c>
      <c r="W250" s="19">
        <f t="shared" si="51"/>
        <v>0</v>
      </c>
      <c r="X250" s="19">
        <f t="shared" si="52"/>
        <v>0</v>
      </c>
      <c r="Y250" s="19">
        <f t="shared" si="53"/>
        <v>0</v>
      </c>
      <c r="Z250" s="96">
        <v>-1</v>
      </c>
      <c r="AA250" s="96">
        <v>-2</v>
      </c>
      <c r="AB250" s="32">
        <v>1</v>
      </c>
      <c r="AC250" s="32">
        <v>1</v>
      </c>
      <c r="AD250" s="32">
        <v>0</v>
      </c>
      <c r="AE250" s="32">
        <v>0</v>
      </c>
      <c r="AF250" s="32">
        <v>1</v>
      </c>
      <c r="AG250" s="32">
        <v>1</v>
      </c>
      <c r="AH250" s="32">
        <v>1</v>
      </c>
      <c r="AI250" s="32">
        <v>1</v>
      </c>
      <c r="AJ250" s="31" t="s">
        <v>96</v>
      </c>
      <c r="AK250" s="31" t="s">
        <v>97</v>
      </c>
      <c r="AL250" s="34" t="s">
        <v>2493</v>
      </c>
      <c r="AM250" s="19">
        <f t="shared" si="57"/>
        <v>3</v>
      </c>
      <c r="AN250" s="32">
        <v>1</v>
      </c>
      <c r="AO250" s="32">
        <v>1</v>
      </c>
      <c r="AP250" s="32">
        <v>1</v>
      </c>
      <c r="AQ250" s="32">
        <v>1</v>
      </c>
      <c r="AR250" s="32">
        <v>1</v>
      </c>
      <c r="AS250" s="33"/>
      <c r="AT250" s="32">
        <v>0</v>
      </c>
      <c r="AU250" s="26">
        <f t="shared" si="58"/>
        <v>-1</v>
      </c>
      <c r="AV250" s="32">
        <v>1</v>
      </c>
      <c r="AW250" s="32">
        <v>0</v>
      </c>
      <c r="AX250" s="32">
        <v>0</v>
      </c>
      <c r="AY250" s="19">
        <v>0</v>
      </c>
      <c r="AZ250" s="32">
        <v>0</v>
      </c>
      <c r="BA250" s="32">
        <v>0</v>
      </c>
      <c r="BB250" s="32">
        <v>0</v>
      </c>
      <c r="BC250" s="32">
        <v>0</v>
      </c>
      <c r="BD250" s="28"/>
      <c r="BE250" s="33"/>
      <c r="BF250" s="34" t="s">
        <v>2494</v>
      </c>
      <c r="BG250" s="33"/>
      <c r="BH250" s="33"/>
      <c r="BI250" s="32">
        <v>1</v>
      </c>
      <c r="BJ250" s="32">
        <v>1</v>
      </c>
      <c r="BK250" s="33"/>
      <c r="BL250" s="33"/>
      <c r="BM250" s="33"/>
      <c r="BN250" s="33"/>
      <c r="BO250" s="33"/>
    </row>
    <row r="251" spans="1:67" ht="304" hidden="1" x14ac:dyDescent="0.2">
      <c r="A251" s="17" t="s">
        <v>471</v>
      </c>
      <c r="B251" s="42"/>
      <c r="C251" s="64" t="s">
        <v>2753</v>
      </c>
      <c r="D251" s="18" t="s">
        <v>409</v>
      </c>
      <c r="E251" s="18" t="s">
        <v>302</v>
      </c>
      <c r="F251" s="19">
        <v>1</v>
      </c>
      <c r="G251" s="19">
        <v>0</v>
      </c>
      <c r="H251" s="19">
        <v>0</v>
      </c>
      <c r="I251" s="20"/>
      <c r="J251" s="21" t="s">
        <v>472</v>
      </c>
      <c r="K251" s="46"/>
      <c r="L251" s="21" t="s">
        <v>2754</v>
      </c>
      <c r="M251" s="45"/>
      <c r="N251" s="24">
        <f t="shared" si="50"/>
        <v>1998</v>
      </c>
      <c r="O251" s="23" t="s">
        <v>75</v>
      </c>
      <c r="P251" s="23" t="s">
        <v>75</v>
      </c>
      <c r="Q251" s="23" t="s">
        <v>75</v>
      </c>
      <c r="R251" s="25">
        <v>36039</v>
      </c>
      <c r="S251" s="23" t="s">
        <v>75</v>
      </c>
      <c r="T251" s="649">
        <v>36509</v>
      </c>
      <c r="U251" s="25">
        <v>36943</v>
      </c>
      <c r="V251" s="26">
        <v>1</v>
      </c>
      <c r="W251" s="19">
        <f t="shared" si="51"/>
        <v>1</v>
      </c>
      <c r="X251" s="19">
        <f t="shared" si="52"/>
        <v>1</v>
      </c>
      <c r="Y251" s="19">
        <f t="shared" si="53"/>
        <v>1</v>
      </c>
      <c r="Z251" s="26">
        <v>1</v>
      </c>
      <c r="AA251" s="19">
        <v>2</v>
      </c>
      <c r="AB251" s="26">
        <v>0</v>
      </c>
      <c r="AC251" s="26">
        <v>1</v>
      </c>
      <c r="AD251" s="26">
        <v>0</v>
      </c>
      <c r="AE251" s="26">
        <v>0</v>
      </c>
      <c r="AF251" s="26">
        <v>1</v>
      </c>
      <c r="AG251" s="19">
        <v>0</v>
      </c>
      <c r="AH251" s="26">
        <v>1</v>
      </c>
      <c r="AI251" s="26">
        <v>0</v>
      </c>
      <c r="AJ251" s="18" t="s">
        <v>97</v>
      </c>
      <c r="AK251" s="18" t="s">
        <v>77</v>
      </c>
      <c r="AL251" s="21" t="s">
        <v>2744</v>
      </c>
      <c r="AM251" s="19">
        <v>-1</v>
      </c>
      <c r="AN251" s="19">
        <v>-1</v>
      </c>
      <c r="AO251" s="19">
        <v>-1</v>
      </c>
      <c r="AP251" s="19">
        <v>-1</v>
      </c>
      <c r="AQ251" s="19">
        <v>-1</v>
      </c>
      <c r="AR251" s="26">
        <v>-1</v>
      </c>
      <c r="AS251" s="26">
        <v>0</v>
      </c>
      <c r="AT251" s="19">
        <v>-2</v>
      </c>
      <c r="AU251" s="26">
        <v>-3</v>
      </c>
      <c r="AV251" s="26">
        <v>0</v>
      </c>
      <c r="AW251" s="26">
        <v>0</v>
      </c>
      <c r="AX251" s="19">
        <v>0</v>
      </c>
      <c r="AY251" s="19">
        <v>0</v>
      </c>
      <c r="AZ251" s="26">
        <v>1</v>
      </c>
      <c r="BA251" s="26">
        <v>1</v>
      </c>
      <c r="BB251" s="26">
        <v>1</v>
      </c>
      <c r="BC251" s="26">
        <v>1</v>
      </c>
      <c r="BD251" s="28"/>
      <c r="BE251" s="20"/>
      <c r="BF251" s="18" t="s">
        <v>2755</v>
      </c>
      <c r="BG251" s="20"/>
      <c r="BH251" s="26"/>
      <c r="BI251" s="26">
        <v>1</v>
      </c>
      <c r="BJ251" s="26">
        <v>-1</v>
      </c>
      <c r="BK251" s="26"/>
      <c r="BL251" s="26"/>
      <c r="BM251" s="26"/>
      <c r="BN251" s="20"/>
      <c r="BO251" s="20"/>
    </row>
    <row r="252" spans="1:67" ht="256" hidden="1" x14ac:dyDescent="0.2">
      <c r="A252" s="17" t="s">
        <v>253</v>
      </c>
      <c r="B252" s="17" t="s">
        <v>913</v>
      </c>
      <c r="C252" s="64" t="s">
        <v>925</v>
      </c>
      <c r="D252" s="18" t="s">
        <v>182</v>
      </c>
      <c r="E252" s="18" t="s">
        <v>92</v>
      </c>
      <c r="F252" s="19">
        <v>1</v>
      </c>
      <c r="G252" s="19">
        <v>0</v>
      </c>
      <c r="H252" s="19">
        <v>0</v>
      </c>
      <c r="I252" s="20"/>
      <c r="J252" s="21" t="s">
        <v>915</v>
      </c>
      <c r="K252" s="43"/>
      <c r="L252" s="21" t="s">
        <v>916</v>
      </c>
      <c r="M252" s="23" t="s">
        <v>917</v>
      </c>
      <c r="N252" s="24">
        <f t="shared" si="50"/>
        <v>2005</v>
      </c>
      <c r="O252" s="25">
        <v>38405</v>
      </c>
      <c r="P252" s="25">
        <v>39484</v>
      </c>
      <c r="Q252" s="25">
        <v>39484</v>
      </c>
      <c r="R252" s="23" t="s">
        <v>75</v>
      </c>
      <c r="S252" s="23" t="s">
        <v>75</v>
      </c>
      <c r="T252" s="23" t="s">
        <v>75</v>
      </c>
      <c r="U252" s="23" t="s">
        <v>75</v>
      </c>
      <c r="V252" s="19">
        <v>1</v>
      </c>
      <c r="W252" s="19">
        <f t="shared" si="51"/>
        <v>1</v>
      </c>
      <c r="X252" s="19">
        <f t="shared" si="52"/>
        <v>0</v>
      </c>
      <c r="Y252" s="19">
        <f t="shared" si="53"/>
        <v>0</v>
      </c>
      <c r="Z252" s="19">
        <v>-1</v>
      </c>
      <c r="AA252" s="19">
        <v>-2</v>
      </c>
      <c r="AB252" s="19">
        <v>1</v>
      </c>
      <c r="AC252" s="19">
        <v>1</v>
      </c>
      <c r="AD252" s="19">
        <v>1</v>
      </c>
      <c r="AE252" s="19">
        <v>1</v>
      </c>
      <c r="AF252" s="19">
        <v>1</v>
      </c>
      <c r="AG252" s="26">
        <v>1</v>
      </c>
      <c r="AH252" s="19">
        <v>1</v>
      </c>
      <c r="AI252" s="19">
        <v>0</v>
      </c>
      <c r="AJ252" s="18" t="s">
        <v>185</v>
      </c>
      <c r="AK252" s="18" t="s">
        <v>97</v>
      </c>
      <c r="AL252" s="21" t="s">
        <v>918</v>
      </c>
      <c r="AM252" s="19">
        <f>IF(AND(AN252=1,AO252=1),3,IF(AND(AN252=1,OR(AO252=0,AO252=-1)),1,IF(AND(OR(AN252=0,AN252=-1),AO252=1),2,IF(AND(AN252=0,AN252=-1),OR(AO252=0,AO252=-1),4))))</f>
        <v>3</v>
      </c>
      <c r="AN252" s="19">
        <v>1</v>
      </c>
      <c r="AO252" s="19">
        <v>1</v>
      </c>
      <c r="AP252" s="19">
        <v>1</v>
      </c>
      <c r="AQ252" s="19">
        <v>1</v>
      </c>
      <c r="AR252" s="19">
        <v>1</v>
      </c>
      <c r="AS252" s="19">
        <v>0</v>
      </c>
      <c r="AT252" s="19">
        <v>0</v>
      </c>
      <c r="AU252" s="26">
        <f>IF(BA252&lt;1,-1)</f>
        <v>-1</v>
      </c>
      <c r="AV252" s="26">
        <v>0</v>
      </c>
      <c r="AW252" s="26">
        <v>0</v>
      </c>
      <c r="AX252" s="26">
        <v>1</v>
      </c>
      <c r="AY252" s="19">
        <v>0</v>
      </c>
      <c r="AZ252" s="19">
        <v>0</v>
      </c>
      <c r="BA252" s="19">
        <v>0</v>
      </c>
      <c r="BB252" s="19">
        <v>0</v>
      </c>
      <c r="BC252" s="19">
        <v>0</v>
      </c>
      <c r="BD252" s="28"/>
      <c r="BE252" s="20"/>
      <c r="BF252" s="18" t="s">
        <v>919</v>
      </c>
      <c r="BG252" s="20"/>
      <c r="BH252" s="20"/>
      <c r="BI252" s="19">
        <v>1</v>
      </c>
      <c r="BJ252" s="19">
        <v>1</v>
      </c>
      <c r="BK252" s="20"/>
      <c r="BL252" s="20"/>
      <c r="BM252" s="20"/>
      <c r="BN252" s="20"/>
      <c r="BO252" s="20"/>
    </row>
    <row r="253" spans="1:67" ht="192" hidden="1" x14ac:dyDescent="0.2">
      <c r="A253" s="456" t="s">
        <v>3556</v>
      </c>
      <c r="B253" s="456" t="s">
        <v>197</v>
      </c>
      <c r="C253" s="494" t="s">
        <v>3610</v>
      </c>
      <c r="D253" s="458" t="s">
        <v>409</v>
      </c>
      <c r="E253" s="458" t="s">
        <v>82</v>
      </c>
      <c r="F253" s="511" t="s">
        <v>3557</v>
      </c>
      <c r="G253" s="460">
        <v>0</v>
      </c>
      <c r="H253" s="460">
        <v>0</v>
      </c>
      <c r="I253" s="461">
        <v>0</v>
      </c>
      <c r="J253" s="498" t="s">
        <v>3601</v>
      </c>
      <c r="K253" s="463" t="s">
        <v>1736</v>
      </c>
      <c r="L253" s="461" t="s">
        <v>2901</v>
      </c>
      <c r="M253" s="467"/>
      <c r="N253" s="24">
        <f t="shared" si="50"/>
        <v>1993</v>
      </c>
      <c r="O253" s="504">
        <v>34170</v>
      </c>
      <c r="P253" s="404" t="s">
        <v>75</v>
      </c>
      <c r="Q253" s="404" t="s">
        <v>75</v>
      </c>
      <c r="R253" s="404" t="s">
        <v>75</v>
      </c>
      <c r="S253" s="404" t="s">
        <v>75</v>
      </c>
      <c r="T253" s="404" t="s">
        <v>75</v>
      </c>
      <c r="U253" s="404" t="s">
        <v>75</v>
      </c>
      <c r="V253" s="19">
        <v>1</v>
      </c>
      <c r="W253" s="19">
        <v>0</v>
      </c>
      <c r="X253" s="19">
        <v>0</v>
      </c>
      <c r="Y253" s="19">
        <v>0</v>
      </c>
      <c r="Z253" s="19">
        <v>-1</v>
      </c>
      <c r="AA253" s="19">
        <v>-2</v>
      </c>
      <c r="AB253" s="469">
        <v>1</v>
      </c>
      <c r="AC253" s="469">
        <v>1</v>
      </c>
      <c r="AD253" s="469">
        <v>1</v>
      </c>
      <c r="AE253" s="469">
        <v>1</v>
      </c>
      <c r="AF253" s="469">
        <v>0</v>
      </c>
      <c r="AG253" s="19">
        <v>0</v>
      </c>
      <c r="AH253" s="26">
        <v>1</v>
      </c>
      <c r="AI253" s="413">
        <v>0</v>
      </c>
      <c r="AJ253" s="471" t="s">
        <v>97</v>
      </c>
      <c r="AK253" s="442" t="s">
        <v>77</v>
      </c>
      <c r="AL253" s="510" t="s">
        <v>3611</v>
      </c>
      <c r="AM253" s="460">
        <v>1</v>
      </c>
      <c r="AN253" s="470">
        <v>1</v>
      </c>
      <c r="AO253" s="470">
        <v>0</v>
      </c>
      <c r="AP253" s="470">
        <v>1</v>
      </c>
      <c r="AQ253" s="470">
        <v>1</v>
      </c>
      <c r="AR253" s="470">
        <v>1</v>
      </c>
      <c r="AS253" s="470">
        <v>-1</v>
      </c>
      <c r="AT253" s="470">
        <v>-1</v>
      </c>
      <c r="AU253" s="470">
        <v>-1</v>
      </c>
      <c r="AV253" s="470">
        <v>0</v>
      </c>
      <c r="AW253" s="470">
        <v>0</v>
      </c>
      <c r="AX253" s="470">
        <v>0</v>
      </c>
      <c r="AY253" s="470">
        <v>0</v>
      </c>
      <c r="AZ253" s="470">
        <v>0</v>
      </c>
      <c r="BA253" s="470">
        <v>0</v>
      </c>
      <c r="BB253" s="470">
        <v>0</v>
      </c>
      <c r="BC253" s="470">
        <v>0</v>
      </c>
      <c r="BD253" s="470"/>
      <c r="BE253" s="470"/>
      <c r="BF253" s="470"/>
      <c r="BG253" s="470"/>
      <c r="BH253" s="470"/>
      <c r="BI253" s="470"/>
      <c r="BJ253" s="470"/>
      <c r="BK253" s="470"/>
      <c r="BL253" s="470"/>
      <c r="BM253" s="470"/>
      <c r="BN253" s="470"/>
      <c r="BO253" s="429"/>
    </row>
    <row r="254" spans="1:67" ht="64" hidden="1" x14ac:dyDescent="0.2">
      <c r="A254" s="17" t="s">
        <v>78</v>
      </c>
      <c r="B254" s="42"/>
      <c r="C254" s="64" t="s">
        <v>2310</v>
      </c>
      <c r="D254" s="18" t="s">
        <v>409</v>
      </c>
      <c r="E254" s="18" t="s">
        <v>302</v>
      </c>
      <c r="F254" s="19">
        <v>1</v>
      </c>
      <c r="G254" s="19">
        <v>0</v>
      </c>
      <c r="H254" s="19">
        <v>0</v>
      </c>
      <c r="I254" s="20"/>
      <c r="J254" s="21" t="s">
        <v>472</v>
      </c>
      <c r="K254" s="22" t="s">
        <v>2311</v>
      </c>
      <c r="L254" s="18" t="s">
        <v>2312</v>
      </c>
      <c r="M254" s="25"/>
      <c r="N254" s="24">
        <f t="shared" si="50"/>
        <v>1992</v>
      </c>
      <c r="O254" s="25">
        <v>33604</v>
      </c>
      <c r="P254" s="23" t="s">
        <v>75</v>
      </c>
      <c r="Q254" s="23" t="s">
        <v>75</v>
      </c>
      <c r="R254" s="23" t="s">
        <v>75</v>
      </c>
      <c r="S254" s="23" t="s">
        <v>75</v>
      </c>
      <c r="T254" s="23" t="s">
        <v>75</v>
      </c>
      <c r="U254" s="23" t="s">
        <v>75</v>
      </c>
      <c r="V254" s="26">
        <v>1</v>
      </c>
      <c r="W254" s="19">
        <f>IF(OR(AND(Q254&lt;&gt;"NA",Q254&lt;&gt;""),AND(S254&lt;&gt;"NA",S254&lt;&gt;""),AND(T254&lt;&gt;"NA",T254&lt;&gt;"")),1,0)</f>
        <v>0</v>
      </c>
      <c r="X254" s="19">
        <f>IF(OR(AND(S254&lt;&gt;"NA",S254&lt;&gt;""),Y254=1),1,0)</f>
        <v>0</v>
      </c>
      <c r="Y254" s="19">
        <f>IF(AND(T254&lt;&gt;"NA",T254&lt;&gt;""),1,0)</f>
        <v>0</v>
      </c>
      <c r="Z254" s="26">
        <v>-1</v>
      </c>
      <c r="AA254" s="19">
        <v>-2</v>
      </c>
      <c r="AB254" s="26">
        <v>0</v>
      </c>
      <c r="AC254" s="26">
        <v>1</v>
      </c>
      <c r="AD254" s="26">
        <v>0</v>
      </c>
      <c r="AE254" s="26">
        <v>0</v>
      </c>
      <c r="AF254" s="26">
        <v>0</v>
      </c>
      <c r="AG254" s="19">
        <v>0</v>
      </c>
      <c r="AH254" s="26">
        <v>1</v>
      </c>
      <c r="AI254" s="26">
        <v>0</v>
      </c>
      <c r="AJ254" s="18" t="s">
        <v>97</v>
      </c>
      <c r="AK254" s="18" t="s">
        <v>77</v>
      </c>
      <c r="AL254" s="21" t="s">
        <v>2313</v>
      </c>
      <c r="AM254" s="19">
        <v>4</v>
      </c>
      <c r="AN254" s="26">
        <v>-1</v>
      </c>
      <c r="AO254" s="26">
        <v>-1</v>
      </c>
      <c r="AP254" s="26">
        <v>-1</v>
      </c>
      <c r="AQ254" s="26">
        <v>-1</v>
      </c>
      <c r="AR254" s="26">
        <v>-1</v>
      </c>
      <c r="AS254" s="26">
        <v>0</v>
      </c>
      <c r="AT254" s="19">
        <v>-2</v>
      </c>
      <c r="AU254" s="26">
        <v>-3</v>
      </c>
      <c r="AV254" s="26">
        <v>0</v>
      </c>
      <c r="AW254" s="26">
        <v>0</v>
      </c>
      <c r="AX254" s="19">
        <v>0</v>
      </c>
      <c r="AY254" s="19">
        <v>0</v>
      </c>
      <c r="AZ254" s="26">
        <v>1</v>
      </c>
      <c r="BA254" s="26">
        <v>1</v>
      </c>
      <c r="BB254" s="26">
        <v>-1</v>
      </c>
      <c r="BC254" s="26">
        <v>-1</v>
      </c>
      <c r="BD254" s="28"/>
      <c r="BE254" s="20"/>
      <c r="BF254" s="26"/>
      <c r="BG254" s="26"/>
      <c r="BH254" s="26"/>
      <c r="BI254" s="26">
        <v>1</v>
      </c>
      <c r="BJ254" s="26">
        <v>-1</v>
      </c>
      <c r="BK254" s="26"/>
      <c r="BL254" s="26"/>
      <c r="BM254" s="26"/>
      <c r="BN254" s="20"/>
      <c r="BO254" s="20"/>
    </row>
    <row r="255" spans="1:67" ht="64" hidden="1" x14ac:dyDescent="0.2">
      <c r="A255" s="17" t="s">
        <v>3373</v>
      </c>
      <c r="B255" s="42"/>
      <c r="C255" s="64" t="s">
        <v>2310</v>
      </c>
      <c r="D255" s="384" t="s">
        <v>2875</v>
      </c>
      <c r="E255" s="384" t="s">
        <v>210</v>
      </c>
      <c r="F255" s="19">
        <v>1</v>
      </c>
      <c r="G255" s="19">
        <v>1</v>
      </c>
      <c r="H255" s="19">
        <v>1</v>
      </c>
      <c r="I255" s="20"/>
      <c r="J255" s="375" t="s">
        <v>472</v>
      </c>
      <c r="K255" s="22"/>
      <c r="L255" s="375" t="s">
        <v>3384</v>
      </c>
      <c r="M255" s="512">
        <v>1992</v>
      </c>
      <c r="N255" s="24">
        <v>2008</v>
      </c>
      <c r="O255" s="508">
        <v>39448</v>
      </c>
      <c r="P255" s="404" t="s">
        <v>75</v>
      </c>
      <c r="Q255" s="404" t="s">
        <v>75</v>
      </c>
      <c r="R255" s="404" t="s">
        <v>75</v>
      </c>
      <c r="S255" s="404" t="s">
        <v>75</v>
      </c>
      <c r="T255" s="404" t="s">
        <v>75</v>
      </c>
      <c r="U255" s="404" t="s">
        <v>75</v>
      </c>
      <c r="V255" s="19">
        <v>1</v>
      </c>
      <c r="W255" s="19">
        <v>0</v>
      </c>
      <c r="X255" s="19">
        <v>0</v>
      </c>
      <c r="Y255" s="19">
        <v>0</v>
      </c>
      <c r="Z255" s="19">
        <v>-1</v>
      </c>
      <c r="AA255" s="19">
        <v>-2</v>
      </c>
      <c r="AB255" s="26">
        <v>0</v>
      </c>
      <c r="AC255" s="26">
        <v>0</v>
      </c>
      <c r="AD255" s="68">
        <v>1</v>
      </c>
      <c r="AE255" s="26">
        <v>0</v>
      </c>
      <c r="AF255" s="26">
        <v>0</v>
      </c>
      <c r="AG255" s="19">
        <v>0</v>
      </c>
      <c r="AH255" s="26">
        <v>-1</v>
      </c>
      <c r="AI255" s="19">
        <v>0</v>
      </c>
      <c r="AJ255" s="384" t="s">
        <v>97</v>
      </c>
      <c r="AK255" s="384" t="s">
        <v>139</v>
      </c>
      <c r="AL255" s="375" t="s">
        <v>3603</v>
      </c>
      <c r="AM255" s="19">
        <v>5</v>
      </c>
      <c r="AN255" s="26">
        <v>-2</v>
      </c>
      <c r="AO255" s="26">
        <v>-2</v>
      </c>
      <c r="AP255" s="26">
        <v>-2</v>
      </c>
      <c r="AQ255" s="26">
        <v>-2</v>
      </c>
      <c r="AR255" s="26">
        <v>-2</v>
      </c>
      <c r="AS255" s="26">
        <v>0</v>
      </c>
      <c r="AT255" s="19">
        <v>-2</v>
      </c>
      <c r="AU255" s="26">
        <v>-3</v>
      </c>
      <c r="AV255" s="26">
        <v>0</v>
      </c>
      <c r="AW255" s="26">
        <v>0</v>
      </c>
      <c r="AX255" s="19">
        <v>0</v>
      </c>
      <c r="AY255" s="19">
        <v>0</v>
      </c>
      <c r="AZ255" s="26">
        <v>-1</v>
      </c>
      <c r="BA255" s="26">
        <v>-1</v>
      </c>
      <c r="BB255" s="26">
        <v>-1</v>
      </c>
      <c r="BC255" s="26">
        <v>-1</v>
      </c>
      <c r="BD255" s="26"/>
      <c r="BE255" s="20"/>
      <c r="BF255" s="26"/>
      <c r="BG255" s="26"/>
      <c r="BH255" s="26"/>
      <c r="BI255" s="26"/>
      <c r="BJ255" s="26"/>
      <c r="BK255" s="26"/>
      <c r="BL255" s="26"/>
      <c r="BM255" s="26"/>
      <c r="BN255" s="20"/>
      <c r="BO255" s="20"/>
    </row>
    <row r="256" spans="1:67" ht="64" hidden="1" x14ac:dyDescent="0.2">
      <c r="A256" s="64" t="s">
        <v>3373</v>
      </c>
      <c r="B256" s="17"/>
      <c r="C256" s="64" t="s">
        <v>2310</v>
      </c>
      <c r="D256" s="384" t="s">
        <v>153</v>
      </c>
      <c r="E256" s="384" t="s">
        <v>210</v>
      </c>
      <c r="F256" s="19">
        <v>1</v>
      </c>
      <c r="G256" s="19">
        <v>1</v>
      </c>
      <c r="H256" s="19">
        <v>1</v>
      </c>
      <c r="I256" s="20"/>
      <c r="J256" s="375" t="s">
        <v>3378</v>
      </c>
      <c r="K256" s="46"/>
      <c r="L256" s="375" t="s">
        <v>3379</v>
      </c>
      <c r="M256" s="25"/>
      <c r="N256" s="24">
        <v>2017</v>
      </c>
      <c r="O256" s="25">
        <v>42736</v>
      </c>
      <c r="P256" s="23" t="s">
        <v>75</v>
      </c>
      <c r="Q256" s="23" t="s">
        <v>75</v>
      </c>
      <c r="R256" s="23" t="s">
        <v>75</v>
      </c>
      <c r="S256" s="23" t="s">
        <v>75</v>
      </c>
      <c r="T256" s="23" t="s">
        <v>75</v>
      </c>
      <c r="U256" s="23" t="s">
        <v>75</v>
      </c>
      <c r="V256" s="19">
        <v>1</v>
      </c>
      <c r="W256" s="19">
        <v>0</v>
      </c>
      <c r="X256" s="19">
        <v>0</v>
      </c>
      <c r="Y256" s="19">
        <v>0</v>
      </c>
      <c r="Z256" s="19">
        <v>-1</v>
      </c>
      <c r="AA256" s="19">
        <v>-2</v>
      </c>
      <c r="AB256" s="19"/>
      <c r="AC256" s="19"/>
      <c r="AD256" s="19"/>
      <c r="AE256" s="19"/>
      <c r="AF256" s="19"/>
      <c r="AG256" s="19">
        <v>1</v>
      </c>
      <c r="AH256" s="26">
        <v>-1</v>
      </c>
      <c r="AI256" s="26">
        <v>0</v>
      </c>
      <c r="AJ256" s="384" t="s">
        <v>134</v>
      </c>
      <c r="AK256" s="384" t="s">
        <v>139</v>
      </c>
      <c r="AL256" s="375" t="s">
        <v>3380</v>
      </c>
      <c r="AM256" s="19"/>
      <c r="AN256" s="19"/>
      <c r="AO256" s="19"/>
      <c r="AP256" s="19"/>
      <c r="AQ256" s="19"/>
      <c r="AR256" s="19"/>
      <c r="AS256" s="19"/>
      <c r="AT256" s="19"/>
      <c r="AU256" s="26"/>
      <c r="AV256" s="19"/>
      <c r="AW256" s="26"/>
      <c r="AX256" s="19"/>
      <c r="AY256" s="19"/>
      <c r="AZ256" s="19"/>
      <c r="BA256" s="19"/>
      <c r="BB256" s="19"/>
      <c r="BC256" s="19"/>
      <c r="BD256" s="28"/>
      <c r="BE256" s="20"/>
      <c r="BF256" s="20"/>
      <c r="BG256" s="20"/>
      <c r="BH256" s="20"/>
      <c r="BI256" s="20"/>
      <c r="BJ256" s="19"/>
      <c r="BK256" s="20"/>
      <c r="BL256" s="20"/>
      <c r="BM256" s="20"/>
      <c r="BN256" s="20"/>
      <c r="BO256" s="20"/>
    </row>
    <row r="257" spans="1:67" ht="64" hidden="1" x14ac:dyDescent="0.2">
      <c r="A257" s="17" t="s">
        <v>78</v>
      </c>
      <c r="B257" s="42"/>
      <c r="C257" s="64" t="s">
        <v>2314</v>
      </c>
      <c r="D257" s="18" t="s">
        <v>409</v>
      </c>
      <c r="E257" s="18" t="s">
        <v>302</v>
      </c>
      <c r="F257" s="19">
        <v>1</v>
      </c>
      <c r="G257" s="19">
        <v>0</v>
      </c>
      <c r="H257" s="19">
        <v>0</v>
      </c>
      <c r="I257" s="20"/>
      <c r="J257" s="21" t="s">
        <v>472</v>
      </c>
      <c r="K257" s="22" t="s">
        <v>2311</v>
      </c>
      <c r="L257" s="18" t="s">
        <v>2312</v>
      </c>
      <c r="M257" s="25"/>
      <c r="N257" s="24">
        <f>YEAR(IF(AND(O257&lt;&gt;"NA",O257&lt;&gt;""),O257,IF(AND(P257&lt;&gt;"NA",P257&lt;&gt;""),P257,IF(AND(Q257&lt;&gt;"NA",Q257&lt;&gt;""),Q257,IF(AND(R257&lt;&gt;"NA",R257&lt;&gt;""),R257,S257)))))</f>
        <v>1992</v>
      </c>
      <c r="O257" s="25">
        <v>33604</v>
      </c>
      <c r="P257" s="23" t="s">
        <v>75</v>
      </c>
      <c r="Q257" s="23" t="s">
        <v>75</v>
      </c>
      <c r="R257" s="23" t="s">
        <v>75</v>
      </c>
      <c r="S257" s="23" t="s">
        <v>75</v>
      </c>
      <c r="T257" s="23" t="s">
        <v>75</v>
      </c>
      <c r="U257" s="23" t="s">
        <v>75</v>
      </c>
      <c r="V257" s="26">
        <v>1</v>
      </c>
      <c r="W257" s="19">
        <f>IF(OR(AND(Q257&lt;&gt;"NA",Q257&lt;&gt;""),AND(S257&lt;&gt;"NA",S257&lt;&gt;""),AND(T257&lt;&gt;"NA",T257&lt;&gt;"")),1,0)</f>
        <v>0</v>
      </c>
      <c r="X257" s="19">
        <f>IF(OR(AND(S257&lt;&gt;"NA",S257&lt;&gt;""),Y257=1),1,0)</f>
        <v>0</v>
      </c>
      <c r="Y257" s="19">
        <f>IF(AND(T257&lt;&gt;"NA",T257&lt;&gt;""),1,0)</f>
        <v>0</v>
      </c>
      <c r="Z257" s="26">
        <v>-1</v>
      </c>
      <c r="AA257" s="19">
        <v>-2</v>
      </c>
      <c r="AB257" s="26">
        <v>0</v>
      </c>
      <c r="AC257" s="26">
        <v>1</v>
      </c>
      <c r="AD257" s="26">
        <v>0</v>
      </c>
      <c r="AE257" s="26">
        <v>0</v>
      </c>
      <c r="AF257" s="26">
        <v>0</v>
      </c>
      <c r="AG257" s="19">
        <v>0</v>
      </c>
      <c r="AH257" s="26">
        <v>1</v>
      </c>
      <c r="AI257" s="26">
        <v>0</v>
      </c>
      <c r="AJ257" s="18" t="s">
        <v>97</v>
      </c>
      <c r="AK257" s="18" t="s">
        <v>77</v>
      </c>
      <c r="AL257" s="21" t="s">
        <v>2313</v>
      </c>
      <c r="AM257" s="19">
        <v>4</v>
      </c>
      <c r="AN257" s="26">
        <v>-1</v>
      </c>
      <c r="AO257" s="26">
        <v>-1</v>
      </c>
      <c r="AP257" s="26">
        <v>-1</v>
      </c>
      <c r="AQ257" s="26">
        <v>-1</v>
      </c>
      <c r="AR257" s="26">
        <v>-1</v>
      </c>
      <c r="AS257" s="26">
        <v>0</v>
      </c>
      <c r="AT257" s="19">
        <v>-2</v>
      </c>
      <c r="AU257" s="26">
        <v>-3</v>
      </c>
      <c r="AV257" s="26">
        <v>0</v>
      </c>
      <c r="AW257" s="26">
        <v>0</v>
      </c>
      <c r="AX257" s="19">
        <v>0</v>
      </c>
      <c r="AY257" s="19">
        <v>0</v>
      </c>
      <c r="AZ257" s="26">
        <v>1</v>
      </c>
      <c r="BA257" s="26">
        <v>1</v>
      </c>
      <c r="BB257" s="26">
        <v>-1</v>
      </c>
      <c r="BC257" s="26">
        <v>-1</v>
      </c>
      <c r="BD257" s="28"/>
      <c r="BE257" s="20"/>
      <c r="BF257" s="26"/>
      <c r="BG257" s="26"/>
      <c r="BH257" s="26"/>
      <c r="BI257" s="26">
        <v>1</v>
      </c>
      <c r="BJ257" s="26">
        <v>-1</v>
      </c>
      <c r="BK257" s="26"/>
      <c r="BL257" s="26"/>
      <c r="BM257" s="26"/>
      <c r="BN257" s="20"/>
      <c r="BO257" s="20"/>
    </row>
    <row r="258" spans="1:67" ht="64" hidden="1" x14ac:dyDescent="0.2">
      <c r="A258" s="17" t="s">
        <v>3373</v>
      </c>
      <c r="B258" s="42"/>
      <c r="C258" s="64" t="s">
        <v>2314</v>
      </c>
      <c r="D258" s="384" t="s">
        <v>2875</v>
      </c>
      <c r="E258" s="384" t="s">
        <v>210</v>
      </c>
      <c r="F258" s="19">
        <v>1</v>
      </c>
      <c r="G258" s="19">
        <v>1</v>
      </c>
      <c r="H258" s="19">
        <v>1</v>
      </c>
      <c r="I258" s="20"/>
      <c r="J258" s="375" t="s">
        <v>472</v>
      </c>
      <c r="K258" s="22"/>
      <c r="L258" s="375" t="s">
        <v>3384</v>
      </c>
      <c r="M258" s="512">
        <v>1992</v>
      </c>
      <c r="N258" s="24">
        <v>2008</v>
      </c>
      <c r="O258" s="508">
        <v>39448</v>
      </c>
      <c r="P258" s="404" t="s">
        <v>75</v>
      </c>
      <c r="Q258" s="404" t="s">
        <v>75</v>
      </c>
      <c r="R258" s="404" t="s">
        <v>75</v>
      </c>
      <c r="S258" s="404" t="s">
        <v>75</v>
      </c>
      <c r="T258" s="404" t="s">
        <v>75</v>
      </c>
      <c r="U258" s="404" t="s">
        <v>75</v>
      </c>
      <c r="V258" s="19">
        <v>1</v>
      </c>
      <c r="W258" s="19">
        <v>0</v>
      </c>
      <c r="X258" s="19">
        <v>0</v>
      </c>
      <c r="Y258" s="19">
        <v>0</v>
      </c>
      <c r="Z258" s="19">
        <v>-1</v>
      </c>
      <c r="AA258" s="19">
        <v>-2</v>
      </c>
      <c r="AB258" s="26">
        <v>0</v>
      </c>
      <c r="AC258" s="26">
        <v>0</v>
      </c>
      <c r="AD258" s="68">
        <v>1</v>
      </c>
      <c r="AE258" s="26">
        <v>0</v>
      </c>
      <c r="AF258" s="26">
        <v>0</v>
      </c>
      <c r="AG258" s="19">
        <v>0</v>
      </c>
      <c r="AH258" s="26">
        <v>-1</v>
      </c>
      <c r="AI258" s="19">
        <v>0</v>
      </c>
      <c r="AJ258" s="384" t="s">
        <v>97</v>
      </c>
      <c r="AK258" s="384" t="s">
        <v>139</v>
      </c>
      <c r="AL258" s="375" t="s">
        <v>3603</v>
      </c>
      <c r="AM258" s="19">
        <v>5</v>
      </c>
      <c r="AN258" s="26">
        <v>-2</v>
      </c>
      <c r="AO258" s="26">
        <v>-2</v>
      </c>
      <c r="AP258" s="26">
        <v>-2</v>
      </c>
      <c r="AQ258" s="26">
        <v>-2</v>
      </c>
      <c r="AR258" s="26">
        <v>-2</v>
      </c>
      <c r="AS258" s="26">
        <v>0</v>
      </c>
      <c r="AT258" s="19">
        <v>-2</v>
      </c>
      <c r="AU258" s="26">
        <v>-3</v>
      </c>
      <c r="AV258" s="26">
        <v>0</v>
      </c>
      <c r="AW258" s="26">
        <v>0</v>
      </c>
      <c r="AX258" s="19">
        <v>0</v>
      </c>
      <c r="AY258" s="19">
        <v>0</v>
      </c>
      <c r="AZ258" s="26">
        <v>-1</v>
      </c>
      <c r="BA258" s="26">
        <v>-1</v>
      </c>
      <c r="BB258" s="26">
        <v>-1</v>
      </c>
      <c r="BC258" s="26">
        <v>-1</v>
      </c>
      <c r="BD258" s="28"/>
      <c r="BE258" s="20"/>
      <c r="BF258" s="26"/>
      <c r="BG258" s="26"/>
      <c r="BH258" s="26"/>
      <c r="BI258" s="26"/>
      <c r="BJ258" s="26"/>
      <c r="BK258" s="26"/>
      <c r="BL258" s="26"/>
      <c r="BM258" s="26"/>
      <c r="BN258" s="20"/>
      <c r="BO258" s="20"/>
    </row>
    <row r="259" spans="1:67" ht="64" hidden="1" x14ac:dyDescent="0.2">
      <c r="A259" s="409" t="s">
        <v>3373</v>
      </c>
      <c r="B259" s="407"/>
      <c r="C259" s="409" t="s">
        <v>2314</v>
      </c>
      <c r="D259" s="411" t="s">
        <v>153</v>
      </c>
      <c r="E259" s="411" t="s">
        <v>210</v>
      </c>
      <c r="F259" s="413">
        <v>1</v>
      </c>
      <c r="G259" s="413">
        <v>1</v>
      </c>
      <c r="H259" s="413">
        <v>1</v>
      </c>
      <c r="I259" s="413"/>
      <c r="J259" s="417" t="s">
        <v>3378</v>
      </c>
      <c r="K259" s="420"/>
      <c r="L259" s="417" t="s">
        <v>3379</v>
      </c>
      <c r="M259" s="424"/>
      <c r="N259" s="425">
        <v>2017</v>
      </c>
      <c r="O259" s="424">
        <v>42736</v>
      </c>
      <c r="P259" s="23" t="s">
        <v>75</v>
      </c>
      <c r="Q259" s="23" t="s">
        <v>75</v>
      </c>
      <c r="R259" s="23" t="s">
        <v>75</v>
      </c>
      <c r="S259" s="23" t="s">
        <v>75</v>
      </c>
      <c r="T259" s="23" t="s">
        <v>75</v>
      </c>
      <c r="U259" s="23" t="s">
        <v>75</v>
      </c>
      <c r="V259" s="19">
        <v>1</v>
      </c>
      <c r="W259" s="19">
        <v>0</v>
      </c>
      <c r="X259" s="19">
        <v>0</v>
      </c>
      <c r="Y259" s="19">
        <v>0</v>
      </c>
      <c r="Z259" s="19">
        <v>-1</v>
      </c>
      <c r="AA259" s="19">
        <v>-2</v>
      </c>
      <c r="AB259" s="413"/>
      <c r="AC259" s="413"/>
      <c r="AD259" s="413"/>
      <c r="AE259" s="413"/>
      <c r="AF259" s="413"/>
      <c r="AG259" s="413">
        <v>1</v>
      </c>
      <c r="AH259" s="428">
        <v>-1</v>
      </c>
      <c r="AI259" s="428">
        <v>0</v>
      </c>
      <c r="AJ259" s="411" t="s">
        <v>134</v>
      </c>
      <c r="AK259" s="411" t="s">
        <v>139</v>
      </c>
      <c r="AL259" s="417" t="s">
        <v>3380</v>
      </c>
      <c r="AM259" s="413"/>
      <c r="AN259" s="413"/>
      <c r="AO259" s="413"/>
      <c r="AP259" s="413"/>
      <c r="AQ259" s="413"/>
      <c r="AR259" s="413"/>
      <c r="AS259" s="413"/>
      <c r="AT259" s="413"/>
      <c r="AU259" s="428"/>
      <c r="AV259" s="413"/>
      <c r="AW259" s="428"/>
      <c r="AX259" s="413"/>
      <c r="AY259" s="413"/>
      <c r="AZ259" s="413"/>
      <c r="BA259" s="413"/>
      <c r="BB259" s="413"/>
      <c r="BC259" s="413"/>
      <c r="BD259" s="434"/>
      <c r="BE259" s="413"/>
      <c r="BF259" s="413"/>
      <c r="BG259" s="413"/>
      <c r="BH259" s="413"/>
      <c r="BI259" s="413"/>
      <c r="BJ259" s="413"/>
      <c r="BK259" s="413"/>
      <c r="BL259" s="413"/>
      <c r="BM259" s="413"/>
      <c r="BN259" s="413"/>
      <c r="BO259" s="413"/>
    </row>
    <row r="260" spans="1:67" ht="64" hidden="1" x14ac:dyDescent="0.2">
      <c r="A260" s="17" t="s">
        <v>78</v>
      </c>
      <c r="B260" s="42"/>
      <c r="C260" s="64" t="s">
        <v>2315</v>
      </c>
      <c r="D260" s="18" t="s">
        <v>409</v>
      </c>
      <c r="E260" s="18" t="s">
        <v>302</v>
      </c>
      <c r="F260" s="19">
        <v>1</v>
      </c>
      <c r="G260" s="19">
        <v>0</v>
      </c>
      <c r="H260" s="19">
        <v>0</v>
      </c>
      <c r="I260" s="20"/>
      <c r="J260" s="21" t="s">
        <v>472</v>
      </c>
      <c r="K260" s="22" t="s">
        <v>2311</v>
      </c>
      <c r="L260" s="18" t="s">
        <v>2312</v>
      </c>
      <c r="M260" s="25"/>
      <c r="N260" s="24">
        <f t="shared" ref="N260:N270" si="59">YEAR(IF(AND(O260&lt;&gt;"NA",O260&lt;&gt;""),O260,IF(AND(P260&lt;&gt;"NA",P260&lt;&gt;""),P260,IF(AND(Q260&lt;&gt;"NA",Q260&lt;&gt;""),Q260,IF(AND(R260&lt;&gt;"NA",R260&lt;&gt;""),R260,S260)))))</f>
        <v>1992</v>
      </c>
      <c r="O260" s="25">
        <v>33604</v>
      </c>
      <c r="P260" s="23" t="s">
        <v>75</v>
      </c>
      <c r="Q260" s="23" t="s">
        <v>75</v>
      </c>
      <c r="R260" s="23" t="s">
        <v>75</v>
      </c>
      <c r="S260" s="23" t="s">
        <v>75</v>
      </c>
      <c r="T260" s="23" t="s">
        <v>75</v>
      </c>
      <c r="U260" s="23" t="s">
        <v>75</v>
      </c>
      <c r="V260" s="26">
        <v>1</v>
      </c>
      <c r="W260" s="19">
        <f t="shared" ref="W260:W270" si="60">IF(OR(AND(Q260&lt;&gt;"NA",Q260&lt;&gt;""),AND(S260&lt;&gt;"NA",S260&lt;&gt;""),AND(T260&lt;&gt;"NA",T260&lt;&gt;"")),1,0)</f>
        <v>0</v>
      </c>
      <c r="X260" s="19">
        <f t="shared" ref="X260:X270" si="61">IF(OR(AND(S260&lt;&gt;"NA",S260&lt;&gt;""),Y260=1),1,0)</f>
        <v>0</v>
      </c>
      <c r="Y260" s="19">
        <f t="shared" ref="Y260:Y270" si="62">IF(AND(T260&lt;&gt;"NA",T260&lt;&gt;""),1,0)</f>
        <v>0</v>
      </c>
      <c r="Z260" s="26">
        <v>-1</v>
      </c>
      <c r="AA260" s="19">
        <v>-2</v>
      </c>
      <c r="AB260" s="26">
        <v>0</v>
      </c>
      <c r="AC260" s="26">
        <v>1</v>
      </c>
      <c r="AD260" s="26">
        <v>0</v>
      </c>
      <c r="AE260" s="26">
        <v>0</v>
      </c>
      <c r="AF260" s="26">
        <v>0</v>
      </c>
      <c r="AG260" s="19">
        <v>0</v>
      </c>
      <c r="AH260" s="26">
        <v>1</v>
      </c>
      <c r="AI260" s="26">
        <v>0</v>
      </c>
      <c r="AJ260" s="18" t="s">
        <v>97</v>
      </c>
      <c r="AK260" s="18" t="s">
        <v>77</v>
      </c>
      <c r="AL260" s="21" t="s">
        <v>2313</v>
      </c>
      <c r="AM260" s="19">
        <v>4</v>
      </c>
      <c r="AN260" s="26">
        <v>-1</v>
      </c>
      <c r="AO260" s="26">
        <v>-1</v>
      </c>
      <c r="AP260" s="26">
        <v>-1</v>
      </c>
      <c r="AQ260" s="26">
        <v>-1</v>
      </c>
      <c r="AR260" s="26">
        <v>-1</v>
      </c>
      <c r="AS260" s="26">
        <v>0</v>
      </c>
      <c r="AT260" s="19">
        <v>-2</v>
      </c>
      <c r="AU260" s="26">
        <v>-3</v>
      </c>
      <c r="AV260" s="26">
        <v>0</v>
      </c>
      <c r="AW260" s="26">
        <v>0</v>
      </c>
      <c r="AX260" s="19">
        <v>0</v>
      </c>
      <c r="AY260" s="19">
        <v>0</v>
      </c>
      <c r="AZ260" s="26">
        <v>1</v>
      </c>
      <c r="BA260" s="26">
        <v>1</v>
      </c>
      <c r="BB260" s="26">
        <v>-1</v>
      </c>
      <c r="BC260" s="26">
        <v>-1</v>
      </c>
      <c r="BD260" s="28"/>
      <c r="BE260" s="20"/>
      <c r="BF260" s="26"/>
      <c r="BG260" s="26"/>
      <c r="BH260" s="26"/>
      <c r="BI260" s="26">
        <v>1</v>
      </c>
      <c r="BJ260" s="26">
        <v>-1</v>
      </c>
      <c r="BK260" s="26"/>
      <c r="BL260" s="26"/>
      <c r="BM260" s="26"/>
      <c r="BN260" s="20"/>
      <c r="BO260" s="20"/>
    </row>
    <row r="261" spans="1:67" ht="64" hidden="1" x14ac:dyDescent="0.2">
      <c r="A261" s="17" t="s">
        <v>78</v>
      </c>
      <c r="B261" s="42"/>
      <c r="C261" s="486" t="s">
        <v>2316</v>
      </c>
      <c r="D261" s="18" t="s">
        <v>409</v>
      </c>
      <c r="E261" s="18" t="s">
        <v>302</v>
      </c>
      <c r="F261" s="19">
        <v>1</v>
      </c>
      <c r="G261" s="19">
        <v>0</v>
      </c>
      <c r="H261" s="19">
        <v>0</v>
      </c>
      <c r="I261" s="20"/>
      <c r="J261" s="21" t="s">
        <v>472</v>
      </c>
      <c r="K261" s="22" t="s">
        <v>2311</v>
      </c>
      <c r="L261" s="18" t="s">
        <v>2312</v>
      </c>
      <c r="M261" s="25"/>
      <c r="N261" s="24">
        <f t="shared" si="59"/>
        <v>1992</v>
      </c>
      <c r="O261" s="25">
        <v>33604</v>
      </c>
      <c r="P261" s="23" t="s">
        <v>75</v>
      </c>
      <c r="Q261" s="23" t="s">
        <v>75</v>
      </c>
      <c r="R261" s="23" t="s">
        <v>75</v>
      </c>
      <c r="S261" s="23" t="s">
        <v>75</v>
      </c>
      <c r="T261" s="23" t="s">
        <v>75</v>
      </c>
      <c r="U261" s="23" t="s">
        <v>75</v>
      </c>
      <c r="V261" s="26">
        <v>1</v>
      </c>
      <c r="W261" s="19">
        <f t="shared" si="60"/>
        <v>0</v>
      </c>
      <c r="X261" s="19">
        <f t="shared" si="61"/>
        <v>0</v>
      </c>
      <c r="Y261" s="19">
        <f t="shared" si="62"/>
        <v>0</v>
      </c>
      <c r="Z261" s="26">
        <v>-1</v>
      </c>
      <c r="AA261" s="19">
        <v>-2</v>
      </c>
      <c r="AB261" s="26">
        <v>0</v>
      </c>
      <c r="AC261" s="26">
        <v>1</v>
      </c>
      <c r="AD261" s="26">
        <v>0</v>
      </c>
      <c r="AE261" s="26">
        <v>0</v>
      </c>
      <c r="AF261" s="26">
        <v>0</v>
      </c>
      <c r="AG261" s="19">
        <v>0</v>
      </c>
      <c r="AH261" s="26">
        <v>1</v>
      </c>
      <c r="AI261" s="26">
        <v>0</v>
      </c>
      <c r="AJ261" s="18" t="s">
        <v>97</v>
      </c>
      <c r="AK261" s="18" t="s">
        <v>77</v>
      </c>
      <c r="AL261" s="21" t="s">
        <v>2313</v>
      </c>
      <c r="AM261" s="19">
        <v>4</v>
      </c>
      <c r="AN261" s="26">
        <v>-1</v>
      </c>
      <c r="AO261" s="26">
        <v>-1</v>
      </c>
      <c r="AP261" s="26">
        <v>-1</v>
      </c>
      <c r="AQ261" s="26">
        <v>-1</v>
      </c>
      <c r="AR261" s="26">
        <v>-1</v>
      </c>
      <c r="AS261" s="26">
        <v>0</v>
      </c>
      <c r="AT261" s="19">
        <v>-2</v>
      </c>
      <c r="AU261" s="26">
        <v>-3</v>
      </c>
      <c r="AV261" s="26">
        <v>0</v>
      </c>
      <c r="AW261" s="26">
        <v>0</v>
      </c>
      <c r="AX261" s="19">
        <v>0</v>
      </c>
      <c r="AY261" s="19">
        <v>0</v>
      </c>
      <c r="AZ261" s="26">
        <v>1</v>
      </c>
      <c r="BA261" s="26">
        <v>1</v>
      </c>
      <c r="BB261" s="26">
        <v>-1</v>
      </c>
      <c r="BC261" s="26">
        <v>-1</v>
      </c>
      <c r="BD261" s="28"/>
      <c r="BE261" s="20"/>
      <c r="BF261" s="26"/>
      <c r="BG261" s="26"/>
      <c r="BH261" s="26"/>
      <c r="BI261" s="26">
        <v>1</v>
      </c>
      <c r="BJ261" s="26">
        <v>-1</v>
      </c>
      <c r="BK261" s="26"/>
      <c r="BL261" s="26"/>
      <c r="BM261" s="26"/>
      <c r="BN261" s="20"/>
      <c r="BO261" s="20"/>
    </row>
    <row r="262" spans="1:67" ht="64" hidden="1" x14ac:dyDescent="0.2">
      <c r="A262" s="17" t="s">
        <v>78</v>
      </c>
      <c r="B262" s="42"/>
      <c r="C262" s="64" t="s">
        <v>2317</v>
      </c>
      <c r="D262" s="18" t="s">
        <v>409</v>
      </c>
      <c r="E262" s="18" t="s">
        <v>302</v>
      </c>
      <c r="F262" s="19">
        <v>1</v>
      </c>
      <c r="G262" s="19">
        <v>0</v>
      </c>
      <c r="H262" s="19">
        <v>0</v>
      </c>
      <c r="I262" s="20"/>
      <c r="J262" s="21" t="s">
        <v>472</v>
      </c>
      <c r="K262" s="22" t="s">
        <v>2311</v>
      </c>
      <c r="L262" s="18" t="s">
        <v>2312</v>
      </c>
      <c r="M262" s="25"/>
      <c r="N262" s="24">
        <f t="shared" si="59"/>
        <v>1992</v>
      </c>
      <c r="O262" s="25">
        <v>33604</v>
      </c>
      <c r="P262" s="23" t="s">
        <v>75</v>
      </c>
      <c r="Q262" s="23" t="s">
        <v>75</v>
      </c>
      <c r="R262" s="23" t="s">
        <v>75</v>
      </c>
      <c r="S262" s="23" t="s">
        <v>75</v>
      </c>
      <c r="T262" s="23" t="s">
        <v>75</v>
      </c>
      <c r="U262" s="23" t="s">
        <v>75</v>
      </c>
      <c r="V262" s="26">
        <v>1</v>
      </c>
      <c r="W262" s="19">
        <f t="shared" si="60"/>
        <v>0</v>
      </c>
      <c r="X262" s="19">
        <f t="shared" si="61"/>
        <v>0</v>
      </c>
      <c r="Y262" s="19">
        <f t="shared" si="62"/>
        <v>0</v>
      </c>
      <c r="Z262" s="26">
        <v>-1</v>
      </c>
      <c r="AA262" s="19">
        <v>-2</v>
      </c>
      <c r="AB262" s="26">
        <v>0</v>
      </c>
      <c r="AC262" s="26">
        <v>1</v>
      </c>
      <c r="AD262" s="26">
        <v>0</v>
      </c>
      <c r="AE262" s="26">
        <v>0</v>
      </c>
      <c r="AF262" s="26">
        <v>0</v>
      </c>
      <c r="AG262" s="19">
        <v>0</v>
      </c>
      <c r="AH262" s="26">
        <v>1</v>
      </c>
      <c r="AI262" s="26">
        <v>0</v>
      </c>
      <c r="AJ262" s="18" t="s">
        <v>97</v>
      </c>
      <c r="AK262" s="18" t="s">
        <v>77</v>
      </c>
      <c r="AL262" s="21" t="s">
        <v>2313</v>
      </c>
      <c r="AM262" s="19">
        <v>4</v>
      </c>
      <c r="AN262" s="26">
        <v>-1</v>
      </c>
      <c r="AO262" s="26">
        <v>-1</v>
      </c>
      <c r="AP262" s="26">
        <v>-1</v>
      </c>
      <c r="AQ262" s="26">
        <v>-1</v>
      </c>
      <c r="AR262" s="26">
        <v>-1</v>
      </c>
      <c r="AS262" s="26">
        <v>0</v>
      </c>
      <c r="AT262" s="19">
        <v>-2</v>
      </c>
      <c r="AU262" s="26">
        <v>-3</v>
      </c>
      <c r="AV262" s="26">
        <v>0</v>
      </c>
      <c r="AW262" s="26">
        <v>0</v>
      </c>
      <c r="AX262" s="19">
        <v>0</v>
      </c>
      <c r="AY262" s="19">
        <v>0</v>
      </c>
      <c r="AZ262" s="26">
        <v>1</v>
      </c>
      <c r="BA262" s="26">
        <v>1</v>
      </c>
      <c r="BB262" s="26">
        <v>-1</v>
      </c>
      <c r="BC262" s="26">
        <v>-1</v>
      </c>
      <c r="BD262" s="28"/>
      <c r="BE262" s="20"/>
      <c r="BF262" s="26"/>
      <c r="BG262" s="26"/>
      <c r="BH262" s="26"/>
      <c r="BI262" s="26">
        <v>1</v>
      </c>
      <c r="BJ262" s="26">
        <v>-1</v>
      </c>
      <c r="BK262" s="26"/>
      <c r="BL262" s="26"/>
      <c r="BM262" s="26"/>
      <c r="BN262" s="20"/>
      <c r="BO262" s="20"/>
    </row>
    <row r="263" spans="1:67" ht="64" hidden="1" x14ac:dyDescent="0.2">
      <c r="A263" s="17" t="s">
        <v>78</v>
      </c>
      <c r="B263" s="42"/>
      <c r="C263" s="64" t="s">
        <v>2318</v>
      </c>
      <c r="D263" s="18" t="s">
        <v>409</v>
      </c>
      <c r="E263" s="18" t="s">
        <v>302</v>
      </c>
      <c r="F263" s="19">
        <v>1</v>
      </c>
      <c r="G263" s="19">
        <v>0</v>
      </c>
      <c r="H263" s="19">
        <v>0</v>
      </c>
      <c r="I263" s="20"/>
      <c r="J263" s="21" t="s">
        <v>472</v>
      </c>
      <c r="K263" s="22" t="s">
        <v>2311</v>
      </c>
      <c r="L263" s="18" t="s">
        <v>2312</v>
      </c>
      <c r="M263" s="25"/>
      <c r="N263" s="24">
        <f t="shared" si="59"/>
        <v>1992</v>
      </c>
      <c r="O263" s="25">
        <v>33604</v>
      </c>
      <c r="P263" s="23" t="s">
        <v>75</v>
      </c>
      <c r="Q263" s="23" t="s">
        <v>75</v>
      </c>
      <c r="R263" s="23" t="s">
        <v>75</v>
      </c>
      <c r="S263" s="23" t="s">
        <v>75</v>
      </c>
      <c r="T263" s="23" t="s">
        <v>75</v>
      </c>
      <c r="U263" s="23" t="s">
        <v>75</v>
      </c>
      <c r="V263" s="26">
        <v>1</v>
      </c>
      <c r="W263" s="19">
        <f t="shared" si="60"/>
        <v>0</v>
      </c>
      <c r="X263" s="19">
        <f t="shared" si="61"/>
        <v>0</v>
      </c>
      <c r="Y263" s="19">
        <f t="shared" si="62"/>
        <v>0</v>
      </c>
      <c r="Z263" s="26">
        <v>-1</v>
      </c>
      <c r="AA263" s="19">
        <v>-2</v>
      </c>
      <c r="AB263" s="26">
        <v>0</v>
      </c>
      <c r="AC263" s="26">
        <v>1</v>
      </c>
      <c r="AD263" s="26">
        <v>0</v>
      </c>
      <c r="AE263" s="26">
        <v>0</v>
      </c>
      <c r="AF263" s="26">
        <v>0</v>
      </c>
      <c r="AG263" s="19">
        <v>0</v>
      </c>
      <c r="AH263" s="26">
        <v>1</v>
      </c>
      <c r="AI263" s="26">
        <v>0</v>
      </c>
      <c r="AJ263" s="18" t="s">
        <v>97</v>
      </c>
      <c r="AK263" s="18" t="s">
        <v>77</v>
      </c>
      <c r="AL263" s="21" t="s">
        <v>2313</v>
      </c>
      <c r="AM263" s="19">
        <v>4</v>
      </c>
      <c r="AN263" s="26">
        <v>-1</v>
      </c>
      <c r="AO263" s="26">
        <v>-1</v>
      </c>
      <c r="AP263" s="26">
        <v>-1</v>
      </c>
      <c r="AQ263" s="26">
        <v>-1</v>
      </c>
      <c r="AR263" s="26">
        <v>-1</v>
      </c>
      <c r="AS263" s="26">
        <v>0</v>
      </c>
      <c r="AT263" s="19">
        <v>-2</v>
      </c>
      <c r="AU263" s="26">
        <v>-3</v>
      </c>
      <c r="AV263" s="26">
        <v>0</v>
      </c>
      <c r="AW263" s="26">
        <v>0</v>
      </c>
      <c r="AX263" s="19">
        <v>0</v>
      </c>
      <c r="AY263" s="19">
        <v>0</v>
      </c>
      <c r="AZ263" s="26">
        <v>1</v>
      </c>
      <c r="BA263" s="26">
        <v>1</v>
      </c>
      <c r="BB263" s="26">
        <v>-1</v>
      </c>
      <c r="BC263" s="26">
        <v>-1</v>
      </c>
      <c r="BD263" s="28"/>
      <c r="BE263" s="20"/>
      <c r="BF263" s="26"/>
      <c r="BG263" s="26"/>
      <c r="BH263" s="26"/>
      <c r="BI263" s="26">
        <v>1</v>
      </c>
      <c r="BJ263" s="26">
        <v>-1</v>
      </c>
      <c r="BK263" s="26"/>
      <c r="BL263" s="26"/>
      <c r="BM263" s="26"/>
      <c r="BN263" s="20"/>
      <c r="BO263" s="20"/>
    </row>
    <row r="264" spans="1:67" ht="64" hidden="1" x14ac:dyDescent="0.2">
      <c r="A264" s="17" t="s">
        <v>78</v>
      </c>
      <c r="B264" s="42"/>
      <c r="C264" s="64" t="s">
        <v>2319</v>
      </c>
      <c r="D264" s="18" t="s">
        <v>409</v>
      </c>
      <c r="E264" s="18" t="s">
        <v>302</v>
      </c>
      <c r="F264" s="19">
        <v>1</v>
      </c>
      <c r="G264" s="19">
        <v>0</v>
      </c>
      <c r="H264" s="19">
        <v>0</v>
      </c>
      <c r="I264" s="20"/>
      <c r="J264" s="21" t="s">
        <v>472</v>
      </c>
      <c r="K264" s="22" t="s">
        <v>2311</v>
      </c>
      <c r="L264" s="18" t="s">
        <v>2312</v>
      </c>
      <c r="M264" s="25"/>
      <c r="N264" s="24">
        <f t="shared" si="59"/>
        <v>1992</v>
      </c>
      <c r="O264" s="25">
        <v>33604</v>
      </c>
      <c r="P264" s="23" t="s">
        <v>75</v>
      </c>
      <c r="Q264" s="23" t="s">
        <v>75</v>
      </c>
      <c r="R264" s="23" t="s">
        <v>75</v>
      </c>
      <c r="S264" s="23" t="s">
        <v>75</v>
      </c>
      <c r="T264" s="23" t="s">
        <v>75</v>
      </c>
      <c r="U264" s="23" t="s">
        <v>75</v>
      </c>
      <c r="V264" s="26">
        <v>1</v>
      </c>
      <c r="W264" s="19">
        <f t="shared" si="60"/>
        <v>0</v>
      </c>
      <c r="X264" s="19">
        <f t="shared" si="61"/>
        <v>0</v>
      </c>
      <c r="Y264" s="19">
        <f t="shared" si="62"/>
        <v>0</v>
      </c>
      <c r="Z264" s="26">
        <v>-1</v>
      </c>
      <c r="AA264" s="19">
        <v>-2</v>
      </c>
      <c r="AB264" s="26">
        <v>0</v>
      </c>
      <c r="AC264" s="26">
        <v>1</v>
      </c>
      <c r="AD264" s="26">
        <v>0</v>
      </c>
      <c r="AE264" s="26">
        <v>0</v>
      </c>
      <c r="AF264" s="26">
        <v>0</v>
      </c>
      <c r="AG264" s="19">
        <v>0</v>
      </c>
      <c r="AH264" s="26">
        <v>1</v>
      </c>
      <c r="AI264" s="26">
        <v>0</v>
      </c>
      <c r="AJ264" s="18" t="s">
        <v>97</v>
      </c>
      <c r="AK264" s="18" t="s">
        <v>77</v>
      </c>
      <c r="AL264" s="21" t="s">
        <v>2313</v>
      </c>
      <c r="AM264" s="19">
        <v>4</v>
      </c>
      <c r="AN264" s="26">
        <v>-1</v>
      </c>
      <c r="AO264" s="26">
        <v>-1</v>
      </c>
      <c r="AP264" s="26">
        <v>-1</v>
      </c>
      <c r="AQ264" s="26">
        <v>-1</v>
      </c>
      <c r="AR264" s="26">
        <v>-1</v>
      </c>
      <c r="AS264" s="26">
        <v>0</v>
      </c>
      <c r="AT264" s="19">
        <v>-2</v>
      </c>
      <c r="AU264" s="26">
        <v>-3</v>
      </c>
      <c r="AV264" s="26">
        <v>0</v>
      </c>
      <c r="AW264" s="26">
        <v>0</v>
      </c>
      <c r="AX264" s="19">
        <v>0</v>
      </c>
      <c r="AY264" s="19">
        <v>0</v>
      </c>
      <c r="AZ264" s="26">
        <v>1</v>
      </c>
      <c r="BA264" s="26">
        <v>1</v>
      </c>
      <c r="BB264" s="26">
        <v>-1</v>
      </c>
      <c r="BC264" s="26">
        <v>-1</v>
      </c>
      <c r="BD264" s="28"/>
      <c r="BE264" s="20"/>
      <c r="BF264" s="26"/>
      <c r="BG264" s="26"/>
      <c r="BH264" s="26"/>
      <c r="BI264" s="26">
        <v>1</v>
      </c>
      <c r="BJ264" s="26">
        <v>-1</v>
      </c>
      <c r="BK264" s="26"/>
      <c r="BL264" s="26"/>
      <c r="BM264" s="26"/>
      <c r="BN264" s="20"/>
      <c r="BO264" s="20"/>
    </row>
    <row r="265" spans="1:67" ht="64" hidden="1" x14ac:dyDescent="0.2">
      <c r="A265" s="17" t="s">
        <v>78</v>
      </c>
      <c r="B265" s="42"/>
      <c r="C265" s="64" t="s">
        <v>2320</v>
      </c>
      <c r="D265" s="18" t="s">
        <v>409</v>
      </c>
      <c r="E265" s="18" t="s">
        <v>302</v>
      </c>
      <c r="F265" s="19">
        <v>1</v>
      </c>
      <c r="G265" s="19">
        <v>0</v>
      </c>
      <c r="H265" s="19">
        <v>0</v>
      </c>
      <c r="I265" s="20"/>
      <c r="J265" s="21" t="s">
        <v>472</v>
      </c>
      <c r="K265" s="22" t="s">
        <v>2311</v>
      </c>
      <c r="L265" s="18" t="s">
        <v>2312</v>
      </c>
      <c r="M265" s="25"/>
      <c r="N265" s="24">
        <f t="shared" si="59"/>
        <v>1992</v>
      </c>
      <c r="O265" s="25">
        <v>33604</v>
      </c>
      <c r="P265" s="23" t="s">
        <v>75</v>
      </c>
      <c r="Q265" s="23" t="s">
        <v>75</v>
      </c>
      <c r="R265" s="23" t="s">
        <v>75</v>
      </c>
      <c r="S265" s="23" t="s">
        <v>75</v>
      </c>
      <c r="T265" s="23" t="s">
        <v>75</v>
      </c>
      <c r="U265" s="23" t="s">
        <v>75</v>
      </c>
      <c r="V265" s="26">
        <v>1</v>
      </c>
      <c r="W265" s="19">
        <f t="shared" si="60"/>
        <v>0</v>
      </c>
      <c r="X265" s="19">
        <f t="shared" si="61"/>
        <v>0</v>
      </c>
      <c r="Y265" s="19">
        <f t="shared" si="62"/>
        <v>0</v>
      </c>
      <c r="Z265" s="26">
        <v>-1</v>
      </c>
      <c r="AA265" s="19">
        <v>-2</v>
      </c>
      <c r="AB265" s="26">
        <v>0</v>
      </c>
      <c r="AC265" s="26">
        <v>1</v>
      </c>
      <c r="AD265" s="26">
        <v>0</v>
      </c>
      <c r="AE265" s="26">
        <v>0</v>
      </c>
      <c r="AF265" s="26">
        <v>0</v>
      </c>
      <c r="AG265" s="19">
        <v>0</v>
      </c>
      <c r="AH265" s="26">
        <v>1</v>
      </c>
      <c r="AI265" s="26">
        <v>0</v>
      </c>
      <c r="AJ265" s="18" t="s">
        <v>97</v>
      </c>
      <c r="AK265" s="18" t="s">
        <v>77</v>
      </c>
      <c r="AL265" s="21" t="s">
        <v>2313</v>
      </c>
      <c r="AM265" s="19">
        <v>4</v>
      </c>
      <c r="AN265" s="26">
        <v>-1</v>
      </c>
      <c r="AO265" s="26">
        <v>-1</v>
      </c>
      <c r="AP265" s="26">
        <v>-1</v>
      </c>
      <c r="AQ265" s="26">
        <v>-1</v>
      </c>
      <c r="AR265" s="26">
        <v>-1</v>
      </c>
      <c r="AS265" s="26">
        <v>0</v>
      </c>
      <c r="AT265" s="19">
        <v>-2</v>
      </c>
      <c r="AU265" s="26">
        <v>-3</v>
      </c>
      <c r="AV265" s="26">
        <v>0</v>
      </c>
      <c r="AW265" s="26">
        <v>0</v>
      </c>
      <c r="AX265" s="19">
        <v>0</v>
      </c>
      <c r="AY265" s="19">
        <v>0</v>
      </c>
      <c r="AZ265" s="26">
        <v>1</v>
      </c>
      <c r="BA265" s="26">
        <v>1</v>
      </c>
      <c r="BB265" s="26">
        <v>-1</v>
      </c>
      <c r="BC265" s="26">
        <v>-1</v>
      </c>
      <c r="BD265" s="28"/>
      <c r="BE265" s="20"/>
      <c r="BF265" s="26"/>
      <c r="BG265" s="26"/>
      <c r="BH265" s="26"/>
      <c r="BI265" s="26">
        <v>1</v>
      </c>
      <c r="BJ265" s="26">
        <v>-1</v>
      </c>
      <c r="BK265" s="26"/>
      <c r="BL265" s="26"/>
      <c r="BM265" s="26"/>
      <c r="BN265" s="20"/>
      <c r="BO265" s="20"/>
    </row>
    <row r="266" spans="1:67" ht="64" hidden="1" x14ac:dyDescent="0.2">
      <c r="A266" s="17" t="s">
        <v>78</v>
      </c>
      <c r="B266" s="42"/>
      <c r="C266" s="64" t="s">
        <v>2321</v>
      </c>
      <c r="D266" s="18" t="s">
        <v>409</v>
      </c>
      <c r="E266" s="18" t="s">
        <v>302</v>
      </c>
      <c r="F266" s="19">
        <v>1</v>
      </c>
      <c r="G266" s="19">
        <v>0</v>
      </c>
      <c r="H266" s="19">
        <v>0</v>
      </c>
      <c r="I266" s="20"/>
      <c r="J266" s="21" t="s">
        <v>472</v>
      </c>
      <c r="K266" s="22" t="s">
        <v>2311</v>
      </c>
      <c r="L266" s="18" t="s">
        <v>2312</v>
      </c>
      <c r="M266" s="25"/>
      <c r="N266" s="24">
        <f t="shared" si="59"/>
        <v>1992</v>
      </c>
      <c r="O266" s="25">
        <v>33604</v>
      </c>
      <c r="P266" s="23" t="s">
        <v>75</v>
      </c>
      <c r="Q266" s="23" t="s">
        <v>75</v>
      </c>
      <c r="R266" s="23" t="s">
        <v>75</v>
      </c>
      <c r="S266" s="23" t="s">
        <v>75</v>
      </c>
      <c r="T266" s="23" t="s">
        <v>75</v>
      </c>
      <c r="U266" s="23" t="s">
        <v>75</v>
      </c>
      <c r="V266" s="26">
        <v>1</v>
      </c>
      <c r="W266" s="19">
        <f t="shared" si="60"/>
        <v>0</v>
      </c>
      <c r="X266" s="19">
        <f t="shared" si="61"/>
        <v>0</v>
      </c>
      <c r="Y266" s="19">
        <f t="shared" si="62"/>
        <v>0</v>
      </c>
      <c r="Z266" s="26">
        <v>-1</v>
      </c>
      <c r="AA266" s="19">
        <v>-2</v>
      </c>
      <c r="AB266" s="26">
        <v>0</v>
      </c>
      <c r="AC266" s="26">
        <v>1</v>
      </c>
      <c r="AD266" s="26">
        <v>0</v>
      </c>
      <c r="AE266" s="26">
        <v>0</v>
      </c>
      <c r="AF266" s="26">
        <v>0</v>
      </c>
      <c r="AG266" s="19">
        <v>0</v>
      </c>
      <c r="AH266" s="26">
        <v>1</v>
      </c>
      <c r="AI266" s="26">
        <v>0</v>
      </c>
      <c r="AJ266" s="18" t="s">
        <v>97</v>
      </c>
      <c r="AK266" s="18" t="s">
        <v>77</v>
      </c>
      <c r="AL266" s="21" t="s">
        <v>2313</v>
      </c>
      <c r="AM266" s="19">
        <v>4</v>
      </c>
      <c r="AN266" s="26">
        <v>-1</v>
      </c>
      <c r="AO266" s="26">
        <v>-1</v>
      </c>
      <c r="AP266" s="26">
        <v>-1</v>
      </c>
      <c r="AQ266" s="26">
        <v>-1</v>
      </c>
      <c r="AR266" s="26">
        <v>-1</v>
      </c>
      <c r="AS266" s="26">
        <v>0</v>
      </c>
      <c r="AT266" s="19">
        <v>-2</v>
      </c>
      <c r="AU266" s="26">
        <v>-3</v>
      </c>
      <c r="AV266" s="26">
        <v>0</v>
      </c>
      <c r="AW266" s="26">
        <v>0</v>
      </c>
      <c r="AX266" s="19">
        <v>0</v>
      </c>
      <c r="AY266" s="19">
        <v>0</v>
      </c>
      <c r="AZ266" s="26">
        <v>1</v>
      </c>
      <c r="BA266" s="26">
        <v>1</v>
      </c>
      <c r="BB266" s="26">
        <v>-1</v>
      </c>
      <c r="BC266" s="26">
        <v>-1</v>
      </c>
      <c r="BD266" s="28"/>
      <c r="BE266" s="20"/>
      <c r="BF266" s="26"/>
      <c r="BG266" s="26"/>
      <c r="BH266" s="26"/>
      <c r="BI266" s="26">
        <v>1</v>
      </c>
      <c r="BJ266" s="26">
        <v>-1</v>
      </c>
      <c r="BK266" s="26"/>
      <c r="BL266" s="26"/>
      <c r="BM266" s="26"/>
      <c r="BN266" s="20"/>
      <c r="BO266" s="20"/>
    </row>
    <row r="267" spans="1:67" ht="64" hidden="1" x14ac:dyDescent="0.2">
      <c r="A267" s="17" t="s">
        <v>78</v>
      </c>
      <c r="B267" s="42"/>
      <c r="C267" s="64" t="s">
        <v>2322</v>
      </c>
      <c r="D267" s="18" t="s">
        <v>409</v>
      </c>
      <c r="E267" s="18" t="s">
        <v>302</v>
      </c>
      <c r="F267" s="19">
        <v>1</v>
      </c>
      <c r="G267" s="19">
        <v>0</v>
      </c>
      <c r="H267" s="19">
        <v>0</v>
      </c>
      <c r="I267" s="20"/>
      <c r="J267" s="21" t="s">
        <v>472</v>
      </c>
      <c r="K267" s="22" t="s">
        <v>2311</v>
      </c>
      <c r="L267" s="18" t="s">
        <v>2312</v>
      </c>
      <c r="M267" s="25"/>
      <c r="N267" s="24">
        <f t="shared" si="59"/>
        <v>1992</v>
      </c>
      <c r="O267" s="25">
        <v>33604</v>
      </c>
      <c r="P267" s="23" t="s">
        <v>75</v>
      </c>
      <c r="Q267" s="23" t="s">
        <v>75</v>
      </c>
      <c r="R267" s="23" t="s">
        <v>75</v>
      </c>
      <c r="S267" s="23" t="s">
        <v>75</v>
      </c>
      <c r="T267" s="23" t="s">
        <v>75</v>
      </c>
      <c r="U267" s="23" t="s">
        <v>75</v>
      </c>
      <c r="V267" s="26">
        <v>1</v>
      </c>
      <c r="W267" s="19">
        <f t="shared" si="60"/>
        <v>0</v>
      </c>
      <c r="X267" s="19">
        <f t="shared" si="61"/>
        <v>0</v>
      </c>
      <c r="Y267" s="19">
        <f t="shared" si="62"/>
        <v>0</v>
      </c>
      <c r="Z267" s="26">
        <v>-1</v>
      </c>
      <c r="AA267" s="19">
        <v>-2</v>
      </c>
      <c r="AB267" s="26">
        <v>0</v>
      </c>
      <c r="AC267" s="26">
        <v>1</v>
      </c>
      <c r="AD267" s="26">
        <v>0</v>
      </c>
      <c r="AE267" s="26">
        <v>0</v>
      </c>
      <c r="AF267" s="26">
        <v>0</v>
      </c>
      <c r="AG267" s="19">
        <v>0</v>
      </c>
      <c r="AH267" s="26">
        <v>1</v>
      </c>
      <c r="AI267" s="26">
        <v>0</v>
      </c>
      <c r="AJ267" s="18" t="s">
        <v>97</v>
      </c>
      <c r="AK267" s="18" t="s">
        <v>77</v>
      </c>
      <c r="AL267" s="21" t="s">
        <v>2313</v>
      </c>
      <c r="AM267" s="19">
        <v>4</v>
      </c>
      <c r="AN267" s="26">
        <v>-1</v>
      </c>
      <c r="AO267" s="26">
        <v>-1</v>
      </c>
      <c r="AP267" s="26">
        <v>-1</v>
      </c>
      <c r="AQ267" s="26">
        <v>-1</v>
      </c>
      <c r="AR267" s="26">
        <v>-1</v>
      </c>
      <c r="AS267" s="26">
        <v>0</v>
      </c>
      <c r="AT267" s="19">
        <v>-2</v>
      </c>
      <c r="AU267" s="26">
        <v>-3</v>
      </c>
      <c r="AV267" s="26">
        <v>0</v>
      </c>
      <c r="AW267" s="26">
        <v>0</v>
      </c>
      <c r="AX267" s="19">
        <v>0</v>
      </c>
      <c r="AY267" s="19">
        <v>0</v>
      </c>
      <c r="AZ267" s="26">
        <v>1</v>
      </c>
      <c r="BA267" s="26">
        <v>1</v>
      </c>
      <c r="BB267" s="26">
        <v>-1</v>
      </c>
      <c r="BC267" s="26">
        <v>-1</v>
      </c>
      <c r="BD267" s="28"/>
      <c r="BE267" s="20"/>
      <c r="BF267" s="26"/>
      <c r="BG267" s="26"/>
      <c r="BH267" s="26"/>
      <c r="BI267" s="26">
        <v>1</v>
      </c>
      <c r="BJ267" s="26">
        <v>-1</v>
      </c>
      <c r="BK267" s="26"/>
      <c r="BL267" s="26"/>
      <c r="BM267" s="26"/>
      <c r="BN267" s="20"/>
      <c r="BO267" s="20"/>
    </row>
    <row r="268" spans="1:67" ht="64" hidden="1" x14ac:dyDescent="0.2">
      <c r="A268" s="17" t="s">
        <v>78</v>
      </c>
      <c r="B268" s="42"/>
      <c r="C268" s="64" t="s">
        <v>2323</v>
      </c>
      <c r="D268" s="18" t="s">
        <v>409</v>
      </c>
      <c r="E268" s="18" t="s">
        <v>302</v>
      </c>
      <c r="F268" s="19">
        <v>1</v>
      </c>
      <c r="G268" s="19">
        <v>0</v>
      </c>
      <c r="H268" s="19">
        <v>0</v>
      </c>
      <c r="I268" s="20"/>
      <c r="J268" s="21" t="s">
        <v>472</v>
      </c>
      <c r="K268" s="22" t="s">
        <v>2311</v>
      </c>
      <c r="L268" s="18" t="s">
        <v>2312</v>
      </c>
      <c r="M268" s="25"/>
      <c r="N268" s="24">
        <f t="shared" si="59"/>
        <v>1992</v>
      </c>
      <c r="O268" s="25">
        <v>33604</v>
      </c>
      <c r="P268" s="23" t="s">
        <v>75</v>
      </c>
      <c r="Q268" s="23" t="s">
        <v>75</v>
      </c>
      <c r="R268" s="23" t="s">
        <v>75</v>
      </c>
      <c r="S268" s="23" t="s">
        <v>75</v>
      </c>
      <c r="T268" s="23" t="s">
        <v>75</v>
      </c>
      <c r="U268" s="23" t="s">
        <v>75</v>
      </c>
      <c r="V268" s="26">
        <v>1</v>
      </c>
      <c r="W268" s="19">
        <f t="shared" si="60"/>
        <v>0</v>
      </c>
      <c r="X268" s="19">
        <f t="shared" si="61"/>
        <v>0</v>
      </c>
      <c r="Y268" s="19">
        <f t="shared" si="62"/>
        <v>0</v>
      </c>
      <c r="Z268" s="26">
        <v>-1</v>
      </c>
      <c r="AA268" s="19">
        <v>-2</v>
      </c>
      <c r="AB268" s="26">
        <v>0</v>
      </c>
      <c r="AC268" s="26">
        <v>1</v>
      </c>
      <c r="AD268" s="26">
        <v>0</v>
      </c>
      <c r="AE268" s="26">
        <v>0</v>
      </c>
      <c r="AF268" s="26">
        <v>0</v>
      </c>
      <c r="AG268" s="19">
        <v>0</v>
      </c>
      <c r="AH268" s="26">
        <v>1</v>
      </c>
      <c r="AI268" s="26">
        <v>0</v>
      </c>
      <c r="AJ268" s="18" t="s">
        <v>97</v>
      </c>
      <c r="AK268" s="18" t="s">
        <v>77</v>
      </c>
      <c r="AL268" s="21" t="s">
        <v>2313</v>
      </c>
      <c r="AM268" s="19">
        <v>4</v>
      </c>
      <c r="AN268" s="26">
        <v>-1</v>
      </c>
      <c r="AO268" s="26">
        <v>-1</v>
      </c>
      <c r="AP268" s="26">
        <v>-1</v>
      </c>
      <c r="AQ268" s="26">
        <v>-1</v>
      </c>
      <c r="AR268" s="26">
        <v>-1</v>
      </c>
      <c r="AS268" s="26">
        <v>0</v>
      </c>
      <c r="AT268" s="19">
        <v>-2</v>
      </c>
      <c r="AU268" s="26">
        <v>-3</v>
      </c>
      <c r="AV268" s="26">
        <v>0</v>
      </c>
      <c r="AW268" s="26">
        <v>0</v>
      </c>
      <c r="AX268" s="19">
        <v>0</v>
      </c>
      <c r="AY268" s="19">
        <v>0</v>
      </c>
      <c r="AZ268" s="26">
        <v>1</v>
      </c>
      <c r="BA268" s="26">
        <v>1</v>
      </c>
      <c r="BB268" s="26">
        <v>-1</v>
      </c>
      <c r="BC268" s="26">
        <v>-1</v>
      </c>
      <c r="BD268" s="28"/>
      <c r="BE268" s="20"/>
      <c r="BF268" s="26"/>
      <c r="BG268" s="26"/>
      <c r="BH268" s="26"/>
      <c r="BI268" s="26">
        <v>1</v>
      </c>
      <c r="BJ268" s="26">
        <v>-1</v>
      </c>
      <c r="BK268" s="26"/>
      <c r="BL268" s="26"/>
      <c r="BM268" s="26"/>
      <c r="BN268" s="20"/>
      <c r="BO268" s="20"/>
    </row>
    <row r="269" spans="1:67" ht="64" hidden="1" x14ac:dyDescent="0.2">
      <c r="A269" s="17" t="s">
        <v>78</v>
      </c>
      <c r="B269" s="42"/>
      <c r="C269" s="64" t="s">
        <v>2324</v>
      </c>
      <c r="D269" s="18" t="s">
        <v>409</v>
      </c>
      <c r="E269" s="18" t="s">
        <v>302</v>
      </c>
      <c r="F269" s="19">
        <v>1</v>
      </c>
      <c r="G269" s="19">
        <v>0</v>
      </c>
      <c r="H269" s="19">
        <v>0</v>
      </c>
      <c r="I269" s="20"/>
      <c r="J269" s="21" t="s">
        <v>472</v>
      </c>
      <c r="K269" s="22" t="s">
        <v>2311</v>
      </c>
      <c r="L269" s="18" t="s">
        <v>2312</v>
      </c>
      <c r="M269" s="25"/>
      <c r="N269" s="24">
        <f t="shared" si="59"/>
        <v>1992</v>
      </c>
      <c r="O269" s="25">
        <v>33604</v>
      </c>
      <c r="P269" s="23" t="s">
        <v>75</v>
      </c>
      <c r="Q269" s="23" t="s">
        <v>75</v>
      </c>
      <c r="R269" s="23" t="s">
        <v>75</v>
      </c>
      <c r="S269" s="23" t="s">
        <v>75</v>
      </c>
      <c r="T269" s="23" t="s">
        <v>75</v>
      </c>
      <c r="U269" s="23" t="s">
        <v>75</v>
      </c>
      <c r="V269" s="26">
        <v>1</v>
      </c>
      <c r="W269" s="19">
        <f t="shared" si="60"/>
        <v>0</v>
      </c>
      <c r="X269" s="19">
        <f t="shared" si="61"/>
        <v>0</v>
      </c>
      <c r="Y269" s="19">
        <f t="shared" si="62"/>
        <v>0</v>
      </c>
      <c r="Z269" s="26">
        <v>-1</v>
      </c>
      <c r="AA269" s="19">
        <v>-2</v>
      </c>
      <c r="AB269" s="26">
        <v>0</v>
      </c>
      <c r="AC269" s="26">
        <v>1</v>
      </c>
      <c r="AD269" s="26">
        <v>0</v>
      </c>
      <c r="AE269" s="26">
        <v>0</v>
      </c>
      <c r="AF269" s="26">
        <v>0</v>
      </c>
      <c r="AG269" s="19">
        <v>0</v>
      </c>
      <c r="AH269" s="26">
        <v>1</v>
      </c>
      <c r="AI269" s="26">
        <v>0</v>
      </c>
      <c r="AJ269" s="18" t="s">
        <v>97</v>
      </c>
      <c r="AK269" s="18" t="s">
        <v>77</v>
      </c>
      <c r="AL269" s="21" t="s">
        <v>2313</v>
      </c>
      <c r="AM269" s="19">
        <v>4</v>
      </c>
      <c r="AN269" s="26">
        <v>-1</v>
      </c>
      <c r="AO269" s="26">
        <v>-1</v>
      </c>
      <c r="AP269" s="26">
        <v>-1</v>
      </c>
      <c r="AQ269" s="26">
        <v>-1</v>
      </c>
      <c r="AR269" s="26">
        <v>-1</v>
      </c>
      <c r="AS269" s="26">
        <v>0</v>
      </c>
      <c r="AT269" s="19">
        <v>-2</v>
      </c>
      <c r="AU269" s="26">
        <v>-3</v>
      </c>
      <c r="AV269" s="26">
        <v>0</v>
      </c>
      <c r="AW269" s="26">
        <v>0</v>
      </c>
      <c r="AX269" s="19">
        <v>0</v>
      </c>
      <c r="AY269" s="19">
        <v>0</v>
      </c>
      <c r="AZ269" s="26">
        <v>1</v>
      </c>
      <c r="BA269" s="26">
        <v>1</v>
      </c>
      <c r="BB269" s="26">
        <v>-1</v>
      </c>
      <c r="BC269" s="26">
        <v>-1</v>
      </c>
      <c r="BD269" s="28"/>
      <c r="BE269" s="20"/>
      <c r="BF269" s="26"/>
      <c r="BG269" s="26"/>
      <c r="BH269" s="26"/>
      <c r="BI269" s="26">
        <v>1</v>
      </c>
      <c r="BJ269" s="26">
        <v>-1</v>
      </c>
      <c r="BK269" s="26"/>
      <c r="BL269" s="26"/>
      <c r="BM269" s="26"/>
      <c r="BN269" s="20"/>
      <c r="BO269" s="20"/>
    </row>
    <row r="270" spans="1:67" ht="64" hidden="1" x14ac:dyDescent="0.2">
      <c r="A270" s="17" t="s">
        <v>78</v>
      </c>
      <c r="B270" s="42"/>
      <c r="C270" s="64" t="s">
        <v>2325</v>
      </c>
      <c r="D270" s="18" t="s">
        <v>409</v>
      </c>
      <c r="E270" s="18" t="s">
        <v>302</v>
      </c>
      <c r="F270" s="19">
        <v>1</v>
      </c>
      <c r="G270" s="19">
        <v>0</v>
      </c>
      <c r="H270" s="19">
        <v>0</v>
      </c>
      <c r="I270" s="20"/>
      <c r="J270" s="21" t="s">
        <v>472</v>
      </c>
      <c r="K270" s="22" t="s">
        <v>2311</v>
      </c>
      <c r="L270" s="18" t="s">
        <v>2312</v>
      </c>
      <c r="M270" s="25"/>
      <c r="N270" s="24">
        <f t="shared" si="59"/>
        <v>1992</v>
      </c>
      <c r="O270" s="25">
        <v>33604</v>
      </c>
      <c r="P270" s="23" t="s">
        <v>75</v>
      </c>
      <c r="Q270" s="23" t="s">
        <v>75</v>
      </c>
      <c r="R270" s="23" t="s">
        <v>75</v>
      </c>
      <c r="S270" s="23" t="s">
        <v>75</v>
      </c>
      <c r="T270" s="23" t="s">
        <v>75</v>
      </c>
      <c r="U270" s="23" t="s">
        <v>75</v>
      </c>
      <c r="V270" s="26">
        <v>1</v>
      </c>
      <c r="W270" s="19">
        <f t="shared" si="60"/>
        <v>0</v>
      </c>
      <c r="X270" s="19">
        <f t="shared" si="61"/>
        <v>0</v>
      </c>
      <c r="Y270" s="19">
        <f t="shared" si="62"/>
        <v>0</v>
      </c>
      <c r="Z270" s="26">
        <v>-1</v>
      </c>
      <c r="AA270" s="19">
        <v>-2</v>
      </c>
      <c r="AB270" s="26">
        <v>0</v>
      </c>
      <c r="AC270" s="26">
        <v>1</v>
      </c>
      <c r="AD270" s="26">
        <v>0</v>
      </c>
      <c r="AE270" s="26">
        <v>0</v>
      </c>
      <c r="AF270" s="26">
        <v>0</v>
      </c>
      <c r="AG270" s="19">
        <v>0</v>
      </c>
      <c r="AH270" s="26">
        <v>1</v>
      </c>
      <c r="AI270" s="26">
        <v>0</v>
      </c>
      <c r="AJ270" s="18" t="s">
        <v>97</v>
      </c>
      <c r="AK270" s="18" t="s">
        <v>77</v>
      </c>
      <c r="AL270" s="21" t="s">
        <v>2313</v>
      </c>
      <c r="AM270" s="19">
        <v>4</v>
      </c>
      <c r="AN270" s="26">
        <v>-1</v>
      </c>
      <c r="AO270" s="26">
        <v>-1</v>
      </c>
      <c r="AP270" s="26">
        <v>-1</v>
      </c>
      <c r="AQ270" s="26">
        <v>-1</v>
      </c>
      <c r="AR270" s="26">
        <v>-1</v>
      </c>
      <c r="AS270" s="26">
        <v>0</v>
      </c>
      <c r="AT270" s="19">
        <v>-2</v>
      </c>
      <c r="AU270" s="26">
        <v>-3</v>
      </c>
      <c r="AV270" s="26">
        <v>0</v>
      </c>
      <c r="AW270" s="26">
        <v>0</v>
      </c>
      <c r="AX270" s="19">
        <v>0</v>
      </c>
      <c r="AY270" s="19">
        <v>0</v>
      </c>
      <c r="AZ270" s="26">
        <v>1</v>
      </c>
      <c r="BA270" s="26">
        <v>1</v>
      </c>
      <c r="BB270" s="26">
        <v>-1</v>
      </c>
      <c r="BC270" s="26">
        <v>-1</v>
      </c>
      <c r="BD270" s="28"/>
      <c r="BE270" s="20"/>
      <c r="BF270" s="26"/>
      <c r="BG270" s="26"/>
      <c r="BH270" s="26"/>
      <c r="BI270" s="26">
        <v>1</v>
      </c>
      <c r="BJ270" s="26">
        <v>-1</v>
      </c>
      <c r="BK270" s="26"/>
      <c r="BL270" s="26"/>
      <c r="BM270" s="26"/>
      <c r="BN270" s="20"/>
      <c r="BO270" s="20"/>
    </row>
    <row r="271" spans="1:67" ht="64" hidden="1" x14ac:dyDescent="0.2">
      <c r="A271" s="17" t="s">
        <v>3373</v>
      </c>
      <c r="B271" s="42"/>
      <c r="C271" s="64" t="s">
        <v>2325</v>
      </c>
      <c r="D271" s="384" t="s">
        <v>2875</v>
      </c>
      <c r="E271" s="384" t="s">
        <v>210</v>
      </c>
      <c r="F271" s="19">
        <v>1</v>
      </c>
      <c r="G271" s="19">
        <v>1</v>
      </c>
      <c r="H271" s="19">
        <v>1</v>
      </c>
      <c r="I271" s="20"/>
      <c r="J271" s="375" t="s">
        <v>472</v>
      </c>
      <c r="K271" s="22"/>
      <c r="L271" s="375" t="s">
        <v>3384</v>
      </c>
      <c r="M271" s="512">
        <v>1992</v>
      </c>
      <c r="N271" s="24">
        <v>2008</v>
      </c>
      <c r="O271" s="508">
        <v>39448</v>
      </c>
      <c r="P271" s="404" t="s">
        <v>75</v>
      </c>
      <c r="Q271" s="404" t="s">
        <v>75</v>
      </c>
      <c r="R271" s="404" t="s">
        <v>75</v>
      </c>
      <c r="S271" s="404" t="s">
        <v>75</v>
      </c>
      <c r="T271" s="404" t="s">
        <v>75</v>
      </c>
      <c r="U271" s="404" t="s">
        <v>75</v>
      </c>
      <c r="V271" s="19">
        <v>1</v>
      </c>
      <c r="W271" s="19">
        <v>0</v>
      </c>
      <c r="X271" s="19">
        <v>0</v>
      </c>
      <c r="Y271" s="19">
        <v>0</v>
      </c>
      <c r="Z271" s="19">
        <v>-1</v>
      </c>
      <c r="AA271" s="19">
        <v>-2</v>
      </c>
      <c r="AB271" s="26">
        <v>0</v>
      </c>
      <c r="AC271" s="26">
        <v>0</v>
      </c>
      <c r="AD271" s="68">
        <v>1</v>
      </c>
      <c r="AE271" s="26">
        <v>0</v>
      </c>
      <c r="AF271" s="26">
        <v>0</v>
      </c>
      <c r="AG271" s="19">
        <v>0</v>
      </c>
      <c r="AH271" s="26">
        <v>-1</v>
      </c>
      <c r="AI271" s="19">
        <v>0</v>
      </c>
      <c r="AJ271" s="384" t="s">
        <v>97</v>
      </c>
      <c r="AK271" s="384" t="s">
        <v>139</v>
      </c>
      <c r="AL271" s="375" t="s">
        <v>3603</v>
      </c>
      <c r="AM271" s="19">
        <v>5</v>
      </c>
      <c r="AN271" s="26">
        <v>-2</v>
      </c>
      <c r="AO271" s="26">
        <v>-2</v>
      </c>
      <c r="AP271" s="26">
        <v>-2</v>
      </c>
      <c r="AQ271" s="26">
        <v>-2</v>
      </c>
      <c r="AR271" s="26">
        <v>-2</v>
      </c>
      <c r="AS271" s="26">
        <v>0</v>
      </c>
      <c r="AT271" s="19">
        <v>-2</v>
      </c>
      <c r="AU271" s="26">
        <v>-3</v>
      </c>
      <c r="AV271" s="26">
        <v>0</v>
      </c>
      <c r="AW271" s="26">
        <v>0</v>
      </c>
      <c r="AX271" s="19">
        <v>0</v>
      </c>
      <c r="AY271" s="19">
        <v>0</v>
      </c>
      <c r="AZ271" s="26">
        <v>-1</v>
      </c>
      <c r="BA271" s="26">
        <v>-1</v>
      </c>
      <c r="BB271" s="26">
        <v>-1</v>
      </c>
      <c r="BC271" s="26">
        <v>-1</v>
      </c>
      <c r="BD271" s="28"/>
      <c r="BE271" s="20"/>
      <c r="BF271" s="26"/>
      <c r="BG271" s="26"/>
      <c r="BH271" s="26"/>
      <c r="BI271" s="26"/>
      <c r="BJ271" s="26"/>
      <c r="BK271" s="26"/>
      <c r="BL271" s="26"/>
      <c r="BM271" s="26"/>
      <c r="BN271" s="20"/>
      <c r="BO271" s="20"/>
    </row>
    <row r="272" spans="1:67" ht="64" hidden="1" x14ac:dyDescent="0.2">
      <c r="A272" s="17" t="s">
        <v>78</v>
      </c>
      <c r="B272" s="42"/>
      <c r="C272" s="64" t="s">
        <v>2326</v>
      </c>
      <c r="D272" s="18" t="s">
        <v>409</v>
      </c>
      <c r="E272" s="18" t="s">
        <v>302</v>
      </c>
      <c r="F272" s="19">
        <v>1</v>
      </c>
      <c r="G272" s="19">
        <v>0</v>
      </c>
      <c r="H272" s="19">
        <v>0</v>
      </c>
      <c r="I272" s="20"/>
      <c r="J272" s="21" t="s">
        <v>472</v>
      </c>
      <c r="K272" s="22" t="s">
        <v>2311</v>
      </c>
      <c r="L272" s="18" t="s">
        <v>2312</v>
      </c>
      <c r="M272" s="25"/>
      <c r="N272" s="24">
        <f t="shared" ref="N272:N282" si="63">YEAR(IF(AND(O272&lt;&gt;"NA",O272&lt;&gt;""),O272,IF(AND(P272&lt;&gt;"NA",P272&lt;&gt;""),P272,IF(AND(Q272&lt;&gt;"NA",Q272&lt;&gt;""),Q272,IF(AND(R272&lt;&gt;"NA",R272&lt;&gt;""),R272,S272)))))</f>
        <v>1992</v>
      </c>
      <c r="O272" s="25">
        <v>33604</v>
      </c>
      <c r="P272" s="23" t="s">
        <v>75</v>
      </c>
      <c r="Q272" s="23" t="s">
        <v>75</v>
      </c>
      <c r="R272" s="23" t="s">
        <v>75</v>
      </c>
      <c r="S272" s="23" t="s">
        <v>75</v>
      </c>
      <c r="T272" s="23" t="s">
        <v>75</v>
      </c>
      <c r="U272" s="23" t="s">
        <v>75</v>
      </c>
      <c r="V272" s="26">
        <v>1</v>
      </c>
      <c r="W272" s="19">
        <f t="shared" ref="W272:W282" si="64">IF(OR(AND(Q272&lt;&gt;"NA",Q272&lt;&gt;""),AND(S272&lt;&gt;"NA",S272&lt;&gt;""),AND(T272&lt;&gt;"NA",T272&lt;&gt;"")),1,0)</f>
        <v>0</v>
      </c>
      <c r="X272" s="19">
        <f t="shared" ref="X272:X282" si="65">IF(OR(AND(S272&lt;&gt;"NA",S272&lt;&gt;""),Y272=1),1,0)</f>
        <v>0</v>
      </c>
      <c r="Y272" s="19">
        <f t="shared" ref="Y272:Y282" si="66">IF(AND(T272&lt;&gt;"NA",T272&lt;&gt;""),1,0)</f>
        <v>0</v>
      </c>
      <c r="Z272" s="26">
        <v>-1</v>
      </c>
      <c r="AA272" s="19">
        <v>-2</v>
      </c>
      <c r="AB272" s="26">
        <v>0</v>
      </c>
      <c r="AC272" s="26">
        <v>1</v>
      </c>
      <c r="AD272" s="26">
        <v>0</v>
      </c>
      <c r="AE272" s="26">
        <v>0</v>
      </c>
      <c r="AF272" s="26">
        <v>0</v>
      </c>
      <c r="AG272" s="19">
        <v>0</v>
      </c>
      <c r="AH272" s="26">
        <v>1</v>
      </c>
      <c r="AI272" s="26">
        <v>0</v>
      </c>
      <c r="AJ272" s="18" t="s">
        <v>97</v>
      </c>
      <c r="AK272" s="18" t="s">
        <v>77</v>
      </c>
      <c r="AL272" s="21" t="s">
        <v>2313</v>
      </c>
      <c r="AM272" s="19">
        <v>4</v>
      </c>
      <c r="AN272" s="26">
        <v>-1</v>
      </c>
      <c r="AO272" s="26">
        <v>-1</v>
      </c>
      <c r="AP272" s="26">
        <v>-1</v>
      </c>
      <c r="AQ272" s="26">
        <v>-1</v>
      </c>
      <c r="AR272" s="26">
        <v>-1</v>
      </c>
      <c r="AS272" s="26">
        <v>0</v>
      </c>
      <c r="AT272" s="19">
        <v>-2</v>
      </c>
      <c r="AU272" s="26">
        <v>-3</v>
      </c>
      <c r="AV272" s="26">
        <v>0</v>
      </c>
      <c r="AW272" s="26">
        <v>0</v>
      </c>
      <c r="AX272" s="19">
        <v>0</v>
      </c>
      <c r="AY272" s="19">
        <v>0</v>
      </c>
      <c r="AZ272" s="26">
        <v>1</v>
      </c>
      <c r="BA272" s="26">
        <v>1</v>
      </c>
      <c r="BB272" s="26">
        <v>-1</v>
      </c>
      <c r="BC272" s="26">
        <v>-1</v>
      </c>
      <c r="BD272" s="28"/>
      <c r="BE272" s="20"/>
      <c r="BF272" s="26"/>
      <c r="BG272" s="26"/>
      <c r="BH272" s="26"/>
      <c r="BI272" s="26">
        <v>1</v>
      </c>
      <c r="BJ272" s="26">
        <v>-1</v>
      </c>
      <c r="BK272" s="26"/>
      <c r="BL272" s="26"/>
      <c r="BM272" s="26"/>
      <c r="BN272" s="20"/>
      <c r="BO272" s="20"/>
    </row>
    <row r="273" spans="1:67" ht="64" hidden="1" x14ac:dyDescent="0.2">
      <c r="A273" s="17" t="s">
        <v>78</v>
      </c>
      <c r="B273" s="42"/>
      <c r="C273" s="64" t="s">
        <v>2327</v>
      </c>
      <c r="D273" s="18" t="s">
        <v>409</v>
      </c>
      <c r="E273" s="18" t="s">
        <v>302</v>
      </c>
      <c r="F273" s="19">
        <v>1</v>
      </c>
      <c r="G273" s="19">
        <v>0</v>
      </c>
      <c r="H273" s="19">
        <v>0</v>
      </c>
      <c r="I273" s="20"/>
      <c r="J273" s="21" t="s">
        <v>472</v>
      </c>
      <c r="K273" s="22" t="s">
        <v>2311</v>
      </c>
      <c r="L273" s="18" t="s">
        <v>2312</v>
      </c>
      <c r="M273" s="25"/>
      <c r="N273" s="24">
        <f t="shared" si="63"/>
        <v>1992</v>
      </c>
      <c r="O273" s="25">
        <v>33604</v>
      </c>
      <c r="P273" s="23" t="s">
        <v>75</v>
      </c>
      <c r="Q273" s="23" t="s">
        <v>75</v>
      </c>
      <c r="R273" s="23" t="s">
        <v>75</v>
      </c>
      <c r="S273" s="23" t="s">
        <v>75</v>
      </c>
      <c r="T273" s="23" t="s">
        <v>75</v>
      </c>
      <c r="U273" s="23" t="s">
        <v>75</v>
      </c>
      <c r="V273" s="26">
        <v>1</v>
      </c>
      <c r="W273" s="19">
        <f t="shared" si="64"/>
        <v>0</v>
      </c>
      <c r="X273" s="19">
        <f t="shared" si="65"/>
        <v>0</v>
      </c>
      <c r="Y273" s="19">
        <f t="shared" si="66"/>
        <v>0</v>
      </c>
      <c r="Z273" s="26">
        <v>-1</v>
      </c>
      <c r="AA273" s="19">
        <v>-2</v>
      </c>
      <c r="AB273" s="26">
        <v>0</v>
      </c>
      <c r="AC273" s="26">
        <v>1</v>
      </c>
      <c r="AD273" s="26">
        <v>0</v>
      </c>
      <c r="AE273" s="26">
        <v>0</v>
      </c>
      <c r="AF273" s="26">
        <v>0</v>
      </c>
      <c r="AG273" s="19">
        <v>0</v>
      </c>
      <c r="AH273" s="26">
        <v>1</v>
      </c>
      <c r="AI273" s="26">
        <v>0</v>
      </c>
      <c r="AJ273" s="18" t="s">
        <v>97</v>
      </c>
      <c r="AK273" s="18" t="s">
        <v>77</v>
      </c>
      <c r="AL273" s="21" t="s">
        <v>2313</v>
      </c>
      <c r="AM273" s="19">
        <v>4</v>
      </c>
      <c r="AN273" s="26">
        <v>-1</v>
      </c>
      <c r="AO273" s="26">
        <v>-1</v>
      </c>
      <c r="AP273" s="26">
        <v>-1</v>
      </c>
      <c r="AQ273" s="26">
        <v>-1</v>
      </c>
      <c r="AR273" s="26">
        <v>-1</v>
      </c>
      <c r="AS273" s="26">
        <v>0</v>
      </c>
      <c r="AT273" s="19">
        <v>-2</v>
      </c>
      <c r="AU273" s="26">
        <v>-3</v>
      </c>
      <c r="AV273" s="26">
        <v>0</v>
      </c>
      <c r="AW273" s="26">
        <v>0</v>
      </c>
      <c r="AX273" s="19">
        <v>0</v>
      </c>
      <c r="AY273" s="19">
        <v>0</v>
      </c>
      <c r="AZ273" s="26">
        <v>1</v>
      </c>
      <c r="BA273" s="26">
        <v>1</v>
      </c>
      <c r="BB273" s="26">
        <v>-1</v>
      </c>
      <c r="BC273" s="26">
        <v>-1</v>
      </c>
      <c r="BD273" s="28"/>
      <c r="BE273" s="20"/>
      <c r="BF273" s="26"/>
      <c r="BG273" s="26"/>
      <c r="BH273" s="26"/>
      <c r="BI273" s="26">
        <v>1</v>
      </c>
      <c r="BJ273" s="26">
        <v>-1</v>
      </c>
      <c r="BK273" s="26"/>
      <c r="BL273" s="26"/>
      <c r="BM273" s="26"/>
      <c r="BN273" s="20"/>
      <c r="BO273" s="20"/>
    </row>
    <row r="274" spans="1:67" ht="64" hidden="1" x14ac:dyDescent="0.2">
      <c r="A274" s="17" t="s">
        <v>78</v>
      </c>
      <c r="B274" s="42"/>
      <c r="C274" s="64" t="s">
        <v>2328</v>
      </c>
      <c r="D274" s="18" t="s">
        <v>409</v>
      </c>
      <c r="E274" s="18" t="s">
        <v>302</v>
      </c>
      <c r="F274" s="19">
        <v>1</v>
      </c>
      <c r="G274" s="19">
        <v>0</v>
      </c>
      <c r="H274" s="19">
        <v>0</v>
      </c>
      <c r="I274" s="20"/>
      <c r="J274" s="21" t="s">
        <v>472</v>
      </c>
      <c r="K274" s="22" t="s">
        <v>2311</v>
      </c>
      <c r="L274" s="18" t="s">
        <v>2312</v>
      </c>
      <c r="M274" s="25"/>
      <c r="N274" s="24">
        <f t="shared" si="63"/>
        <v>1992</v>
      </c>
      <c r="O274" s="25">
        <v>33604</v>
      </c>
      <c r="P274" s="23" t="s">
        <v>75</v>
      </c>
      <c r="Q274" s="23" t="s">
        <v>75</v>
      </c>
      <c r="R274" s="23" t="s">
        <v>75</v>
      </c>
      <c r="S274" s="23" t="s">
        <v>75</v>
      </c>
      <c r="T274" s="23" t="s">
        <v>75</v>
      </c>
      <c r="U274" s="23" t="s">
        <v>75</v>
      </c>
      <c r="V274" s="26">
        <v>1</v>
      </c>
      <c r="W274" s="19">
        <f t="shared" si="64"/>
        <v>0</v>
      </c>
      <c r="X274" s="19">
        <f t="shared" si="65"/>
        <v>0</v>
      </c>
      <c r="Y274" s="19">
        <f t="shared" si="66"/>
        <v>0</v>
      </c>
      <c r="Z274" s="26">
        <v>-1</v>
      </c>
      <c r="AA274" s="19">
        <v>-2</v>
      </c>
      <c r="AB274" s="26">
        <v>0</v>
      </c>
      <c r="AC274" s="26">
        <v>1</v>
      </c>
      <c r="AD274" s="26">
        <v>0</v>
      </c>
      <c r="AE274" s="26">
        <v>0</v>
      </c>
      <c r="AF274" s="26">
        <v>0</v>
      </c>
      <c r="AG274" s="19">
        <v>0</v>
      </c>
      <c r="AH274" s="26">
        <v>1</v>
      </c>
      <c r="AI274" s="26">
        <v>0</v>
      </c>
      <c r="AJ274" s="18" t="s">
        <v>97</v>
      </c>
      <c r="AK274" s="18" t="s">
        <v>77</v>
      </c>
      <c r="AL274" s="21" t="s">
        <v>2313</v>
      </c>
      <c r="AM274" s="19">
        <v>4</v>
      </c>
      <c r="AN274" s="26">
        <v>-1</v>
      </c>
      <c r="AO274" s="26">
        <v>-1</v>
      </c>
      <c r="AP274" s="26">
        <v>-1</v>
      </c>
      <c r="AQ274" s="26">
        <v>-1</v>
      </c>
      <c r="AR274" s="26">
        <v>-1</v>
      </c>
      <c r="AS274" s="26">
        <v>0</v>
      </c>
      <c r="AT274" s="19">
        <v>-2</v>
      </c>
      <c r="AU274" s="26">
        <v>-3</v>
      </c>
      <c r="AV274" s="26">
        <v>0</v>
      </c>
      <c r="AW274" s="26">
        <v>0</v>
      </c>
      <c r="AX274" s="19">
        <v>0</v>
      </c>
      <c r="AY274" s="19">
        <v>0</v>
      </c>
      <c r="AZ274" s="26">
        <v>1</v>
      </c>
      <c r="BA274" s="26">
        <v>1</v>
      </c>
      <c r="BB274" s="26">
        <v>-1</v>
      </c>
      <c r="BC274" s="26">
        <v>-1</v>
      </c>
      <c r="BD274" s="28"/>
      <c r="BE274" s="20"/>
      <c r="BF274" s="26"/>
      <c r="BG274" s="26"/>
      <c r="BH274" s="26"/>
      <c r="BI274" s="26">
        <v>1</v>
      </c>
      <c r="BJ274" s="26">
        <v>-1</v>
      </c>
      <c r="BK274" s="26"/>
      <c r="BL274" s="26"/>
      <c r="BM274" s="26"/>
      <c r="BN274" s="20"/>
      <c r="BO274" s="20"/>
    </row>
    <row r="275" spans="1:67" ht="64" hidden="1" x14ac:dyDescent="0.2">
      <c r="A275" s="17" t="s">
        <v>78</v>
      </c>
      <c r="B275" s="42"/>
      <c r="C275" s="64" t="s">
        <v>2329</v>
      </c>
      <c r="D275" s="18" t="s">
        <v>409</v>
      </c>
      <c r="E275" s="18" t="s">
        <v>302</v>
      </c>
      <c r="F275" s="19">
        <v>1</v>
      </c>
      <c r="G275" s="19">
        <v>0</v>
      </c>
      <c r="H275" s="19">
        <v>0</v>
      </c>
      <c r="I275" s="20"/>
      <c r="J275" s="21" t="s">
        <v>472</v>
      </c>
      <c r="K275" s="22" t="s">
        <v>2311</v>
      </c>
      <c r="L275" s="18" t="s">
        <v>2312</v>
      </c>
      <c r="M275" s="25"/>
      <c r="N275" s="24">
        <f t="shared" si="63"/>
        <v>1992</v>
      </c>
      <c r="O275" s="25">
        <v>33604</v>
      </c>
      <c r="P275" s="23" t="s">
        <v>75</v>
      </c>
      <c r="Q275" s="23" t="s">
        <v>75</v>
      </c>
      <c r="R275" s="23" t="s">
        <v>75</v>
      </c>
      <c r="S275" s="23" t="s">
        <v>75</v>
      </c>
      <c r="T275" s="23" t="s">
        <v>75</v>
      </c>
      <c r="U275" s="23" t="s">
        <v>75</v>
      </c>
      <c r="V275" s="26">
        <v>1</v>
      </c>
      <c r="W275" s="19">
        <f t="shared" si="64"/>
        <v>0</v>
      </c>
      <c r="X275" s="19">
        <f t="shared" si="65"/>
        <v>0</v>
      </c>
      <c r="Y275" s="19">
        <f t="shared" si="66"/>
        <v>0</v>
      </c>
      <c r="Z275" s="26">
        <v>-1</v>
      </c>
      <c r="AA275" s="19">
        <v>-2</v>
      </c>
      <c r="AB275" s="26">
        <v>0</v>
      </c>
      <c r="AC275" s="26">
        <v>1</v>
      </c>
      <c r="AD275" s="26">
        <v>0</v>
      </c>
      <c r="AE275" s="26">
        <v>0</v>
      </c>
      <c r="AF275" s="26">
        <v>0</v>
      </c>
      <c r="AG275" s="19">
        <v>0</v>
      </c>
      <c r="AH275" s="26">
        <v>1</v>
      </c>
      <c r="AI275" s="517">
        <v>0</v>
      </c>
      <c r="AJ275" s="18" t="s">
        <v>97</v>
      </c>
      <c r="AK275" s="18" t="s">
        <v>77</v>
      </c>
      <c r="AL275" s="21" t="s">
        <v>2313</v>
      </c>
      <c r="AM275" s="19">
        <v>4</v>
      </c>
      <c r="AN275" s="26">
        <v>-1</v>
      </c>
      <c r="AO275" s="26">
        <v>-1</v>
      </c>
      <c r="AP275" s="26">
        <v>-1</v>
      </c>
      <c r="AQ275" s="26">
        <v>-1</v>
      </c>
      <c r="AR275" s="26">
        <v>-1</v>
      </c>
      <c r="AS275" s="26">
        <v>0</v>
      </c>
      <c r="AT275" s="19">
        <v>-2</v>
      </c>
      <c r="AU275" s="26">
        <v>-3</v>
      </c>
      <c r="AV275" s="26">
        <v>0</v>
      </c>
      <c r="AW275" s="26">
        <v>0</v>
      </c>
      <c r="AX275" s="19">
        <v>0</v>
      </c>
      <c r="AY275" s="19">
        <v>0</v>
      </c>
      <c r="AZ275" s="26">
        <v>1</v>
      </c>
      <c r="BA275" s="26">
        <v>1</v>
      </c>
      <c r="BB275" s="26">
        <v>-1</v>
      </c>
      <c r="BC275" s="26">
        <v>-1</v>
      </c>
      <c r="BD275" s="28"/>
      <c r="BE275" s="20"/>
      <c r="BF275" s="26"/>
      <c r="BG275" s="26"/>
      <c r="BH275" s="26"/>
      <c r="BI275" s="26">
        <v>1</v>
      </c>
      <c r="BJ275" s="26">
        <v>-1</v>
      </c>
      <c r="BK275" s="26"/>
      <c r="BL275" s="26"/>
      <c r="BM275" s="26"/>
      <c r="BN275" s="20"/>
      <c r="BO275" s="20"/>
    </row>
    <row r="276" spans="1:67" ht="64" hidden="1" x14ac:dyDescent="0.2">
      <c r="A276" s="17" t="s">
        <v>78</v>
      </c>
      <c r="B276" s="42"/>
      <c r="C276" s="64" t="s">
        <v>2330</v>
      </c>
      <c r="D276" s="18" t="s">
        <v>409</v>
      </c>
      <c r="E276" s="18" t="s">
        <v>302</v>
      </c>
      <c r="F276" s="19">
        <v>1</v>
      </c>
      <c r="G276" s="19">
        <v>0</v>
      </c>
      <c r="H276" s="19">
        <v>0</v>
      </c>
      <c r="I276" s="20"/>
      <c r="J276" s="21" t="s">
        <v>472</v>
      </c>
      <c r="K276" s="22" t="s">
        <v>2311</v>
      </c>
      <c r="L276" s="18" t="s">
        <v>2312</v>
      </c>
      <c r="M276" s="25"/>
      <c r="N276" s="24">
        <f t="shared" si="63"/>
        <v>1992</v>
      </c>
      <c r="O276" s="25">
        <v>33604</v>
      </c>
      <c r="P276" s="23" t="s">
        <v>75</v>
      </c>
      <c r="Q276" s="23" t="s">
        <v>75</v>
      </c>
      <c r="R276" s="23" t="s">
        <v>75</v>
      </c>
      <c r="S276" s="23" t="s">
        <v>75</v>
      </c>
      <c r="T276" s="23" t="s">
        <v>75</v>
      </c>
      <c r="U276" s="23" t="s">
        <v>75</v>
      </c>
      <c r="V276" s="26">
        <v>1</v>
      </c>
      <c r="W276" s="19">
        <f t="shared" si="64"/>
        <v>0</v>
      </c>
      <c r="X276" s="19">
        <f t="shared" si="65"/>
        <v>0</v>
      </c>
      <c r="Y276" s="19">
        <f t="shared" si="66"/>
        <v>0</v>
      </c>
      <c r="Z276" s="26">
        <v>-1</v>
      </c>
      <c r="AA276" s="19">
        <v>-2</v>
      </c>
      <c r="AB276" s="26">
        <v>0</v>
      </c>
      <c r="AC276" s="26">
        <v>1</v>
      </c>
      <c r="AD276" s="26">
        <v>0</v>
      </c>
      <c r="AE276" s="26">
        <v>0</v>
      </c>
      <c r="AF276" s="26">
        <v>0</v>
      </c>
      <c r="AG276" s="19">
        <v>0</v>
      </c>
      <c r="AH276" s="26">
        <v>1</v>
      </c>
      <c r="AI276" s="26">
        <v>0</v>
      </c>
      <c r="AJ276" s="18" t="s">
        <v>97</v>
      </c>
      <c r="AK276" s="18" t="s">
        <v>77</v>
      </c>
      <c r="AL276" s="21" t="s">
        <v>2313</v>
      </c>
      <c r="AM276" s="19">
        <v>4</v>
      </c>
      <c r="AN276" s="26">
        <v>-1</v>
      </c>
      <c r="AO276" s="26">
        <v>-1</v>
      </c>
      <c r="AP276" s="26">
        <v>-1</v>
      </c>
      <c r="AQ276" s="26">
        <v>-1</v>
      </c>
      <c r="AR276" s="26">
        <v>-1</v>
      </c>
      <c r="AS276" s="26">
        <v>0</v>
      </c>
      <c r="AT276" s="19">
        <v>-2</v>
      </c>
      <c r="AU276" s="26">
        <v>-3</v>
      </c>
      <c r="AV276" s="26">
        <v>0</v>
      </c>
      <c r="AW276" s="26">
        <v>0</v>
      </c>
      <c r="AX276" s="19">
        <v>0</v>
      </c>
      <c r="AY276" s="19">
        <v>0</v>
      </c>
      <c r="AZ276" s="26">
        <v>1</v>
      </c>
      <c r="BA276" s="26">
        <v>1</v>
      </c>
      <c r="BB276" s="26">
        <v>-1</v>
      </c>
      <c r="BC276" s="26">
        <v>-1</v>
      </c>
      <c r="BD276" s="28"/>
      <c r="BE276" s="20"/>
      <c r="BF276" s="26"/>
      <c r="BG276" s="26"/>
      <c r="BH276" s="26"/>
      <c r="BI276" s="26">
        <v>1</v>
      </c>
      <c r="BJ276" s="26">
        <v>-1</v>
      </c>
      <c r="BK276" s="26"/>
      <c r="BL276" s="26"/>
      <c r="BM276" s="26"/>
      <c r="BN276" s="20"/>
      <c r="BO276" s="20"/>
    </row>
    <row r="277" spans="1:67" ht="64" hidden="1" x14ac:dyDescent="0.2">
      <c r="A277" s="17" t="s">
        <v>78</v>
      </c>
      <c r="B277" s="42"/>
      <c r="C277" s="64" t="s">
        <v>2331</v>
      </c>
      <c r="D277" s="18" t="s">
        <v>409</v>
      </c>
      <c r="E277" s="18" t="s">
        <v>302</v>
      </c>
      <c r="F277" s="19">
        <v>1</v>
      </c>
      <c r="G277" s="19">
        <v>0</v>
      </c>
      <c r="H277" s="19">
        <v>0</v>
      </c>
      <c r="I277" s="20"/>
      <c r="J277" s="21" t="s">
        <v>472</v>
      </c>
      <c r="K277" s="22" t="s">
        <v>2311</v>
      </c>
      <c r="L277" s="18" t="s">
        <v>2312</v>
      </c>
      <c r="M277" s="25"/>
      <c r="N277" s="24">
        <f t="shared" si="63"/>
        <v>1992</v>
      </c>
      <c r="O277" s="25">
        <v>33604</v>
      </c>
      <c r="P277" s="23" t="s">
        <v>75</v>
      </c>
      <c r="Q277" s="23" t="s">
        <v>75</v>
      </c>
      <c r="R277" s="23" t="s">
        <v>75</v>
      </c>
      <c r="S277" s="23" t="s">
        <v>75</v>
      </c>
      <c r="T277" s="23" t="s">
        <v>75</v>
      </c>
      <c r="U277" s="23" t="s">
        <v>75</v>
      </c>
      <c r="V277" s="26">
        <v>1</v>
      </c>
      <c r="W277" s="19">
        <f t="shared" si="64"/>
        <v>0</v>
      </c>
      <c r="X277" s="19">
        <f t="shared" si="65"/>
        <v>0</v>
      </c>
      <c r="Y277" s="19">
        <f t="shared" si="66"/>
        <v>0</v>
      </c>
      <c r="Z277" s="26">
        <v>-1</v>
      </c>
      <c r="AA277" s="19">
        <v>-2</v>
      </c>
      <c r="AB277" s="26">
        <v>0</v>
      </c>
      <c r="AC277" s="26">
        <v>1</v>
      </c>
      <c r="AD277" s="26">
        <v>0</v>
      </c>
      <c r="AE277" s="26">
        <v>0</v>
      </c>
      <c r="AF277" s="26">
        <v>0</v>
      </c>
      <c r="AG277" s="19">
        <v>0</v>
      </c>
      <c r="AH277" s="26">
        <v>1</v>
      </c>
      <c r="AI277" s="26">
        <v>0</v>
      </c>
      <c r="AJ277" s="18" t="s">
        <v>97</v>
      </c>
      <c r="AK277" s="18" t="s">
        <v>77</v>
      </c>
      <c r="AL277" s="21" t="s">
        <v>2313</v>
      </c>
      <c r="AM277" s="19">
        <v>4</v>
      </c>
      <c r="AN277" s="26">
        <v>-1</v>
      </c>
      <c r="AO277" s="26">
        <v>-1</v>
      </c>
      <c r="AP277" s="26">
        <v>-1</v>
      </c>
      <c r="AQ277" s="26">
        <v>-1</v>
      </c>
      <c r="AR277" s="26">
        <v>-1</v>
      </c>
      <c r="AS277" s="26">
        <v>0</v>
      </c>
      <c r="AT277" s="19">
        <v>-2</v>
      </c>
      <c r="AU277" s="26">
        <v>-3</v>
      </c>
      <c r="AV277" s="26">
        <v>0</v>
      </c>
      <c r="AW277" s="26">
        <v>0</v>
      </c>
      <c r="AX277" s="19">
        <v>0</v>
      </c>
      <c r="AY277" s="19">
        <v>0</v>
      </c>
      <c r="AZ277" s="26">
        <v>1</v>
      </c>
      <c r="BA277" s="26">
        <v>1</v>
      </c>
      <c r="BB277" s="26">
        <v>-1</v>
      </c>
      <c r="BC277" s="26">
        <v>-1</v>
      </c>
      <c r="BD277" s="28"/>
      <c r="BE277" s="20"/>
      <c r="BF277" s="26"/>
      <c r="BG277" s="26"/>
      <c r="BH277" s="26"/>
      <c r="BI277" s="26">
        <v>1</v>
      </c>
      <c r="BJ277" s="26">
        <v>-1</v>
      </c>
      <c r="BK277" s="26"/>
      <c r="BL277" s="26"/>
      <c r="BM277" s="26"/>
      <c r="BN277" s="20"/>
      <c r="BO277" s="20"/>
    </row>
    <row r="278" spans="1:67" ht="64" hidden="1" x14ac:dyDescent="0.2">
      <c r="A278" s="17" t="s">
        <v>78</v>
      </c>
      <c r="B278" s="42"/>
      <c r="C278" s="64" t="s">
        <v>2332</v>
      </c>
      <c r="D278" s="18" t="s">
        <v>409</v>
      </c>
      <c r="E278" s="18" t="s">
        <v>302</v>
      </c>
      <c r="F278" s="19">
        <v>1</v>
      </c>
      <c r="G278" s="19">
        <v>0</v>
      </c>
      <c r="H278" s="19">
        <v>0</v>
      </c>
      <c r="I278" s="20"/>
      <c r="J278" s="21" t="s">
        <v>472</v>
      </c>
      <c r="K278" s="22" t="s">
        <v>2311</v>
      </c>
      <c r="L278" s="18" t="s">
        <v>2312</v>
      </c>
      <c r="M278" s="25"/>
      <c r="N278" s="24">
        <f t="shared" si="63"/>
        <v>1992</v>
      </c>
      <c r="O278" s="25">
        <v>33604</v>
      </c>
      <c r="P278" s="23" t="s">
        <v>75</v>
      </c>
      <c r="Q278" s="23" t="s">
        <v>75</v>
      </c>
      <c r="R278" s="23" t="s">
        <v>75</v>
      </c>
      <c r="S278" s="23" t="s">
        <v>75</v>
      </c>
      <c r="T278" s="23" t="s">
        <v>75</v>
      </c>
      <c r="U278" s="23" t="s">
        <v>75</v>
      </c>
      <c r="V278" s="26">
        <v>1</v>
      </c>
      <c r="W278" s="19">
        <f t="shared" si="64"/>
        <v>0</v>
      </c>
      <c r="X278" s="19">
        <f t="shared" si="65"/>
        <v>0</v>
      </c>
      <c r="Y278" s="19">
        <f t="shared" si="66"/>
        <v>0</v>
      </c>
      <c r="Z278" s="26">
        <v>-1</v>
      </c>
      <c r="AA278" s="19">
        <v>-2</v>
      </c>
      <c r="AB278" s="26">
        <v>0</v>
      </c>
      <c r="AC278" s="26">
        <v>1</v>
      </c>
      <c r="AD278" s="26">
        <v>0</v>
      </c>
      <c r="AE278" s="26">
        <v>0</v>
      </c>
      <c r="AF278" s="26">
        <v>0</v>
      </c>
      <c r="AG278" s="19">
        <v>0</v>
      </c>
      <c r="AH278" s="26">
        <v>1</v>
      </c>
      <c r="AI278" s="26">
        <v>0</v>
      </c>
      <c r="AJ278" s="18" t="s">
        <v>97</v>
      </c>
      <c r="AK278" s="18" t="s">
        <v>77</v>
      </c>
      <c r="AL278" s="21" t="s">
        <v>2313</v>
      </c>
      <c r="AM278" s="19">
        <v>4</v>
      </c>
      <c r="AN278" s="26">
        <v>-1</v>
      </c>
      <c r="AO278" s="26">
        <v>-1</v>
      </c>
      <c r="AP278" s="26">
        <v>-1</v>
      </c>
      <c r="AQ278" s="26">
        <v>-1</v>
      </c>
      <c r="AR278" s="26">
        <v>-1</v>
      </c>
      <c r="AS278" s="26">
        <v>0</v>
      </c>
      <c r="AT278" s="19">
        <v>-2</v>
      </c>
      <c r="AU278" s="26">
        <v>-3</v>
      </c>
      <c r="AV278" s="26">
        <v>0</v>
      </c>
      <c r="AW278" s="26">
        <v>0</v>
      </c>
      <c r="AX278" s="19">
        <v>0</v>
      </c>
      <c r="AY278" s="19">
        <v>0</v>
      </c>
      <c r="AZ278" s="26">
        <v>1</v>
      </c>
      <c r="BA278" s="26">
        <v>1</v>
      </c>
      <c r="BB278" s="26">
        <v>-1</v>
      </c>
      <c r="BC278" s="26">
        <v>-1</v>
      </c>
      <c r="BD278" s="28"/>
      <c r="BE278" s="20"/>
      <c r="BF278" s="26"/>
      <c r="BG278" s="26"/>
      <c r="BH278" s="26"/>
      <c r="BI278" s="26">
        <v>1</v>
      </c>
      <c r="BJ278" s="26">
        <v>-1</v>
      </c>
      <c r="BK278" s="26"/>
      <c r="BL278" s="26"/>
      <c r="BM278" s="26"/>
      <c r="BN278" s="20"/>
      <c r="BO278" s="20"/>
    </row>
    <row r="279" spans="1:67" ht="64" hidden="1" x14ac:dyDescent="0.2">
      <c r="A279" s="17" t="s">
        <v>78</v>
      </c>
      <c r="B279" s="42"/>
      <c r="C279" s="64" t="s">
        <v>2333</v>
      </c>
      <c r="D279" s="18" t="s">
        <v>409</v>
      </c>
      <c r="E279" s="18" t="s">
        <v>302</v>
      </c>
      <c r="F279" s="19">
        <v>1</v>
      </c>
      <c r="G279" s="19">
        <v>0</v>
      </c>
      <c r="H279" s="19">
        <v>0</v>
      </c>
      <c r="I279" s="20"/>
      <c r="J279" s="21" t="s">
        <v>472</v>
      </c>
      <c r="K279" s="22" t="s">
        <v>2311</v>
      </c>
      <c r="L279" s="18" t="s">
        <v>2312</v>
      </c>
      <c r="M279" s="25"/>
      <c r="N279" s="24">
        <f t="shared" si="63"/>
        <v>1992</v>
      </c>
      <c r="O279" s="25">
        <v>33604</v>
      </c>
      <c r="P279" s="23" t="s">
        <v>75</v>
      </c>
      <c r="Q279" s="23" t="s">
        <v>75</v>
      </c>
      <c r="R279" s="23" t="s">
        <v>75</v>
      </c>
      <c r="S279" s="23" t="s">
        <v>75</v>
      </c>
      <c r="T279" s="23" t="s">
        <v>75</v>
      </c>
      <c r="U279" s="23" t="s">
        <v>75</v>
      </c>
      <c r="V279" s="26">
        <v>1</v>
      </c>
      <c r="W279" s="19">
        <f t="shared" si="64"/>
        <v>0</v>
      </c>
      <c r="X279" s="19">
        <f t="shared" si="65"/>
        <v>0</v>
      </c>
      <c r="Y279" s="19">
        <f t="shared" si="66"/>
        <v>0</v>
      </c>
      <c r="Z279" s="26">
        <v>-1</v>
      </c>
      <c r="AA279" s="19">
        <v>-2</v>
      </c>
      <c r="AB279" s="26">
        <v>0</v>
      </c>
      <c r="AC279" s="26">
        <v>1</v>
      </c>
      <c r="AD279" s="26">
        <v>0</v>
      </c>
      <c r="AE279" s="26">
        <v>0</v>
      </c>
      <c r="AF279" s="26">
        <v>0</v>
      </c>
      <c r="AG279" s="19">
        <v>0</v>
      </c>
      <c r="AH279" s="26">
        <v>1</v>
      </c>
      <c r="AI279" s="26">
        <v>0</v>
      </c>
      <c r="AJ279" s="18" t="s">
        <v>97</v>
      </c>
      <c r="AK279" s="18" t="s">
        <v>77</v>
      </c>
      <c r="AL279" s="21" t="s">
        <v>2313</v>
      </c>
      <c r="AM279" s="19">
        <v>4</v>
      </c>
      <c r="AN279" s="26">
        <v>-1</v>
      </c>
      <c r="AO279" s="26">
        <v>-1</v>
      </c>
      <c r="AP279" s="26">
        <v>-1</v>
      </c>
      <c r="AQ279" s="26">
        <v>-1</v>
      </c>
      <c r="AR279" s="26">
        <v>-1</v>
      </c>
      <c r="AS279" s="26">
        <v>0</v>
      </c>
      <c r="AT279" s="19">
        <v>-2</v>
      </c>
      <c r="AU279" s="26">
        <v>-3</v>
      </c>
      <c r="AV279" s="26">
        <v>0</v>
      </c>
      <c r="AW279" s="26">
        <v>0</v>
      </c>
      <c r="AX279" s="19">
        <v>0</v>
      </c>
      <c r="AY279" s="19">
        <v>0</v>
      </c>
      <c r="AZ279" s="26">
        <v>1</v>
      </c>
      <c r="BA279" s="26">
        <v>1</v>
      </c>
      <c r="BB279" s="26">
        <v>-1</v>
      </c>
      <c r="BC279" s="26">
        <v>-1</v>
      </c>
      <c r="BD279" s="28"/>
      <c r="BE279" s="20"/>
      <c r="BF279" s="26"/>
      <c r="BG279" s="26"/>
      <c r="BH279" s="26"/>
      <c r="BI279" s="26">
        <v>1</v>
      </c>
      <c r="BJ279" s="26">
        <v>-1</v>
      </c>
      <c r="BK279" s="26"/>
      <c r="BL279" s="26"/>
      <c r="BM279" s="26"/>
      <c r="BN279" s="20"/>
      <c r="BO279" s="20"/>
    </row>
    <row r="280" spans="1:67" ht="64" hidden="1" x14ac:dyDescent="0.2">
      <c r="A280" s="17" t="s">
        <v>78</v>
      </c>
      <c r="B280" s="42"/>
      <c r="C280" s="64" t="s">
        <v>2334</v>
      </c>
      <c r="D280" s="18" t="s">
        <v>409</v>
      </c>
      <c r="E280" s="18" t="s">
        <v>302</v>
      </c>
      <c r="F280" s="19">
        <v>1</v>
      </c>
      <c r="G280" s="19">
        <v>0</v>
      </c>
      <c r="H280" s="19">
        <v>0</v>
      </c>
      <c r="I280" s="20"/>
      <c r="J280" s="21" t="s">
        <v>472</v>
      </c>
      <c r="K280" s="22" t="s">
        <v>2311</v>
      </c>
      <c r="L280" s="18" t="s">
        <v>2312</v>
      </c>
      <c r="M280" s="25"/>
      <c r="N280" s="24">
        <f t="shared" si="63"/>
        <v>1992</v>
      </c>
      <c r="O280" s="25">
        <v>33604</v>
      </c>
      <c r="P280" s="23" t="s">
        <v>75</v>
      </c>
      <c r="Q280" s="23" t="s">
        <v>75</v>
      </c>
      <c r="R280" s="23" t="s">
        <v>75</v>
      </c>
      <c r="S280" s="23" t="s">
        <v>75</v>
      </c>
      <c r="T280" s="23" t="s">
        <v>75</v>
      </c>
      <c r="U280" s="23" t="s">
        <v>75</v>
      </c>
      <c r="V280" s="26">
        <v>1</v>
      </c>
      <c r="W280" s="19">
        <f t="shared" si="64"/>
        <v>0</v>
      </c>
      <c r="X280" s="19">
        <f t="shared" si="65"/>
        <v>0</v>
      </c>
      <c r="Y280" s="19">
        <f t="shared" si="66"/>
        <v>0</v>
      </c>
      <c r="Z280" s="26">
        <v>-1</v>
      </c>
      <c r="AA280" s="19">
        <v>-2</v>
      </c>
      <c r="AB280" s="26">
        <v>0</v>
      </c>
      <c r="AC280" s="26">
        <v>1</v>
      </c>
      <c r="AD280" s="26">
        <v>0</v>
      </c>
      <c r="AE280" s="26">
        <v>0</v>
      </c>
      <c r="AF280" s="26">
        <v>0</v>
      </c>
      <c r="AG280" s="19">
        <v>0</v>
      </c>
      <c r="AH280" s="26">
        <v>1</v>
      </c>
      <c r="AI280" s="26">
        <v>0</v>
      </c>
      <c r="AJ280" s="18" t="s">
        <v>97</v>
      </c>
      <c r="AK280" s="18" t="s">
        <v>77</v>
      </c>
      <c r="AL280" s="21" t="s">
        <v>2313</v>
      </c>
      <c r="AM280" s="19">
        <v>4</v>
      </c>
      <c r="AN280" s="26">
        <v>-1</v>
      </c>
      <c r="AO280" s="26">
        <v>-1</v>
      </c>
      <c r="AP280" s="26">
        <v>-1</v>
      </c>
      <c r="AQ280" s="26">
        <v>-1</v>
      </c>
      <c r="AR280" s="26">
        <v>-1</v>
      </c>
      <c r="AS280" s="26">
        <v>0</v>
      </c>
      <c r="AT280" s="19">
        <v>-2</v>
      </c>
      <c r="AU280" s="26">
        <v>-3</v>
      </c>
      <c r="AV280" s="26">
        <v>0</v>
      </c>
      <c r="AW280" s="26">
        <v>0</v>
      </c>
      <c r="AX280" s="19">
        <v>0</v>
      </c>
      <c r="AY280" s="19">
        <v>0</v>
      </c>
      <c r="AZ280" s="26">
        <v>1</v>
      </c>
      <c r="BA280" s="26">
        <v>1</v>
      </c>
      <c r="BB280" s="26">
        <v>-1</v>
      </c>
      <c r="BC280" s="26">
        <v>-1</v>
      </c>
      <c r="BD280" s="28"/>
      <c r="BE280" s="20"/>
      <c r="BF280" s="26"/>
      <c r="BG280" s="26"/>
      <c r="BH280" s="26"/>
      <c r="BI280" s="26">
        <v>1</v>
      </c>
      <c r="BJ280" s="26">
        <v>-1</v>
      </c>
      <c r="BK280" s="26"/>
      <c r="BL280" s="26"/>
      <c r="BM280" s="26"/>
      <c r="BN280" s="20"/>
      <c r="BO280" s="20"/>
    </row>
    <row r="281" spans="1:67" ht="64" hidden="1" x14ac:dyDescent="0.2">
      <c r="A281" s="17" t="s">
        <v>78</v>
      </c>
      <c r="B281" s="42"/>
      <c r="C281" s="64" t="s">
        <v>2335</v>
      </c>
      <c r="D281" s="18" t="s">
        <v>409</v>
      </c>
      <c r="E281" s="18" t="s">
        <v>302</v>
      </c>
      <c r="F281" s="19">
        <v>1</v>
      </c>
      <c r="G281" s="19">
        <v>0</v>
      </c>
      <c r="H281" s="19">
        <v>0</v>
      </c>
      <c r="I281" s="20"/>
      <c r="J281" s="21" t="s">
        <v>472</v>
      </c>
      <c r="K281" s="22" t="s">
        <v>2311</v>
      </c>
      <c r="L281" s="18" t="s">
        <v>2312</v>
      </c>
      <c r="M281" s="25"/>
      <c r="N281" s="24">
        <f t="shared" si="63"/>
        <v>1992</v>
      </c>
      <c r="O281" s="25">
        <v>33604</v>
      </c>
      <c r="P281" s="23" t="s">
        <v>75</v>
      </c>
      <c r="Q281" s="23" t="s">
        <v>75</v>
      </c>
      <c r="R281" s="23" t="s">
        <v>75</v>
      </c>
      <c r="S281" s="23" t="s">
        <v>75</v>
      </c>
      <c r="T281" s="23" t="s">
        <v>75</v>
      </c>
      <c r="U281" s="23" t="s">
        <v>75</v>
      </c>
      <c r="V281" s="26">
        <v>1</v>
      </c>
      <c r="W281" s="19">
        <f t="shared" si="64"/>
        <v>0</v>
      </c>
      <c r="X281" s="19">
        <f t="shared" si="65"/>
        <v>0</v>
      </c>
      <c r="Y281" s="19">
        <f t="shared" si="66"/>
        <v>0</v>
      </c>
      <c r="Z281" s="26">
        <v>-1</v>
      </c>
      <c r="AA281" s="19">
        <v>-2</v>
      </c>
      <c r="AB281" s="26">
        <v>0</v>
      </c>
      <c r="AC281" s="26">
        <v>1</v>
      </c>
      <c r="AD281" s="26">
        <v>0</v>
      </c>
      <c r="AE281" s="26">
        <v>0</v>
      </c>
      <c r="AF281" s="26">
        <v>0</v>
      </c>
      <c r="AG281" s="19">
        <v>0</v>
      </c>
      <c r="AH281" s="26">
        <v>1</v>
      </c>
      <c r="AI281" s="26">
        <v>0</v>
      </c>
      <c r="AJ281" s="18" t="s">
        <v>97</v>
      </c>
      <c r="AK281" s="18" t="s">
        <v>77</v>
      </c>
      <c r="AL281" s="21" t="s">
        <v>2313</v>
      </c>
      <c r="AM281" s="19">
        <v>4</v>
      </c>
      <c r="AN281" s="26">
        <v>-1</v>
      </c>
      <c r="AO281" s="26">
        <v>-1</v>
      </c>
      <c r="AP281" s="26">
        <v>-1</v>
      </c>
      <c r="AQ281" s="26">
        <v>-1</v>
      </c>
      <c r="AR281" s="26">
        <v>-1</v>
      </c>
      <c r="AS281" s="26">
        <v>0</v>
      </c>
      <c r="AT281" s="19">
        <v>-2</v>
      </c>
      <c r="AU281" s="26">
        <v>-3</v>
      </c>
      <c r="AV281" s="26">
        <v>0</v>
      </c>
      <c r="AW281" s="26">
        <v>0</v>
      </c>
      <c r="AX281" s="19">
        <v>0</v>
      </c>
      <c r="AY281" s="19">
        <v>0</v>
      </c>
      <c r="AZ281" s="26">
        <v>1</v>
      </c>
      <c r="BA281" s="26">
        <v>1</v>
      </c>
      <c r="BB281" s="26">
        <v>-1</v>
      </c>
      <c r="BC281" s="26">
        <v>-1</v>
      </c>
      <c r="BD281" s="28"/>
      <c r="BE281" s="20"/>
      <c r="BF281" s="26"/>
      <c r="BG281" s="26"/>
      <c r="BH281" s="26"/>
      <c r="BI281" s="26">
        <v>1</v>
      </c>
      <c r="BJ281" s="26">
        <v>-1</v>
      </c>
      <c r="BK281" s="26"/>
      <c r="BL281" s="26"/>
      <c r="BM281" s="26"/>
      <c r="BN281" s="20"/>
      <c r="BO281" s="20"/>
    </row>
    <row r="282" spans="1:67" ht="64" hidden="1" x14ac:dyDescent="0.2">
      <c r="A282" s="17" t="s">
        <v>78</v>
      </c>
      <c r="B282" s="42"/>
      <c r="C282" s="64" t="s">
        <v>2336</v>
      </c>
      <c r="D282" s="18" t="s">
        <v>409</v>
      </c>
      <c r="E282" s="18" t="s">
        <v>302</v>
      </c>
      <c r="F282" s="19">
        <v>1</v>
      </c>
      <c r="G282" s="19">
        <v>0</v>
      </c>
      <c r="H282" s="19">
        <v>0</v>
      </c>
      <c r="I282" s="20"/>
      <c r="J282" s="21" t="s">
        <v>472</v>
      </c>
      <c r="K282" s="22" t="s">
        <v>2311</v>
      </c>
      <c r="L282" s="18" t="s">
        <v>2312</v>
      </c>
      <c r="M282" s="25"/>
      <c r="N282" s="24">
        <f t="shared" si="63"/>
        <v>1992</v>
      </c>
      <c r="O282" s="25">
        <v>33604</v>
      </c>
      <c r="P282" s="23" t="s">
        <v>75</v>
      </c>
      <c r="Q282" s="23" t="s">
        <v>75</v>
      </c>
      <c r="R282" s="23" t="s">
        <v>75</v>
      </c>
      <c r="S282" s="23" t="s">
        <v>75</v>
      </c>
      <c r="T282" s="23" t="s">
        <v>75</v>
      </c>
      <c r="U282" s="23" t="s">
        <v>75</v>
      </c>
      <c r="V282" s="26">
        <v>1</v>
      </c>
      <c r="W282" s="19">
        <f t="shared" si="64"/>
        <v>0</v>
      </c>
      <c r="X282" s="19">
        <f t="shared" si="65"/>
        <v>0</v>
      </c>
      <c r="Y282" s="19">
        <f t="shared" si="66"/>
        <v>0</v>
      </c>
      <c r="Z282" s="26">
        <v>-1</v>
      </c>
      <c r="AA282" s="19">
        <v>-2</v>
      </c>
      <c r="AB282" s="26">
        <v>0</v>
      </c>
      <c r="AC282" s="26">
        <v>1</v>
      </c>
      <c r="AD282" s="26">
        <v>0</v>
      </c>
      <c r="AE282" s="26">
        <v>0</v>
      </c>
      <c r="AF282" s="26">
        <v>0</v>
      </c>
      <c r="AG282" s="19">
        <v>0</v>
      </c>
      <c r="AH282" s="26">
        <v>1</v>
      </c>
      <c r="AI282" s="26">
        <v>0</v>
      </c>
      <c r="AJ282" s="18" t="s">
        <v>97</v>
      </c>
      <c r="AK282" s="18" t="s">
        <v>77</v>
      </c>
      <c r="AL282" s="21" t="s">
        <v>2313</v>
      </c>
      <c r="AM282" s="19">
        <v>4</v>
      </c>
      <c r="AN282" s="26">
        <v>-1</v>
      </c>
      <c r="AO282" s="26">
        <v>-1</v>
      </c>
      <c r="AP282" s="26">
        <v>-1</v>
      </c>
      <c r="AQ282" s="26">
        <v>-1</v>
      </c>
      <c r="AR282" s="26">
        <v>-1</v>
      </c>
      <c r="AS282" s="26">
        <v>0</v>
      </c>
      <c r="AT282" s="19">
        <v>-2</v>
      </c>
      <c r="AU282" s="26">
        <v>-3</v>
      </c>
      <c r="AV282" s="26">
        <v>0</v>
      </c>
      <c r="AW282" s="26">
        <v>0</v>
      </c>
      <c r="AX282" s="19">
        <v>0</v>
      </c>
      <c r="AY282" s="19">
        <v>0</v>
      </c>
      <c r="AZ282" s="26">
        <v>1</v>
      </c>
      <c r="BA282" s="26">
        <v>1</v>
      </c>
      <c r="BB282" s="26">
        <v>-1</v>
      </c>
      <c r="BC282" s="26">
        <v>-1</v>
      </c>
      <c r="BD282" s="28"/>
      <c r="BE282" s="20"/>
      <c r="BF282" s="26"/>
      <c r="BG282" s="26"/>
      <c r="BH282" s="26"/>
      <c r="BI282" s="26">
        <v>1</v>
      </c>
      <c r="BJ282" s="26">
        <v>-1</v>
      </c>
      <c r="BK282" s="26"/>
      <c r="BL282" s="26"/>
      <c r="BM282" s="26"/>
      <c r="BN282" s="20"/>
      <c r="BO282" s="20"/>
    </row>
    <row r="283" spans="1:67" ht="64" hidden="1" x14ac:dyDescent="0.2">
      <c r="A283" s="17" t="s">
        <v>3373</v>
      </c>
      <c r="B283" s="42"/>
      <c r="C283" s="64" t="s">
        <v>2336</v>
      </c>
      <c r="D283" s="384" t="s">
        <v>2875</v>
      </c>
      <c r="E283" s="384" t="s">
        <v>210</v>
      </c>
      <c r="F283" s="19">
        <v>1</v>
      </c>
      <c r="G283" s="19">
        <v>1</v>
      </c>
      <c r="H283" s="19">
        <v>1</v>
      </c>
      <c r="I283" s="20"/>
      <c r="J283" s="375" t="s">
        <v>472</v>
      </c>
      <c r="K283" s="22"/>
      <c r="L283" s="375" t="s">
        <v>3384</v>
      </c>
      <c r="M283" s="512">
        <v>1992</v>
      </c>
      <c r="N283" s="24">
        <v>2008</v>
      </c>
      <c r="O283" s="508">
        <v>39448</v>
      </c>
      <c r="P283" s="404" t="s">
        <v>75</v>
      </c>
      <c r="Q283" s="404" t="s">
        <v>75</v>
      </c>
      <c r="R283" s="404" t="s">
        <v>75</v>
      </c>
      <c r="S283" s="404" t="s">
        <v>75</v>
      </c>
      <c r="T283" s="404" t="s">
        <v>75</v>
      </c>
      <c r="U283" s="404" t="s">
        <v>75</v>
      </c>
      <c r="V283" s="19">
        <v>1</v>
      </c>
      <c r="W283" s="19">
        <v>0</v>
      </c>
      <c r="X283" s="19">
        <v>0</v>
      </c>
      <c r="Y283" s="19">
        <v>0</v>
      </c>
      <c r="Z283" s="19">
        <v>-1</v>
      </c>
      <c r="AA283" s="19">
        <v>-2</v>
      </c>
      <c r="AB283" s="26">
        <v>0</v>
      </c>
      <c r="AC283" s="26">
        <v>0</v>
      </c>
      <c r="AD283" s="68">
        <v>1</v>
      </c>
      <c r="AE283" s="26">
        <v>0</v>
      </c>
      <c r="AF283" s="26">
        <v>0</v>
      </c>
      <c r="AG283" s="19">
        <v>0</v>
      </c>
      <c r="AH283" s="26">
        <v>-1</v>
      </c>
      <c r="AI283" s="19">
        <v>0</v>
      </c>
      <c r="AJ283" s="384" t="s">
        <v>97</v>
      </c>
      <c r="AK283" s="384" t="s">
        <v>139</v>
      </c>
      <c r="AL283" s="375" t="s">
        <v>3603</v>
      </c>
      <c r="AM283" s="19">
        <v>5</v>
      </c>
      <c r="AN283" s="26">
        <v>-2</v>
      </c>
      <c r="AO283" s="26">
        <v>-2</v>
      </c>
      <c r="AP283" s="26">
        <v>-2</v>
      </c>
      <c r="AQ283" s="26">
        <v>-2</v>
      </c>
      <c r="AR283" s="26">
        <v>-2</v>
      </c>
      <c r="AS283" s="26">
        <v>0</v>
      </c>
      <c r="AT283" s="19">
        <v>-2</v>
      </c>
      <c r="AU283" s="26">
        <v>-3</v>
      </c>
      <c r="AV283" s="26">
        <v>0</v>
      </c>
      <c r="AW283" s="26">
        <v>0</v>
      </c>
      <c r="AX283" s="19">
        <v>0</v>
      </c>
      <c r="AY283" s="19">
        <v>0</v>
      </c>
      <c r="AZ283" s="26">
        <v>-1</v>
      </c>
      <c r="BA283" s="26">
        <v>-1</v>
      </c>
      <c r="BB283" s="26">
        <v>-1</v>
      </c>
      <c r="BC283" s="26">
        <v>-1</v>
      </c>
      <c r="BD283" s="28"/>
      <c r="BE283" s="20"/>
      <c r="BF283" s="26"/>
      <c r="BG283" s="26"/>
      <c r="BH283" s="26"/>
      <c r="BI283" s="26"/>
      <c r="BJ283" s="26"/>
      <c r="BK283" s="26"/>
      <c r="BL283" s="26"/>
      <c r="BM283" s="26"/>
      <c r="BN283" s="20"/>
      <c r="BO283" s="20"/>
    </row>
    <row r="284" spans="1:67" ht="64" hidden="1" x14ac:dyDescent="0.2">
      <c r="A284" s="17" t="s">
        <v>78</v>
      </c>
      <c r="B284" s="42"/>
      <c r="C284" s="64" t="s">
        <v>2337</v>
      </c>
      <c r="D284" s="18" t="s">
        <v>409</v>
      </c>
      <c r="E284" s="18" t="s">
        <v>302</v>
      </c>
      <c r="F284" s="19">
        <v>1</v>
      </c>
      <c r="G284" s="19">
        <v>0</v>
      </c>
      <c r="H284" s="19">
        <v>0</v>
      </c>
      <c r="I284" s="20"/>
      <c r="J284" s="21" t="s">
        <v>472</v>
      </c>
      <c r="K284" s="22" t="s">
        <v>2311</v>
      </c>
      <c r="L284" s="18" t="s">
        <v>2312</v>
      </c>
      <c r="M284" s="25"/>
      <c r="N284" s="24">
        <f t="shared" ref="N284:N294" si="67">YEAR(IF(AND(O284&lt;&gt;"NA",O284&lt;&gt;""),O284,IF(AND(P284&lt;&gt;"NA",P284&lt;&gt;""),P284,IF(AND(Q284&lt;&gt;"NA",Q284&lt;&gt;""),Q284,IF(AND(R284&lt;&gt;"NA",R284&lt;&gt;""),R284,S284)))))</f>
        <v>1992</v>
      </c>
      <c r="O284" s="25">
        <v>33604</v>
      </c>
      <c r="P284" s="23" t="s">
        <v>75</v>
      </c>
      <c r="Q284" s="23" t="s">
        <v>75</v>
      </c>
      <c r="R284" s="23" t="s">
        <v>75</v>
      </c>
      <c r="S284" s="23" t="s">
        <v>75</v>
      </c>
      <c r="T284" s="23" t="s">
        <v>75</v>
      </c>
      <c r="U284" s="23" t="s">
        <v>75</v>
      </c>
      <c r="V284" s="26">
        <v>1</v>
      </c>
      <c r="W284" s="19">
        <f t="shared" ref="W284:W294" si="68">IF(OR(AND(Q284&lt;&gt;"NA",Q284&lt;&gt;""),AND(S284&lt;&gt;"NA",S284&lt;&gt;""),AND(T284&lt;&gt;"NA",T284&lt;&gt;"")),1,0)</f>
        <v>0</v>
      </c>
      <c r="X284" s="19">
        <f t="shared" ref="X284:X294" si="69">IF(OR(AND(S284&lt;&gt;"NA",S284&lt;&gt;""),Y284=1),1,0)</f>
        <v>0</v>
      </c>
      <c r="Y284" s="19">
        <f t="shared" ref="Y284:Y294" si="70">IF(AND(T284&lt;&gt;"NA",T284&lt;&gt;""),1,0)</f>
        <v>0</v>
      </c>
      <c r="Z284" s="26">
        <v>-1</v>
      </c>
      <c r="AA284" s="19">
        <v>-2</v>
      </c>
      <c r="AB284" s="26">
        <v>0</v>
      </c>
      <c r="AC284" s="26">
        <v>1</v>
      </c>
      <c r="AD284" s="26">
        <v>0</v>
      </c>
      <c r="AE284" s="26">
        <v>0</v>
      </c>
      <c r="AF284" s="26">
        <v>0</v>
      </c>
      <c r="AG284" s="19">
        <v>0</v>
      </c>
      <c r="AH284" s="26">
        <v>1</v>
      </c>
      <c r="AI284" s="26">
        <v>0</v>
      </c>
      <c r="AJ284" s="18" t="s">
        <v>97</v>
      </c>
      <c r="AK284" s="18" t="s">
        <v>77</v>
      </c>
      <c r="AL284" s="21" t="s">
        <v>2313</v>
      </c>
      <c r="AM284" s="19">
        <v>4</v>
      </c>
      <c r="AN284" s="26">
        <v>-1</v>
      </c>
      <c r="AO284" s="26">
        <v>-1</v>
      </c>
      <c r="AP284" s="26">
        <v>-1</v>
      </c>
      <c r="AQ284" s="26">
        <v>-1</v>
      </c>
      <c r="AR284" s="26">
        <v>-1</v>
      </c>
      <c r="AS284" s="26">
        <v>0</v>
      </c>
      <c r="AT284" s="19">
        <v>-2</v>
      </c>
      <c r="AU284" s="26">
        <v>-3</v>
      </c>
      <c r="AV284" s="26">
        <v>0</v>
      </c>
      <c r="AW284" s="26">
        <v>0</v>
      </c>
      <c r="AX284" s="19">
        <v>0</v>
      </c>
      <c r="AY284" s="19">
        <v>0</v>
      </c>
      <c r="AZ284" s="26">
        <v>1</v>
      </c>
      <c r="BA284" s="26">
        <v>1</v>
      </c>
      <c r="BB284" s="26">
        <v>-1</v>
      </c>
      <c r="BC284" s="26">
        <v>-1</v>
      </c>
      <c r="BD284" s="28"/>
      <c r="BE284" s="20"/>
      <c r="BF284" s="26"/>
      <c r="BG284" s="26"/>
      <c r="BH284" s="26"/>
      <c r="BI284" s="26">
        <v>1</v>
      </c>
      <c r="BJ284" s="26">
        <v>-1</v>
      </c>
      <c r="BK284" s="26"/>
      <c r="BL284" s="26"/>
      <c r="BM284" s="26"/>
      <c r="BN284" s="20"/>
      <c r="BO284" s="20"/>
    </row>
    <row r="285" spans="1:67" ht="64" hidden="1" x14ac:dyDescent="0.2">
      <c r="A285" s="17" t="s">
        <v>78</v>
      </c>
      <c r="B285" s="42"/>
      <c r="C285" s="64" t="s">
        <v>2338</v>
      </c>
      <c r="D285" s="18" t="s">
        <v>409</v>
      </c>
      <c r="E285" s="18" t="s">
        <v>302</v>
      </c>
      <c r="F285" s="19">
        <v>1</v>
      </c>
      <c r="G285" s="19">
        <v>0</v>
      </c>
      <c r="H285" s="19">
        <v>0</v>
      </c>
      <c r="I285" s="20"/>
      <c r="J285" s="21" t="s">
        <v>472</v>
      </c>
      <c r="K285" s="22" t="s">
        <v>2311</v>
      </c>
      <c r="L285" s="18" t="s">
        <v>2312</v>
      </c>
      <c r="M285" s="25"/>
      <c r="N285" s="24">
        <f t="shared" si="67"/>
        <v>1992</v>
      </c>
      <c r="O285" s="25">
        <v>33604</v>
      </c>
      <c r="P285" s="23" t="s">
        <v>75</v>
      </c>
      <c r="Q285" s="23" t="s">
        <v>75</v>
      </c>
      <c r="R285" s="23" t="s">
        <v>75</v>
      </c>
      <c r="S285" s="23" t="s">
        <v>75</v>
      </c>
      <c r="T285" s="23" t="s">
        <v>75</v>
      </c>
      <c r="U285" s="23" t="s">
        <v>75</v>
      </c>
      <c r="V285" s="26">
        <v>1</v>
      </c>
      <c r="W285" s="19">
        <f t="shared" si="68"/>
        <v>0</v>
      </c>
      <c r="X285" s="19">
        <f t="shared" si="69"/>
        <v>0</v>
      </c>
      <c r="Y285" s="19">
        <f t="shared" si="70"/>
        <v>0</v>
      </c>
      <c r="Z285" s="26">
        <v>-1</v>
      </c>
      <c r="AA285" s="19">
        <v>-2</v>
      </c>
      <c r="AB285" s="26">
        <v>0</v>
      </c>
      <c r="AC285" s="26">
        <v>1</v>
      </c>
      <c r="AD285" s="26">
        <v>0</v>
      </c>
      <c r="AE285" s="26">
        <v>0</v>
      </c>
      <c r="AF285" s="26">
        <v>0</v>
      </c>
      <c r="AG285" s="19">
        <v>0</v>
      </c>
      <c r="AH285" s="26">
        <v>1</v>
      </c>
      <c r="AI285" s="26">
        <v>0</v>
      </c>
      <c r="AJ285" s="18" t="s">
        <v>97</v>
      </c>
      <c r="AK285" s="18" t="s">
        <v>77</v>
      </c>
      <c r="AL285" s="21" t="s">
        <v>2313</v>
      </c>
      <c r="AM285" s="19">
        <v>4</v>
      </c>
      <c r="AN285" s="26">
        <v>-1</v>
      </c>
      <c r="AO285" s="26">
        <v>-1</v>
      </c>
      <c r="AP285" s="26">
        <v>-1</v>
      </c>
      <c r="AQ285" s="26">
        <v>-1</v>
      </c>
      <c r="AR285" s="26">
        <v>-1</v>
      </c>
      <c r="AS285" s="26">
        <v>0</v>
      </c>
      <c r="AT285" s="19">
        <v>-2</v>
      </c>
      <c r="AU285" s="26">
        <v>-3</v>
      </c>
      <c r="AV285" s="26">
        <v>0</v>
      </c>
      <c r="AW285" s="26">
        <v>0</v>
      </c>
      <c r="AX285" s="19">
        <v>0</v>
      </c>
      <c r="AY285" s="19">
        <v>0</v>
      </c>
      <c r="AZ285" s="26">
        <v>1</v>
      </c>
      <c r="BA285" s="26">
        <v>1</v>
      </c>
      <c r="BB285" s="26">
        <v>-1</v>
      </c>
      <c r="BC285" s="26">
        <v>-1</v>
      </c>
      <c r="BD285" s="28"/>
      <c r="BE285" s="20"/>
      <c r="BF285" s="26"/>
      <c r="BG285" s="26"/>
      <c r="BH285" s="26"/>
      <c r="BI285" s="26">
        <v>1</v>
      </c>
      <c r="BJ285" s="26">
        <v>-1</v>
      </c>
      <c r="BK285" s="26"/>
      <c r="BL285" s="26"/>
      <c r="BM285" s="26"/>
      <c r="BN285" s="20"/>
      <c r="BO285" s="20"/>
    </row>
    <row r="286" spans="1:67" ht="64" hidden="1" x14ac:dyDescent="0.2">
      <c r="A286" s="17" t="s">
        <v>78</v>
      </c>
      <c r="B286" s="42"/>
      <c r="C286" s="64" t="s">
        <v>2339</v>
      </c>
      <c r="D286" s="18" t="s">
        <v>409</v>
      </c>
      <c r="E286" s="18" t="s">
        <v>302</v>
      </c>
      <c r="F286" s="19">
        <v>1</v>
      </c>
      <c r="G286" s="19">
        <v>0</v>
      </c>
      <c r="H286" s="19">
        <v>0</v>
      </c>
      <c r="I286" s="20"/>
      <c r="J286" s="21" t="s">
        <v>472</v>
      </c>
      <c r="K286" s="22" t="s">
        <v>2311</v>
      </c>
      <c r="L286" s="18" t="s">
        <v>2312</v>
      </c>
      <c r="M286" s="25"/>
      <c r="N286" s="24">
        <f t="shared" si="67"/>
        <v>1992</v>
      </c>
      <c r="O286" s="25">
        <v>33604</v>
      </c>
      <c r="P286" s="23" t="s">
        <v>75</v>
      </c>
      <c r="Q286" s="23" t="s">
        <v>75</v>
      </c>
      <c r="R286" s="23" t="s">
        <v>75</v>
      </c>
      <c r="S286" s="23" t="s">
        <v>75</v>
      </c>
      <c r="T286" s="23" t="s">
        <v>75</v>
      </c>
      <c r="U286" s="23" t="s">
        <v>75</v>
      </c>
      <c r="V286" s="26">
        <v>1</v>
      </c>
      <c r="W286" s="19">
        <f t="shared" si="68"/>
        <v>0</v>
      </c>
      <c r="X286" s="19">
        <f t="shared" si="69"/>
        <v>0</v>
      </c>
      <c r="Y286" s="19">
        <f t="shared" si="70"/>
        <v>0</v>
      </c>
      <c r="Z286" s="26">
        <v>-1</v>
      </c>
      <c r="AA286" s="19">
        <v>-2</v>
      </c>
      <c r="AB286" s="26">
        <v>0</v>
      </c>
      <c r="AC286" s="26">
        <v>1</v>
      </c>
      <c r="AD286" s="26">
        <v>0</v>
      </c>
      <c r="AE286" s="26">
        <v>0</v>
      </c>
      <c r="AF286" s="26">
        <v>0</v>
      </c>
      <c r="AG286" s="19">
        <v>0</v>
      </c>
      <c r="AH286" s="26">
        <v>1</v>
      </c>
      <c r="AI286" s="26">
        <v>0</v>
      </c>
      <c r="AJ286" s="18" t="s">
        <v>97</v>
      </c>
      <c r="AK286" s="18" t="s">
        <v>77</v>
      </c>
      <c r="AL286" s="21" t="s">
        <v>2313</v>
      </c>
      <c r="AM286" s="19">
        <v>4</v>
      </c>
      <c r="AN286" s="26">
        <v>-1</v>
      </c>
      <c r="AO286" s="26">
        <v>-1</v>
      </c>
      <c r="AP286" s="26">
        <v>-1</v>
      </c>
      <c r="AQ286" s="26">
        <v>-1</v>
      </c>
      <c r="AR286" s="26">
        <v>-1</v>
      </c>
      <c r="AS286" s="26">
        <v>0</v>
      </c>
      <c r="AT286" s="19">
        <v>-2</v>
      </c>
      <c r="AU286" s="26">
        <v>-3</v>
      </c>
      <c r="AV286" s="26">
        <v>0</v>
      </c>
      <c r="AW286" s="26">
        <v>0</v>
      </c>
      <c r="AX286" s="19">
        <v>0</v>
      </c>
      <c r="AY286" s="19">
        <v>0</v>
      </c>
      <c r="AZ286" s="26">
        <v>1</v>
      </c>
      <c r="BA286" s="26">
        <v>1</v>
      </c>
      <c r="BB286" s="26">
        <v>-1</v>
      </c>
      <c r="BC286" s="26">
        <v>-1</v>
      </c>
      <c r="BD286" s="28"/>
      <c r="BE286" s="20"/>
      <c r="BF286" s="26"/>
      <c r="BG286" s="26"/>
      <c r="BH286" s="26"/>
      <c r="BI286" s="26">
        <v>1</v>
      </c>
      <c r="BJ286" s="26">
        <v>-1</v>
      </c>
      <c r="BK286" s="26"/>
      <c r="BL286" s="26"/>
      <c r="BM286" s="26"/>
      <c r="BN286" s="20"/>
      <c r="BO286" s="20"/>
    </row>
    <row r="287" spans="1:67" ht="64" hidden="1" x14ac:dyDescent="0.2">
      <c r="A287" s="17" t="s">
        <v>78</v>
      </c>
      <c r="B287" s="42"/>
      <c r="C287" s="64" t="s">
        <v>2340</v>
      </c>
      <c r="D287" s="18" t="s">
        <v>409</v>
      </c>
      <c r="E287" s="18" t="s">
        <v>302</v>
      </c>
      <c r="F287" s="19">
        <v>1</v>
      </c>
      <c r="G287" s="19">
        <v>0</v>
      </c>
      <c r="H287" s="19">
        <v>0</v>
      </c>
      <c r="I287" s="20"/>
      <c r="J287" s="21" t="s">
        <v>472</v>
      </c>
      <c r="K287" s="22" t="s">
        <v>2311</v>
      </c>
      <c r="L287" s="18" t="s">
        <v>2312</v>
      </c>
      <c r="M287" s="25"/>
      <c r="N287" s="24">
        <f t="shared" si="67"/>
        <v>1992</v>
      </c>
      <c r="O287" s="25">
        <v>33604</v>
      </c>
      <c r="P287" s="23" t="s">
        <v>75</v>
      </c>
      <c r="Q287" s="23" t="s">
        <v>75</v>
      </c>
      <c r="R287" s="23" t="s">
        <v>75</v>
      </c>
      <c r="S287" s="23" t="s">
        <v>75</v>
      </c>
      <c r="T287" s="23" t="s">
        <v>75</v>
      </c>
      <c r="U287" s="23" t="s">
        <v>75</v>
      </c>
      <c r="V287" s="26">
        <v>1</v>
      </c>
      <c r="W287" s="19">
        <f t="shared" si="68"/>
        <v>0</v>
      </c>
      <c r="X287" s="19">
        <f t="shared" si="69"/>
        <v>0</v>
      </c>
      <c r="Y287" s="19">
        <f t="shared" si="70"/>
        <v>0</v>
      </c>
      <c r="Z287" s="26">
        <v>-1</v>
      </c>
      <c r="AA287" s="19">
        <v>-2</v>
      </c>
      <c r="AB287" s="26">
        <v>0</v>
      </c>
      <c r="AC287" s="26">
        <v>1</v>
      </c>
      <c r="AD287" s="26">
        <v>0</v>
      </c>
      <c r="AE287" s="26">
        <v>0</v>
      </c>
      <c r="AF287" s="26">
        <v>0</v>
      </c>
      <c r="AG287" s="19">
        <v>0</v>
      </c>
      <c r="AH287" s="26">
        <v>1</v>
      </c>
      <c r="AI287" s="26">
        <v>0</v>
      </c>
      <c r="AJ287" s="18" t="s">
        <v>97</v>
      </c>
      <c r="AK287" s="18" t="s">
        <v>77</v>
      </c>
      <c r="AL287" s="21" t="s">
        <v>2313</v>
      </c>
      <c r="AM287" s="19">
        <v>4</v>
      </c>
      <c r="AN287" s="26">
        <v>-1</v>
      </c>
      <c r="AO287" s="26">
        <v>-1</v>
      </c>
      <c r="AP287" s="26">
        <v>-1</v>
      </c>
      <c r="AQ287" s="26">
        <v>-1</v>
      </c>
      <c r="AR287" s="26">
        <v>-1</v>
      </c>
      <c r="AS287" s="26">
        <v>0</v>
      </c>
      <c r="AT287" s="19">
        <v>-2</v>
      </c>
      <c r="AU287" s="26">
        <v>-3</v>
      </c>
      <c r="AV287" s="26">
        <v>0</v>
      </c>
      <c r="AW287" s="26">
        <v>0</v>
      </c>
      <c r="AX287" s="19">
        <v>0</v>
      </c>
      <c r="AY287" s="19">
        <v>0</v>
      </c>
      <c r="AZ287" s="26">
        <v>1</v>
      </c>
      <c r="BA287" s="26">
        <v>1</v>
      </c>
      <c r="BB287" s="26">
        <v>-1</v>
      </c>
      <c r="BC287" s="26">
        <v>-1</v>
      </c>
      <c r="BD287" s="28"/>
      <c r="BE287" s="20"/>
      <c r="BF287" s="26"/>
      <c r="BG287" s="26"/>
      <c r="BH287" s="26"/>
      <c r="BI287" s="26">
        <v>1</v>
      </c>
      <c r="BJ287" s="26">
        <v>-1</v>
      </c>
      <c r="BK287" s="26"/>
      <c r="BL287" s="26"/>
      <c r="BM287" s="26"/>
      <c r="BN287" s="20"/>
      <c r="BO287" s="20"/>
    </row>
    <row r="288" spans="1:67" ht="64" hidden="1" x14ac:dyDescent="0.2">
      <c r="A288" s="17" t="s">
        <v>78</v>
      </c>
      <c r="B288" s="42"/>
      <c r="C288" s="64" t="s">
        <v>2341</v>
      </c>
      <c r="D288" s="18" t="s">
        <v>409</v>
      </c>
      <c r="E288" s="18" t="s">
        <v>302</v>
      </c>
      <c r="F288" s="19">
        <v>1</v>
      </c>
      <c r="G288" s="19">
        <v>0</v>
      </c>
      <c r="H288" s="19">
        <v>0</v>
      </c>
      <c r="I288" s="20"/>
      <c r="J288" s="21" t="s">
        <v>472</v>
      </c>
      <c r="K288" s="22" t="s">
        <v>2311</v>
      </c>
      <c r="L288" s="18" t="s">
        <v>2312</v>
      </c>
      <c r="M288" s="25"/>
      <c r="N288" s="24">
        <f t="shared" si="67"/>
        <v>1992</v>
      </c>
      <c r="O288" s="25">
        <v>33604</v>
      </c>
      <c r="P288" s="23" t="s">
        <v>75</v>
      </c>
      <c r="Q288" s="23" t="s">
        <v>75</v>
      </c>
      <c r="R288" s="23" t="s">
        <v>75</v>
      </c>
      <c r="S288" s="23" t="s">
        <v>75</v>
      </c>
      <c r="T288" s="23" t="s">
        <v>75</v>
      </c>
      <c r="U288" s="23" t="s">
        <v>75</v>
      </c>
      <c r="V288" s="26">
        <v>1</v>
      </c>
      <c r="W288" s="19">
        <f t="shared" si="68"/>
        <v>0</v>
      </c>
      <c r="X288" s="19">
        <f t="shared" si="69"/>
        <v>0</v>
      </c>
      <c r="Y288" s="19">
        <f t="shared" si="70"/>
        <v>0</v>
      </c>
      <c r="Z288" s="26">
        <v>-1</v>
      </c>
      <c r="AA288" s="19">
        <v>-2</v>
      </c>
      <c r="AB288" s="26">
        <v>0</v>
      </c>
      <c r="AC288" s="26">
        <v>1</v>
      </c>
      <c r="AD288" s="26">
        <v>0</v>
      </c>
      <c r="AE288" s="26">
        <v>0</v>
      </c>
      <c r="AF288" s="26">
        <v>0</v>
      </c>
      <c r="AG288" s="19">
        <v>0</v>
      </c>
      <c r="AH288" s="26">
        <v>1</v>
      </c>
      <c r="AI288" s="26">
        <v>0</v>
      </c>
      <c r="AJ288" s="18" t="s">
        <v>97</v>
      </c>
      <c r="AK288" s="18" t="s">
        <v>77</v>
      </c>
      <c r="AL288" s="21" t="s">
        <v>2313</v>
      </c>
      <c r="AM288" s="19">
        <v>4</v>
      </c>
      <c r="AN288" s="26">
        <v>-1</v>
      </c>
      <c r="AO288" s="26">
        <v>-1</v>
      </c>
      <c r="AP288" s="26">
        <v>-1</v>
      </c>
      <c r="AQ288" s="26">
        <v>-1</v>
      </c>
      <c r="AR288" s="26">
        <v>-1</v>
      </c>
      <c r="AS288" s="26">
        <v>0</v>
      </c>
      <c r="AT288" s="19">
        <v>-2</v>
      </c>
      <c r="AU288" s="26">
        <v>-3</v>
      </c>
      <c r="AV288" s="26">
        <v>0</v>
      </c>
      <c r="AW288" s="26">
        <v>0</v>
      </c>
      <c r="AX288" s="19">
        <v>0</v>
      </c>
      <c r="AY288" s="19">
        <v>0</v>
      </c>
      <c r="AZ288" s="26">
        <v>1</v>
      </c>
      <c r="BA288" s="26">
        <v>1</v>
      </c>
      <c r="BB288" s="26">
        <v>-1</v>
      </c>
      <c r="BC288" s="26">
        <v>-1</v>
      </c>
      <c r="BD288" s="28"/>
      <c r="BE288" s="20"/>
      <c r="BF288" s="26"/>
      <c r="BG288" s="26"/>
      <c r="BH288" s="26"/>
      <c r="BI288" s="26">
        <v>1</v>
      </c>
      <c r="BJ288" s="26">
        <v>-1</v>
      </c>
      <c r="BK288" s="26"/>
      <c r="BL288" s="26"/>
      <c r="BM288" s="26"/>
      <c r="BN288" s="20"/>
      <c r="BO288" s="20"/>
    </row>
    <row r="289" spans="1:67" ht="64" hidden="1" x14ac:dyDescent="0.2">
      <c r="A289" s="17" t="s">
        <v>78</v>
      </c>
      <c r="B289" s="42"/>
      <c r="C289" s="64" t="s">
        <v>2342</v>
      </c>
      <c r="D289" s="18" t="s">
        <v>409</v>
      </c>
      <c r="E289" s="18" t="s">
        <v>302</v>
      </c>
      <c r="F289" s="19">
        <v>1</v>
      </c>
      <c r="G289" s="19">
        <v>0</v>
      </c>
      <c r="H289" s="19">
        <v>0</v>
      </c>
      <c r="I289" s="20"/>
      <c r="J289" s="21" t="s">
        <v>472</v>
      </c>
      <c r="K289" s="22" t="s">
        <v>2311</v>
      </c>
      <c r="L289" s="18" t="s">
        <v>2312</v>
      </c>
      <c r="M289" s="25"/>
      <c r="N289" s="24">
        <f t="shared" si="67"/>
        <v>1992</v>
      </c>
      <c r="O289" s="25">
        <v>33604</v>
      </c>
      <c r="P289" s="23" t="s">
        <v>75</v>
      </c>
      <c r="Q289" s="23" t="s">
        <v>75</v>
      </c>
      <c r="R289" s="23" t="s">
        <v>75</v>
      </c>
      <c r="S289" s="23" t="s">
        <v>75</v>
      </c>
      <c r="T289" s="23" t="s">
        <v>75</v>
      </c>
      <c r="U289" s="23" t="s">
        <v>75</v>
      </c>
      <c r="V289" s="26">
        <v>1</v>
      </c>
      <c r="W289" s="19">
        <f t="shared" si="68"/>
        <v>0</v>
      </c>
      <c r="X289" s="19">
        <f t="shared" si="69"/>
        <v>0</v>
      </c>
      <c r="Y289" s="19">
        <f t="shared" si="70"/>
        <v>0</v>
      </c>
      <c r="Z289" s="26">
        <v>-1</v>
      </c>
      <c r="AA289" s="19">
        <v>-2</v>
      </c>
      <c r="AB289" s="26">
        <v>0</v>
      </c>
      <c r="AC289" s="26">
        <v>1</v>
      </c>
      <c r="AD289" s="26">
        <v>0</v>
      </c>
      <c r="AE289" s="26">
        <v>0</v>
      </c>
      <c r="AF289" s="26">
        <v>0</v>
      </c>
      <c r="AG289" s="19">
        <v>0</v>
      </c>
      <c r="AH289" s="26">
        <v>1</v>
      </c>
      <c r="AI289" s="26">
        <v>0</v>
      </c>
      <c r="AJ289" s="18" t="s">
        <v>97</v>
      </c>
      <c r="AK289" s="18" t="s">
        <v>77</v>
      </c>
      <c r="AL289" s="21" t="s">
        <v>2313</v>
      </c>
      <c r="AM289" s="19">
        <v>4</v>
      </c>
      <c r="AN289" s="26">
        <v>-1</v>
      </c>
      <c r="AO289" s="26">
        <v>-1</v>
      </c>
      <c r="AP289" s="26">
        <v>-1</v>
      </c>
      <c r="AQ289" s="26">
        <v>-1</v>
      </c>
      <c r="AR289" s="26">
        <v>-1</v>
      </c>
      <c r="AS289" s="26">
        <v>0</v>
      </c>
      <c r="AT289" s="19">
        <v>-2</v>
      </c>
      <c r="AU289" s="26">
        <v>-3</v>
      </c>
      <c r="AV289" s="26">
        <v>0</v>
      </c>
      <c r="AW289" s="26">
        <v>0</v>
      </c>
      <c r="AX289" s="19">
        <v>0</v>
      </c>
      <c r="AY289" s="19">
        <v>0</v>
      </c>
      <c r="AZ289" s="26">
        <v>1</v>
      </c>
      <c r="BA289" s="26">
        <v>1</v>
      </c>
      <c r="BB289" s="26">
        <v>-1</v>
      </c>
      <c r="BC289" s="26">
        <v>-1</v>
      </c>
      <c r="BD289" s="28"/>
      <c r="BE289" s="20"/>
      <c r="BF289" s="26"/>
      <c r="BG289" s="26"/>
      <c r="BH289" s="26"/>
      <c r="BI289" s="26">
        <v>1</v>
      </c>
      <c r="BJ289" s="26">
        <v>-1</v>
      </c>
      <c r="BK289" s="26"/>
      <c r="BL289" s="26"/>
      <c r="BM289" s="26"/>
      <c r="BN289" s="20"/>
      <c r="BO289" s="20"/>
    </row>
    <row r="290" spans="1:67" ht="64" hidden="1" x14ac:dyDescent="0.2">
      <c r="A290" s="17" t="s">
        <v>78</v>
      </c>
      <c r="B290" s="42"/>
      <c r="C290" s="64" t="s">
        <v>2343</v>
      </c>
      <c r="D290" s="18" t="s">
        <v>409</v>
      </c>
      <c r="E290" s="18" t="s">
        <v>302</v>
      </c>
      <c r="F290" s="19">
        <v>1</v>
      </c>
      <c r="G290" s="19">
        <v>0</v>
      </c>
      <c r="H290" s="19">
        <v>0</v>
      </c>
      <c r="I290" s="20"/>
      <c r="J290" s="21" t="s">
        <v>472</v>
      </c>
      <c r="K290" s="22" t="s">
        <v>2311</v>
      </c>
      <c r="L290" s="18" t="s">
        <v>2312</v>
      </c>
      <c r="M290" s="25"/>
      <c r="N290" s="24">
        <f t="shared" si="67"/>
        <v>1992</v>
      </c>
      <c r="O290" s="25">
        <v>33604</v>
      </c>
      <c r="P290" s="23" t="s">
        <v>75</v>
      </c>
      <c r="Q290" s="23" t="s">
        <v>75</v>
      </c>
      <c r="R290" s="23" t="s">
        <v>75</v>
      </c>
      <c r="S290" s="23" t="s">
        <v>75</v>
      </c>
      <c r="T290" s="23" t="s">
        <v>75</v>
      </c>
      <c r="U290" s="23" t="s">
        <v>75</v>
      </c>
      <c r="V290" s="26">
        <v>1</v>
      </c>
      <c r="W290" s="19">
        <f t="shared" si="68"/>
        <v>0</v>
      </c>
      <c r="X290" s="19">
        <f t="shared" si="69"/>
        <v>0</v>
      </c>
      <c r="Y290" s="19">
        <f t="shared" si="70"/>
        <v>0</v>
      </c>
      <c r="Z290" s="26">
        <v>-1</v>
      </c>
      <c r="AA290" s="19">
        <v>-2</v>
      </c>
      <c r="AB290" s="26">
        <v>0</v>
      </c>
      <c r="AC290" s="26">
        <v>1</v>
      </c>
      <c r="AD290" s="26">
        <v>0</v>
      </c>
      <c r="AE290" s="26">
        <v>0</v>
      </c>
      <c r="AF290" s="26">
        <v>0</v>
      </c>
      <c r="AG290" s="19">
        <v>0</v>
      </c>
      <c r="AH290" s="26">
        <v>1</v>
      </c>
      <c r="AI290" s="26">
        <v>0</v>
      </c>
      <c r="AJ290" s="18" t="s">
        <v>97</v>
      </c>
      <c r="AK290" s="18" t="s">
        <v>77</v>
      </c>
      <c r="AL290" s="21" t="s">
        <v>2313</v>
      </c>
      <c r="AM290" s="19">
        <v>4</v>
      </c>
      <c r="AN290" s="26">
        <v>-1</v>
      </c>
      <c r="AO290" s="26">
        <v>-1</v>
      </c>
      <c r="AP290" s="26">
        <v>-1</v>
      </c>
      <c r="AQ290" s="26">
        <v>-1</v>
      </c>
      <c r="AR290" s="26">
        <v>-1</v>
      </c>
      <c r="AS290" s="26">
        <v>0</v>
      </c>
      <c r="AT290" s="19">
        <v>-2</v>
      </c>
      <c r="AU290" s="26">
        <v>-3</v>
      </c>
      <c r="AV290" s="26">
        <v>0</v>
      </c>
      <c r="AW290" s="26">
        <v>0</v>
      </c>
      <c r="AX290" s="19">
        <v>0</v>
      </c>
      <c r="AY290" s="19">
        <v>0</v>
      </c>
      <c r="AZ290" s="26">
        <v>1</v>
      </c>
      <c r="BA290" s="26">
        <v>1</v>
      </c>
      <c r="BB290" s="26">
        <v>-1</v>
      </c>
      <c r="BC290" s="26">
        <v>-1</v>
      </c>
      <c r="BD290" s="28"/>
      <c r="BE290" s="20"/>
      <c r="BF290" s="26"/>
      <c r="BG290" s="26"/>
      <c r="BH290" s="26"/>
      <c r="BI290" s="26">
        <v>1</v>
      </c>
      <c r="BJ290" s="26">
        <v>-1</v>
      </c>
      <c r="BK290" s="26"/>
      <c r="BL290" s="26"/>
      <c r="BM290" s="26"/>
      <c r="BN290" s="20"/>
      <c r="BO290" s="20"/>
    </row>
    <row r="291" spans="1:67" ht="64" hidden="1" x14ac:dyDescent="0.2">
      <c r="A291" s="17" t="s">
        <v>78</v>
      </c>
      <c r="B291" s="42"/>
      <c r="C291" s="64" t="s">
        <v>2344</v>
      </c>
      <c r="D291" s="18" t="s">
        <v>409</v>
      </c>
      <c r="E291" s="18" t="s">
        <v>302</v>
      </c>
      <c r="F291" s="19">
        <v>1</v>
      </c>
      <c r="G291" s="19">
        <v>0</v>
      </c>
      <c r="H291" s="19">
        <v>0</v>
      </c>
      <c r="I291" s="20"/>
      <c r="J291" s="21" t="s">
        <v>472</v>
      </c>
      <c r="K291" s="22" t="s">
        <v>2311</v>
      </c>
      <c r="L291" s="18" t="s">
        <v>2312</v>
      </c>
      <c r="M291" s="25"/>
      <c r="N291" s="24">
        <f t="shared" si="67"/>
        <v>1992</v>
      </c>
      <c r="O291" s="25">
        <v>33604</v>
      </c>
      <c r="P291" s="23" t="s">
        <v>75</v>
      </c>
      <c r="Q291" s="23" t="s">
        <v>75</v>
      </c>
      <c r="R291" s="23" t="s">
        <v>75</v>
      </c>
      <c r="S291" s="23" t="s">
        <v>75</v>
      </c>
      <c r="T291" s="23" t="s">
        <v>75</v>
      </c>
      <c r="U291" s="23" t="s">
        <v>75</v>
      </c>
      <c r="V291" s="26">
        <v>1</v>
      </c>
      <c r="W291" s="19">
        <f t="shared" si="68"/>
        <v>0</v>
      </c>
      <c r="X291" s="19">
        <f t="shared" si="69"/>
        <v>0</v>
      </c>
      <c r="Y291" s="19">
        <f t="shared" si="70"/>
        <v>0</v>
      </c>
      <c r="Z291" s="26">
        <v>-1</v>
      </c>
      <c r="AA291" s="19">
        <v>-2</v>
      </c>
      <c r="AB291" s="26">
        <v>0</v>
      </c>
      <c r="AC291" s="26">
        <v>1</v>
      </c>
      <c r="AD291" s="26">
        <v>0</v>
      </c>
      <c r="AE291" s="26">
        <v>0</v>
      </c>
      <c r="AF291" s="26">
        <v>0</v>
      </c>
      <c r="AG291" s="19">
        <v>0</v>
      </c>
      <c r="AH291" s="26">
        <v>1</v>
      </c>
      <c r="AI291" s="26">
        <v>0</v>
      </c>
      <c r="AJ291" s="18" t="s">
        <v>97</v>
      </c>
      <c r="AK291" s="18" t="s">
        <v>77</v>
      </c>
      <c r="AL291" s="21" t="s">
        <v>2313</v>
      </c>
      <c r="AM291" s="19">
        <v>4</v>
      </c>
      <c r="AN291" s="26">
        <v>-1</v>
      </c>
      <c r="AO291" s="26">
        <v>-1</v>
      </c>
      <c r="AP291" s="26">
        <v>-1</v>
      </c>
      <c r="AQ291" s="26">
        <v>-1</v>
      </c>
      <c r="AR291" s="26">
        <v>-1</v>
      </c>
      <c r="AS291" s="26">
        <v>0</v>
      </c>
      <c r="AT291" s="19">
        <v>-2</v>
      </c>
      <c r="AU291" s="26">
        <v>-3</v>
      </c>
      <c r="AV291" s="26">
        <v>0</v>
      </c>
      <c r="AW291" s="26">
        <v>0</v>
      </c>
      <c r="AX291" s="19">
        <v>0</v>
      </c>
      <c r="AY291" s="19">
        <v>0</v>
      </c>
      <c r="AZ291" s="26">
        <v>1</v>
      </c>
      <c r="BA291" s="26">
        <v>1</v>
      </c>
      <c r="BB291" s="26">
        <v>-1</v>
      </c>
      <c r="BC291" s="26">
        <v>-1</v>
      </c>
      <c r="BD291" s="28"/>
      <c r="BE291" s="20"/>
      <c r="BF291" s="26"/>
      <c r="BG291" s="26"/>
      <c r="BH291" s="26"/>
      <c r="BI291" s="26">
        <v>1</v>
      </c>
      <c r="BJ291" s="26">
        <v>-1</v>
      </c>
      <c r="BK291" s="26"/>
      <c r="BL291" s="26"/>
      <c r="BM291" s="26"/>
      <c r="BN291" s="20"/>
      <c r="BO291" s="20"/>
    </row>
    <row r="292" spans="1:67" ht="64" hidden="1" x14ac:dyDescent="0.2">
      <c r="A292" s="17" t="s">
        <v>78</v>
      </c>
      <c r="B292" s="42"/>
      <c r="C292" s="64" t="s">
        <v>2345</v>
      </c>
      <c r="D292" s="18" t="s">
        <v>409</v>
      </c>
      <c r="E292" s="18" t="s">
        <v>302</v>
      </c>
      <c r="F292" s="19">
        <v>1</v>
      </c>
      <c r="G292" s="19">
        <v>0</v>
      </c>
      <c r="H292" s="19">
        <v>0</v>
      </c>
      <c r="I292" s="20"/>
      <c r="J292" s="21" t="s">
        <v>472</v>
      </c>
      <c r="K292" s="22" t="s">
        <v>2311</v>
      </c>
      <c r="L292" s="18" t="s">
        <v>2312</v>
      </c>
      <c r="M292" s="25"/>
      <c r="N292" s="24">
        <f t="shared" si="67"/>
        <v>1992</v>
      </c>
      <c r="O292" s="25">
        <v>33604</v>
      </c>
      <c r="P292" s="23" t="s">
        <v>75</v>
      </c>
      <c r="Q292" s="23" t="s">
        <v>75</v>
      </c>
      <c r="R292" s="23" t="s">
        <v>75</v>
      </c>
      <c r="S292" s="23" t="s">
        <v>75</v>
      </c>
      <c r="T292" s="23" t="s">
        <v>75</v>
      </c>
      <c r="U292" s="23" t="s">
        <v>75</v>
      </c>
      <c r="V292" s="26">
        <v>1</v>
      </c>
      <c r="W292" s="19">
        <f t="shared" si="68"/>
        <v>0</v>
      </c>
      <c r="X292" s="19">
        <f t="shared" si="69"/>
        <v>0</v>
      </c>
      <c r="Y292" s="19">
        <f t="shared" si="70"/>
        <v>0</v>
      </c>
      <c r="Z292" s="26">
        <v>-1</v>
      </c>
      <c r="AA292" s="19">
        <v>-2</v>
      </c>
      <c r="AB292" s="26">
        <v>0</v>
      </c>
      <c r="AC292" s="26">
        <v>1</v>
      </c>
      <c r="AD292" s="26">
        <v>0</v>
      </c>
      <c r="AE292" s="26">
        <v>0</v>
      </c>
      <c r="AF292" s="26">
        <v>0</v>
      </c>
      <c r="AG292" s="19">
        <v>0</v>
      </c>
      <c r="AH292" s="26">
        <v>1</v>
      </c>
      <c r="AI292" s="26">
        <v>0</v>
      </c>
      <c r="AJ292" s="18" t="s">
        <v>97</v>
      </c>
      <c r="AK292" s="18" t="s">
        <v>77</v>
      </c>
      <c r="AL292" s="21" t="s">
        <v>2313</v>
      </c>
      <c r="AM292" s="19">
        <v>4</v>
      </c>
      <c r="AN292" s="26">
        <v>-1</v>
      </c>
      <c r="AO292" s="26">
        <v>-1</v>
      </c>
      <c r="AP292" s="26">
        <v>-1</v>
      </c>
      <c r="AQ292" s="26">
        <v>-1</v>
      </c>
      <c r="AR292" s="26">
        <v>-1</v>
      </c>
      <c r="AS292" s="26">
        <v>0</v>
      </c>
      <c r="AT292" s="19">
        <v>-2</v>
      </c>
      <c r="AU292" s="26">
        <v>-3</v>
      </c>
      <c r="AV292" s="26">
        <v>0</v>
      </c>
      <c r="AW292" s="26">
        <v>0</v>
      </c>
      <c r="AX292" s="19">
        <v>0</v>
      </c>
      <c r="AY292" s="19">
        <v>0</v>
      </c>
      <c r="AZ292" s="26">
        <v>1</v>
      </c>
      <c r="BA292" s="26">
        <v>1</v>
      </c>
      <c r="BB292" s="26">
        <v>-1</v>
      </c>
      <c r="BC292" s="26">
        <v>-1</v>
      </c>
      <c r="BD292" s="28"/>
      <c r="BE292" s="20"/>
      <c r="BF292" s="26"/>
      <c r="BG292" s="26"/>
      <c r="BH292" s="26"/>
      <c r="BI292" s="26">
        <v>1</v>
      </c>
      <c r="BJ292" s="26">
        <v>-1</v>
      </c>
      <c r="BK292" s="26"/>
      <c r="BL292" s="26"/>
      <c r="BM292" s="26"/>
      <c r="BN292" s="20"/>
      <c r="BO292" s="20"/>
    </row>
    <row r="293" spans="1:67" ht="64" hidden="1" x14ac:dyDescent="0.2">
      <c r="A293" s="17" t="s">
        <v>78</v>
      </c>
      <c r="B293" s="42"/>
      <c r="C293" s="64" t="s">
        <v>2346</v>
      </c>
      <c r="D293" s="18" t="s">
        <v>409</v>
      </c>
      <c r="E293" s="18" t="s">
        <v>302</v>
      </c>
      <c r="F293" s="19">
        <v>1</v>
      </c>
      <c r="G293" s="19">
        <v>0</v>
      </c>
      <c r="H293" s="19">
        <v>0</v>
      </c>
      <c r="I293" s="20"/>
      <c r="J293" s="21" t="s">
        <v>472</v>
      </c>
      <c r="K293" s="22" t="s">
        <v>2311</v>
      </c>
      <c r="L293" s="18" t="s">
        <v>2312</v>
      </c>
      <c r="M293" s="25"/>
      <c r="N293" s="24">
        <f t="shared" si="67"/>
        <v>1992</v>
      </c>
      <c r="O293" s="25">
        <v>33604</v>
      </c>
      <c r="P293" s="23" t="s">
        <v>75</v>
      </c>
      <c r="Q293" s="23" t="s">
        <v>75</v>
      </c>
      <c r="R293" s="23" t="s">
        <v>75</v>
      </c>
      <c r="S293" s="23" t="s">
        <v>75</v>
      </c>
      <c r="T293" s="23" t="s">
        <v>75</v>
      </c>
      <c r="U293" s="23" t="s">
        <v>75</v>
      </c>
      <c r="V293" s="26">
        <v>1</v>
      </c>
      <c r="W293" s="19">
        <f t="shared" si="68"/>
        <v>0</v>
      </c>
      <c r="X293" s="19">
        <f t="shared" si="69"/>
        <v>0</v>
      </c>
      <c r="Y293" s="19">
        <f t="shared" si="70"/>
        <v>0</v>
      </c>
      <c r="Z293" s="26">
        <v>-1</v>
      </c>
      <c r="AA293" s="19">
        <v>-2</v>
      </c>
      <c r="AB293" s="26">
        <v>0</v>
      </c>
      <c r="AC293" s="26">
        <v>1</v>
      </c>
      <c r="AD293" s="26">
        <v>0</v>
      </c>
      <c r="AE293" s="26">
        <v>0</v>
      </c>
      <c r="AF293" s="26">
        <v>0</v>
      </c>
      <c r="AG293" s="19">
        <v>0</v>
      </c>
      <c r="AH293" s="26">
        <v>1</v>
      </c>
      <c r="AI293" s="26">
        <v>0</v>
      </c>
      <c r="AJ293" s="18" t="s">
        <v>97</v>
      </c>
      <c r="AK293" s="18" t="s">
        <v>77</v>
      </c>
      <c r="AL293" s="21" t="s">
        <v>2313</v>
      </c>
      <c r="AM293" s="19">
        <v>4</v>
      </c>
      <c r="AN293" s="26">
        <v>-1</v>
      </c>
      <c r="AO293" s="26">
        <v>-1</v>
      </c>
      <c r="AP293" s="26">
        <v>-1</v>
      </c>
      <c r="AQ293" s="26">
        <v>-1</v>
      </c>
      <c r="AR293" s="26">
        <v>-1</v>
      </c>
      <c r="AS293" s="26">
        <v>0</v>
      </c>
      <c r="AT293" s="19">
        <v>-2</v>
      </c>
      <c r="AU293" s="26">
        <v>-3</v>
      </c>
      <c r="AV293" s="26">
        <v>0</v>
      </c>
      <c r="AW293" s="26">
        <v>0</v>
      </c>
      <c r="AX293" s="19">
        <v>0</v>
      </c>
      <c r="AY293" s="19">
        <v>0</v>
      </c>
      <c r="AZ293" s="26">
        <v>1</v>
      </c>
      <c r="BA293" s="26">
        <v>1</v>
      </c>
      <c r="BB293" s="26">
        <v>-1</v>
      </c>
      <c r="BC293" s="26">
        <v>-1</v>
      </c>
      <c r="BD293" s="28"/>
      <c r="BE293" s="20"/>
      <c r="BF293" s="26"/>
      <c r="BG293" s="26"/>
      <c r="BH293" s="26"/>
      <c r="BI293" s="26">
        <v>1</v>
      </c>
      <c r="BJ293" s="26">
        <v>-1</v>
      </c>
      <c r="BK293" s="26"/>
      <c r="BL293" s="26"/>
      <c r="BM293" s="26"/>
      <c r="BN293" s="20"/>
      <c r="BO293" s="20"/>
    </row>
    <row r="294" spans="1:67" ht="64" hidden="1" x14ac:dyDescent="0.2">
      <c r="A294" s="17" t="s">
        <v>78</v>
      </c>
      <c r="B294" s="42"/>
      <c r="C294" s="64" t="s">
        <v>2347</v>
      </c>
      <c r="D294" s="18" t="s">
        <v>409</v>
      </c>
      <c r="E294" s="18" t="s">
        <v>302</v>
      </c>
      <c r="F294" s="19">
        <v>1</v>
      </c>
      <c r="G294" s="19">
        <v>0</v>
      </c>
      <c r="H294" s="19">
        <v>0</v>
      </c>
      <c r="I294" s="20"/>
      <c r="J294" s="21" t="s">
        <v>472</v>
      </c>
      <c r="K294" s="22" t="s">
        <v>2311</v>
      </c>
      <c r="L294" s="18" t="s">
        <v>2312</v>
      </c>
      <c r="M294" s="25"/>
      <c r="N294" s="24">
        <f t="shared" si="67"/>
        <v>1992</v>
      </c>
      <c r="O294" s="25">
        <v>33604</v>
      </c>
      <c r="P294" s="23" t="s">
        <v>75</v>
      </c>
      <c r="Q294" s="23" t="s">
        <v>75</v>
      </c>
      <c r="R294" s="23" t="s">
        <v>75</v>
      </c>
      <c r="S294" s="23" t="s">
        <v>75</v>
      </c>
      <c r="T294" s="23" t="s">
        <v>75</v>
      </c>
      <c r="U294" s="23" t="s">
        <v>75</v>
      </c>
      <c r="V294" s="26">
        <v>1</v>
      </c>
      <c r="W294" s="19">
        <f t="shared" si="68"/>
        <v>0</v>
      </c>
      <c r="X294" s="19">
        <f t="shared" si="69"/>
        <v>0</v>
      </c>
      <c r="Y294" s="19">
        <f t="shared" si="70"/>
        <v>0</v>
      </c>
      <c r="Z294" s="26">
        <v>-1</v>
      </c>
      <c r="AA294" s="19">
        <v>-2</v>
      </c>
      <c r="AB294" s="26">
        <v>0</v>
      </c>
      <c r="AC294" s="26">
        <v>1</v>
      </c>
      <c r="AD294" s="26">
        <v>0</v>
      </c>
      <c r="AE294" s="26">
        <v>0</v>
      </c>
      <c r="AF294" s="26">
        <v>0</v>
      </c>
      <c r="AG294" s="19">
        <v>0</v>
      </c>
      <c r="AH294" s="26">
        <v>1</v>
      </c>
      <c r="AI294" s="26">
        <v>0</v>
      </c>
      <c r="AJ294" s="18" t="s">
        <v>97</v>
      </c>
      <c r="AK294" s="18" t="s">
        <v>77</v>
      </c>
      <c r="AL294" s="21" t="s">
        <v>2313</v>
      </c>
      <c r="AM294" s="19">
        <v>4</v>
      </c>
      <c r="AN294" s="26">
        <v>-1</v>
      </c>
      <c r="AO294" s="26">
        <v>-1</v>
      </c>
      <c r="AP294" s="26">
        <v>-1</v>
      </c>
      <c r="AQ294" s="26">
        <v>-1</v>
      </c>
      <c r="AR294" s="26">
        <v>-1</v>
      </c>
      <c r="AS294" s="26">
        <v>0</v>
      </c>
      <c r="AT294" s="19">
        <v>-2</v>
      </c>
      <c r="AU294" s="26">
        <v>-3</v>
      </c>
      <c r="AV294" s="26">
        <v>0</v>
      </c>
      <c r="AW294" s="26">
        <v>0</v>
      </c>
      <c r="AX294" s="19">
        <v>0</v>
      </c>
      <c r="AY294" s="19">
        <v>0</v>
      </c>
      <c r="AZ294" s="26">
        <v>1</v>
      </c>
      <c r="BA294" s="26">
        <v>1</v>
      </c>
      <c r="BB294" s="26">
        <v>-1</v>
      </c>
      <c r="BC294" s="26">
        <v>-1</v>
      </c>
      <c r="BD294" s="28"/>
      <c r="BE294" s="20"/>
      <c r="BF294" s="26"/>
      <c r="BG294" s="26"/>
      <c r="BH294" s="26"/>
      <c r="BI294" s="26">
        <v>1</v>
      </c>
      <c r="BJ294" s="26">
        <v>-1</v>
      </c>
      <c r="BK294" s="26"/>
      <c r="BL294" s="26"/>
      <c r="BM294" s="26"/>
      <c r="BN294" s="20"/>
      <c r="BO294" s="20"/>
    </row>
    <row r="295" spans="1:67" ht="64" hidden="1" x14ac:dyDescent="0.2">
      <c r="A295" s="17" t="s">
        <v>3373</v>
      </c>
      <c r="B295" s="42"/>
      <c r="C295" s="64" t="s">
        <v>2347</v>
      </c>
      <c r="D295" s="384" t="s">
        <v>2875</v>
      </c>
      <c r="E295" s="384" t="s">
        <v>210</v>
      </c>
      <c r="F295" s="19">
        <v>1</v>
      </c>
      <c r="G295" s="19">
        <v>1</v>
      </c>
      <c r="H295" s="19">
        <v>1</v>
      </c>
      <c r="I295" s="20"/>
      <c r="J295" s="375" t="s">
        <v>472</v>
      </c>
      <c r="K295" s="22"/>
      <c r="L295" s="375" t="s">
        <v>3384</v>
      </c>
      <c r="M295" s="512">
        <v>1992</v>
      </c>
      <c r="N295" s="24">
        <v>2008</v>
      </c>
      <c r="O295" s="508">
        <v>39448</v>
      </c>
      <c r="P295" s="404" t="s">
        <v>75</v>
      </c>
      <c r="Q295" s="404" t="s">
        <v>75</v>
      </c>
      <c r="R295" s="404" t="s">
        <v>75</v>
      </c>
      <c r="S295" s="404" t="s">
        <v>75</v>
      </c>
      <c r="T295" s="404" t="s">
        <v>75</v>
      </c>
      <c r="U295" s="404" t="s">
        <v>75</v>
      </c>
      <c r="V295" s="19">
        <v>1</v>
      </c>
      <c r="W295" s="19">
        <v>0</v>
      </c>
      <c r="X295" s="19">
        <v>0</v>
      </c>
      <c r="Y295" s="19">
        <v>0</v>
      </c>
      <c r="Z295" s="19">
        <v>-1</v>
      </c>
      <c r="AA295" s="19">
        <v>-2</v>
      </c>
      <c r="AB295" s="26">
        <v>0</v>
      </c>
      <c r="AC295" s="26">
        <v>0</v>
      </c>
      <c r="AD295" s="68">
        <v>1</v>
      </c>
      <c r="AE295" s="26">
        <v>0</v>
      </c>
      <c r="AF295" s="26">
        <v>0</v>
      </c>
      <c r="AG295" s="19">
        <v>0</v>
      </c>
      <c r="AH295" s="26">
        <v>-1</v>
      </c>
      <c r="AI295" s="19">
        <v>0</v>
      </c>
      <c r="AJ295" s="384" t="s">
        <v>97</v>
      </c>
      <c r="AK295" s="384" t="s">
        <v>139</v>
      </c>
      <c r="AL295" s="375" t="s">
        <v>3603</v>
      </c>
      <c r="AM295" s="19">
        <v>5</v>
      </c>
      <c r="AN295" s="26">
        <v>-2</v>
      </c>
      <c r="AO295" s="26">
        <v>-2</v>
      </c>
      <c r="AP295" s="26">
        <v>-2</v>
      </c>
      <c r="AQ295" s="26">
        <v>-2</v>
      </c>
      <c r="AR295" s="26">
        <v>-2</v>
      </c>
      <c r="AS295" s="26">
        <v>0</v>
      </c>
      <c r="AT295" s="19">
        <v>-2</v>
      </c>
      <c r="AU295" s="26">
        <v>-3</v>
      </c>
      <c r="AV295" s="26">
        <v>0</v>
      </c>
      <c r="AW295" s="26">
        <v>0</v>
      </c>
      <c r="AX295" s="19">
        <v>0</v>
      </c>
      <c r="AY295" s="19">
        <v>0</v>
      </c>
      <c r="AZ295" s="26">
        <v>-1</v>
      </c>
      <c r="BA295" s="26">
        <v>-1</v>
      </c>
      <c r="BB295" s="26">
        <v>-1</v>
      </c>
      <c r="BC295" s="26">
        <v>-1</v>
      </c>
      <c r="BD295" s="28"/>
      <c r="BE295" s="20"/>
      <c r="BF295" s="26"/>
      <c r="BG295" s="26"/>
      <c r="BH295" s="26"/>
      <c r="BI295" s="26"/>
      <c r="BJ295" s="26"/>
      <c r="BK295" s="26"/>
      <c r="BL295" s="26"/>
      <c r="BM295" s="26"/>
      <c r="BN295" s="20"/>
      <c r="BO295" s="20"/>
    </row>
    <row r="296" spans="1:67" ht="64" hidden="1" x14ac:dyDescent="0.2">
      <c r="A296" s="17" t="s">
        <v>78</v>
      </c>
      <c r="B296" s="42"/>
      <c r="C296" s="64" t="s">
        <v>2348</v>
      </c>
      <c r="D296" s="18" t="s">
        <v>409</v>
      </c>
      <c r="E296" s="18" t="s">
        <v>302</v>
      </c>
      <c r="F296" s="19">
        <v>1</v>
      </c>
      <c r="G296" s="19">
        <v>0</v>
      </c>
      <c r="H296" s="19">
        <v>0</v>
      </c>
      <c r="I296" s="20"/>
      <c r="J296" s="21" t="s">
        <v>472</v>
      </c>
      <c r="K296" s="22" t="s">
        <v>2311</v>
      </c>
      <c r="L296" s="18" t="s">
        <v>2312</v>
      </c>
      <c r="M296" s="25"/>
      <c r="N296" s="24">
        <f t="shared" ref="N296:N306" si="71">YEAR(IF(AND(O296&lt;&gt;"NA",O296&lt;&gt;""),O296,IF(AND(P296&lt;&gt;"NA",P296&lt;&gt;""),P296,IF(AND(Q296&lt;&gt;"NA",Q296&lt;&gt;""),Q296,IF(AND(R296&lt;&gt;"NA",R296&lt;&gt;""),R296,S296)))))</f>
        <v>1992</v>
      </c>
      <c r="O296" s="25">
        <v>33604</v>
      </c>
      <c r="P296" s="23" t="s">
        <v>75</v>
      </c>
      <c r="Q296" s="23" t="s">
        <v>75</v>
      </c>
      <c r="R296" s="23" t="s">
        <v>75</v>
      </c>
      <c r="S296" s="23" t="s">
        <v>75</v>
      </c>
      <c r="T296" s="23" t="s">
        <v>75</v>
      </c>
      <c r="U296" s="23" t="s">
        <v>75</v>
      </c>
      <c r="V296" s="26">
        <v>1</v>
      </c>
      <c r="W296" s="19">
        <f t="shared" ref="W296:W306" si="72">IF(OR(AND(Q296&lt;&gt;"NA",Q296&lt;&gt;""),AND(S296&lt;&gt;"NA",S296&lt;&gt;""),AND(T296&lt;&gt;"NA",T296&lt;&gt;"")),1,0)</f>
        <v>0</v>
      </c>
      <c r="X296" s="19">
        <f t="shared" ref="X296:X306" si="73">IF(OR(AND(S296&lt;&gt;"NA",S296&lt;&gt;""),Y296=1),1,0)</f>
        <v>0</v>
      </c>
      <c r="Y296" s="19">
        <f t="shared" ref="Y296:Y306" si="74">IF(AND(T296&lt;&gt;"NA",T296&lt;&gt;""),1,0)</f>
        <v>0</v>
      </c>
      <c r="Z296" s="26">
        <v>-1</v>
      </c>
      <c r="AA296" s="19">
        <v>-2</v>
      </c>
      <c r="AB296" s="26">
        <v>0</v>
      </c>
      <c r="AC296" s="26">
        <v>1</v>
      </c>
      <c r="AD296" s="26">
        <v>0</v>
      </c>
      <c r="AE296" s="26">
        <v>0</v>
      </c>
      <c r="AF296" s="26">
        <v>0</v>
      </c>
      <c r="AG296" s="19">
        <v>0</v>
      </c>
      <c r="AH296" s="26">
        <v>1</v>
      </c>
      <c r="AI296" s="26">
        <v>0</v>
      </c>
      <c r="AJ296" s="18" t="s">
        <v>97</v>
      </c>
      <c r="AK296" s="18" t="s">
        <v>77</v>
      </c>
      <c r="AL296" s="21" t="s">
        <v>2313</v>
      </c>
      <c r="AM296" s="19">
        <v>4</v>
      </c>
      <c r="AN296" s="26">
        <v>-1</v>
      </c>
      <c r="AO296" s="26">
        <v>-1</v>
      </c>
      <c r="AP296" s="26">
        <v>-1</v>
      </c>
      <c r="AQ296" s="26">
        <v>-1</v>
      </c>
      <c r="AR296" s="26">
        <v>-1</v>
      </c>
      <c r="AS296" s="26">
        <v>0</v>
      </c>
      <c r="AT296" s="19">
        <v>-2</v>
      </c>
      <c r="AU296" s="26">
        <v>-3</v>
      </c>
      <c r="AV296" s="26">
        <v>0</v>
      </c>
      <c r="AW296" s="26">
        <v>0</v>
      </c>
      <c r="AX296" s="19">
        <v>0</v>
      </c>
      <c r="AY296" s="19">
        <v>0</v>
      </c>
      <c r="AZ296" s="26">
        <v>1</v>
      </c>
      <c r="BA296" s="26">
        <v>1</v>
      </c>
      <c r="BB296" s="26">
        <v>-1</v>
      </c>
      <c r="BC296" s="26">
        <v>-1</v>
      </c>
      <c r="BD296" s="28"/>
      <c r="BE296" s="20"/>
      <c r="BF296" s="26"/>
      <c r="BG296" s="26"/>
      <c r="BH296" s="26"/>
      <c r="BI296" s="26">
        <v>1</v>
      </c>
      <c r="BJ296" s="26">
        <v>-1</v>
      </c>
      <c r="BK296" s="26"/>
      <c r="BL296" s="26"/>
      <c r="BM296" s="26"/>
      <c r="BN296" s="20"/>
      <c r="BO296" s="20"/>
    </row>
    <row r="297" spans="1:67" ht="64" hidden="1" x14ac:dyDescent="0.2">
      <c r="A297" s="17" t="s">
        <v>78</v>
      </c>
      <c r="B297" s="42"/>
      <c r="C297" s="64" t="s">
        <v>2349</v>
      </c>
      <c r="D297" s="18" t="s">
        <v>409</v>
      </c>
      <c r="E297" s="18" t="s">
        <v>302</v>
      </c>
      <c r="F297" s="19">
        <v>1</v>
      </c>
      <c r="G297" s="19">
        <v>0</v>
      </c>
      <c r="H297" s="19">
        <v>0</v>
      </c>
      <c r="I297" s="20"/>
      <c r="J297" s="21" t="s">
        <v>472</v>
      </c>
      <c r="K297" s="22" t="s">
        <v>2311</v>
      </c>
      <c r="L297" s="18" t="s">
        <v>2312</v>
      </c>
      <c r="M297" s="25"/>
      <c r="N297" s="24">
        <f t="shared" si="71"/>
        <v>1992</v>
      </c>
      <c r="O297" s="25">
        <v>33604</v>
      </c>
      <c r="P297" s="23" t="s">
        <v>75</v>
      </c>
      <c r="Q297" s="23" t="s">
        <v>75</v>
      </c>
      <c r="R297" s="23" t="s">
        <v>75</v>
      </c>
      <c r="S297" s="23" t="s">
        <v>75</v>
      </c>
      <c r="T297" s="23" t="s">
        <v>75</v>
      </c>
      <c r="U297" s="23" t="s">
        <v>75</v>
      </c>
      <c r="V297" s="26">
        <v>1</v>
      </c>
      <c r="W297" s="19">
        <f t="shared" si="72"/>
        <v>0</v>
      </c>
      <c r="X297" s="19">
        <f t="shared" si="73"/>
        <v>0</v>
      </c>
      <c r="Y297" s="19">
        <f t="shared" si="74"/>
        <v>0</v>
      </c>
      <c r="Z297" s="26">
        <v>-1</v>
      </c>
      <c r="AA297" s="19">
        <v>-2</v>
      </c>
      <c r="AB297" s="26">
        <v>0</v>
      </c>
      <c r="AC297" s="26">
        <v>1</v>
      </c>
      <c r="AD297" s="26">
        <v>0</v>
      </c>
      <c r="AE297" s="26">
        <v>0</v>
      </c>
      <c r="AF297" s="26">
        <v>0</v>
      </c>
      <c r="AG297" s="19">
        <v>0</v>
      </c>
      <c r="AH297" s="26">
        <v>1</v>
      </c>
      <c r="AI297" s="26">
        <v>0</v>
      </c>
      <c r="AJ297" s="18" t="s">
        <v>97</v>
      </c>
      <c r="AK297" s="18" t="s">
        <v>77</v>
      </c>
      <c r="AL297" s="21" t="s">
        <v>2313</v>
      </c>
      <c r="AM297" s="19">
        <v>4</v>
      </c>
      <c r="AN297" s="26">
        <v>-1</v>
      </c>
      <c r="AO297" s="26">
        <v>-1</v>
      </c>
      <c r="AP297" s="26">
        <v>-1</v>
      </c>
      <c r="AQ297" s="26">
        <v>-1</v>
      </c>
      <c r="AR297" s="26">
        <v>-1</v>
      </c>
      <c r="AS297" s="26">
        <v>0</v>
      </c>
      <c r="AT297" s="19">
        <v>-2</v>
      </c>
      <c r="AU297" s="26">
        <v>-3</v>
      </c>
      <c r="AV297" s="26">
        <v>0</v>
      </c>
      <c r="AW297" s="26">
        <v>0</v>
      </c>
      <c r="AX297" s="19">
        <v>0</v>
      </c>
      <c r="AY297" s="19">
        <v>0</v>
      </c>
      <c r="AZ297" s="26">
        <v>1</v>
      </c>
      <c r="BA297" s="26">
        <v>1</v>
      </c>
      <c r="BB297" s="26">
        <v>-1</v>
      </c>
      <c r="BC297" s="26">
        <v>-1</v>
      </c>
      <c r="BD297" s="28"/>
      <c r="BE297" s="20"/>
      <c r="BF297" s="26"/>
      <c r="BG297" s="26"/>
      <c r="BH297" s="26"/>
      <c r="BI297" s="26">
        <v>1</v>
      </c>
      <c r="BJ297" s="26">
        <v>-1</v>
      </c>
      <c r="BK297" s="26"/>
      <c r="BL297" s="26"/>
      <c r="BM297" s="26"/>
      <c r="BN297" s="20"/>
      <c r="BO297" s="20"/>
    </row>
    <row r="298" spans="1:67" ht="64" hidden="1" x14ac:dyDescent="0.2">
      <c r="A298" s="17" t="s">
        <v>78</v>
      </c>
      <c r="B298" s="42"/>
      <c r="C298" s="64" t="s">
        <v>2350</v>
      </c>
      <c r="D298" s="18" t="s">
        <v>409</v>
      </c>
      <c r="E298" s="18" t="s">
        <v>302</v>
      </c>
      <c r="F298" s="19">
        <v>1</v>
      </c>
      <c r="G298" s="19">
        <v>0</v>
      </c>
      <c r="H298" s="19">
        <v>0</v>
      </c>
      <c r="I298" s="20"/>
      <c r="J298" s="21" t="s">
        <v>472</v>
      </c>
      <c r="K298" s="22" t="s">
        <v>2311</v>
      </c>
      <c r="L298" s="18" t="s">
        <v>2312</v>
      </c>
      <c r="M298" s="25"/>
      <c r="N298" s="24">
        <f t="shared" si="71"/>
        <v>1992</v>
      </c>
      <c r="O298" s="25">
        <v>33604</v>
      </c>
      <c r="P298" s="23" t="s">
        <v>75</v>
      </c>
      <c r="Q298" s="23" t="s">
        <v>75</v>
      </c>
      <c r="R298" s="23" t="s">
        <v>75</v>
      </c>
      <c r="S298" s="23" t="s">
        <v>75</v>
      </c>
      <c r="T298" s="23" t="s">
        <v>75</v>
      </c>
      <c r="U298" s="23" t="s">
        <v>75</v>
      </c>
      <c r="V298" s="26">
        <v>1</v>
      </c>
      <c r="W298" s="19">
        <f t="shared" si="72"/>
        <v>0</v>
      </c>
      <c r="X298" s="19">
        <f t="shared" si="73"/>
        <v>0</v>
      </c>
      <c r="Y298" s="19">
        <f t="shared" si="74"/>
        <v>0</v>
      </c>
      <c r="Z298" s="26">
        <v>-1</v>
      </c>
      <c r="AA298" s="19">
        <v>-2</v>
      </c>
      <c r="AB298" s="26">
        <v>0</v>
      </c>
      <c r="AC298" s="26">
        <v>1</v>
      </c>
      <c r="AD298" s="26">
        <v>0</v>
      </c>
      <c r="AE298" s="26">
        <v>0</v>
      </c>
      <c r="AF298" s="26">
        <v>0</v>
      </c>
      <c r="AG298" s="19">
        <v>0</v>
      </c>
      <c r="AH298" s="26">
        <v>1</v>
      </c>
      <c r="AI298" s="26">
        <v>0</v>
      </c>
      <c r="AJ298" s="18" t="s">
        <v>97</v>
      </c>
      <c r="AK298" s="18" t="s">
        <v>77</v>
      </c>
      <c r="AL298" s="21" t="s">
        <v>2313</v>
      </c>
      <c r="AM298" s="19">
        <v>4</v>
      </c>
      <c r="AN298" s="26">
        <v>-1</v>
      </c>
      <c r="AO298" s="26">
        <v>-1</v>
      </c>
      <c r="AP298" s="26">
        <v>-1</v>
      </c>
      <c r="AQ298" s="26">
        <v>-1</v>
      </c>
      <c r="AR298" s="26">
        <v>-1</v>
      </c>
      <c r="AS298" s="26">
        <v>0</v>
      </c>
      <c r="AT298" s="19">
        <v>-2</v>
      </c>
      <c r="AU298" s="26">
        <v>-3</v>
      </c>
      <c r="AV298" s="26">
        <v>0</v>
      </c>
      <c r="AW298" s="26">
        <v>0</v>
      </c>
      <c r="AX298" s="19">
        <v>0</v>
      </c>
      <c r="AY298" s="19">
        <v>0</v>
      </c>
      <c r="AZ298" s="26">
        <v>1</v>
      </c>
      <c r="BA298" s="26">
        <v>1</v>
      </c>
      <c r="BB298" s="26">
        <v>-1</v>
      </c>
      <c r="BC298" s="26">
        <v>-1</v>
      </c>
      <c r="BD298" s="28"/>
      <c r="BE298" s="20"/>
      <c r="BF298" s="26"/>
      <c r="BG298" s="26"/>
      <c r="BH298" s="26"/>
      <c r="BI298" s="26">
        <v>1</v>
      </c>
      <c r="BJ298" s="26">
        <v>-1</v>
      </c>
      <c r="BK298" s="26"/>
      <c r="BL298" s="26"/>
      <c r="BM298" s="26"/>
      <c r="BN298" s="20"/>
      <c r="BO298" s="20"/>
    </row>
    <row r="299" spans="1:67" ht="64" hidden="1" x14ac:dyDescent="0.2">
      <c r="A299" s="17" t="s">
        <v>78</v>
      </c>
      <c r="B299" s="42"/>
      <c r="C299" s="64" t="s">
        <v>2351</v>
      </c>
      <c r="D299" s="18" t="s">
        <v>409</v>
      </c>
      <c r="E299" s="18" t="s">
        <v>302</v>
      </c>
      <c r="F299" s="19">
        <v>1</v>
      </c>
      <c r="G299" s="19">
        <v>0</v>
      </c>
      <c r="H299" s="19">
        <v>0</v>
      </c>
      <c r="I299" s="20"/>
      <c r="J299" s="21" t="s">
        <v>472</v>
      </c>
      <c r="K299" s="22" t="s">
        <v>2311</v>
      </c>
      <c r="L299" s="18" t="s">
        <v>2312</v>
      </c>
      <c r="M299" s="25"/>
      <c r="N299" s="24">
        <f t="shared" si="71"/>
        <v>1992</v>
      </c>
      <c r="O299" s="25">
        <v>33604</v>
      </c>
      <c r="P299" s="23" t="s">
        <v>75</v>
      </c>
      <c r="Q299" s="23" t="s">
        <v>75</v>
      </c>
      <c r="R299" s="23" t="s">
        <v>75</v>
      </c>
      <c r="S299" s="23" t="s">
        <v>75</v>
      </c>
      <c r="T299" s="23" t="s">
        <v>75</v>
      </c>
      <c r="U299" s="23" t="s">
        <v>75</v>
      </c>
      <c r="V299" s="26">
        <v>1</v>
      </c>
      <c r="W299" s="19">
        <f t="shared" si="72"/>
        <v>0</v>
      </c>
      <c r="X299" s="19">
        <f t="shared" si="73"/>
        <v>0</v>
      </c>
      <c r="Y299" s="19">
        <f t="shared" si="74"/>
        <v>0</v>
      </c>
      <c r="Z299" s="26">
        <v>-1</v>
      </c>
      <c r="AA299" s="19">
        <v>-2</v>
      </c>
      <c r="AB299" s="26">
        <v>0</v>
      </c>
      <c r="AC299" s="26">
        <v>1</v>
      </c>
      <c r="AD299" s="26">
        <v>0</v>
      </c>
      <c r="AE299" s="26">
        <v>0</v>
      </c>
      <c r="AF299" s="26">
        <v>0</v>
      </c>
      <c r="AG299" s="19">
        <v>0</v>
      </c>
      <c r="AH299" s="26">
        <v>1</v>
      </c>
      <c r="AI299" s="26">
        <v>0</v>
      </c>
      <c r="AJ299" s="18" t="s">
        <v>97</v>
      </c>
      <c r="AK299" s="18" t="s">
        <v>77</v>
      </c>
      <c r="AL299" s="21" t="s">
        <v>2313</v>
      </c>
      <c r="AM299" s="19">
        <v>4</v>
      </c>
      <c r="AN299" s="26">
        <v>-1</v>
      </c>
      <c r="AO299" s="26">
        <v>-1</v>
      </c>
      <c r="AP299" s="26">
        <v>-1</v>
      </c>
      <c r="AQ299" s="26">
        <v>-1</v>
      </c>
      <c r="AR299" s="26">
        <v>-1</v>
      </c>
      <c r="AS299" s="26">
        <v>0</v>
      </c>
      <c r="AT299" s="19">
        <v>-2</v>
      </c>
      <c r="AU299" s="26">
        <v>-3</v>
      </c>
      <c r="AV299" s="26">
        <v>0</v>
      </c>
      <c r="AW299" s="26">
        <v>0</v>
      </c>
      <c r="AX299" s="19">
        <v>0</v>
      </c>
      <c r="AY299" s="19">
        <v>0</v>
      </c>
      <c r="AZ299" s="26">
        <v>1</v>
      </c>
      <c r="BA299" s="26">
        <v>1</v>
      </c>
      <c r="BB299" s="26">
        <v>-1</v>
      </c>
      <c r="BC299" s="26">
        <v>-1</v>
      </c>
      <c r="BD299" s="28"/>
      <c r="BE299" s="20"/>
      <c r="BF299" s="26"/>
      <c r="BG299" s="26"/>
      <c r="BH299" s="26"/>
      <c r="BI299" s="26">
        <v>1</v>
      </c>
      <c r="BJ299" s="26">
        <v>-1</v>
      </c>
      <c r="BK299" s="26"/>
      <c r="BL299" s="26"/>
      <c r="BM299" s="26"/>
      <c r="BN299" s="20"/>
      <c r="BO299" s="20"/>
    </row>
    <row r="300" spans="1:67" ht="64" hidden="1" x14ac:dyDescent="0.2">
      <c r="A300" s="17" t="s">
        <v>78</v>
      </c>
      <c r="B300" s="42"/>
      <c r="C300" s="64" t="s">
        <v>2352</v>
      </c>
      <c r="D300" s="18" t="s">
        <v>409</v>
      </c>
      <c r="E300" s="18" t="s">
        <v>302</v>
      </c>
      <c r="F300" s="19">
        <v>1</v>
      </c>
      <c r="G300" s="19">
        <v>0</v>
      </c>
      <c r="H300" s="19">
        <v>0</v>
      </c>
      <c r="I300" s="20"/>
      <c r="J300" s="21" t="s">
        <v>472</v>
      </c>
      <c r="K300" s="22" t="s">
        <v>2311</v>
      </c>
      <c r="L300" s="18" t="s">
        <v>2312</v>
      </c>
      <c r="M300" s="25"/>
      <c r="N300" s="24">
        <f t="shared" si="71"/>
        <v>1992</v>
      </c>
      <c r="O300" s="25">
        <v>33604</v>
      </c>
      <c r="P300" s="23" t="s">
        <v>75</v>
      </c>
      <c r="Q300" s="23" t="s">
        <v>75</v>
      </c>
      <c r="R300" s="23" t="s">
        <v>75</v>
      </c>
      <c r="S300" s="23" t="s">
        <v>75</v>
      </c>
      <c r="T300" s="23" t="s">
        <v>75</v>
      </c>
      <c r="U300" s="23" t="s">
        <v>75</v>
      </c>
      <c r="V300" s="26">
        <v>1</v>
      </c>
      <c r="W300" s="19">
        <f t="shared" si="72"/>
        <v>0</v>
      </c>
      <c r="X300" s="19">
        <f t="shared" si="73"/>
        <v>0</v>
      </c>
      <c r="Y300" s="19">
        <f t="shared" si="74"/>
        <v>0</v>
      </c>
      <c r="Z300" s="26">
        <v>-1</v>
      </c>
      <c r="AA300" s="19">
        <v>-2</v>
      </c>
      <c r="AB300" s="26">
        <v>0</v>
      </c>
      <c r="AC300" s="26">
        <v>1</v>
      </c>
      <c r="AD300" s="26">
        <v>0</v>
      </c>
      <c r="AE300" s="26">
        <v>0</v>
      </c>
      <c r="AF300" s="26">
        <v>0</v>
      </c>
      <c r="AG300" s="19">
        <v>0</v>
      </c>
      <c r="AH300" s="26">
        <v>1</v>
      </c>
      <c r="AI300" s="26">
        <v>0</v>
      </c>
      <c r="AJ300" s="18" t="s">
        <v>97</v>
      </c>
      <c r="AK300" s="18" t="s">
        <v>77</v>
      </c>
      <c r="AL300" s="21" t="s">
        <v>2313</v>
      </c>
      <c r="AM300" s="19">
        <v>4</v>
      </c>
      <c r="AN300" s="26">
        <v>-1</v>
      </c>
      <c r="AO300" s="26">
        <v>-1</v>
      </c>
      <c r="AP300" s="26">
        <v>-1</v>
      </c>
      <c r="AQ300" s="26">
        <v>-1</v>
      </c>
      <c r="AR300" s="26">
        <v>-1</v>
      </c>
      <c r="AS300" s="26">
        <v>0</v>
      </c>
      <c r="AT300" s="19">
        <v>-2</v>
      </c>
      <c r="AU300" s="26">
        <v>-3</v>
      </c>
      <c r="AV300" s="26">
        <v>0</v>
      </c>
      <c r="AW300" s="26">
        <v>0</v>
      </c>
      <c r="AX300" s="19">
        <v>0</v>
      </c>
      <c r="AY300" s="19">
        <v>0</v>
      </c>
      <c r="AZ300" s="26">
        <v>1</v>
      </c>
      <c r="BA300" s="26">
        <v>1</v>
      </c>
      <c r="BB300" s="26">
        <v>-1</v>
      </c>
      <c r="BC300" s="26">
        <v>-1</v>
      </c>
      <c r="BD300" s="28"/>
      <c r="BE300" s="20"/>
      <c r="BF300" s="26"/>
      <c r="BG300" s="26"/>
      <c r="BH300" s="26"/>
      <c r="BI300" s="26">
        <v>1</v>
      </c>
      <c r="BJ300" s="26">
        <v>-1</v>
      </c>
      <c r="BK300" s="26"/>
      <c r="BL300" s="26"/>
      <c r="BM300" s="26"/>
      <c r="BN300" s="20"/>
      <c r="BO300" s="20"/>
    </row>
    <row r="301" spans="1:67" ht="64" hidden="1" x14ac:dyDescent="0.2">
      <c r="A301" s="17" t="s">
        <v>78</v>
      </c>
      <c r="B301" s="42"/>
      <c r="C301" s="64" t="s">
        <v>2353</v>
      </c>
      <c r="D301" s="18" t="s">
        <v>409</v>
      </c>
      <c r="E301" s="18" t="s">
        <v>302</v>
      </c>
      <c r="F301" s="19">
        <v>1</v>
      </c>
      <c r="G301" s="19">
        <v>0</v>
      </c>
      <c r="H301" s="19">
        <v>0</v>
      </c>
      <c r="I301" s="20"/>
      <c r="J301" s="21" t="s">
        <v>472</v>
      </c>
      <c r="K301" s="22" t="s">
        <v>2311</v>
      </c>
      <c r="L301" s="18" t="s">
        <v>2312</v>
      </c>
      <c r="M301" s="25"/>
      <c r="N301" s="24">
        <f t="shared" si="71"/>
        <v>1992</v>
      </c>
      <c r="O301" s="25">
        <v>33604</v>
      </c>
      <c r="P301" s="23" t="s">
        <v>75</v>
      </c>
      <c r="Q301" s="23" t="s">
        <v>75</v>
      </c>
      <c r="R301" s="23" t="s">
        <v>75</v>
      </c>
      <c r="S301" s="23" t="s">
        <v>75</v>
      </c>
      <c r="T301" s="23" t="s">
        <v>75</v>
      </c>
      <c r="U301" s="23" t="s">
        <v>75</v>
      </c>
      <c r="V301" s="26">
        <v>1</v>
      </c>
      <c r="W301" s="19">
        <f t="shared" si="72"/>
        <v>0</v>
      </c>
      <c r="X301" s="19">
        <f t="shared" si="73"/>
        <v>0</v>
      </c>
      <c r="Y301" s="19">
        <f t="shared" si="74"/>
        <v>0</v>
      </c>
      <c r="Z301" s="26">
        <v>-1</v>
      </c>
      <c r="AA301" s="19">
        <v>-2</v>
      </c>
      <c r="AB301" s="26">
        <v>0</v>
      </c>
      <c r="AC301" s="26">
        <v>1</v>
      </c>
      <c r="AD301" s="26">
        <v>0</v>
      </c>
      <c r="AE301" s="26">
        <v>0</v>
      </c>
      <c r="AF301" s="26">
        <v>0</v>
      </c>
      <c r="AG301" s="19">
        <v>0</v>
      </c>
      <c r="AH301" s="26">
        <v>1</v>
      </c>
      <c r="AI301" s="26">
        <v>0</v>
      </c>
      <c r="AJ301" s="18" t="s">
        <v>97</v>
      </c>
      <c r="AK301" s="18" t="s">
        <v>77</v>
      </c>
      <c r="AL301" s="21" t="s">
        <v>2313</v>
      </c>
      <c r="AM301" s="19">
        <v>4</v>
      </c>
      <c r="AN301" s="26">
        <v>-1</v>
      </c>
      <c r="AO301" s="26">
        <v>-1</v>
      </c>
      <c r="AP301" s="26">
        <v>-1</v>
      </c>
      <c r="AQ301" s="26">
        <v>-1</v>
      </c>
      <c r="AR301" s="26">
        <v>-1</v>
      </c>
      <c r="AS301" s="26">
        <v>0</v>
      </c>
      <c r="AT301" s="19">
        <v>-2</v>
      </c>
      <c r="AU301" s="26">
        <v>-3</v>
      </c>
      <c r="AV301" s="26">
        <v>0</v>
      </c>
      <c r="AW301" s="26">
        <v>0</v>
      </c>
      <c r="AX301" s="19">
        <v>0</v>
      </c>
      <c r="AY301" s="19">
        <v>0</v>
      </c>
      <c r="AZ301" s="26">
        <v>1</v>
      </c>
      <c r="BA301" s="26">
        <v>1</v>
      </c>
      <c r="BB301" s="26">
        <v>-1</v>
      </c>
      <c r="BC301" s="26">
        <v>-1</v>
      </c>
      <c r="BD301" s="28"/>
      <c r="BE301" s="20"/>
      <c r="BF301" s="26"/>
      <c r="BG301" s="26"/>
      <c r="BH301" s="26"/>
      <c r="BI301" s="26">
        <v>1</v>
      </c>
      <c r="BJ301" s="26">
        <v>-1</v>
      </c>
      <c r="BK301" s="26"/>
      <c r="BL301" s="26"/>
      <c r="BM301" s="26"/>
      <c r="BN301" s="20"/>
      <c r="BO301" s="20"/>
    </row>
    <row r="302" spans="1:67" ht="64" hidden="1" x14ac:dyDescent="0.2">
      <c r="A302" s="17" t="s">
        <v>78</v>
      </c>
      <c r="B302" s="42"/>
      <c r="C302" s="64" t="s">
        <v>2354</v>
      </c>
      <c r="D302" s="18" t="s">
        <v>409</v>
      </c>
      <c r="E302" s="18" t="s">
        <v>302</v>
      </c>
      <c r="F302" s="19">
        <v>1</v>
      </c>
      <c r="G302" s="19">
        <v>0</v>
      </c>
      <c r="H302" s="19">
        <v>0</v>
      </c>
      <c r="I302" s="20"/>
      <c r="J302" s="21" t="s">
        <v>472</v>
      </c>
      <c r="K302" s="22" t="s">
        <v>2311</v>
      </c>
      <c r="L302" s="18" t="s">
        <v>2312</v>
      </c>
      <c r="M302" s="25"/>
      <c r="N302" s="24">
        <f t="shared" si="71"/>
        <v>1992</v>
      </c>
      <c r="O302" s="25">
        <v>33604</v>
      </c>
      <c r="P302" s="23" t="s">
        <v>75</v>
      </c>
      <c r="Q302" s="23" t="s">
        <v>75</v>
      </c>
      <c r="R302" s="23" t="s">
        <v>75</v>
      </c>
      <c r="S302" s="23" t="s">
        <v>75</v>
      </c>
      <c r="T302" s="23" t="s">
        <v>75</v>
      </c>
      <c r="U302" s="23" t="s">
        <v>75</v>
      </c>
      <c r="V302" s="26">
        <v>1</v>
      </c>
      <c r="W302" s="19">
        <f t="shared" si="72"/>
        <v>0</v>
      </c>
      <c r="X302" s="19">
        <f t="shared" si="73"/>
        <v>0</v>
      </c>
      <c r="Y302" s="19">
        <f t="shared" si="74"/>
        <v>0</v>
      </c>
      <c r="Z302" s="26">
        <v>-1</v>
      </c>
      <c r="AA302" s="19">
        <v>-2</v>
      </c>
      <c r="AB302" s="26">
        <v>0</v>
      </c>
      <c r="AC302" s="26">
        <v>1</v>
      </c>
      <c r="AD302" s="26">
        <v>0</v>
      </c>
      <c r="AE302" s="26">
        <v>0</v>
      </c>
      <c r="AF302" s="26">
        <v>0</v>
      </c>
      <c r="AG302" s="19">
        <v>0</v>
      </c>
      <c r="AH302" s="26">
        <v>1</v>
      </c>
      <c r="AI302" s="26">
        <v>0</v>
      </c>
      <c r="AJ302" s="18" t="s">
        <v>97</v>
      </c>
      <c r="AK302" s="18" t="s">
        <v>77</v>
      </c>
      <c r="AL302" s="21" t="s">
        <v>2313</v>
      </c>
      <c r="AM302" s="19">
        <v>4</v>
      </c>
      <c r="AN302" s="26">
        <v>-1</v>
      </c>
      <c r="AO302" s="26">
        <v>-1</v>
      </c>
      <c r="AP302" s="26">
        <v>-1</v>
      </c>
      <c r="AQ302" s="26">
        <v>-1</v>
      </c>
      <c r="AR302" s="26">
        <v>-1</v>
      </c>
      <c r="AS302" s="26">
        <v>0</v>
      </c>
      <c r="AT302" s="19">
        <v>-2</v>
      </c>
      <c r="AU302" s="26">
        <v>-3</v>
      </c>
      <c r="AV302" s="26">
        <v>0</v>
      </c>
      <c r="AW302" s="26">
        <v>0</v>
      </c>
      <c r="AX302" s="19">
        <v>0</v>
      </c>
      <c r="AY302" s="19">
        <v>0</v>
      </c>
      <c r="AZ302" s="26">
        <v>1</v>
      </c>
      <c r="BA302" s="26">
        <v>1</v>
      </c>
      <c r="BB302" s="26">
        <v>-1</v>
      </c>
      <c r="BC302" s="26">
        <v>-1</v>
      </c>
      <c r="BD302" s="28"/>
      <c r="BE302" s="20"/>
      <c r="BF302" s="26"/>
      <c r="BG302" s="26"/>
      <c r="BH302" s="26"/>
      <c r="BI302" s="26">
        <v>1</v>
      </c>
      <c r="BJ302" s="26">
        <v>-1</v>
      </c>
      <c r="BK302" s="26"/>
      <c r="BL302" s="26"/>
      <c r="BM302" s="26"/>
      <c r="BN302" s="20"/>
      <c r="BO302" s="20"/>
    </row>
    <row r="303" spans="1:67" ht="64" hidden="1" x14ac:dyDescent="0.2">
      <c r="A303" s="17" t="s">
        <v>78</v>
      </c>
      <c r="B303" s="42"/>
      <c r="C303" s="64" t="s">
        <v>2355</v>
      </c>
      <c r="D303" s="18" t="s">
        <v>409</v>
      </c>
      <c r="E303" s="18" t="s">
        <v>302</v>
      </c>
      <c r="F303" s="19">
        <v>1</v>
      </c>
      <c r="G303" s="19">
        <v>0</v>
      </c>
      <c r="H303" s="19">
        <v>0</v>
      </c>
      <c r="I303" s="20"/>
      <c r="J303" s="21" t="s">
        <v>472</v>
      </c>
      <c r="K303" s="22" t="s">
        <v>2311</v>
      </c>
      <c r="L303" s="18" t="s">
        <v>2312</v>
      </c>
      <c r="M303" s="25"/>
      <c r="N303" s="24">
        <f t="shared" si="71"/>
        <v>1992</v>
      </c>
      <c r="O303" s="25">
        <v>33604</v>
      </c>
      <c r="P303" s="23" t="s">
        <v>75</v>
      </c>
      <c r="Q303" s="23" t="s">
        <v>75</v>
      </c>
      <c r="R303" s="23" t="s">
        <v>75</v>
      </c>
      <c r="S303" s="23" t="s">
        <v>75</v>
      </c>
      <c r="T303" s="23" t="s">
        <v>75</v>
      </c>
      <c r="U303" s="23" t="s">
        <v>75</v>
      </c>
      <c r="V303" s="26">
        <v>1</v>
      </c>
      <c r="W303" s="19">
        <f t="shared" si="72"/>
        <v>0</v>
      </c>
      <c r="X303" s="19">
        <f t="shared" si="73"/>
        <v>0</v>
      </c>
      <c r="Y303" s="19">
        <f t="shared" si="74"/>
        <v>0</v>
      </c>
      <c r="Z303" s="26">
        <v>-1</v>
      </c>
      <c r="AA303" s="19">
        <v>-2</v>
      </c>
      <c r="AB303" s="26">
        <v>0</v>
      </c>
      <c r="AC303" s="26">
        <v>1</v>
      </c>
      <c r="AD303" s="26">
        <v>0</v>
      </c>
      <c r="AE303" s="26">
        <v>0</v>
      </c>
      <c r="AF303" s="26">
        <v>0</v>
      </c>
      <c r="AG303" s="19">
        <v>0</v>
      </c>
      <c r="AH303" s="26">
        <v>1</v>
      </c>
      <c r="AI303" s="26">
        <v>0</v>
      </c>
      <c r="AJ303" s="18" t="s">
        <v>97</v>
      </c>
      <c r="AK303" s="18" t="s">
        <v>77</v>
      </c>
      <c r="AL303" s="21" t="s">
        <v>2313</v>
      </c>
      <c r="AM303" s="19">
        <v>4</v>
      </c>
      <c r="AN303" s="26">
        <v>-1</v>
      </c>
      <c r="AO303" s="26">
        <v>-1</v>
      </c>
      <c r="AP303" s="26">
        <v>-1</v>
      </c>
      <c r="AQ303" s="26">
        <v>-1</v>
      </c>
      <c r="AR303" s="26">
        <v>-1</v>
      </c>
      <c r="AS303" s="26">
        <v>0</v>
      </c>
      <c r="AT303" s="19">
        <v>-2</v>
      </c>
      <c r="AU303" s="26">
        <v>-3</v>
      </c>
      <c r="AV303" s="26">
        <v>0</v>
      </c>
      <c r="AW303" s="26">
        <v>0</v>
      </c>
      <c r="AX303" s="19">
        <v>0</v>
      </c>
      <c r="AY303" s="19">
        <v>0</v>
      </c>
      <c r="AZ303" s="26">
        <v>1</v>
      </c>
      <c r="BA303" s="26">
        <v>1</v>
      </c>
      <c r="BB303" s="26">
        <v>-1</v>
      </c>
      <c r="BC303" s="26">
        <v>-1</v>
      </c>
      <c r="BD303" s="28"/>
      <c r="BE303" s="20"/>
      <c r="BF303" s="26"/>
      <c r="BG303" s="26"/>
      <c r="BH303" s="26"/>
      <c r="BI303" s="26">
        <v>1</v>
      </c>
      <c r="BJ303" s="26">
        <v>-1</v>
      </c>
      <c r="BK303" s="26"/>
      <c r="BL303" s="26"/>
      <c r="BM303" s="26"/>
      <c r="BN303" s="20"/>
      <c r="BO303" s="20"/>
    </row>
    <row r="304" spans="1:67" ht="64" hidden="1" x14ac:dyDescent="0.2">
      <c r="A304" s="17" t="s">
        <v>78</v>
      </c>
      <c r="B304" s="42"/>
      <c r="C304" s="64" t="s">
        <v>2356</v>
      </c>
      <c r="D304" s="18" t="s">
        <v>409</v>
      </c>
      <c r="E304" s="18" t="s">
        <v>302</v>
      </c>
      <c r="F304" s="19">
        <v>1</v>
      </c>
      <c r="G304" s="19">
        <v>0</v>
      </c>
      <c r="H304" s="19">
        <v>0</v>
      </c>
      <c r="I304" s="20"/>
      <c r="J304" s="21" t="s">
        <v>472</v>
      </c>
      <c r="K304" s="22" t="s">
        <v>2311</v>
      </c>
      <c r="L304" s="18" t="s">
        <v>2312</v>
      </c>
      <c r="M304" s="25"/>
      <c r="N304" s="24">
        <f t="shared" si="71"/>
        <v>1992</v>
      </c>
      <c r="O304" s="25">
        <v>33604</v>
      </c>
      <c r="P304" s="23" t="s">
        <v>75</v>
      </c>
      <c r="Q304" s="23" t="s">
        <v>75</v>
      </c>
      <c r="R304" s="23" t="s">
        <v>75</v>
      </c>
      <c r="S304" s="23" t="s">
        <v>75</v>
      </c>
      <c r="T304" s="23" t="s">
        <v>75</v>
      </c>
      <c r="U304" s="23" t="s">
        <v>75</v>
      </c>
      <c r="V304" s="26">
        <v>1</v>
      </c>
      <c r="W304" s="19">
        <f t="shared" si="72"/>
        <v>0</v>
      </c>
      <c r="X304" s="19">
        <f t="shared" si="73"/>
        <v>0</v>
      </c>
      <c r="Y304" s="19">
        <f t="shared" si="74"/>
        <v>0</v>
      </c>
      <c r="Z304" s="26">
        <v>-1</v>
      </c>
      <c r="AA304" s="19">
        <v>-2</v>
      </c>
      <c r="AB304" s="26">
        <v>0</v>
      </c>
      <c r="AC304" s="26">
        <v>1</v>
      </c>
      <c r="AD304" s="26">
        <v>0</v>
      </c>
      <c r="AE304" s="26">
        <v>0</v>
      </c>
      <c r="AF304" s="26">
        <v>0</v>
      </c>
      <c r="AG304" s="19">
        <v>0</v>
      </c>
      <c r="AH304" s="26">
        <v>1</v>
      </c>
      <c r="AI304" s="26">
        <v>0</v>
      </c>
      <c r="AJ304" s="18" t="s">
        <v>97</v>
      </c>
      <c r="AK304" s="18" t="s">
        <v>77</v>
      </c>
      <c r="AL304" s="21" t="s">
        <v>2313</v>
      </c>
      <c r="AM304" s="19">
        <v>4</v>
      </c>
      <c r="AN304" s="26">
        <v>-1</v>
      </c>
      <c r="AO304" s="26">
        <v>-1</v>
      </c>
      <c r="AP304" s="26">
        <v>-1</v>
      </c>
      <c r="AQ304" s="26">
        <v>-1</v>
      </c>
      <c r="AR304" s="26">
        <v>-1</v>
      </c>
      <c r="AS304" s="26">
        <v>0</v>
      </c>
      <c r="AT304" s="19">
        <v>-2</v>
      </c>
      <c r="AU304" s="26">
        <v>-3</v>
      </c>
      <c r="AV304" s="26">
        <v>0</v>
      </c>
      <c r="AW304" s="26">
        <v>0</v>
      </c>
      <c r="AX304" s="19">
        <v>0</v>
      </c>
      <c r="AY304" s="19">
        <v>0</v>
      </c>
      <c r="AZ304" s="26">
        <v>1</v>
      </c>
      <c r="BA304" s="26">
        <v>1</v>
      </c>
      <c r="BB304" s="26">
        <v>-1</v>
      </c>
      <c r="BC304" s="26">
        <v>-1</v>
      </c>
      <c r="BD304" s="28"/>
      <c r="BE304" s="20"/>
      <c r="BF304" s="26"/>
      <c r="BG304" s="26"/>
      <c r="BH304" s="26"/>
      <c r="BI304" s="26">
        <v>1</v>
      </c>
      <c r="BJ304" s="26">
        <v>-1</v>
      </c>
      <c r="BK304" s="26"/>
      <c r="BL304" s="26"/>
      <c r="BM304" s="26"/>
      <c r="BN304" s="20"/>
      <c r="BO304" s="20"/>
    </row>
    <row r="305" spans="1:67" ht="64" hidden="1" x14ac:dyDescent="0.2">
      <c r="A305" s="17" t="s">
        <v>78</v>
      </c>
      <c r="B305" s="42"/>
      <c r="C305" s="64" t="s">
        <v>2357</v>
      </c>
      <c r="D305" s="18" t="s">
        <v>409</v>
      </c>
      <c r="E305" s="18" t="s">
        <v>302</v>
      </c>
      <c r="F305" s="19">
        <v>1</v>
      </c>
      <c r="G305" s="19">
        <v>0</v>
      </c>
      <c r="H305" s="19">
        <v>0</v>
      </c>
      <c r="I305" s="20"/>
      <c r="J305" s="21" t="s">
        <v>472</v>
      </c>
      <c r="K305" s="22" t="s">
        <v>2311</v>
      </c>
      <c r="L305" s="18" t="s">
        <v>2312</v>
      </c>
      <c r="M305" s="25"/>
      <c r="N305" s="24">
        <f t="shared" si="71"/>
        <v>1992</v>
      </c>
      <c r="O305" s="25">
        <v>33604</v>
      </c>
      <c r="P305" s="23" t="s">
        <v>75</v>
      </c>
      <c r="Q305" s="23" t="s">
        <v>75</v>
      </c>
      <c r="R305" s="23" t="s">
        <v>75</v>
      </c>
      <c r="S305" s="23" t="s">
        <v>75</v>
      </c>
      <c r="T305" s="23" t="s">
        <v>75</v>
      </c>
      <c r="U305" s="23" t="s">
        <v>75</v>
      </c>
      <c r="V305" s="26">
        <v>1</v>
      </c>
      <c r="W305" s="19">
        <f t="shared" si="72"/>
        <v>0</v>
      </c>
      <c r="X305" s="19">
        <f t="shared" si="73"/>
        <v>0</v>
      </c>
      <c r="Y305" s="19">
        <f t="shared" si="74"/>
        <v>0</v>
      </c>
      <c r="Z305" s="26">
        <v>-1</v>
      </c>
      <c r="AA305" s="19">
        <v>-2</v>
      </c>
      <c r="AB305" s="26">
        <v>0</v>
      </c>
      <c r="AC305" s="26">
        <v>1</v>
      </c>
      <c r="AD305" s="26">
        <v>0</v>
      </c>
      <c r="AE305" s="26">
        <v>0</v>
      </c>
      <c r="AF305" s="26">
        <v>0</v>
      </c>
      <c r="AG305" s="19">
        <v>0</v>
      </c>
      <c r="AH305" s="26">
        <v>1</v>
      </c>
      <c r="AI305" s="26">
        <v>0</v>
      </c>
      <c r="AJ305" s="18" t="s">
        <v>97</v>
      </c>
      <c r="AK305" s="18" t="s">
        <v>77</v>
      </c>
      <c r="AL305" s="21" t="s">
        <v>2313</v>
      </c>
      <c r="AM305" s="19">
        <v>4</v>
      </c>
      <c r="AN305" s="26">
        <v>-1</v>
      </c>
      <c r="AO305" s="26">
        <v>-1</v>
      </c>
      <c r="AP305" s="26">
        <v>-1</v>
      </c>
      <c r="AQ305" s="26">
        <v>-1</v>
      </c>
      <c r="AR305" s="26">
        <v>-1</v>
      </c>
      <c r="AS305" s="26">
        <v>0</v>
      </c>
      <c r="AT305" s="19">
        <v>-2</v>
      </c>
      <c r="AU305" s="26">
        <v>-3</v>
      </c>
      <c r="AV305" s="26">
        <v>0</v>
      </c>
      <c r="AW305" s="26">
        <v>0</v>
      </c>
      <c r="AX305" s="19">
        <v>0</v>
      </c>
      <c r="AY305" s="19">
        <v>0</v>
      </c>
      <c r="AZ305" s="26">
        <v>1</v>
      </c>
      <c r="BA305" s="26">
        <v>1</v>
      </c>
      <c r="BB305" s="26">
        <v>-1</v>
      </c>
      <c r="BC305" s="26">
        <v>-1</v>
      </c>
      <c r="BD305" s="28"/>
      <c r="BE305" s="20"/>
      <c r="BF305" s="26"/>
      <c r="BG305" s="26"/>
      <c r="BH305" s="26"/>
      <c r="BI305" s="26">
        <v>1</v>
      </c>
      <c r="BJ305" s="26">
        <v>-1</v>
      </c>
      <c r="BK305" s="26"/>
      <c r="BL305" s="26"/>
      <c r="BM305" s="26"/>
      <c r="BN305" s="20"/>
      <c r="BO305" s="20"/>
    </row>
    <row r="306" spans="1:67" ht="64" hidden="1" x14ac:dyDescent="0.2">
      <c r="A306" s="17" t="s">
        <v>78</v>
      </c>
      <c r="B306" s="42"/>
      <c r="C306" s="64" t="s">
        <v>2358</v>
      </c>
      <c r="D306" s="18" t="s">
        <v>409</v>
      </c>
      <c r="E306" s="18" t="s">
        <v>302</v>
      </c>
      <c r="F306" s="19">
        <v>1</v>
      </c>
      <c r="G306" s="19">
        <v>0</v>
      </c>
      <c r="H306" s="19">
        <v>0</v>
      </c>
      <c r="I306" s="20"/>
      <c r="J306" s="21" t="s">
        <v>472</v>
      </c>
      <c r="K306" s="22" t="s">
        <v>2311</v>
      </c>
      <c r="L306" s="18" t="s">
        <v>2312</v>
      </c>
      <c r="M306" s="25"/>
      <c r="N306" s="24">
        <f t="shared" si="71"/>
        <v>1992</v>
      </c>
      <c r="O306" s="25">
        <v>33604</v>
      </c>
      <c r="P306" s="23" t="s">
        <v>75</v>
      </c>
      <c r="Q306" s="23" t="s">
        <v>75</v>
      </c>
      <c r="R306" s="23" t="s">
        <v>75</v>
      </c>
      <c r="S306" s="23" t="s">
        <v>75</v>
      </c>
      <c r="T306" s="23" t="s">
        <v>75</v>
      </c>
      <c r="U306" s="23" t="s">
        <v>75</v>
      </c>
      <c r="V306" s="26">
        <v>1</v>
      </c>
      <c r="W306" s="19">
        <f t="shared" si="72"/>
        <v>0</v>
      </c>
      <c r="X306" s="19">
        <f t="shared" si="73"/>
        <v>0</v>
      </c>
      <c r="Y306" s="19">
        <f t="shared" si="74"/>
        <v>0</v>
      </c>
      <c r="Z306" s="26">
        <v>-1</v>
      </c>
      <c r="AA306" s="19">
        <v>-2</v>
      </c>
      <c r="AB306" s="26">
        <v>0</v>
      </c>
      <c r="AC306" s="26">
        <v>1</v>
      </c>
      <c r="AD306" s="26">
        <v>0</v>
      </c>
      <c r="AE306" s="26">
        <v>0</v>
      </c>
      <c r="AF306" s="26">
        <v>0</v>
      </c>
      <c r="AG306" s="19">
        <v>0</v>
      </c>
      <c r="AH306" s="26">
        <v>1</v>
      </c>
      <c r="AI306" s="26">
        <v>0</v>
      </c>
      <c r="AJ306" s="18" t="s">
        <v>97</v>
      </c>
      <c r="AK306" s="18" t="s">
        <v>77</v>
      </c>
      <c r="AL306" s="21" t="s">
        <v>2313</v>
      </c>
      <c r="AM306" s="19">
        <v>4</v>
      </c>
      <c r="AN306" s="26">
        <v>-1</v>
      </c>
      <c r="AO306" s="26">
        <v>-1</v>
      </c>
      <c r="AP306" s="26">
        <v>-1</v>
      </c>
      <c r="AQ306" s="26">
        <v>-1</v>
      </c>
      <c r="AR306" s="26">
        <v>-1</v>
      </c>
      <c r="AS306" s="26">
        <v>0</v>
      </c>
      <c r="AT306" s="19">
        <v>-2</v>
      </c>
      <c r="AU306" s="26">
        <v>-3</v>
      </c>
      <c r="AV306" s="26">
        <v>0</v>
      </c>
      <c r="AW306" s="26">
        <v>0</v>
      </c>
      <c r="AX306" s="19">
        <v>0</v>
      </c>
      <c r="AY306" s="19">
        <v>0</v>
      </c>
      <c r="AZ306" s="26">
        <v>1</v>
      </c>
      <c r="BA306" s="26">
        <v>1</v>
      </c>
      <c r="BB306" s="26">
        <v>-1</v>
      </c>
      <c r="BC306" s="26">
        <v>-1</v>
      </c>
      <c r="BD306" s="28"/>
      <c r="BE306" s="20"/>
      <c r="BF306" s="26"/>
      <c r="BG306" s="26"/>
      <c r="BH306" s="26"/>
      <c r="BI306" s="26">
        <v>1</v>
      </c>
      <c r="BJ306" s="26">
        <v>-1</v>
      </c>
      <c r="BK306" s="26"/>
      <c r="BL306" s="26"/>
      <c r="BM306" s="26"/>
      <c r="BN306" s="20"/>
      <c r="BO306" s="20"/>
    </row>
    <row r="307" spans="1:67" ht="64" hidden="1" x14ac:dyDescent="0.2">
      <c r="A307" s="17" t="s">
        <v>3373</v>
      </c>
      <c r="B307" s="42"/>
      <c r="C307" s="64" t="s">
        <v>2358</v>
      </c>
      <c r="D307" s="384" t="s">
        <v>2875</v>
      </c>
      <c r="E307" s="384" t="s">
        <v>210</v>
      </c>
      <c r="F307" s="19">
        <v>1</v>
      </c>
      <c r="G307" s="19">
        <v>1</v>
      </c>
      <c r="H307" s="19">
        <v>1</v>
      </c>
      <c r="I307" s="20"/>
      <c r="J307" s="375" t="s">
        <v>472</v>
      </c>
      <c r="K307" s="22"/>
      <c r="L307" s="375" t="s">
        <v>3384</v>
      </c>
      <c r="M307" s="512">
        <v>1992</v>
      </c>
      <c r="N307" s="24">
        <v>2008</v>
      </c>
      <c r="O307" s="508">
        <v>39448</v>
      </c>
      <c r="P307" s="404" t="s">
        <v>75</v>
      </c>
      <c r="Q307" s="404" t="s">
        <v>75</v>
      </c>
      <c r="R307" s="404" t="s">
        <v>75</v>
      </c>
      <c r="S307" s="404" t="s">
        <v>75</v>
      </c>
      <c r="T307" s="404" t="s">
        <v>75</v>
      </c>
      <c r="U307" s="404" t="s">
        <v>75</v>
      </c>
      <c r="V307" s="19">
        <v>1</v>
      </c>
      <c r="W307" s="19">
        <v>0</v>
      </c>
      <c r="X307" s="19">
        <v>0</v>
      </c>
      <c r="Y307" s="19">
        <v>0</v>
      </c>
      <c r="Z307" s="19">
        <v>-1</v>
      </c>
      <c r="AA307" s="19">
        <v>-2</v>
      </c>
      <c r="AB307" s="26">
        <v>0</v>
      </c>
      <c r="AC307" s="26">
        <v>0</v>
      </c>
      <c r="AD307" s="68">
        <v>1</v>
      </c>
      <c r="AE307" s="26">
        <v>0</v>
      </c>
      <c r="AF307" s="26">
        <v>0</v>
      </c>
      <c r="AG307" s="19">
        <v>0</v>
      </c>
      <c r="AH307" s="26">
        <v>-1</v>
      </c>
      <c r="AI307" s="19">
        <v>0</v>
      </c>
      <c r="AJ307" s="384" t="s">
        <v>97</v>
      </c>
      <c r="AK307" s="384" t="s">
        <v>139</v>
      </c>
      <c r="AL307" s="375" t="s">
        <v>3603</v>
      </c>
      <c r="AM307" s="19">
        <v>5</v>
      </c>
      <c r="AN307" s="26">
        <v>-2</v>
      </c>
      <c r="AO307" s="26">
        <v>-2</v>
      </c>
      <c r="AP307" s="26">
        <v>-2</v>
      </c>
      <c r="AQ307" s="26">
        <v>-2</v>
      </c>
      <c r="AR307" s="26">
        <v>-2</v>
      </c>
      <c r="AS307" s="26">
        <v>0</v>
      </c>
      <c r="AT307" s="19">
        <v>-2</v>
      </c>
      <c r="AU307" s="26">
        <v>-3</v>
      </c>
      <c r="AV307" s="26">
        <v>0</v>
      </c>
      <c r="AW307" s="26">
        <v>0</v>
      </c>
      <c r="AX307" s="19">
        <v>0</v>
      </c>
      <c r="AY307" s="19">
        <v>0</v>
      </c>
      <c r="AZ307" s="26">
        <v>-1</v>
      </c>
      <c r="BA307" s="26">
        <v>-1</v>
      </c>
      <c r="BB307" s="26">
        <v>-1</v>
      </c>
      <c r="BC307" s="26">
        <v>-1</v>
      </c>
      <c r="BD307" s="28"/>
      <c r="BE307" s="20"/>
      <c r="BF307" s="26"/>
      <c r="BG307" s="26"/>
      <c r="BH307" s="26"/>
      <c r="BI307" s="26"/>
      <c r="BJ307" s="26"/>
      <c r="BK307" s="26"/>
      <c r="BL307" s="26"/>
      <c r="BM307" s="26"/>
      <c r="BN307" s="20"/>
      <c r="BO307" s="20"/>
    </row>
    <row r="308" spans="1:67" ht="64" hidden="1" x14ac:dyDescent="0.2">
      <c r="A308" s="17" t="s">
        <v>78</v>
      </c>
      <c r="B308" s="42"/>
      <c r="C308" s="64" t="s">
        <v>2359</v>
      </c>
      <c r="D308" s="18" t="s">
        <v>409</v>
      </c>
      <c r="E308" s="18" t="s">
        <v>302</v>
      </c>
      <c r="F308" s="19">
        <v>1</v>
      </c>
      <c r="G308" s="19">
        <v>0</v>
      </c>
      <c r="H308" s="19">
        <v>0</v>
      </c>
      <c r="I308" s="20"/>
      <c r="J308" s="21" t="s">
        <v>472</v>
      </c>
      <c r="K308" s="22" t="s">
        <v>2311</v>
      </c>
      <c r="L308" s="18" t="s">
        <v>2312</v>
      </c>
      <c r="M308" s="25"/>
      <c r="N308" s="24">
        <f t="shared" ref="N308:N318" si="75">YEAR(IF(AND(O308&lt;&gt;"NA",O308&lt;&gt;""),O308,IF(AND(P308&lt;&gt;"NA",P308&lt;&gt;""),P308,IF(AND(Q308&lt;&gt;"NA",Q308&lt;&gt;""),Q308,IF(AND(R308&lt;&gt;"NA",R308&lt;&gt;""),R308,S308)))))</f>
        <v>1992</v>
      </c>
      <c r="O308" s="25">
        <v>33604</v>
      </c>
      <c r="P308" s="23" t="s">
        <v>75</v>
      </c>
      <c r="Q308" s="23" t="s">
        <v>75</v>
      </c>
      <c r="R308" s="23" t="s">
        <v>75</v>
      </c>
      <c r="S308" s="23" t="s">
        <v>75</v>
      </c>
      <c r="T308" s="23" t="s">
        <v>75</v>
      </c>
      <c r="U308" s="23" t="s">
        <v>75</v>
      </c>
      <c r="V308" s="26">
        <v>1</v>
      </c>
      <c r="W308" s="19">
        <f t="shared" ref="W308:W318" si="76">IF(OR(AND(Q308&lt;&gt;"NA",Q308&lt;&gt;""),AND(S308&lt;&gt;"NA",S308&lt;&gt;""),AND(T308&lt;&gt;"NA",T308&lt;&gt;"")),1,0)</f>
        <v>0</v>
      </c>
      <c r="X308" s="19">
        <f t="shared" ref="X308:X318" si="77">IF(OR(AND(S308&lt;&gt;"NA",S308&lt;&gt;""),Y308=1),1,0)</f>
        <v>0</v>
      </c>
      <c r="Y308" s="19">
        <f t="shared" ref="Y308:Y318" si="78">IF(AND(T308&lt;&gt;"NA",T308&lt;&gt;""),1,0)</f>
        <v>0</v>
      </c>
      <c r="Z308" s="26">
        <v>-1</v>
      </c>
      <c r="AA308" s="19">
        <v>-2</v>
      </c>
      <c r="AB308" s="26">
        <v>0</v>
      </c>
      <c r="AC308" s="26">
        <v>1</v>
      </c>
      <c r="AD308" s="26">
        <v>0</v>
      </c>
      <c r="AE308" s="26">
        <v>0</v>
      </c>
      <c r="AF308" s="26">
        <v>0</v>
      </c>
      <c r="AG308" s="19">
        <v>0</v>
      </c>
      <c r="AH308" s="26">
        <v>1</v>
      </c>
      <c r="AI308" s="26">
        <v>0</v>
      </c>
      <c r="AJ308" s="18" t="s">
        <v>97</v>
      </c>
      <c r="AK308" s="18" t="s">
        <v>77</v>
      </c>
      <c r="AL308" s="21" t="s">
        <v>2313</v>
      </c>
      <c r="AM308" s="19">
        <v>4</v>
      </c>
      <c r="AN308" s="26">
        <v>-1</v>
      </c>
      <c r="AO308" s="26">
        <v>-1</v>
      </c>
      <c r="AP308" s="26">
        <v>-1</v>
      </c>
      <c r="AQ308" s="26">
        <v>-1</v>
      </c>
      <c r="AR308" s="26">
        <v>-1</v>
      </c>
      <c r="AS308" s="26">
        <v>0</v>
      </c>
      <c r="AT308" s="19">
        <v>-2</v>
      </c>
      <c r="AU308" s="26">
        <v>-3</v>
      </c>
      <c r="AV308" s="26">
        <v>0</v>
      </c>
      <c r="AW308" s="26">
        <v>0</v>
      </c>
      <c r="AX308" s="19">
        <v>0</v>
      </c>
      <c r="AY308" s="19">
        <v>0</v>
      </c>
      <c r="AZ308" s="26">
        <v>1</v>
      </c>
      <c r="BA308" s="26">
        <v>1</v>
      </c>
      <c r="BB308" s="26">
        <v>-1</v>
      </c>
      <c r="BC308" s="26">
        <v>-1</v>
      </c>
      <c r="BD308" s="28"/>
      <c r="BE308" s="20"/>
      <c r="BF308" s="26"/>
      <c r="BG308" s="26"/>
      <c r="BH308" s="26"/>
      <c r="BI308" s="26">
        <v>1</v>
      </c>
      <c r="BJ308" s="26">
        <v>-1</v>
      </c>
      <c r="BK308" s="26"/>
      <c r="BL308" s="26"/>
      <c r="BM308" s="26"/>
      <c r="BN308" s="20"/>
      <c r="BO308" s="20"/>
    </row>
    <row r="309" spans="1:67" ht="64" hidden="1" x14ac:dyDescent="0.2">
      <c r="A309" s="17" t="s">
        <v>78</v>
      </c>
      <c r="B309" s="42"/>
      <c r="C309" s="64" t="s">
        <v>2360</v>
      </c>
      <c r="D309" s="18" t="s">
        <v>409</v>
      </c>
      <c r="E309" s="18" t="s">
        <v>302</v>
      </c>
      <c r="F309" s="19">
        <v>1</v>
      </c>
      <c r="G309" s="19">
        <v>0</v>
      </c>
      <c r="H309" s="19">
        <v>0</v>
      </c>
      <c r="I309" s="20"/>
      <c r="J309" s="21" t="s">
        <v>472</v>
      </c>
      <c r="K309" s="22" t="s">
        <v>2311</v>
      </c>
      <c r="L309" s="18" t="s">
        <v>2312</v>
      </c>
      <c r="M309" s="25"/>
      <c r="N309" s="24">
        <f t="shared" si="75"/>
        <v>1992</v>
      </c>
      <c r="O309" s="25">
        <v>33604</v>
      </c>
      <c r="P309" s="23" t="s">
        <v>75</v>
      </c>
      <c r="Q309" s="23" t="s">
        <v>75</v>
      </c>
      <c r="R309" s="23" t="s">
        <v>75</v>
      </c>
      <c r="S309" s="23" t="s">
        <v>75</v>
      </c>
      <c r="T309" s="23" t="s">
        <v>75</v>
      </c>
      <c r="U309" s="23" t="s">
        <v>75</v>
      </c>
      <c r="V309" s="26">
        <v>1</v>
      </c>
      <c r="W309" s="19">
        <f t="shared" si="76"/>
        <v>0</v>
      </c>
      <c r="X309" s="19">
        <f t="shared" si="77"/>
        <v>0</v>
      </c>
      <c r="Y309" s="19">
        <f t="shared" si="78"/>
        <v>0</v>
      </c>
      <c r="Z309" s="26">
        <v>-1</v>
      </c>
      <c r="AA309" s="19">
        <v>-2</v>
      </c>
      <c r="AB309" s="26">
        <v>0</v>
      </c>
      <c r="AC309" s="26">
        <v>1</v>
      </c>
      <c r="AD309" s="26">
        <v>0</v>
      </c>
      <c r="AE309" s="26">
        <v>0</v>
      </c>
      <c r="AF309" s="26">
        <v>0</v>
      </c>
      <c r="AG309" s="19">
        <v>0</v>
      </c>
      <c r="AH309" s="26">
        <v>1</v>
      </c>
      <c r="AI309" s="26">
        <v>0</v>
      </c>
      <c r="AJ309" s="18" t="s">
        <v>97</v>
      </c>
      <c r="AK309" s="18" t="s">
        <v>77</v>
      </c>
      <c r="AL309" s="21" t="s">
        <v>2313</v>
      </c>
      <c r="AM309" s="19">
        <v>4</v>
      </c>
      <c r="AN309" s="26">
        <v>-1</v>
      </c>
      <c r="AO309" s="26">
        <v>-1</v>
      </c>
      <c r="AP309" s="26">
        <v>-1</v>
      </c>
      <c r="AQ309" s="26">
        <v>-1</v>
      </c>
      <c r="AR309" s="26">
        <v>-1</v>
      </c>
      <c r="AS309" s="26">
        <v>0</v>
      </c>
      <c r="AT309" s="19">
        <v>-2</v>
      </c>
      <c r="AU309" s="26">
        <v>-3</v>
      </c>
      <c r="AV309" s="26">
        <v>0</v>
      </c>
      <c r="AW309" s="26">
        <v>0</v>
      </c>
      <c r="AX309" s="19">
        <v>0</v>
      </c>
      <c r="AY309" s="19">
        <v>0</v>
      </c>
      <c r="AZ309" s="26">
        <v>1</v>
      </c>
      <c r="BA309" s="26">
        <v>1</v>
      </c>
      <c r="BB309" s="26">
        <v>-1</v>
      </c>
      <c r="BC309" s="26">
        <v>-1</v>
      </c>
      <c r="BD309" s="28"/>
      <c r="BE309" s="20"/>
      <c r="BF309" s="26"/>
      <c r="BG309" s="26"/>
      <c r="BH309" s="26"/>
      <c r="BI309" s="26">
        <v>1</v>
      </c>
      <c r="BJ309" s="26">
        <v>-1</v>
      </c>
      <c r="BK309" s="26"/>
      <c r="BL309" s="26"/>
      <c r="BM309" s="26"/>
      <c r="BN309" s="20"/>
      <c r="BO309" s="20"/>
    </row>
    <row r="310" spans="1:67" ht="64" hidden="1" x14ac:dyDescent="0.2">
      <c r="A310" s="17" t="s">
        <v>78</v>
      </c>
      <c r="B310" s="42"/>
      <c r="C310" s="64" t="s">
        <v>2361</v>
      </c>
      <c r="D310" s="18" t="s">
        <v>409</v>
      </c>
      <c r="E310" s="18" t="s">
        <v>302</v>
      </c>
      <c r="F310" s="19">
        <v>1</v>
      </c>
      <c r="G310" s="19">
        <v>0</v>
      </c>
      <c r="H310" s="19">
        <v>0</v>
      </c>
      <c r="I310" s="20"/>
      <c r="J310" s="21" t="s">
        <v>472</v>
      </c>
      <c r="K310" s="22" t="s">
        <v>2311</v>
      </c>
      <c r="L310" s="18" t="s">
        <v>2312</v>
      </c>
      <c r="M310" s="25"/>
      <c r="N310" s="24">
        <f t="shared" si="75"/>
        <v>1992</v>
      </c>
      <c r="O310" s="25">
        <v>33604</v>
      </c>
      <c r="P310" s="23" t="s">
        <v>75</v>
      </c>
      <c r="Q310" s="23" t="s">
        <v>75</v>
      </c>
      <c r="R310" s="23" t="s">
        <v>75</v>
      </c>
      <c r="S310" s="23" t="s">
        <v>75</v>
      </c>
      <c r="T310" s="23" t="s">
        <v>75</v>
      </c>
      <c r="U310" s="23" t="s">
        <v>75</v>
      </c>
      <c r="V310" s="26">
        <v>1</v>
      </c>
      <c r="W310" s="19">
        <f t="shared" si="76"/>
        <v>0</v>
      </c>
      <c r="X310" s="19">
        <f t="shared" si="77"/>
        <v>0</v>
      </c>
      <c r="Y310" s="19">
        <f t="shared" si="78"/>
        <v>0</v>
      </c>
      <c r="Z310" s="26">
        <v>-1</v>
      </c>
      <c r="AA310" s="19">
        <v>-2</v>
      </c>
      <c r="AB310" s="26">
        <v>0</v>
      </c>
      <c r="AC310" s="26">
        <v>1</v>
      </c>
      <c r="AD310" s="26">
        <v>0</v>
      </c>
      <c r="AE310" s="26">
        <v>0</v>
      </c>
      <c r="AF310" s="26">
        <v>0</v>
      </c>
      <c r="AG310" s="19">
        <v>0</v>
      </c>
      <c r="AH310" s="26">
        <v>1</v>
      </c>
      <c r="AI310" s="26">
        <v>0</v>
      </c>
      <c r="AJ310" s="18" t="s">
        <v>97</v>
      </c>
      <c r="AK310" s="18" t="s">
        <v>77</v>
      </c>
      <c r="AL310" s="21" t="s">
        <v>2313</v>
      </c>
      <c r="AM310" s="19">
        <v>4</v>
      </c>
      <c r="AN310" s="26">
        <v>-1</v>
      </c>
      <c r="AO310" s="26">
        <v>-1</v>
      </c>
      <c r="AP310" s="26">
        <v>-1</v>
      </c>
      <c r="AQ310" s="26">
        <v>-1</v>
      </c>
      <c r="AR310" s="26">
        <v>-1</v>
      </c>
      <c r="AS310" s="26">
        <v>0</v>
      </c>
      <c r="AT310" s="19">
        <v>-2</v>
      </c>
      <c r="AU310" s="26">
        <v>-3</v>
      </c>
      <c r="AV310" s="26">
        <v>0</v>
      </c>
      <c r="AW310" s="26">
        <v>0</v>
      </c>
      <c r="AX310" s="19">
        <v>0</v>
      </c>
      <c r="AY310" s="19">
        <v>0</v>
      </c>
      <c r="AZ310" s="26">
        <v>1</v>
      </c>
      <c r="BA310" s="26">
        <v>1</v>
      </c>
      <c r="BB310" s="26">
        <v>-1</v>
      </c>
      <c r="BC310" s="26">
        <v>-1</v>
      </c>
      <c r="BD310" s="28"/>
      <c r="BE310" s="20"/>
      <c r="BF310" s="26"/>
      <c r="BG310" s="26"/>
      <c r="BH310" s="26"/>
      <c r="BI310" s="26">
        <v>1</v>
      </c>
      <c r="BJ310" s="26">
        <v>-1</v>
      </c>
      <c r="BK310" s="26"/>
      <c r="BL310" s="26"/>
      <c r="BM310" s="26"/>
      <c r="BN310" s="20"/>
      <c r="BO310" s="20"/>
    </row>
    <row r="311" spans="1:67" ht="64" hidden="1" x14ac:dyDescent="0.2">
      <c r="A311" s="17" t="s">
        <v>78</v>
      </c>
      <c r="B311" s="42"/>
      <c r="C311" s="64" t="s">
        <v>2362</v>
      </c>
      <c r="D311" s="18" t="s">
        <v>409</v>
      </c>
      <c r="E311" s="18" t="s">
        <v>302</v>
      </c>
      <c r="F311" s="19">
        <v>1</v>
      </c>
      <c r="G311" s="19">
        <v>0</v>
      </c>
      <c r="H311" s="19">
        <v>0</v>
      </c>
      <c r="I311" s="20"/>
      <c r="J311" s="21" t="s">
        <v>472</v>
      </c>
      <c r="K311" s="22" t="s">
        <v>2311</v>
      </c>
      <c r="L311" s="18" t="s">
        <v>2312</v>
      </c>
      <c r="M311" s="25"/>
      <c r="N311" s="24">
        <f t="shared" si="75"/>
        <v>1992</v>
      </c>
      <c r="O311" s="25">
        <v>33604</v>
      </c>
      <c r="P311" s="23" t="s">
        <v>75</v>
      </c>
      <c r="Q311" s="23" t="s">
        <v>75</v>
      </c>
      <c r="R311" s="23" t="s">
        <v>75</v>
      </c>
      <c r="S311" s="23" t="s">
        <v>75</v>
      </c>
      <c r="T311" s="23" t="s">
        <v>75</v>
      </c>
      <c r="U311" s="23" t="s">
        <v>75</v>
      </c>
      <c r="V311" s="26">
        <v>1</v>
      </c>
      <c r="W311" s="19">
        <f t="shared" si="76"/>
        <v>0</v>
      </c>
      <c r="X311" s="19">
        <f t="shared" si="77"/>
        <v>0</v>
      </c>
      <c r="Y311" s="19">
        <f t="shared" si="78"/>
        <v>0</v>
      </c>
      <c r="Z311" s="26">
        <v>-1</v>
      </c>
      <c r="AA311" s="19">
        <v>-2</v>
      </c>
      <c r="AB311" s="26">
        <v>0</v>
      </c>
      <c r="AC311" s="26">
        <v>1</v>
      </c>
      <c r="AD311" s="26">
        <v>0</v>
      </c>
      <c r="AE311" s="26">
        <v>0</v>
      </c>
      <c r="AF311" s="26">
        <v>0</v>
      </c>
      <c r="AG311" s="19">
        <v>0</v>
      </c>
      <c r="AH311" s="26">
        <v>1</v>
      </c>
      <c r="AI311" s="26">
        <v>0</v>
      </c>
      <c r="AJ311" s="18" t="s">
        <v>97</v>
      </c>
      <c r="AK311" s="18" t="s">
        <v>77</v>
      </c>
      <c r="AL311" s="21" t="s">
        <v>2313</v>
      </c>
      <c r="AM311" s="19">
        <v>4</v>
      </c>
      <c r="AN311" s="26">
        <v>-1</v>
      </c>
      <c r="AO311" s="26">
        <v>-1</v>
      </c>
      <c r="AP311" s="26">
        <v>-1</v>
      </c>
      <c r="AQ311" s="26">
        <v>-1</v>
      </c>
      <c r="AR311" s="26">
        <v>-1</v>
      </c>
      <c r="AS311" s="26">
        <v>0</v>
      </c>
      <c r="AT311" s="19">
        <v>-2</v>
      </c>
      <c r="AU311" s="26">
        <v>-3</v>
      </c>
      <c r="AV311" s="26">
        <v>0</v>
      </c>
      <c r="AW311" s="26">
        <v>0</v>
      </c>
      <c r="AX311" s="19">
        <v>0</v>
      </c>
      <c r="AY311" s="19">
        <v>0</v>
      </c>
      <c r="AZ311" s="26">
        <v>1</v>
      </c>
      <c r="BA311" s="26">
        <v>1</v>
      </c>
      <c r="BB311" s="26">
        <v>-1</v>
      </c>
      <c r="BC311" s="26">
        <v>-1</v>
      </c>
      <c r="BD311" s="28"/>
      <c r="BE311" s="20"/>
      <c r="BF311" s="26"/>
      <c r="BG311" s="26"/>
      <c r="BH311" s="26"/>
      <c r="BI311" s="26">
        <v>1</v>
      </c>
      <c r="BJ311" s="26">
        <v>-1</v>
      </c>
      <c r="BK311" s="26"/>
      <c r="BL311" s="26"/>
      <c r="BM311" s="26"/>
      <c r="BN311" s="20"/>
      <c r="BO311" s="20"/>
    </row>
    <row r="312" spans="1:67" ht="64" hidden="1" x14ac:dyDescent="0.2">
      <c r="A312" s="17" t="s">
        <v>78</v>
      </c>
      <c r="B312" s="42"/>
      <c r="C312" s="64" t="s">
        <v>2363</v>
      </c>
      <c r="D312" s="18" t="s">
        <v>409</v>
      </c>
      <c r="E312" s="18" t="s">
        <v>302</v>
      </c>
      <c r="F312" s="19">
        <v>1</v>
      </c>
      <c r="G312" s="19">
        <v>0</v>
      </c>
      <c r="H312" s="19">
        <v>0</v>
      </c>
      <c r="I312" s="20"/>
      <c r="J312" s="21" t="s">
        <v>472</v>
      </c>
      <c r="K312" s="22" t="s">
        <v>2311</v>
      </c>
      <c r="L312" s="18" t="s">
        <v>2312</v>
      </c>
      <c r="M312" s="25"/>
      <c r="N312" s="24">
        <f t="shared" si="75"/>
        <v>1992</v>
      </c>
      <c r="O312" s="25">
        <v>33604</v>
      </c>
      <c r="P312" s="23" t="s">
        <v>75</v>
      </c>
      <c r="Q312" s="23" t="s">
        <v>75</v>
      </c>
      <c r="R312" s="23" t="s">
        <v>75</v>
      </c>
      <c r="S312" s="23" t="s">
        <v>75</v>
      </c>
      <c r="T312" s="23" t="s">
        <v>75</v>
      </c>
      <c r="U312" s="23" t="s">
        <v>75</v>
      </c>
      <c r="V312" s="26">
        <v>1</v>
      </c>
      <c r="W312" s="19">
        <f t="shared" si="76"/>
        <v>0</v>
      </c>
      <c r="X312" s="19">
        <f t="shared" si="77"/>
        <v>0</v>
      </c>
      <c r="Y312" s="19">
        <f t="shared" si="78"/>
        <v>0</v>
      </c>
      <c r="Z312" s="26">
        <v>-1</v>
      </c>
      <c r="AA312" s="19">
        <v>-2</v>
      </c>
      <c r="AB312" s="26">
        <v>0</v>
      </c>
      <c r="AC312" s="26">
        <v>1</v>
      </c>
      <c r="AD312" s="26">
        <v>0</v>
      </c>
      <c r="AE312" s="26">
        <v>0</v>
      </c>
      <c r="AF312" s="26">
        <v>0</v>
      </c>
      <c r="AG312" s="19">
        <v>0</v>
      </c>
      <c r="AH312" s="26">
        <v>1</v>
      </c>
      <c r="AI312" s="26">
        <v>0</v>
      </c>
      <c r="AJ312" s="18" t="s">
        <v>97</v>
      </c>
      <c r="AK312" s="18" t="s">
        <v>77</v>
      </c>
      <c r="AL312" s="21" t="s">
        <v>2313</v>
      </c>
      <c r="AM312" s="19">
        <v>4</v>
      </c>
      <c r="AN312" s="26">
        <v>-1</v>
      </c>
      <c r="AO312" s="26">
        <v>-1</v>
      </c>
      <c r="AP312" s="26">
        <v>-1</v>
      </c>
      <c r="AQ312" s="26">
        <v>-1</v>
      </c>
      <c r="AR312" s="26">
        <v>-1</v>
      </c>
      <c r="AS312" s="26">
        <v>0</v>
      </c>
      <c r="AT312" s="19">
        <v>-2</v>
      </c>
      <c r="AU312" s="26">
        <v>-3</v>
      </c>
      <c r="AV312" s="26">
        <v>0</v>
      </c>
      <c r="AW312" s="26">
        <v>0</v>
      </c>
      <c r="AX312" s="19">
        <v>0</v>
      </c>
      <c r="AY312" s="19">
        <v>0</v>
      </c>
      <c r="AZ312" s="26">
        <v>1</v>
      </c>
      <c r="BA312" s="26">
        <v>1</v>
      </c>
      <c r="BB312" s="26">
        <v>-1</v>
      </c>
      <c r="BC312" s="26">
        <v>-1</v>
      </c>
      <c r="BD312" s="28"/>
      <c r="BE312" s="20"/>
      <c r="BF312" s="26"/>
      <c r="BG312" s="26"/>
      <c r="BH312" s="26"/>
      <c r="BI312" s="26">
        <v>1</v>
      </c>
      <c r="BJ312" s="26">
        <v>-1</v>
      </c>
      <c r="BK312" s="26"/>
      <c r="BL312" s="26"/>
      <c r="BM312" s="26"/>
      <c r="BN312" s="20"/>
      <c r="BO312" s="20"/>
    </row>
    <row r="313" spans="1:67" ht="64" hidden="1" x14ac:dyDescent="0.2">
      <c r="A313" s="17" t="s">
        <v>78</v>
      </c>
      <c r="B313" s="42"/>
      <c r="C313" s="64" t="s">
        <v>2364</v>
      </c>
      <c r="D313" s="18" t="s">
        <v>409</v>
      </c>
      <c r="E313" s="18" t="s">
        <v>302</v>
      </c>
      <c r="F313" s="19">
        <v>1</v>
      </c>
      <c r="G313" s="19">
        <v>0</v>
      </c>
      <c r="H313" s="19">
        <v>0</v>
      </c>
      <c r="I313" s="20"/>
      <c r="J313" s="21" t="s">
        <v>472</v>
      </c>
      <c r="K313" s="22" t="s">
        <v>2311</v>
      </c>
      <c r="L313" s="18" t="s">
        <v>2312</v>
      </c>
      <c r="M313" s="25"/>
      <c r="N313" s="24">
        <f t="shared" si="75"/>
        <v>1992</v>
      </c>
      <c r="O313" s="25">
        <v>33604</v>
      </c>
      <c r="P313" s="23" t="s">
        <v>75</v>
      </c>
      <c r="Q313" s="23" t="s">
        <v>75</v>
      </c>
      <c r="R313" s="23" t="s">
        <v>75</v>
      </c>
      <c r="S313" s="23" t="s">
        <v>75</v>
      </c>
      <c r="T313" s="23" t="s">
        <v>75</v>
      </c>
      <c r="U313" s="23" t="s">
        <v>75</v>
      </c>
      <c r="V313" s="26">
        <v>1</v>
      </c>
      <c r="W313" s="19">
        <f t="shared" si="76"/>
        <v>0</v>
      </c>
      <c r="X313" s="19">
        <f t="shared" si="77"/>
        <v>0</v>
      </c>
      <c r="Y313" s="19">
        <f t="shared" si="78"/>
        <v>0</v>
      </c>
      <c r="Z313" s="26">
        <v>-1</v>
      </c>
      <c r="AA313" s="19">
        <v>-2</v>
      </c>
      <c r="AB313" s="26">
        <v>0</v>
      </c>
      <c r="AC313" s="26">
        <v>1</v>
      </c>
      <c r="AD313" s="26">
        <v>0</v>
      </c>
      <c r="AE313" s="26">
        <v>0</v>
      </c>
      <c r="AF313" s="26">
        <v>0</v>
      </c>
      <c r="AG313" s="19">
        <v>0</v>
      </c>
      <c r="AH313" s="26">
        <v>1</v>
      </c>
      <c r="AI313" s="26">
        <v>0</v>
      </c>
      <c r="AJ313" s="18" t="s">
        <v>97</v>
      </c>
      <c r="AK313" s="18" t="s">
        <v>77</v>
      </c>
      <c r="AL313" s="21" t="s">
        <v>2313</v>
      </c>
      <c r="AM313" s="19">
        <v>4</v>
      </c>
      <c r="AN313" s="26">
        <v>-1</v>
      </c>
      <c r="AO313" s="26">
        <v>-1</v>
      </c>
      <c r="AP313" s="26">
        <v>-1</v>
      </c>
      <c r="AQ313" s="26">
        <v>-1</v>
      </c>
      <c r="AR313" s="26">
        <v>-1</v>
      </c>
      <c r="AS313" s="26">
        <v>0</v>
      </c>
      <c r="AT313" s="19">
        <v>-2</v>
      </c>
      <c r="AU313" s="26">
        <v>-3</v>
      </c>
      <c r="AV313" s="26">
        <v>0</v>
      </c>
      <c r="AW313" s="26">
        <v>0</v>
      </c>
      <c r="AX313" s="19">
        <v>0</v>
      </c>
      <c r="AY313" s="19">
        <v>0</v>
      </c>
      <c r="AZ313" s="26">
        <v>1</v>
      </c>
      <c r="BA313" s="26">
        <v>1</v>
      </c>
      <c r="BB313" s="26">
        <v>-1</v>
      </c>
      <c r="BC313" s="26">
        <v>-1</v>
      </c>
      <c r="BD313" s="28"/>
      <c r="BE313" s="20"/>
      <c r="BF313" s="26"/>
      <c r="BG313" s="26"/>
      <c r="BH313" s="26"/>
      <c r="BI313" s="26">
        <v>1</v>
      </c>
      <c r="BJ313" s="26">
        <v>-1</v>
      </c>
      <c r="BK313" s="26"/>
      <c r="BL313" s="26"/>
      <c r="BM313" s="26"/>
      <c r="BN313" s="20"/>
      <c r="BO313" s="20"/>
    </row>
    <row r="314" spans="1:67" ht="64" hidden="1" x14ac:dyDescent="0.2">
      <c r="A314" s="17" t="s">
        <v>78</v>
      </c>
      <c r="B314" s="42"/>
      <c r="C314" s="64" t="s">
        <v>2365</v>
      </c>
      <c r="D314" s="18" t="s">
        <v>409</v>
      </c>
      <c r="E314" s="18" t="s">
        <v>302</v>
      </c>
      <c r="F314" s="19">
        <v>1</v>
      </c>
      <c r="G314" s="19">
        <v>0</v>
      </c>
      <c r="H314" s="19">
        <v>0</v>
      </c>
      <c r="I314" s="20"/>
      <c r="J314" s="21" t="s">
        <v>472</v>
      </c>
      <c r="K314" s="22" t="s">
        <v>2311</v>
      </c>
      <c r="L314" s="18" t="s">
        <v>2312</v>
      </c>
      <c r="M314" s="25"/>
      <c r="N314" s="24">
        <f t="shared" si="75"/>
        <v>1992</v>
      </c>
      <c r="O314" s="25">
        <v>33604</v>
      </c>
      <c r="P314" s="23" t="s">
        <v>75</v>
      </c>
      <c r="Q314" s="23" t="s">
        <v>75</v>
      </c>
      <c r="R314" s="23" t="s">
        <v>75</v>
      </c>
      <c r="S314" s="23" t="s">
        <v>75</v>
      </c>
      <c r="T314" s="23" t="s">
        <v>75</v>
      </c>
      <c r="U314" s="23" t="s">
        <v>75</v>
      </c>
      <c r="V314" s="26">
        <v>1</v>
      </c>
      <c r="W314" s="19">
        <f t="shared" si="76"/>
        <v>0</v>
      </c>
      <c r="X314" s="19">
        <f t="shared" si="77"/>
        <v>0</v>
      </c>
      <c r="Y314" s="19">
        <f t="shared" si="78"/>
        <v>0</v>
      </c>
      <c r="Z314" s="26">
        <v>-1</v>
      </c>
      <c r="AA314" s="19">
        <v>-2</v>
      </c>
      <c r="AB314" s="26">
        <v>0</v>
      </c>
      <c r="AC314" s="26">
        <v>1</v>
      </c>
      <c r="AD314" s="26">
        <v>0</v>
      </c>
      <c r="AE314" s="26">
        <v>0</v>
      </c>
      <c r="AF314" s="26">
        <v>0</v>
      </c>
      <c r="AG314" s="19">
        <v>0</v>
      </c>
      <c r="AH314" s="26">
        <v>1</v>
      </c>
      <c r="AI314" s="26">
        <v>0</v>
      </c>
      <c r="AJ314" s="18" t="s">
        <v>97</v>
      </c>
      <c r="AK314" s="18" t="s">
        <v>77</v>
      </c>
      <c r="AL314" s="21" t="s">
        <v>2313</v>
      </c>
      <c r="AM314" s="19">
        <v>4</v>
      </c>
      <c r="AN314" s="26">
        <v>-1</v>
      </c>
      <c r="AO314" s="26">
        <v>-1</v>
      </c>
      <c r="AP314" s="26">
        <v>-1</v>
      </c>
      <c r="AQ314" s="26">
        <v>-1</v>
      </c>
      <c r="AR314" s="26">
        <v>-1</v>
      </c>
      <c r="AS314" s="26">
        <v>0</v>
      </c>
      <c r="AT314" s="19">
        <v>-2</v>
      </c>
      <c r="AU314" s="26">
        <v>-3</v>
      </c>
      <c r="AV314" s="26">
        <v>0</v>
      </c>
      <c r="AW314" s="26">
        <v>0</v>
      </c>
      <c r="AX314" s="19">
        <v>0</v>
      </c>
      <c r="AY314" s="19">
        <v>0</v>
      </c>
      <c r="AZ314" s="26">
        <v>1</v>
      </c>
      <c r="BA314" s="26">
        <v>1</v>
      </c>
      <c r="BB314" s="26">
        <v>-1</v>
      </c>
      <c r="BC314" s="26">
        <v>-1</v>
      </c>
      <c r="BD314" s="28"/>
      <c r="BE314" s="20"/>
      <c r="BF314" s="26"/>
      <c r="BG314" s="26"/>
      <c r="BH314" s="26"/>
      <c r="BI314" s="26">
        <v>1</v>
      </c>
      <c r="BJ314" s="26">
        <v>-1</v>
      </c>
      <c r="BK314" s="26"/>
      <c r="BL314" s="26"/>
      <c r="BM314" s="26"/>
      <c r="BN314" s="20"/>
      <c r="BO314" s="20"/>
    </row>
    <row r="315" spans="1:67" ht="64" hidden="1" x14ac:dyDescent="0.2">
      <c r="A315" s="17" t="s">
        <v>78</v>
      </c>
      <c r="B315" s="42"/>
      <c r="C315" s="64" t="s">
        <v>2366</v>
      </c>
      <c r="D315" s="18" t="s">
        <v>409</v>
      </c>
      <c r="E315" s="18" t="s">
        <v>302</v>
      </c>
      <c r="F315" s="19">
        <v>1</v>
      </c>
      <c r="G315" s="19">
        <v>0</v>
      </c>
      <c r="H315" s="19">
        <v>0</v>
      </c>
      <c r="I315" s="20"/>
      <c r="J315" s="21" t="s">
        <v>472</v>
      </c>
      <c r="K315" s="22" t="s">
        <v>2311</v>
      </c>
      <c r="L315" s="18" t="s">
        <v>2312</v>
      </c>
      <c r="M315" s="25"/>
      <c r="N315" s="24">
        <f t="shared" si="75"/>
        <v>1992</v>
      </c>
      <c r="O315" s="25">
        <v>33604</v>
      </c>
      <c r="P315" s="23" t="s">
        <v>75</v>
      </c>
      <c r="Q315" s="23" t="s">
        <v>75</v>
      </c>
      <c r="R315" s="23" t="s">
        <v>75</v>
      </c>
      <c r="S315" s="23" t="s">
        <v>75</v>
      </c>
      <c r="T315" s="23" t="s">
        <v>75</v>
      </c>
      <c r="U315" s="23" t="s">
        <v>75</v>
      </c>
      <c r="V315" s="26">
        <v>1</v>
      </c>
      <c r="W315" s="19">
        <f t="shared" si="76"/>
        <v>0</v>
      </c>
      <c r="X315" s="19">
        <f t="shared" si="77"/>
        <v>0</v>
      </c>
      <c r="Y315" s="19">
        <f t="shared" si="78"/>
        <v>0</v>
      </c>
      <c r="Z315" s="26">
        <v>-1</v>
      </c>
      <c r="AA315" s="19">
        <v>-2</v>
      </c>
      <c r="AB315" s="26">
        <v>0</v>
      </c>
      <c r="AC315" s="26">
        <v>1</v>
      </c>
      <c r="AD315" s="26">
        <v>0</v>
      </c>
      <c r="AE315" s="26">
        <v>0</v>
      </c>
      <c r="AF315" s="26">
        <v>0</v>
      </c>
      <c r="AG315" s="19">
        <v>0</v>
      </c>
      <c r="AH315" s="26">
        <v>1</v>
      </c>
      <c r="AI315" s="26">
        <v>0</v>
      </c>
      <c r="AJ315" s="18" t="s">
        <v>97</v>
      </c>
      <c r="AK315" s="18" t="s">
        <v>77</v>
      </c>
      <c r="AL315" s="21" t="s">
        <v>2313</v>
      </c>
      <c r="AM315" s="19">
        <v>4</v>
      </c>
      <c r="AN315" s="26">
        <v>-1</v>
      </c>
      <c r="AO315" s="26">
        <v>-1</v>
      </c>
      <c r="AP315" s="26">
        <v>-1</v>
      </c>
      <c r="AQ315" s="26">
        <v>-1</v>
      </c>
      <c r="AR315" s="26">
        <v>-1</v>
      </c>
      <c r="AS315" s="26">
        <v>0</v>
      </c>
      <c r="AT315" s="19">
        <v>-2</v>
      </c>
      <c r="AU315" s="26">
        <v>-3</v>
      </c>
      <c r="AV315" s="26">
        <v>0</v>
      </c>
      <c r="AW315" s="26">
        <v>0</v>
      </c>
      <c r="AX315" s="19">
        <v>0</v>
      </c>
      <c r="AY315" s="19">
        <v>0</v>
      </c>
      <c r="AZ315" s="26">
        <v>1</v>
      </c>
      <c r="BA315" s="26">
        <v>1</v>
      </c>
      <c r="BB315" s="26">
        <v>-1</v>
      </c>
      <c r="BC315" s="26">
        <v>-1</v>
      </c>
      <c r="BD315" s="28"/>
      <c r="BE315" s="20"/>
      <c r="BF315" s="26"/>
      <c r="BG315" s="26"/>
      <c r="BH315" s="26"/>
      <c r="BI315" s="26">
        <v>1</v>
      </c>
      <c r="BJ315" s="26">
        <v>-1</v>
      </c>
      <c r="BK315" s="26"/>
      <c r="BL315" s="26"/>
      <c r="BM315" s="26"/>
      <c r="BN315" s="20"/>
      <c r="BO315" s="20"/>
    </row>
    <row r="316" spans="1:67" ht="64" hidden="1" x14ac:dyDescent="0.2">
      <c r="A316" s="17" t="s">
        <v>78</v>
      </c>
      <c r="B316" s="42"/>
      <c r="C316" s="64" t="s">
        <v>2367</v>
      </c>
      <c r="D316" s="18" t="s">
        <v>409</v>
      </c>
      <c r="E316" s="18" t="s">
        <v>302</v>
      </c>
      <c r="F316" s="19">
        <v>1</v>
      </c>
      <c r="G316" s="19">
        <v>0</v>
      </c>
      <c r="H316" s="19">
        <v>0</v>
      </c>
      <c r="I316" s="20"/>
      <c r="J316" s="21" t="s">
        <v>472</v>
      </c>
      <c r="K316" s="22" t="s">
        <v>2311</v>
      </c>
      <c r="L316" s="18" t="s">
        <v>2312</v>
      </c>
      <c r="M316" s="25"/>
      <c r="N316" s="24">
        <f t="shared" si="75"/>
        <v>1992</v>
      </c>
      <c r="O316" s="25">
        <v>33604</v>
      </c>
      <c r="P316" s="23" t="s">
        <v>75</v>
      </c>
      <c r="Q316" s="23" t="s">
        <v>75</v>
      </c>
      <c r="R316" s="23" t="s">
        <v>75</v>
      </c>
      <c r="S316" s="23" t="s">
        <v>75</v>
      </c>
      <c r="T316" s="23" t="s">
        <v>75</v>
      </c>
      <c r="U316" s="23" t="s">
        <v>75</v>
      </c>
      <c r="V316" s="26">
        <v>1</v>
      </c>
      <c r="W316" s="19">
        <f t="shared" si="76"/>
        <v>0</v>
      </c>
      <c r="X316" s="19">
        <f t="shared" si="77"/>
        <v>0</v>
      </c>
      <c r="Y316" s="19">
        <f t="shared" si="78"/>
        <v>0</v>
      </c>
      <c r="Z316" s="26">
        <v>-1</v>
      </c>
      <c r="AA316" s="19">
        <v>-2</v>
      </c>
      <c r="AB316" s="26">
        <v>0</v>
      </c>
      <c r="AC316" s="26">
        <v>1</v>
      </c>
      <c r="AD316" s="26">
        <v>0</v>
      </c>
      <c r="AE316" s="26">
        <v>0</v>
      </c>
      <c r="AF316" s="26">
        <v>0</v>
      </c>
      <c r="AG316" s="19">
        <v>0</v>
      </c>
      <c r="AH316" s="26">
        <v>1</v>
      </c>
      <c r="AI316" s="26">
        <v>0</v>
      </c>
      <c r="AJ316" s="18" t="s">
        <v>97</v>
      </c>
      <c r="AK316" s="18" t="s">
        <v>77</v>
      </c>
      <c r="AL316" s="21" t="s">
        <v>2313</v>
      </c>
      <c r="AM316" s="19">
        <v>4</v>
      </c>
      <c r="AN316" s="26">
        <v>-1</v>
      </c>
      <c r="AO316" s="26">
        <v>-1</v>
      </c>
      <c r="AP316" s="26">
        <v>-1</v>
      </c>
      <c r="AQ316" s="26">
        <v>-1</v>
      </c>
      <c r="AR316" s="26">
        <v>-1</v>
      </c>
      <c r="AS316" s="26">
        <v>0</v>
      </c>
      <c r="AT316" s="19">
        <v>-2</v>
      </c>
      <c r="AU316" s="26">
        <v>-3</v>
      </c>
      <c r="AV316" s="26">
        <v>0</v>
      </c>
      <c r="AW316" s="26">
        <v>0</v>
      </c>
      <c r="AX316" s="19">
        <v>0</v>
      </c>
      <c r="AY316" s="19">
        <v>0</v>
      </c>
      <c r="AZ316" s="26">
        <v>1</v>
      </c>
      <c r="BA316" s="26">
        <v>1</v>
      </c>
      <c r="BB316" s="26">
        <v>-1</v>
      </c>
      <c r="BC316" s="26">
        <v>-1</v>
      </c>
      <c r="BD316" s="28"/>
      <c r="BE316" s="20"/>
      <c r="BF316" s="26"/>
      <c r="BG316" s="26"/>
      <c r="BH316" s="26"/>
      <c r="BI316" s="26">
        <v>1</v>
      </c>
      <c r="BJ316" s="26">
        <v>-1</v>
      </c>
      <c r="BK316" s="26"/>
      <c r="BL316" s="26"/>
      <c r="BM316" s="26"/>
      <c r="BN316" s="20"/>
      <c r="BO316" s="20"/>
    </row>
    <row r="317" spans="1:67" ht="64" hidden="1" x14ac:dyDescent="0.2">
      <c r="A317" s="17" t="s">
        <v>78</v>
      </c>
      <c r="B317" s="42"/>
      <c r="C317" s="64" t="s">
        <v>2368</v>
      </c>
      <c r="D317" s="18" t="s">
        <v>409</v>
      </c>
      <c r="E317" s="18" t="s">
        <v>302</v>
      </c>
      <c r="F317" s="19">
        <v>1</v>
      </c>
      <c r="G317" s="19">
        <v>0</v>
      </c>
      <c r="H317" s="19">
        <v>0</v>
      </c>
      <c r="I317" s="20"/>
      <c r="J317" s="21" t="s">
        <v>472</v>
      </c>
      <c r="K317" s="22" t="s">
        <v>2311</v>
      </c>
      <c r="L317" s="18" t="s">
        <v>2312</v>
      </c>
      <c r="M317" s="25"/>
      <c r="N317" s="24">
        <f t="shared" si="75"/>
        <v>1992</v>
      </c>
      <c r="O317" s="25">
        <v>33604</v>
      </c>
      <c r="P317" s="23" t="s">
        <v>75</v>
      </c>
      <c r="Q317" s="23" t="s">
        <v>75</v>
      </c>
      <c r="R317" s="23" t="s">
        <v>75</v>
      </c>
      <c r="S317" s="23" t="s">
        <v>75</v>
      </c>
      <c r="T317" s="23" t="s">
        <v>75</v>
      </c>
      <c r="U317" s="23" t="s">
        <v>75</v>
      </c>
      <c r="V317" s="26">
        <v>1</v>
      </c>
      <c r="W317" s="19">
        <f t="shared" si="76"/>
        <v>0</v>
      </c>
      <c r="X317" s="19">
        <f t="shared" si="77"/>
        <v>0</v>
      </c>
      <c r="Y317" s="19">
        <f t="shared" si="78"/>
        <v>0</v>
      </c>
      <c r="Z317" s="26">
        <v>-1</v>
      </c>
      <c r="AA317" s="19">
        <v>-2</v>
      </c>
      <c r="AB317" s="26">
        <v>0</v>
      </c>
      <c r="AC317" s="26">
        <v>1</v>
      </c>
      <c r="AD317" s="26">
        <v>0</v>
      </c>
      <c r="AE317" s="26">
        <v>0</v>
      </c>
      <c r="AF317" s="26">
        <v>0</v>
      </c>
      <c r="AG317" s="19">
        <v>0</v>
      </c>
      <c r="AH317" s="26">
        <v>1</v>
      </c>
      <c r="AI317" s="26">
        <v>0</v>
      </c>
      <c r="AJ317" s="18" t="s">
        <v>97</v>
      </c>
      <c r="AK317" s="18" t="s">
        <v>77</v>
      </c>
      <c r="AL317" s="21" t="s">
        <v>2313</v>
      </c>
      <c r="AM317" s="19">
        <v>4</v>
      </c>
      <c r="AN317" s="26">
        <v>-1</v>
      </c>
      <c r="AO317" s="26">
        <v>-1</v>
      </c>
      <c r="AP317" s="26">
        <v>-1</v>
      </c>
      <c r="AQ317" s="26">
        <v>-1</v>
      </c>
      <c r="AR317" s="26">
        <v>-1</v>
      </c>
      <c r="AS317" s="26">
        <v>0</v>
      </c>
      <c r="AT317" s="19">
        <v>-2</v>
      </c>
      <c r="AU317" s="26">
        <v>-3</v>
      </c>
      <c r="AV317" s="26">
        <v>0</v>
      </c>
      <c r="AW317" s="26">
        <v>0</v>
      </c>
      <c r="AX317" s="19">
        <v>0</v>
      </c>
      <c r="AY317" s="19">
        <v>0</v>
      </c>
      <c r="AZ317" s="26">
        <v>1</v>
      </c>
      <c r="BA317" s="26">
        <v>1</v>
      </c>
      <c r="BB317" s="26">
        <v>-1</v>
      </c>
      <c r="BC317" s="26">
        <v>-1</v>
      </c>
      <c r="BD317" s="28"/>
      <c r="BE317" s="20"/>
      <c r="BF317" s="26"/>
      <c r="BG317" s="26"/>
      <c r="BH317" s="26"/>
      <c r="BI317" s="26">
        <v>1</v>
      </c>
      <c r="BJ317" s="26">
        <v>-1</v>
      </c>
      <c r="BK317" s="26"/>
      <c r="BL317" s="26"/>
      <c r="BM317" s="26"/>
      <c r="BN317" s="20"/>
      <c r="BO317" s="20"/>
    </row>
    <row r="318" spans="1:67" ht="64" hidden="1" x14ac:dyDescent="0.2">
      <c r="A318" s="17" t="s">
        <v>78</v>
      </c>
      <c r="B318" s="42"/>
      <c r="C318" s="64" t="s">
        <v>2369</v>
      </c>
      <c r="D318" s="18" t="s">
        <v>409</v>
      </c>
      <c r="E318" s="18" t="s">
        <v>302</v>
      </c>
      <c r="F318" s="19">
        <v>1</v>
      </c>
      <c r="G318" s="19">
        <v>0</v>
      </c>
      <c r="H318" s="19">
        <v>0</v>
      </c>
      <c r="I318" s="20"/>
      <c r="J318" s="21" t="s">
        <v>472</v>
      </c>
      <c r="K318" s="22" t="s">
        <v>2311</v>
      </c>
      <c r="L318" s="18" t="s">
        <v>2312</v>
      </c>
      <c r="M318" s="25"/>
      <c r="N318" s="24">
        <f t="shared" si="75"/>
        <v>1992</v>
      </c>
      <c r="O318" s="25">
        <v>33604</v>
      </c>
      <c r="P318" s="23" t="s">
        <v>75</v>
      </c>
      <c r="Q318" s="23" t="s">
        <v>75</v>
      </c>
      <c r="R318" s="23" t="s">
        <v>75</v>
      </c>
      <c r="S318" s="23" t="s">
        <v>75</v>
      </c>
      <c r="T318" s="23" t="s">
        <v>75</v>
      </c>
      <c r="U318" s="23" t="s">
        <v>75</v>
      </c>
      <c r="V318" s="26">
        <v>1</v>
      </c>
      <c r="W318" s="19">
        <f t="shared" si="76"/>
        <v>0</v>
      </c>
      <c r="X318" s="19">
        <f t="shared" si="77"/>
        <v>0</v>
      </c>
      <c r="Y318" s="19">
        <f t="shared" si="78"/>
        <v>0</v>
      </c>
      <c r="Z318" s="26">
        <v>-1</v>
      </c>
      <c r="AA318" s="19">
        <v>-2</v>
      </c>
      <c r="AB318" s="26">
        <v>0</v>
      </c>
      <c r="AC318" s="26">
        <v>1</v>
      </c>
      <c r="AD318" s="26">
        <v>0</v>
      </c>
      <c r="AE318" s="26">
        <v>0</v>
      </c>
      <c r="AF318" s="26">
        <v>0</v>
      </c>
      <c r="AG318" s="19">
        <v>0</v>
      </c>
      <c r="AH318" s="26">
        <v>1</v>
      </c>
      <c r="AI318" s="26">
        <v>0</v>
      </c>
      <c r="AJ318" s="18" t="s">
        <v>97</v>
      </c>
      <c r="AK318" s="18" t="s">
        <v>77</v>
      </c>
      <c r="AL318" s="21" t="s">
        <v>2313</v>
      </c>
      <c r="AM318" s="19">
        <v>4</v>
      </c>
      <c r="AN318" s="26">
        <v>-1</v>
      </c>
      <c r="AO318" s="26">
        <v>-1</v>
      </c>
      <c r="AP318" s="26">
        <v>-1</v>
      </c>
      <c r="AQ318" s="26">
        <v>-1</v>
      </c>
      <c r="AR318" s="26">
        <v>-1</v>
      </c>
      <c r="AS318" s="26">
        <v>0</v>
      </c>
      <c r="AT318" s="19">
        <v>-2</v>
      </c>
      <c r="AU318" s="26">
        <v>-3</v>
      </c>
      <c r="AV318" s="26">
        <v>0</v>
      </c>
      <c r="AW318" s="26">
        <v>0</v>
      </c>
      <c r="AX318" s="19">
        <v>0</v>
      </c>
      <c r="AY318" s="19">
        <v>0</v>
      </c>
      <c r="AZ318" s="26">
        <v>1</v>
      </c>
      <c r="BA318" s="26">
        <v>1</v>
      </c>
      <c r="BB318" s="26">
        <v>-1</v>
      </c>
      <c r="BC318" s="26">
        <v>-1</v>
      </c>
      <c r="BD318" s="28"/>
      <c r="BE318" s="20"/>
      <c r="BF318" s="26"/>
      <c r="BG318" s="26"/>
      <c r="BH318" s="26"/>
      <c r="BI318" s="26">
        <v>1</v>
      </c>
      <c r="BJ318" s="26">
        <v>-1</v>
      </c>
      <c r="BK318" s="26"/>
      <c r="BL318" s="26"/>
      <c r="BM318" s="26"/>
      <c r="BN318" s="20"/>
      <c r="BO318" s="20"/>
    </row>
    <row r="319" spans="1:67" ht="64" hidden="1" x14ac:dyDescent="0.2">
      <c r="A319" s="17" t="s">
        <v>3373</v>
      </c>
      <c r="B319" s="42"/>
      <c r="C319" s="64" t="s">
        <v>2369</v>
      </c>
      <c r="D319" s="384" t="s">
        <v>2875</v>
      </c>
      <c r="E319" s="384" t="s">
        <v>210</v>
      </c>
      <c r="F319" s="19">
        <v>1</v>
      </c>
      <c r="G319" s="19">
        <v>1</v>
      </c>
      <c r="H319" s="19">
        <v>1</v>
      </c>
      <c r="I319" s="20"/>
      <c r="J319" s="375" t="s">
        <v>472</v>
      </c>
      <c r="K319" s="22"/>
      <c r="L319" s="375" t="s">
        <v>3384</v>
      </c>
      <c r="M319" s="512">
        <v>1992</v>
      </c>
      <c r="N319" s="24">
        <v>2008</v>
      </c>
      <c r="O319" s="508">
        <v>39448</v>
      </c>
      <c r="P319" s="404" t="s">
        <v>75</v>
      </c>
      <c r="Q319" s="404" t="s">
        <v>75</v>
      </c>
      <c r="R319" s="404" t="s">
        <v>75</v>
      </c>
      <c r="S319" s="404" t="s">
        <v>75</v>
      </c>
      <c r="T319" s="404" t="s">
        <v>75</v>
      </c>
      <c r="U319" s="404" t="s">
        <v>75</v>
      </c>
      <c r="V319" s="19">
        <v>1</v>
      </c>
      <c r="W319" s="19">
        <v>0</v>
      </c>
      <c r="X319" s="19">
        <v>0</v>
      </c>
      <c r="Y319" s="19">
        <v>0</v>
      </c>
      <c r="Z319" s="19">
        <v>-1</v>
      </c>
      <c r="AA319" s="19">
        <v>-2</v>
      </c>
      <c r="AB319" s="26">
        <v>0</v>
      </c>
      <c r="AC319" s="26">
        <v>0</v>
      </c>
      <c r="AD319" s="68">
        <v>1</v>
      </c>
      <c r="AE319" s="26">
        <v>0</v>
      </c>
      <c r="AF319" s="26">
        <v>0</v>
      </c>
      <c r="AG319" s="19">
        <v>0</v>
      </c>
      <c r="AH319" s="26">
        <v>-1</v>
      </c>
      <c r="AI319" s="19">
        <v>0</v>
      </c>
      <c r="AJ319" s="384" t="s">
        <v>97</v>
      </c>
      <c r="AK319" s="384" t="s">
        <v>139</v>
      </c>
      <c r="AL319" s="375" t="s">
        <v>3603</v>
      </c>
      <c r="AM319" s="19">
        <v>5</v>
      </c>
      <c r="AN319" s="26">
        <v>-2</v>
      </c>
      <c r="AO319" s="26">
        <v>-2</v>
      </c>
      <c r="AP319" s="26">
        <v>-2</v>
      </c>
      <c r="AQ319" s="26">
        <v>-2</v>
      </c>
      <c r="AR319" s="26">
        <v>-2</v>
      </c>
      <c r="AS319" s="26">
        <v>0</v>
      </c>
      <c r="AT319" s="19">
        <v>-2</v>
      </c>
      <c r="AU319" s="26">
        <v>-3</v>
      </c>
      <c r="AV319" s="26">
        <v>0</v>
      </c>
      <c r="AW319" s="26">
        <v>0</v>
      </c>
      <c r="AX319" s="19">
        <v>0</v>
      </c>
      <c r="AY319" s="19">
        <v>0</v>
      </c>
      <c r="AZ319" s="26">
        <v>-1</v>
      </c>
      <c r="BA319" s="26">
        <v>-1</v>
      </c>
      <c r="BB319" s="26">
        <v>-1</v>
      </c>
      <c r="BC319" s="26">
        <v>-1</v>
      </c>
      <c r="BD319" s="28"/>
      <c r="BE319" s="20"/>
      <c r="BF319" s="26"/>
      <c r="BG319" s="26"/>
      <c r="BH319" s="26"/>
      <c r="BI319" s="26"/>
      <c r="BJ319" s="26"/>
      <c r="BK319" s="26"/>
      <c r="BL319" s="26"/>
      <c r="BM319" s="26"/>
      <c r="BN319" s="20"/>
      <c r="BO319" s="20"/>
    </row>
    <row r="320" spans="1:67" ht="64" hidden="1" x14ac:dyDescent="0.2">
      <c r="A320" s="17" t="s">
        <v>78</v>
      </c>
      <c r="B320" s="42"/>
      <c r="C320" s="64" t="s">
        <v>2370</v>
      </c>
      <c r="D320" s="18" t="s">
        <v>409</v>
      </c>
      <c r="E320" s="18" t="s">
        <v>302</v>
      </c>
      <c r="F320" s="19">
        <v>1</v>
      </c>
      <c r="G320" s="19">
        <v>0</v>
      </c>
      <c r="H320" s="19">
        <v>0</v>
      </c>
      <c r="I320" s="20"/>
      <c r="J320" s="21" t="s">
        <v>472</v>
      </c>
      <c r="K320" s="22" t="s">
        <v>2311</v>
      </c>
      <c r="L320" s="18" t="s">
        <v>2312</v>
      </c>
      <c r="M320" s="25"/>
      <c r="N320" s="24">
        <f t="shared" ref="N320:N330" si="79">YEAR(IF(AND(O320&lt;&gt;"NA",O320&lt;&gt;""),O320,IF(AND(P320&lt;&gt;"NA",P320&lt;&gt;""),P320,IF(AND(Q320&lt;&gt;"NA",Q320&lt;&gt;""),Q320,IF(AND(R320&lt;&gt;"NA",R320&lt;&gt;""),R320,S320)))))</f>
        <v>1992</v>
      </c>
      <c r="O320" s="25">
        <v>33604</v>
      </c>
      <c r="P320" s="23" t="s">
        <v>75</v>
      </c>
      <c r="Q320" s="23" t="s">
        <v>75</v>
      </c>
      <c r="R320" s="23" t="s">
        <v>75</v>
      </c>
      <c r="S320" s="23" t="s">
        <v>75</v>
      </c>
      <c r="T320" s="23" t="s">
        <v>75</v>
      </c>
      <c r="U320" s="23" t="s">
        <v>75</v>
      </c>
      <c r="V320" s="26">
        <v>1</v>
      </c>
      <c r="W320" s="19">
        <f t="shared" ref="W320:W330" si="80">IF(OR(AND(Q320&lt;&gt;"NA",Q320&lt;&gt;""),AND(S320&lt;&gt;"NA",S320&lt;&gt;""),AND(T320&lt;&gt;"NA",T320&lt;&gt;"")),1,0)</f>
        <v>0</v>
      </c>
      <c r="X320" s="19">
        <f t="shared" ref="X320:X330" si="81">IF(OR(AND(S320&lt;&gt;"NA",S320&lt;&gt;""),Y320=1),1,0)</f>
        <v>0</v>
      </c>
      <c r="Y320" s="19">
        <f t="shared" ref="Y320:Y330" si="82">IF(AND(T320&lt;&gt;"NA",T320&lt;&gt;""),1,0)</f>
        <v>0</v>
      </c>
      <c r="Z320" s="26">
        <v>-1</v>
      </c>
      <c r="AA320" s="19">
        <v>-2</v>
      </c>
      <c r="AB320" s="26">
        <v>0</v>
      </c>
      <c r="AC320" s="26">
        <v>1</v>
      </c>
      <c r="AD320" s="26">
        <v>0</v>
      </c>
      <c r="AE320" s="26">
        <v>0</v>
      </c>
      <c r="AF320" s="26">
        <v>0</v>
      </c>
      <c r="AG320" s="19">
        <v>0</v>
      </c>
      <c r="AH320" s="26">
        <v>1</v>
      </c>
      <c r="AI320" s="26">
        <v>0</v>
      </c>
      <c r="AJ320" s="18" t="s">
        <v>97</v>
      </c>
      <c r="AK320" s="18" t="s">
        <v>77</v>
      </c>
      <c r="AL320" s="21" t="s">
        <v>2313</v>
      </c>
      <c r="AM320" s="19">
        <v>4</v>
      </c>
      <c r="AN320" s="26">
        <v>-1</v>
      </c>
      <c r="AO320" s="26">
        <v>-1</v>
      </c>
      <c r="AP320" s="26">
        <v>-1</v>
      </c>
      <c r="AQ320" s="26">
        <v>-1</v>
      </c>
      <c r="AR320" s="26">
        <v>-1</v>
      </c>
      <c r="AS320" s="26">
        <v>0</v>
      </c>
      <c r="AT320" s="19">
        <v>-2</v>
      </c>
      <c r="AU320" s="26">
        <v>-3</v>
      </c>
      <c r="AV320" s="26">
        <v>0</v>
      </c>
      <c r="AW320" s="26">
        <v>0</v>
      </c>
      <c r="AX320" s="19">
        <v>0</v>
      </c>
      <c r="AY320" s="19">
        <v>0</v>
      </c>
      <c r="AZ320" s="26">
        <v>1</v>
      </c>
      <c r="BA320" s="26">
        <v>1</v>
      </c>
      <c r="BB320" s="26">
        <v>-1</v>
      </c>
      <c r="BC320" s="26">
        <v>-1</v>
      </c>
      <c r="BD320" s="28"/>
      <c r="BE320" s="20"/>
      <c r="BF320" s="26"/>
      <c r="BG320" s="26"/>
      <c r="BH320" s="26"/>
      <c r="BI320" s="26">
        <v>1</v>
      </c>
      <c r="BJ320" s="26">
        <v>-1</v>
      </c>
      <c r="BK320" s="26"/>
      <c r="BL320" s="26"/>
      <c r="BM320" s="26"/>
      <c r="BN320" s="20"/>
      <c r="BO320" s="20"/>
    </row>
    <row r="321" spans="1:67" ht="64" hidden="1" x14ac:dyDescent="0.2">
      <c r="A321" s="17" t="s">
        <v>78</v>
      </c>
      <c r="B321" s="42"/>
      <c r="C321" s="64" t="s">
        <v>2371</v>
      </c>
      <c r="D321" s="18" t="s">
        <v>409</v>
      </c>
      <c r="E321" s="18" t="s">
        <v>302</v>
      </c>
      <c r="F321" s="19">
        <v>1</v>
      </c>
      <c r="G321" s="19">
        <v>0</v>
      </c>
      <c r="H321" s="19">
        <v>0</v>
      </c>
      <c r="I321" s="20"/>
      <c r="J321" s="21" t="s">
        <v>472</v>
      </c>
      <c r="K321" s="22" t="s">
        <v>2311</v>
      </c>
      <c r="L321" s="18" t="s">
        <v>2312</v>
      </c>
      <c r="M321" s="25"/>
      <c r="N321" s="24">
        <f t="shared" si="79"/>
        <v>1992</v>
      </c>
      <c r="O321" s="25">
        <v>33604</v>
      </c>
      <c r="P321" s="23" t="s">
        <v>75</v>
      </c>
      <c r="Q321" s="23" t="s">
        <v>75</v>
      </c>
      <c r="R321" s="23" t="s">
        <v>75</v>
      </c>
      <c r="S321" s="23" t="s">
        <v>75</v>
      </c>
      <c r="T321" s="23" t="s">
        <v>75</v>
      </c>
      <c r="U321" s="23" t="s">
        <v>75</v>
      </c>
      <c r="V321" s="26">
        <v>1</v>
      </c>
      <c r="W321" s="19">
        <f t="shared" si="80"/>
        <v>0</v>
      </c>
      <c r="X321" s="19">
        <f t="shared" si="81"/>
        <v>0</v>
      </c>
      <c r="Y321" s="19">
        <f t="shared" si="82"/>
        <v>0</v>
      </c>
      <c r="Z321" s="26">
        <v>-1</v>
      </c>
      <c r="AA321" s="19">
        <v>-2</v>
      </c>
      <c r="AB321" s="26">
        <v>0</v>
      </c>
      <c r="AC321" s="26">
        <v>1</v>
      </c>
      <c r="AD321" s="26">
        <v>0</v>
      </c>
      <c r="AE321" s="26">
        <v>0</v>
      </c>
      <c r="AF321" s="26">
        <v>0</v>
      </c>
      <c r="AG321" s="19">
        <v>0</v>
      </c>
      <c r="AH321" s="26">
        <v>1</v>
      </c>
      <c r="AI321" s="26">
        <v>0</v>
      </c>
      <c r="AJ321" s="18" t="s">
        <v>97</v>
      </c>
      <c r="AK321" s="18" t="s">
        <v>77</v>
      </c>
      <c r="AL321" s="21" t="s">
        <v>2313</v>
      </c>
      <c r="AM321" s="19">
        <v>4</v>
      </c>
      <c r="AN321" s="26">
        <v>-1</v>
      </c>
      <c r="AO321" s="26">
        <v>-1</v>
      </c>
      <c r="AP321" s="26">
        <v>-1</v>
      </c>
      <c r="AQ321" s="26">
        <v>-1</v>
      </c>
      <c r="AR321" s="26">
        <v>-1</v>
      </c>
      <c r="AS321" s="26">
        <v>0</v>
      </c>
      <c r="AT321" s="19">
        <v>-2</v>
      </c>
      <c r="AU321" s="26">
        <v>-3</v>
      </c>
      <c r="AV321" s="26">
        <v>0</v>
      </c>
      <c r="AW321" s="26">
        <v>0</v>
      </c>
      <c r="AX321" s="19">
        <v>0</v>
      </c>
      <c r="AY321" s="19">
        <v>0</v>
      </c>
      <c r="AZ321" s="26">
        <v>1</v>
      </c>
      <c r="BA321" s="26">
        <v>1</v>
      </c>
      <c r="BB321" s="26">
        <v>-1</v>
      </c>
      <c r="BC321" s="26">
        <v>-1</v>
      </c>
      <c r="BD321" s="28"/>
      <c r="BE321" s="20"/>
      <c r="BF321" s="26"/>
      <c r="BG321" s="26"/>
      <c r="BH321" s="26"/>
      <c r="BI321" s="26">
        <v>1</v>
      </c>
      <c r="BJ321" s="26">
        <v>-1</v>
      </c>
      <c r="BK321" s="26"/>
      <c r="BL321" s="26"/>
      <c r="BM321" s="26"/>
      <c r="BN321" s="20"/>
      <c r="BO321" s="20"/>
    </row>
    <row r="322" spans="1:67" ht="64" hidden="1" x14ac:dyDescent="0.2">
      <c r="A322" s="17" t="s">
        <v>78</v>
      </c>
      <c r="B322" s="42"/>
      <c r="C322" s="64" t="s">
        <v>2372</v>
      </c>
      <c r="D322" s="18" t="s">
        <v>409</v>
      </c>
      <c r="E322" s="18" t="s">
        <v>302</v>
      </c>
      <c r="F322" s="19">
        <v>1</v>
      </c>
      <c r="G322" s="19">
        <v>0</v>
      </c>
      <c r="H322" s="19">
        <v>0</v>
      </c>
      <c r="I322" s="20"/>
      <c r="J322" s="21" t="s">
        <v>472</v>
      </c>
      <c r="K322" s="22" t="s">
        <v>2311</v>
      </c>
      <c r="L322" s="18" t="s">
        <v>2312</v>
      </c>
      <c r="M322" s="25"/>
      <c r="N322" s="24">
        <f t="shared" si="79"/>
        <v>1992</v>
      </c>
      <c r="O322" s="25">
        <v>33604</v>
      </c>
      <c r="P322" s="23" t="s">
        <v>75</v>
      </c>
      <c r="Q322" s="23" t="s">
        <v>75</v>
      </c>
      <c r="R322" s="23" t="s">
        <v>75</v>
      </c>
      <c r="S322" s="23" t="s">
        <v>75</v>
      </c>
      <c r="T322" s="23" t="s">
        <v>75</v>
      </c>
      <c r="U322" s="23" t="s">
        <v>75</v>
      </c>
      <c r="V322" s="26">
        <v>1</v>
      </c>
      <c r="W322" s="19">
        <f t="shared" si="80"/>
        <v>0</v>
      </c>
      <c r="X322" s="19">
        <f t="shared" si="81"/>
        <v>0</v>
      </c>
      <c r="Y322" s="19">
        <f t="shared" si="82"/>
        <v>0</v>
      </c>
      <c r="Z322" s="26">
        <v>-1</v>
      </c>
      <c r="AA322" s="19">
        <v>-2</v>
      </c>
      <c r="AB322" s="26">
        <v>0</v>
      </c>
      <c r="AC322" s="26">
        <v>1</v>
      </c>
      <c r="AD322" s="26">
        <v>0</v>
      </c>
      <c r="AE322" s="26">
        <v>0</v>
      </c>
      <c r="AF322" s="26">
        <v>0</v>
      </c>
      <c r="AG322" s="19">
        <v>0</v>
      </c>
      <c r="AH322" s="26">
        <v>1</v>
      </c>
      <c r="AI322" s="26">
        <v>0</v>
      </c>
      <c r="AJ322" s="18" t="s">
        <v>97</v>
      </c>
      <c r="AK322" s="18" t="s">
        <v>77</v>
      </c>
      <c r="AL322" s="21" t="s">
        <v>2313</v>
      </c>
      <c r="AM322" s="19">
        <v>4</v>
      </c>
      <c r="AN322" s="26">
        <v>-1</v>
      </c>
      <c r="AO322" s="26">
        <v>-1</v>
      </c>
      <c r="AP322" s="26">
        <v>-1</v>
      </c>
      <c r="AQ322" s="26">
        <v>-1</v>
      </c>
      <c r="AR322" s="26">
        <v>-1</v>
      </c>
      <c r="AS322" s="26">
        <v>0</v>
      </c>
      <c r="AT322" s="19">
        <v>-2</v>
      </c>
      <c r="AU322" s="26">
        <v>-3</v>
      </c>
      <c r="AV322" s="26">
        <v>0</v>
      </c>
      <c r="AW322" s="26">
        <v>0</v>
      </c>
      <c r="AX322" s="19">
        <v>0</v>
      </c>
      <c r="AY322" s="19">
        <v>0</v>
      </c>
      <c r="AZ322" s="26">
        <v>1</v>
      </c>
      <c r="BA322" s="26">
        <v>1</v>
      </c>
      <c r="BB322" s="26">
        <v>-1</v>
      </c>
      <c r="BC322" s="26">
        <v>-1</v>
      </c>
      <c r="BD322" s="28"/>
      <c r="BE322" s="20"/>
      <c r="BF322" s="26"/>
      <c r="BG322" s="26"/>
      <c r="BH322" s="26"/>
      <c r="BI322" s="26">
        <v>1</v>
      </c>
      <c r="BJ322" s="26">
        <v>-1</v>
      </c>
      <c r="BK322" s="26"/>
      <c r="BL322" s="26"/>
      <c r="BM322" s="26"/>
      <c r="BN322" s="20"/>
      <c r="BO322" s="20"/>
    </row>
    <row r="323" spans="1:67" ht="64" hidden="1" x14ac:dyDescent="0.2">
      <c r="A323" s="17" t="s">
        <v>78</v>
      </c>
      <c r="B323" s="42"/>
      <c r="C323" s="64" t="s">
        <v>2373</v>
      </c>
      <c r="D323" s="18" t="s">
        <v>409</v>
      </c>
      <c r="E323" s="18" t="s">
        <v>302</v>
      </c>
      <c r="F323" s="19">
        <v>1</v>
      </c>
      <c r="G323" s="19">
        <v>0</v>
      </c>
      <c r="H323" s="19">
        <v>0</v>
      </c>
      <c r="I323" s="20"/>
      <c r="J323" s="21" t="s">
        <v>472</v>
      </c>
      <c r="K323" s="22" t="s">
        <v>2311</v>
      </c>
      <c r="L323" s="18" t="s">
        <v>2312</v>
      </c>
      <c r="M323" s="25"/>
      <c r="N323" s="24">
        <f t="shared" si="79"/>
        <v>1992</v>
      </c>
      <c r="O323" s="25">
        <v>33604</v>
      </c>
      <c r="P323" s="23" t="s">
        <v>75</v>
      </c>
      <c r="Q323" s="23" t="s">
        <v>75</v>
      </c>
      <c r="R323" s="23" t="s">
        <v>75</v>
      </c>
      <c r="S323" s="23" t="s">
        <v>75</v>
      </c>
      <c r="T323" s="23" t="s">
        <v>75</v>
      </c>
      <c r="U323" s="23" t="s">
        <v>75</v>
      </c>
      <c r="V323" s="26">
        <v>1</v>
      </c>
      <c r="W323" s="19">
        <f t="shared" si="80"/>
        <v>0</v>
      </c>
      <c r="X323" s="19">
        <f t="shared" si="81"/>
        <v>0</v>
      </c>
      <c r="Y323" s="19">
        <f t="shared" si="82"/>
        <v>0</v>
      </c>
      <c r="Z323" s="26">
        <v>-1</v>
      </c>
      <c r="AA323" s="19">
        <v>-2</v>
      </c>
      <c r="AB323" s="26">
        <v>0</v>
      </c>
      <c r="AC323" s="26">
        <v>1</v>
      </c>
      <c r="AD323" s="26">
        <v>0</v>
      </c>
      <c r="AE323" s="26">
        <v>0</v>
      </c>
      <c r="AF323" s="26">
        <v>0</v>
      </c>
      <c r="AG323" s="19">
        <v>0</v>
      </c>
      <c r="AH323" s="26">
        <v>1</v>
      </c>
      <c r="AI323" s="26">
        <v>0</v>
      </c>
      <c r="AJ323" s="18" t="s">
        <v>97</v>
      </c>
      <c r="AK323" s="18" t="s">
        <v>77</v>
      </c>
      <c r="AL323" s="21" t="s">
        <v>2313</v>
      </c>
      <c r="AM323" s="19">
        <v>4</v>
      </c>
      <c r="AN323" s="26">
        <v>-1</v>
      </c>
      <c r="AO323" s="26">
        <v>-1</v>
      </c>
      <c r="AP323" s="26">
        <v>-1</v>
      </c>
      <c r="AQ323" s="26">
        <v>-1</v>
      </c>
      <c r="AR323" s="26">
        <v>-1</v>
      </c>
      <c r="AS323" s="26">
        <v>0</v>
      </c>
      <c r="AT323" s="19">
        <v>-2</v>
      </c>
      <c r="AU323" s="26">
        <v>-3</v>
      </c>
      <c r="AV323" s="26">
        <v>0</v>
      </c>
      <c r="AW323" s="26">
        <v>0</v>
      </c>
      <c r="AX323" s="19">
        <v>0</v>
      </c>
      <c r="AY323" s="19">
        <v>0</v>
      </c>
      <c r="AZ323" s="26">
        <v>1</v>
      </c>
      <c r="BA323" s="26">
        <v>1</v>
      </c>
      <c r="BB323" s="26">
        <v>-1</v>
      </c>
      <c r="BC323" s="26">
        <v>-1</v>
      </c>
      <c r="BD323" s="28"/>
      <c r="BE323" s="20"/>
      <c r="BF323" s="26"/>
      <c r="BG323" s="26"/>
      <c r="BH323" s="26"/>
      <c r="BI323" s="26">
        <v>1</v>
      </c>
      <c r="BJ323" s="26">
        <v>-1</v>
      </c>
      <c r="BK323" s="26"/>
      <c r="BL323" s="26"/>
      <c r="BM323" s="26"/>
      <c r="BN323" s="20"/>
      <c r="BO323" s="20"/>
    </row>
    <row r="324" spans="1:67" ht="64" hidden="1" x14ac:dyDescent="0.2">
      <c r="A324" s="17" t="s">
        <v>78</v>
      </c>
      <c r="B324" s="42"/>
      <c r="C324" s="64" t="s">
        <v>2374</v>
      </c>
      <c r="D324" s="18" t="s">
        <v>409</v>
      </c>
      <c r="E324" s="18" t="s">
        <v>302</v>
      </c>
      <c r="F324" s="19">
        <v>1</v>
      </c>
      <c r="G324" s="19">
        <v>0</v>
      </c>
      <c r="H324" s="19">
        <v>0</v>
      </c>
      <c r="I324" s="20"/>
      <c r="J324" s="21" t="s">
        <v>472</v>
      </c>
      <c r="K324" s="22" t="s">
        <v>2311</v>
      </c>
      <c r="L324" s="18" t="s">
        <v>2312</v>
      </c>
      <c r="M324" s="25"/>
      <c r="N324" s="24">
        <f t="shared" si="79"/>
        <v>1992</v>
      </c>
      <c r="O324" s="25">
        <v>33604</v>
      </c>
      <c r="P324" s="23" t="s">
        <v>75</v>
      </c>
      <c r="Q324" s="23" t="s">
        <v>75</v>
      </c>
      <c r="R324" s="23" t="s">
        <v>75</v>
      </c>
      <c r="S324" s="23" t="s">
        <v>75</v>
      </c>
      <c r="T324" s="23" t="s">
        <v>75</v>
      </c>
      <c r="U324" s="23" t="s">
        <v>75</v>
      </c>
      <c r="V324" s="26">
        <v>1</v>
      </c>
      <c r="W324" s="19">
        <f t="shared" si="80"/>
        <v>0</v>
      </c>
      <c r="X324" s="19">
        <f t="shared" si="81"/>
        <v>0</v>
      </c>
      <c r="Y324" s="19">
        <f t="shared" si="82"/>
        <v>0</v>
      </c>
      <c r="Z324" s="26">
        <v>-1</v>
      </c>
      <c r="AA324" s="19">
        <v>-2</v>
      </c>
      <c r="AB324" s="26">
        <v>0</v>
      </c>
      <c r="AC324" s="26">
        <v>1</v>
      </c>
      <c r="AD324" s="26">
        <v>0</v>
      </c>
      <c r="AE324" s="26">
        <v>0</v>
      </c>
      <c r="AF324" s="26">
        <v>0</v>
      </c>
      <c r="AG324" s="19">
        <v>0</v>
      </c>
      <c r="AH324" s="26">
        <v>1</v>
      </c>
      <c r="AI324" s="26">
        <v>0</v>
      </c>
      <c r="AJ324" s="18" t="s">
        <v>97</v>
      </c>
      <c r="AK324" s="18" t="s">
        <v>77</v>
      </c>
      <c r="AL324" s="21" t="s">
        <v>2313</v>
      </c>
      <c r="AM324" s="19">
        <v>4</v>
      </c>
      <c r="AN324" s="26">
        <v>-1</v>
      </c>
      <c r="AO324" s="26">
        <v>-1</v>
      </c>
      <c r="AP324" s="26">
        <v>-1</v>
      </c>
      <c r="AQ324" s="26">
        <v>-1</v>
      </c>
      <c r="AR324" s="26">
        <v>-1</v>
      </c>
      <c r="AS324" s="26">
        <v>0</v>
      </c>
      <c r="AT324" s="19">
        <v>-2</v>
      </c>
      <c r="AU324" s="26">
        <v>-3</v>
      </c>
      <c r="AV324" s="26">
        <v>0</v>
      </c>
      <c r="AW324" s="26">
        <v>0</v>
      </c>
      <c r="AX324" s="19">
        <v>0</v>
      </c>
      <c r="AY324" s="19">
        <v>0</v>
      </c>
      <c r="AZ324" s="26">
        <v>1</v>
      </c>
      <c r="BA324" s="26">
        <v>1</v>
      </c>
      <c r="BB324" s="26">
        <v>-1</v>
      </c>
      <c r="BC324" s="26">
        <v>-1</v>
      </c>
      <c r="BD324" s="28"/>
      <c r="BE324" s="20"/>
      <c r="BF324" s="26"/>
      <c r="BG324" s="26"/>
      <c r="BH324" s="26"/>
      <c r="BI324" s="26">
        <v>1</v>
      </c>
      <c r="BJ324" s="26">
        <v>-1</v>
      </c>
      <c r="BK324" s="26"/>
      <c r="BL324" s="26"/>
      <c r="BM324" s="26"/>
      <c r="BN324" s="20"/>
      <c r="BO324" s="20"/>
    </row>
    <row r="325" spans="1:67" ht="64" hidden="1" x14ac:dyDescent="0.2">
      <c r="A325" s="17" t="s">
        <v>78</v>
      </c>
      <c r="B325" s="42"/>
      <c r="C325" s="64" t="s">
        <v>2375</v>
      </c>
      <c r="D325" s="18" t="s">
        <v>409</v>
      </c>
      <c r="E325" s="18" t="s">
        <v>302</v>
      </c>
      <c r="F325" s="19">
        <v>1</v>
      </c>
      <c r="G325" s="19">
        <v>0</v>
      </c>
      <c r="H325" s="19">
        <v>0</v>
      </c>
      <c r="I325" s="20"/>
      <c r="J325" s="21" t="s">
        <v>472</v>
      </c>
      <c r="K325" s="22" t="s">
        <v>2311</v>
      </c>
      <c r="L325" s="18" t="s">
        <v>2312</v>
      </c>
      <c r="M325" s="25"/>
      <c r="N325" s="24">
        <f t="shared" si="79"/>
        <v>1992</v>
      </c>
      <c r="O325" s="25">
        <v>33604</v>
      </c>
      <c r="P325" s="23" t="s">
        <v>75</v>
      </c>
      <c r="Q325" s="23" t="s">
        <v>75</v>
      </c>
      <c r="R325" s="23" t="s">
        <v>75</v>
      </c>
      <c r="S325" s="23" t="s">
        <v>75</v>
      </c>
      <c r="T325" s="23" t="s">
        <v>75</v>
      </c>
      <c r="U325" s="23" t="s">
        <v>75</v>
      </c>
      <c r="V325" s="26">
        <v>1</v>
      </c>
      <c r="W325" s="19">
        <f t="shared" si="80"/>
        <v>0</v>
      </c>
      <c r="X325" s="19">
        <f t="shared" si="81"/>
        <v>0</v>
      </c>
      <c r="Y325" s="19">
        <f t="shared" si="82"/>
        <v>0</v>
      </c>
      <c r="Z325" s="26">
        <v>-1</v>
      </c>
      <c r="AA325" s="19">
        <v>-2</v>
      </c>
      <c r="AB325" s="26">
        <v>0</v>
      </c>
      <c r="AC325" s="26">
        <v>1</v>
      </c>
      <c r="AD325" s="26">
        <v>0</v>
      </c>
      <c r="AE325" s="26">
        <v>0</v>
      </c>
      <c r="AF325" s="26">
        <v>0</v>
      </c>
      <c r="AG325" s="19">
        <v>0</v>
      </c>
      <c r="AH325" s="26">
        <v>1</v>
      </c>
      <c r="AI325" s="26">
        <v>0</v>
      </c>
      <c r="AJ325" s="18" t="s">
        <v>97</v>
      </c>
      <c r="AK325" s="18" t="s">
        <v>77</v>
      </c>
      <c r="AL325" s="21" t="s">
        <v>2313</v>
      </c>
      <c r="AM325" s="19">
        <v>4</v>
      </c>
      <c r="AN325" s="26">
        <v>-1</v>
      </c>
      <c r="AO325" s="26">
        <v>-1</v>
      </c>
      <c r="AP325" s="26">
        <v>-1</v>
      </c>
      <c r="AQ325" s="26">
        <v>-1</v>
      </c>
      <c r="AR325" s="26">
        <v>-1</v>
      </c>
      <c r="AS325" s="26">
        <v>0</v>
      </c>
      <c r="AT325" s="19">
        <v>-2</v>
      </c>
      <c r="AU325" s="26">
        <v>-3</v>
      </c>
      <c r="AV325" s="26">
        <v>0</v>
      </c>
      <c r="AW325" s="26">
        <v>0</v>
      </c>
      <c r="AX325" s="19">
        <v>0</v>
      </c>
      <c r="AY325" s="19">
        <v>0</v>
      </c>
      <c r="AZ325" s="26">
        <v>1</v>
      </c>
      <c r="BA325" s="26">
        <v>1</v>
      </c>
      <c r="BB325" s="26">
        <v>-1</v>
      </c>
      <c r="BC325" s="26">
        <v>-1</v>
      </c>
      <c r="BD325" s="28"/>
      <c r="BE325" s="20"/>
      <c r="BF325" s="26"/>
      <c r="BG325" s="26"/>
      <c r="BH325" s="26"/>
      <c r="BI325" s="26">
        <v>1</v>
      </c>
      <c r="BJ325" s="26">
        <v>-1</v>
      </c>
      <c r="BK325" s="26"/>
      <c r="BL325" s="26"/>
      <c r="BM325" s="26"/>
      <c r="BN325" s="20"/>
      <c r="BO325" s="20"/>
    </row>
    <row r="326" spans="1:67" ht="64" hidden="1" x14ac:dyDescent="0.2">
      <c r="A326" s="17" t="s">
        <v>78</v>
      </c>
      <c r="B326" s="42"/>
      <c r="C326" s="64" t="s">
        <v>2376</v>
      </c>
      <c r="D326" s="18" t="s">
        <v>409</v>
      </c>
      <c r="E326" s="18" t="s">
        <v>302</v>
      </c>
      <c r="F326" s="19">
        <v>1</v>
      </c>
      <c r="G326" s="19">
        <v>0</v>
      </c>
      <c r="H326" s="19">
        <v>0</v>
      </c>
      <c r="I326" s="20"/>
      <c r="J326" s="21" t="s">
        <v>472</v>
      </c>
      <c r="K326" s="22" t="s">
        <v>2311</v>
      </c>
      <c r="L326" s="18" t="s">
        <v>2312</v>
      </c>
      <c r="M326" s="25"/>
      <c r="N326" s="24">
        <f t="shared" si="79"/>
        <v>1992</v>
      </c>
      <c r="O326" s="25">
        <v>33604</v>
      </c>
      <c r="P326" s="23" t="s">
        <v>75</v>
      </c>
      <c r="Q326" s="23" t="s">
        <v>75</v>
      </c>
      <c r="R326" s="23" t="s">
        <v>75</v>
      </c>
      <c r="S326" s="23" t="s">
        <v>75</v>
      </c>
      <c r="T326" s="23" t="s">
        <v>75</v>
      </c>
      <c r="U326" s="23" t="s">
        <v>75</v>
      </c>
      <c r="V326" s="26">
        <v>1</v>
      </c>
      <c r="W326" s="19">
        <f t="shared" si="80"/>
        <v>0</v>
      </c>
      <c r="X326" s="19">
        <f t="shared" si="81"/>
        <v>0</v>
      </c>
      <c r="Y326" s="19">
        <f t="shared" si="82"/>
        <v>0</v>
      </c>
      <c r="Z326" s="26">
        <v>-1</v>
      </c>
      <c r="AA326" s="19">
        <v>-2</v>
      </c>
      <c r="AB326" s="26">
        <v>0</v>
      </c>
      <c r="AC326" s="26">
        <v>1</v>
      </c>
      <c r="AD326" s="26">
        <v>0</v>
      </c>
      <c r="AE326" s="26">
        <v>0</v>
      </c>
      <c r="AF326" s="26">
        <v>0</v>
      </c>
      <c r="AG326" s="19">
        <v>0</v>
      </c>
      <c r="AH326" s="26">
        <v>1</v>
      </c>
      <c r="AI326" s="26">
        <v>0</v>
      </c>
      <c r="AJ326" s="18" t="s">
        <v>97</v>
      </c>
      <c r="AK326" s="18" t="s">
        <v>77</v>
      </c>
      <c r="AL326" s="21" t="s">
        <v>2313</v>
      </c>
      <c r="AM326" s="19">
        <v>4</v>
      </c>
      <c r="AN326" s="26">
        <v>-1</v>
      </c>
      <c r="AO326" s="26">
        <v>-1</v>
      </c>
      <c r="AP326" s="26">
        <v>-1</v>
      </c>
      <c r="AQ326" s="26">
        <v>-1</v>
      </c>
      <c r="AR326" s="26">
        <v>-1</v>
      </c>
      <c r="AS326" s="26">
        <v>0</v>
      </c>
      <c r="AT326" s="19">
        <v>-2</v>
      </c>
      <c r="AU326" s="26">
        <v>-3</v>
      </c>
      <c r="AV326" s="26">
        <v>0</v>
      </c>
      <c r="AW326" s="26">
        <v>0</v>
      </c>
      <c r="AX326" s="19">
        <v>0</v>
      </c>
      <c r="AY326" s="19">
        <v>0</v>
      </c>
      <c r="AZ326" s="26">
        <v>1</v>
      </c>
      <c r="BA326" s="26">
        <v>1</v>
      </c>
      <c r="BB326" s="26">
        <v>-1</v>
      </c>
      <c r="BC326" s="26">
        <v>-1</v>
      </c>
      <c r="BD326" s="28"/>
      <c r="BE326" s="20"/>
      <c r="BF326" s="26"/>
      <c r="BG326" s="26"/>
      <c r="BH326" s="26"/>
      <c r="BI326" s="26">
        <v>1</v>
      </c>
      <c r="BJ326" s="26">
        <v>-1</v>
      </c>
      <c r="BK326" s="26"/>
      <c r="BL326" s="26"/>
      <c r="BM326" s="26"/>
      <c r="BN326" s="20"/>
      <c r="BO326" s="20"/>
    </row>
    <row r="327" spans="1:67" ht="64" hidden="1" x14ac:dyDescent="0.2">
      <c r="A327" s="17" t="s">
        <v>78</v>
      </c>
      <c r="B327" s="42"/>
      <c r="C327" s="64" t="s">
        <v>2377</v>
      </c>
      <c r="D327" s="18" t="s">
        <v>409</v>
      </c>
      <c r="E327" s="18" t="s">
        <v>302</v>
      </c>
      <c r="F327" s="19">
        <v>1</v>
      </c>
      <c r="G327" s="19">
        <v>0</v>
      </c>
      <c r="H327" s="19">
        <v>0</v>
      </c>
      <c r="I327" s="20"/>
      <c r="J327" s="21" t="s">
        <v>472</v>
      </c>
      <c r="K327" s="22" t="s">
        <v>2311</v>
      </c>
      <c r="L327" s="18" t="s">
        <v>2312</v>
      </c>
      <c r="M327" s="25"/>
      <c r="N327" s="24">
        <f t="shared" si="79"/>
        <v>1992</v>
      </c>
      <c r="O327" s="25">
        <v>33604</v>
      </c>
      <c r="P327" s="23" t="s">
        <v>75</v>
      </c>
      <c r="Q327" s="23" t="s">
        <v>75</v>
      </c>
      <c r="R327" s="23" t="s">
        <v>75</v>
      </c>
      <c r="S327" s="23" t="s">
        <v>75</v>
      </c>
      <c r="T327" s="23" t="s">
        <v>75</v>
      </c>
      <c r="U327" s="23" t="s">
        <v>75</v>
      </c>
      <c r="V327" s="26">
        <v>1</v>
      </c>
      <c r="W327" s="19">
        <f t="shared" si="80"/>
        <v>0</v>
      </c>
      <c r="X327" s="19">
        <f t="shared" si="81"/>
        <v>0</v>
      </c>
      <c r="Y327" s="19">
        <f t="shared" si="82"/>
        <v>0</v>
      </c>
      <c r="Z327" s="26">
        <v>-1</v>
      </c>
      <c r="AA327" s="19">
        <v>-2</v>
      </c>
      <c r="AB327" s="26">
        <v>0</v>
      </c>
      <c r="AC327" s="26">
        <v>1</v>
      </c>
      <c r="AD327" s="26">
        <v>0</v>
      </c>
      <c r="AE327" s="26">
        <v>0</v>
      </c>
      <c r="AF327" s="26">
        <v>0</v>
      </c>
      <c r="AG327" s="19">
        <v>0</v>
      </c>
      <c r="AH327" s="26">
        <v>1</v>
      </c>
      <c r="AI327" s="26">
        <v>0</v>
      </c>
      <c r="AJ327" s="18" t="s">
        <v>97</v>
      </c>
      <c r="AK327" s="18" t="s">
        <v>77</v>
      </c>
      <c r="AL327" s="21" t="s">
        <v>2313</v>
      </c>
      <c r="AM327" s="19">
        <v>4</v>
      </c>
      <c r="AN327" s="26">
        <v>-1</v>
      </c>
      <c r="AO327" s="26">
        <v>-1</v>
      </c>
      <c r="AP327" s="26">
        <v>-1</v>
      </c>
      <c r="AQ327" s="26">
        <v>-1</v>
      </c>
      <c r="AR327" s="26">
        <v>-1</v>
      </c>
      <c r="AS327" s="26">
        <v>0</v>
      </c>
      <c r="AT327" s="19">
        <v>-2</v>
      </c>
      <c r="AU327" s="26">
        <v>-3</v>
      </c>
      <c r="AV327" s="26">
        <v>0</v>
      </c>
      <c r="AW327" s="26">
        <v>0</v>
      </c>
      <c r="AX327" s="19">
        <v>0</v>
      </c>
      <c r="AY327" s="19">
        <v>0</v>
      </c>
      <c r="AZ327" s="26">
        <v>1</v>
      </c>
      <c r="BA327" s="26">
        <v>1</v>
      </c>
      <c r="BB327" s="26">
        <v>-1</v>
      </c>
      <c r="BC327" s="26">
        <v>-1</v>
      </c>
      <c r="BD327" s="28"/>
      <c r="BE327" s="20"/>
      <c r="BF327" s="26"/>
      <c r="BG327" s="26"/>
      <c r="BH327" s="26"/>
      <c r="BI327" s="26">
        <v>1</v>
      </c>
      <c r="BJ327" s="26">
        <v>-1</v>
      </c>
      <c r="BK327" s="26"/>
      <c r="BL327" s="26"/>
      <c r="BM327" s="26"/>
      <c r="BN327" s="20"/>
      <c r="BO327" s="20"/>
    </row>
    <row r="328" spans="1:67" ht="64" hidden="1" x14ac:dyDescent="0.2">
      <c r="A328" s="17" t="s">
        <v>78</v>
      </c>
      <c r="B328" s="42"/>
      <c r="C328" s="64" t="s">
        <v>2378</v>
      </c>
      <c r="D328" s="18" t="s">
        <v>409</v>
      </c>
      <c r="E328" s="18" t="s">
        <v>302</v>
      </c>
      <c r="F328" s="19">
        <v>1</v>
      </c>
      <c r="G328" s="19">
        <v>0</v>
      </c>
      <c r="H328" s="19">
        <v>0</v>
      </c>
      <c r="I328" s="20"/>
      <c r="J328" s="21" t="s">
        <v>472</v>
      </c>
      <c r="K328" s="22" t="s">
        <v>2311</v>
      </c>
      <c r="L328" s="18" t="s">
        <v>2312</v>
      </c>
      <c r="M328" s="25"/>
      <c r="N328" s="24">
        <f t="shared" si="79"/>
        <v>1992</v>
      </c>
      <c r="O328" s="25">
        <v>33604</v>
      </c>
      <c r="P328" s="23" t="s">
        <v>75</v>
      </c>
      <c r="Q328" s="23" t="s">
        <v>75</v>
      </c>
      <c r="R328" s="23" t="s">
        <v>75</v>
      </c>
      <c r="S328" s="23" t="s">
        <v>75</v>
      </c>
      <c r="T328" s="23" t="s">
        <v>75</v>
      </c>
      <c r="U328" s="23" t="s">
        <v>75</v>
      </c>
      <c r="V328" s="26">
        <v>1</v>
      </c>
      <c r="W328" s="19">
        <f t="shared" si="80"/>
        <v>0</v>
      </c>
      <c r="X328" s="19">
        <f t="shared" si="81"/>
        <v>0</v>
      </c>
      <c r="Y328" s="19">
        <f t="shared" si="82"/>
        <v>0</v>
      </c>
      <c r="Z328" s="26">
        <v>-1</v>
      </c>
      <c r="AA328" s="19">
        <v>-2</v>
      </c>
      <c r="AB328" s="26">
        <v>0</v>
      </c>
      <c r="AC328" s="26">
        <v>1</v>
      </c>
      <c r="AD328" s="26">
        <v>0</v>
      </c>
      <c r="AE328" s="26">
        <v>0</v>
      </c>
      <c r="AF328" s="26">
        <v>0</v>
      </c>
      <c r="AG328" s="19">
        <v>0</v>
      </c>
      <c r="AH328" s="26">
        <v>1</v>
      </c>
      <c r="AI328" s="26">
        <v>0</v>
      </c>
      <c r="AJ328" s="18" t="s">
        <v>97</v>
      </c>
      <c r="AK328" s="18" t="s">
        <v>77</v>
      </c>
      <c r="AL328" s="21" t="s">
        <v>2313</v>
      </c>
      <c r="AM328" s="19">
        <v>4</v>
      </c>
      <c r="AN328" s="26">
        <v>-1</v>
      </c>
      <c r="AO328" s="26">
        <v>-1</v>
      </c>
      <c r="AP328" s="26">
        <v>-1</v>
      </c>
      <c r="AQ328" s="26">
        <v>-1</v>
      </c>
      <c r="AR328" s="26">
        <v>-1</v>
      </c>
      <c r="AS328" s="26">
        <v>0</v>
      </c>
      <c r="AT328" s="19">
        <v>-2</v>
      </c>
      <c r="AU328" s="26">
        <v>-3</v>
      </c>
      <c r="AV328" s="26">
        <v>0</v>
      </c>
      <c r="AW328" s="26">
        <v>0</v>
      </c>
      <c r="AX328" s="19">
        <v>0</v>
      </c>
      <c r="AY328" s="19">
        <v>0</v>
      </c>
      <c r="AZ328" s="26">
        <v>1</v>
      </c>
      <c r="BA328" s="26">
        <v>1</v>
      </c>
      <c r="BB328" s="26">
        <v>-1</v>
      </c>
      <c r="BC328" s="26">
        <v>-1</v>
      </c>
      <c r="BD328" s="28"/>
      <c r="BE328" s="20"/>
      <c r="BF328" s="26"/>
      <c r="BG328" s="26"/>
      <c r="BH328" s="26"/>
      <c r="BI328" s="26">
        <v>1</v>
      </c>
      <c r="BJ328" s="26">
        <v>-1</v>
      </c>
      <c r="BK328" s="26"/>
      <c r="BL328" s="26"/>
      <c r="BM328" s="26"/>
      <c r="BN328" s="20"/>
      <c r="BO328" s="20"/>
    </row>
    <row r="329" spans="1:67" ht="64" hidden="1" x14ac:dyDescent="0.2">
      <c r="A329" s="17" t="s">
        <v>78</v>
      </c>
      <c r="B329" s="42"/>
      <c r="C329" s="64" t="s">
        <v>2379</v>
      </c>
      <c r="D329" s="18" t="s">
        <v>409</v>
      </c>
      <c r="E329" s="18" t="s">
        <v>302</v>
      </c>
      <c r="F329" s="19">
        <v>1</v>
      </c>
      <c r="G329" s="19">
        <v>0</v>
      </c>
      <c r="H329" s="19">
        <v>0</v>
      </c>
      <c r="I329" s="20"/>
      <c r="J329" s="21" t="s">
        <v>472</v>
      </c>
      <c r="K329" s="22" t="s">
        <v>2311</v>
      </c>
      <c r="L329" s="18" t="s">
        <v>2312</v>
      </c>
      <c r="M329" s="25"/>
      <c r="N329" s="24">
        <f t="shared" si="79"/>
        <v>1992</v>
      </c>
      <c r="O329" s="25">
        <v>33604</v>
      </c>
      <c r="P329" s="23" t="s">
        <v>75</v>
      </c>
      <c r="Q329" s="23" t="s">
        <v>75</v>
      </c>
      <c r="R329" s="23" t="s">
        <v>75</v>
      </c>
      <c r="S329" s="23" t="s">
        <v>75</v>
      </c>
      <c r="T329" s="23" t="s">
        <v>75</v>
      </c>
      <c r="U329" s="23" t="s">
        <v>75</v>
      </c>
      <c r="V329" s="26">
        <v>1</v>
      </c>
      <c r="W329" s="19">
        <f t="shared" si="80"/>
        <v>0</v>
      </c>
      <c r="X329" s="19">
        <f t="shared" si="81"/>
        <v>0</v>
      </c>
      <c r="Y329" s="19">
        <f t="shared" si="82"/>
        <v>0</v>
      </c>
      <c r="Z329" s="26">
        <v>-1</v>
      </c>
      <c r="AA329" s="19">
        <v>-2</v>
      </c>
      <c r="AB329" s="26">
        <v>0</v>
      </c>
      <c r="AC329" s="26">
        <v>1</v>
      </c>
      <c r="AD329" s="26">
        <v>0</v>
      </c>
      <c r="AE329" s="26">
        <v>0</v>
      </c>
      <c r="AF329" s="26">
        <v>0</v>
      </c>
      <c r="AG329" s="19">
        <v>0</v>
      </c>
      <c r="AH329" s="26">
        <v>1</v>
      </c>
      <c r="AI329" s="26">
        <v>0</v>
      </c>
      <c r="AJ329" s="18" t="s">
        <v>97</v>
      </c>
      <c r="AK329" s="18" t="s">
        <v>77</v>
      </c>
      <c r="AL329" s="21" t="s">
        <v>2313</v>
      </c>
      <c r="AM329" s="19">
        <v>4</v>
      </c>
      <c r="AN329" s="26">
        <v>-1</v>
      </c>
      <c r="AO329" s="26">
        <v>-1</v>
      </c>
      <c r="AP329" s="26">
        <v>-1</v>
      </c>
      <c r="AQ329" s="26">
        <v>-1</v>
      </c>
      <c r="AR329" s="26">
        <v>-1</v>
      </c>
      <c r="AS329" s="26">
        <v>0</v>
      </c>
      <c r="AT329" s="19">
        <v>-2</v>
      </c>
      <c r="AU329" s="26">
        <v>-3</v>
      </c>
      <c r="AV329" s="26">
        <v>0</v>
      </c>
      <c r="AW329" s="26">
        <v>0</v>
      </c>
      <c r="AX329" s="19">
        <v>0</v>
      </c>
      <c r="AY329" s="19">
        <v>0</v>
      </c>
      <c r="AZ329" s="26">
        <v>1</v>
      </c>
      <c r="BA329" s="26">
        <v>1</v>
      </c>
      <c r="BB329" s="26">
        <v>-1</v>
      </c>
      <c r="BC329" s="26">
        <v>-1</v>
      </c>
      <c r="BD329" s="28"/>
      <c r="BE329" s="20"/>
      <c r="BF329" s="26"/>
      <c r="BG329" s="26"/>
      <c r="BH329" s="26"/>
      <c r="BI329" s="26">
        <v>1</v>
      </c>
      <c r="BJ329" s="26">
        <v>-1</v>
      </c>
      <c r="BK329" s="26"/>
      <c r="BL329" s="26"/>
      <c r="BM329" s="26"/>
      <c r="BN329" s="20"/>
      <c r="BO329" s="20"/>
    </row>
    <row r="330" spans="1:67" ht="64" hidden="1" x14ac:dyDescent="0.2">
      <c r="A330" s="17" t="s">
        <v>78</v>
      </c>
      <c r="B330" s="42"/>
      <c r="C330" s="64" t="s">
        <v>2380</v>
      </c>
      <c r="D330" s="18" t="s">
        <v>409</v>
      </c>
      <c r="E330" s="18" t="s">
        <v>302</v>
      </c>
      <c r="F330" s="19">
        <v>1</v>
      </c>
      <c r="G330" s="19">
        <v>0</v>
      </c>
      <c r="H330" s="19">
        <v>0</v>
      </c>
      <c r="I330" s="20"/>
      <c r="J330" s="21" t="s">
        <v>472</v>
      </c>
      <c r="K330" s="22" t="s">
        <v>2311</v>
      </c>
      <c r="L330" s="18" t="s">
        <v>2312</v>
      </c>
      <c r="M330" s="25"/>
      <c r="N330" s="24">
        <f t="shared" si="79"/>
        <v>1992</v>
      </c>
      <c r="O330" s="25">
        <v>33604</v>
      </c>
      <c r="P330" s="23" t="s">
        <v>75</v>
      </c>
      <c r="Q330" s="23" t="s">
        <v>75</v>
      </c>
      <c r="R330" s="23" t="s">
        <v>75</v>
      </c>
      <c r="S330" s="23" t="s">
        <v>75</v>
      </c>
      <c r="T330" s="23" t="s">
        <v>75</v>
      </c>
      <c r="U330" s="23" t="s">
        <v>75</v>
      </c>
      <c r="V330" s="26">
        <v>1</v>
      </c>
      <c r="W330" s="19">
        <f t="shared" si="80"/>
        <v>0</v>
      </c>
      <c r="X330" s="19">
        <f t="shared" si="81"/>
        <v>0</v>
      </c>
      <c r="Y330" s="19">
        <f t="shared" si="82"/>
        <v>0</v>
      </c>
      <c r="Z330" s="26">
        <v>-1</v>
      </c>
      <c r="AA330" s="19">
        <v>-2</v>
      </c>
      <c r="AB330" s="26">
        <v>0</v>
      </c>
      <c r="AC330" s="26">
        <v>1</v>
      </c>
      <c r="AD330" s="26">
        <v>0</v>
      </c>
      <c r="AE330" s="26">
        <v>0</v>
      </c>
      <c r="AF330" s="26">
        <v>0</v>
      </c>
      <c r="AG330" s="19">
        <v>0</v>
      </c>
      <c r="AH330" s="26">
        <v>1</v>
      </c>
      <c r="AI330" s="26">
        <v>0</v>
      </c>
      <c r="AJ330" s="18" t="s">
        <v>97</v>
      </c>
      <c r="AK330" s="18" t="s">
        <v>77</v>
      </c>
      <c r="AL330" s="21" t="s">
        <v>2313</v>
      </c>
      <c r="AM330" s="19">
        <v>4</v>
      </c>
      <c r="AN330" s="26">
        <v>-1</v>
      </c>
      <c r="AO330" s="26">
        <v>-1</v>
      </c>
      <c r="AP330" s="26">
        <v>-1</v>
      </c>
      <c r="AQ330" s="26">
        <v>-1</v>
      </c>
      <c r="AR330" s="26">
        <v>-1</v>
      </c>
      <c r="AS330" s="26">
        <v>0</v>
      </c>
      <c r="AT330" s="19">
        <v>-2</v>
      </c>
      <c r="AU330" s="26">
        <v>-3</v>
      </c>
      <c r="AV330" s="26">
        <v>0</v>
      </c>
      <c r="AW330" s="26">
        <v>0</v>
      </c>
      <c r="AX330" s="19">
        <v>0</v>
      </c>
      <c r="AY330" s="19">
        <v>0</v>
      </c>
      <c r="AZ330" s="26">
        <v>1</v>
      </c>
      <c r="BA330" s="26">
        <v>1</v>
      </c>
      <c r="BB330" s="26">
        <v>-1</v>
      </c>
      <c r="BC330" s="26">
        <v>-1</v>
      </c>
      <c r="BD330" s="28"/>
      <c r="BE330" s="20"/>
      <c r="BF330" s="26"/>
      <c r="BG330" s="26"/>
      <c r="BH330" s="26"/>
      <c r="BI330" s="26">
        <v>1</v>
      </c>
      <c r="BJ330" s="26">
        <v>-1</v>
      </c>
      <c r="BK330" s="26"/>
      <c r="BL330" s="26"/>
      <c r="BM330" s="26"/>
      <c r="BN330" s="20"/>
      <c r="BO330" s="20"/>
    </row>
    <row r="331" spans="1:67" ht="64" hidden="1" x14ac:dyDescent="0.2">
      <c r="A331" s="17" t="s">
        <v>3373</v>
      </c>
      <c r="B331" s="42"/>
      <c r="C331" s="64" t="s">
        <v>2380</v>
      </c>
      <c r="D331" s="384" t="s">
        <v>2875</v>
      </c>
      <c r="E331" s="384" t="s">
        <v>210</v>
      </c>
      <c r="F331" s="19">
        <v>1</v>
      </c>
      <c r="G331" s="19">
        <v>1</v>
      </c>
      <c r="H331" s="19">
        <v>1</v>
      </c>
      <c r="I331" s="20"/>
      <c r="J331" s="375" t="s">
        <v>472</v>
      </c>
      <c r="K331" s="22"/>
      <c r="L331" s="375" t="s">
        <v>3384</v>
      </c>
      <c r="M331" s="512">
        <v>1992</v>
      </c>
      <c r="N331" s="24">
        <v>2008</v>
      </c>
      <c r="O331" s="508">
        <v>39448</v>
      </c>
      <c r="P331" s="404" t="s">
        <v>75</v>
      </c>
      <c r="Q331" s="404" t="s">
        <v>75</v>
      </c>
      <c r="R331" s="404" t="s">
        <v>75</v>
      </c>
      <c r="S331" s="404" t="s">
        <v>75</v>
      </c>
      <c r="T331" s="404" t="s">
        <v>75</v>
      </c>
      <c r="U331" s="404" t="s">
        <v>75</v>
      </c>
      <c r="V331" s="19">
        <v>1</v>
      </c>
      <c r="W331" s="19">
        <v>0</v>
      </c>
      <c r="X331" s="19">
        <v>0</v>
      </c>
      <c r="Y331" s="19">
        <v>0</v>
      </c>
      <c r="Z331" s="19">
        <v>-1</v>
      </c>
      <c r="AA331" s="19">
        <v>-2</v>
      </c>
      <c r="AB331" s="26">
        <v>0</v>
      </c>
      <c r="AC331" s="26">
        <v>0</v>
      </c>
      <c r="AD331" s="68">
        <v>1</v>
      </c>
      <c r="AE331" s="26">
        <v>0</v>
      </c>
      <c r="AF331" s="26">
        <v>0</v>
      </c>
      <c r="AG331" s="19">
        <v>0</v>
      </c>
      <c r="AH331" s="26">
        <v>-1</v>
      </c>
      <c r="AI331" s="19">
        <v>0</v>
      </c>
      <c r="AJ331" s="384" t="s">
        <v>97</v>
      </c>
      <c r="AK331" s="384" t="s">
        <v>139</v>
      </c>
      <c r="AL331" s="375" t="s">
        <v>3603</v>
      </c>
      <c r="AM331" s="19">
        <v>5</v>
      </c>
      <c r="AN331" s="26">
        <v>-2</v>
      </c>
      <c r="AO331" s="26">
        <v>-2</v>
      </c>
      <c r="AP331" s="26">
        <v>-2</v>
      </c>
      <c r="AQ331" s="26">
        <v>-2</v>
      </c>
      <c r="AR331" s="26">
        <v>-2</v>
      </c>
      <c r="AS331" s="26">
        <v>0</v>
      </c>
      <c r="AT331" s="19">
        <v>-2</v>
      </c>
      <c r="AU331" s="26">
        <v>-3</v>
      </c>
      <c r="AV331" s="26">
        <v>0</v>
      </c>
      <c r="AW331" s="26">
        <v>0</v>
      </c>
      <c r="AX331" s="19">
        <v>0</v>
      </c>
      <c r="AY331" s="19">
        <v>0</v>
      </c>
      <c r="AZ331" s="26">
        <v>-1</v>
      </c>
      <c r="BA331" s="26">
        <v>-1</v>
      </c>
      <c r="BB331" s="26">
        <v>-1</v>
      </c>
      <c r="BC331" s="26">
        <v>-1</v>
      </c>
      <c r="BD331" s="28"/>
      <c r="BE331" s="20"/>
      <c r="BF331" s="26"/>
      <c r="BG331" s="26"/>
      <c r="BH331" s="26"/>
      <c r="BI331" s="26"/>
      <c r="BJ331" s="26"/>
      <c r="BK331" s="26"/>
      <c r="BL331" s="26"/>
      <c r="BM331" s="26"/>
      <c r="BN331" s="20"/>
      <c r="BO331" s="20"/>
    </row>
    <row r="332" spans="1:67" ht="64" hidden="1" x14ac:dyDescent="0.2">
      <c r="A332" s="17" t="s">
        <v>78</v>
      </c>
      <c r="B332" s="42"/>
      <c r="C332" s="64" t="s">
        <v>2381</v>
      </c>
      <c r="D332" s="18" t="s">
        <v>409</v>
      </c>
      <c r="E332" s="18" t="s">
        <v>302</v>
      </c>
      <c r="F332" s="19">
        <v>1</v>
      </c>
      <c r="G332" s="19">
        <v>0</v>
      </c>
      <c r="H332" s="19">
        <v>0</v>
      </c>
      <c r="I332" s="20"/>
      <c r="J332" s="21" t="s">
        <v>472</v>
      </c>
      <c r="K332" s="22" t="s">
        <v>2311</v>
      </c>
      <c r="L332" s="18" t="s">
        <v>2312</v>
      </c>
      <c r="M332" s="25"/>
      <c r="N332" s="24">
        <f t="shared" ref="N332:N342" si="83">YEAR(IF(AND(O332&lt;&gt;"NA",O332&lt;&gt;""),O332,IF(AND(P332&lt;&gt;"NA",P332&lt;&gt;""),P332,IF(AND(Q332&lt;&gt;"NA",Q332&lt;&gt;""),Q332,IF(AND(R332&lt;&gt;"NA",R332&lt;&gt;""),R332,S332)))))</f>
        <v>1992</v>
      </c>
      <c r="O332" s="25">
        <v>33604</v>
      </c>
      <c r="P332" s="23" t="s">
        <v>75</v>
      </c>
      <c r="Q332" s="23" t="s">
        <v>75</v>
      </c>
      <c r="R332" s="23" t="s">
        <v>75</v>
      </c>
      <c r="S332" s="23" t="s">
        <v>75</v>
      </c>
      <c r="T332" s="23" t="s">
        <v>75</v>
      </c>
      <c r="U332" s="23" t="s">
        <v>75</v>
      </c>
      <c r="V332" s="26">
        <v>1</v>
      </c>
      <c r="W332" s="19">
        <f t="shared" ref="W332:W342" si="84">IF(OR(AND(Q332&lt;&gt;"NA",Q332&lt;&gt;""),AND(S332&lt;&gt;"NA",S332&lt;&gt;""),AND(T332&lt;&gt;"NA",T332&lt;&gt;"")),1,0)</f>
        <v>0</v>
      </c>
      <c r="X332" s="19">
        <f t="shared" ref="X332:X342" si="85">IF(OR(AND(S332&lt;&gt;"NA",S332&lt;&gt;""),Y332=1),1,0)</f>
        <v>0</v>
      </c>
      <c r="Y332" s="19">
        <f t="shared" ref="Y332:Y342" si="86">IF(AND(T332&lt;&gt;"NA",T332&lt;&gt;""),1,0)</f>
        <v>0</v>
      </c>
      <c r="Z332" s="26">
        <v>-1</v>
      </c>
      <c r="AA332" s="19">
        <v>-2</v>
      </c>
      <c r="AB332" s="26">
        <v>0</v>
      </c>
      <c r="AC332" s="26">
        <v>1</v>
      </c>
      <c r="AD332" s="26">
        <v>0</v>
      </c>
      <c r="AE332" s="26">
        <v>0</v>
      </c>
      <c r="AF332" s="26">
        <v>0</v>
      </c>
      <c r="AG332" s="19">
        <v>0</v>
      </c>
      <c r="AH332" s="26">
        <v>1</v>
      </c>
      <c r="AI332" s="26">
        <v>0</v>
      </c>
      <c r="AJ332" s="18" t="s">
        <v>97</v>
      </c>
      <c r="AK332" s="18" t="s">
        <v>77</v>
      </c>
      <c r="AL332" s="21" t="s">
        <v>2313</v>
      </c>
      <c r="AM332" s="19">
        <v>4</v>
      </c>
      <c r="AN332" s="26">
        <v>-1</v>
      </c>
      <c r="AO332" s="26">
        <v>-1</v>
      </c>
      <c r="AP332" s="26">
        <v>-1</v>
      </c>
      <c r="AQ332" s="26">
        <v>-1</v>
      </c>
      <c r="AR332" s="26">
        <v>-1</v>
      </c>
      <c r="AS332" s="26">
        <v>0</v>
      </c>
      <c r="AT332" s="19">
        <v>-2</v>
      </c>
      <c r="AU332" s="26">
        <v>-3</v>
      </c>
      <c r="AV332" s="26">
        <v>0</v>
      </c>
      <c r="AW332" s="26">
        <v>0</v>
      </c>
      <c r="AX332" s="19">
        <v>0</v>
      </c>
      <c r="AY332" s="19">
        <v>0</v>
      </c>
      <c r="AZ332" s="26">
        <v>1</v>
      </c>
      <c r="BA332" s="26">
        <v>1</v>
      </c>
      <c r="BB332" s="26">
        <v>-1</v>
      </c>
      <c r="BC332" s="26">
        <v>-1</v>
      </c>
      <c r="BD332" s="28"/>
      <c r="BE332" s="20"/>
      <c r="BF332" s="26"/>
      <c r="BG332" s="26"/>
      <c r="BH332" s="26"/>
      <c r="BI332" s="26">
        <v>1</v>
      </c>
      <c r="BJ332" s="26">
        <v>-1</v>
      </c>
      <c r="BK332" s="26"/>
      <c r="BL332" s="26"/>
      <c r="BM332" s="26"/>
      <c r="BN332" s="20"/>
      <c r="BO332" s="20"/>
    </row>
    <row r="333" spans="1:67" ht="64" hidden="1" x14ac:dyDescent="0.2">
      <c r="A333" s="17" t="s">
        <v>78</v>
      </c>
      <c r="B333" s="42"/>
      <c r="C333" s="64" t="s">
        <v>2382</v>
      </c>
      <c r="D333" s="18" t="s">
        <v>409</v>
      </c>
      <c r="E333" s="18" t="s">
        <v>302</v>
      </c>
      <c r="F333" s="19">
        <v>1</v>
      </c>
      <c r="G333" s="19">
        <v>0</v>
      </c>
      <c r="H333" s="19">
        <v>0</v>
      </c>
      <c r="I333" s="20"/>
      <c r="J333" s="21" t="s">
        <v>472</v>
      </c>
      <c r="K333" s="22" t="s">
        <v>2311</v>
      </c>
      <c r="L333" s="18" t="s">
        <v>2312</v>
      </c>
      <c r="M333" s="25"/>
      <c r="N333" s="24">
        <f t="shared" si="83"/>
        <v>1992</v>
      </c>
      <c r="O333" s="25">
        <v>33604</v>
      </c>
      <c r="P333" s="23" t="s">
        <v>75</v>
      </c>
      <c r="Q333" s="23" t="s">
        <v>75</v>
      </c>
      <c r="R333" s="23" t="s">
        <v>75</v>
      </c>
      <c r="S333" s="23" t="s">
        <v>75</v>
      </c>
      <c r="T333" s="23" t="s">
        <v>75</v>
      </c>
      <c r="U333" s="23" t="s">
        <v>75</v>
      </c>
      <c r="V333" s="26">
        <v>1</v>
      </c>
      <c r="W333" s="19">
        <f t="shared" si="84"/>
        <v>0</v>
      </c>
      <c r="X333" s="19">
        <f t="shared" si="85"/>
        <v>0</v>
      </c>
      <c r="Y333" s="19">
        <f t="shared" si="86"/>
        <v>0</v>
      </c>
      <c r="Z333" s="26">
        <v>-1</v>
      </c>
      <c r="AA333" s="19">
        <v>-2</v>
      </c>
      <c r="AB333" s="26">
        <v>0</v>
      </c>
      <c r="AC333" s="26">
        <v>1</v>
      </c>
      <c r="AD333" s="26">
        <v>0</v>
      </c>
      <c r="AE333" s="26">
        <v>0</v>
      </c>
      <c r="AF333" s="26">
        <v>0</v>
      </c>
      <c r="AG333" s="19">
        <v>0</v>
      </c>
      <c r="AH333" s="26">
        <v>1</v>
      </c>
      <c r="AI333" s="26">
        <v>0</v>
      </c>
      <c r="AJ333" s="18" t="s">
        <v>97</v>
      </c>
      <c r="AK333" s="18" t="s">
        <v>77</v>
      </c>
      <c r="AL333" s="21" t="s">
        <v>2313</v>
      </c>
      <c r="AM333" s="19">
        <v>4</v>
      </c>
      <c r="AN333" s="26">
        <v>-1</v>
      </c>
      <c r="AO333" s="26">
        <v>-1</v>
      </c>
      <c r="AP333" s="26">
        <v>-1</v>
      </c>
      <c r="AQ333" s="26">
        <v>-1</v>
      </c>
      <c r="AR333" s="26">
        <v>-1</v>
      </c>
      <c r="AS333" s="26">
        <v>0</v>
      </c>
      <c r="AT333" s="19">
        <v>-2</v>
      </c>
      <c r="AU333" s="26">
        <v>-3</v>
      </c>
      <c r="AV333" s="26">
        <v>0</v>
      </c>
      <c r="AW333" s="26">
        <v>0</v>
      </c>
      <c r="AX333" s="19">
        <v>0</v>
      </c>
      <c r="AY333" s="19">
        <v>0</v>
      </c>
      <c r="AZ333" s="26">
        <v>1</v>
      </c>
      <c r="BA333" s="26">
        <v>1</v>
      </c>
      <c r="BB333" s="26">
        <v>-1</v>
      </c>
      <c r="BC333" s="26">
        <v>-1</v>
      </c>
      <c r="BD333" s="28"/>
      <c r="BE333" s="20"/>
      <c r="BF333" s="26"/>
      <c r="BG333" s="26"/>
      <c r="BH333" s="26"/>
      <c r="BI333" s="26">
        <v>1</v>
      </c>
      <c r="BJ333" s="26">
        <v>-1</v>
      </c>
      <c r="BK333" s="26"/>
      <c r="BL333" s="26"/>
      <c r="BM333" s="26"/>
      <c r="BN333" s="20"/>
      <c r="BO333" s="20"/>
    </row>
    <row r="334" spans="1:67" ht="64" hidden="1" x14ac:dyDescent="0.2">
      <c r="A334" s="17" t="s">
        <v>78</v>
      </c>
      <c r="B334" s="42"/>
      <c r="C334" s="64" t="s">
        <v>2383</v>
      </c>
      <c r="D334" s="18" t="s">
        <v>409</v>
      </c>
      <c r="E334" s="18" t="s">
        <v>302</v>
      </c>
      <c r="F334" s="19">
        <v>1</v>
      </c>
      <c r="G334" s="19">
        <v>0</v>
      </c>
      <c r="H334" s="19">
        <v>0</v>
      </c>
      <c r="I334" s="20"/>
      <c r="J334" s="21" t="s">
        <v>472</v>
      </c>
      <c r="K334" s="22" t="s">
        <v>2311</v>
      </c>
      <c r="L334" s="18" t="s">
        <v>2312</v>
      </c>
      <c r="M334" s="25"/>
      <c r="N334" s="24">
        <f t="shared" si="83"/>
        <v>1992</v>
      </c>
      <c r="O334" s="25">
        <v>33604</v>
      </c>
      <c r="P334" s="23" t="s">
        <v>75</v>
      </c>
      <c r="Q334" s="23" t="s">
        <v>75</v>
      </c>
      <c r="R334" s="23" t="s">
        <v>75</v>
      </c>
      <c r="S334" s="23" t="s">
        <v>75</v>
      </c>
      <c r="T334" s="23" t="s">
        <v>75</v>
      </c>
      <c r="U334" s="23" t="s">
        <v>75</v>
      </c>
      <c r="V334" s="26">
        <v>1</v>
      </c>
      <c r="W334" s="19">
        <f t="shared" si="84"/>
        <v>0</v>
      </c>
      <c r="X334" s="19">
        <f t="shared" si="85"/>
        <v>0</v>
      </c>
      <c r="Y334" s="19">
        <f t="shared" si="86"/>
        <v>0</v>
      </c>
      <c r="Z334" s="26">
        <v>-1</v>
      </c>
      <c r="AA334" s="19">
        <v>-2</v>
      </c>
      <c r="AB334" s="26">
        <v>0</v>
      </c>
      <c r="AC334" s="26">
        <v>1</v>
      </c>
      <c r="AD334" s="26">
        <v>0</v>
      </c>
      <c r="AE334" s="26">
        <v>0</v>
      </c>
      <c r="AF334" s="26">
        <v>0</v>
      </c>
      <c r="AG334" s="19">
        <v>0</v>
      </c>
      <c r="AH334" s="26">
        <v>1</v>
      </c>
      <c r="AI334" s="26">
        <v>0</v>
      </c>
      <c r="AJ334" s="18" t="s">
        <v>97</v>
      </c>
      <c r="AK334" s="18" t="s">
        <v>77</v>
      </c>
      <c r="AL334" s="21" t="s">
        <v>2313</v>
      </c>
      <c r="AM334" s="19">
        <v>4</v>
      </c>
      <c r="AN334" s="26">
        <v>-1</v>
      </c>
      <c r="AO334" s="26">
        <v>-1</v>
      </c>
      <c r="AP334" s="26">
        <v>-1</v>
      </c>
      <c r="AQ334" s="26">
        <v>-1</v>
      </c>
      <c r="AR334" s="26">
        <v>-1</v>
      </c>
      <c r="AS334" s="26">
        <v>0</v>
      </c>
      <c r="AT334" s="19">
        <v>-2</v>
      </c>
      <c r="AU334" s="26">
        <v>-3</v>
      </c>
      <c r="AV334" s="26">
        <v>0</v>
      </c>
      <c r="AW334" s="26">
        <v>0</v>
      </c>
      <c r="AX334" s="19">
        <v>0</v>
      </c>
      <c r="AY334" s="19">
        <v>0</v>
      </c>
      <c r="AZ334" s="26">
        <v>1</v>
      </c>
      <c r="BA334" s="26">
        <v>1</v>
      </c>
      <c r="BB334" s="26">
        <v>-1</v>
      </c>
      <c r="BC334" s="26">
        <v>-1</v>
      </c>
      <c r="BD334" s="28"/>
      <c r="BE334" s="20"/>
      <c r="BF334" s="26"/>
      <c r="BG334" s="26"/>
      <c r="BH334" s="26"/>
      <c r="BI334" s="26">
        <v>1</v>
      </c>
      <c r="BJ334" s="26">
        <v>-1</v>
      </c>
      <c r="BK334" s="26"/>
      <c r="BL334" s="26"/>
      <c r="BM334" s="26"/>
      <c r="BN334" s="20"/>
      <c r="BO334" s="20"/>
    </row>
    <row r="335" spans="1:67" ht="64" hidden="1" x14ac:dyDescent="0.2">
      <c r="A335" s="17" t="s">
        <v>78</v>
      </c>
      <c r="B335" s="42"/>
      <c r="C335" s="64" t="s">
        <v>2384</v>
      </c>
      <c r="D335" s="18" t="s">
        <v>409</v>
      </c>
      <c r="E335" s="18" t="s">
        <v>302</v>
      </c>
      <c r="F335" s="19">
        <v>1</v>
      </c>
      <c r="G335" s="19">
        <v>0</v>
      </c>
      <c r="H335" s="19">
        <v>0</v>
      </c>
      <c r="I335" s="20"/>
      <c r="J335" s="21" t="s">
        <v>472</v>
      </c>
      <c r="K335" s="22" t="s">
        <v>2311</v>
      </c>
      <c r="L335" s="18" t="s">
        <v>2312</v>
      </c>
      <c r="M335" s="25"/>
      <c r="N335" s="24">
        <f t="shared" si="83"/>
        <v>1992</v>
      </c>
      <c r="O335" s="25">
        <v>33604</v>
      </c>
      <c r="P335" s="23" t="s">
        <v>75</v>
      </c>
      <c r="Q335" s="23" t="s">
        <v>75</v>
      </c>
      <c r="R335" s="23" t="s">
        <v>75</v>
      </c>
      <c r="S335" s="23" t="s">
        <v>75</v>
      </c>
      <c r="T335" s="23" t="s">
        <v>75</v>
      </c>
      <c r="U335" s="23" t="s">
        <v>75</v>
      </c>
      <c r="V335" s="26">
        <v>1</v>
      </c>
      <c r="W335" s="19">
        <f t="shared" si="84"/>
        <v>0</v>
      </c>
      <c r="X335" s="19">
        <f t="shared" si="85"/>
        <v>0</v>
      </c>
      <c r="Y335" s="19">
        <f t="shared" si="86"/>
        <v>0</v>
      </c>
      <c r="Z335" s="26">
        <v>-1</v>
      </c>
      <c r="AA335" s="19">
        <v>-2</v>
      </c>
      <c r="AB335" s="26">
        <v>0</v>
      </c>
      <c r="AC335" s="26">
        <v>1</v>
      </c>
      <c r="AD335" s="26">
        <v>0</v>
      </c>
      <c r="AE335" s="26">
        <v>0</v>
      </c>
      <c r="AF335" s="26">
        <v>0</v>
      </c>
      <c r="AG335" s="19">
        <v>0</v>
      </c>
      <c r="AH335" s="26">
        <v>1</v>
      </c>
      <c r="AI335" s="26">
        <v>0</v>
      </c>
      <c r="AJ335" s="18" t="s">
        <v>97</v>
      </c>
      <c r="AK335" s="18" t="s">
        <v>77</v>
      </c>
      <c r="AL335" s="21" t="s">
        <v>2313</v>
      </c>
      <c r="AM335" s="19">
        <v>4</v>
      </c>
      <c r="AN335" s="26">
        <v>-1</v>
      </c>
      <c r="AO335" s="26">
        <v>-1</v>
      </c>
      <c r="AP335" s="26">
        <v>-1</v>
      </c>
      <c r="AQ335" s="26">
        <v>-1</v>
      </c>
      <c r="AR335" s="26">
        <v>-1</v>
      </c>
      <c r="AS335" s="26">
        <v>0</v>
      </c>
      <c r="AT335" s="19">
        <v>-2</v>
      </c>
      <c r="AU335" s="26">
        <v>-3</v>
      </c>
      <c r="AV335" s="26">
        <v>0</v>
      </c>
      <c r="AW335" s="26">
        <v>0</v>
      </c>
      <c r="AX335" s="19">
        <v>0</v>
      </c>
      <c r="AY335" s="19">
        <v>0</v>
      </c>
      <c r="AZ335" s="26">
        <v>1</v>
      </c>
      <c r="BA335" s="26">
        <v>1</v>
      </c>
      <c r="BB335" s="26">
        <v>-1</v>
      </c>
      <c r="BC335" s="26">
        <v>-1</v>
      </c>
      <c r="BD335" s="28"/>
      <c r="BE335" s="20"/>
      <c r="BF335" s="26"/>
      <c r="BG335" s="26"/>
      <c r="BH335" s="26"/>
      <c r="BI335" s="26">
        <v>1</v>
      </c>
      <c r="BJ335" s="26">
        <v>-1</v>
      </c>
      <c r="BK335" s="26"/>
      <c r="BL335" s="26"/>
      <c r="BM335" s="26"/>
      <c r="BN335" s="20"/>
      <c r="BO335" s="20"/>
    </row>
    <row r="336" spans="1:67" ht="64" hidden="1" x14ac:dyDescent="0.2">
      <c r="A336" s="17" t="s">
        <v>78</v>
      </c>
      <c r="B336" s="42"/>
      <c r="C336" s="64" t="s">
        <v>2385</v>
      </c>
      <c r="D336" s="18" t="s">
        <v>409</v>
      </c>
      <c r="E336" s="18" t="s">
        <v>302</v>
      </c>
      <c r="F336" s="19">
        <v>1</v>
      </c>
      <c r="G336" s="19">
        <v>0</v>
      </c>
      <c r="H336" s="19">
        <v>0</v>
      </c>
      <c r="I336" s="20"/>
      <c r="J336" s="21" t="s">
        <v>472</v>
      </c>
      <c r="K336" s="22" t="s">
        <v>2311</v>
      </c>
      <c r="L336" s="18" t="s">
        <v>2312</v>
      </c>
      <c r="M336" s="25"/>
      <c r="N336" s="24">
        <f t="shared" si="83"/>
        <v>1992</v>
      </c>
      <c r="O336" s="25">
        <v>33604</v>
      </c>
      <c r="P336" s="23" t="s">
        <v>75</v>
      </c>
      <c r="Q336" s="23" t="s">
        <v>75</v>
      </c>
      <c r="R336" s="23" t="s">
        <v>75</v>
      </c>
      <c r="S336" s="23" t="s">
        <v>75</v>
      </c>
      <c r="T336" s="23" t="s">
        <v>75</v>
      </c>
      <c r="U336" s="23" t="s">
        <v>75</v>
      </c>
      <c r="V336" s="26">
        <v>1</v>
      </c>
      <c r="W336" s="19">
        <f t="shared" si="84"/>
        <v>0</v>
      </c>
      <c r="X336" s="19">
        <f t="shared" si="85"/>
        <v>0</v>
      </c>
      <c r="Y336" s="19">
        <f t="shared" si="86"/>
        <v>0</v>
      </c>
      <c r="Z336" s="26">
        <v>-1</v>
      </c>
      <c r="AA336" s="19">
        <v>-2</v>
      </c>
      <c r="AB336" s="26">
        <v>0</v>
      </c>
      <c r="AC336" s="26">
        <v>1</v>
      </c>
      <c r="AD336" s="26">
        <v>0</v>
      </c>
      <c r="AE336" s="26">
        <v>0</v>
      </c>
      <c r="AF336" s="26">
        <v>0</v>
      </c>
      <c r="AG336" s="19">
        <v>0</v>
      </c>
      <c r="AH336" s="26">
        <v>1</v>
      </c>
      <c r="AI336" s="26">
        <v>0</v>
      </c>
      <c r="AJ336" s="18" t="s">
        <v>97</v>
      </c>
      <c r="AK336" s="18" t="s">
        <v>77</v>
      </c>
      <c r="AL336" s="21" t="s">
        <v>2313</v>
      </c>
      <c r="AM336" s="19">
        <v>4</v>
      </c>
      <c r="AN336" s="26">
        <v>-1</v>
      </c>
      <c r="AO336" s="26">
        <v>-1</v>
      </c>
      <c r="AP336" s="26">
        <v>-1</v>
      </c>
      <c r="AQ336" s="26">
        <v>-1</v>
      </c>
      <c r="AR336" s="26">
        <v>-1</v>
      </c>
      <c r="AS336" s="26">
        <v>0</v>
      </c>
      <c r="AT336" s="19">
        <v>-2</v>
      </c>
      <c r="AU336" s="26">
        <v>-3</v>
      </c>
      <c r="AV336" s="26">
        <v>0</v>
      </c>
      <c r="AW336" s="26">
        <v>0</v>
      </c>
      <c r="AX336" s="19">
        <v>0</v>
      </c>
      <c r="AY336" s="19">
        <v>0</v>
      </c>
      <c r="AZ336" s="26">
        <v>1</v>
      </c>
      <c r="BA336" s="26">
        <v>1</v>
      </c>
      <c r="BB336" s="26">
        <v>-1</v>
      </c>
      <c r="BC336" s="26">
        <v>-1</v>
      </c>
      <c r="BD336" s="28"/>
      <c r="BE336" s="20"/>
      <c r="BF336" s="26"/>
      <c r="BG336" s="26"/>
      <c r="BH336" s="26"/>
      <c r="BI336" s="26">
        <v>1</v>
      </c>
      <c r="BJ336" s="26">
        <v>-1</v>
      </c>
      <c r="BK336" s="26"/>
      <c r="BL336" s="26"/>
      <c r="BM336" s="26"/>
      <c r="BN336" s="20"/>
      <c r="BO336" s="20"/>
    </row>
    <row r="337" spans="1:67" ht="64" hidden="1" x14ac:dyDescent="0.2">
      <c r="A337" s="17" t="s">
        <v>78</v>
      </c>
      <c r="B337" s="42"/>
      <c r="C337" s="64" t="s">
        <v>2386</v>
      </c>
      <c r="D337" s="18" t="s">
        <v>409</v>
      </c>
      <c r="E337" s="18" t="s">
        <v>302</v>
      </c>
      <c r="F337" s="19">
        <v>1</v>
      </c>
      <c r="G337" s="19">
        <v>0</v>
      </c>
      <c r="H337" s="19">
        <v>0</v>
      </c>
      <c r="I337" s="20"/>
      <c r="J337" s="21" t="s">
        <v>472</v>
      </c>
      <c r="K337" s="22" t="s">
        <v>2311</v>
      </c>
      <c r="L337" s="18" t="s">
        <v>2312</v>
      </c>
      <c r="M337" s="25"/>
      <c r="N337" s="24">
        <f t="shared" si="83"/>
        <v>1992</v>
      </c>
      <c r="O337" s="25">
        <v>33604</v>
      </c>
      <c r="P337" s="23" t="s">
        <v>75</v>
      </c>
      <c r="Q337" s="23" t="s">
        <v>75</v>
      </c>
      <c r="R337" s="23" t="s">
        <v>75</v>
      </c>
      <c r="S337" s="23" t="s">
        <v>75</v>
      </c>
      <c r="T337" s="23" t="s">
        <v>75</v>
      </c>
      <c r="U337" s="23" t="s">
        <v>75</v>
      </c>
      <c r="V337" s="26">
        <v>1</v>
      </c>
      <c r="W337" s="19">
        <f t="shared" si="84"/>
        <v>0</v>
      </c>
      <c r="X337" s="19">
        <f t="shared" si="85"/>
        <v>0</v>
      </c>
      <c r="Y337" s="19">
        <f t="shared" si="86"/>
        <v>0</v>
      </c>
      <c r="Z337" s="26">
        <v>-1</v>
      </c>
      <c r="AA337" s="19">
        <v>-2</v>
      </c>
      <c r="AB337" s="26">
        <v>0</v>
      </c>
      <c r="AC337" s="26">
        <v>1</v>
      </c>
      <c r="AD337" s="26">
        <v>0</v>
      </c>
      <c r="AE337" s="26">
        <v>0</v>
      </c>
      <c r="AF337" s="26">
        <v>0</v>
      </c>
      <c r="AG337" s="19">
        <v>0</v>
      </c>
      <c r="AH337" s="26">
        <v>1</v>
      </c>
      <c r="AI337" s="26">
        <v>0</v>
      </c>
      <c r="AJ337" s="18" t="s">
        <v>97</v>
      </c>
      <c r="AK337" s="18" t="s">
        <v>77</v>
      </c>
      <c r="AL337" s="21" t="s">
        <v>2313</v>
      </c>
      <c r="AM337" s="19">
        <v>4</v>
      </c>
      <c r="AN337" s="26">
        <v>-1</v>
      </c>
      <c r="AO337" s="26">
        <v>-1</v>
      </c>
      <c r="AP337" s="26">
        <v>-1</v>
      </c>
      <c r="AQ337" s="26">
        <v>-1</v>
      </c>
      <c r="AR337" s="26">
        <v>-1</v>
      </c>
      <c r="AS337" s="26">
        <v>0</v>
      </c>
      <c r="AT337" s="19">
        <v>-2</v>
      </c>
      <c r="AU337" s="26">
        <v>-3</v>
      </c>
      <c r="AV337" s="26">
        <v>0</v>
      </c>
      <c r="AW337" s="26">
        <v>0</v>
      </c>
      <c r="AX337" s="19">
        <v>0</v>
      </c>
      <c r="AY337" s="19">
        <v>0</v>
      </c>
      <c r="AZ337" s="26">
        <v>1</v>
      </c>
      <c r="BA337" s="26">
        <v>1</v>
      </c>
      <c r="BB337" s="26">
        <v>-1</v>
      </c>
      <c r="BC337" s="26">
        <v>-1</v>
      </c>
      <c r="BD337" s="28"/>
      <c r="BE337" s="20"/>
      <c r="BF337" s="26"/>
      <c r="BG337" s="26"/>
      <c r="BH337" s="26"/>
      <c r="BI337" s="26">
        <v>1</v>
      </c>
      <c r="BJ337" s="26">
        <v>-1</v>
      </c>
      <c r="BK337" s="26"/>
      <c r="BL337" s="26"/>
      <c r="BM337" s="26"/>
      <c r="BN337" s="20"/>
      <c r="BO337" s="20"/>
    </row>
    <row r="338" spans="1:67" ht="64" hidden="1" x14ac:dyDescent="0.2">
      <c r="A338" s="17" t="s">
        <v>78</v>
      </c>
      <c r="B338" s="42"/>
      <c r="C338" s="64" t="s">
        <v>2387</v>
      </c>
      <c r="D338" s="18" t="s">
        <v>409</v>
      </c>
      <c r="E338" s="18" t="s">
        <v>302</v>
      </c>
      <c r="F338" s="19">
        <v>1</v>
      </c>
      <c r="G338" s="19">
        <v>0</v>
      </c>
      <c r="H338" s="19">
        <v>0</v>
      </c>
      <c r="I338" s="20"/>
      <c r="J338" s="21" t="s">
        <v>472</v>
      </c>
      <c r="K338" s="22" t="s">
        <v>2311</v>
      </c>
      <c r="L338" s="18" t="s">
        <v>2312</v>
      </c>
      <c r="M338" s="25"/>
      <c r="N338" s="24">
        <f t="shared" si="83"/>
        <v>1992</v>
      </c>
      <c r="O338" s="25">
        <v>33604</v>
      </c>
      <c r="P338" s="23" t="s">
        <v>75</v>
      </c>
      <c r="Q338" s="23" t="s">
        <v>75</v>
      </c>
      <c r="R338" s="23" t="s">
        <v>75</v>
      </c>
      <c r="S338" s="23" t="s">
        <v>75</v>
      </c>
      <c r="T338" s="23" t="s">
        <v>75</v>
      </c>
      <c r="U338" s="23" t="s">
        <v>75</v>
      </c>
      <c r="V338" s="26">
        <v>1</v>
      </c>
      <c r="W338" s="19">
        <f t="shared" si="84"/>
        <v>0</v>
      </c>
      <c r="X338" s="19">
        <f t="shared" si="85"/>
        <v>0</v>
      </c>
      <c r="Y338" s="19">
        <f t="shared" si="86"/>
        <v>0</v>
      </c>
      <c r="Z338" s="26">
        <v>-1</v>
      </c>
      <c r="AA338" s="19">
        <v>-2</v>
      </c>
      <c r="AB338" s="26">
        <v>0</v>
      </c>
      <c r="AC338" s="26">
        <v>1</v>
      </c>
      <c r="AD338" s="26">
        <v>0</v>
      </c>
      <c r="AE338" s="26">
        <v>0</v>
      </c>
      <c r="AF338" s="26">
        <v>0</v>
      </c>
      <c r="AG338" s="19">
        <v>0</v>
      </c>
      <c r="AH338" s="26">
        <v>1</v>
      </c>
      <c r="AI338" s="26">
        <v>0</v>
      </c>
      <c r="AJ338" s="18" t="s">
        <v>97</v>
      </c>
      <c r="AK338" s="18" t="s">
        <v>77</v>
      </c>
      <c r="AL338" s="21" t="s">
        <v>2313</v>
      </c>
      <c r="AM338" s="19">
        <v>4</v>
      </c>
      <c r="AN338" s="26">
        <v>-1</v>
      </c>
      <c r="AO338" s="26">
        <v>-1</v>
      </c>
      <c r="AP338" s="26">
        <v>-1</v>
      </c>
      <c r="AQ338" s="26">
        <v>-1</v>
      </c>
      <c r="AR338" s="26">
        <v>-1</v>
      </c>
      <c r="AS338" s="26">
        <v>0</v>
      </c>
      <c r="AT338" s="19">
        <v>-2</v>
      </c>
      <c r="AU338" s="26">
        <v>-3</v>
      </c>
      <c r="AV338" s="26">
        <v>0</v>
      </c>
      <c r="AW338" s="26">
        <v>0</v>
      </c>
      <c r="AX338" s="19">
        <v>0</v>
      </c>
      <c r="AY338" s="19">
        <v>0</v>
      </c>
      <c r="AZ338" s="26">
        <v>1</v>
      </c>
      <c r="BA338" s="26">
        <v>1</v>
      </c>
      <c r="BB338" s="26">
        <v>-1</v>
      </c>
      <c r="BC338" s="26">
        <v>-1</v>
      </c>
      <c r="BD338" s="28"/>
      <c r="BE338" s="20"/>
      <c r="BF338" s="26"/>
      <c r="BG338" s="26"/>
      <c r="BH338" s="26"/>
      <c r="BI338" s="26">
        <v>1</v>
      </c>
      <c r="BJ338" s="26">
        <v>-1</v>
      </c>
      <c r="BK338" s="26"/>
      <c r="BL338" s="26"/>
      <c r="BM338" s="26"/>
      <c r="BN338" s="20"/>
      <c r="BO338" s="20"/>
    </row>
    <row r="339" spans="1:67" ht="64" hidden="1" x14ac:dyDescent="0.2">
      <c r="A339" s="17" t="s">
        <v>78</v>
      </c>
      <c r="B339" s="42"/>
      <c r="C339" s="64" t="s">
        <v>2388</v>
      </c>
      <c r="D339" s="18" t="s">
        <v>409</v>
      </c>
      <c r="E339" s="18" t="s">
        <v>302</v>
      </c>
      <c r="F339" s="19">
        <v>1</v>
      </c>
      <c r="G339" s="19">
        <v>0</v>
      </c>
      <c r="H339" s="19">
        <v>0</v>
      </c>
      <c r="I339" s="20"/>
      <c r="J339" s="21" t="s">
        <v>472</v>
      </c>
      <c r="K339" s="22" t="s">
        <v>2311</v>
      </c>
      <c r="L339" s="18" t="s">
        <v>2312</v>
      </c>
      <c r="M339" s="25"/>
      <c r="N339" s="24">
        <f t="shared" si="83"/>
        <v>1992</v>
      </c>
      <c r="O339" s="25">
        <v>33604</v>
      </c>
      <c r="P339" s="23" t="s">
        <v>75</v>
      </c>
      <c r="Q339" s="23" t="s">
        <v>75</v>
      </c>
      <c r="R339" s="23" t="s">
        <v>75</v>
      </c>
      <c r="S339" s="23" t="s">
        <v>75</v>
      </c>
      <c r="T339" s="23" t="s">
        <v>75</v>
      </c>
      <c r="U339" s="23" t="s">
        <v>75</v>
      </c>
      <c r="V339" s="26">
        <v>1</v>
      </c>
      <c r="W339" s="19">
        <f t="shared" si="84"/>
        <v>0</v>
      </c>
      <c r="X339" s="19">
        <f t="shared" si="85"/>
        <v>0</v>
      </c>
      <c r="Y339" s="19">
        <f t="shared" si="86"/>
        <v>0</v>
      </c>
      <c r="Z339" s="26">
        <v>-1</v>
      </c>
      <c r="AA339" s="19">
        <v>-2</v>
      </c>
      <c r="AB339" s="26">
        <v>0</v>
      </c>
      <c r="AC339" s="26">
        <v>1</v>
      </c>
      <c r="AD339" s="26">
        <v>0</v>
      </c>
      <c r="AE339" s="26">
        <v>0</v>
      </c>
      <c r="AF339" s="26">
        <v>0</v>
      </c>
      <c r="AG339" s="19">
        <v>0</v>
      </c>
      <c r="AH339" s="26">
        <v>1</v>
      </c>
      <c r="AI339" s="26">
        <v>0</v>
      </c>
      <c r="AJ339" s="18" t="s">
        <v>97</v>
      </c>
      <c r="AK339" s="18" t="s">
        <v>77</v>
      </c>
      <c r="AL339" s="21" t="s">
        <v>2313</v>
      </c>
      <c r="AM339" s="19">
        <v>4</v>
      </c>
      <c r="AN339" s="26">
        <v>-1</v>
      </c>
      <c r="AO339" s="26">
        <v>-1</v>
      </c>
      <c r="AP339" s="26">
        <v>-1</v>
      </c>
      <c r="AQ339" s="26">
        <v>-1</v>
      </c>
      <c r="AR339" s="26">
        <v>-1</v>
      </c>
      <c r="AS339" s="26">
        <v>0</v>
      </c>
      <c r="AT339" s="19">
        <v>-2</v>
      </c>
      <c r="AU339" s="26">
        <v>-3</v>
      </c>
      <c r="AV339" s="26">
        <v>0</v>
      </c>
      <c r="AW339" s="26">
        <v>0</v>
      </c>
      <c r="AX339" s="19">
        <v>0</v>
      </c>
      <c r="AY339" s="19">
        <v>0</v>
      </c>
      <c r="AZ339" s="26">
        <v>1</v>
      </c>
      <c r="BA339" s="26">
        <v>1</v>
      </c>
      <c r="BB339" s="26">
        <v>-1</v>
      </c>
      <c r="BC339" s="26">
        <v>-1</v>
      </c>
      <c r="BD339" s="28"/>
      <c r="BE339" s="20"/>
      <c r="BF339" s="26"/>
      <c r="BG339" s="26"/>
      <c r="BH339" s="26"/>
      <c r="BI339" s="26">
        <v>1</v>
      </c>
      <c r="BJ339" s="26">
        <v>-1</v>
      </c>
      <c r="BK339" s="26"/>
      <c r="BL339" s="26"/>
      <c r="BM339" s="26"/>
      <c r="BN339" s="20"/>
      <c r="BO339" s="20"/>
    </row>
    <row r="340" spans="1:67" ht="64" hidden="1" x14ac:dyDescent="0.2">
      <c r="A340" s="17" t="s">
        <v>78</v>
      </c>
      <c r="B340" s="42"/>
      <c r="C340" s="64" t="s">
        <v>2389</v>
      </c>
      <c r="D340" s="18" t="s">
        <v>409</v>
      </c>
      <c r="E340" s="18" t="s">
        <v>302</v>
      </c>
      <c r="F340" s="19">
        <v>1</v>
      </c>
      <c r="G340" s="19">
        <v>0</v>
      </c>
      <c r="H340" s="19">
        <v>0</v>
      </c>
      <c r="I340" s="20"/>
      <c r="J340" s="21" t="s">
        <v>472</v>
      </c>
      <c r="K340" s="22" t="s">
        <v>2311</v>
      </c>
      <c r="L340" s="18" t="s">
        <v>2312</v>
      </c>
      <c r="M340" s="25"/>
      <c r="N340" s="24">
        <f t="shared" si="83"/>
        <v>1992</v>
      </c>
      <c r="O340" s="25">
        <v>33604</v>
      </c>
      <c r="P340" s="23" t="s">
        <v>75</v>
      </c>
      <c r="Q340" s="23" t="s">
        <v>75</v>
      </c>
      <c r="R340" s="23" t="s">
        <v>75</v>
      </c>
      <c r="S340" s="23" t="s">
        <v>75</v>
      </c>
      <c r="T340" s="23" t="s">
        <v>75</v>
      </c>
      <c r="U340" s="23" t="s">
        <v>75</v>
      </c>
      <c r="V340" s="26">
        <v>1</v>
      </c>
      <c r="W340" s="19">
        <f t="shared" si="84"/>
        <v>0</v>
      </c>
      <c r="X340" s="19">
        <f t="shared" si="85"/>
        <v>0</v>
      </c>
      <c r="Y340" s="19">
        <f t="shared" si="86"/>
        <v>0</v>
      </c>
      <c r="Z340" s="26">
        <v>-1</v>
      </c>
      <c r="AA340" s="19">
        <v>-2</v>
      </c>
      <c r="AB340" s="26">
        <v>0</v>
      </c>
      <c r="AC340" s="26">
        <v>1</v>
      </c>
      <c r="AD340" s="26">
        <v>0</v>
      </c>
      <c r="AE340" s="26">
        <v>0</v>
      </c>
      <c r="AF340" s="26">
        <v>0</v>
      </c>
      <c r="AG340" s="19">
        <v>0</v>
      </c>
      <c r="AH340" s="26">
        <v>1</v>
      </c>
      <c r="AI340" s="26">
        <v>0</v>
      </c>
      <c r="AJ340" s="18" t="s">
        <v>97</v>
      </c>
      <c r="AK340" s="18" t="s">
        <v>77</v>
      </c>
      <c r="AL340" s="21" t="s">
        <v>2313</v>
      </c>
      <c r="AM340" s="19">
        <v>4</v>
      </c>
      <c r="AN340" s="26">
        <v>-1</v>
      </c>
      <c r="AO340" s="26">
        <v>-1</v>
      </c>
      <c r="AP340" s="26">
        <v>-1</v>
      </c>
      <c r="AQ340" s="26">
        <v>-1</v>
      </c>
      <c r="AR340" s="26">
        <v>-1</v>
      </c>
      <c r="AS340" s="26">
        <v>0</v>
      </c>
      <c r="AT340" s="19">
        <v>-2</v>
      </c>
      <c r="AU340" s="26">
        <v>-3</v>
      </c>
      <c r="AV340" s="26">
        <v>0</v>
      </c>
      <c r="AW340" s="26">
        <v>0</v>
      </c>
      <c r="AX340" s="19">
        <v>0</v>
      </c>
      <c r="AY340" s="19">
        <v>0</v>
      </c>
      <c r="AZ340" s="26">
        <v>1</v>
      </c>
      <c r="BA340" s="26">
        <v>1</v>
      </c>
      <c r="BB340" s="26">
        <v>-1</v>
      </c>
      <c r="BC340" s="26">
        <v>-1</v>
      </c>
      <c r="BD340" s="28"/>
      <c r="BE340" s="20"/>
      <c r="BF340" s="26"/>
      <c r="BG340" s="26"/>
      <c r="BH340" s="26"/>
      <c r="BI340" s="26">
        <v>1</v>
      </c>
      <c r="BJ340" s="26">
        <v>-1</v>
      </c>
      <c r="BK340" s="26"/>
      <c r="BL340" s="26"/>
      <c r="BM340" s="26"/>
      <c r="BN340" s="20"/>
      <c r="BO340" s="20"/>
    </row>
    <row r="341" spans="1:67" ht="64" hidden="1" x14ac:dyDescent="0.2">
      <c r="A341" s="17" t="s">
        <v>78</v>
      </c>
      <c r="B341" s="42"/>
      <c r="C341" s="64" t="s">
        <v>2390</v>
      </c>
      <c r="D341" s="18" t="s">
        <v>409</v>
      </c>
      <c r="E341" s="18" t="s">
        <v>302</v>
      </c>
      <c r="F341" s="19">
        <v>1</v>
      </c>
      <c r="G341" s="19">
        <v>0</v>
      </c>
      <c r="H341" s="19">
        <v>0</v>
      </c>
      <c r="I341" s="20"/>
      <c r="J341" s="21" t="s">
        <v>472</v>
      </c>
      <c r="K341" s="22" t="s">
        <v>2311</v>
      </c>
      <c r="L341" s="18" t="s">
        <v>2312</v>
      </c>
      <c r="M341" s="25"/>
      <c r="N341" s="24">
        <f t="shared" si="83"/>
        <v>1992</v>
      </c>
      <c r="O341" s="25">
        <v>33604</v>
      </c>
      <c r="P341" s="23" t="s">
        <v>75</v>
      </c>
      <c r="Q341" s="23" t="s">
        <v>75</v>
      </c>
      <c r="R341" s="23" t="s">
        <v>75</v>
      </c>
      <c r="S341" s="23" t="s">
        <v>75</v>
      </c>
      <c r="T341" s="23" t="s">
        <v>75</v>
      </c>
      <c r="U341" s="23" t="s">
        <v>75</v>
      </c>
      <c r="V341" s="26">
        <v>1</v>
      </c>
      <c r="W341" s="19">
        <f t="shared" si="84"/>
        <v>0</v>
      </c>
      <c r="X341" s="19">
        <f t="shared" si="85"/>
        <v>0</v>
      </c>
      <c r="Y341" s="19">
        <f t="shared" si="86"/>
        <v>0</v>
      </c>
      <c r="Z341" s="26">
        <v>-1</v>
      </c>
      <c r="AA341" s="19">
        <v>-2</v>
      </c>
      <c r="AB341" s="26">
        <v>0</v>
      </c>
      <c r="AC341" s="26">
        <v>1</v>
      </c>
      <c r="AD341" s="26">
        <v>0</v>
      </c>
      <c r="AE341" s="26">
        <v>0</v>
      </c>
      <c r="AF341" s="26">
        <v>0</v>
      </c>
      <c r="AG341" s="19">
        <v>0</v>
      </c>
      <c r="AH341" s="26">
        <v>1</v>
      </c>
      <c r="AI341" s="26">
        <v>0</v>
      </c>
      <c r="AJ341" s="18" t="s">
        <v>97</v>
      </c>
      <c r="AK341" s="18" t="s">
        <v>77</v>
      </c>
      <c r="AL341" s="21" t="s">
        <v>2313</v>
      </c>
      <c r="AM341" s="19">
        <v>4</v>
      </c>
      <c r="AN341" s="26">
        <v>-1</v>
      </c>
      <c r="AO341" s="26">
        <v>-1</v>
      </c>
      <c r="AP341" s="26">
        <v>-1</v>
      </c>
      <c r="AQ341" s="26">
        <v>-1</v>
      </c>
      <c r="AR341" s="26">
        <v>-1</v>
      </c>
      <c r="AS341" s="26">
        <v>0</v>
      </c>
      <c r="AT341" s="19">
        <v>-2</v>
      </c>
      <c r="AU341" s="26">
        <v>-3</v>
      </c>
      <c r="AV341" s="26">
        <v>0</v>
      </c>
      <c r="AW341" s="26">
        <v>0</v>
      </c>
      <c r="AX341" s="19">
        <v>0</v>
      </c>
      <c r="AY341" s="19">
        <v>0</v>
      </c>
      <c r="AZ341" s="26">
        <v>1</v>
      </c>
      <c r="BA341" s="26">
        <v>1</v>
      </c>
      <c r="BB341" s="26">
        <v>-1</v>
      </c>
      <c r="BC341" s="26">
        <v>-1</v>
      </c>
      <c r="BD341" s="28"/>
      <c r="BE341" s="20"/>
      <c r="BF341" s="26"/>
      <c r="BG341" s="26"/>
      <c r="BH341" s="26"/>
      <c r="BI341" s="26">
        <v>1</v>
      </c>
      <c r="BJ341" s="26">
        <v>-1</v>
      </c>
      <c r="BK341" s="26"/>
      <c r="BL341" s="26"/>
      <c r="BM341" s="26"/>
      <c r="BN341" s="20"/>
      <c r="BO341" s="20"/>
    </row>
    <row r="342" spans="1:67" ht="64" hidden="1" x14ac:dyDescent="0.2">
      <c r="A342" s="17" t="s">
        <v>78</v>
      </c>
      <c r="B342" s="42"/>
      <c r="C342" s="64" t="s">
        <v>2391</v>
      </c>
      <c r="D342" s="18" t="s">
        <v>409</v>
      </c>
      <c r="E342" s="18" t="s">
        <v>302</v>
      </c>
      <c r="F342" s="19">
        <v>1</v>
      </c>
      <c r="G342" s="19">
        <v>0</v>
      </c>
      <c r="H342" s="19">
        <v>0</v>
      </c>
      <c r="I342" s="20"/>
      <c r="J342" s="21" t="s">
        <v>472</v>
      </c>
      <c r="K342" s="22" t="s">
        <v>2311</v>
      </c>
      <c r="L342" s="18" t="s">
        <v>2312</v>
      </c>
      <c r="M342" s="25"/>
      <c r="N342" s="24">
        <f t="shared" si="83"/>
        <v>1992</v>
      </c>
      <c r="O342" s="25">
        <v>33604</v>
      </c>
      <c r="P342" s="23" t="s">
        <v>75</v>
      </c>
      <c r="Q342" s="23" t="s">
        <v>75</v>
      </c>
      <c r="R342" s="23" t="s">
        <v>75</v>
      </c>
      <c r="S342" s="23" t="s">
        <v>75</v>
      </c>
      <c r="T342" s="23" t="s">
        <v>75</v>
      </c>
      <c r="U342" s="23" t="s">
        <v>75</v>
      </c>
      <c r="V342" s="26">
        <v>1</v>
      </c>
      <c r="W342" s="19">
        <f t="shared" si="84"/>
        <v>0</v>
      </c>
      <c r="X342" s="19">
        <f t="shared" si="85"/>
        <v>0</v>
      </c>
      <c r="Y342" s="19">
        <f t="shared" si="86"/>
        <v>0</v>
      </c>
      <c r="Z342" s="26">
        <v>-1</v>
      </c>
      <c r="AA342" s="19">
        <v>-2</v>
      </c>
      <c r="AB342" s="26">
        <v>0</v>
      </c>
      <c r="AC342" s="26">
        <v>1</v>
      </c>
      <c r="AD342" s="26">
        <v>0</v>
      </c>
      <c r="AE342" s="26">
        <v>0</v>
      </c>
      <c r="AF342" s="26">
        <v>0</v>
      </c>
      <c r="AG342" s="19">
        <v>0</v>
      </c>
      <c r="AH342" s="26">
        <v>1</v>
      </c>
      <c r="AI342" s="26">
        <v>0</v>
      </c>
      <c r="AJ342" s="18" t="s">
        <v>97</v>
      </c>
      <c r="AK342" s="18" t="s">
        <v>77</v>
      </c>
      <c r="AL342" s="21" t="s">
        <v>2313</v>
      </c>
      <c r="AM342" s="19">
        <v>4</v>
      </c>
      <c r="AN342" s="26">
        <v>-1</v>
      </c>
      <c r="AO342" s="26">
        <v>-1</v>
      </c>
      <c r="AP342" s="26">
        <v>-1</v>
      </c>
      <c r="AQ342" s="26">
        <v>-1</v>
      </c>
      <c r="AR342" s="26">
        <v>-1</v>
      </c>
      <c r="AS342" s="26">
        <v>0</v>
      </c>
      <c r="AT342" s="19">
        <v>-2</v>
      </c>
      <c r="AU342" s="26">
        <v>-3</v>
      </c>
      <c r="AV342" s="26">
        <v>0</v>
      </c>
      <c r="AW342" s="26">
        <v>0</v>
      </c>
      <c r="AX342" s="19">
        <v>0</v>
      </c>
      <c r="AY342" s="19">
        <v>0</v>
      </c>
      <c r="AZ342" s="26">
        <v>1</v>
      </c>
      <c r="BA342" s="26">
        <v>1</v>
      </c>
      <c r="BB342" s="26">
        <v>-1</v>
      </c>
      <c r="BC342" s="26">
        <v>-1</v>
      </c>
      <c r="BD342" s="28"/>
      <c r="BE342" s="20"/>
      <c r="BF342" s="26"/>
      <c r="BG342" s="26"/>
      <c r="BH342" s="26"/>
      <c r="BI342" s="26">
        <v>1</v>
      </c>
      <c r="BJ342" s="26">
        <v>-1</v>
      </c>
      <c r="BK342" s="26"/>
      <c r="BL342" s="26"/>
      <c r="BM342" s="26"/>
      <c r="BN342" s="20"/>
      <c r="BO342" s="20"/>
    </row>
    <row r="343" spans="1:67" ht="64" hidden="1" x14ac:dyDescent="0.2">
      <c r="A343" s="17" t="s">
        <v>3373</v>
      </c>
      <c r="B343" s="42"/>
      <c r="C343" s="64" t="s">
        <v>2391</v>
      </c>
      <c r="D343" s="384" t="s">
        <v>2875</v>
      </c>
      <c r="E343" s="384" t="s">
        <v>210</v>
      </c>
      <c r="F343" s="19">
        <v>1</v>
      </c>
      <c r="G343" s="19">
        <v>1</v>
      </c>
      <c r="H343" s="19">
        <v>1</v>
      </c>
      <c r="I343" s="20"/>
      <c r="J343" s="375" t="s">
        <v>472</v>
      </c>
      <c r="K343" s="22"/>
      <c r="L343" s="375" t="s">
        <v>3384</v>
      </c>
      <c r="M343" s="512">
        <v>1992</v>
      </c>
      <c r="N343" s="24">
        <v>2008</v>
      </c>
      <c r="O343" s="508">
        <v>39448</v>
      </c>
      <c r="P343" s="404" t="s">
        <v>75</v>
      </c>
      <c r="Q343" s="404" t="s">
        <v>75</v>
      </c>
      <c r="R343" s="404" t="s">
        <v>75</v>
      </c>
      <c r="S343" s="404" t="s">
        <v>75</v>
      </c>
      <c r="T343" s="404" t="s">
        <v>75</v>
      </c>
      <c r="U343" s="404" t="s">
        <v>75</v>
      </c>
      <c r="V343" s="19">
        <v>1</v>
      </c>
      <c r="W343" s="19">
        <v>0</v>
      </c>
      <c r="X343" s="19">
        <v>0</v>
      </c>
      <c r="Y343" s="19">
        <v>0</v>
      </c>
      <c r="Z343" s="19">
        <v>-1</v>
      </c>
      <c r="AA343" s="19">
        <v>-2</v>
      </c>
      <c r="AB343" s="26">
        <v>0</v>
      </c>
      <c r="AC343" s="26">
        <v>0</v>
      </c>
      <c r="AD343" s="68">
        <v>1</v>
      </c>
      <c r="AE343" s="26">
        <v>0</v>
      </c>
      <c r="AF343" s="26">
        <v>0</v>
      </c>
      <c r="AG343" s="19">
        <v>0</v>
      </c>
      <c r="AH343" s="26">
        <v>-1</v>
      </c>
      <c r="AI343" s="19">
        <v>0</v>
      </c>
      <c r="AJ343" s="384" t="s">
        <v>97</v>
      </c>
      <c r="AK343" s="384" t="s">
        <v>139</v>
      </c>
      <c r="AL343" s="375" t="s">
        <v>3603</v>
      </c>
      <c r="AM343" s="19">
        <v>5</v>
      </c>
      <c r="AN343" s="26">
        <v>-2</v>
      </c>
      <c r="AO343" s="26">
        <v>-2</v>
      </c>
      <c r="AP343" s="26">
        <v>-2</v>
      </c>
      <c r="AQ343" s="26">
        <v>-2</v>
      </c>
      <c r="AR343" s="26">
        <v>-2</v>
      </c>
      <c r="AS343" s="26">
        <v>0</v>
      </c>
      <c r="AT343" s="19">
        <v>-2</v>
      </c>
      <c r="AU343" s="26">
        <v>-3</v>
      </c>
      <c r="AV343" s="26">
        <v>0</v>
      </c>
      <c r="AW343" s="26">
        <v>0</v>
      </c>
      <c r="AX343" s="19">
        <v>0</v>
      </c>
      <c r="AY343" s="19">
        <v>0</v>
      </c>
      <c r="AZ343" s="26">
        <v>-1</v>
      </c>
      <c r="BA343" s="26">
        <v>-1</v>
      </c>
      <c r="BB343" s="26">
        <v>-1</v>
      </c>
      <c r="BC343" s="26">
        <v>-1</v>
      </c>
      <c r="BD343" s="28"/>
      <c r="BE343" s="20"/>
      <c r="BF343" s="26"/>
      <c r="BG343" s="26"/>
      <c r="BH343" s="26"/>
      <c r="BI343" s="26"/>
      <c r="BJ343" s="26"/>
      <c r="BK343" s="26"/>
      <c r="BL343" s="26"/>
      <c r="BM343" s="26"/>
      <c r="BN343" s="20"/>
      <c r="BO343" s="20"/>
    </row>
    <row r="344" spans="1:67" ht="64" hidden="1" x14ac:dyDescent="0.2">
      <c r="A344" s="17" t="s">
        <v>78</v>
      </c>
      <c r="B344" s="42"/>
      <c r="C344" s="64" t="s">
        <v>2392</v>
      </c>
      <c r="D344" s="18" t="s">
        <v>409</v>
      </c>
      <c r="E344" s="18" t="s">
        <v>302</v>
      </c>
      <c r="F344" s="19">
        <v>1</v>
      </c>
      <c r="G344" s="19">
        <v>0</v>
      </c>
      <c r="H344" s="19">
        <v>0</v>
      </c>
      <c r="I344" s="20"/>
      <c r="J344" s="21" t="s">
        <v>472</v>
      </c>
      <c r="K344" s="22" t="s">
        <v>2311</v>
      </c>
      <c r="L344" s="18" t="s">
        <v>2312</v>
      </c>
      <c r="M344" s="25"/>
      <c r="N344" s="24">
        <f t="shared" ref="N344:N354" si="87">YEAR(IF(AND(O344&lt;&gt;"NA",O344&lt;&gt;""),O344,IF(AND(P344&lt;&gt;"NA",P344&lt;&gt;""),P344,IF(AND(Q344&lt;&gt;"NA",Q344&lt;&gt;""),Q344,IF(AND(R344&lt;&gt;"NA",R344&lt;&gt;""),R344,S344)))))</f>
        <v>1992</v>
      </c>
      <c r="O344" s="25">
        <v>33604</v>
      </c>
      <c r="P344" s="23" t="s">
        <v>75</v>
      </c>
      <c r="Q344" s="23" t="s">
        <v>75</v>
      </c>
      <c r="R344" s="23" t="s">
        <v>75</v>
      </c>
      <c r="S344" s="23" t="s">
        <v>75</v>
      </c>
      <c r="T344" s="23" t="s">
        <v>75</v>
      </c>
      <c r="U344" s="23" t="s">
        <v>75</v>
      </c>
      <c r="V344" s="26">
        <v>1</v>
      </c>
      <c r="W344" s="19">
        <f t="shared" ref="W344:W354" si="88">IF(OR(AND(Q344&lt;&gt;"NA",Q344&lt;&gt;""),AND(S344&lt;&gt;"NA",S344&lt;&gt;""),AND(T344&lt;&gt;"NA",T344&lt;&gt;"")),1,0)</f>
        <v>0</v>
      </c>
      <c r="X344" s="19">
        <f t="shared" ref="X344:X354" si="89">IF(OR(AND(S344&lt;&gt;"NA",S344&lt;&gt;""),Y344=1),1,0)</f>
        <v>0</v>
      </c>
      <c r="Y344" s="19">
        <f t="shared" ref="Y344:Y354" si="90">IF(AND(T344&lt;&gt;"NA",T344&lt;&gt;""),1,0)</f>
        <v>0</v>
      </c>
      <c r="Z344" s="26">
        <v>-1</v>
      </c>
      <c r="AA344" s="19">
        <v>-2</v>
      </c>
      <c r="AB344" s="26">
        <v>0</v>
      </c>
      <c r="AC344" s="26">
        <v>1</v>
      </c>
      <c r="AD344" s="26">
        <v>0</v>
      </c>
      <c r="AE344" s="26">
        <v>0</v>
      </c>
      <c r="AF344" s="26">
        <v>0</v>
      </c>
      <c r="AG344" s="19">
        <v>0</v>
      </c>
      <c r="AH344" s="26">
        <v>1</v>
      </c>
      <c r="AI344" s="26">
        <v>0</v>
      </c>
      <c r="AJ344" s="18" t="s">
        <v>97</v>
      </c>
      <c r="AK344" s="18" t="s">
        <v>77</v>
      </c>
      <c r="AL344" s="21" t="s">
        <v>2313</v>
      </c>
      <c r="AM344" s="19">
        <v>4</v>
      </c>
      <c r="AN344" s="26">
        <v>-1</v>
      </c>
      <c r="AO344" s="26">
        <v>-1</v>
      </c>
      <c r="AP344" s="26">
        <v>-1</v>
      </c>
      <c r="AQ344" s="26">
        <v>-1</v>
      </c>
      <c r="AR344" s="26">
        <v>-1</v>
      </c>
      <c r="AS344" s="26">
        <v>0</v>
      </c>
      <c r="AT344" s="19">
        <v>-2</v>
      </c>
      <c r="AU344" s="26">
        <v>-3</v>
      </c>
      <c r="AV344" s="26">
        <v>0</v>
      </c>
      <c r="AW344" s="26">
        <v>0</v>
      </c>
      <c r="AX344" s="19">
        <v>0</v>
      </c>
      <c r="AY344" s="19">
        <v>0</v>
      </c>
      <c r="AZ344" s="26">
        <v>1</v>
      </c>
      <c r="BA344" s="26">
        <v>1</v>
      </c>
      <c r="BB344" s="26">
        <v>-1</v>
      </c>
      <c r="BC344" s="26">
        <v>-1</v>
      </c>
      <c r="BD344" s="28"/>
      <c r="BE344" s="20"/>
      <c r="BF344" s="26"/>
      <c r="BG344" s="26"/>
      <c r="BH344" s="26"/>
      <c r="BI344" s="26">
        <v>1</v>
      </c>
      <c r="BJ344" s="26">
        <v>-1</v>
      </c>
      <c r="BK344" s="26"/>
      <c r="BL344" s="26"/>
      <c r="BM344" s="26"/>
      <c r="BN344" s="20"/>
      <c r="BO344" s="20"/>
    </row>
    <row r="345" spans="1:67" ht="64" hidden="1" x14ac:dyDescent="0.2">
      <c r="A345" s="17" t="s">
        <v>78</v>
      </c>
      <c r="B345" s="42"/>
      <c r="C345" s="64" t="s">
        <v>2393</v>
      </c>
      <c r="D345" s="18" t="s">
        <v>409</v>
      </c>
      <c r="E345" s="18" t="s">
        <v>302</v>
      </c>
      <c r="F345" s="19">
        <v>1</v>
      </c>
      <c r="G345" s="19">
        <v>0</v>
      </c>
      <c r="H345" s="19">
        <v>0</v>
      </c>
      <c r="I345" s="20"/>
      <c r="J345" s="21" t="s">
        <v>472</v>
      </c>
      <c r="K345" s="22" t="s">
        <v>2311</v>
      </c>
      <c r="L345" s="18" t="s">
        <v>2312</v>
      </c>
      <c r="M345" s="25"/>
      <c r="N345" s="24">
        <f t="shared" si="87"/>
        <v>1992</v>
      </c>
      <c r="O345" s="25">
        <v>33604</v>
      </c>
      <c r="P345" s="23" t="s">
        <v>75</v>
      </c>
      <c r="Q345" s="23" t="s">
        <v>75</v>
      </c>
      <c r="R345" s="23" t="s">
        <v>75</v>
      </c>
      <c r="S345" s="23" t="s">
        <v>75</v>
      </c>
      <c r="T345" s="23" t="s">
        <v>75</v>
      </c>
      <c r="U345" s="23" t="s">
        <v>75</v>
      </c>
      <c r="V345" s="26">
        <v>1</v>
      </c>
      <c r="W345" s="19">
        <f t="shared" si="88"/>
        <v>0</v>
      </c>
      <c r="X345" s="19">
        <f t="shared" si="89"/>
        <v>0</v>
      </c>
      <c r="Y345" s="19">
        <f t="shared" si="90"/>
        <v>0</v>
      </c>
      <c r="Z345" s="26">
        <v>-1</v>
      </c>
      <c r="AA345" s="19">
        <v>-2</v>
      </c>
      <c r="AB345" s="26">
        <v>0</v>
      </c>
      <c r="AC345" s="26">
        <v>1</v>
      </c>
      <c r="AD345" s="26">
        <v>0</v>
      </c>
      <c r="AE345" s="26">
        <v>0</v>
      </c>
      <c r="AF345" s="26">
        <v>0</v>
      </c>
      <c r="AG345" s="19">
        <v>0</v>
      </c>
      <c r="AH345" s="26">
        <v>1</v>
      </c>
      <c r="AI345" s="26">
        <v>0</v>
      </c>
      <c r="AJ345" s="18" t="s">
        <v>97</v>
      </c>
      <c r="AK345" s="18" t="s">
        <v>77</v>
      </c>
      <c r="AL345" s="21" t="s">
        <v>2313</v>
      </c>
      <c r="AM345" s="19">
        <v>4</v>
      </c>
      <c r="AN345" s="26">
        <v>-1</v>
      </c>
      <c r="AO345" s="26">
        <v>-1</v>
      </c>
      <c r="AP345" s="26">
        <v>-1</v>
      </c>
      <c r="AQ345" s="26">
        <v>-1</v>
      </c>
      <c r="AR345" s="26">
        <v>-1</v>
      </c>
      <c r="AS345" s="26">
        <v>0</v>
      </c>
      <c r="AT345" s="19">
        <v>-2</v>
      </c>
      <c r="AU345" s="26">
        <v>-3</v>
      </c>
      <c r="AV345" s="26">
        <v>0</v>
      </c>
      <c r="AW345" s="26">
        <v>0</v>
      </c>
      <c r="AX345" s="19">
        <v>0</v>
      </c>
      <c r="AY345" s="19">
        <v>0</v>
      </c>
      <c r="AZ345" s="26">
        <v>1</v>
      </c>
      <c r="BA345" s="26">
        <v>1</v>
      </c>
      <c r="BB345" s="26">
        <v>-1</v>
      </c>
      <c r="BC345" s="26">
        <v>-1</v>
      </c>
      <c r="BD345" s="28"/>
      <c r="BE345" s="20"/>
      <c r="BF345" s="26"/>
      <c r="BG345" s="26"/>
      <c r="BH345" s="26"/>
      <c r="BI345" s="26">
        <v>1</v>
      </c>
      <c r="BJ345" s="26">
        <v>-1</v>
      </c>
      <c r="BK345" s="26"/>
      <c r="BL345" s="26"/>
      <c r="BM345" s="26"/>
      <c r="BN345" s="20"/>
      <c r="BO345" s="20"/>
    </row>
    <row r="346" spans="1:67" ht="64" hidden="1" x14ac:dyDescent="0.2">
      <c r="A346" s="17" t="s">
        <v>78</v>
      </c>
      <c r="B346" s="42"/>
      <c r="C346" s="64" t="s">
        <v>2394</v>
      </c>
      <c r="D346" s="18" t="s">
        <v>409</v>
      </c>
      <c r="E346" s="18" t="s">
        <v>302</v>
      </c>
      <c r="F346" s="19">
        <v>1</v>
      </c>
      <c r="G346" s="19">
        <v>0</v>
      </c>
      <c r="H346" s="19">
        <v>0</v>
      </c>
      <c r="I346" s="20"/>
      <c r="J346" s="21" t="s">
        <v>472</v>
      </c>
      <c r="K346" s="22" t="s">
        <v>2311</v>
      </c>
      <c r="L346" s="18" t="s">
        <v>2312</v>
      </c>
      <c r="M346" s="25"/>
      <c r="N346" s="24">
        <f t="shared" si="87"/>
        <v>1992</v>
      </c>
      <c r="O346" s="25">
        <v>33604</v>
      </c>
      <c r="P346" s="23" t="s">
        <v>75</v>
      </c>
      <c r="Q346" s="23" t="s">
        <v>75</v>
      </c>
      <c r="R346" s="23" t="s">
        <v>75</v>
      </c>
      <c r="S346" s="23" t="s">
        <v>75</v>
      </c>
      <c r="T346" s="23" t="s">
        <v>75</v>
      </c>
      <c r="U346" s="23" t="s">
        <v>75</v>
      </c>
      <c r="V346" s="26">
        <v>1</v>
      </c>
      <c r="W346" s="19">
        <f t="shared" si="88"/>
        <v>0</v>
      </c>
      <c r="X346" s="19">
        <f t="shared" si="89"/>
        <v>0</v>
      </c>
      <c r="Y346" s="19">
        <f t="shared" si="90"/>
        <v>0</v>
      </c>
      <c r="Z346" s="26">
        <v>-1</v>
      </c>
      <c r="AA346" s="19">
        <v>-2</v>
      </c>
      <c r="AB346" s="26">
        <v>0</v>
      </c>
      <c r="AC346" s="26">
        <v>1</v>
      </c>
      <c r="AD346" s="26">
        <v>0</v>
      </c>
      <c r="AE346" s="26">
        <v>0</v>
      </c>
      <c r="AF346" s="26">
        <v>0</v>
      </c>
      <c r="AG346" s="19">
        <v>0</v>
      </c>
      <c r="AH346" s="26">
        <v>1</v>
      </c>
      <c r="AI346" s="26">
        <v>0</v>
      </c>
      <c r="AJ346" s="18" t="s">
        <v>97</v>
      </c>
      <c r="AK346" s="18" t="s">
        <v>77</v>
      </c>
      <c r="AL346" s="21" t="s">
        <v>2313</v>
      </c>
      <c r="AM346" s="19">
        <v>4</v>
      </c>
      <c r="AN346" s="26">
        <v>-1</v>
      </c>
      <c r="AO346" s="26">
        <v>-1</v>
      </c>
      <c r="AP346" s="26">
        <v>-1</v>
      </c>
      <c r="AQ346" s="26">
        <v>-1</v>
      </c>
      <c r="AR346" s="26">
        <v>-1</v>
      </c>
      <c r="AS346" s="26">
        <v>0</v>
      </c>
      <c r="AT346" s="19">
        <v>-2</v>
      </c>
      <c r="AU346" s="26">
        <v>-3</v>
      </c>
      <c r="AV346" s="26">
        <v>0</v>
      </c>
      <c r="AW346" s="26">
        <v>0</v>
      </c>
      <c r="AX346" s="19">
        <v>0</v>
      </c>
      <c r="AY346" s="19">
        <v>0</v>
      </c>
      <c r="AZ346" s="26">
        <v>1</v>
      </c>
      <c r="BA346" s="26">
        <v>1</v>
      </c>
      <c r="BB346" s="26">
        <v>-1</v>
      </c>
      <c r="BC346" s="26">
        <v>-1</v>
      </c>
      <c r="BD346" s="28"/>
      <c r="BE346" s="20"/>
      <c r="BF346" s="26"/>
      <c r="BG346" s="26"/>
      <c r="BH346" s="26"/>
      <c r="BI346" s="26">
        <v>1</v>
      </c>
      <c r="BJ346" s="26">
        <v>-1</v>
      </c>
      <c r="BK346" s="26"/>
      <c r="BL346" s="26"/>
      <c r="BM346" s="26"/>
      <c r="BN346" s="20"/>
      <c r="BO346" s="20"/>
    </row>
    <row r="347" spans="1:67" ht="112" hidden="1" x14ac:dyDescent="0.2">
      <c r="A347" s="375" t="s">
        <v>3452</v>
      </c>
      <c r="B347" s="20"/>
      <c r="C347" s="375" t="s">
        <v>3425</v>
      </c>
      <c r="D347" s="18" t="s">
        <v>124</v>
      </c>
      <c r="E347" s="18" t="s">
        <v>1076</v>
      </c>
      <c r="F347" s="19">
        <v>1</v>
      </c>
      <c r="G347" s="19">
        <v>0</v>
      </c>
      <c r="H347" s="20"/>
      <c r="I347" s="20"/>
      <c r="J347" s="21" t="s">
        <v>1077</v>
      </c>
      <c r="K347" s="22" t="s">
        <v>1089</v>
      </c>
      <c r="L347" s="21" t="s">
        <v>1090</v>
      </c>
      <c r="M347" s="23" t="s">
        <v>475</v>
      </c>
      <c r="N347" s="24">
        <f t="shared" si="87"/>
        <v>1986</v>
      </c>
      <c r="O347" s="25">
        <v>31744</v>
      </c>
      <c r="P347" s="23" t="s">
        <v>75</v>
      </c>
      <c r="Q347" s="23" t="s">
        <v>75</v>
      </c>
      <c r="R347" s="23" t="s">
        <v>75</v>
      </c>
      <c r="S347" s="23" t="s">
        <v>75</v>
      </c>
      <c r="T347" s="23" t="s">
        <v>75</v>
      </c>
      <c r="U347" s="23" t="s">
        <v>75</v>
      </c>
      <c r="V347" s="19">
        <v>1</v>
      </c>
      <c r="W347" s="19">
        <f t="shared" si="88"/>
        <v>0</v>
      </c>
      <c r="X347" s="19">
        <f t="shared" si="89"/>
        <v>0</v>
      </c>
      <c r="Y347" s="19">
        <f t="shared" si="90"/>
        <v>0</v>
      </c>
      <c r="Z347" s="19">
        <v>-1</v>
      </c>
      <c r="AA347" s="19">
        <v>-2</v>
      </c>
      <c r="AB347" s="19">
        <v>0</v>
      </c>
      <c r="AC347" s="19">
        <v>0</v>
      </c>
      <c r="AD347" s="19">
        <v>1</v>
      </c>
      <c r="AE347" s="19">
        <v>0</v>
      </c>
      <c r="AF347" s="19">
        <v>0</v>
      </c>
      <c r="AG347" s="19">
        <v>0</v>
      </c>
      <c r="AH347" s="19">
        <v>0</v>
      </c>
      <c r="AI347" s="19">
        <v>0</v>
      </c>
      <c r="AJ347" s="18" t="s">
        <v>128</v>
      </c>
      <c r="AK347" s="18" t="s">
        <v>617</v>
      </c>
      <c r="AL347" s="21" t="s">
        <v>1078</v>
      </c>
      <c r="AM347" s="19">
        <f t="shared" ref="AM347:AM353" si="91">IF(AND(AN347=1,AO347=1),3,IF(AND(AN347=1,OR(AO347=0,AO347=-1)),1,IF(AND(OR(AN347=0,AN347=-1),AO347=1),2,IF(AND(AN347=0,AN347=-1),OR(AO347=0,AO347=-1),4))))</f>
        <v>1</v>
      </c>
      <c r="AN347" s="19">
        <v>1</v>
      </c>
      <c r="AO347" s="26">
        <v>0</v>
      </c>
      <c r="AP347" s="19">
        <v>1</v>
      </c>
      <c r="AQ347" s="19">
        <v>1</v>
      </c>
      <c r="AR347" s="19">
        <v>1</v>
      </c>
      <c r="AS347" s="19">
        <v>0</v>
      </c>
      <c r="AT347" s="19">
        <v>-2</v>
      </c>
      <c r="AU347" s="26">
        <v>-3</v>
      </c>
      <c r="AV347" s="19">
        <v>0</v>
      </c>
      <c r="AW347" s="26">
        <v>0</v>
      </c>
      <c r="AX347" s="19">
        <v>0</v>
      </c>
      <c r="AY347" s="19">
        <v>0</v>
      </c>
      <c r="AZ347" s="19">
        <v>1</v>
      </c>
      <c r="BA347" s="19">
        <v>1</v>
      </c>
      <c r="BB347" s="19">
        <v>0</v>
      </c>
      <c r="BC347" s="19">
        <v>1</v>
      </c>
      <c r="BD347" s="28"/>
      <c r="BE347" s="20"/>
      <c r="BF347" s="18" t="s">
        <v>1079</v>
      </c>
      <c r="BG347" s="20"/>
      <c r="BH347" s="18" t="s">
        <v>1089</v>
      </c>
      <c r="BI347" s="26">
        <v>1</v>
      </c>
      <c r="BJ347" s="19">
        <v>-1</v>
      </c>
      <c r="BK347" s="20"/>
      <c r="BL347" s="20"/>
      <c r="BM347" s="20"/>
      <c r="BN347" s="20"/>
      <c r="BO347" s="20"/>
    </row>
    <row r="348" spans="1:67" ht="112" hidden="1" x14ac:dyDescent="0.2">
      <c r="A348" s="18" t="s">
        <v>228</v>
      </c>
      <c r="B348" s="20"/>
      <c r="C348" s="21" t="s">
        <v>1088</v>
      </c>
      <c r="D348" s="18" t="s">
        <v>124</v>
      </c>
      <c r="E348" s="18" t="s">
        <v>1076</v>
      </c>
      <c r="F348" s="19">
        <v>1</v>
      </c>
      <c r="G348" s="19">
        <v>0</v>
      </c>
      <c r="H348" s="20"/>
      <c r="I348" s="20"/>
      <c r="J348" s="21" t="s">
        <v>1077</v>
      </c>
      <c r="K348" s="22" t="s">
        <v>1089</v>
      </c>
      <c r="L348" s="21" t="s">
        <v>1090</v>
      </c>
      <c r="M348" s="23" t="s">
        <v>475</v>
      </c>
      <c r="N348" s="24">
        <f t="shared" si="87"/>
        <v>1986</v>
      </c>
      <c r="O348" s="25">
        <v>31744</v>
      </c>
      <c r="P348" s="23" t="s">
        <v>75</v>
      </c>
      <c r="Q348" s="23" t="s">
        <v>75</v>
      </c>
      <c r="R348" s="23" t="s">
        <v>75</v>
      </c>
      <c r="S348" s="23" t="s">
        <v>75</v>
      </c>
      <c r="T348" s="23" t="s">
        <v>75</v>
      </c>
      <c r="U348" s="23" t="s">
        <v>75</v>
      </c>
      <c r="V348" s="19">
        <v>1</v>
      </c>
      <c r="W348" s="19">
        <f t="shared" si="88"/>
        <v>0</v>
      </c>
      <c r="X348" s="19">
        <f t="shared" si="89"/>
        <v>0</v>
      </c>
      <c r="Y348" s="19">
        <f t="shared" si="90"/>
        <v>0</v>
      </c>
      <c r="Z348" s="19">
        <v>-1</v>
      </c>
      <c r="AA348" s="19">
        <v>-2</v>
      </c>
      <c r="AB348" s="19">
        <v>0</v>
      </c>
      <c r="AC348" s="19">
        <v>0</v>
      </c>
      <c r="AD348" s="19">
        <v>1</v>
      </c>
      <c r="AE348" s="19">
        <v>0</v>
      </c>
      <c r="AF348" s="19">
        <v>0</v>
      </c>
      <c r="AG348" s="19">
        <v>0</v>
      </c>
      <c r="AH348" s="19">
        <v>0</v>
      </c>
      <c r="AI348" s="19">
        <v>0</v>
      </c>
      <c r="AJ348" s="18" t="s">
        <v>128</v>
      </c>
      <c r="AK348" s="18" t="s">
        <v>617</v>
      </c>
      <c r="AL348" s="21" t="s">
        <v>1078</v>
      </c>
      <c r="AM348" s="19">
        <f t="shared" si="91"/>
        <v>1</v>
      </c>
      <c r="AN348" s="19">
        <v>1</v>
      </c>
      <c r="AO348" s="26">
        <v>0</v>
      </c>
      <c r="AP348" s="19">
        <v>1</v>
      </c>
      <c r="AQ348" s="19">
        <v>1</v>
      </c>
      <c r="AR348" s="19">
        <v>1</v>
      </c>
      <c r="AS348" s="19">
        <v>0</v>
      </c>
      <c r="AT348" s="19">
        <v>-2</v>
      </c>
      <c r="AU348" s="26">
        <v>-3</v>
      </c>
      <c r="AV348" s="19">
        <v>0</v>
      </c>
      <c r="AW348" s="26">
        <v>0</v>
      </c>
      <c r="AX348" s="19">
        <v>0</v>
      </c>
      <c r="AY348" s="19">
        <v>0</v>
      </c>
      <c r="AZ348" s="19">
        <v>1</v>
      </c>
      <c r="BA348" s="19">
        <v>1</v>
      </c>
      <c r="BB348" s="19">
        <v>0</v>
      </c>
      <c r="BC348" s="19">
        <v>1</v>
      </c>
      <c r="BD348" s="28"/>
      <c r="BE348" s="20"/>
      <c r="BF348" s="18" t="s">
        <v>1079</v>
      </c>
      <c r="BG348" s="20"/>
      <c r="BH348" s="18" t="s">
        <v>1089</v>
      </c>
      <c r="BI348" s="26">
        <v>1</v>
      </c>
      <c r="BJ348" s="19">
        <v>-1</v>
      </c>
      <c r="BK348" s="20"/>
      <c r="BL348" s="20"/>
      <c r="BM348" s="20"/>
      <c r="BN348" s="20"/>
      <c r="BO348" s="20"/>
    </row>
    <row r="349" spans="1:67" ht="112" hidden="1" x14ac:dyDescent="0.2">
      <c r="A349" s="18" t="s">
        <v>228</v>
      </c>
      <c r="B349" s="20"/>
      <c r="C349" s="21" t="s">
        <v>1091</v>
      </c>
      <c r="D349" s="18" t="s">
        <v>124</v>
      </c>
      <c r="E349" s="18" t="s">
        <v>1076</v>
      </c>
      <c r="F349" s="19">
        <v>1</v>
      </c>
      <c r="G349" s="19">
        <v>0</v>
      </c>
      <c r="H349" s="20"/>
      <c r="I349" s="20"/>
      <c r="J349" s="21" t="s">
        <v>1077</v>
      </c>
      <c r="K349" s="22" t="s">
        <v>1089</v>
      </c>
      <c r="L349" s="21" t="s">
        <v>1090</v>
      </c>
      <c r="M349" s="23" t="s">
        <v>475</v>
      </c>
      <c r="N349" s="24">
        <f t="shared" si="87"/>
        <v>1986</v>
      </c>
      <c r="O349" s="25">
        <v>31744</v>
      </c>
      <c r="P349" s="23" t="s">
        <v>75</v>
      </c>
      <c r="Q349" s="23" t="s">
        <v>75</v>
      </c>
      <c r="R349" s="23" t="s">
        <v>75</v>
      </c>
      <c r="S349" s="23" t="s">
        <v>75</v>
      </c>
      <c r="T349" s="23" t="s">
        <v>75</v>
      </c>
      <c r="U349" s="23" t="s">
        <v>75</v>
      </c>
      <c r="V349" s="19">
        <v>1</v>
      </c>
      <c r="W349" s="19">
        <f t="shared" si="88"/>
        <v>0</v>
      </c>
      <c r="X349" s="19">
        <f t="shared" si="89"/>
        <v>0</v>
      </c>
      <c r="Y349" s="19">
        <f t="shared" si="90"/>
        <v>0</v>
      </c>
      <c r="Z349" s="19">
        <v>-1</v>
      </c>
      <c r="AA349" s="19">
        <v>-2</v>
      </c>
      <c r="AB349" s="19">
        <v>0</v>
      </c>
      <c r="AC349" s="19">
        <v>0</v>
      </c>
      <c r="AD349" s="19">
        <v>1</v>
      </c>
      <c r="AE349" s="19">
        <v>0</v>
      </c>
      <c r="AF349" s="19">
        <v>0</v>
      </c>
      <c r="AG349" s="19">
        <v>0</v>
      </c>
      <c r="AH349" s="19">
        <v>0</v>
      </c>
      <c r="AI349" s="19">
        <v>0</v>
      </c>
      <c r="AJ349" s="18" t="s">
        <v>128</v>
      </c>
      <c r="AK349" s="18" t="s">
        <v>617</v>
      </c>
      <c r="AL349" s="21" t="s">
        <v>1078</v>
      </c>
      <c r="AM349" s="19">
        <f t="shared" si="91"/>
        <v>1</v>
      </c>
      <c r="AN349" s="19">
        <v>1</v>
      </c>
      <c r="AO349" s="26">
        <v>0</v>
      </c>
      <c r="AP349" s="19">
        <v>1</v>
      </c>
      <c r="AQ349" s="19">
        <v>1</v>
      </c>
      <c r="AR349" s="19">
        <v>1</v>
      </c>
      <c r="AS349" s="19">
        <v>0</v>
      </c>
      <c r="AT349" s="19">
        <v>-2</v>
      </c>
      <c r="AU349" s="26">
        <v>-3</v>
      </c>
      <c r="AV349" s="19">
        <v>0</v>
      </c>
      <c r="AW349" s="26">
        <v>0</v>
      </c>
      <c r="AX349" s="19">
        <v>0</v>
      </c>
      <c r="AY349" s="19">
        <v>0</v>
      </c>
      <c r="AZ349" s="19">
        <v>1</v>
      </c>
      <c r="BA349" s="19">
        <v>1</v>
      </c>
      <c r="BB349" s="19">
        <v>0</v>
      </c>
      <c r="BC349" s="19">
        <v>1</v>
      </c>
      <c r="BD349" s="28"/>
      <c r="BE349" s="20"/>
      <c r="BF349" s="18" t="s">
        <v>1079</v>
      </c>
      <c r="BG349" s="20"/>
      <c r="BH349" s="18" t="s">
        <v>1089</v>
      </c>
      <c r="BI349" s="26">
        <v>1</v>
      </c>
      <c r="BJ349" s="19">
        <v>-1</v>
      </c>
      <c r="BK349" s="20"/>
      <c r="BL349" s="20"/>
      <c r="BM349" s="20"/>
      <c r="BN349" s="20"/>
      <c r="BO349" s="20"/>
    </row>
    <row r="350" spans="1:67" ht="112" hidden="1" x14ac:dyDescent="0.2">
      <c r="A350" s="18" t="s">
        <v>228</v>
      </c>
      <c r="B350" s="20"/>
      <c r="C350" s="21" t="s">
        <v>1092</v>
      </c>
      <c r="D350" s="18" t="s">
        <v>124</v>
      </c>
      <c r="E350" s="18" t="s">
        <v>1076</v>
      </c>
      <c r="F350" s="19">
        <v>1</v>
      </c>
      <c r="G350" s="19">
        <v>0</v>
      </c>
      <c r="H350" s="20"/>
      <c r="I350" s="20"/>
      <c r="J350" s="21" t="s">
        <v>1077</v>
      </c>
      <c r="K350" s="22" t="s">
        <v>1089</v>
      </c>
      <c r="L350" s="21" t="s">
        <v>1090</v>
      </c>
      <c r="M350" s="23" t="s">
        <v>475</v>
      </c>
      <c r="N350" s="24">
        <f t="shared" si="87"/>
        <v>1986</v>
      </c>
      <c r="O350" s="25">
        <v>31744</v>
      </c>
      <c r="P350" s="23" t="s">
        <v>75</v>
      </c>
      <c r="Q350" s="23" t="s">
        <v>75</v>
      </c>
      <c r="R350" s="23" t="s">
        <v>75</v>
      </c>
      <c r="S350" s="23" t="s">
        <v>75</v>
      </c>
      <c r="T350" s="23" t="s">
        <v>75</v>
      </c>
      <c r="U350" s="23" t="s">
        <v>75</v>
      </c>
      <c r="V350" s="19">
        <v>1</v>
      </c>
      <c r="W350" s="19">
        <f t="shared" si="88"/>
        <v>0</v>
      </c>
      <c r="X350" s="19">
        <f t="shared" si="89"/>
        <v>0</v>
      </c>
      <c r="Y350" s="19">
        <f t="shared" si="90"/>
        <v>0</v>
      </c>
      <c r="Z350" s="19">
        <v>-1</v>
      </c>
      <c r="AA350" s="19">
        <v>-2</v>
      </c>
      <c r="AB350" s="19">
        <v>0</v>
      </c>
      <c r="AC350" s="19">
        <v>0</v>
      </c>
      <c r="AD350" s="19">
        <v>1</v>
      </c>
      <c r="AE350" s="19">
        <v>0</v>
      </c>
      <c r="AF350" s="19">
        <v>0</v>
      </c>
      <c r="AG350" s="19">
        <v>0</v>
      </c>
      <c r="AH350" s="19">
        <v>0</v>
      </c>
      <c r="AI350" s="19">
        <v>0</v>
      </c>
      <c r="AJ350" s="18" t="s">
        <v>128</v>
      </c>
      <c r="AK350" s="18" t="s">
        <v>617</v>
      </c>
      <c r="AL350" s="21" t="s">
        <v>1078</v>
      </c>
      <c r="AM350" s="19">
        <f t="shared" si="91"/>
        <v>1</v>
      </c>
      <c r="AN350" s="19">
        <v>1</v>
      </c>
      <c r="AO350" s="26">
        <v>0</v>
      </c>
      <c r="AP350" s="19">
        <v>1</v>
      </c>
      <c r="AQ350" s="19">
        <v>1</v>
      </c>
      <c r="AR350" s="19">
        <v>1</v>
      </c>
      <c r="AS350" s="19">
        <v>0</v>
      </c>
      <c r="AT350" s="19">
        <v>-2</v>
      </c>
      <c r="AU350" s="26">
        <v>-3</v>
      </c>
      <c r="AV350" s="19">
        <v>0</v>
      </c>
      <c r="AW350" s="26">
        <v>0</v>
      </c>
      <c r="AX350" s="19">
        <v>0</v>
      </c>
      <c r="AY350" s="19">
        <v>0</v>
      </c>
      <c r="AZ350" s="19">
        <v>1</v>
      </c>
      <c r="BA350" s="19">
        <v>1</v>
      </c>
      <c r="BB350" s="19">
        <v>0</v>
      </c>
      <c r="BC350" s="19">
        <v>1</v>
      </c>
      <c r="BD350" s="28"/>
      <c r="BE350" s="20"/>
      <c r="BF350" s="18" t="s">
        <v>1079</v>
      </c>
      <c r="BG350" s="20"/>
      <c r="BH350" s="18" t="s">
        <v>1089</v>
      </c>
      <c r="BI350" s="26">
        <v>1</v>
      </c>
      <c r="BJ350" s="19">
        <v>-1</v>
      </c>
      <c r="BK350" s="20"/>
      <c r="BL350" s="20"/>
      <c r="BM350" s="20"/>
      <c r="BN350" s="20"/>
      <c r="BO350" s="20"/>
    </row>
    <row r="351" spans="1:67" ht="112" hidden="1" x14ac:dyDescent="0.2">
      <c r="A351" s="18" t="s">
        <v>228</v>
      </c>
      <c r="B351" s="20"/>
      <c r="C351" s="21" t="s">
        <v>1093</v>
      </c>
      <c r="D351" s="18" t="s">
        <v>124</v>
      </c>
      <c r="E351" s="18" t="s">
        <v>1076</v>
      </c>
      <c r="F351" s="19">
        <v>1</v>
      </c>
      <c r="G351" s="19">
        <v>0</v>
      </c>
      <c r="H351" s="20"/>
      <c r="I351" s="20"/>
      <c r="J351" s="21" t="s">
        <v>1077</v>
      </c>
      <c r="K351" s="22" t="s">
        <v>1089</v>
      </c>
      <c r="L351" s="21" t="s">
        <v>1090</v>
      </c>
      <c r="M351" s="23" t="s">
        <v>475</v>
      </c>
      <c r="N351" s="24">
        <f t="shared" si="87"/>
        <v>1986</v>
      </c>
      <c r="O351" s="25">
        <v>31744</v>
      </c>
      <c r="P351" s="23" t="s">
        <v>75</v>
      </c>
      <c r="Q351" s="23" t="s">
        <v>75</v>
      </c>
      <c r="R351" s="23" t="s">
        <v>75</v>
      </c>
      <c r="S351" s="23" t="s">
        <v>75</v>
      </c>
      <c r="T351" s="23" t="s">
        <v>75</v>
      </c>
      <c r="U351" s="23" t="s">
        <v>75</v>
      </c>
      <c r="V351" s="19">
        <v>1</v>
      </c>
      <c r="W351" s="19">
        <f t="shared" si="88"/>
        <v>0</v>
      </c>
      <c r="X351" s="19">
        <f t="shared" si="89"/>
        <v>0</v>
      </c>
      <c r="Y351" s="19">
        <f t="shared" si="90"/>
        <v>0</v>
      </c>
      <c r="Z351" s="19">
        <v>-1</v>
      </c>
      <c r="AA351" s="19">
        <v>-2</v>
      </c>
      <c r="AB351" s="19">
        <v>0</v>
      </c>
      <c r="AC351" s="19">
        <v>0</v>
      </c>
      <c r="AD351" s="19">
        <v>1</v>
      </c>
      <c r="AE351" s="19">
        <v>0</v>
      </c>
      <c r="AF351" s="19">
        <v>0</v>
      </c>
      <c r="AG351" s="19">
        <v>0</v>
      </c>
      <c r="AH351" s="19">
        <v>0</v>
      </c>
      <c r="AI351" s="19">
        <v>0</v>
      </c>
      <c r="AJ351" s="18" t="s">
        <v>128</v>
      </c>
      <c r="AK351" s="18" t="s">
        <v>617</v>
      </c>
      <c r="AL351" s="21" t="s">
        <v>1078</v>
      </c>
      <c r="AM351" s="19">
        <f t="shared" si="91"/>
        <v>1</v>
      </c>
      <c r="AN351" s="19">
        <v>1</v>
      </c>
      <c r="AO351" s="26">
        <v>0</v>
      </c>
      <c r="AP351" s="19">
        <v>1</v>
      </c>
      <c r="AQ351" s="19">
        <v>1</v>
      </c>
      <c r="AR351" s="19">
        <v>1</v>
      </c>
      <c r="AS351" s="19">
        <v>0</v>
      </c>
      <c r="AT351" s="19">
        <v>-2</v>
      </c>
      <c r="AU351" s="26">
        <v>-3</v>
      </c>
      <c r="AV351" s="19">
        <v>0</v>
      </c>
      <c r="AW351" s="26">
        <v>0</v>
      </c>
      <c r="AX351" s="19">
        <v>0</v>
      </c>
      <c r="AY351" s="19">
        <v>0</v>
      </c>
      <c r="AZ351" s="19">
        <v>1</v>
      </c>
      <c r="BA351" s="19">
        <v>1</v>
      </c>
      <c r="BB351" s="19">
        <v>0</v>
      </c>
      <c r="BC351" s="19">
        <v>1</v>
      </c>
      <c r="BD351" s="28"/>
      <c r="BE351" s="20"/>
      <c r="BF351" s="18" t="s">
        <v>1079</v>
      </c>
      <c r="BG351" s="20"/>
      <c r="BH351" s="18" t="s">
        <v>1089</v>
      </c>
      <c r="BI351" s="26">
        <v>1</v>
      </c>
      <c r="BJ351" s="19">
        <v>-1</v>
      </c>
      <c r="BK351" s="20"/>
      <c r="BL351" s="20"/>
      <c r="BM351" s="20"/>
      <c r="BN351" s="20"/>
      <c r="BO351" s="20"/>
    </row>
    <row r="352" spans="1:67" ht="112" hidden="1" x14ac:dyDescent="0.2">
      <c r="A352" s="18" t="s">
        <v>228</v>
      </c>
      <c r="B352" s="20"/>
      <c r="C352" s="21" t="s">
        <v>1094</v>
      </c>
      <c r="D352" s="18" t="s">
        <v>124</v>
      </c>
      <c r="E352" s="18" t="s">
        <v>1076</v>
      </c>
      <c r="F352" s="19">
        <v>1</v>
      </c>
      <c r="G352" s="19">
        <v>0</v>
      </c>
      <c r="H352" s="20"/>
      <c r="I352" s="20"/>
      <c r="J352" s="21" t="s">
        <v>1077</v>
      </c>
      <c r="K352" s="22" t="s">
        <v>1089</v>
      </c>
      <c r="L352" s="21" t="s">
        <v>1090</v>
      </c>
      <c r="M352" s="23" t="s">
        <v>475</v>
      </c>
      <c r="N352" s="24">
        <f t="shared" si="87"/>
        <v>1986</v>
      </c>
      <c r="O352" s="25">
        <v>31744</v>
      </c>
      <c r="P352" s="23" t="s">
        <v>75</v>
      </c>
      <c r="Q352" s="23" t="s">
        <v>75</v>
      </c>
      <c r="R352" s="23" t="s">
        <v>75</v>
      </c>
      <c r="S352" s="23" t="s">
        <v>75</v>
      </c>
      <c r="T352" s="23" t="s">
        <v>75</v>
      </c>
      <c r="U352" s="23" t="s">
        <v>75</v>
      </c>
      <c r="V352" s="19">
        <v>1</v>
      </c>
      <c r="W352" s="19">
        <f t="shared" si="88"/>
        <v>0</v>
      </c>
      <c r="X352" s="19">
        <f t="shared" si="89"/>
        <v>0</v>
      </c>
      <c r="Y352" s="19">
        <f t="shared" si="90"/>
        <v>0</v>
      </c>
      <c r="Z352" s="19">
        <v>-1</v>
      </c>
      <c r="AA352" s="19">
        <v>-2</v>
      </c>
      <c r="AB352" s="19">
        <v>0</v>
      </c>
      <c r="AC352" s="19">
        <v>0</v>
      </c>
      <c r="AD352" s="19">
        <v>1</v>
      </c>
      <c r="AE352" s="19">
        <v>0</v>
      </c>
      <c r="AF352" s="19">
        <v>0</v>
      </c>
      <c r="AG352" s="19">
        <v>0</v>
      </c>
      <c r="AH352" s="19">
        <v>0</v>
      </c>
      <c r="AI352" s="19">
        <v>0</v>
      </c>
      <c r="AJ352" s="18" t="s">
        <v>128</v>
      </c>
      <c r="AK352" s="18" t="s">
        <v>617</v>
      </c>
      <c r="AL352" s="21" t="s">
        <v>1078</v>
      </c>
      <c r="AM352" s="19">
        <f t="shared" si="91"/>
        <v>1</v>
      </c>
      <c r="AN352" s="19">
        <v>1</v>
      </c>
      <c r="AO352" s="26">
        <v>0</v>
      </c>
      <c r="AP352" s="19">
        <v>1</v>
      </c>
      <c r="AQ352" s="19">
        <v>1</v>
      </c>
      <c r="AR352" s="19">
        <v>1</v>
      </c>
      <c r="AS352" s="19">
        <v>0</v>
      </c>
      <c r="AT352" s="19">
        <v>-2</v>
      </c>
      <c r="AU352" s="26">
        <v>-3</v>
      </c>
      <c r="AV352" s="19">
        <v>0</v>
      </c>
      <c r="AW352" s="26">
        <v>0</v>
      </c>
      <c r="AX352" s="19">
        <v>0</v>
      </c>
      <c r="AY352" s="19">
        <v>0</v>
      </c>
      <c r="AZ352" s="19">
        <v>1</v>
      </c>
      <c r="BA352" s="19">
        <v>1</v>
      </c>
      <c r="BB352" s="19">
        <v>0</v>
      </c>
      <c r="BC352" s="19">
        <v>1</v>
      </c>
      <c r="BD352" s="28"/>
      <c r="BE352" s="20"/>
      <c r="BF352" s="18" t="s">
        <v>1079</v>
      </c>
      <c r="BG352" s="20"/>
      <c r="BH352" s="18" t="s">
        <v>1089</v>
      </c>
      <c r="BI352" s="26">
        <v>1</v>
      </c>
      <c r="BJ352" s="19">
        <v>-1</v>
      </c>
      <c r="BK352" s="20"/>
      <c r="BL352" s="20"/>
      <c r="BM352" s="20"/>
      <c r="BN352" s="20"/>
      <c r="BO352" s="20"/>
    </row>
    <row r="353" spans="1:67" ht="112" hidden="1" x14ac:dyDescent="0.2">
      <c r="A353" s="18" t="s">
        <v>228</v>
      </c>
      <c r="B353" s="20"/>
      <c r="C353" s="21" t="s">
        <v>1095</v>
      </c>
      <c r="D353" s="18" t="s">
        <v>124</v>
      </c>
      <c r="E353" s="18" t="s">
        <v>1076</v>
      </c>
      <c r="F353" s="19">
        <v>1</v>
      </c>
      <c r="G353" s="19">
        <v>0</v>
      </c>
      <c r="H353" s="20"/>
      <c r="I353" s="20"/>
      <c r="J353" s="21" t="s">
        <v>1077</v>
      </c>
      <c r="K353" s="22" t="s">
        <v>1089</v>
      </c>
      <c r="L353" s="21" t="s">
        <v>1090</v>
      </c>
      <c r="M353" s="23" t="s">
        <v>475</v>
      </c>
      <c r="N353" s="24">
        <f t="shared" si="87"/>
        <v>1986</v>
      </c>
      <c r="O353" s="25">
        <v>31744</v>
      </c>
      <c r="P353" s="23" t="s">
        <v>75</v>
      </c>
      <c r="Q353" s="23" t="s">
        <v>75</v>
      </c>
      <c r="R353" s="23" t="s">
        <v>75</v>
      </c>
      <c r="S353" s="23" t="s">
        <v>75</v>
      </c>
      <c r="T353" s="23" t="s">
        <v>75</v>
      </c>
      <c r="U353" s="23" t="s">
        <v>75</v>
      </c>
      <c r="V353" s="19">
        <v>1</v>
      </c>
      <c r="W353" s="19">
        <f t="shared" si="88"/>
        <v>0</v>
      </c>
      <c r="X353" s="19">
        <f t="shared" si="89"/>
        <v>0</v>
      </c>
      <c r="Y353" s="19">
        <f t="shared" si="90"/>
        <v>0</v>
      </c>
      <c r="Z353" s="19">
        <v>-1</v>
      </c>
      <c r="AA353" s="19">
        <v>-2</v>
      </c>
      <c r="AB353" s="19">
        <v>0</v>
      </c>
      <c r="AC353" s="19">
        <v>0</v>
      </c>
      <c r="AD353" s="19">
        <v>1</v>
      </c>
      <c r="AE353" s="19">
        <v>0</v>
      </c>
      <c r="AF353" s="19">
        <v>0</v>
      </c>
      <c r="AG353" s="19">
        <v>0</v>
      </c>
      <c r="AH353" s="19">
        <v>0</v>
      </c>
      <c r="AI353" s="19">
        <v>0</v>
      </c>
      <c r="AJ353" s="18" t="s">
        <v>128</v>
      </c>
      <c r="AK353" s="18" t="s">
        <v>617</v>
      </c>
      <c r="AL353" s="21" t="s">
        <v>1078</v>
      </c>
      <c r="AM353" s="19">
        <f t="shared" si="91"/>
        <v>1</v>
      </c>
      <c r="AN353" s="19">
        <v>1</v>
      </c>
      <c r="AO353" s="26">
        <v>0</v>
      </c>
      <c r="AP353" s="19">
        <v>1</v>
      </c>
      <c r="AQ353" s="19">
        <v>1</v>
      </c>
      <c r="AR353" s="19">
        <v>1</v>
      </c>
      <c r="AS353" s="19">
        <v>0</v>
      </c>
      <c r="AT353" s="19">
        <v>-2</v>
      </c>
      <c r="AU353" s="26">
        <v>-3</v>
      </c>
      <c r="AV353" s="19">
        <v>0</v>
      </c>
      <c r="AW353" s="26">
        <v>0</v>
      </c>
      <c r="AX353" s="19">
        <v>0</v>
      </c>
      <c r="AY353" s="19">
        <v>0</v>
      </c>
      <c r="AZ353" s="19">
        <v>1</v>
      </c>
      <c r="BA353" s="19">
        <v>1</v>
      </c>
      <c r="BB353" s="19">
        <v>0</v>
      </c>
      <c r="BC353" s="19">
        <v>1</v>
      </c>
      <c r="BD353" s="28"/>
      <c r="BE353" s="20"/>
      <c r="BF353" s="18" t="s">
        <v>1079</v>
      </c>
      <c r="BG353" s="20"/>
      <c r="BH353" s="18" t="s">
        <v>1089</v>
      </c>
      <c r="BI353" s="26">
        <v>1</v>
      </c>
      <c r="BJ353" s="19">
        <v>-1</v>
      </c>
      <c r="BK353" s="20"/>
      <c r="BL353" s="20"/>
      <c r="BM353" s="20"/>
      <c r="BN353" s="20"/>
      <c r="BO353" s="20"/>
    </row>
    <row r="354" spans="1:67" ht="64" hidden="1" x14ac:dyDescent="0.2">
      <c r="A354" s="17" t="s">
        <v>78</v>
      </c>
      <c r="B354" s="42"/>
      <c r="C354" s="64" t="s">
        <v>2395</v>
      </c>
      <c r="D354" s="18" t="s">
        <v>409</v>
      </c>
      <c r="E354" s="18" t="s">
        <v>302</v>
      </c>
      <c r="F354" s="19">
        <v>1</v>
      </c>
      <c r="G354" s="19">
        <v>0</v>
      </c>
      <c r="H354" s="19">
        <v>0</v>
      </c>
      <c r="I354" s="20"/>
      <c r="J354" s="21" t="s">
        <v>472</v>
      </c>
      <c r="K354" s="22" t="s">
        <v>2311</v>
      </c>
      <c r="L354" s="18" t="s">
        <v>2312</v>
      </c>
      <c r="M354" s="25"/>
      <c r="N354" s="24">
        <f t="shared" si="87"/>
        <v>1992</v>
      </c>
      <c r="O354" s="25">
        <v>33604</v>
      </c>
      <c r="P354" s="23" t="s">
        <v>75</v>
      </c>
      <c r="Q354" s="23" t="s">
        <v>75</v>
      </c>
      <c r="R354" s="23" t="s">
        <v>75</v>
      </c>
      <c r="S354" s="23" t="s">
        <v>75</v>
      </c>
      <c r="T354" s="23" t="s">
        <v>75</v>
      </c>
      <c r="U354" s="23" t="s">
        <v>75</v>
      </c>
      <c r="V354" s="26">
        <v>1</v>
      </c>
      <c r="W354" s="19">
        <f t="shared" si="88"/>
        <v>0</v>
      </c>
      <c r="X354" s="19">
        <f t="shared" si="89"/>
        <v>0</v>
      </c>
      <c r="Y354" s="19">
        <f t="shared" si="90"/>
        <v>0</v>
      </c>
      <c r="Z354" s="26">
        <v>-1</v>
      </c>
      <c r="AA354" s="19">
        <v>-2</v>
      </c>
      <c r="AB354" s="26">
        <v>0</v>
      </c>
      <c r="AC354" s="26">
        <v>1</v>
      </c>
      <c r="AD354" s="26">
        <v>0</v>
      </c>
      <c r="AE354" s="26">
        <v>0</v>
      </c>
      <c r="AF354" s="26">
        <v>0</v>
      </c>
      <c r="AG354" s="19">
        <v>0</v>
      </c>
      <c r="AH354" s="26">
        <v>1</v>
      </c>
      <c r="AI354" s="26">
        <v>0</v>
      </c>
      <c r="AJ354" s="18" t="s">
        <v>97</v>
      </c>
      <c r="AK354" s="18" t="s">
        <v>77</v>
      </c>
      <c r="AL354" s="21" t="s">
        <v>2313</v>
      </c>
      <c r="AM354" s="19">
        <v>4</v>
      </c>
      <c r="AN354" s="26">
        <v>-1</v>
      </c>
      <c r="AO354" s="26">
        <v>-1</v>
      </c>
      <c r="AP354" s="26">
        <v>-1</v>
      </c>
      <c r="AQ354" s="26">
        <v>-1</v>
      </c>
      <c r="AR354" s="26">
        <v>-1</v>
      </c>
      <c r="AS354" s="26">
        <v>0</v>
      </c>
      <c r="AT354" s="19">
        <v>-2</v>
      </c>
      <c r="AU354" s="26">
        <v>-3</v>
      </c>
      <c r="AV354" s="26">
        <v>0</v>
      </c>
      <c r="AW354" s="26">
        <v>0</v>
      </c>
      <c r="AX354" s="19">
        <v>0</v>
      </c>
      <c r="AY354" s="19">
        <v>0</v>
      </c>
      <c r="AZ354" s="26">
        <v>1</v>
      </c>
      <c r="BA354" s="26">
        <v>1</v>
      </c>
      <c r="BB354" s="26">
        <v>-1</v>
      </c>
      <c r="BC354" s="26">
        <v>-1</v>
      </c>
      <c r="BD354" s="28"/>
      <c r="BE354" s="20"/>
      <c r="BF354" s="26"/>
      <c r="BG354" s="26"/>
      <c r="BH354" s="26"/>
      <c r="BI354" s="26">
        <v>1</v>
      </c>
      <c r="BJ354" s="26">
        <v>-1</v>
      </c>
      <c r="BK354" s="26"/>
      <c r="BL354" s="26"/>
      <c r="BM354" s="26"/>
      <c r="BN354" s="20"/>
      <c r="BO354" s="20"/>
    </row>
    <row r="355" spans="1:67" ht="64" hidden="1" x14ac:dyDescent="0.2">
      <c r="A355" s="17" t="s">
        <v>3373</v>
      </c>
      <c r="B355" s="42"/>
      <c r="C355" s="64" t="s">
        <v>2395</v>
      </c>
      <c r="D355" s="384" t="s">
        <v>2875</v>
      </c>
      <c r="E355" s="384" t="s">
        <v>210</v>
      </c>
      <c r="F355" s="19">
        <v>1</v>
      </c>
      <c r="G355" s="19">
        <v>1</v>
      </c>
      <c r="H355" s="19">
        <v>1</v>
      </c>
      <c r="I355" s="20"/>
      <c r="J355" s="375" t="s">
        <v>472</v>
      </c>
      <c r="K355" s="22"/>
      <c r="L355" s="375" t="s">
        <v>3384</v>
      </c>
      <c r="M355" s="512">
        <v>1992</v>
      </c>
      <c r="N355" s="24">
        <v>2008</v>
      </c>
      <c r="O355" s="508">
        <v>39448</v>
      </c>
      <c r="P355" s="404" t="s">
        <v>75</v>
      </c>
      <c r="Q355" s="404" t="s">
        <v>75</v>
      </c>
      <c r="R355" s="404" t="s">
        <v>75</v>
      </c>
      <c r="S355" s="404" t="s">
        <v>75</v>
      </c>
      <c r="T355" s="404" t="s">
        <v>75</v>
      </c>
      <c r="U355" s="404" t="s">
        <v>75</v>
      </c>
      <c r="V355" s="19">
        <v>1</v>
      </c>
      <c r="W355" s="19">
        <v>0</v>
      </c>
      <c r="X355" s="19">
        <v>0</v>
      </c>
      <c r="Y355" s="19">
        <v>0</v>
      </c>
      <c r="Z355" s="19">
        <v>-1</v>
      </c>
      <c r="AA355" s="19">
        <v>-2</v>
      </c>
      <c r="AB355" s="26">
        <v>0</v>
      </c>
      <c r="AC355" s="26">
        <v>0</v>
      </c>
      <c r="AD355" s="68">
        <v>1</v>
      </c>
      <c r="AE355" s="26">
        <v>0</v>
      </c>
      <c r="AF355" s="26">
        <v>0</v>
      </c>
      <c r="AG355" s="19">
        <v>0</v>
      </c>
      <c r="AH355" s="26">
        <v>-1</v>
      </c>
      <c r="AI355" s="19">
        <v>0</v>
      </c>
      <c r="AJ355" s="384" t="s">
        <v>97</v>
      </c>
      <c r="AK355" s="384" t="s">
        <v>139</v>
      </c>
      <c r="AL355" s="375" t="s">
        <v>3603</v>
      </c>
      <c r="AM355" s="19">
        <v>5</v>
      </c>
      <c r="AN355" s="26">
        <v>-2</v>
      </c>
      <c r="AO355" s="26">
        <v>-2</v>
      </c>
      <c r="AP355" s="26">
        <v>-2</v>
      </c>
      <c r="AQ355" s="26">
        <v>-2</v>
      </c>
      <c r="AR355" s="26">
        <v>-2</v>
      </c>
      <c r="AS355" s="26">
        <v>0</v>
      </c>
      <c r="AT355" s="19">
        <v>-2</v>
      </c>
      <c r="AU355" s="26">
        <v>-3</v>
      </c>
      <c r="AV355" s="26">
        <v>0</v>
      </c>
      <c r="AW355" s="26">
        <v>0</v>
      </c>
      <c r="AX355" s="19">
        <v>0</v>
      </c>
      <c r="AY355" s="19">
        <v>0</v>
      </c>
      <c r="AZ355" s="26">
        <v>-1</v>
      </c>
      <c r="BA355" s="26">
        <v>-1</v>
      </c>
      <c r="BB355" s="26">
        <v>-1</v>
      </c>
      <c r="BC355" s="26">
        <v>-1</v>
      </c>
      <c r="BD355" s="28"/>
      <c r="BE355" s="20"/>
      <c r="BF355" s="26"/>
      <c r="BG355" s="26"/>
      <c r="BH355" s="26"/>
      <c r="BI355" s="26"/>
      <c r="BJ355" s="26"/>
      <c r="BK355" s="26"/>
      <c r="BL355" s="26"/>
      <c r="BM355" s="26"/>
      <c r="BN355" s="20"/>
      <c r="BO355" s="20"/>
    </row>
    <row r="356" spans="1:67" ht="112" hidden="1" x14ac:dyDescent="0.2">
      <c r="A356" s="18" t="s">
        <v>228</v>
      </c>
      <c r="B356" s="20"/>
      <c r="C356" s="21" t="s">
        <v>1096</v>
      </c>
      <c r="D356" s="18" t="s">
        <v>124</v>
      </c>
      <c r="E356" s="18" t="s">
        <v>1076</v>
      </c>
      <c r="F356" s="19">
        <v>1</v>
      </c>
      <c r="G356" s="19">
        <v>0</v>
      </c>
      <c r="H356" s="20"/>
      <c r="I356" s="20"/>
      <c r="J356" s="21" t="s">
        <v>1077</v>
      </c>
      <c r="K356" s="22" t="s">
        <v>1089</v>
      </c>
      <c r="L356" s="21" t="s">
        <v>1090</v>
      </c>
      <c r="M356" s="23" t="s">
        <v>475</v>
      </c>
      <c r="N356" s="24">
        <f t="shared" ref="N356:N366" si="92">YEAR(IF(AND(O356&lt;&gt;"NA",O356&lt;&gt;""),O356,IF(AND(P356&lt;&gt;"NA",P356&lt;&gt;""),P356,IF(AND(Q356&lt;&gt;"NA",Q356&lt;&gt;""),Q356,IF(AND(R356&lt;&gt;"NA",R356&lt;&gt;""),R356,S356)))))</f>
        <v>1986</v>
      </c>
      <c r="O356" s="25">
        <v>31744</v>
      </c>
      <c r="P356" s="23" t="s">
        <v>75</v>
      </c>
      <c r="Q356" s="23" t="s">
        <v>75</v>
      </c>
      <c r="R356" s="23" t="s">
        <v>75</v>
      </c>
      <c r="S356" s="23" t="s">
        <v>75</v>
      </c>
      <c r="T356" s="23" t="s">
        <v>75</v>
      </c>
      <c r="U356" s="23" t="s">
        <v>75</v>
      </c>
      <c r="V356" s="19">
        <v>1</v>
      </c>
      <c r="W356" s="19">
        <f t="shared" ref="W356:W366" si="93">IF(OR(AND(Q356&lt;&gt;"NA",Q356&lt;&gt;""),AND(S356&lt;&gt;"NA",S356&lt;&gt;""),AND(T356&lt;&gt;"NA",T356&lt;&gt;"")),1,0)</f>
        <v>0</v>
      </c>
      <c r="X356" s="19">
        <f t="shared" ref="X356:X366" si="94">IF(OR(AND(S356&lt;&gt;"NA",S356&lt;&gt;""),Y356=1),1,0)</f>
        <v>0</v>
      </c>
      <c r="Y356" s="19">
        <f t="shared" ref="Y356:Y366" si="95">IF(AND(T356&lt;&gt;"NA",T356&lt;&gt;""),1,0)</f>
        <v>0</v>
      </c>
      <c r="Z356" s="19">
        <v>-1</v>
      </c>
      <c r="AA356" s="19">
        <v>-2</v>
      </c>
      <c r="AB356" s="19">
        <v>0</v>
      </c>
      <c r="AC356" s="19">
        <v>0</v>
      </c>
      <c r="AD356" s="19">
        <v>1</v>
      </c>
      <c r="AE356" s="19">
        <v>0</v>
      </c>
      <c r="AF356" s="19">
        <v>0</v>
      </c>
      <c r="AG356" s="19">
        <v>0</v>
      </c>
      <c r="AH356" s="19">
        <v>0</v>
      </c>
      <c r="AI356" s="19">
        <v>0</v>
      </c>
      <c r="AJ356" s="18" t="s">
        <v>128</v>
      </c>
      <c r="AK356" s="18" t="s">
        <v>617</v>
      </c>
      <c r="AL356" s="21" t="s">
        <v>1078</v>
      </c>
      <c r="AM356" s="19">
        <f t="shared" ref="AM356:AM365" si="96">IF(AND(AN356=1,AO356=1),3,IF(AND(AN356=1,OR(AO356=0,AO356=-1)),1,IF(AND(OR(AN356=0,AN356=-1),AO356=1),2,IF(AND(AN356=0,AN356=-1),OR(AO356=0,AO356=-1),4))))</f>
        <v>1</v>
      </c>
      <c r="AN356" s="19">
        <v>1</v>
      </c>
      <c r="AO356" s="26">
        <v>0</v>
      </c>
      <c r="AP356" s="19">
        <v>1</v>
      </c>
      <c r="AQ356" s="19">
        <v>1</v>
      </c>
      <c r="AR356" s="19">
        <v>1</v>
      </c>
      <c r="AS356" s="19">
        <v>0</v>
      </c>
      <c r="AT356" s="19">
        <v>-2</v>
      </c>
      <c r="AU356" s="26">
        <v>-3</v>
      </c>
      <c r="AV356" s="19">
        <v>0</v>
      </c>
      <c r="AW356" s="26">
        <v>0</v>
      </c>
      <c r="AX356" s="19">
        <v>0</v>
      </c>
      <c r="AY356" s="19">
        <v>0</v>
      </c>
      <c r="AZ356" s="19">
        <v>1</v>
      </c>
      <c r="BA356" s="19">
        <v>1</v>
      </c>
      <c r="BB356" s="19">
        <v>0</v>
      </c>
      <c r="BC356" s="19">
        <v>1</v>
      </c>
      <c r="BD356" s="28"/>
      <c r="BE356" s="20"/>
      <c r="BF356" s="18" t="s">
        <v>1079</v>
      </c>
      <c r="BG356" s="20"/>
      <c r="BH356" s="18" t="s">
        <v>1089</v>
      </c>
      <c r="BI356" s="26">
        <v>1</v>
      </c>
      <c r="BJ356" s="19">
        <v>-1</v>
      </c>
      <c r="BK356" s="20"/>
      <c r="BL356" s="20"/>
      <c r="BM356" s="20"/>
      <c r="BN356" s="20"/>
      <c r="BO356" s="20"/>
    </row>
    <row r="357" spans="1:67" ht="112" hidden="1" x14ac:dyDescent="0.2">
      <c r="A357" s="18" t="s">
        <v>228</v>
      </c>
      <c r="B357" s="20"/>
      <c r="C357" s="21" t="s">
        <v>1097</v>
      </c>
      <c r="D357" s="18" t="s">
        <v>124</v>
      </c>
      <c r="E357" s="18" t="s">
        <v>1076</v>
      </c>
      <c r="F357" s="19">
        <v>1</v>
      </c>
      <c r="G357" s="19">
        <v>0</v>
      </c>
      <c r="H357" s="20"/>
      <c r="I357" s="20"/>
      <c r="J357" s="21" t="s">
        <v>1077</v>
      </c>
      <c r="K357" s="22" t="s">
        <v>1089</v>
      </c>
      <c r="L357" s="21" t="s">
        <v>1090</v>
      </c>
      <c r="M357" s="23" t="s">
        <v>475</v>
      </c>
      <c r="N357" s="24">
        <f t="shared" si="92"/>
        <v>1986</v>
      </c>
      <c r="O357" s="25">
        <v>31744</v>
      </c>
      <c r="P357" s="23" t="s">
        <v>75</v>
      </c>
      <c r="Q357" s="23" t="s">
        <v>75</v>
      </c>
      <c r="R357" s="23" t="s">
        <v>75</v>
      </c>
      <c r="S357" s="23" t="s">
        <v>75</v>
      </c>
      <c r="T357" s="23" t="s">
        <v>75</v>
      </c>
      <c r="U357" s="23" t="s">
        <v>75</v>
      </c>
      <c r="V357" s="19">
        <v>1</v>
      </c>
      <c r="W357" s="19">
        <f t="shared" si="93"/>
        <v>0</v>
      </c>
      <c r="X357" s="19">
        <f t="shared" si="94"/>
        <v>0</v>
      </c>
      <c r="Y357" s="19">
        <f t="shared" si="95"/>
        <v>0</v>
      </c>
      <c r="Z357" s="19">
        <v>-1</v>
      </c>
      <c r="AA357" s="19">
        <v>-2</v>
      </c>
      <c r="AB357" s="19">
        <v>0</v>
      </c>
      <c r="AC357" s="19">
        <v>0</v>
      </c>
      <c r="AD357" s="19">
        <v>1</v>
      </c>
      <c r="AE357" s="19">
        <v>0</v>
      </c>
      <c r="AF357" s="19">
        <v>0</v>
      </c>
      <c r="AG357" s="19">
        <v>0</v>
      </c>
      <c r="AH357" s="19">
        <v>0</v>
      </c>
      <c r="AI357" s="19">
        <v>0</v>
      </c>
      <c r="AJ357" s="18" t="s">
        <v>128</v>
      </c>
      <c r="AK357" s="18" t="s">
        <v>617</v>
      </c>
      <c r="AL357" s="21" t="s">
        <v>1078</v>
      </c>
      <c r="AM357" s="19">
        <f t="shared" si="96"/>
        <v>1</v>
      </c>
      <c r="AN357" s="19">
        <v>1</v>
      </c>
      <c r="AO357" s="26">
        <v>0</v>
      </c>
      <c r="AP357" s="19">
        <v>1</v>
      </c>
      <c r="AQ357" s="19">
        <v>1</v>
      </c>
      <c r="AR357" s="19">
        <v>1</v>
      </c>
      <c r="AS357" s="19">
        <v>0</v>
      </c>
      <c r="AT357" s="19">
        <v>-2</v>
      </c>
      <c r="AU357" s="26">
        <v>-3</v>
      </c>
      <c r="AV357" s="19">
        <v>0</v>
      </c>
      <c r="AW357" s="26">
        <v>0</v>
      </c>
      <c r="AX357" s="19">
        <v>0</v>
      </c>
      <c r="AY357" s="19">
        <v>0</v>
      </c>
      <c r="AZ357" s="19">
        <v>1</v>
      </c>
      <c r="BA357" s="19">
        <v>1</v>
      </c>
      <c r="BB357" s="19">
        <v>0</v>
      </c>
      <c r="BC357" s="19">
        <v>1</v>
      </c>
      <c r="BD357" s="28"/>
      <c r="BE357" s="20"/>
      <c r="BF357" s="18" t="s">
        <v>1079</v>
      </c>
      <c r="BG357" s="20"/>
      <c r="BH357" s="18" t="s">
        <v>1089</v>
      </c>
      <c r="BI357" s="26">
        <v>1</v>
      </c>
      <c r="BJ357" s="19">
        <v>-1</v>
      </c>
      <c r="BK357" s="20"/>
      <c r="BL357" s="20"/>
      <c r="BM357" s="20"/>
      <c r="BN357" s="20"/>
      <c r="BO357" s="20"/>
    </row>
    <row r="358" spans="1:67" ht="112" hidden="1" x14ac:dyDescent="0.2">
      <c r="A358" s="18" t="s">
        <v>228</v>
      </c>
      <c r="B358" s="20"/>
      <c r="C358" s="21" t="s">
        <v>1098</v>
      </c>
      <c r="D358" s="18" t="s">
        <v>124</v>
      </c>
      <c r="E358" s="18" t="s">
        <v>1076</v>
      </c>
      <c r="F358" s="19">
        <v>1</v>
      </c>
      <c r="G358" s="19">
        <v>0</v>
      </c>
      <c r="H358" s="20"/>
      <c r="I358" s="20"/>
      <c r="J358" s="21" t="s">
        <v>1077</v>
      </c>
      <c r="K358" s="22" t="s">
        <v>1089</v>
      </c>
      <c r="L358" s="21" t="s">
        <v>1090</v>
      </c>
      <c r="M358" s="23" t="s">
        <v>475</v>
      </c>
      <c r="N358" s="24">
        <f t="shared" si="92"/>
        <v>1986</v>
      </c>
      <c r="O358" s="25">
        <v>31744</v>
      </c>
      <c r="P358" s="23" t="s">
        <v>75</v>
      </c>
      <c r="Q358" s="23" t="s">
        <v>75</v>
      </c>
      <c r="R358" s="23" t="s">
        <v>75</v>
      </c>
      <c r="S358" s="23" t="s">
        <v>75</v>
      </c>
      <c r="T358" s="23" t="s">
        <v>75</v>
      </c>
      <c r="U358" s="23" t="s">
        <v>75</v>
      </c>
      <c r="V358" s="19">
        <v>1</v>
      </c>
      <c r="W358" s="19">
        <f t="shared" si="93"/>
        <v>0</v>
      </c>
      <c r="X358" s="19">
        <f t="shared" si="94"/>
        <v>0</v>
      </c>
      <c r="Y358" s="19">
        <f t="shared" si="95"/>
        <v>0</v>
      </c>
      <c r="Z358" s="19">
        <v>-1</v>
      </c>
      <c r="AA358" s="19">
        <v>-2</v>
      </c>
      <c r="AB358" s="19">
        <v>0</v>
      </c>
      <c r="AC358" s="19">
        <v>0</v>
      </c>
      <c r="AD358" s="19">
        <v>1</v>
      </c>
      <c r="AE358" s="19">
        <v>0</v>
      </c>
      <c r="AF358" s="19">
        <v>0</v>
      </c>
      <c r="AG358" s="19">
        <v>0</v>
      </c>
      <c r="AH358" s="19">
        <v>0</v>
      </c>
      <c r="AI358" s="19">
        <v>0</v>
      </c>
      <c r="AJ358" s="18" t="s">
        <v>128</v>
      </c>
      <c r="AK358" s="18" t="s">
        <v>617</v>
      </c>
      <c r="AL358" s="21" t="s">
        <v>1078</v>
      </c>
      <c r="AM358" s="19">
        <f t="shared" si="96"/>
        <v>1</v>
      </c>
      <c r="AN358" s="19">
        <v>1</v>
      </c>
      <c r="AO358" s="26">
        <v>0</v>
      </c>
      <c r="AP358" s="19">
        <v>1</v>
      </c>
      <c r="AQ358" s="19">
        <v>1</v>
      </c>
      <c r="AR358" s="19">
        <v>1</v>
      </c>
      <c r="AS358" s="19">
        <v>0</v>
      </c>
      <c r="AT358" s="19">
        <v>-2</v>
      </c>
      <c r="AU358" s="26">
        <v>-3</v>
      </c>
      <c r="AV358" s="19">
        <v>0</v>
      </c>
      <c r="AW358" s="26">
        <v>0</v>
      </c>
      <c r="AX358" s="19">
        <v>0</v>
      </c>
      <c r="AY358" s="19">
        <v>0</v>
      </c>
      <c r="AZ358" s="19">
        <v>1</v>
      </c>
      <c r="BA358" s="19">
        <v>1</v>
      </c>
      <c r="BB358" s="19">
        <v>0</v>
      </c>
      <c r="BC358" s="19">
        <v>1</v>
      </c>
      <c r="BD358" s="28"/>
      <c r="BE358" s="20"/>
      <c r="BF358" s="18" t="s">
        <v>1079</v>
      </c>
      <c r="BG358" s="20"/>
      <c r="BH358" s="18" t="s">
        <v>1089</v>
      </c>
      <c r="BI358" s="26">
        <v>1</v>
      </c>
      <c r="BJ358" s="19">
        <v>-1</v>
      </c>
      <c r="BK358" s="20"/>
      <c r="BL358" s="20"/>
      <c r="BM358" s="20"/>
      <c r="BN358" s="20"/>
      <c r="BO358" s="20"/>
    </row>
    <row r="359" spans="1:67" ht="112" hidden="1" x14ac:dyDescent="0.2">
      <c r="A359" s="18" t="s">
        <v>228</v>
      </c>
      <c r="B359" s="20"/>
      <c r="C359" s="21" t="s">
        <v>1099</v>
      </c>
      <c r="D359" s="18" t="s">
        <v>124</v>
      </c>
      <c r="E359" s="18" t="s">
        <v>1076</v>
      </c>
      <c r="F359" s="19">
        <v>1</v>
      </c>
      <c r="G359" s="19">
        <v>0</v>
      </c>
      <c r="H359" s="20"/>
      <c r="I359" s="20"/>
      <c r="J359" s="21" t="s">
        <v>1077</v>
      </c>
      <c r="K359" s="22" t="s">
        <v>1089</v>
      </c>
      <c r="L359" s="21" t="s">
        <v>1090</v>
      </c>
      <c r="M359" s="23" t="s">
        <v>475</v>
      </c>
      <c r="N359" s="24">
        <f t="shared" si="92"/>
        <v>1986</v>
      </c>
      <c r="O359" s="25">
        <v>31744</v>
      </c>
      <c r="P359" s="23" t="s">
        <v>75</v>
      </c>
      <c r="Q359" s="23" t="s">
        <v>75</v>
      </c>
      <c r="R359" s="23" t="s">
        <v>75</v>
      </c>
      <c r="S359" s="23" t="s">
        <v>75</v>
      </c>
      <c r="T359" s="23" t="s">
        <v>75</v>
      </c>
      <c r="U359" s="23" t="s">
        <v>75</v>
      </c>
      <c r="V359" s="19">
        <v>1</v>
      </c>
      <c r="W359" s="19">
        <f t="shared" si="93"/>
        <v>0</v>
      </c>
      <c r="X359" s="19">
        <f t="shared" si="94"/>
        <v>0</v>
      </c>
      <c r="Y359" s="19">
        <f t="shared" si="95"/>
        <v>0</v>
      </c>
      <c r="Z359" s="19">
        <v>-1</v>
      </c>
      <c r="AA359" s="19">
        <v>-2</v>
      </c>
      <c r="AB359" s="19">
        <v>0</v>
      </c>
      <c r="AC359" s="19">
        <v>0</v>
      </c>
      <c r="AD359" s="19">
        <v>1</v>
      </c>
      <c r="AE359" s="19">
        <v>0</v>
      </c>
      <c r="AF359" s="19">
        <v>0</v>
      </c>
      <c r="AG359" s="19">
        <v>0</v>
      </c>
      <c r="AH359" s="19">
        <v>0</v>
      </c>
      <c r="AI359" s="19">
        <v>0</v>
      </c>
      <c r="AJ359" s="18" t="s">
        <v>128</v>
      </c>
      <c r="AK359" s="18" t="s">
        <v>617</v>
      </c>
      <c r="AL359" s="21" t="s">
        <v>1078</v>
      </c>
      <c r="AM359" s="19">
        <f t="shared" si="96"/>
        <v>1</v>
      </c>
      <c r="AN359" s="19">
        <v>1</v>
      </c>
      <c r="AO359" s="26">
        <v>0</v>
      </c>
      <c r="AP359" s="19">
        <v>1</v>
      </c>
      <c r="AQ359" s="19">
        <v>1</v>
      </c>
      <c r="AR359" s="19">
        <v>1</v>
      </c>
      <c r="AS359" s="19">
        <v>0</v>
      </c>
      <c r="AT359" s="19">
        <v>-2</v>
      </c>
      <c r="AU359" s="26">
        <v>-3</v>
      </c>
      <c r="AV359" s="19">
        <v>0</v>
      </c>
      <c r="AW359" s="26">
        <v>0</v>
      </c>
      <c r="AX359" s="19">
        <v>0</v>
      </c>
      <c r="AY359" s="19">
        <v>0</v>
      </c>
      <c r="AZ359" s="19">
        <v>1</v>
      </c>
      <c r="BA359" s="19">
        <v>1</v>
      </c>
      <c r="BB359" s="19">
        <v>0</v>
      </c>
      <c r="BC359" s="19">
        <v>1</v>
      </c>
      <c r="BD359" s="28"/>
      <c r="BE359" s="20"/>
      <c r="BF359" s="18" t="s">
        <v>1079</v>
      </c>
      <c r="BG359" s="20"/>
      <c r="BH359" s="18" t="s">
        <v>1089</v>
      </c>
      <c r="BI359" s="26">
        <v>1</v>
      </c>
      <c r="BJ359" s="19">
        <v>-1</v>
      </c>
      <c r="BK359" s="20"/>
      <c r="BL359" s="20"/>
      <c r="BM359" s="20"/>
      <c r="BN359" s="20"/>
      <c r="BO359" s="20"/>
    </row>
    <row r="360" spans="1:67" ht="112" hidden="1" x14ac:dyDescent="0.2">
      <c r="A360" s="18" t="s">
        <v>228</v>
      </c>
      <c r="B360" s="20"/>
      <c r="C360" s="21" t="s">
        <v>1100</v>
      </c>
      <c r="D360" s="18" t="s">
        <v>124</v>
      </c>
      <c r="E360" s="18" t="s">
        <v>1076</v>
      </c>
      <c r="F360" s="19">
        <v>1</v>
      </c>
      <c r="G360" s="19">
        <v>0</v>
      </c>
      <c r="H360" s="20"/>
      <c r="I360" s="20"/>
      <c r="J360" s="21" t="s">
        <v>1077</v>
      </c>
      <c r="K360" s="22" t="s">
        <v>1089</v>
      </c>
      <c r="L360" s="21" t="s">
        <v>1090</v>
      </c>
      <c r="M360" s="23" t="s">
        <v>475</v>
      </c>
      <c r="N360" s="24">
        <f t="shared" si="92"/>
        <v>1986</v>
      </c>
      <c r="O360" s="25">
        <v>31744</v>
      </c>
      <c r="P360" s="23" t="s">
        <v>75</v>
      </c>
      <c r="Q360" s="23" t="s">
        <v>75</v>
      </c>
      <c r="R360" s="23" t="s">
        <v>75</v>
      </c>
      <c r="S360" s="23" t="s">
        <v>75</v>
      </c>
      <c r="T360" s="23" t="s">
        <v>75</v>
      </c>
      <c r="U360" s="23" t="s">
        <v>75</v>
      </c>
      <c r="V360" s="19">
        <v>1</v>
      </c>
      <c r="W360" s="19">
        <f t="shared" si="93"/>
        <v>0</v>
      </c>
      <c r="X360" s="19">
        <f t="shared" si="94"/>
        <v>0</v>
      </c>
      <c r="Y360" s="19">
        <f t="shared" si="95"/>
        <v>0</v>
      </c>
      <c r="Z360" s="19">
        <v>-1</v>
      </c>
      <c r="AA360" s="19">
        <v>-2</v>
      </c>
      <c r="AB360" s="19">
        <v>0</v>
      </c>
      <c r="AC360" s="19">
        <v>0</v>
      </c>
      <c r="AD360" s="19">
        <v>1</v>
      </c>
      <c r="AE360" s="19">
        <v>0</v>
      </c>
      <c r="AF360" s="19">
        <v>0</v>
      </c>
      <c r="AG360" s="19">
        <v>0</v>
      </c>
      <c r="AH360" s="19">
        <v>0</v>
      </c>
      <c r="AI360" s="19">
        <v>0</v>
      </c>
      <c r="AJ360" s="18" t="s">
        <v>128</v>
      </c>
      <c r="AK360" s="18" t="s">
        <v>617</v>
      </c>
      <c r="AL360" s="21" t="s">
        <v>1078</v>
      </c>
      <c r="AM360" s="19">
        <f t="shared" si="96"/>
        <v>1</v>
      </c>
      <c r="AN360" s="19">
        <v>1</v>
      </c>
      <c r="AO360" s="26">
        <v>0</v>
      </c>
      <c r="AP360" s="19">
        <v>1</v>
      </c>
      <c r="AQ360" s="19">
        <v>1</v>
      </c>
      <c r="AR360" s="19">
        <v>1</v>
      </c>
      <c r="AS360" s="19">
        <v>0</v>
      </c>
      <c r="AT360" s="19">
        <v>-2</v>
      </c>
      <c r="AU360" s="26">
        <v>-3</v>
      </c>
      <c r="AV360" s="19">
        <v>0</v>
      </c>
      <c r="AW360" s="26">
        <v>0</v>
      </c>
      <c r="AX360" s="19">
        <v>0</v>
      </c>
      <c r="AY360" s="19">
        <v>0</v>
      </c>
      <c r="AZ360" s="19">
        <v>1</v>
      </c>
      <c r="BA360" s="19">
        <v>1</v>
      </c>
      <c r="BB360" s="19">
        <v>0</v>
      </c>
      <c r="BC360" s="19">
        <v>1</v>
      </c>
      <c r="BD360" s="28"/>
      <c r="BE360" s="20"/>
      <c r="BF360" s="18" t="s">
        <v>1079</v>
      </c>
      <c r="BG360" s="20"/>
      <c r="BH360" s="18" t="s">
        <v>1089</v>
      </c>
      <c r="BI360" s="26">
        <v>1</v>
      </c>
      <c r="BJ360" s="19">
        <v>-1</v>
      </c>
      <c r="BK360" s="20"/>
      <c r="BL360" s="20"/>
      <c r="BM360" s="20"/>
      <c r="BN360" s="20"/>
      <c r="BO360" s="20"/>
    </row>
    <row r="361" spans="1:67" ht="112" hidden="1" x14ac:dyDescent="0.2">
      <c r="A361" s="18" t="s">
        <v>228</v>
      </c>
      <c r="B361" s="20"/>
      <c r="C361" s="21" t="s">
        <v>1101</v>
      </c>
      <c r="D361" s="18" t="s">
        <v>124</v>
      </c>
      <c r="E361" s="18" t="s">
        <v>1076</v>
      </c>
      <c r="F361" s="19">
        <v>1</v>
      </c>
      <c r="G361" s="19">
        <v>0</v>
      </c>
      <c r="H361" s="20"/>
      <c r="I361" s="20"/>
      <c r="J361" s="21" t="s">
        <v>1077</v>
      </c>
      <c r="K361" s="22" t="s">
        <v>1089</v>
      </c>
      <c r="L361" s="21" t="s">
        <v>1090</v>
      </c>
      <c r="M361" s="23" t="s">
        <v>475</v>
      </c>
      <c r="N361" s="24">
        <f t="shared" si="92"/>
        <v>1986</v>
      </c>
      <c r="O361" s="25">
        <v>31744</v>
      </c>
      <c r="P361" s="23" t="s">
        <v>75</v>
      </c>
      <c r="Q361" s="23" t="s">
        <v>75</v>
      </c>
      <c r="R361" s="23" t="s">
        <v>75</v>
      </c>
      <c r="S361" s="23" t="s">
        <v>75</v>
      </c>
      <c r="T361" s="23" t="s">
        <v>75</v>
      </c>
      <c r="U361" s="23" t="s">
        <v>75</v>
      </c>
      <c r="V361" s="19">
        <v>1</v>
      </c>
      <c r="W361" s="19">
        <f t="shared" si="93"/>
        <v>0</v>
      </c>
      <c r="X361" s="19">
        <f t="shared" si="94"/>
        <v>0</v>
      </c>
      <c r="Y361" s="19">
        <f t="shared" si="95"/>
        <v>0</v>
      </c>
      <c r="Z361" s="19">
        <v>-1</v>
      </c>
      <c r="AA361" s="19">
        <v>-2</v>
      </c>
      <c r="AB361" s="19">
        <v>0</v>
      </c>
      <c r="AC361" s="19">
        <v>0</v>
      </c>
      <c r="AD361" s="19">
        <v>1</v>
      </c>
      <c r="AE361" s="19">
        <v>0</v>
      </c>
      <c r="AF361" s="19">
        <v>0</v>
      </c>
      <c r="AG361" s="19">
        <v>0</v>
      </c>
      <c r="AH361" s="19">
        <v>0</v>
      </c>
      <c r="AI361" s="19">
        <v>0</v>
      </c>
      <c r="AJ361" s="18" t="s">
        <v>128</v>
      </c>
      <c r="AK361" s="18" t="s">
        <v>617</v>
      </c>
      <c r="AL361" s="21" t="s">
        <v>1078</v>
      </c>
      <c r="AM361" s="19">
        <f t="shared" si="96"/>
        <v>1</v>
      </c>
      <c r="AN361" s="19">
        <v>1</v>
      </c>
      <c r="AO361" s="26">
        <v>0</v>
      </c>
      <c r="AP361" s="19">
        <v>1</v>
      </c>
      <c r="AQ361" s="19">
        <v>1</v>
      </c>
      <c r="AR361" s="19">
        <v>1</v>
      </c>
      <c r="AS361" s="19">
        <v>0</v>
      </c>
      <c r="AT361" s="19">
        <v>-2</v>
      </c>
      <c r="AU361" s="26">
        <v>-3</v>
      </c>
      <c r="AV361" s="19">
        <v>0</v>
      </c>
      <c r="AW361" s="26">
        <v>0</v>
      </c>
      <c r="AX361" s="19">
        <v>0</v>
      </c>
      <c r="AY361" s="19">
        <v>0</v>
      </c>
      <c r="AZ361" s="19">
        <v>1</v>
      </c>
      <c r="BA361" s="19">
        <v>1</v>
      </c>
      <c r="BB361" s="19">
        <v>0</v>
      </c>
      <c r="BC361" s="19">
        <v>1</v>
      </c>
      <c r="BD361" s="28"/>
      <c r="BE361" s="20"/>
      <c r="BF361" s="18" t="s">
        <v>1079</v>
      </c>
      <c r="BG361" s="20"/>
      <c r="BH361" s="18" t="s">
        <v>1089</v>
      </c>
      <c r="BI361" s="26">
        <v>1</v>
      </c>
      <c r="BJ361" s="19">
        <v>-1</v>
      </c>
      <c r="BK361" s="20"/>
      <c r="BL361" s="20"/>
      <c r="BM361" s="20"/>
      <c r="BN361" s="20"/>
      <c r="BO361" s="20"/>
    </row>
    <row r="362" spans="1:67" ht="112" hidden="1" x14ac:dyDescent="0.2">
      <c r="A362" s="18" t="s">
        <v>228</v>
      </c>
      <c r="B362" s="20"/>
      <c r="C362" s="21" t="s">
        <v>1102</v>
      </c>
      <c r="D362" s="18" t="s">
        <v>124</v>
      </c>
      <c r="E362" s="18" t="s">
        <v>1076</v>
      </c>
      <c r="F362" s="19">
        <v>1</v>
      </c>
      <c r="G362" s="19">
        <v>0</v>
      </c>
      <c r="H362" s="20"/>
      <c r="I362" s="20"/>
      <c r="J362" s="21" t="s">
        <v>1077</v>
      </c>
      <c r="K362" s="22" t="s">
        <v>1089</v>
      </c>
      <c r="L362" s="21" t="s">
        <v>1090</v>
      </c>
      <c r="M362" s="23" t="s">
        <v>475</v>
      </c>
      <c r="N362" s="24">
        <f t="shared" si="92"/>
        <v>1986</v>
      </c>
      <c r="O362" s="25">
        <v>31744</v>
      </c>
      <c r="P362" s="23" t="s">
        <v>75</v>
      </c>
      <c r="Q362" s="23" t="s">
        <v>75</v>
      </c>
      <c r="R362" s="23" t="s">
        <v>75</v>
      </c>
      <c r="S362" s="23" t="s">
        <v>75</v>
      </c>
      <c r="T362" s="23" t="s">
        <v>75</v>
      </c>
      <c r="U362" s="23" t="s">
        <v>75</v>
      </c>
      <c r="V362" s="19">
        <v>1</v>
      </c>
      <c r="W362" s="19">
        <f t="shared" si="93"/>
        <v>0</v>
      </c>
      <c r="X362" s="19">
        <f t="shared" si="94"/>
        <v>0</v>
      </c>
      <c r="Y362" s="19">
        <f t="shared" si="95"/>
        <v>0</v>
      </c>
      <c r="Z362" s="19">
        <v>-1</v>
      </c>
      <c r="AA362" s="19">
        <v>-2</v>
      </c>
      <c r="AB362" s="19">
        <v>0</v>
      </c>
      <c r="AC362" s="19">
        <v>0</v>
      </c>
      <c r="AD362" s="19">
        <v>1</v>
      </c>
      <c r="AE362" s="19">
        <v>0</v>
      </c>
      <c r="AF362" s="19">
        <v>0</v>
      </c>
      <c r="AG362" s="19">
        <v>0</v>
      </c>
      <c r="AH362" s="19">
        <v>0</v>
      </c>
      <c r="AI362" s="19">
        <v>0</v>
      </c>
      <c r="AJ362" s="18" t="s">
        <v>128</v>
      </c>
      <c r="AK362" s="18" t="s">
        <v>617</v>
      </c>
      <c r="AL362" s="21" t="s">
        <v>1078</v>
      </c>
      <c r="AM362" s="19">
        <f t="shared" si="96"/>
        <v>1</v>
      </c>
      <c r="AN362" s="19">
        <v>1</v>
      </c>
      <c r="AO362" s="26">
        <v>0</v>
      </c>
      <c r="AP362" s="19">
        <v>1</v>
      </c>
      <c r="AQ362" s="19">
        <v>1</v>
      </c>
      <c r="AR362" s="19">
        <v>1</v>
      </c>
      <c r="AS362" s="19">
        <v>0</v>
      </c>
      <c r="AT362" s="19">
        <v>-2</v>
      </c>
      <c r="AU362" s="26">
        <v>-3</v>
      </c>
      <c r="AV362" s="19">
        <v>0</v>
      </c>
      <c r="AW362" s="26">
        <v>0</v>
      </c>
      <c r="AX362" s="19">
        <v>0</v>
      </c>
      <c r="AY362" s="19">
        <v>0</v>
      </c>
      <c r="AZ362" s="19">
        <v>1</v>
      </c>
      <c r="BA362" s="19">
        <v>1</v>
      </c>
      <c r="BB362" s="19">
        <v>0</v>
      </c>
      <c r="BC362" s="19">
        <v>1</v>
      </c>
      <c r="BD362" s="28"/>
      <c r="BE362" s="20"/>
      <c r="BF362" s="18" t="s">
        <v>1079</v>
      </c>
      <c r="BG362" s="20"/>
      <c r="BH362" s="18" t="s">
        <v>1089</v>
      </c>
      <c r="BI362" s="26">
        <v>1</v>
      </c>
      <c r="BJ362" s="19">
        <v>-1</v>
      </c>
      <c r="BK362" s="20"/>
      <c r="BL362" s="20"/>
      <c r="BM362" s="20"/>
      <c r="BN362" s="20"/>
      <c r="BO362" s="20"/>
    </row>
    <row r="363" spans="1:67" ht="112" hidden="1" x14ac:dyDescent="0.2">
      <c r="A363" s="18" t="s">
        <v>228</v>
      </c>
      <c r="B363" s="20"/>
      <c r="C363" s="21" t="s">
        <v>1103</v>
      </c>
      <c r="D363" s="18" t="s">
        <v>124</v>
      </c>
      <c r="E363" s="18" t="s">
        <v>1076</v>
      </c>
      <c r="F363" s="19">
        <v>1</v>
      </c>
      <c r="G363" s="19">
        <v>0</v>
      </c>
      <c r="H363" s="20"/>
      <c r="I363" s="20"/>
      <c r="J363" s="21" t="s">
        <v>1077</v>
      </c>
      <c r="K363" s="22" t="s">
        <v>1089</v>
      </c>
      <c r="L363" s="21" t="s">
        <v>1090</v>
      </c>
      <c r="M363" s="23" t="s">
        <v>475</v>
      </c>
      <c r="N363" s="24">
        <f t="shared" si="92"/>
        <v>1986</v>
      </c>
      <c r="O363" s="25">
        <v>31744</v>
      </c>
      <c r="P363" s="23" t="s">
        <v>75</v>
      </c>
      <c r="Q363" s="23" t="s">
        <v>75</v>
      </c>
      <c r="R363" s="23" t="s">
        <v>75</v>
      </c>
      <c r="S363" s="23" t="s">
        <v>75</v>
      </c>
      <c r="T363" s="23" t="s">
        <v>75</v>
      </c>
      <c r="U363" s="23" t="s">
        <v>75</v>
      </c>
      <c r="V363" s="19">
        <v>1</v>
      </c>
      <c r="W363" s="19">
        <f t="shared" si="93"/>
        <v>0</v>
      </c>
      <c r="X363" s="19">
        <f t="shared" si="94"/>
        <v>0</v>
      </c>
      <c r="Y363" s="19">
        <f t="shared" si="95"/>
        <v>0</v>
      </c>
      <c r="Z363" s="19">
        <v>-1</v>
      </c>
      <c r="AA363" s="19">
        <v>-2</v>
      </c>
      <c r="AB363" s="19">
        <v>0</v>
      </c>
      <c r="AC363" s="19">
        <v>0</v>
      </c>
      <c r="AD363" s="19">
        <v>1</v>
      </c>
      <c r="AE363" s="19">
        <v>0</v>
      </c>
      <c r="AF363" s="19">
        <v>0</v>
      </c>
      <c r="AG363" s="19">
        <v>0</v>
      </c>
      <c r="AH363" s="19">
        <v>0</v>
      </c>
      <c r="AI363" s="19">
        <v>0</v>
      </c>
      <c r="AJ363" s="18" t="s">
        <v>128</v>
      </c>
      <c r="AK363" s="18" t="s">
        <v>617</v>
      </c>
      <c r="AL363" s="21" t="s">
        <v>1078</v>
      </c>
      <c r="AM363" s="19">
        <f t="shared" si="96"/>
        <v>1</v>
      </c>
      <c r="AN363" s="19">
        <v>1</v>
      </c>
      <c r="AO363" s="26">
        <v>0</v>
      </c>
      <c r="AP363" s="19">
        <v>1</v>
      </c>
      <c r="AQ363" s="19">
        <v>1</v>
      </c>
      <c r="AR363" s="19">
        <v>1</v>
      </c>
      <c r="AS363" s="19">
        <v>0</v>
      </c>
      <c r="AT363" s="19">
        <v>-2</v>
      </c>
      <c r="AU363" s="26">
        <v>-3</v>
      </c>
      <c r="AV363" s="19">
        <v>0</v>
      </c>
      <c r="AW363" s="26">
        <v>0</v>
      </c>
      <c r="AX363" s="19">
        <v>0</v>
      </c>
      <c r="AY363" s="19">
        <v>0</v>
      </c>
      <c r="AZ363" s="19">
        <v>1</v>
      </c>
      <c r="BA363" s="19">
        <v>1</v>
      </c>
      <c r="BB363" s="19">
        <v>0</v>
      </c>
      <c r="BC363" s="19">
        <v>1</v>
      </c>
      <c r="BD363" s="28"/>
      <c r="BE363" s="20"/>
      <c r="BF363" s="18" t="s">
        <v>1079</v>
      </c>
      <c r="BG363" s="20"/>
      <c r="BH363" s="18" t="s">
        <v>1089</v>
      </c>
      <c r="BI363" s="26">
        <v>1</v>
      </c>
      <c r="BJ363" s="19">
        <v>-1</v>
      </c>
      <c r="BK363" s="20"/>
      <c r="BL363" s="20"/>
      <c r="BM363" s="20"/>
      <c r="BN363" s="20"/>
      <c r="BO363" s="20"/>
    </row>
    <row r="364" spans="1:67" ht="112" hidden="1" x14ac:dyDescent="0.2">
      <c r="A364" s="18" t="s">
        <v>228</v>
      </c>
      <c r="B364" s="20"/>
      <c r="C364" s="21" t="s">
        <v>1104</v>
      </c>
      <c r="D364" s="18" t="s">
        <v>124</v>
      </c>
      <c r="E364" s="18" t="s">
        <v>1076</v>
      </c>
      <c r="F364" s="19">
        <v>1</v>
      </c>
      <c r="G364" s="19">
        <v>0</v>
      </c>
      <c r="H364" s="20"/>
      <c r="I364" s="20"/>
      <c r="J364" s="21" t="s">
        <v>1077</v>
      </c>
      <c r="K364" s="22" t="s">
        <v>1089</v>
      </c>
      <c r="L364" s="21" t="s">
        <v>1090</v>
      </c>
      <c r="M364" s="23" t="s">
        <v>475</v>
      </c>
      <c r="N364" s="24">
        <f t="shared" si="92"/>
        <v>1986</v>
      </c>
      <c r="O364" s="25">
        <v>31744</v>
      </c>
      <c r="P364" s="23" t="s">
        <v>75</v>
      </c>
      <c r="Q364" s="23" t="s">
        <v>75</v>
      </c>
      <c r="R364" s="23" t="s">
        <v>75</v>
      </c>
      <c r="S364" s="23" t="s">
        <v>75</v>
      </c>
      <c r="T364" s="23" t="s">
        <v>75</v>
      </c>
      <c r="U364" s="23" t="s">
        <v>75</v>
      </c>
      <c r="V364" s="19">
        <v>1</v>
      </c>
      <c r="W364" s="19">
        <f t="shared" si="93"/>
        <v>0</v>
      </c>
      <c r="X364" s="19">
        <f t="shared" si="94"/>
        <v>0</v>
      </c>
      <c r="Y364" s="19">
        <f t="shared" si="95"/>
        <v>0</v>
      </c>
      <c r="Z364" s="19">
        <v>-1</v>
      </c>
      <c r="AA364" s="19">
        <v>-2</v>
      </c>
      <c r="AB364" s="19">
        <v>0</v>
      </c>
      <c r="AC364" s="19">
        <v>0</v>
      </c>
      <c r="AD364" s="19">
        <v>1</v>
      </c>
      <c r="AE364" s="19">
        <v>0</v>
      </c>
      <c r="AF364" s="19">
        <v>0</v>
      </c>
      <c r="AG364" s="19">
        <v>0</v>
      </c>
      <c r="AH364" s="19">
        <v>0</v>
      </c>
      <c r="AI364" s="19">
        <v>0</v>
      </c>
      <c r="AJ364" s="18" t="s">
        <v>128</v>
      </c>
      <c r="AK364" s="18" t="s">
        <v>617</v>
      </c>
      <c r="AL364" s="21" t="s">
        <v>1078</v>
      </c>
      <c r="AM364" s="19">
        <f t="shared" si="96"/>
        <v>1</v>
      </c>
      <c r="AN364" s="19">
        <v>1</v>
      </c>
      <c r="AO364" s="26">
        <v>0</v>
      </c>
      <c r="AP364" s="19">
        <v>1</v>
      </c>
      <c r="AQ364" s="19">
        <v>1</v>
      </c>
      <c r="AR364" s="19">
        <v>1</v>
      </c>
      <c r="AS364" s="19">
        <v>0</v>
      </c>
      <c r="AT364" s="19">
        <v>-2</v>
      </c>
      <c r="AU364" s="26">
        <v>-3</v>
      </c>
      <c r="AV364" s="19">
        <v>0</v>
      </c>
      <c r="AW364" s="26">
        <v>0</v>
      </c>
      <c r="AX364" s="19">
        <v>0</v>
      </c>
      <c r="AY364" s="19">
        <v>0</v>
      </c>
      <c r="AZ364" s="19">
        <v>1</v>
      </c>
      <c r="BA364" s="19">
        <v>1</v>
      </c>
      <c r="BB364" s="19">
        <v>0</v>
      </c>
      <c r="BC364" s="19">
        <v>1</v>
      </c>
      <c r="BD364" s="28"/>
      <c r="BE364" s="20"/>
      <c r="BF364" s="18" t="s">
        <v>1079</v>
      </c>
      <c r="BG364" s="20"/>
      <c r="BH364" s="18" t="s">
        <v>1089</v>
      </c>
      <c r="BI364" s="26">
        <v>1</v>
      </c>
      <c r="BJ364" s="19">
        <v>-1</v>
      </c>
      <c r="BK364" s="20"/>
      <c r="BL364" s="20"/>
      <c r="BM364" s="20"/>
      <c r="BN364" s="20"/>
      <c r="BO364" s="20"/>
    </row>
    <row r="365" spans="1:67" ht="112" hidden="1" x14ac:dyDescent="0.2">
      <c r="A365" s="18" t="s">
        <v>228</v>
      </c>
      <c r="B365" s="20"/>
      <c r="C365" s="21" t="s">
        <v>1105</v>
      </c>
      <c r="D365" s="18" t="s">
        <v>124</v>
      </c>
      <c r="E365" s="18" t="s">
        <v>1076</v>
      </c>
      <c r="F365" s="19">
        <v>1</v>
      </c>
      <c r="G365" s="19">
        <v>0</v>
      </c>
      <c r="H365" s="20"/>
      <c r="I365" s="20"/>
      <c r="J365" s="21" t="s">
        <v>1077</v>
      </c>
      <c r="K365" s="22" t="s">
        <v>1089</v>
      </c>
      <c r="L365" s="21" t="s">
        <v>1090</v>
      </c>
      <c r="M365" s="23" t="s">
        <v>475</v>
      </c>
      <c r="N365" s="24">
        <f t="shared" si="92"/>
        <v>1986</v>
      </c>
      <c r="O365" s="25">
        <v>31744</v>
      </c>
      <c r="P365" s="23" t="s">
        <v>75</v>
      </c>
      <c r="Q365" s="23" t="s">
        <v>75</v>
      </c>
      <c r="R365" s="23" t="s">
        <v>75</v>
      </c>
      <c r="S365" s="23" t="s">
        <v>75</v>
      </c>
      <c r="T365" s="23" t="s">
        <v>75</v>
      </c>
      <c r="U365" s="23" t="s">
        <v>75</v>
      </c>
      <c r="V365" s="19">
        <v>1</v>
      </c>
      <c r="W365" s="19">
        <f t="shared" si="93"/>
        <v>0</v>
      </c>
      <c r="X365" s="19">
        <f t="shared" si="94"/>
        <v>0</v>
      </c>
      <c r="Y365" s="19">
        <f t="shared" si="95"/>
        <v>0</v>
      </c>
      <c r="Z365" s="19">
        <v>-1</v>
      </c>
      <c r="AA365" s="19">
        <v>-2</v>
      </c>
      <c r="AB365" s="19">
        <v>0</v>
      </c>
      <c r="AC365" s="19">
        <v>0</v>
      </c>
      <c r="AD365" s="19">
        <v>1</v>
      </c>
      <c r="AE365" s="19">
        <v>0</v>
      </c>
      <c r="AF365" s="19">
        <v>0</v>
      </c>
      <c r="AG365" s="19">
        <v>0</v>
      </c>
      <c r="AH365" s="19">
        <v>0</v>
      </c>
      <c r="AI365" s="19">
        <v>0</v>
      </c>
      <c r="AJ365" s="18" t="s">
        <v>128</v>
      </c>
      <c r="AK365" s="18" t="s">
        <v>617</v>
      </c>
      <c r="AL365" s="21" t="s">
        <v>1078</v>
      </c>
      <c r="AM365" s="19">
        <f t="shared" si="96"/>
        <v>1</v>
      </c>
      <c r="AN365" s="19">
        <v>1</v>
      </c>
      <c r="AO365" s="26">
        <v>0</v>
      </c>
      <c r="AP365" s="19">
        <v>1</v>
      </c>
      <c r="AQ365" s="19">
        <v>1</v>
      </c>
      <c r="AR365" s="19">
        <v>1</v>
      </c>
      <c r="AS365" s="19">
        <v>0</v>
      </c>
      <c r="AT365" s="19">
        <v>-2</v>
      </c>
      <c r="AU365" s="26">
        <v>-3</v>
      </c>
      <c r="AV365" s="19">
        <v>0</v>
      </c>
      <c r="AW365" s="26">
        <v>0</v>
      </c>
      <c r="AX365" s="19">
        <v>0</v>
      </c>
      <c r="AY365" s="19">
        <v>0</v>
      </c>
      <c r="AZ365" s="19">
        <v>1</v>
      </c>
      <c r="BA365" s="19">
        <v>1</v>
      </c>
      <c r="BB365" s="19">
        <v>0</v>
      </c>
      <c r="BC365" s="19">
        <v>1</v>
      </c>
      <c r="BD365" s="28"/>
      <c r="BE365" s="20"/>
      <c r="BF365" s="18" t="s">
        <v>1079</v>
      </c>
      <c r="BG365" s="20"/>
      <c r="BH365" s="18" t="s">
        <v>1089</v>
      </c>
      <c r="BI365" s="26">
        <v>1</v>
      </c>
      <c r="BJ365" s="19">
        <v>-1</v>
      </c>
      <c r="BK365" s="20"/>
      <c r="BL365" s="20"/>
      <c r="BM365" s="20"/>
      <c r="BN365" s="20"/>
      <c r="BO365" s="20"/>
    </row>
    <row r="366" spans="1:67" ht="64" hidden="1" x14ac:dyDescent="0.2">
      <c r="A366" s="17" t="s">
        <v>78</v>
      </c>
      <c r="B366" s="42"/>
      <c r="C366" s="64" t="s">
        <v>2396</v>
      </c>
      <c r="D366" s="18" t="s">
        <v>409</v>
      </c>
      <c r="E366" s="18" t="s">
        <v>302</v>
      </c>
      <c r="F366" s="19">
        <v>1</v>
      </c>
      <c r="G366" s="19">
        <v>0</v>
      </c>
      <c r="H366" s="19">
        <v>0</v>
      </c>
      <c r="I366" s="20"/>
      <c r="J366" s="21" t="s">
        <v>472</v>
      </c>
      <c r="K366" s="22" t="s">
        <v>2311</v>
      </c>
      <c r="L366" s="18" t="s">
        <v>2312</v>
      </c>
      <c r="M366" s="25"/>
      <c r="N366" s="24">
        <f t="shared" si="92"/>
        <v>1992</v>
      </c>
      <c r="O366" s="25">
        <v>33604</v>
      </c>
      <c r="P366" s="23" t="s">
        <v>75</v>
      </c>
      <c r="Q366" s="23" t="s">
        <v>75</v>
      </c>
      <c r="R366" s="23" t="s">
        <v>75</v>
      </c>
      <c r="S366" s="23" t="s">
        <v>75</v>
      </c>
      <c r="T366" s="23" t="s">
        <v>75</v>
      </c>
      <c r="U366" s="23" t="s">
        <v>75</v>
      </c>
      <c r="V366" s="26">
        <v>1</v>
      </c>
      <c r="W366" s="19">
        <f t="shared" si="93"/>
        <v>0</v>
      </c>
      <c r="X366" s="19">
        <f t="shared" si="94"/>
        <v>0</v>
      </c>
      <c r="Y366" s="19">
        <f t="shared" si="95"/>
        <v>0</v>
      </c>
      <c r="Z366" s="26">
        <v>-1</v>
      </c>
      <c r="AA366" s="19">
        <v>-2</v>
      </c>
      <c r="AB366" s="26">
        <v>0</v>
      </c>
      <c r="AC366" s="26">
        <v>1</v>
      </c>
      <c r="AD366" s="26">
        <v>0</v>
      </c>
      <c r="AE366" s="26">
        <v>0</v>
      </c>
      <c r="AF366" s="26">
        <v>0</v>
      </c>
      <c r="AG366" s="19">
        <v>0</v>
      </c>
      <c r="AH366" s="26">
        <v>1</v>
      </c>
      <c r="AI366" s="26">
        <v>0</v>
      </c>
      <c r="AJ366" s="18" t="s">
        <v>97</v>
      </c>
      <c r="AK366" s="18" t="s">
        <v>77</v>
      </c>
      <c r="AL366" s="21" t="s">
        <v>2313</v>
      </c>
      <c r="AM366" s="19">
        <v>4</v>
      </c>
      <c r="AN366" s="26">
        <v>-1</v>
      </c>
      <c r="AO366" s="26">
        <v>-1</v>
      </c>
      <c r="AP366" s="26">
        <v>-1</v>
      </c>
      <c r="AQ366" s="26">
        <v>-1</v>
      </c>
      <c r="AR366" s="26">
        <v>-1</v>
      </c>
      <c r="AS366" s="26">
        <v>0</v>
      </c>
      <c r="AT366" s="19">
        <v>-2</v>
      </c>
      <c r="AU366" s="26">
        <v>-3</v>
      </c>
      <c r="AV366" s="26">
        <v>0</v>
      </c>
      <c r="AW366" s="26">
        <v>0</v>
      </c>
      <c r="AX366" s="19">
        <v>0</v>
      </c>
      <c r="AY366" s="19">
        <v>0</v>
      </c>
      <c r="AZ366" s="26">
        <v>1</v>
      </c>
      <c r="BA366" s="26">
        <v>1</v>
      </c>
      <c r="BB366" s="26">
        <v>-1</v>
      </c>
      <c r="BC366" s="26">
        <v>-1</v>
      </c>
      <c r="BD366" s="28"/>
      <c r="BE366" s="20"/>
      <c r="BF366" s="26"/>
      <c r="BG366" s="26"/>
      <c r="BH366" s="26"/>
      <c r="BI366" s="26">
        <v>1</v>
      </c>
      <c r="BJ366" s="26">
        <v>-1</v>
      </c>
      <c r="BK366" s="26"/>
      <c r="BL366" s="26"/>
      <c r="BM366" s="26"/>
      <c r="BN366" s="20"/>
      <c r="BO366" s="20"/>
    </row>
    <row r="367" spans="1:67" ht="64" hidden="1" x14ac:dyDescent="0.2">
      <c r="A367" s="17" t="s">
        <v>3373</v>
      </c>
      <c r="B367" s="42"/>
      <c r="C367" s="64" t="s">
        <v>2396</v>
      </c>
      <c r="D367" s="384" t="s">
        <v>2875</v>
      </c>
      <c r="E367" s="384" t="s">
        <v>210</v>
      </c>
      <c r="F367" s="19">
        <v>1</v>
      </c>
      <c r="G367" s="19">
        <v>1</v>
      </c>
      <c r="H367" s="19">
        <v>1</v>
      </c>
      <c r="I367" s="20"/>
      <c r="J367" s="375" t="s">
        <v>472</v>
      </c>
      <c r="K367" s="22"/>
      <c r="L367" s="375" t="s">
        <v>3384</v>
      </c>
      <c r="M367" s="512">
        <v>1992</v>
      </c>
      <c r="N367" s="24">
        <v>2008</v>
      </c>
      <c r="O367" s="508">
        <v>39448</v>
      </c>
      <c r="P367" s="404" t="s">
        <v>75</v>
      </c>
      <c r="Q367" s="404" t="s">
        <v>75</v>
      </c>
      <c r="R367" s="404" t="s">
        <v>75</v>
      </c>
      <c r="S367" s="404" t="s">
        <v>75</v>
      </c>
      <c r="T367" s="404" t="s">
        <v>75</v>
      </c>
      <c r="U367" s="404" t="s">
        <v>75</v>
      </c>
      <c r="V367" s="19">
        <v>1</v>
      </c>
      <c r="W367" s="19">
        <v>0</v>
      </c>
      <c r="X367" s="19">
        <v>0</v>
      </c>
      <c r="Y367" s="19">
        <v>0</v>
      </c>
      <c r="Z367" s="19">
        <v>-1</v>
      </c>
      <c r="AA367" s="19">
        <v>-2</v>
      </c>
      <c r="AB367" s="26">
        <v>0</v>
      </c>
      <c r="AC367" s="26">
        <v>0</v>
      </c>
      <c r="AD367" s="68">
        <v>1</v>
      </c>
      <c r="AE367" s="26">
        <v>0</v>
      </c>
      <c r="AF367" s="26">
        <v>0</v>
      </c>
      <c r="AG367" s="19">
        <v>0</v>
      </c>
      <c r="AH367" s="26">
        <v>-1</v>
      </c>
      <c r="AI367" s="19">
        <v>0</v>
      </c>
      <c r="AJ367" s="384" t="s">
        <v>97</v>
      </c>
      <c r="AK367" s="384" t="s">
        <v>139</v>
      </c>
      <c r="AL367" s="375" t="s">
        <v>3603</v>
      </c>
      <c r="AM367" s="19">
        <v>5</v>
      </c>
      <c r="AN367" s="26">
        <v>-2</v>
      </c>
      <c r="AO367" s="26">
        <v>-2</v>
      </c>
      <c r="AP367" s="26">
        <v>-2</v>
      </c>
      <c r="AQ367" s="26">
        <v>-2</v>
      </c>
      <c r="AR367" s="26">
        <v>-2</v>
      </c>
      <c r="AS367" s="26">
        <v>0</v>
      </c>
      <c r="AT367" s="19">
        <v>-2</v>
      </c>
      <c r="AU367" s="26">
        <v>-3</v>
      </c>
      <c r="AV367" s="26">
        <v>0</v>
      </c>
      <c r="AW367" s="26">
        <v>0</v>
      </c>
      <c r="AX367" s="19">
        <v>0</v>
      </c>
      <c r="AY367" s="19">
        <v>0</v>
      </c>
      <c r="AZ367" s="26">
        <v>-1</v>
      </c>
      <c r="BA367" s="26">
        <v>-1</v>
      </c>
      <c r="BB367" s="26">
        <v>-1</v>
      </c>
      <c r="BC367" s="26">
        <v>-1</v>
      </c>
      <c r="BD367" s="28"/>
      <c r="BE367" s="20"/>
      <c r="BF367" s="26"/>
      <c r="BG367" s="26"/>
      <c r="BH367" s="26"/>
      <c r="BI367" s="26"/>
      <c r="BJ367" s="26"/>
      <c r="BK367" s="26"/>
      <c r="BL367" s="26"/>
      <c r="BM367" s="26"/>
      <c r="BN367" s="20"/>
      <c r="BO367" s="20"/>
    </row>
    <row r="368" spans="1:67" ht="112" hidden="1" x14ac:dyDescent="0.2">
      <c r="A368" s="18" t="s">
        <v>228</v>
      </c>
      <c r="B368" s="20"/>
      <c r="C368" s="21" t="s">
        <v>1106</v>
      </c>
      <c r="D368" s="18" t="s">
        <v>124</v>
      </c>
      <c r="E368" s="18" t="s">
        <v>1076</v>
      </c>
      <c r="F368" s="19">
        <v>1</v>
      </c>
      <c r="G368" s="19">
        <v>0</v>
      </c>
      <c r="H368" s="20"/>
      <c r="I368" s="20"/>
      <c r="J368" s="21" t="s">
        <v>1077</v>
      </c>
      <c r="K368" s="22" t="s">
        <v>1089</v>
      </c>
      <c r="L368" s="21" t="s">
        <v>1090</v>
      </c>
      <c r="M368" s="23" t="s">
        <v>475</v>
      </c>
      <c r="N368" s="24">
        <f t="shared" ref="N368:N378" si="97">YEAR(IF(AND(O368&lt;&gt;"NA",O368&lt;&gt;""),O368,IF(AND(P368&lt;&gt;"NA",P368&lt;&gt;""),P368,IF(AND(Q368&lt;&gt;"NA",Q368&lt;&gt;""),Q368,IF(AND(R368&lt;&gt;"NA",R368&lt;&gt;""),R368,S368)))))</f>
        <v>1986</v>
      </c>
      <c r="O368" s="25">
        <v>31744</v>
      </c>
      <c r="P368" s="23" t="s">
        <v>75</v>
      </c>
      <c r="Q368" s="23" t="s">
        <v>75</v>
      </c>
      <c r="R368" s="23" t="s">
        <v>75</v>
      </c>
      <c r="S368" s="23" t="s">
        <v>75</v>
      </c>
      <c r="T368" s="23" t="s">
        <v>75</v>
      </c>
      <c r="U368" s="23" t="s">
        <v>75</v>
      </c>
      <c r="V368" s="19">
        <v>1</v>
      </c>
      <c r="W368" s="19">
        <f t="shared" ref="W368:W378" si="98">IF(OR(AND(Q368&lt;&gt;"NA",Q368&lt;&gt;""),AND(S368&lt;&gt;"NA",S368&lt;&gt;""),AND(T368&lt;&gt;"NA",T368&lt;&gt;"")),1,0)</f>
        <v>0</v>
      </c>
      <c r="X368" s="19">
        <f t="shared" ref="X368:X378" si="99">IF(OR(AND(S368&lt;&gt;"NA",S368&lt;&gt;""),Y368=1),1,0)</f>
        <v>0</v>
      </c>
      <c r="Y368" s="19">
        <f t="shared" ref="Y368:Y378" si="100">IF(AND(T368&lt;&gt;"NA",T368&lt;&gt;""),1,0)</f>
        <v>0</v>
      </c>
      <c r="Z368" s="19">
        <v>-1</v>
      </c>
      <c r="AA368" s="19">
        <v>-2</v>
      </c>
      <c r="AB368" s="19">
        <v>0</v>
      </c>
      <c r="AC368" s="19">
        <v>0</v>
      </c>
      <c r="AD368" s="19">
        <v>1</v>
      </c>
      <c r="AE368" s="19">
        <v>0</v>
      </c>
      <c r="AF368" s="19">
        <v>0</v>
      </c>
      <c r="AG368" s="19">
        <v>0</v>
      </c>
      <c r="AH368" s="19">
        <v>0</v>
      </c>
      <c r="AI368" s="19">
        <v>0</v>
      </c>
      <c r="AJ368" s="18" t="s">
        <v>128</v>
      </c>
      <c r="AK368" s="18" t="s">
        <v>617</v>
      </c>
      <c r="AL368" s="21" t="s">
        <v>1078</v>
      </c>
      <c r="AM368" s="19">
        <f t="shared" ref="AM368:AM377" si="101">IF(AND(AN368=1,AO368=1),3,IF(AND(AN368=1,OR(AO368=0,AO368=-1)),1,IF(AND(OR(AN368=0,AN368=-1),AO368=1),2,IF(AND(AN368=0,AN368=-1),OR(AO368=0,AO368=-1),4))))</f>
        <v>1</v>
      </c>
      <c r="AN368" s="19">
        <v>1</v>
      </c>
      <c r="AO368" s="26">
        <v>0</v>
      </c>
      <c r="AP368" s="19">
        <v>1</v>
      </c>
      <c r="AQ368" s="19">
        <v>1</v>
      </c>
      <c r="AR368" s="19">
        <v>1</v>
      </c>
      <c r="AS368" s="19">
        <v>0</v>
      </c>
      <c r="AT368" s="19">
        <v>-2</v>
      </c>
      <c r="AU368" s="26">
        <v>-3</v>
      </c>
      <c r="AV368" s="19">
        <v>0</v>
      </c>
      <c r="AW368" s="26">
        <v>0</v>
      </c>
      <c r="AX368" s="19">
        <v>0</v>
      </c>
      <c r="AY368" s="19">
        <v>0</v>
      </c>
      <c r="AZ368" s="19">
        <v>1</v>
      </c>
      <c r="BA368" s="19">
        <v>1</v>
      </c>
      <c r="BB368" s="19">
        <v>0</v>
      </c>
      <c r="BC368" s="19">
        <v>1</v>
      </c>
      <c r="BD368" s="28"/>
      <c r="BE368" s="20"/>
      <c r="BF368" s="18" t="s">
        <v>1079</v>
      </c>
      <c r="BG368" s="20"/>
      <c r="BH368" s="18" t="s">
        <v>1089</v>
      </c>
      <c r="BI368" s="26">
        <v>1</v>
      </c>
      <c r="BJ368" s="19">
        <v>-1</v>
      </c>
      <c r="BK368" s="20"/>
      <c r="BL368" s="20"/>
      <c r="BM368" s="20"/>
      <c r="BN368" s="20"/>
      <c r="BO368" s="20"/>
    </row>
    <row r="369" spans="1:67" ht="112" hidden="1" x14ac:dyDescent="0.2">
      <c r="A369" s="18" t="s">
        <v>228</v>
      </c>
      <c r="B369" s="20"/>
      <c r="C369" s="21" t="s">
        <v>1107</v>
      </c>
      <c r="D369" s="18" t="s">
        <v>124</v>
      </c>
      <c r="E369" s="18" t="s">
        <v>1076</v>
      </c>
      <c r="F369" s="19">
        <v>1</v>
      </c>
      <c r="G369" s="19">
        <v>0</v>
      </c>
      <c r="H369" s="20"/>
      <c r="I369" s="20"/>
      <c r="J369" s="21" t="s">
        <v>1077</v>
      </c>
      <c r="K369" s="22" t="s">
        <v>1089</v>
      </c>
      <c r="L369" s="21" t="s">
        <v>1090</v>
      </c>
      <c r="M369" s="23" t="s">
        <v>475</v>
      </c>
      <c r="N369" s="24">
        <f t="shared" si="97"/>
        <v>1986</v>
      </c>
      <c r="O369" s="25">
        <v>31744</v>
      </c>
      <c r="P369" s="23" t="s">
        <v>75</v>
      </c>
      <c r="Q369" s="23" t="s">
        <v>75</v>
      </c>
      <c r="R369" s="23" t="s">
        <v>75</v>
      </c>
      <c r="S369" s="23" t="s">
        <v>75</v>
      </c>
      <c r="T369" s="23" t="s">
        <v>75</v>
      </c>
      <c r="U369" s="23" t="s">
        <v>75</v>
      </c>
      <c r="V369" s="19">
        <v>1</v>
      </c>
      <c r="W369" s="19">
        <f t="shared" si="98"/>
        <v>0</v>
      </c>
      <c r="X369" s="19">
        <f t="shared" si="99"/>
        <v>0</v>
      </c>
      <c r="Y369" s="19">
        <f t="shared" si="100"/>
        <v>0</v>
      </c>
      <c r="Z369" s="19">
        <v>-1</v>
      </c>
      <c r="AA369" s="19">
        <v>-2</v>
      </c>
      <c r="AB369" s="19">
        <v>0</v>
      </c>
      <c r="AC369" s="19">
        <v>0</v>
      </c>
      <c r="AD369" s="19">
        <v>1</v>
      </c>
      <c r="AE369" s="19">
        <v>0</v>
      </c>
      <c r="AF369" s="19">
        <v>0</v>
      </c>
      <c r="AG369" s="19">
        <v>0</v>
      </c>
      <c r="AH369" s="19">
        <v>0</v>
      </c>
      <c r="AI369" s="19">
        <v>0</v>
      </c>
      <c r="AJ369" s="18" t="s">
        <v>128</v>
      </c>
      <c r="AK369" s="18" t="s">
        <v>617</v>
      </c>
      <c r="AL369" s="21" t="s">
        <v>1078</v>
      </c>
      <c r="AM369" s="19">
        <f t="shared" si="101"/>
        <v>1</v>
      </c>
      <c r="AN369" s="19">
        <v>1</v>
      </c>
      <c r="AO369" s="26">
        <v>0</v>
      </c>
      <c r="AP369" s="19">
        <v>1</v>
      </c>
      <c r="AQ369" s="19">
        <v>1</v>
      </c>
      <c r="AR369" s="19">
        <v>1</v>
      </c>
      <c r="AS369" s="19">
        <v>0</v>
      </c>
      <c r="AT369" s="19">
        <v>-2</v>
      </c>
      <c r="AU369" s="26">
        <v>-3</v>
      </c>
      <c r="AV369" s="19">
        <v>0</v>
      </c>
      <c r="AW369" s="26">
        <v>0</v>
      </c>
      <c r="AX369" s="19">
        <v>0</v>
      </c>
      <c r="AY369" s="19">
        <v>0</v>
      </c>
      <c r="AZ369" s="19">
        <v>1</v>
      </c>
      <c r="BA369" s="19">
        <v>1</v>
      </c>
      <c r="BB369" s="19">
        <v>0</v>
      </c>
      <c r="BC369" s="19">
        <v>1</v>
      </c>
      <c r="BD369" s="28"/>
      <c r="BE369" s="20"/>
      <c r="BF369" s="18" t="s">
        <v>1079</v>
      </c>
      <c r="BG369" s="20"/>
      <c r="BH369" s="18" t="s">
        <v>1089</v>
      </c>
      <c r="BI369" s="26">
        <v>1</v>
      </c>
      <c r="BJ369" s="19">
        <v>-1</v>
      </c>
      <c r="BK369" s="20"/>
      <c r="BL369" s="20"/>
      <c r="BM369" s="20"/>
      <c r="BN369" s="20"/>
      <c r="BO369" s="20"/>
    </row>
    <row r="370" spans="1:67" ht="112" hidden="1" x14ac:dyDescent="0.2">
      <c r="A370" s="18" t="s">
        <v>228</v>
      </c>
      <c r="B370" s="20"/>
      <c r="C370" s="21" t="s">
        <v>1108</v>
      </c>
      <c r="D370" s="18" t="s">
        <v>124</v>
      </c>
      <c r="E370" s="18" t="s">
        <v>1076</v>
      </c>
      <c r="F370" s="19">
        <v>1</v>
      </c>
      <c r="G370" s="19">
        <v>0</v>
      </c>
      <c r="H370" s="20"/>
      <c r="I370" s="20"/>
      <c r="J370" s="21" t="s">
        <v>1077</v>
      </c>
      <c r="K370" s="22" t="s">
        <v>1089</v>
      </c>
      <c r="L370" s="21" t="s">
        <v>1090</v>
      </c>
      <c r="M370" s="23" t="s">
        <v>475</v>
      </c>
      <c r="N370" s="24">
        <f t="shared" si="97"/>
        <v>1986</v>
      </c>
      <c r="O370" s="25">
        <v>31744</v>
      </c>
      <c r="P370" s="23" t="s">
        <v>75</v>
      </c>
      <c r="Q370" s="23" t="s">
        <v>75</v>
      </c>
      <c r="R370" s="23" t="s">
        <v>75</v>
      </c>
      <c r="S370" s="23" t="s">
        <v>75</v>
      </c>
      <c r="T370" s="23" t="s">
        <v>75</v>
      </c>
      <c r="U370" s="23" t="s">
        <v>75</v>
      </c>
      <c r="V370" s="19">
        <v>1</v>
      </c>
      <c r="W370" s="19">
        <f t="shared" si="98"/>
        <v>0</v>
      </c>
      <c r="X370" s="19">
        <f t="shared" si="99"/>
        <v>0</v>
      </c>
      <c r="Y370" s="19">
        <f t="shared" si="100"/>
        <v>0</v>
      </c>
      <c r="Z370" s="19">
        <v>-1</v>
      </c>
      <c r="AA370" s="19">
        <v>-2</v>
      </c>
      <c r="AB370" s="19">
        <v>0</v>
      </c>
      <c r="AC370" s="19">
        <v>0</v>
      </c>
      <c r="AD370" s="19">
        <v>1</v>
      </c>
      <c r="AE370" s="19">
        <v>0</v>
      </c>
      <c r="AF370" s="19">
        <v>0</v>
      </c>
      <c r="AG370" s="19">
        <v>0</v>
      </c>
      <c r="AH370" s="19">
        <v>0</v>
      </c>
      <c r="AI370" s="19">
        <v>0</v>
      </c>
      <c r="AJ370" s="18" t="s">
        <v>128</v>
      </c>
      <c r="AK370" s="18" t="s">
        <v>617</v>
      </c>
      <c r="AL370" s="21" t="s">
        <v>1078</v>
      </c>
      <c r="AM370" s="19">
        <f t="shared" si="101"/>
        <v>1</v>
      </c>
      <c r="AN370" s="19">
        <v>1</v>
      </c>
      <c r="AO370" s="26">
        <v>0</v>
      </c>
      <c r="AP370" s="19">
        <v>1</v>
      </c>
      <c r="AQ370" s="19">
        <v>1</v>
      </c>
      <c r="AR370" s="19">
        <v>1</v>
      </c>
      <c r="AS370" s="19">
        <v>0</v>
      </c>
      <c r="AT370" s="19">
        <v>-2</v>
      </c>
      <c r="AU370" s="26">
        <v>-3</v>
      </c>
      <c r="AV370" s="19">
        <v>0</v>
      </c>
      <c r="AW370" s="26">
        <v>0</v>
      </c>
      <c r="AX370" s="19">
        <v>0</v>
      </c>
      <c r="AY370" s="19">
        <v>0</v>
      </c>
      <c r="AZ370" s="19">
        <v>1</v>
      </c>
      <c r="BA370" s="19">
        <v>1</v>
      </c>
      <c r="BB370" s="19">
        <v>0</v>
      </c>
      <c r="BC370" s="19">
        <v>1</v>
      </c>
      <c r="BD370" s="28"/>
      <c r="BE370" s="20"/>
      <c r="BF370" s="18" t="s">
        <v>1079</v>
      </c>
      <c r="BG370" s="20"/>
      <c r="BH370" s="18" t="s">
        <v>1089</v>
      </c>
      <c r="BI370" s="26">
        <v>1</v>
      </c>
      <c r="BJ370" s="19">
        <v>-1</v>
      </c>
      <c r="BK370" s="20"/>
      <c r="BL370" s="20"/>
      <c r="BM370" s="20"/>
      <c r="BN370" s="20"/>
      <c r="BO370" s="20"/>
    </row>
    <row r="371" spans="1:67" ht="112" hidden="1" x14ac:dyDescent="0.2">
      <c r="A371" s="18" t="s">
        <v>228</v>
      </c>
      <c r="B371" s="20"/>
      <c r="C371" s="21" t="s">
        <v>1109</v>
      </c>
      <c r="D371" s="18" t="s">
        <v>124</v>
      </c>
      <c r="E371" s="18" t="s">
        <v>1076</v>
      </c>
      <c r="F371" s="19">
        <v>1</v>
      </c>
      <c r="G371" s="19">
        <v>0</v>
      </c>
      <c r="H371" s="20"/>
      <c r="I371" s="20"/>
      <c r="J371" s="21" t="s">
        <v>1077</v>
      </c>
      <c r="K371" s="22" t="s">
        <v>1089</v>
      </c>
      <c r="L371" s="21" t="s">
        <v>1090</v>
      </c>
      <c r="M371" s="23" t="s">
        <v>475</v>
      </c>
      <c r="N371" s="24">
        <f t="shared" si="97"/>
        <v>1986</v>
      </c>
      <c r="O371" s="25">
        <v>31744</v>
      </c>
      <c r="P371" s="23" t="s">
        <v>75</v>
      </c>
      <c r="Q371" s="23" t="s">
        <v>75</v>
      </c>
      <c r="R371" s="23" t="s">
        <v>75</v>
      </c>
      <c r="S371" s="23" t="s">
        <v>75</v>
      </c>
      <c r="T371" s="23" t="s">
        <v>75</v>
      </c>
      <c r="U371" s="23" t="s">
        <v>75</v>
      </c>
      <c r="V371" s="19">
        <v>1</v>
      </c>
      <c r="W371" s="19">
        <f t="shared" si="98"/>
        <v>0</v>
      </c>
      <c r="X371" s="19">
        <f t="shared" si="99"/>
        <v>0</v>
      </c>
      <c r="Y371" s="19">
        <f t="shared" si="100"/>
        <v>0</v>
      </c>
      <c r="Z371" s="19">
        <v>-1</v>
      </c>
      <c r="AA371" s="19">
        <v>-2</v>
      </c>
      <c r="AB371" s="19">
        <v>0</v>
      </c>
      <c r="AC371" s="19">
        <v>0</v>
      </c>
      <c r="AD371" s="19">
        <v>1</v>
      </c>
      <c r="AE371" s="19">
        <v>0</v>
      </c>
      <c r="AF371" s="19">
        <v>0</v>
      </c>
      <c r="AG371" s="19">
        <v>0</v>
      </c>
      <c r="AH371" s="19">
        <v>0</v>
      </c>
      <c r="AI371" s="19">
        <v>0</v>
      </c>
      <c r="AJ371" s="18" t="s">
        <v>128</v>
      </c>
      <c r="AK371" s="18" t="s">
        <v>617</v>
      </c>
      <c r="AL371" s="21" t="s">
        <v>1078</v>
      </c>
      <c r="AM371" s="19">
        <f t="shared" si="101"/>
        <v>1</v>
      </c>
      <c r="AN371" s="19">
        <v>1</v>
      </c>
      <c r="AO371" s="26">
        <v>0</v>
      </c>
      <c r="AP371" s="19">
        <v>1</v>
      </c>
      <c r="AQ371" s="19">
        <v>1</v>
      </c>
      <c r="AR371" s="19">
        <v>1</v>
      </c>
      <c r="AS371" s="19">
        <v>0</v>
      </c>
      <c r="AT371" s="19">
        <v>-2</v>
      </c>
      <c r="AU371" s="26">
        <v>-3</v>
      </c>
      <c r="AV371" s="19">
        <v>0</v>
      </c>
      <c r="AW371" s="26">
        <v>0</v>
      </c>
      <c r="AX371" s="19">
        <v>0</v>
      </c>
      <c r="AY371" s="19">
        <v>0</v>
      </c>
      <c r="AZ371" s="19">
        <v>1</v>
      </c>
      <c r="BA371" s="19">
        <v>1</v>
      </c>
      <c r="BB371" s="19">
        <v>0</v>
      </c>
      <c r="BC371" s="19">
        <v>1</v>
      </c>
      <c r="BD371" s="28"/>
      <c r="BE371" s="20"/>
      <c r="BF371" s="18" t="s">
        <v>1079</v>
      </c>
      <c r="BG371" s="20"/>
      <c r="BH371" s="18" t="s">
        <v>1089</v>
      </c>
      <c r="BI371" s="26">
        <v>1</v>
      </c>
      <c r="BJ371" s="19">
        <v>-1</v>
      </c>
      <c r="BK371" s="20"/>
      <c r="BL371" s="20"/>
      <c r="BM371" s="20"/>
      <c r="BN371" s="20"/>
      <c r="BO371" s="20"/>
    </row>
    <row r="372" spans="1:67" ht="112" hidden="1" x14ac:dyDescent="0.2">
      <c r="A372" s="18" t="s">
        <v>228</v>
      </c>
      <c r="B372" s="20"/>
      <c r="C372" s="21" t="s">
        <v>1110</v>
      </c>
      <c r="D372" s="18" t="s">
        <v>124</v>
      </c>
      <c r="E372" s="18" t="s">
        <v>1076</v>
      </c>
      <c r="F372" s="19">
        <v>1</v>
      </c>
      <c r="G372" s="19">
        <v>0</v>
      </c>
      <c r="H372" s="20"/>
      <c r="I372" s="20"/>
      <c r="J372" s="21" t="s">
        <v>1077</v>
      </c>
      <c r="K372" s="22" t="s">
        <v>1089</v>
      </c>
      <c r="L372" s="21" t="s">
        <v>1090</v>
      </c>
      <c r="M372" s="23" t="s">
        <v>475</v>
      </c>
      <c r="N372" s="24">
        <f t="shared" si="97"/>
        <v>1986</v>
      </c>
      <c r="O372" s="25">
        <v>31744</v>
      </c>
      <c r="P372" s="23" t="s">
        <v>75</v>
      </c>
      <c r="Q372" s="23" t="s">
        <v>75</v>
      </c>
      <c r="R372" s="23" t="s">
        <v>75</v>
      </c>
      <c r="S372" s="23" t="s">
        <v>75</v>
      </c>
      <c r="T372" s="23" t="s">
        <v>75</v>
      </c>
      <c r="U372" s="23" t="s">
        <v>75</v>
      </c>
      <c r="V372" s="19">
        <v>1</v>
      </c>
      <c r="W372" s="19">
        <f t="shared" si="98"/>
        <v>0</v>
      </c>
      <c r="X372" s="19">
        <f t="shared" si="99"/>
        <v>0</v>
      </c>
      <c r="Y372" s="19">
        <f t="shared" si="100"/>
        <v>0</v>
      </c>
      <c r="Z372" s="19">
        <v>-1</v>
      </c>
      <c r="AA372" s="19">
        <v>-2</v>
      </c>
      <c r="AB372" s="19">
        <v>0</v>
      </c>
      <c r="AC372" s="19">
        <v>0</v>
      </c>
      <c r="AD372" s="19">
        <v>1</v>
      </c>
      <c r="AE372" s="19">
        <v>0</v>
      </c>
      <c r="AF372" s="19">
        <v>0</v>
      </c>
      <c r="AG372" s="19">
        <v>0</v>
      </c>
      <c r="AH372" s="19">
        <v>0</v>
      </c>
      <c r="AI372" s="19">
        <v>0</v>
      </c>
      <c r="AJ372" s="18" t="s">
        <v>128</v>
      </c>
      <c r="AK372" s="18" t="s">
        <v>617</v>
      </c>
      <c r="AL372" s="21" t="s">
        <v>1078</v>
      </c>
      <c r="AM372" s="19">
        <f t="shared" si="101"/>
        <v>1</v>
      </c>
      <c r="AN372" s="19">
        <v>1</v>
      </c>
      <c r="AO372" s="26">
        <v>0</v>
      </c>
      <c r="AP372" s="19">
        <v>1</v>
      </c>
      <c r="AQ372" s="19">
        <v>1</v>
      </c>
      <c r="AR372" s="19">
        <v>1</v>
      </c>
      <c r="AS372" s="19">
        <v>0</v>
      </c>
      <c r="AT372" s="19">
        <v>-2</v>
      </c>
      <c r="AU372" s="26">
        <v>-3</v>
      </c>
      <c r="AV372" s="19">
        <v>0</v>
      </c>
      <c r="AW372" s="26">
        <v>0</v>
      </c>
      <c r="AX372" s="19">
        <v>0</v>
      </c>
      <c r="AY372" s="19">
        <v>0</v>
      </c>
      <c r="AZ372" s="19">
        <v>1</v>
      </c>
      <c r="BA372" s="19">
        <v>1</v>
      </c>
      <c r="BB372" s="19">
        <v>0</v>
      </c>
      <c r="BC372" s="19">
        <v>1</v>
      </c>
      <c r="BD372" s="28"/>
      <c r="BE372" s="20"/>
      <c r="BF372" s="18" t="s">
        <v>1079</v>
      </c>
      <c r="BG372" s="20"/>
      <c r="BH372" s="18" t="s">
        <v>1089</v>
      </c>
      <c r="BI372" s="26">
        <v>1</v>
      </c>
      <c r="BJ372" s="19">
        <v>-1</v>
      </c>
      <c r="BK372" s="20"/>
      <c r="BL372" s="20"/>
      <c r="BM372" s="20"/>
      <c r="BN372" s="20"/>
      <c r="BO372" s="20"/>
    </row>
    <row r="373" spans="1:67" ht="112" hidden="1" x14ac:dyDescent="0.2">
      <c r="A373" s="18" t="s">
        <v>228</v>
      </c>
      <c r="B373" s="20"/>
      <c r="C373" s="21" t="s">
        <v>1111</v>
      </c>
      <c r="D373" s="18" t="s">
        <v>124</v>
      </c>
      <c r="E373" s="18" t="s">
        <v>1076</v>
      </c>
      <c r="F373" s="19">
        <v>1</v>
      </c>
      <c r="G373" s="19">
        <v>0</v>
      </c>
      <c r="H373" s="20"/>
      <c r="I373" s="20"/>
      <c r="J373" s="21" t="s">
        <v>1077</v>
      </c>
      <c r="K373" s="22" t="s">
        <v>1089</v>
      </c>
      <c r="L373" s="21" t="s">
        <v>1090</v>
      </c>
      <c r="M373" s="23" t="s">
        <v>475</v>
      </c>
      <c r="N373" s="24">
        <f t="shared" si="97"/>
        <v>1986</v>
      </c>
      <c r="O373" s="25">
        <v>31744</v>
      </c>
      <c r="P373" s="23" t="s">
        <v>75</v>
      </c>
      <c r="Q373" s="23" t="s">
        <v>75</v>
      </c>
      <c r="R373" s="23" t="s">
        <v>75</v>
      </c>
      <c r="S373" s="23" t="s">
        <v>75</v>
      </c>
      <c r="T373" s="23" t="s">
        <v>75</v>
      </c>
      <c r="U373" s="23" t="s">
        <v>75</v>
      </c>
      <c r="V373" s="19">
        <v>1</v>
      </c>
      <c r="W373" s="19">
        <f t="shared" si="98"/>
        <v>0</v>
      </c>
      <c r="X373" s="19">
        <f t="shared" si="99"/>
        <v>0</v>
      </c>
      <c r="Y373" s="19">
        <f t="shared" si="100"/>
        <v>0</v>
      </c>
      <c r="Z373" s="19">
        <v>-1</v>
      </c>
      <c r="AA373" s="19">
        <v>-2</v>
      </c>
      <c r="AB373" s="19">
        <v>0</v>
      </c>
      <c r="AC373" s="19">
        <v>0</v>
      </c>
      <c r="AD373" s="19">
        <v>1</v>
      </c>
      <c r="AE373" s="19">
        <v>0</v>
      </c>
      <c r="AF373" s="19">
        <v>0</v>
      </c>
      <c r="AG373" s="19">
        <v>0</v>
      </c>
      <c r="AH373" s="19">
        <v>0</v>
      </c>
      <c r="AI373" s="19">
        <v>0</v>
      </c>
      <c r="AJ373" s="18" t="s">
        <v>128</v>
      </c>
      <c r="AK373" s="18" t="s">
        <v>617</v>
      </c>
      <c r="AL373" s="21" t="s">
        <v>1078</v>
      </c>
      <c r="AM373" s="19">
        <f t="shared" si="101"/>
        <v>1</v>
      </c>
      <c r="AN373" s="19">
        <v>1</v>
      </c>
      <c r="AO373" s="26">
        <v>0</v>
      </c>
      <c r="AP373" s="19">
        <v>1</v>
      </c>
      <c r="AQ373" s="19">
        <v>1</v>
      </c>
      <c r="AR373" s="19">
        <v>1</v>
      </c>
      <c r="AS373" s="19">
        <v>0</v>
      </c>
      <c r="AT373" s="19">
        <v>-2</v>
      </c>
      <c r="AU373" s="26">
        <v>-3</v>
      </c>
      <c r="AV373" s="19">
        <v>0</v>
      </c>
      <c r="AW373" s="26">
        <v>0</v>
      </c>
      <c r="AX373" s="19">
        <v>0</v>
      </c>
      <c r="AY373" s="19">
        <v>0</v>
      </c>
      <c r="AZ373" s="19">
        <v>1</v>
      </c>
      <c r="BA373" s="19">
        <v>1</v>
      </c>
      <c r="BB373" s="19">
        <v>0</v>
      </c>
      <c r="BC373" s="19">
        <v>1</v>
      </c>
      <c r="BD373" s="28"/>
      <c r="BE373" s="20"/>
      <c r="BF373" s="18" t="s">
        <v>1079</v>
      </c>
      <c r="BG373" s="20"/>
      <c r="BH373" s="18" t="s">
        <v>1089</v>
      </c>
      <c r="BI373" s="26">
        <v>1</v>
      </c>
      <c r="BJ373" s="19">
        <v>-1</v>
      </c>
      <c r="BK373" s="20"/>
      <c r="BL373" s="20"/>
      <c r="BM373" s="20"/>
      <c r="BN373" s="20"/>
      <c r="BO373" s="20"/>
    </row>
    <row r="374" spans="1:67" ht="112" hidden="1" x14ac:dyDescent="0.2">
      <c r="A374" s="18" t="s">
        <v>228</v>
      </c>
      <c r="B374" s="20"/>
      <c r="C374" s="21" t="s">
        <v>1112</v>
      </c>
      <c r="D374" s="18" t="s">
        <v>124</v>
      </c>
      <c r="E374" s="18" t="s">
        <v>1076</v>
      </c>
      <c r="F374" s="19">
        <v>1</v>
      </c>
      <c r="G374" s="19">
        <v>0</v>
      </c>
      <c r="H374" s="20"/>
      <c r="I374" s="20"/>
      <c r="J374" s="21" t="s">
        <v>1077</v>
      </c>
      <c r="K374" s="22" t="s">
        <v>1089</v>
      </c>
      <c r="L374" s="21" t="s">
        <v>1090</v>
      </c>
      <c r="M374" s="23" t="s">
        <v>475</v>
      </c>
      <c r="N374" s="24">
        <f t="shared" si="97"/>
        <v>1986</v>
      </c>
      <c r="O374" s="25">
        <v>31744</v>
      </c>
      <c r="P374" s="23" t="s">
        <v>75</v>
      </c>
      <c r="Q374" s="23" t="s">
        <v>75</v>
      </c>
      <c r="R374" s="23" t="s">
        <v>75</v>
      </c>
      <c r="S374" s="23" t="s">
        <v>75</v>
      </c>
      <c r="T374" s="23" t="s">
        <v>75</v>
      </c>
      <c r="U374" s="23" t="s">
        <v>75</v>
      </c>
      <c r="V374" s="19">
        <v>1</v>
      </c>
      <c r="W374" s="19">
        <f t="shared" si="98"/>
        <v>0</v>
      </c>
      <c r="X374" s="19">
        <f t="shared" si="99"/>
        <v>0</v>
      </c>
      <c r="Y374" s="19">
        <f t="shared" si="100"/>
        <v>0</v>
      </c>
      <c r="Z374" s="19">
        <v>-1</v>
      </c>
      <c r="AA374" s="19">
        <v>-2</v>
      </c>
      <c r="AB374" s="19">
        <v>0</v>
      </c>
      <c r="AC374" s="19">
        <v>0</v>
      </c>
      <c r="AD374" s="19">
        <v>1</v>
      </c>
      <c r="AE374" s="19">
        <v>0</v>
      </c>
      <c r="AF374" s="19">
        <v>0</v>
      </c>
      <c r="AG374" s="19">
        <v>0</v>
      </c>
      <c r="AH374" s="19">
        <v>0</v>
      </c>
      <c r="AI374" s="19">
        <v>0</v>
      </c>
      <c r="AJ374" s="18" t="s">
        <v>128</v>
      </c>
      <c r="AK374" s="18" t="s">
        <v>617</v>
      </c>
      <c r="AL374" s="21" t="s">
        <v>1078</v>
      </c>
      <c r="AM374" s="19">
        <f t="shared" si="101"/>
        <v>1</v>
      </c>
      <c r="AN374" s="19">
        <v>1</v>
      </c>
      <c r="AO374" s="26">
        <v>0</v>
      </c>
      <c r="AP374" s="19">
        <v>1</v>
      </c>
      <c r="AQ374" s="19">
        <v>1</v>
      </c>
      <c r="AR374" s="19">
        <v>1</v>
      </c>
      <c r="AS374" s="19">
        <v>0</v>
      </c>
      <c r="AT374" s="19">
        <v>-2</v>
      </c>
      <c r="AU374" s="26">
        <v>-3</v>
      </c>
      <c r="AV374" s="19">
        <v>0</v>
      </c>
      <c r="AW374" s="26">
        <v>0</v>
      </c>
      <c r="AX374" s="19">
        <v>0</v>
      </c>
      <c r="AY374" s="19">
        <v>0</v>
      </c>
      <c r="AZ374" s="19">
        <v>1</v>
      </c>
      <c r="BA374" s="19">
        <v>1</v>
      </c>
      <c r="BB374" s="19">
        <v>0</v>
      </c>
      <c r="BC374" s="19">
        <v>1</v>
      </c>
      <c r="BD374" s="28"/>
      <c r="BE374" s="20"/>
      <c r="BF374" s="18" t="s">
        <v>1079</v>
      </c>
      <c r="BG374" s="20"/>
      <c r="BH374" s="18" t="s">
        <v>1089</v>
      </c>
      <c r="BI374" s="26">
        <v>1</v>
      </c>
      <c r="BJ374" s="19">
        <v>-1</v>
      </c>
      <c r="BK374" s="20"/>
      <c r="BL374" s="20"/>
      <c r="BM374" s="20"/>
      <c r="BN374" s="20"/>
      <c r="BO374" s="20"/>
    </row>
    <row r="375" spans="1:67" ht="112" hidden="1" x14ac:dyDescent="0.2">
      <c r="A375" s="18" t="s">
        <v>228</v>
      </c>
      <c r="B375" s="20"/>
      <c r="C375" s="21" t="s">
        <v>1113</v>
      </c>
      <c r="D375" s="18" t="s">
        <v>124</v>
      </c>
      <c r="E375" s="18" t="s">
        <v>1076</v>
      </c>
      <c r="F375" s="19">
        <v>1</v>
      </c>
      <c r="G375" s="19">
        <v>0</v>
      </c>
      <c r="H375" s="20"/>
      <c r="I375" s="20"/>
      <c r="J375" s="21" t="s">
        <v>1077</v>
      </c>
      <c r="K375" s="22" t="s">
        <v>1089</v>
      </c>
      <c r="L375" s="21" t="s">
        <v>1090</v>
      </c>
      <c r="M375" s="23" t="s">
        <v>475</v>
      </c>
      <c r="N375" s="24">
        <f t="shared" si="97"/>
        <v>1986</v>
      </c>
      <c r="O375" s="25">
        <v>31744</v>
      </c>
      <c r="P375" s="23" t="s">
        <v>75</v>
      </c>
      <c r="Q375" s="23" t="s">
        <v>75</v>
      </c>
      <c r="R375" s="23" t="s">
        <v>75</v>
      </c>
      <c r="S375" s="23" t="s">
        <v>75</v>
      </c>
      <c r="T375" s="23" t="s">
        <v>75</v>
      </c>
      <c r="U375" s="23" t="s">
        <v>75</v>
      </c>
      <c r="V375" s="19">
        <v>1</v>
      </c>
      <c r="W375" s="19">
        <f t="shared" si="98"/>
        <v>0</v>
      </c>
      <c r="X375" s="19">
        <f t="shared" si="99"/>
        <v>0</v>
      </c>
      <c r="Y375" s="19">
        <f t="shared" si="100"/>
        <v>0</v>
      </c>
      <c r="Z375" s="19">
        <v>-1</v>
      </c>
      <c r="AA375" s="19">
        <v>-2</v>
      </c>
      <c r="AB375" s="19">
        <v>0</v>
      </c>
      <c r="AC375" s="19">
        <v>0</v>
      </c>
      <c r="AD375" s="19">
        <v>1</v>
      </c>
      <c r="AE375" s="19">
        <v>0</v>
      </c>
      <c r="AF375" s="19">
        <v>0</v>
      </c>
      <c r="AG375" s="19">
        <v>0</v>
      </c>
      <c r="AH375" s="19">
        <v>0</v>
      </c>
      <c r="AI375" s="19">
        <v>0</v>
      </c>
      <c r="AJ375" s="18" t="s">
        <v>128</v>
      </c>
      <c r="AK375" s="18" t="s">
        <v>617</v>
      </c>
      <c r="AL375" s="21" t="s">
        <v>1078</v>
      </c>
      <c r="AM375" s="19">
        <f t="shared" si="101"/>
        <v>1</v>
      </c>
      <c r="AN375" s="19">
        <v>1</v>
      </c>
      <c r="AO375" s="26">
        <v>0</v>
      </c>
      <c r="AP375" s="19">
        <v>1</v>
      </c>
      <c r="AQ375" s="19">
        <v>1</v>
      </c>
      <c r="AR375" s="19">
        <v>1</v>
      </c>
      <c r="AS375" s="19">
        <v>0</v>
      </c>
      <c r="AT375" s="19">
        <v>-2</v>
      </c>
      <c r="AU375" s="26">
        <v>-3</v>
      </c>
      <c r="AV375" s="19">
        <v>0</v>
      </c>
      <c r="AW375" s="26">
        <v>0</v>
      </c>
      <c r="AX375" s="19">
        <v>0</v>
      </c>
      <c r="AY375" s="19">
        <v>0</v>
      </c>
      <c r="AZ375" s="19">
        <v>1</v>
      </c>
      <c r="BA375" s="19">
        <v>1</v>
      </c>
      <c r="BB375" s="19">
        <v>0</v>
      </c>
      <c r="BC375" s="19">
        <v>1</v>
      </c>
      <c r="BD375" s="28"/>
      <c r="BE375" s="20"/>
      <c r="BF375" s="18" t="s">
        <v>1079</v>
      </c>
      <c r="BG375" s="20"/>
      <c r="BH375" s="18" t="s">
        <v>1089</v>
      </c>
      <c r="BI375" s="26">
        <v>1</v>
      </c>
      <c r="BJ375" s="19">
        <v>-1</v>
      </c>
      <c r="BK375" s="20"/>
      <c r="BL375" s="20"/>
      <c r="BM375" s="20"/>
      <c r="BN375" s="20"/>
      <c r="BO375" s="20"/>
    </row>
    <row r="376" spans="1:67" ht="112" hidden="1" x14ac:dyDescent="0.2">
      <c r="A376" s="18" t="s">
        <v>228</v>
      </c>
      <c r="B376" s="20"/>
      <c r="C376" s="21" t="s">
        <v>1114</v>
      </c>
      <c r="D376" s="18" t="s">
        <v>124</v>
      </c>
      <c r="E376" s="18" t="s">
        <v>1076</v>
      </c>
      <c r="F376" s="19">
        <v>1</v>
      </c>
      <c r="G376" s="19">
        <v>0</v>
      </c>
      <c r="H376" s="20"/>
      <c r="I376" s="20"/>
      <c r="J376" s="21" t="s">
        <v>1077</v>
      </c>
      <c r="K376" s="22" t="s">
        <v>1089</v>
      </c>
      <c r="L376" s="21" t="s">
        <v>1090</v>
      </c>
      <c r="M376" s="23" t="s">
        <v>475</v>
      </c>
      <c r="N376" s="24">
        <f t="shared" si="97"/>
        <v>1986</v>
      </c>
      <c r="O376" s="25">
        <v>31744</v>
      </c>
      <c r="P376" s="23" t="s">
        <v>75</v>
      </c>
      <c r="Q376" s="23" t="s">
        <v>75</v>
      </c>
      <c r="R376" s="23" t="s">
        <v>75</v>
      </c>
      <c r="S376" s="23" t="s">
        <v>75</v>
      </c>
      <c r="T376" s="23" t="s">
        <v>75</v>
      </c>
      <c r="U376" s="23" t="s">
        <v>75</v>
      </c>
      <c r="V376" s="19">
        <v>1</v>
      </c>
      <c r="W376" s="19">
        <f t="shared" si="98"/>
        <v>0</v>
      </c>
      <c r="X376" s="19">
        <f t="shared" si="99"/>
        <v>0</v>
      </c>
      <c r="Y376" s="19">
        <f t="shared" si="100"/>
        <v>0</v>
      </c>
      <c r="Z376" s="19">
        <v>-1</v>
      </c>
      <c r="AA376" s="19">
        <v>-2</v>
      </c>
      <c r="AB376" s="19">
        <v>0</v>
      </c>
      <c r="AC376" s="19">
        <v>0</v>
      </c>
      <c r="AD376" s="19">
        <v>1</v>
      </c>
      <c r="AE376" s="19">
        <v>0</v>
      </c>
      <c r="AF376" s="19">
        <v>0</v>
      </c>
      <c r="AG376" s="19">
        <v>0</v>
      </c>
      <c r="AH376" s="19">
        <v>0</v>
      </c>
      <c r="AI376" s="19">
        <v>0</v>
      </c>
      <c r="AJ376" s="18" t="s">
        <v>128</v>
      </c>
      <c r="AK376" s="18" t="s">
        <v>617</v>
      </c>
      <c r="AL376" s="21" t="s">
        <v>1078</v>
      </c>
      <c r="AM376" s="19">
        <f t="shared" si="101"/>
        <v>1</v>
      </c>
      <c r="AN376" s="19">
        <v>1</v>
      </c>
      <c r="AO376" s="26">
        <v>0</v>
      </c>
      <c r="AP376" s="19">
        <v>1</v>
      </c>
      <c r="AQ376" s="19">
        <v>1</v>
      </c>
      <c r="AR376" s="19">
        <v>1</v>
      </c>
      <c r="AS376" s="19">
        <v>0</v>
      </c>
      <c r="AT376" s="19">
        <v>-2</v>
      </c>
      <c r="AU376" s="26">
        <v>-3</v>
      </c>
      <c r="AV376" s="19">
        <v>0</v>
      </c>
      <c r="AW376" s="26">
        <v>0</v>
      </c>
      <c r="AX376" s="19">
        <v>0</v>
      </c>
      <c r="AY376" s="19">
        <v>0</v>
      </c>
      <c r="AZ376" s="19">
        <v>1</v>
      </c>
      <c r="BA376" s="19">
        <v>1</v>
      </c>
      <c r="BB376" s="19">
        <v>0</v>
      </c>
      <c r="BC376" s="19">
        <v>1</v>
      </c>
      <c r="BD376" s="28"/>
      <c r="BE376" s="20"/>
      <c r="BF376" s="18" t="s">
        <v>1079</v>
      </c>
      <c r="BG376" s="20"/>
      <c r="BH376" s="18" t="s">
        <v>1089</v>
      </c>
      <c r="BI376" s="26">
        <v>1</v>
      </c>
      <c r="BJ376" s="19">
        <v>-1</v>
      </c>
      <c r="BK376" s="20"/>
      <c r="BL376" s="20"/>
      <c r="BM376" s="20"/>
      <c r="BN376" s="20"/>
      <c r="BO376" s="20"/>
    </row>
    <row r="377" spans="1:67" ht="112" hidden="1" x14ac:dyDescent="0.2">
      <c r="A377" s="18" t="s">
        <v>228</v>
      </c>
      <c r="B377" s="20"/>
      <c r="C377" s="21" t="s">
        <v>1115</v>
      </c>
      <c r="D377" s="18" t="s">
        <v>124</v>
      </c>
      <c r="E377" s="18" t="s">
        <v>1076</v>
      </c>
      <c r="F377" s="19">
        <v>1</v>
      </c>
      <c r="G377" s="19">
        <v>0</v>
      </c>
      <c r="H377" s="20"/>
      <c r="I377" s="20"/>
      <c r="J377" s="21" t="s">
        <v>1077</v>
      </c>
      <c r="K377" s="22" t="s">
        <v>1089</v>
      </c>
      <c r="L377" s="21" t="s">
        <v>1090</v>
      </c>
      <c r="M377" s="23" t="s">
        <v>475</v>
      </c>
      <c r="N377" s="24">
        <f t="shared" si="97"/>
        <v>1986</v>
      </c>
      <c r="O377" s="25">
        <v>31744</v>
      </c>
      <c r="P377" s="23" t="s">
        <v>75</v>
      </c>
      <c r="Q377" s="23" t="s">
        <v>75</v>
      </c>
      <c r="R377" s="23" t="s">
        <v>75</v>
      </c>
      <c r="S377" s="23" t="s">
        <v>75</v>
      </c>
      <c r="T377" s="23" t="s">
        <v>75</v>
      </c>
      <c r="U377" s="23" t="s">
        <v>75</v>
      </c>
      <c r="V377" s="19">
        <v>1</v>
      </c>
      <c r="W377" s="19">
        <f t="shared" si="98"/>
        <v>0</v>
      </c>
      <c r="X377" s="19">
        <f t="shared" si="99"/>
        <v>0</v>
      </c>
      <c r="Y377" s="19">
        <f t="shared" si="100"/>
        <v>0</v>
      </c>
      <c r="Z377" s="19">
        <v>-1</v>
      </c>
      <c r="AA377" s="19">
        <v>-2</v>
      </c>
      <c r="AB377" s="19">
        <v>0</v>
      </c>
      <c r="AC377" s="19">
        <v>0</v>
      </c>
      <c r="AD377" s="19">
        <v>1</v>
      </c>
      <c r="AE377" s="19">
        <v>0</v>
      </c>
      <c r="AF377" s="19">
        <v>0</v>
      </c>
      <c r="AG377" s="19">
        <v>0</v>
      </c>
      <c r="AH377" s="19">
        <v>0</v>
      </c>
      <c r="AI377" s="19">
        <v>0</v>
      </c>
      <c r="AJ377" s="18" t="s">
        <v>128</v>
      </c>
      <c r="AK377" s="18" t="s">
        <v>617</v>
      </c>
      <c r="AL377" s="21" t="s">
        <v>1078</v>
      </c>
      <c r="AM377" s="19">
        <f t="shared" si="101"/>
        <v>1</v>
      </c>
      <c r="AN377" s="19">
        <v>1</v>
      </c>
      <c r="AO377" s="26">
        <v>0</v>
      </c>
      <c r="AP377" s="19">
        <v>1</v>
      </c>
      <c r="AQ377" s="19">
        <v>1</v>
      </c>
      <c r="AR377" s="19">
        <v>1</v>
      </c>
      <c r="AS377" s="19">
        <v>0</v>
      </c>
      <c r="AT377" s="19">
        <v>-2</v>
      </c>
      <c r="AU377" s="26">
        <v>-3</v>
      </c>
      <c r="AV377" s="19">
        <v>0</v>
      </c>
      <c r="AW377" s="26">
        <v>0</v>
      </c>
      <c r="AX377" s="19">
        <v>0</v>
      </c>
      <c r="AY377" s="19">
        <v>0</v>
      </c>
      <c r="AZ377" s="19">
        <v>1</v>
      </c>
      <c r="BA377" s="19">
        <v>1</v>
      </c>
      <c r="BB377" s="19">
        <v>0</v>
      </c>
      <c r="BC377" s="19">
        <v>1</v>
      </c>
      <c r="BD377" s="28"/>
      <c r="BE377" s="20"/>
      <c r="BF377" s="18" t="s">
        <v>1079</v>
      </c>
      <c r="BG377" s="20"/>
      <c r="BH377" s="18" t="s">
        <v>1089</v>
      </c>
      <c r="BI377" s="26">
        <v>1</v>
      </c>
      <c r="BJ377" s="19">
        <v>-1</v>
      </c>
      <c r="BK377" s="20"/>
      <c r="BL377" s="20"/>
      <c r="BM377" s="20"/>
      <c r="BN377" s="20"/>
      <c r="BO377" s="20"/>
    </row>
    <row r="378" spans="1:67" ht="64" hidden="1" x14ac:dyDescent="0.2">
      <c r="A378" s="17" t="s">
        <v>78</v>
      </c>
      <c r="B378" s="42"/>
      <c r="C378" s="64" t="s">
        <v>2397</v>
      </c>
      <c r="D378" s="18" t="s">
        <v>409</v>
      </c>
      <c r="E378" s="18" t="s">
        <v>302</v>
      </c>
      <c r="F378" s="19">
        <v>1</v>
      </c>
      <c r="G378" s="19">
        <v>0</v>
      </c>
      <c r="H378" s="19">
        <v>0</v>
      </c>
      <c r="I378" s="20"/>
      <c r="J378" s="21" t="s">
        <v>472</v>
      </c>
      <c r="K378" s="22" t="s">
        <v>2311</v>
      </c>
      <c r="L378" s="18" t="s">
        <v>2312</v>
      </c>
      <c r="M378" s="25"/>
      <c r="N378" s="24">
        <f t="shared" si="97"/>
        <v>1992</v>
      </c>
      <c r="O378" s="25">
        <v>33604</v>
      </c>
      <c r="P378" s="23" t="s">
        <v>75</v>
      </c>
      <c r="Q378" s="23" t="s">
        <v>75</v>
      </c>
      <c r="R378" s="23" t="s">
        <v>75</v>
      </c>
      <c r="S378" s="23" t="s">
        <v>75</v>
      </c>
      <c r="T378" s="23" t="s">
        <v>75</v>
      </c>
      <c r="U378" s="23" t="s">
        <v>75</v>
      </c>
      <c r="V378" s="26">
        <v>1</v>
      </c>
      <c r="W378" s="19">
        <f t="shared" si="98"/>
        <v>0</v>
      </c>
      <c r="X378" s="19">
        <f t="shared" si="99"/>
        <v>0</v>
      </c>
      <c r="Y378" s="19">
        <f t="shared" si="100"/>
        <v>0</v>
      </c>
      <c r="Z378" s="26">
        <v>-1</v>
      </c>
      <c r="AA378" s="19">
        <v>-2</v>
      </c>
      <c r="AB378" s="26">
        <v>0</v>
      </c>
      <c r="AC378" s="26">
        <v>1</v>
      </c>
      <c r="AD378" s="26">
        <v>0</v>
      </c>
      <c r="AE378" s="26">
        <v>0</v>
      </c>
      <c r="AF378" s="26">
        <v>0</v>
      </c>
      <c r="AG378" s="19">
        <v>0</v>
      </c>
      <c r="AH378" s="26">
        <v>1</v>
      </c>
      <c r="AI378" s="26">
        <v>0</v>
      </c>
      <c r="AJ378" s="18" t="s">
        <v>97</v>
      </c>
      <c r="AK378" s="18" t="s">
        <v>77</v>
      </c>
      <c r="AL378" s="21" t="s">
        <v>2313</v>
      </c>
      <c r="AM378" s="19">
        <v>4</v>
      </c>
      <c r="AN378" s="26">
        <v>-1</v>
      </c>
      <c r="AO378" s="26">
        <v>-1</v>
      </c>
      <c r="AP378" s="26">
        <v>-1</v>
      </c>
      <c r="AQ378" s="26">
        <v>-1</v>
      </c>
      <c r="AR378" s="26">
        <v>-1</v>
      </c>
      <c r="AS378" s="26">
        <v>0</v>
      </c>
      <c r="AT378" s="19">
        <v>-2</v>
      </c>
      <c r="AU378" s="26">
        <v>-3</v>
      </c>
      <c r="AV378" s="26">
        <v>0</v>
      </c>
      <c r="AW378" s="26">
        <v>0</v>
      </c>
      <c r="AX378" s="19">
        <v>0</v>
      </c>
      <c r="AY378" s="19">
        <v>0</v>
      </c>
      <c r="AZ378" s="26">
        <v>1</v>
      </c>
      <c r="BA378" s="26">
        <v>1</v>
      </c>
      <c r="BB378" s="26">
        <v>-1</v>
      </c>
      <c r="BC378" s="26">
        <v>-1</v>
      </c>
      <c r="BD378" s="28"/>
      <c r="BE378" s="20"/>
      <c r="BF378" s="26"/>
      <c r="BG378" s="26"/>
      <c r="BH378" s="26"/>
      <c r="BI378" s="26">
        <v>1</v>
      </c>
      <c r="BJ378" s="26">
        <v>-1</v>
      </c>
      <c r="BK378" s="26"/>
      <c r="BL378" s="26"/>
      <c r="BM378" s="26"/>
      <c r="BN378" s="20"/>
      <c r="BO378" s="20"/>
    </row>
    <row r="379" spans="1:67" ht="64" hidden="1" x14ac:dyDescent="0.2">
      <c r="A379" s="17" t="s">
        <v>3373</v>
      </c>
      <c r="B379" s="42"/>
      <c r="C379" s="64" t="s">
        <v>2397</v>
      </c>
      <c r="D379" s="384" t="s">
        <v>2875</v>
      </c>
      <c r="E379" s="384" t="s">
        <v>210</v>
      </c>
      <c r="F379" s="19">
        <v>1</v>
      </c>
      <c r="G379" s="19">
        <v>1</v>
      </c>
      <c r="H379" s="19">
        <v>1</v>
      </c>
      <c r="I379" s="20"/>
      <c r="J379" s="375" t="s">
        <v>472</v>
      </c>
      <c r="K379" s="22"/>
      <c r="L379" s="375" t="s">
        <v>3384</v>
      </c>
      <c r="M379" s="512">
        <v>1992</v>
      </c>
      <c r="N379" s="24">
        <v>2008</v>
      </c>
      <c r="O379" s="508">
        <v>39448</v>
      </c>
      <c r="P379" s="404" t="s">
        <v>75</v>
      </c>
      <c r="Q379" s="404" t="s">
        <v>75</v>
      </c>
      <c r="R379" s="404" t="s">
        <v>75</v>
      </c>
      <c r="S379" s="404" t="s">
        <v>75</v>
      </c>
      <c r="T379" s="404" t="s">
        <v>75</v>
      </c>
      <c r="U379" s="404" t="s">
        <v>75</v>
      </c>
      <c r="V379" s="19">
        <v>1</v>
      </c>
      <c r="W379" s="19">
        <v>0</v>
      </c>
      <c r="X379" s="19">
        <v>0</v>
      </c>
      <c r="Y379" s="19">
        <v>0</v>
      </c>
      <c r="Z379" s="19">
        <v>-1</v>
      </c>
      <c r="AA379" s="19">
        <v>-2</v>
      </c>
      <c r="AB379" s="26">
        <v>0</v>
      </c>
      <c r="AC379" s="26">
        <v>0</v>
      </c>
      <c r="AD379" s="68">
        <v>1</v>
      </c>
      <c r="AE379" s="26">
        <v>0</v>
      </c>
      <c r="AF379" s="26">
        <v>0</v>
      </c>
      <c r="AG379" s="19">
        <v>0</v>
      </c>
      <c r="AH379" s="26">
        <v>-1</v>
      </c>
      <c r="AI379" s="19">
        <v>0</v>
      </c>
      <c r="AJ379" s="384" t="s">
        <v>97</v>
      </c>
      <c r="AK379" s="384" t="s">
        <v>139</v>
      </c>
      <c r="AL379" s="375" t="s">
        <v>3603</v>
      </c>
      <c r="AM379" s="19">
        <v>5</v>
      </c>
      <c r="AN379" s="26">
        <v>-2</v>
      </c>
      <c r="AO379" s="26">
        <v>-2</v>
      </c>
      <c r="AP379" s="26">
        <v>-2</v>
      </c>
      <c r="AQ379" s="26">
        <v>-2</v>
      </c>
      <c r="AR379" s="26">
        <v>-2</v>
      </c>
      <c r="AS379" s="26">
        <v>0</v>
      </c>
      <c r="AT379" s="19">
        <v>-2</v>
      </c>
      <c r="AU379" s="26">
        <v>-3</v>
      </c>
      <c r="AV379" s="26">
        <v>0</v>
      </c>
      <c r="AW379" s="26">
        <v>0</v>
      </c>
      <c r="AX379" s="19">
        <v>0</v>
      </c>
      <c r="AY379" s="19">
        <v>0</v>
      </c>
      <c r="AZ379" s="26">
        <v>-1</v>
      </c>
      <c r="BA379" s="26">
        <v>-1</v>
      </c>
      <c r="BB379" s="26">
        <v>-1</v>
      </c>
      <c r="BC379" s="26">
        <v>-1</v>
      </c>
      <c r="BD379" s="28"/>
      <c r="BE379" s="20"/>
      <c r="BF379" s="26"/>
      <c r="BG379" s="26"/>
      <c r="BH379" s="26"/>
      <c r="BI379" s="26"/>
      <c r="BJ379" s="26"/>
      <c r="BK379" s="26"/>
      <c r="BL379" s="26"/>
      <c r="BM379" s="26"/>
      <c r="BN379" s="20"/>
      <c r="BO379" s="20"/>
    </row>
    <row r="380" spans="1:67" ht="64" hidden="1" x14ac:dyDescent="0.2">
      <c r="A380" s="64" t="s">
        <v>3373</v>
      </c>
      <c r="B380" s="17"/>
      <c r="C380" s="64" t="s">
        <v>2397</v>
      </c>
      <c r="D380" s="384" t="s">
        <v>153</v>
      </c>
      <c r="E380" s="384" t="s">
        <v>210</v>
      </c>
      <c r="F380" s="19">
        <v>1</v>
      </c>
      <c r="G380" s="19">
        <v>1</v>
      </c>
      <c r="H380" s="19">
        <v>1</v>
      </c>
      <c r="I380" s="20"/>
      <c r="J380" s="375" t="s">
        <v>3378</v>
      </c>
      <c r="K380" s="46"/>
      <c r="L380" s="375" t="s">
        <v>3379</v>
      </c>
      <c r="M380" s="25"/>
      <c r="N380" s="24">
        <v>2017</v>
      </c>
      <c r="O380" s="25">
        <v>42736</v>
      </c>
      <c r="P380" s="23" t="s">
        <v>75</v>
      </c>
      <c r="Q380" s="23" t="s">
        <v>75</v>
      </c>
      <c r="R380" s="23" t="s">
        <v>75</v>
      </c>
      <c r="S380" s="23" t="s">
        <v>75</v>
      </c>
      <c r="T380" s="23" t="s">
        <v>75</v>
      </c>
      <c r="U380" s="23" t="s">
        <v>75</v>
      </c>
      <c r="V380" s="19">
        <v>1</v>
      </c>
      <c r="W380" s="19">
        <v>0</v>
      </c>
      <c r="X380" s="19">
        <v>0</v>
      </c>
      <c r="Y380" s="19">
        <v>0</v>
      </c>
      <c r="Z380" s="19">
        <v>-1</v>
      </c>
      <c r="AA380" s="19">
        <v>-2</v>
      </c>
      <c r="AB380" s="19"/>
      <c r="AC380" s="19"/>
      <c r="AD380" s="19"/>
      <c r="AE380" s="19"/>
      <c r="AF380" s="19"/>
      <c r="AG380" s="19">
        <v>1</v>
      </c>
      <c r="AH380" s="26">
        <v>-1</v>
      </c>
      <c r="AI380" s="26">
        <v>0</v>
      </c>
      <c r="AJ380" s="384" t="s">
        <v>134</v>
      </c>
      <c r="AK380" s="384" t="s">
        <v>139</v>
      </c>
      <c r="AL380" s="375" t="s">
        <v>3380</v>
      </c>
      <c r="AM380" s="19"/>
      <c r="AN380" s="19"/>
      <c r="AO380" s="19"/>
      <c r="AP380" s="19"/>
      <c r="AQ380" s="19"/>
      <c r="AR380" s="19"/>
      <c r="AS380" s="19"/>
      <c r="AT380" s="19"/>
      <c r="AU380" s="26"/>
      <c r="AV380" s="19"/>
      <c r="AW380" s="26"/>
      <c r="AX380" s="19"/>
      <c r="AY380" s="19"/>
      <c r="AZ380" s="19"/>
      <c r="BA380" s="19"/>
      <c r="BB380" s="19"/>
      <c r="BC380" s="19"/>
      <c r="BD380" s="28"/>
      <c r="BE380" s="20"/>
      <c r="BF380" s="20"/>
      <c r="BG380" s="20"/>
      <c r="BH380" s="20"/>
      <c r="BI380" s="20"/>
      <c r="BJ380" s="19"/>
      <c r="BK380" s="20"/>
      <c r="BL380" s="20"/>
      <c r="BM380" s="20"/>
      <c r="BN380" s="20"/>
      <c r="BO380" s="20"/>
    </row>
    <row r="381" spans="1:67" ht="64" hidden="1" x14ac:dyDescent="0.2">
      <c r="A381" s="17" t="s">
        <v>78</v>
      </c>
      <c r="B381" s="42"/>
      <c r="C381" s="64" t="s">
        <v>2398</v>
      </c>
      <c r="D381" s="18" t="s">
        <v>409</v>
      </c>
      <c r="E381" s="18" t="s">
        <v>302</v>
      </c>
      <c r="F381" s="19">
        <v>1</v>
      </c>
      <c r="G381" s="19">
        <v>0</v>
      </c>
      <c r="H381" s="19">
        <v>0</v>
      </c>
      <c r="I381" s="20"/>
      <c r="J381" s="21" t="s">
        <v>472</v>
      </c>
      <c r="K381" s="22" t="s">
        <v>2311</v>
      </c>
      <c r="L381" s="18" t="s">
        <v>2312</v>
      </c>
      <c r="M381" s="25"/>
      <c r="N381" s="24">
        <f>YEAR(IF(AND(O381&lt;&gt;"NA",O381&lt;&gt;""),O381,IF(AND(P381&lt;&gt;"NA",P381&lt;&gt;""),P381,IF(AND(Q381&lt;&gt;"NA",Q381&lt;&gt;""),Q381,IF(AND(R381&lt;&gt;"NA",R381&lt;&gt;""),R381,S381)))))</f>
        <v>1992</v>
      </c>
      <c r="O381" s="25">
        <v>33604</v>
      </c>
      <c r="P381" s="23" t="s">
        <v>75</v>
      </c>
      <c r="Q381" s="23" t="s">
        <v>75</v>
      </c>
      <c r="R381" s="23" t="s">
        <v>75</v>
      </c>
      <c r="S381" s="23" t="s">
        <v>75</v>
      </c>
      <c r="T381" s="23" t="s">
        <v>75</v>
      </c>
      <c r="U381" s="23" t="s">
        <v>75</v>
      </c>
      <c r="V381" s="26">
        <v>1</v>
      </c>
      <c r="W381" s="19">
        <f>IF(OR(AND(Q381&lt;&gt;"NA",Q381&lt;&gt;""),AND(S381&lt;&gt;"NA",S381&lt;&gt;""),AND(T381&lt;&gt;"NA",T381&lt;&gt;"")),1,0)</f>
        <v>0</v>
      </c>
      <c r="X381" s="19">
        <f>IF(OR(AND(S381&lt;&gt;"NA",S381&lt;&gt;""),Y381=1),1,0)</f>
        <v>0</v>
      </c>
      <c r="Y381" s="19">
        <f>IF(AND(T381&lt;&gt;"NA",T381&lt;&gt;""),1,0)</f>
        <v>0</v>
      </c>
      <c r="Z381" s="26">
        <v>-1</v>
      </c>
      <c r="AA381" s="19">
        <v>-2</v>
      </c>
      <c r="AB381" s="26">
        <v>0</v>
      </c>
      <c r="AC381" s="26">
        <v>1</v>
      </c>
      <c r="AD381" s="26">
        <v>0</v>
      </c>
      <c r="AE381" s="26">
        <v>0</v>
      </c>
      <c r="AF381" s="26">
        <v>0</v>
      </c>
      <c r="AG381" s="19">
        <v>0</v>
      </c>
      <c r="AH381" s="26">
        <v>1</v>
      </c>
      <c r="AI381" s="26">
        <v>0</v>
      </c>
      <c r="AJ381" s="18" t="s">
        <v>97</v>
      </c>
      <c r="AK381" s="18" t="s">
        <v>77</v>
      </c>
      <c r="AL381" s="21" t="s">
        <v>2313</v>
      </c>
      <c r="AM381" s="19">
        <v>4</v>
      </c>
      <c r="AN381" s="26">
        <v>-1</v>
      </c>
      <c r="AO381" s="26">
        <v>-1</v>
      </c>
      <c r="AP381" s="26">
        <v>-1</v>
      </c>
      <c r="AQ381" s="26">
        <v>-1</v>
      </c>
      <c r="AR381" s="26">
        <v>-1</v>
      </c>
      <c r="AS381" s="26">
        <v>0</v>
      </c>
      <c r="AT381" s="19">
        <v>-2</v>
      </c>
      <c r="AU381" s="26">
        <v>-3</v>
      </c>
      <c r="AV381" s="26">
        <v>0</v>
      </c>
      <c r="AW381" s="26">
        <v>0</v>
      </c>
      <c r="AX381" s="19">
        <v>0</v>
      </c>
      <c r="AY381" s="19">
        <v>0</v>
      </c>
      <c r="AZ381" s="26">
        <v>1</v>
      </c>
      <c r="BA381" s="26">
        <v>1</v>
      </c>
      <c r="BB381" s="26">
        <v>-1</v>
      </c>
      <c r="BC381" s="26">
        <v>-1</v>
      </c>
      <c r="BD381" s="28"/>
      <c r="BE381" s="20"/>
      <c r="BF381" s="26"/>
      <c r="BG381" s="26"/>
      <c r="BH381" s="26"/>
      <c r="BI381" s="26">
        <v>1</v>
      </c>
      <c r="BJ381" s="26">
        <v>-1</v>
      </c>
      <c r="BK381" s="26"/>
      <c r="BL381" s="26"/>
      <c r="BM381" s="26"/>
      <c r="BN381" s="20"/>
      <c r="BO381" s="20"/>
    </row>
    <row r="382" spans="1:67" ht="64" hidden="1" x14ac:dyDescent="0.2">
      <c r="A382" s="17" t="s">
        <v>3373</v>
      </c>
      <c r="B382" s="42"/>
      <c r="C382" s="64" t="s">
        <v>2398</v>
      </c>
      <c r="D382" s="384" t="s">
        <v>2875</v>
      </c>
      <c r="E382" s="384" t="s">
        <v>210</v>
      </c>
      <c r="F382" s="19">
        <v>1</v>
      </c>
      <c r="G382" s="19">
        <v>1</v>
      </c>
      <c r="H382" s="19">
        <v>1</v>
      </c>
      <c r="I382" s="20"/>
      <c r="J382" s="375" t="s">
        <v>472</v>
      </c>
      <c r="K382" s="22"/>
      <c r="L382" s="375" t="s">
        <v>3384</v>
      </c>
      <c r="M382" s="512">
        <v>1992</v>
      </c>
      <c r="N382" s="24">
        <v>2008</v>
      </c>
      <c r="O382" s="508">
        <v>39448</v>
      </c>
      <c r="P382" s="404" t="s">
        <v>75</v>
      </c>
      <c r="Q382" s="404" t="s">
        <v>75</v>
      </c>
      <c r="R382" s="404" t="s">
        <v>75</v>
      </c>
      <c r="S382" s="404" t="s">
        <v>75</v>
      </c>
      <c r="T382" s="404" t="s">
        <v>75</v>
      </c>
      <c r="U382" s="404" t="s">
        <v>75</v>
      </c>
      <c r="V382" s="19">
        <v>1</v>
      </c>
      <c r="W382" s="19">
        <v>0</v>
      </c>
      <c r="X382" s="19">
        <v>0</v>
      </c>
      <c r="Y382" s="19">
        <v>0</v>
      </c>
      <c r="Z382" s="19">
        <v>-1</v>
      </c>
      <c r="AA382" s="19">
        <v>-2</v>
      </c>
      <c r="AB382" s="26">
        <v>0</v>
      </c>
      <c r="AC382" s="26">
        <v>0</v>
      </c>
      <c r="AD382" s="68">
        <v>1</v>
      </c>
      <c r="AE382" s="26">
        <v>0</v>
      </c>
      <c r="AF382" s="26">
        <v>0</v>
      </c>
      <c r="AG382" s="19">
        <v>0</v>
      </c>
      <c r="AH382" s="26">
        <v>-1</v>
      </c>
      <c r="AI382" s="19">
        <v>0</v>
      </c>
      <c r="AJ382" s="384" t="s">
        <v>97</v>
      </c>
      <c r="AK382" s="384" t="s">
        <v>139</v>
      </c>
      <c r="AL382" s="375" t="s">
        <v>3603</v>
      </c>
      <c r="AM382" s="19">
        <v>5</v>
      </c>
      <c r="AN382" s="26">
        <v>-2</v>
      </c>
      <c r="AO382" s="26">
        <v>-2</v>
      </c>
      <c r="AP382" s="26">
        <v>-2</v>
      </c>
      <c r="AQ382" s="26">
        <v>-2</v>
      </c>
      <c r="AR382" s="26">
        <v>-2</v>
      </c>
      <c r="AS382" s="26">
        <v>0</v>
      </c>
      <c r="AT382" s="19">
        <v>-2</v>
      </c>
      <c r="AU382" s="26">
        <v>-3</v>
      </c>
      <c r="AV382" s="26">
        <v>0</v>
      </c>
      <c r="AW382" s="26">
        <v>0</v>
      </c>
      <c r="AX382" s="19">
        <v>0</v>
      </c>
      <c r="AY382" s="19">
        <v>0</v>
      </c>
      <c r="AZ382" s="26">
        <v>-1</v>
      </c>
      <c r="BA382" s="26">
        <v>-1</v>
      </c>
      <c r="BB382" s="26">
        <v>-1</v>
      </c>
      <c r="BC382" s="26">
        <v>-1</v>
      </c>
      <c r="BD382" s="28"/>
      <c r="BE382" s="20"/>
      <c r="BF382" s="26"/>
      <c r="BG382" s="26"/>
      <c r="BH382" s="26"/>
      <c r="BI382" s="26"/>
      <c r="BJ382" s="26"/>
      <c r="BK382" s="26"/>
      <c r="BL382" s="26"/>
      <c r="BM382" s="26"/>
      <c r="BN382" s="20"/>
      <c r="BO382" s="20"/>
    </row>
    <row r="383" spans="1:67" ht="112" hidden="1" x14ac:dyDescent="0.2">
      <c r="A383" s="18" t="s">
        <v>228</v>
      </c>
      <c r="B383" s="20"/>
      <c r="C383" s="21" t="s">
        <v>1116</v>
      </c>
      <c r="D383" s="18" t="s">
        <v>124</v>
      </c>
      <c r="E383" s="18" t="s">
        <v>1076</v>
      </c>
      <c r="F383" s="19">
        <v>1</v>
      </c>
      <c r="G383" s="19">
        <v>0</v>
      </c>
      <c r="H383" s="20"/>
      <c r="I383" s="20"/>
      <c r="J383" s="21" t="s">
        <v>1077</v>
      </c>
      <c r="K383" s="22" t="s">
        <v>1089</v>
      </c>
      <c r="L383" s="21" t="s">
        <v>1090</v>
      </c>
      <c r="M383" s="23" t="s">
        <v>475</v>
      </c>
      <c r="N383" s="24">
        <f t="shared" ref="N383:N393" si="102">YEAR(IF(AND(O383&lt;&gt;"NA",O383&lt;&gt;""),O383,IF(AND(P383&lt;&gt;"NA",P383&lt;&gt;""),P383,IF(AND(Q383&lt;&gt;"NA",Q383&lt;&gt;""),Q383,IF(AND(R383&lt;&gt;"NA",R383&lt;&gt;""),R383,S383)))))</f>
        <v>1986</v>
      </c>
      <c r="O383" s="25">
        <v>31744</v>
      </c>
      <c r="P383" s="23" t="s">
        <v>75</v>
      </c>
      <c r="Q383" s="23" t="s">
        <v>75</v>
      </c>
      <c r="R383" s="23" t="s">
        <v>75</v>
      </c>
      <c r="S383" s="23" t="s">
        <v>75</v>
      </c>
      <c r="T383" s="23" t="s">
        <v>75</v>
      </c>
      <c r="U383" s="23" t="s">
        <v>75</v>
      </c>
      <c r="V383" s="19">
        <v>1</v>
      </c>
      <c r="W383" s="19">
        <f t="shared" ref="W383:W393" si="103">IF(OR(AND(Q383&lt;&gt;"NA",Q383&lt;&gt;""),AND(S383&lt;&gt;"NA",S383&lt;&gt;""),AND(T383&lt;&gt;"NA",T383&lt;&gt;"")),1,0)</f>
        <v>0</v>
      </c>
      <c r="X383" s="19">
        <f t="shared" ref="X383:X393" si="104">IF(OR(AND(S383&lt;&gt;"NA",S383&lt;&gt;""),Y383=1),1,0)</f>
        <v>0</v>
      </c>
      <c r="Y383" s="19">
        <f t="shared" ref="Y383:Y393" si="105">IF(AND(T383&lt;&gt;"NA",T383&lt;&gt;""),1,0)</f>
        <v>0</v>
      </c>
      <c r="Z383" s="19">
        <v>-1</v>
      </c>
      <c r="AA383" s="19">
        <v>-2</v>
      </c>
      <c r="AB383" s="19">
        <v>0</v>
      </c>
      <c r="AC383" s="19">
        <v>0</v>
      </c>
      <c r="AD383" s="19">
        <v>1</v>
      </c>
      <c r="AE383" s="19">
        <v>0</v>
      </c>
      <c r="AF383" s="19">
        <v>0</v>
      </c>
      <c r="AG383" s="19">
        <v>0</v>
      </c>
      <c r="AH383" s="19">
        <v>0</v>
      </c>
      <c r="AI383" s="19">
        <v>0</v>
      </c>
      <c r="AJ383" s="18" t="s">
        <v>128</v>
      </c>
      <c r="AK383" s="18" t="s">
        <v>617</v>
      </c>
      <c r="AL383" s="21" t="s">
        <v>1078</v>
      </c>
      <c r="AM383" s="19">
        <f t="shared" ref="AM383:AM392" si="106">IF(AND(AN383=1,AO383=1),3,IF(AND(AN383=1,OR(AO383=0,AO383=-1)),1,IF(AND(OR(AN383=0,AN383=-1),AO383=1),2,IF(AND(AN383=0,AN383=-1),OR(AO383=0,AO383=-1),4))))</f>
        <v>1</v>
      </c>
      <c r="AN383" s="19">
        <v>1</v>
      </c>
      <c r="AO383" s="26">
        <v>0</v>
      </c>
      <c r="AP383" s="19">
        <v>1</v>
      </c>
      <c r="AQ383" s="19">
        <v>1</v>
      </c>
      <c r="AR383" s="19">
        <v>1</v>
      </c>
      <c r="AS383" s="19">
        <v>0</v>
      </c>
      <c r="AT383" s="19">
        <v>-2</v>
      </c>
      <c r="AU383" s="26">
        <v>-3</v>
      </c>
      <c r="AV383" s="19">
        <v>0</v>
      </c>
      <c r="AW383" s="26">
        <v>0</v>
      </c>
      <c r="AX383" s="19">
        <v>0</v>
      </c>
      <c r="AY383" s="19">
        <v>0</v>
      </c>
      <c r="AZ383" s="19">
        <v>1</v>
      </c>
      <c r="BA383" s="19">
        <v>1</v>
      </c>
      <c r="BB383" s="19">
        <v>0</v>
      </c>
      <c r="BC383" s="19">
        <v>1</v>
      </c>
      <c r="BD383" s="28"/>
      <c r="BE383" s="20"/>
      <c r="BF383" s="18" t="s">
        <v>1079</v>
      </c>
      <c r="BG383" s="20"/>
      <c r="BH383" s="18" t="s">
        <v>1089</v>
      </c>
      <c r="BI383" s="26">
        <v>1</v>
      </c>
      <c r="BJ383" s="19">
        <v>-1</v>
      </c>
      <c r="BK383" s="20"/>
      <c r="BL383" s="20"/>
      <c r="BM383" s="20"/>
      <c r="BN383" s="20"/>
      <c r="BO383" s="20"/>
    </row>
    <row r="384" spans="1:67" ht="112" hidden="1" x14ac:dyDescent="0.2">
      <c r="A384" s="18" t="s">
        <v>228</v>
      </c>
      <c r="B384" s="20"/>
      <c r="C384" s="21" t="s">
        <v>1117</v>
      </c>
      <c r="D384" s="18" t="s">
        <v>124</v>
      </c>
      <c r="E384" s="18" t="s">
        <v>1076</v>
      </c>
      <c r="F384" s="19">
        <v>1</v>
      </c>
      <c r="G384" s="19">
        <v>0</v>
      </c>
      <c r="H384" s="20"/>
      <c r="I384" s="20"/>
      <c r="J384" s="21" t="s">
        <v>1077</v>
      </c>
      <c r="K384" s="22" t="s">
        <v>1089</v>
      </c>
      <c r="L384" s="21" t="s">
        <v>1090</v>
      </c>
      <c r="M384" s="23" t="s">
        <v>475</v>
      </c>
      <c r="N384" s="24">
        <f t="shared" si="102"/>
        <v>1986</v>
      </c>
      <c r="O384" s="25">
        <v>31744</v>
      </c>
      <c r="P384" s="23" t="s">
        <v>75</v>
      </c>
      <c r="Q384" s="23" t="s">
        <v>75</v>
      </c>
      <c r="R384" s="23" t="s">
        <v>75</v>
      </c>
      <c r="S384" s="23" t="s">
        <v>75</v>
      </c>
      <c r="T384" s="23" t="s">
        <v>75</v>
      </c>
      <c r="U384" s="23" t="s">
        <v>75</v>
      </c>
      <c r="V384" s="19">
        <v>1</v>
      </c>
      <c r="W384" s="19">
        <f t="shared" si="103"/>
        <v>0</v>
      </c>
      <c r="X384" s="19">
        <f t="shared" si="104"/>
        <v>0</v>
      </c>
      <c r="Y384" s="19">
        <f t="shared" si="105"/>
        <v>0</v>
      </c>
      <c r="Z384" s="19">
        <v>-1</v>
      </c>
      <c r="AA384" s="19">
        <v>-2</v>
      </c>
      <c r="AB384" s="19">
        <v>0</v>
      </c>
      <c r="AC384" s="19">
        <v>0</v>
      </c>
      <c r="AD384" s="19">
        <v>1</v>
      </c>
      <c r="AE384" s="19">
        <v>0</v>
      </c>
      <c r="AF384" s="19">
        <v>0</v>
      </c>
      <c r="AG384" s="19">
        <v>0</v>
      </c>
      <c r="AH384" s="19">
        <v>0</v>
      </c>
      <c r="AI384" s="19">
        <v>0</v>
      </c>
      <c r="AJ384" s="18" t="s">
        <v>128</v>
      </c>
      <c r="AK384" s="18" t="s">
        <v>617</v>
      </c>
      <c r="AL384" s="21" t="s">
        <v>1078</v>
      </c>
      <c r="AM384" s="19">
        <f t="shared" si="106"/>
        <v>1</v>
      </c>
      <c r="AN384" s="19">
        <v>1</v>
      </c>
      <c r="AO384" s="26">
        <v>0</v>
      </c>
      <c r="AP384" s="19">
        <v>1</v>
      </c>
      <c r="AQ384" s="19">
        <v>1</v>
      </c>
      <c r="AR384" s="19">
        <v>1</v>
      </c>
      <c r="AS384" s="19">
        <v>0</v>
      </c>
      <c r="AT384" s="19">
        <v>-2</v>
      </c>
      <c r="AU384" s="26">
        <v>-3</v>
      </c>
      <c r="AV384" s="19">
        <v>0</v>
      </c>
      <c r="AW384" s="26">
        <v>0</v>
      </c>
      <c r="AX384" s="19">
        <v>0</v>
      </c>
      <c r="AY384" s="19">
        <v>0</v>
      </c>
      <c r="AZ384" s="19">
        <v>1</v>
      </c>
      <c r="BA384" s="19">
        <v>1</v>
      </c>
      <c r="BB384" s="19">
        <v>0</v>
      </c>
      <c r="BC384" s="19">
        <v>1</v>
      </c>
      <c r="BD384" s="28"/>
      <c r="BE384" s="20"/>
      <c r="BF384" s="18" t="s">
        <v>1079</v>
      </c>
      <c r="BG384" s="20"/>
      <c r="BH384" s="18" t="s">
        <v>1089</v>
      </c>
      <c r="BI384" s="26">
        <v>1</v>
      </c>
      <c r="BJ384" s="19">
        <v>-1</v>
      </c>
      <c r="BK384" s="20"/>
      <c r="BL384" s="20"/>
      <c r="BM384" s="20"/>
      <c r="BN384" s="20"/>
      <c r="BO384" s="20"/>
    </row>
    <row r="385" spans="1:67" ht="112" hidden="1" x14ac:dyDescent="0.2">
      <c r="A385" s="18" t="s">
        <v>228</v>
      </c>
      <c r="B385" s="20"/>
      <c r="C385" s="21" t="s">
        <v>1118</v>
      </c>
      <c r="D385" s="18" t="s">
        <v>124</v>
      </c>
      <c r="E385" s="18" t="s">
        <v>1076</v>
      </c>
      <c r="F385" s="19">
        <v>1</v>
      </c>
      <c r="G385" s="19">
        <v>0</v>
      </c>
      <c r="H385" s="20"/>
      <c r="I385" s="20"/>
      <c r="J385" s="21" t="s">
        <v>1077</v>
      </c>
      <c r="K385" s="22" t="s">
        <v>1089</v>
      </c>
      <c r="L385" s="21" t="s">
        <v>1090</v>
      </c>
      <c r="M385" s="23" t="s">
        <v>475</v>
      </c>
      <c r="N385" s="24">
        <f t="shared" si="102"/>
        <v>1986</v>
      </c>
      <c r="O385" s="25">
        <v>31744</v>
      </c>
      <c r="P385" s="23" t="s">
        <v>75</v>
      </c>
      <c r="Q385" s="23" t="s">
        <v>75</v>
      </c>
      <c r="R385" s="23" t="s">
        <v>75</v>
      </c>
      <c r="S385" s="23" t="s">
        <v>75</v>
      </c>
      <c r="T385" s="23" t="s">
        <v>75</v>
      </c>
      <c r="U385" s="23" t="s">
        <v>75</v>
      </c>
      <c r="V385" s="19">
        <v>1</v>
      </c>
      <c r="W385" s="19">
        <f t="shared" si="103"/>
        <v>0</v>
      </c>
      <c r="X385" s="19">
        <f t="shared" si="104"/>
        <v>0</v>
      </c>
      <c r="Y385" s="19">
        <f t="shared" si="105"/>
        <v>0</v>
      </c>
      <c r="Z385" s="19">
        <v>-1</v>
      </c>
      <c r="AA385" s="19">
        <v>-2</v>
      </c>
      <c r="AB385" s="19">
        <v>0</v>
      </c>
      <c r="AC385" s="19">
        <v>0</v>
      </c>
      <c r="AD385" s="19">
        <v>1</v>
      </c>
      <c r="AE385" s="19">
        <v>0</v>
      </c>
      <c r="AF385" s="19">
        <v>0</v>
      </c>
      <c r="AG385" s="19">
        <v>0</v>
      </c>
      <c r="AH385" s="19">
        <v>0</v>
      </c>
      <c r="AI385" s="19">
        <v>0</v>
      </c>
      <c r="AJ385" s="18" t="s">
        <v>128</v>
      </c>
      <c r="AK385" s="18" t="s">
        <v>617</v>
      </c>
      <c r="AL385" s="21" t="s">
        <v>1078</v>
      </c>
      <c r="AM385" s="19">
        <f t="shared" si="106"/>
        <v>1</v>
      </c>
      <c r="AN385" s="19">
        <v>1</v>
      </c>
      <c r="AO385" s="26">
        <v>0</v>
      </c>
      <c r="AP385" s="19">
        <v>1</v>
      </c>
      <c r="AQ385" s="19">
        <v>1</v>
      </c>
      <c r="AR385" s="19">
        <v>1</v>
      </c>
      <c r="AS385" s="19">
        <v>0</v>
      </c>
      <c r="AT385" s="19">
        <v>-2</v>
      </c>
      <c r="AU385" s="26">
        <v>-3</v>
      </c>
      <c r="AV385" s="19">
        <v>0</v>
      </c>
      <c r="AW385" s="26">
        <v>0</v>
      </c>
      <c r="AX385" s="19">
        <v>0</v>
      </c>
      <c r="AY385" s="19">
        <v>0</v>
      </c>
      <c r="AZ385" s="19">
        <v>1</v>
      </c>
      <c r="BA385" s="19">
        <v>1</v>
      </c>
      <c r="BB385" s="19">
        <v>0</v>
      </c>
      <c r="BC385" s="19">
        <v>1</v>
      </c>
      <c r="BD385" s="28"/>
      <c r="BE385" s="20"/>
      <c r="BF385" s="18" t="s">
        <v>1079</v>
      </c>
      <c r="BG385" s="20"/>
      <c r="BH385" s="18" t="s">
        <v>1089</v>
      </c>
      <c r="BI385" s="26">
        <v>1</v>
      </c>
      <c r="BJ385" s="19">
        <v>-1</v>
      </c>
      <c r="BK385" s="20"/>
      <c r="BL385" s="20"/>
      <c r="BM385" s="20"/>
      <c r="BN385" s="20"/>
      <c r="BO385" s="20"/>
    </row>
    <row r="386" spans="1:67" ht="112" hidden="1" x14ac:dyDescent="0.2">
      <c r="A386" s="18" t="s">
        <v>228</v>
      </c>
      <c r="B386" s="20"/>
      <c r="C386" s="21" t="s">
        <v>1119</v>
      </c>
      <c r="D386" s="18" t="s">
        <v>124</v>
      </c>
      <c r="E386" s="18" t="s">
        <v>1076</v>
      </c>
      <c r="F386" s="19">
        <v>1</v>
      </c>
      <c r="G386" s="19">
        <v>0</v>
      </c>
      <c r="H386" s="20"/>
      <c r="I386" s="20"/>
      <c r="J386" s="21" t="s">
        <v>1077</v>
      </c>
      <c r="K386" s="22" t="s">
        <v>1089</v>
      </c>
      <c r="L386" s="21" t="s">
        <v>1090</v>
      </c>
      <c r="M386" s="23" t="s">
        <v>475</v>
      </c>
      <c r="N386" s="24">
        <f t="shared" si="102"/>
        <v>1986</v>
      </c>
      <c r="O386" s="25">
        <v>31744</v>
      </c>
      <c r="P386" s="23" t="s">
        <v>75</v>
      </c>
      <c r="Q386" s="23" t="s">
        <v>75</v>
      </c>
      <c r="R386" s="23" t="s">
        <v>75</v>
      </c>
      <c r="S386" s="23" t="s">
        <v>75</v>
      </c>
      <c r="T386" s="23" t="s">
        <v>75</v>
      </c>
      <c r="U386" s="23" t="s">
        <v>75</v>
      </c>
      <c r="V386" s="19">
        <v>1</v>
      </c>
      <c r="W386" s="19">
        <f t="shared" si="103"/>
        <v>0</v>
      </c>
      <c r="X386" s="19">
        <f t="shared" si="104"/>
        <v>0</v>
      </c>
      <c r="Y386" s="19">
        <f t="shared" si="105"/>
        <v>0</v>
      </c>
      <c r="Z386" s="19">
        <v>-1</v>
      </c>
      <c r="AA386" s="19">
        <v>-2</v>
      </c>
      <c r="AB386" s="19">
        <v>0</v>
      </c>
      <c r="AC386" s="19">
        <v>0</v>
      </c>
      <c r="AD386" s="19">
        <v>1</v>
      </c>
      <c r="AE386" s="19">
        <v>0</v>
      </c>
      <c r="AF386" s="19">
        <v>0</v>
      </c>
      <c r="AG386" s="19">
        <v>0</v>
      </c>
      <c r="AH386" s="19">
        <v>0</v>
      </c>
      <c r="AI386" s="19">
        <v>0</v>
      </c>
      <c r="AJ386" s="18" t="s">
        <v>128</v>
      </c>
      <c r="AK386" s="18" t="s">
        <v>617</v>
      </c>
      <c r="AL386" s="21" t="s">
        <v>1078</v>
      </c>
      <c r="AM386" s="19">
        <f t="shared" si="106"/>
        <v>1</v>
      </c>
      <c r="AN386" s="19">
        <v>1</v>
      </c>
      <c r="AO386" s="26">
        <v>0</v>
      </c>
      <c r="AP386" s="19">
        <v>1</v>
      </c>
      <c r="AQ386" s="19">
        <v>1</v>
      </c>
      <c r="AR386" s="19">
        <v>1</v>
      </c>
      <c r="AS386" s="19">
        <v>0</v>
      </c>
      <c r="AT386" s="19">
        <v>-2</v>
      </c>
      <c r="AU386" s="26">
        <v>-3</v>
      </c>
      <c r="AV386" s="19">
        <v>0</v>
      </c>
      <c r="AW386" s="26">
        <v>0</v>
      </c>
      <c r="AX386" s="19">
        <v>0</v>
      </c>
      <c r="AY386" s="19">
        <v>0</v>
      </c>
      <c r="AZ386" s="19">
        <v>1</v>
      </c>
      <c r="BA386" s="19">
        <v>1</v>
      </c>
      <c r="BB386" s="19">
        <v>0</v>
      </c>
      <c r="BC386" s="19">
        <v>1</v>
      </c>
      <c r="BD386" s="28"/>
      <c r="BE386" s="20"/>
      <c r="BF386" s="18" t="s">
        <v>1079</v>
      </c>
      <c r="BG386" s="20"/>
      <c r="BH386" s="18" t="s">
        <v>1089</v>
      </c>
      <c r="BI386" s="26">
        <v>1</v>
      </c>
      <c r="BJ386" s="19">
        <v>-1</v>
      </c>
      <c r="BK386" s="20"/>
      <c r="BL386" s="20"/>
      <c r="BM386" s="20"/>
      <c r="BN386" s="20"/>
      <c r="BO386" s="20"/>
    </row>
    <row r="387" spans="1:67" ht="112" hidden="1" x14ac:dyDescent="0.2">
      <c r="A387" s="18" t="s">
        <v>228</v>
      </c>
      <c r="B387" s="20"/>
      <c r="C387" s="21" t="s">
        <v>1120</v>
      </c>
      <c r="D387" s="18" t="s">
        <v>124</v>
      </c>
      <c r="E387" s="18" t="s">
        <v>1076</v>
      </c>
      <c r="F387" s="19">
        <v>1</v>
      </c>
      <c r="G387" s="19">
        <v>0</v>
      </c>
      <c r="H387" s="20"/>
      <c r="I387" s="20"/>
      <c r="J387" s="21" t="s">
        <v>1077</v>
      </c>
      <c r="K387" s="22" t="s">
        <v>1089</v>
      </c>
      <c r="L387" s="21" t="s">
        <v>1090</v>
      </c>
      <c r="M387" s="23" t="s">
        <v>475</v>
      </c>
      <c r="N387" s="24">
        <f t="shared" si="102"/>
        <v>1986</v>
      </c>
      <c r="O387" s="25">
        <v>31744</v>
      </c>
      <c r="P387" s="23" t="s">
        <v>75</v>
      </c>
      <c r="Q387" s="23" t="s">
        <v>75</v>
      </c>
      <c r="R387" s="23" t="s">
        <v>75</v>
      </c>
      <c r="S387" s="23" t="s">
        <v>75</v>
      </c>
      <c r="T387" s="23" t="s">
        <v>75</v>
      </c>
      <c r="U387" s="23" t="s">
        <v>75</v>
      </c>
      <c r="V387" s="19">
        <v>1</v>
      </c>
      <c r="W387" s="19">
        <f t="shared" si="103"/>
        <v>0</v>
      </c>
      <c r="X387" s="19">
        <f t="shared" si="104"/>
        <v>0</v>
      </c>
      <c r="Y387" s="19">
        <f t="shared" si="105"/>
        <v>0</v>
      </c>
      <c r="Z387" s="19">
        <v>-1</v>
      </c>
      <c r="AA387" s="19">
        <v>-2</v>
      </c>
      <c r="AB387" s="19">
        <v>0</v>
      </c>
      <c r="AC387" s="19">
        <v>0</v>
      </c>
      <c r="AD387" s="19">
        <v>1</v>
      </c>
      <c r="AE387" s="19">
        <v>0</v>
      </c>
      <c r="AF387" s="19">
        <v>0</v>
      </c>
      <c r="AG387" s="19">
        <v>0</v>
      </c>
      <c r="AH387" s="19">
        <v>0</v>
      </c>
      <c r="AI387" s="19">
        <v>0</v>
      </c>
      <c r="AJ387" s="18" t="s">
        <v>128</v>
      </c>
      <c r="AK387" s="18" t="s">
        <v>617</v>
      </c>
      <c r="AL387" s="21" t="s">
        <v>1078</v>
      </c>
      <c r="AM387" s="19">
        <f t="shared" si="106"/>
        <v>1</v>
      </c>
      <c r="AN387" s="19">
        <v>1</v>
      </c>
      <c r="AO387" s="26">
        <v>0</v>
      </c>
      <c r="AP387" s="19">
        <v>1</v>
      </c>
      <c r="AQ387" s="19">
        <v>1</v>
      </c>
      <c r="AR387" s="19">
        <v>1</v>
      </c>
      <c r="AS387" s="19">
        <v>0</v>
      </c>
      <c r="AT387" s="19">
        <v>-2</v>
      </c>
      <c r="AU387" s="26">
        <v>-3</v>
      </c>
      <c r="AV387" s="19">
        <v>0</v>
      </c>
      <c r="AW387" s="26">
        <v>0</v>
      </c>
      <c r="AX387" s="19">
        <v>0</v>
      </c>
      <c r="AY387" s="19">
        <v>0</v>
      </c>
      <c r="AZ387" s="19">
        <v>1</v>
      </c>
      <c r="BA387" s="19">
        <v>1</v>
      </c>
      <c r="BB387" s="19">
        <v>0</v>
      </c>
      <c r="BC387" s="19">
        <v>1</v>
      </c>
      <c r="BD387" s="28"/>
      <c r="BE387" s="20"/>
      <c r="BF387" s="18" t="s">
        <v>1079</v>
      </c>
      <c r="BG387" s="20"/>
      <c r="BH387" s="18" t="s">
        <v>1089</v>
      </c>
      <c r="BI387" s="26">
        <v>1</v>
      </c>
      <c r="BJ387" s="19">
        <v>-1</v>
      </c>
      <c r="BK387" s="20"/>
      <c r="BL387" s="20"/>
      <c r="BM387" s="20"/>
      <c r="BN387" s="20"/>
      <c r="BO387" s="20"/>
    </row>
    <row r="388" spans="1:67" ht="112" hidden="1" x14ac:dyDescent="0.2">
      <c r="A388" s="18" t="s">
        <v>228</v>
      </c>
      <c r="B388" s="20"/>
      <c r="C388" s="21" t="s">
        <v>1121</v>
      </c>
      <c r="D388" s="18" t="s">
        <v>124</v>
      </c>
      <c r="E388" s="18" t="s">
        <v>1076</v>
      </c>
      <c r="F388" s="19">
        <v>1</v>
      </c>
      <c r="G388" s="19">
        <v>0</v>
      </c>
      <c r="H388" s="20"/>
      <c r="I388" s="20"/>
      <c r="J388" s="21" t="s">
        <v>1077</v>
      </c>
      <c r="K388" s="22" t="s">
        <v>1089</v>
      </c>
      <c r="L388" s="21" t="s">
        <v>1090</v>
      </c>
      <c r="M388" s="23" t="s">
        <v>475</v>
      </c>
      <c r="N388" s="24">
        <f t="shared" si="102"/>
        <v>1986</v>
      </c>
      <c r="O388" s="25">
        <v>31744</v>
      </c>
      <c r="P388" s="23" t="s">
        <v>75</v>
      </c>
      <c r="Q388" s="23" t="s">
        <v>75</v>
      </c>
      <c r="R388" s="23" t="s">
        <v>75</v>
      </c>
      <c r="S388" s="23" t="s">
        <v>75</v>
      </c>
      <c r="T388" s="23" t="s">
        <v>75</v>
      </c>
      <c r="U388" s="23" t="s">
        <v>75</v>
      </c>
      <c r="V388" s="19">
        <v>1</v>
      </c>
      <c r="W388" s="19">
        <f t="shared" si="103"/>
        <v>0</v>
      </c>
      <c r="X388" s="19">
        <f t="shared" si="104"/>
        <v>0</v>
      </c>
      <c r="Y388" s="19">
        <f t="shared" si="105"/>
        <v>0</v>
      </c>
      <c r="Z388" s="19">
        <v>-1</v>
      </c>
      <c r="AA388" s="19">
        <v>-2</v>
      </c>
      <c r="AB388" s="19">
        <v>0</v>
      </c>
      <c r="AC388" s="19">
        <v>0</v>
      </c>
      <c r="AD388" s="19">
        <v>1</v>
      </c>
      <c r="AE388" s="19">
        <v>0</v>
      </c>
      <c r="AF388" s="19">
        <v>0</v>
      </c>
      <c r="AG388" s="19">
        <v>0</v>
      </c>
      <c r="AH388" s="19">
        <v>0</v>
      </c>
      <c r="AI388" s="19">
        <v>0</v>
      </c>
      <c r="AJ388" s="18" t="s">
        <v>128</v>
      </c>
      <c r="AK388" s="18" t="s">
        <v>617</v>
      </c>
      <c r="AL388" s="21" t="s">
        <v>1078</v>
      </c>
      <c r="AM388" s="19">
        <f t="shared" si="106"/>
        <v>1</v>
      </c>
      <c r="AN388" s="19">
        <v>1</v>
      </c>
      <c r="AO388" s="26">
        <v>0</v>
      </c>
      <c r="AP388" s="19">
        <v>1</v>
      </c>
      <c r="AQ388" s="19">
        <v>1</v>
      </c>
      <c r="AR388" s="19">
        <v>1</v>
      </c>
      <c r="AS388" s="19">
        <v>0</v>
      </c>
      <c r="AT388" s="19">
        <v>-2</v>
      </c>
      <c r="AU388" s="26">
        <v>-3</v>
      </c>
      <c r="AV388" s="19">
        <v>0</v>
      </c>
      <c r="AW388" s="26">
        <v>0</v>
      </c>
      <c r="AX388" s="19">
        <v>0</v>
      </c>
      <c r="AY388" s="19">
        <v>0</v>
      </c>
      <c r="AZ388" s="19">
        <v>1</v>
      </c>
      <c r="BA388" s="19">
        <v>1</v>
      </c>
      <c r="BB388" s="19">
        <v>0</v>
      </c>
      <c r="BC388" s="19">
        <v>1</v>
      </c>
      <c r="BD388" s="28"/>
      <c r="BE388" s="20"/>
      <c r="BF388" s="18" t="s">
        <v>1079</v>
      </c>
      <c r="BG388" s="20"/>
      <c r="BH388" s="18" t="s">
        <v>1089</v>
      </c>
      <c r="BI388" s="26">
        <v>1</v>
      </c>
      <c r="BJ388" s="19">
        <v>-1</v>
      </c>
      <c r="BK388" s="20"/>
      <c r="BL388" s="20"/>
      <c r="BM388" s="20"/>
      <c r="BN388" s="20"/>
      <c r="BO388" s="20"/>
    </row>
    <row r="389" spans="1:67" ht="112" hidden="1" x14ac:dyDescent="0.2">
      <c r="A389" s="18" t="s">
        <v>228</v>
      </c>
      <c r="B389" s="20"/>
      <c r="C389" s="21" t="s">
        <v>1122</v>
      </c>
      <c r="D389" s="18" t="s">
        <v>124</v>
      </c>
      <c r="E389" s="18" t="s">
        <v>1076</v>
      </c>
      <c r="F389" s="19">
        <v>1</v>
      </c>
      <c r="G389" s="19">
        <v>0</v>
      </c>
      <c r="H389" s="20"/>
      <c r="I389" s="20"/>
      <c r="J389" s="21" t="s">
        <v>1077</v>
      </c>
      <c r="K389" s="22" t="s">
        <v>1089</v>
      </c>
      <c r="L389" s="21" t="s">
        <v>1090</v>
      </c>
      <c r="M389" s="23" t="s">
        <v>475</v>
      </c>
      <c r="N389" s="24">
        <f t="shared" si="102"/>
        <v>1986</v>
      </c>
      <c r="O389" s="25">
        <v>31744</v>
      </c>
      <c r="P389" s="23" t="s">
        <v>75</v>
      </c>
      <c r="Q389" s="23" t="s">
        <v>75</v>
      </c>
      <c r="R389" s="23" t="s">
        <v>75</v>
      </c>
      <c r="S389" s="23" t="s">
        <v>75</v>
      </c>
      <c r="T389" s="23" t="s">
        <v>75</v>
      </c>
      <c r="U389" s="23" t="s">
        <v>75</v>
      </c>
      <c r="V389" s="19">
        <v>1</v>
      </c>
      <c r="W389" s="19">
        <f t="shared" si="103"/>
        <v>0</v>
      </c>
      <c r="X389" s="19">
        <f t="shared" si="104"/>
        <v>0</v>
      </c>
      <c r="Y389" s="19">
        <f t="shared" si="105"/>
        <v>0</v>
      </c>
      <c r="Z389" s="19">
        <v>-1</v>
      </c>
      <c r="AA389" s="19">
        <v>-2</v>
      </c>
      <c r="AB389" s="19">
        <v>0</v>
      </c>
      <c r="AC389" s="19">
        <v>0</v>
      </c>
      <c r="AD389" s="19">
        <v>1</v>
      </c>
      <c r="AE389" s="19">
        <v>0</v>
      </c>
      <c r="AF389" s="19">
        <v>0</v>
      </c>
      <c r="AG389" s="19">
        <v>0</v>
      </c>
      <c r="AH389" s="19">
        <v>0</v>
      </c>
      <c r="AI389" s="19">
        <v>0</v>
      </c>
      <c r="AJ389" s="18" t="s">
        <v>128</v>
      </c>
      <c r="AK389" s="18" t="s">
        <v>617</v>
      </c>
      <c r="AL389" s="21" t="s">
        <v>1078</v>
      </c>
      <c r="AM389" s="19">
        <f t="shared" si="106"/>
        <v>1</v>
      </c>
      <c r="AN389" s="19">
        <v>1</v>
      </c>
      <c r="AO389" s="26">
        <v>0</v>
      </c>
      <c r="AP389" s="19">
        <v>1</v>
      </c>
      <c r="AQ389" s="19">
        <v>1</v>
      </c>
      <c r="AR389" s="19">
        <v>1</v>
      </c>
      <c r="AS389" s="19">
        <v>0</v>
      </c>
      <c r="AT389" s="19">
        <v>-2</v>
      </c>
      <c r="AU389" s="26">
        <v>-3</v>
      </c>
      <c r="AV389" s="19">
        <v>0</v>
      </c>
      <c r="AW389" s="26">
        <v>0</v>
      </c>
      <c r="AX389" s="19">
        <v>0</v>
      </c>
      <c r="AY389" s="19">
        <v>0</v>
      </c>
      <c r="AZ389" s="19">
        <v>1</v>
      </c>
      <c r="BA389" s="19">
        <v>1</v>
      </c>
      <c r="BB389" s="19">
        <v>0</v>
      </c>
      <c r="BC389" s="19">
        <v>1</v>
      </c>
      <c r="BD389" s="28"/>
      <c r="BE389" s="20"/>
      <c r="BF389" s="18" t="s">
        <v>1079</v>
      </c>
      <c r="BG389" s="20"/>
      <c r="BH389" s="18" t="s">
        <v>1089</v>
      </c>
      <c r="BI389" s="26">
        <v>1</v>
      </c>
      <c r="BJ389" s="19">
        <v>-1</v>
      </c>
      <c r="BK389" s="20"/>
      <c r="BL389" s="20"/>
      <c r="BM389" s="20"/>
      <c r="BN389" s="20"/>
      <c r="BO389" s="20"/>
    </row>
    <row r="390" spans="1:67" ht="112" hidden="1" x14ac:dyDescent="0.2">
      <c r="A390" s="18" t="s">
        <v>228</v>
      </c>
      <c r="B390" s="20"/>
      <c r="C390" s="21" t="s">
        <v>1123</v>
      </c>
      <c r="D390" s="18" t="s">
        <v>124</v>
      </c>
      <c r="E390" s="18" t="s">
        <v>1076</v>
      </c>
      <c r="F390" s="19">
        <v>1</v>
      </c>
      <c r="G390" s="19">
        <v>0</v>
      </c>
      <c r="H390" s="20"/>
      <c r="I390" s="20"/>
      <c r="J390" s="21" t="s">
        <v>1077</v>
      </c>
      <c r="K390" s="22" t="s">
        <v>1089</v>
      </c>
      <c r="L390" s="21" t="s">
        <v>1090</v>
      </c>
      <c r="M390" s="23" t="s">
        <v>475</v>
      </c>
      <c r="N390" s="24">
        <f t="shared" si="102"/>
        <v>1986</v>
      </c>
      <c r="O390" s="25">
        <v>31744</v>
      </c>
      <c r="P390" s="23" t="s">
        <v>75</v>
      </c>
      <c r="Q390" s="23" t="s">
        <v>75</v>
      </c>
      <c r="R390" s="23" t="s">
        <v>75</v>
      </c>
      <c r="S390" s="23" t="s">
        <v>75</v>
      </c>
      <c r="T390" s="23" t="s">
        <v>75</v>
      </c>
      <c r="U390" s="23" t="s">
        <v>75</v>
      </c>
      <c r="V390" s="19">
        <v>1</v>
      </c>
      <c r="W390" s="19">
        <f t="shared" si="103"/>
        <v>0</v>
      </c>
      <c r="X390" s="19">
        <f t="shared" si="104"/>
        <v>0</v>
      </c>
      <c r="Y390" s="19">
        <f t="shared" si="105"/>
        <v>0</v>
      </c>
      <c r="Z390" s="19">
        <v>-1</v>
      </c>
      <c r="AA390" s="19">
        <v>-2</v>
      </c>
      <c r="AB390" s="19">
        <v>0</v>
      </c>
      <c r="AC390" s="19">
        <v>0</v>
      </c>
      <c r="AD390" s="19">
        <v>1</v>
      </c>
      <c r="AE390" s="19">
        <v>0</v>
      </c>
      <c r="AF390" s="19">
        <v>0</v>
      </c>
      <c r="AG390" s="19">
        <v>0</v>
      </c>
      <c r="AH390" s="19">
        <v>0</v>
      </c>
      <c r="AI390" s="19">
        <v>0</v>
      </c>
      <c r="AJ390" s="18" t="s">
        <v>128</v>
      </c>
      <c r="AK390" s="18" t="s">
        <v>617</v>
      </c>
      <c r="AL390" s="21" t="s">
        <v>1078</v>
      </c>
      <c r="AM390" s="19">
        <f t="shared" si="106"/>
        <v>1</v>
      </c>
      <c r="AN390" s="19">
        <v>1</v>
      </c>
      <c r="AO390" s="26">
        <v>0</v>
      </c>
      <c r="AP390" s="19">
        <v>1</v>
      </c>
      <c r="AQ390" s="19">
        <v>1</v>
      </c>
      <c r="AR390" s="19">
        <v>1</v>
      </c>
      <c r="AS390" s="19">
        <v>0</v>
      </c>
      <c r="AT390" s="19">
        <v>-2</v>
      </c>
      <c r="AU390" s="26">
        <v>-3</v>
      </c>
      <c r="AV390" s="19">
        <v>0</v>
      </c>
      <c r="AW390" s="26">
        <v>0</v>
      </c>
      <c r="AX390" s="19">
        <v>0</v>
      </c>
      <c r="AY390" s="19">
        <v>0</v>
      </c>
      <c r="AZ390" s="19">
        <v>1</v>
      </c>
      <c r="BA390" s="19">
        <v>1</v>
      </c>
      <c r="BB390" s="19">
        <v>0</v>
      </c>
      <c r="BC390" s="19">
        <v>1</v>
      </c>
      <c r="BD390" s="28"/>
      <c r="BE390" s="20"/>
      <c r="BF390" s="18" t="s">
        <v>1079</v>
      </c>
      <c r="BG390" s="20"/>
      <c r="BH390" s="18" t="s">
        <v>1089</v>
      </c>
      <c r="BI390" s="26">
        <v>1</v>
      </c>
      <c r="BJ390" s="19">
        <v>-1</v>
      </c>
      <c r="BK390" s="20"/>
      <c r="BL390" s="20"/>
      <c r="BM390" s="20"/>
      <c r="BN390" s="20"/>
      <c r="BO390" s="20"/>
    </row>
    <row r="391" spans="1:67" ht="112" hidden="1" x14ac:dyDescent="0.2">
      <c r="A391" s="18" t="s">
        <v>228</v>
      </c>
      <c r="B391" s="20"/>
      <c r="C391" s="21" t="s">
        <v>1124</v>
      </c>
      <c r="D391" s="18" t="s">
        <v>124</v>
      </c>
      <c r="E391" s="18" t="s">
        <v>1076</v>
      </c>
      <c r="F391" s="19">
        <v>1</v>
      </c>
      <c r="G391" s="19">
        <v>0</v>
      </c>
      <c r="H391" s="20"/>
      <c r="I391" s="20"/>
      <c r="J391" s="21" t="s">
        <v>1077</v>
      </c>
      <c r="K391" s="22" t="s">
        <v>1089</v>
      </c>
      <c r="L391" s="21" t="s">
        <v>1090</v>
      </c>
      <c r="M391" s="23" t="s">
        <v>475</v>
      </c>
      <c r="N391" s="24">
        <f t="shared" si="102"/>
        <v>1986</v>
      </c>
      <c r="O391" s="25">
        <v>31744</v>
      </c>
      <c r="P391" s="23" t="s">
        <v>75</v>
      </c>
      <c r="Q391" s="23" t="s">
        <v>75</v>
      </c>
      <c r="R391" s="23" t="s">
        <v>75</v>
      </c>
      <c r="S391" s="23" t="s">
        <v>75</v>
      </c>
      <c r="T391" s="23" t="s">
        <v>75</v>
      </c>
      <c r="U391" s="23" t="s">
        <v>75</v>
      </c>
      <c r="V391" s="19">
        <v>1</v>
      </c>
      <c r="W391" s="19">
        <f t="shared" si="103"/>
        <v>0</v>
      </c>
      <c r="X391" s="19">
        <f t="shared" si="104"/>
        <v>0</v>
      </c>
      <c r="Y391" s="19">
        <f t="shared" si="105"/>
        <v>0</v>
      </c>
      <c r="Z391" s="19">
        <v>-1</v>
      </c>
      <c r="AA391" s="19">
        <v>-2</v>
      </c>
      <c r="AB391" s="19">
        <v>0</v>
      </c>
      <c r="AC391" s="19">
        <v>0</v>
      </c>
      <c r="AD391" s="19">
        <v>1</v>
      </c>
      <c r="AE391" s="19">
        <v>0</v>
      </c>
      <c r="AF391" s="19">
        <v>0</v>
      </c>
      <c r="AG391" s="19">
        <v>0</v>
      </c>
      <c r="AH391" s="19">
        <v>0</v>
      </c>
      <c r="AI391" s="19">
        <v>0</v>
      </c>
      <c r="AJ391" s="18" t="s">
        <v>128</v>
      </c>
      <c r="AK391" s="18" t="s">
        <v>617</v>
      </c>
      <c r="AL391" s="21" t="s">
        <v>1078</v>
      </c>
      <c r="AM391" s="19">
        <f t="shared" si="106"/>
        <v>1</v>
      </c>
      <c r="AN391" s="19">
        <v>1</v>
      </c>
      <c r="AO391" s="26">
        <v>0</v>
      </c>
      <c r="AP391" s="19">
        <v>1</v>
      </c>
      <c r="AQ391" s="19">
        <v>1</v>
      </c>
      <c r="AR391" s="19">
        <v>1</v>
      </c>
      <c r="AS391" s="19">
        <v>0</v>
      </c>
      <c r="AT391" s="19">
        <v>-2</v>
      </c>
      <c r="AU391" s="26">
        <v>-3</v>
      </c>
      <c r="AV391" s="19">
        <v>0</v>
      </c>
      <c r="AW391" s="26">
        <v>0</v>
      </c>
      <c r="AX391" s="19">
        <v>0</v>
      </c>
      <c r="AY391" s="19">
        <v>0</v>
      </c>
      <c r="AZ391" s="19">
        <v>1</v>
      </c>
      <c r="BA391" s="19">
        <v>1</v>
      </c>
      <c r="BB391" s="19">
        <v>0</v>
      </c>
      <c r="BC391" s="19">
        <v>1</v>
      </c>
      <c r="BD391" s="28"/>
      <c r="BE391" s="20"/>
      <c r="BF391" s="18" t="s">
        <v>1079</v>
      </c>
      <c r="BG391" s="20"/>
      <c r="BH391" s="18" t="s">
        <v>1089</v>
      </c>
      <c r="BI391" s="26">
        <v>1</v>
      </c>
      <c r="BJ391" s="19">
        <v>-1</v>
      </c>
      <c r="BK391" s="20"/>
      <c r="BL391" s="20"/>
      <c r="BM391" s="20"/>
      <c r="BN391" s="20"/>
      <c r="BO391" s="20"/>
    </row>
    <row r="392" spans="1:67" ht="112" hidden="1" x14ac:dyDescent="0.2">
      <c r="A392" s="18" t="s">
        <v>228</v>
      </c>
      <c r="B392" s="20"/>
      <c r="C392" s="21" t="s">
        <v>1125</v>
      </c>
      <c r="D392" s="18" t="s">
        <v>124</v>
      </c>
      <c r="E392" s="18" t="s">
        <v>1076</v>
      </c>
      <c r="F392" s="19">
        <v>1</v>
      </c>
      <c r="G392" s="19">
        <v>0</v>
      </c>
      <c r="H392" s="20"/>
      <c r="I392" s="20"/>
      <c r="J392" s="21" t="s">
        <v>1077</v>
      </c>
      <c r="K392" s="22" t="s">
        <v>1089</v>
      </c>
      <c r="L392" s="21" t="s">
        <v>1090</v>
      </c>
      <c r="M392" s="23" t="s">
        <v>475</v>
      </c>
      <c r="N392" s="24">
        <f t="shared" si="102"/>
        <v>1986</v>
      </c>
      <c r="O392" s="25">
        <v>31744</v>
      </c>
      <c r="P392" s="23" t="s">
        <v>75</v>
      </c>
      <c r="Q392" s="23" t="s">
        <v>75</v>
      </c>
      <c r="R392" s="23" t="s">
        <v>75</v>
      </c>
      <c r="S392" s="23" t="s">
        <v>75</v>
      </c>
      <c r="T392" s="23" t="s">
        <v>75</v>
      </c>
      <c r="U392" s="23" t="s">
        <v>75</v>
      </c>
      <c r="V392" s="19">
        <v>1</v>
      </c>
      <c r="W392" s="19">
        <f t="shared" si="103"/>
        <v>0</v>
      </c>
      <c r="X392" s="19">
        <f t="shared" si="104"/>
        <v>0</v>
      </c>
      <c r="Y392" s="19">
        <f t="shared" si="105"/>
        <v>0</v>
      </c>
      <c r="Z392" s="19">
        <v>-1</v>
      </c>
      <c r="AA392" s="19">
        <v>-2</v>
      </c>
      <c r="AB392" s="19">
        <v>0</v>
      </c>
      <c r="AC392" s="19">
        <v>0</v>
      </c>
      <c r="AD392" s="19">
        <v>1</v>
      </c>
      <c r="AE392" s="19">
        <v>0</v>
      </c>
      <c r="AF392" s="19">
        <v>0</v>
      </c>
      <c r="AG392" s="19">
        <v>0</v>
      </c>
      <c r="AH392" s="19">
        <v>0</v>
      </c>
      <c r="AI392" s="19">
        <v>0</v>
      </c>
      <c r="AJ392" s="18" t="s">
        <v>128</v>
      </c>
      <c r="AK392" s="18" t="s">
        <v>617</v>
      </c>
      <c r="AL392" s="21" t="s">
        <v>1078</v>
      </c>
      <c r="AM392" s="19">
        <f t="shared" si="106"/>
        <v>1</v>
      </c>
      <c r="AN392" s="19">
        <v>1</v>
      </c>
      <c r="AO392" s="26">
        <v>0</v>
      </c>
      <c r="AP392" s="19">
        <v>1</v>
      </c>
      <c r="AQ392" s="19">
        <v>1</v>
      </c>
      <c r="AR392" s="19">
        <v>1</v>
      </c>
      <c r="AS392" s="19">
        <v>0</v>
      </c>
      <c r="AT392" s="19">
        <v>-2</v>
      </c>
      <c r="AU392" s="26">
        <v>-3</v>
      </c>
      <c r="AV392" s="19">
        <v>0</v>
      </c>
      <c r="AW392" s="26">
        <v>0</v>
      </c>
      <c r="AX392" s="19">
        <v>0</v>
      </c>
      <c r="AY392" s="19">
        <v>0</v>
      </c>
      <c r="AZ392" s="19">
        <v>1</v>
      </c>
      <c r="BA392" s="19">
        <v>1</v>
      </c>
      <c r="BB392" s="19">
        <v>0</v>
      </c>
      <c r="BC392" s="19">
        <v>1</v>
      </c>
      <c r="BD392" s="28"/>
      <c r="BE392" s="20"/>
      <c r="BF392" s="18" t="s">
        <v>1079</v>
      </c>
      <c r="BG392" s="20"/>
      <c r="BH392" s="18" t="s">
        <v>1089</v>
      </c>
      <c r="BI392" s="26">
        <v>1</v>
      </c>
      <c r="BJ392" s="19">
        <v>-1</v>
      </c>
      <c r="BK392" s="20"/>
      <c r="BL392" s="20"/>
      <c r="BM392" s="20"/>
      <c r="BN392" s="20"/>
      <c r="BO392" s="20"/>
    </row>
    <row r="393" spans="1:67" ht="64" hidden="1" x14ac:dyDescent="0.2">
      <c r="A393" s="17" t="s">
        <v>78</v>
      </c>
      <c r="B393" s="42"/>
      <c r="C393" s="64" t="s">
        <v>2399</v>
      </c>
      <c r="D393" s="18" t="s">
        <v>409</v>
      </c>
      <c r="E393" s="18" t="s">
        <v>302</v>
      </c>
      <c r="F393" s="19">
        <v>1</v>
      </c>
      <c r="G393" s="19">
        <v>0</v>
      </c>
      <c r="H393" s="19">
        <v>0</v>
      </c>
      <c r="I393" s="20"/>
      <c r="J393" s="21" t="s">
        <v>472</v>
      </c>
      <c r="K393" s="22" t="s">
        <v>2311</v>
      </c>
      <c r="L393" s="18" t="s">
        <v>2312</v>
      </c>
      <c r="M393" s="25"/>
      <c r="N393" s="24">
        <f t="shared" si="102"/>
        <v>1992</v>
      </c>
      <c r="O393" s="25">
        <v>33604</v>
      </c>
      <c r="P393" s="23" t="s">
        <v>75</v>
      </c>
      <c r="Q393" s="23" t="s">
        <v>75</v>
      </c>
      <c r="R393" s="23" t="s">
        <v>75</v>
      </c>
      <c r="S393" s="23" t="s">
        <v>75</v>
      </c>
      <c r="T393" s="23" t="s">
        <v>75</v>
      </c>
      <c r="U393" s="23" t="s">
        <v>75</v>
      </c>
      <c r="V393" s="26">
        <v>1</v>
      </c>
      <c r="W393" s="19">
        <f t="shared" si="103"/>
        <v>0</v>
      </c>
      <c r="X393" s="19">
        <f t="shared" si="104"/>
        <v>0</v>
      </c>
      <c r="Y393" s="19">
        <f t="shared" si="105"/>
        <v>0</v>
      </c>
      <c r="Z393" s="26">
        <v>-1</v>
      </c>
      <c r="AA393" s="19">
        <v>-2</v>
      </c>
      <c r="AB393" s="26">
        <v>0</v>
      </c>
      <c r="AC393" s="26">
        <v>1</v>
      </c>
      <c r="AD393" s="26">
        <v>0</v>
      </c>
      <c r="AE393" s="26">
        <v>0</v>
      </c>
      <c r="AF393" s="26">
        <v>0</v>
      </c>
      <c r="AG393" s="19">
        <v>0</v>
      </c>
      <c r="AH393" s="26">
        <v>1</v>
      </c>
      <c r="AI393" s="26">
        <v>0</v>
      </c>
      <c r="AJ393" s="18" t="s">
        <v>97</v>
      </c>
      <c r="AK393" s="18" t="s">
        <v>77</v>
      </c>
      <c r="AL393" s="21" t="s">
        <v>2313</v>
      </c>
      <c r="AM393" s="19">
        <v>4</v>
      </c>
      <c r="AN393" s="26">
        <v>-1</v>
      </c>
      <c r="AO393" s="26">
        <v>-1</v>
      </c>
      <c r="AP393" s="26">
        <v>-1</v>
      </c>
      <c r="AQ393" s="26">
        <v>-1</v>
      </c>
      <c r="AR393" s="26">
        <v>-1</v>
      </c>
      <c r="AS393" s="26">
        <v>0</v>
      </c>
      <c r="AT393" s="19">
        <v>-2</v>
      </c>
      <c r="AU393" s="26">
        <v>-3</v>
      </c>
      <c r="AV393" s="26">
        <v>0</v>
      </c>
      <c r="AW393" s="26">
        <v>0</v>
      </c>
      <c r="AX393" s="19">
        <v>0</v>
      </c>
      <c r="AY393" s="19">
        <v>0</v>
      </c>
      <c r="AZ393" s="26">
        <v>1</v>
      </c>
      <c r="BA393" s="26">
        <v>1</v>
      </c>
      <c r="BB393" s="26">
        <v>-1</v>
      </c>
      <c r="BC393" s="26">
        <v>-1</v>
      </c>
      <c r="BD393" s="28"/>
      <c r="BE393" s="20"/>
      <c r="BF393" s="26"/>
      <c r="BG393" s="26"/>
      <c r="BH393" s="26"/>
      <c r="BI393" s="26">
        <v>1</v>
      </c>
      <c r="BJ393" s="26">
        <v>-1</v>
      </c>
      <c r="BK393" s="26"/>
      <c r="BL393" s="26"/>
      <c r="BM393" s="26"/>
      <c r="BN393" s="20"/>
      <c r="BO393" s="20"/>
    </row>
    <row r="394" spans="1:67" ht="64" hidden="1" x14ac:dyDescent="0.2">
      <c r="A394" s="17" t="s">
        <v>3373</v>
      </c>
      <c r="B394" s="42"/>
      <c r="C394" s="64" t="s">
        <v>2399</v>
      </c>
      <c r="D394" s="384" t="s">
        <v>2875</v>
      </c>
      <c r="E394" s="384" t="s">
        <v>210</v>
      </c>
      <c r="F394" s="19">
        <v>1</v>
      </c>
      <c r="G394" s="19">
        <v>1</v>
      </c>
      <c r="H394" s="19">
        <v>1</v>
      </c>
      <c r="I394" s="20"/>
      <c r="J394" s="375" t="s">
        <v>472</v>
      </c>
      <c r="K394" s="22"/>
      <c r="L394" s="375" t="s">
        <v>3384</v>
      </c>
      <c r="M394" s="512">
        <v>1992</v>
      </c>
      <c r="N394" s="24">
        <v>2008</v>
      </c>
      <c r="O394" s="508">
        <v>39448</v>
      </c>
      <c r="P394" s="404" t="s">
        <v>75</v>
      </c>
      <c r="Q394" s="404" t="s">
        <v>75</v>
      </c>
      <c r="R394" s="404" t="s">
        <v>75</v>
      </c>
      <c r="S394" s="404" t="s">
        <v>75</v>
      </c>
      <c r="T394" s="404" t="s">
        <v>75</v>
      </c>
      <c r="U394" s="404" t="s">
        <v>75</v>
      </c>
      <c r="V394" s="19">
        <v>1</v>
      </c>
      <c r="W394" s="19">
        <v>0</v>
      </c>
      <c r="X394" s="19">
        <v>0</v>
      </c>
      <c r="Y394" s="19">
        <v>0</v>
      </c>
      <c r="Z394" s="19">
        <v>-1</v>
      </c>
      <c r="AA394" s="19">
        <v>-2</v>
      </c>
      <c r="AB394" s="26">
        <v>0</v>
      </c>
      <c r="AC394" s="26">
        <v>0</v>
      </c>
      <c r="AD394" s="68">
        <v>1</v>
      </c>
      <c r="AE394" s="26">
        <v>0</v>
      </c>
      <c r="AF394" s="26">
        <v>0</v>
      </c>
      <c r="AG394" s="19">
        <v>0</v>
      </c>
      <c r="AH394" s="26">
        <v>-1</v>
      </c>
      <c r="AI394" s="19">
        <v>0</v>
      </c>
      <c r="AJ394" s="384" t="s">
        <v>97</v>
      </c>
      <c r="AK394" s="384" t="s">
        <v>139</v>
      </c>
      <c r="AL394" s="375" t="s">
        <v>3603</v>
      </c>
      <c r="AM394" s="19">
        <v>5</v>
      </c>
      <c r="AN394" s="26">
        <v>-2</v>
      </c>
      <c r="AO394" s="26">
        <v>-2</v>
      </c>
      <c r="AP394" s="26">
        <v>-2</v>
      </c>
      <c r="AQ394" s="26">
        <v>-2</v>
      </c>
      <c r="AR394" s="26">
        <v>-2</v>
      </c>
      <c r="AS394" s="26">
        <v>0</v>
      </c>
      <c r="AT394" s="19">
        <v>-2</v>
      </c>
      <c r="AU394" s="26">
        <v>-3</v>
      </c>
      <c r="AV394" s="26">
        <v>0</v>
      </c>
      <c r="AW394" s="26">
        <v>0</v>
      </c>
      <c r="AX394" s="19">
        <v>0</v>
      </c>
      <c r="AY394" s="19">
        <v>0</v>
      </c>
      <c r="AZ394" s="26">
        <v>-1</v>
      </c>
      <c r="BA394" s="26">
        <v>-1</v>
      </c>
      <c r="BB394" s="26">
        <v>-1</v>
      </c>
      <c r="BC394" s="26">
        <v>-1</v>
      </c>
      <c r="BD394" s="28"/>
      <c r="BE394" s="20"/>
      <c r="BF394" s="26"/>
      <c r="BG394" s="26"/>
      <c r="BH394" s="26"/>
      <c r="BI394" s="26"/>
      <c r="BJ394" s="26"/>
      <c r="BK394" s="26"/>
      <c r="BL394" s="26"/>
      <c r="BM394" s="26"/>
      <c r="BN394" s="20"/>
      <c r="BO394" s="20"/>
    </row>
    <row r="395" spans="1:67" ht="112" hidden="1" x14ac:dyDescent="0.2">
      <c r="A395" s="18" t="s">
        <v>228</v>
      </c>
      <c r="B395" s="20"/>
      <c r="C395" s="21" t="s">
        <v>1126</v>
      </c>
      <c r="D395" s="18" t="s">
        <v>124</v>
      </c>
      <c r="E395" s="18" t="s">
        <v>1076</v>
      </c>
      <c r="F395" s="19">
        <v>1</v>
      </c>
      <c r="G395" s="19">
        <v>0</v>
      </c>
      <c r="H395" s="20"/>
      <c r="I395" s="20"/>
      <c r="J395" s="21" t="s">
        <v>1077</v>
      </c>
      <c r="K395" s="22" t="s">
        <v>1089</v>
      </c>
      <c r="L395" s="21" t="s">
        <v>1090</v>
      </c>
      <c r="M395" s="23" t="s">
        <v>475</v>
      </c>
      <c r="N395" s="24">
        <f t="shared" ref="N395:N405" si="107">YEAR(IF(AND(O395&lt;&gt;"NA",O395&lt;&gt;""),O395,IF(AND(P395&lt;&gt;"NA",P395&lt;&gt;""),P395,IF(AND(Q395&lt;&gt;"NA",Q395&lt;&gt;""),Q395,IF(AND(R395&lt;&gt;"NA",R395&lt;&gt;""),R395,S395)))))</f>
        <v>1986</v>
      </c>
      <c r="O395" s="25">
        <v>31744</v>
      </c>
      <c r="P395" s="23" t="s">
        <v>75</v>
      </c>
      <c r="Q395" s="23" t="s">
        <v>75</v>
      </c>
      <c r="R395" s="23" t="s">
        <v>75</v>
      </c>
      <c r="S395" s="23" t="s">
        <v>75</v>
      </c>
      <c r="T395" s="23" t="s">
        <v>75</v>
      </c>
      <c r="U395" s="23" t="s">
        <v>75</v>
      </c>
      <c r="V395" s="19">
        <v>1</v>
      </c>
      <c r="W395" s="19">
        <f t="shared" ref="W395:W405" si="108">IF(OR(AND(Q395&lt;&gt;"NA",Q395&lt;&gt;""),AND(S395&lt;&gt;"NA",S395&lt;&gt;""),AND(T395&lt;&gt;"NA",T395&lt;&gt;"")),1,0)</f>
        <v>0</v>
      </c>
      <c r="X395" s="19">
        <f t="shared" ref="X395:X405" si="109">IF(OR(AND(S395&lt;&gt;"NA",S395&lt;&gt;""),Y395=1),1,0)</f>
        <v>0</v>
      </c>
      <c r="Y395" s="19">
        <f t="shared" ref="Y395:Y405" si="110">IF(AND(T395&lt;&gt;"NA",T395&lt;&gt;""),1,0)</f>
        <v>0</v>
      </c>
      <c r="Z395" s="19">
        <v>-1</v>
      </c>
      <c r="AA395" s="19">
        <v>-2</v>
      </c>
      <c r="AB395" s="19">
        <v>0</v>
      </c>
      <c r="AC395" s="19">
        <v>0</v>
      </c>
      <c r="AD395" s="19">
        <v>1</v>
      </c>
      <c r="AE395" s="19">
        <v>0</v>
      </c>
      <c r="AF395" s="19">
        <v>0</v>
      </c>
      <c r="AG395" s="19">
        <v>0</v>
      </c>
      <c r="AH395" s="19">
        <v>0</v>
      </c>
      <c r="AI395" s="19">
        <v>0</v>
      </c>
      <c r="AJ395" s="18" t="s">
        <v>128</v>
      </c>
      <c r="AK395" s="18" t="s">
        <v>617</v>
      </c>
      <c r="AL395" s="21" t="s">
        <v>1078</v>
      </c>
      <c r="AM395" s="19">
        <f t="shared" ref="AM395:AM404" si="111">IF(AND(AN395=1,AO395=1),3,IF(AND(AN395=1,OR(AO395=0,AO395=-1)),1,IF(AND(OR(AN395=0,AN395=-1),AO395=1),2,IF(AND(AN395=0,AN395=-1),OR(AO395=0,AO395=-1),4))))</f>
        <v>1</v>
      </c>
      <c r="AN395" s="19">
        <v>1</v>
      </c>
      <c r="AO395" s="26">
        <v>0</v>
      </c>
      <c r="AP395" s="19">
        <v>1</v>
      </c>
      <c r="AQ395" s="19">
        <v>1</v>
      </c>
      <c r="AR395" s="19">
        <v>1</v>
      </c>
      <c r="AS395" s="19">
        <v>0</v>
      </c>
      <c r="AT395" s="19">
        <v>-2</v>
      </c>
      <c r="AU395" s="26">
        <v>-3</v>
      </c>
      <c r="AV395" s="19">
        <v>0</v>
      </c>
      <c r="AW395" s="26">
        <v>0</v>
      </c>
      <c r="AX395" s="19">
        <v>0</v>
      </c>
      <c r="AY395" s="19">
        <v>0</v>
      </c>
      <c r="AZ395" s="19">
        <v>1</v>
      </c>
      <c r="BA395" s="19">
        <v>1</v>
      </c>
      <c r="BB395" s="19">
        <v>0</v>
      </c>
      <c r="BC395" s="19">
        <v>1</v>
      </c>
      <c r="BD395" s="28"/>
      <c r="BE395" s="20"/>
      <c r="BF395" s="18" t="s">
        <v>1079</v>
      </c>
      <c r="BG395" s="20"/>
      <c r="BH395" s="18" t="s">
        <v>1089</v>
      </c>
      <c r="BI395" s="26">
        <v>1</v>
      </c>
      <c r="BJ395" s="19">
        <v>-1</v>
      </c>
      <c r="BK395" s="20"/>
      <c r="BL395" s="20"/>
      <c r="BM395" s="20"/>
      <c r="BN395" s="20"/>
      <c r="BO395" s="20"/>
    </row>
    <row r="396" spans="1:67" ht="112" hidden="1" x14ac:dyDescent="0.2">
      <c r="A396" s="18" t="s">
        <v>228</v>
      </c>
      <c r="B396" s="20"/>
      <c r="C396" s="21" t="s">
        <v>1127</v>
      </c>
      <c r="D396" s="18" t="s">
        <v>124</v>
      </c>
      <c r="E396" s="18" t="s">
        <v>1076</v>
      </c>
      <c r="F396" s="19">
        <v>1</v>
      </c>
      <c r="G396" s="19">
        <v>0</v>
      </c>
      <c r="H396" s="20"/>
      <c r="I396" s="20"/>
      <c r="J396" s="21" t="s">
        <v>1077</v>
      </c>
      <c r="K396" s="22" t="s">
        <v>1089</v>
      </c>
      <c r="L396" s="21" t="s">
        <v>1090</v>
      </c>
      <c r="M396" s="23" t="s">
        <v>475</v>
      </c>
      <c r="N396" s="24">
        <f t="shared" si="107"/>
        <v>1986</v>
      </c>
      <c r="O396" s="25">
        <v>31744</v>
      </c>
      <c r="P396" s="23" t="s">
        <v>75</v>
      </c>
      <c r="Q396" s="23" t="s">
        <v>75</v>
      </c>
      <c r="R396" s="23" t="s">
        <v>75</v>
      </c>
      <c r="S396" s="23" t="s">
        <v>75</v>
      </c>
      <c r="T396" s="23" t="s">
        <v>75</v>
      </c>
      <c r="U396" s="23" t="s">
        <v>75</v>
      </c>
      <c r="V396" s="19">
        <v>1</v>
      </c>
      <c r="W396" s="19">
        <f t="shared" si="108"/>
        <v>0</v>
      </c>
      <c r="X396" s="19">
        <f t="shared" si="109"/>
        <v>0</v>
      </c>
      <c r="Y396" s="19">
        <f t="shared" si="110"/>
        <v>0</v>
      </c>
      <c r="Z396" s="19">
        <v>-1</v>
      </c>
      <c r="AA396" s="19">
        <v>-2</v>
      </c>
      <c r="AB396" s="19">
        <v>0</v>
      </c>
      <c r="AC396" s="19">
        <v>0</v>
      </c>
      <c r="AD396" s="19">
        <v>1</v>
      </c>
      <c r="AE396" s="19">
        <v>0</v>
      </c>
      <c r="AF396" s="19">
        <v>0</v>
      </c>
      <c r="AG396" s="19">
        <v>0</v>
      </c>
      <c r="AH396" s="19">
        <v>0</v>
      </c>
      <c r="AI396" s="19">
        <v>0</v>
      </c>
      <c r="AJ396" s="18" t="s">
        <v>128</v>
      </c>
      <c r="AK396" s="18" t="s">
        <v>617</v>
      </c>
      <c r="AL396" s="21" t="s">
        <v>1078</v>
      </c>
      <c r="AM396" s="19">
        <f t="shared" si="111"/>
        <v>1</v>
      </c>
      <c r="AN396" s="19">
        <v>1</v>
      </c>
      <c r="AO396" s="26">
        <v>0</v>
      </c>
      <c r="AP396" s="19">
        <v>1</v>
      </c>
      <c r="AQ396" s="19">
        <v>1</v>
      </c>
      <c r="AR396" s="19">
        <v>1</v>
      </c>
      <c r="AS396" s="19">
        <v>0</v>
      </c>
      <c r="AT396" s="19">
        <v>-2</v>
      </c>
      <c r="AU396" s="26">
        <v>-3</v>
      </c>
      <c r="AV396" s="19">
        <v>0</v>
      </c>
      <c r="AW396" s="26">
        <v>0</v>
      </c>
      <c r="AX396" s="19">
        <v>0</v>
      </c>
      <c r="AY396" s="19">
        <v>0</v>
      </c>
      <c r="AZ396" s="19">
        <v>1</v>
      </c>
      <c r="BA396" s="19">
        <v>1</v>
      </c>
      <c r="BB396" s="19">
        <v>0</v>
      </c>
      <c r="BC396" s="19">
        <v>1</v>
      </c>
      <c r="BD396" s="28"/>
      <c r="BE396" s="20"/>
      <c r="BF396" s="18" t="s">
        <v>1079</v>
      </c>
      <c r="BG396" s="20"/>
      <c r="BH396" s="18" t="s">
        <v>1089</v>
      </c>
      <c r="BI396" s="26">
        <v>1</v>
      </c>
      <c r="BJ396" s="19">
        <v>-1</v>
      </c>
      <c r="BK396" s="20"/>
      <c r="BL396" s="20"/>
      <c r="BM396" s="20"/>
      <c r="BN396" s="20"/>
      <c r="BO396" s="20"/>
    </row>
    <row r="397" spans="1:67" ht="112" hidden="1" x14ac:dyDescent="0.2">
      <c r="A397" s="18" t="s">
        <v>228</v>
      </c>
      <c r="B397" s="20"/>
      <c r="C397" s="21" t="s">
        <v>1128</v>
      </c>
      <c r="D397" s="18" t="s">
        <v>124</v>
      </c>
      <c r="E397" s="18" t="s">
        <v>1076</v>
      </c>
      <c r="F397" s="19">
        <v>1</v>
      </c>
      <c r="G397" s="19">
        <v>0</v>
      </c>
      <c r="H397" s="20"/>
      <c r="I397" s="20"/>
      <c r="J397" s="21" t="s">
        <v>1077</v>
      </c>
      <c r="K397" s="22" t="s">
        <v>1089</v>
      </c>
      <c r="L397" s="21" t="s">
        <v>1090</v>
      </c>
      <c r="M397" s="23" t="s">
        <v>475</v>
      </c>
      <c r="N397" s="24">
        <f t="shared" si="107"/>
        <v>1986</v>
      </c>
      <c r="O397" s="25">
        <v>31744</v>
      </c>
      <c r="P397" s="23" t="s">
        <v>75</v>
      </c>
      <c r="Q397" s="23" t="s">
        <v>75</v>
      </c>
      <c r="R397" s="23" t="s">
        <v>75</v>
      </c>
      <c r="S397" s="23" t="s">
        <v>75</v>
      </c>
      <c r="T397" s="23" t="s">
        <v>75</v>
      </c>
      <c r="U397" s="23" t="s">
        <v>75</v>
      </c>
      <c r="V397" s="19">
        <v>1</v>
      </c>
      <c r="W397" s="19">
        <f t="shared" si="108"/>
        <v>0</v>
      </c>
      <c r="X397" s="19">
        <f t="shared" si="109"/>
        <v>0</v>
      </c>
      <c r="Y397" s="19">
        <f t="shared" si="110"/>
        <v>0</v>
      </c>
      <c r="Z397" s="19">
        <v>-1</v>
      </c>
      <c r="AA397" s="19">
        <v>-2</v>
      </c>
      <c r="AB397" s="19">
        <v>0</v>
      </c>
      <c r="AC397" s="19">
        <v>0</v>
      </c>
      <c r="AD397" s="19">
        <v>1</v>
      </c>
      <c r="AE397" s="19">
        <v>0</v>
      </c>
      <c r="AF397" s="19">
        <v>0</v>
      </c>
      <c r="AG397" s="19">
        <v>0</v>
      </c>
      <c r="AH397" s="19">
        <v>0</v>
      </c>
      <c r="AI397" s="19">
        <v>0</v>
      </c>
      <c r="AJ397" s="18" t="s">
        <v>128</v>
      </c>
      <c r="AK397" s="18" t="s">
        <v>617</v>
      </c>
      <c r="AL397" s="21" t="s">
        <v>1078</v>
      </c>
      <c r="AM397" s="19">
        <f t="shared" si="111"/>
        <v>1</v>
      </c>
      <c r="AN397" s="19">
        <v>1</v>
      </c>
      <c r="AO397" s="26">
        <v>0</v>
      </c>
      <c r="AP397" s="19">
        <v>1</v>
      </c>
      <c r="AQ397" s="19">
        <v>1</v>
      </c>
      <c r="AR397" s="19">
        <v>1</v>
      </c>
      <c r="AS397" s="19">
        <v>0</v>
      </c>
      <c r="AT397" s="19">
        <v>-2</v>
      </c>
      <c r="AU397" s="26">
        <v>-3</v>
      </c>
      <c r="AV397" s="19">
        <v>0</v>
      </c>
      <c r="AW397" s="26">
        <v>0</v>
      </c>
      <c r="AX397" s="19">
        <v>0</v>
      </c>
      <c r="AY397" s="19">
        <v>0</v>
      </c>
      <c r="AZ397" s="19">
        <v>1</v>
      </c>
      <c r="BA397" s="19">
        <v>1</v>
      </c>
      <c r="BB397" s="19">
        <v>0</v>
      </c>
      <c r="BC397" s="19">
        <v>1</v>
      </c>
      <c r="BD397" s="28"/>
      <c r="BE397" s="20"/>
      <c r="BF397" s="18" t="s">
        <v>1079</v>
      </c>
      <c r="BG397" s="20"/>
      <c r="BH397" s="18" t="s">
        <v>1089</v>
      </c>
      <c r="BI397" s="26">
        <v>1</v>
      </c>
      <c r="BJ397" s="19">
        <v>-1</v>
      </c>
      <c r="BK397" s="20"/>
      <c r="BL397" s="20"/>
      <c r="BM397" s="20"/>
      <c r="BN397" s="20"/>
      <c r="BO397" s="20"/>
    </row>
    <row r="398" spans="1:67" ht="112" hidden="1" x14ac:dyDescent="0.2">
      <c r="A398" s="18" t="s">
        <v>228</v>
      </c>
      <c r="B398" s="20"/>
      <c r="C398" s="21" t="s">
        <v>1129</v>
      </c>
      <c r="D398" s="18" t="s">
        <v>124</v>
      </c>
      <c r="E398" s="18" t="s">
        <v>1076</v>
      </c>
      <c r="F398" s="19">
        <v>1</v>
      </c>
      <c r="G398" s="19">
        <v>0</v>
      </c>
      <c r="H398" s="20"/>
      <c r="I398" s="20"/>
      <c r="J398" s="21" t="s">
        <v>1077</v>
      </c>
      <c r="K398" s="22" t="s">
        <v>1089</v>
      </c>
      <c r="L398" s="21" t="s">
        <v>1090</v>
      </c>
      <c r="M398" s="23" t="s">
        <v>475</v>
      </c>
      <c r="N398" s="24">
        <f t="shared" si="107"/>
        <v>1986</v>
      </c>
      <c r="O398" s="25">
        <v>31744</v>
      </c>
      <c r="P398" s="23" t="s">
        <v>75</v>
      </c>
      <c r="Q398" s="23" t="s">
        <v>75</v>
      </c>
      <c r="R398" s="23" t="s">
        <v>75</v>
      </c>
      <c r="S398" s="23" t="s">
        <v>75</v>
      </c>
      <c r="T398" s="23" t="s">
        <v>75</v>
      </c>
      <c r="U398" s="23" t="s">
        <v>75</v>
      </c>
      <c r="V398" s="19">
        <v>1</v>
      </c>
      <c r="W398" s="19">
        <f t="shared" si="108"/>
        <v>0</v>
      </c>
      <c r="X398" s="19">
        <f t="shared" si="109"/>
        <v>0</v>
      </c>
      <c r="Y398" s="19">
        <f t="shared" si="110"/>
        <v>0</v>
      </c>
      <c r="Z398" s="19">
        <v>-1</v>
      </c>
      <c r="AA398" s="19">
        <v>-2</v>
      </c>
      <c r="AB398" s="19">
        <v>0</v>
      </c>
      <c r="AC398" s="19">
        <v>0</v>
      </c>
      <c r="AD398" s="19">
        <v>1</v>
      </c>
      <c r="AE398" s="19">
        <v>0</v>
      </c>
      <c r="AF398" s="19">
        <v>0</v>
      </c>
      <c r="AG398" s="19">
        <v>0</v>
      </c>
      <c r="AH398" s="19">
        <v>0</v>
      </c>
      <c r="AI398" s="19">
        <v>0</v>
      </c>
      <c r="AJ398" s="18" t="s">
        <v>128</v>
      </c>
      <c r="AK398" s="18" t="s">
        <v>617</v>
      </c>
      <c r="AL398" s="21" t="s">
        <v>1078</v>
      </c>
      <c r="AM398" s="19">
        <f t="shared" si="111"/>
        <v>1</v>
      </c>
      <c r="AN398" s="19">
        <v>1</v>
      </c>
      <c r="AO398" s="26">
        <v>0</v>
      </c>
      <c r="AP398" s="19">
        <v>1</v>
      </c>
      <c r="AQ398" s="19">
        <v>1</v>
      </c>
      <c r="AR398" s="19">
        <v>1</v>
      </c>
      <c r="AS398" s="19">
        <v>0</v>
      </c>
      <c r="AT398" s="19">
        <v>-2</v>
      </c>
      <c r="AU398" s="26">
        <v>-3</v>
      </c>
      <c r="AV398" s="19">
        <v>0</v>
      </c>
      <c r="AW398" s="26">
        <v>0</v>
      </c>
      <c r="AX398" s="19">
        <v>0</v>
      </c>
      <c r="AY398" s="19">
        <v>0</v>
      </c>
      <c r="AZ398" s="19">
        <v>1</v>
      </c>
      <c r="BA398" s="19">
        <v>1</v>
      </c>
      <c r="BB398" s="19">
        <v>0</v>
      </c>
      <c r="BC398" s="19">
        <v>1</v>
      </c>
      <c r="BD398" s="28"/>
      <c r="BE398" s="20"/>
      <c r="BF398" s="18" t="s">
        <v>1079</v>
      </c>
      <c r="BG398" s="20"/>
      <c r="BH398" s="18" t="s">
        <v>1089</v>
      </c>
      <c r="BI398" s="26">
        <v>1</v>
      </c>
      <c r="BJ398" s="19">
        <v>-1</v>
      </c>
      <c r="BK398" s="20"/>
      <c r="BL398" s="20"/>
      <c r="BM398" s="20"/>
      <c r="BN398" s="20"/>
      <c r="BO398" s="20"/>
    </row>
    <row r="399" spans="1:67" ht="112" hidden="1" x14ac:dyDescent="0.2">
      <c r="A399" s="18" t="s">
        <v>228</v>
      </c>
      <c r="B399" s="20"/>
      <c r="C399" s="21" t="s">
        <v>1130</v>
      </c>
      <c r="D399" s="18" t="s">
        <v>124</v>
      </c>
      <c r="E399" s="18" t="s">
        <v>1076</v>
      </c>
      <c r="F399" s="19">
        <v>1</v>
      </c>
      <c r="G399" s="19">
        <v>0</v>
      </c>
      <c r="H399" s="20"/>
      <c r="I399" s="20"/>
      <c r="J399" s="21" t="s">
        <v>1077</v>
      </c>
      <c r="K399" s="22" t="s">
        <v>1089</v>
      </c>
      <c r="L399" s="21" t="s">
        <v>1090</v>
      </c>
      <c r="M399" s="23" t="s">
        <v>475</v>
      </c>
      <c r="N399" s="24">
        <f t="shared" si="107"/>
        <v>1986</v>
      </c>
      <c r="O399" s="25">
        <v>31744</v>
      </c>
      <c r="P399" s="23" t="s">
        <v>75</v>
      </c>
      <c r="Q399" s="23" t="s">
        <v>75</v>
      </c>
      <c r="R399" s="23" t="s">
        <v>75</v>
      </c>
      <c r="S399" s="23" t="s">
        <v>75</v>
      </c>
      <c r="T399" s="23" t="s">
        <v>75</v>
      </c>
      <c r="U399" s="23" t="s">
        <v>75</v>
      </c>
      <c r="V399" s="19">
        <v>1</v>
      </c>
      <c r="W399" s="19">
        <f t="shared" si="108"/>
        <v>0</v>
      </c>
      <c r="X399" s="19">
        <f t="shared" si="109"/>
        <v>0</v>
      </c>
      <c r="Y399" s="19">
        <f t="shared" si="110"/>
        <v>0</v>
      </c>
      <c r="Z399" s="19">
        <v>-1</v>
      </c>
      <c r="AA399" s="19">
        <v>-2</v>
      </c>
      <c r="AB399" s="19">
        <v>0</v>
      </c>
      <c r="AC399" s="19">
        <v>0</v>
      </c>
      <c r="AD399" s="19">
        <v>1</v>
      </c>
      <c r="AE399" s="19">
        <v>0</v>
      </c>
      <c r="AF399" s="19">
        <v>0</v>
      </c>
      <c r="AG399" s="19">
        <v>0</v>
      </c>
      <c r="AH399" s="19">
        <v>0</v>
      </c>
      <c r="AI399" s="19">
        <v>0</v>
      </c>
      <c r="AJ399" s="18" t="s">
        <v>128</v>
      </c>
      <c r="AK399" s="18" t="s">
        <v>617</v>
      </c>
      <c r="AL399" s="21" t="s">
        <v>1078</v>
      </c>
      <c r="AM399" s="19">
        <f t="shared" si="111"/>
        <v>1</v>
      </c>
      <c r="AN399" s="19">
        <v>1</v>
      </c>
      <c r="AO399" s="26">
        <v>0</v>
      </c>
      <c r="AP399" s="19">
        <v>1</v>
      </c>
      <c r="AQ399" s="19">
        <v>1</v>
      </c>
      <c r="AR399" s="19">
        <v>1</v>
      </c>
      <c r="AS399" s="19">
        <v>0</v>
      </c>
      <c r="AT399" s="19">
        <v>-2</v>
      </c>
      <c r="AU399" s="26">
        <v>-3</v>
      </c>
      <c r="AV399" s="19">
        <v>0</v>
      </c>
      <c r="AW399" s="26">
        <v>0</v>
      </c>
      <c r="AX399" s="19">
        <v>0</v>
      </c>
      <c r="AY399" s="19">
        <v>0</v>
      </c>
      <c r="AZ399" s="19">
        <v>1</v>
      </c>
      <c r="BA399" s="19">
        <v>1</v>
      </c>
      <c r="BB399" s="19">
        <v>0</v>
      </c>
      <c r="BC399" s="19">
        <v>1</v>
      </c>
      <c r="BD399" s="28"/>
      <c r="BE399" s="20"/>
      <c r="BF399" s="18" t="s">
        <v>1079</v>
      </c>
      <c r="BG399" s="20"/>
      <c r="BH399" s="18" t="s">
        <v>1089</v>
      </c>
      <c r="BI399" s="26">
        <v>1</v>
      </c>
      <c r="BJ399" s="19">
        <v>-1</v>
      </c>
      <c r="BK399" s="20"/>
      <c r="BL399" s="20"/>
      <c r="BM399" s="20"/>
      <c r="BN399" s="20"/>
      <c r="BO399" s="20"/>
    </row>
    <row r="400" spans="1:67" ht="112" hidden="1" x14ac:dyDescent="0.2">
      <c r="A400" s="18" t="s">
        <v>228</v>
      </c>
      <c r="B400" s="20"/>
      <c r="C400" s="21" t="s">
        <v>1131</v>
      </c>
      <c r="D400" s="18" t="s">
        <v>124</v>
      </c>
      <c r="E400" s="18" t="s">
        <v>1076</v>
      </c>
      <c r="F400" s="19">
        <v>1</v>
      </c>
      <c r="G400" s="19">
        <v>0</v>
      </c>
      <c r="H400" s="20"/>
      <c r="I400" s="20"/>
      <c r="J400" s="21" t="s">
        <v>1077</v>
      </c>
      <c r="K400" s="22" t="s">
        <v>1089</v>
      </c>
      <c r="L400" s="21" t="s">
        <v>1090</v>
      </c>
      <c r="M400" s="23" t="s">
        <v>475</v>
      </c>
      <c r="N400" s="24">
        <f t="shared" si="107"/>
        <v>1986</v>
      </c>
      <c r="O400" s="25">
        <v>31744</v>
      </c>
      <c r="P400" s="23" t="s">
        <v>75</v>
      </c>
      <c r="Q400" s="23" t="s">
        <v>75</v>
      </c>
      <c r="R400" s="23" t="s">
        <v>75</v>
      </c>
      <c r="S400" s="23" t="s">
        <v>75</v>
      </c>
      <c r="T400" s="23" t="s">
        <v>75</v>
      </c>
      <c r="U400" s="23" t="s">
        <v>75</v>
      </c>
      <c r="V400" s="19">
        <v>1</v>
      </c>
      <c r="W400" s="19">
        <f t="shared" si="108"/>
        <v>0</v>
      </c>
      <c r="X400" s="19">
        <f t="shared" si="109"/>
        <v>0</v>
      </c>
      <c r="Y400" s="19">
        <f t="shared" si="110"/>
        <v>0</v>
      </c>
      <c r="Z400" s="19">
        <v>-1</v>
      </c>
      <c r="AA400" s="19">
        <v>-2</v>
      </c>
      <c r="AB400" s="19">
        <v>0</v>
      </c>
      <c r="AC400" s="19">
        <v>0</v>
      </c>
      <c r="AD400" s="19">
        <v>1</v>
      </c>
      <c r="AE400" s="19">
        <v>0</v>
      </c>
      <c r="AF400" s="19">
        <v>0</v>
      </c>
      <c r="AG400" s="19">
        <v>0</v>
      </c>
      <c r="AH400" s="19">
        <v>0</v>
      </c>
      <c r="AI400" s="19">
        <v>0</v>
      </c>
      <c r="AJ400" s="18" t="s">
        <v>128</v>
      </c>
      <c r="AK400" s="18" t="s">
        <v>617</v>
      </c>
      <c r="AL400" s="21" t="s">
        <v>1078</v>
      </c>
      <c r="AM400" s="19">
        <f t="shared" si="111"/>
        <v>1</v>
      </c>
      <c r="AN400" s="19">
        <v>1</v>
      </c>
      <c r="AO400" s="26">
        <v>0</v>
      </c>
      <c r="AP400" s="19">
        <v>1</v>
      </c>
      <c r="AQ400" s="19">
        <v>1</v>
      </c>
      <c r="AR400" s="19">
        <v>1</v>
      </c>
      <c r="AS400" s="19">
        <v>0</v>
      </c>
      <c r="AT400" s="19">
        <v>-2</v>
      </c>
      <c r="AU400" s="26">
        <v>-3</v>
      </c>
      <c r="AV400" s="19">
        <v>0</v>
      </c>
      <c r="AW400" s="26">
        <v>0</v>
      </c>
      <c r="AX400" s="19">
        <v>0</v>
      </c>
      <c r="AY400" s="19">
        <v>0</v>
      </c>
      <c r="AZ400" s="19">
        <v>1</v>
      </c>
      <c r="BA400" s="19">
        <v>1</v>
      </c>
      <c r="BB400" s="19">
        <v>0</v>
      </c>
      <c r="BC400" s="19">
        <v>1</v>
      </c>
      <c r="BD400" s="28"/>
      <c r="BE400" s="20"/>
      <c r="BF400" s="18" t="s">
        <v>1079</v>
      </c>
      <c r="BG400" s="20"/>
      <c r="BH400" s="18" t="s">
        <v>1089</v>
      </c>
      <c r="BI400" s="26">
        <v>1</v>
      </c>
      <c r="BJ400" s="19">
        <v>-1</v>
      </c>
      <c r="BK400" s="20"/>
      <c r="BL400" s="20"/>
      <c r="BM400" s="20"/>
      <c r="BN400" s="20"/>
      <c r="BO400" s="20"/>
    </row>
    <row r="401" spans="1:67" ht="112" hidden="1" x14ac:dyDescent="0.2">
      <c r="A401" s="18" t="s">
        <v>228</v>
      </c>
      <c r="B401" s="20"/>
      <c r="C401" s="21" t="s">
        <v>1132</v>
      </c>
      <c r="D401" s="18" t="s">
        <v>124</v>
      </c>
      <c r="E401" s="18" t="s">
        <v>1076</v>
      </c>
      <c r="F401" s="19">
        <v>1</v>
      </c>
      <c r="G401" s="19">
        <v>0</v>
      </c>
      <c r="H401" s="20"/>
      <c r="I401" s="20"/>
      <c r="J401" s="21" t="s">
        <v>1077</v>
      </c>
      <c r="K401" s="22" t="s">
        <v>1089</v>
      </c>
      <c r="L401" s="21" t="s">
        <v>1090</v>
      </c>
      <c r="M401" s="23" t="s">
        <v>475</v>
      </c>
      <c r="N401" s="24">
        <f t="shared" si="107"/>
        <v>1986</v>
      </c>
      <c r="O401" s="25">
        <v>31744</v>
      </c>
      <c r="P401" s="23" t="s">
        <v>75</v>
      </c>
      <c r="Q401" s="23" t="s">
        <v>75</v>
      </c>
      <c r="R401" s="23" t="s">
        <v>75</v>
      </c>
      <c r="S401" s="23" t="s">
        <v>75</v>
      </c>
      <c r="T401" s="23" t="s">
        <v>75</v>
      </c>
      <c r="U401" s="23" t="s">
        <v>75</v>
      </c>
      <c r="V401" s="19">
        <v>1</v>
      </c>
      <c r="W401" s="19">
        <f t="shared" si="108"/>
        <v>0</v>
      </c>
      <c r="X401" s="19">
        <f t="shared" si="109"/>
        <v>0</v>
      </c>
      <c r="Y401" s="19">
        <f t="shared" si="110"/>
        <v>0</v>
      </c>
      <c r="Z401" s="19">
        <v>-1</v>
      </c>
      <c r="AA401" s="19">
        <v>-2</v>
      </c>
      <c r="AB401" s="19">
        <v>0</v>
      </c>
      <c r="AC401" s="19">
        <v>0</v>
      </c>
      <c r="AD401" s="19">
        <v>1</v>
      </c>
      <c r="AE401" s="19">
        <v>0</v>
      </c>
      <c r="AF401" s="19">
        <v>0</v>
      </c>
      <c r="AG401" s="19">
        <v>0</v>
      </c>
      <c r="AH401" s="19">
        <v>0</v>
      </c>
      <c r="AI401" s="19">
        <v>0</v>
      </c>
      <c r="AJ401" s="18" t="s">
        <v>128</v>
      </c>
      <c r="AK401" s="18" t="s">
        <v>617</v>
      </c>
      <c r="AL401" s="21" t="s">
        <v>1078</v>
      </c>
      <c r="AM401" s="19">
        <f t="shared" si="111"/>
        <v>1</v>
      </c>
      <c r="AN401" s="19">
        <v>1</v>
      </c>
      <c r="AO401" s="26">
        <v>0</v>
      </c>
      <c r="AP401" s="19">
        <v>1</v>
      </c>
      <c r="AQ401" s="19">
        <v>1</v>
      </c>
      <c r="AR401" s="19">
        <v>1</v>
      </c>
      <c r="AS401" s="19">
        <v>0</v>
      </c>
      <c r="AT401" s="19">
        <v>-2</v>
      </c>
      <c r="AU401" s="26">
        <v>-3</v>
      </c>
      <c r="AV401" s="19">
        <v>0</v>
      </c>
      <c r="AW401" s="26">
        <v>0</v>
      </c>
      <c r="AX401" s="19">
        <v>0</v>
      </c>
      <c r="AY401" s="19">
        <v>0</v>
      </c>
      <c r="AZ401" s="19">
        <v>1</v>
      </c>
      <c r="BA401" s="19">
        <v>1</v>
      </c>
      <c r="BB401" s="19">
        <v>0</v>
      </c>
      <c r="BC401" s="19">
        <v>1</v>
      </c>
      <c r="BD401" s="28"/>
      <c r="BE401" s="20"/>
      <c r="BF401" s="18" t="s">
        <v>1079</v>
      </c>
      <c r="BG401" s="20"/>
      <c r="BH401" s="18" t="s">
        <v>1089</v>
      </c>
      <c r="BI401" s="26">
        <v>1</v>
      </c>
      <c r="BJ401" s="19">
        <v>-1</v>
      </c>
      <c r="BK401" s="20"/>
      <c r="BL401" s="20"/>
      <c r="BM401" s="20"/>
      <c r="BN401" s="20"/>
      <c r="BO401" s="20"/>
    </row>
    <row r="402" spans="1:67" ht="112" hidden="1" x14ac:dyDescent="0.2">
      <c r="A402" s="18" t="s">
        <v>228</v>
      </c>
      <c r="B402" s="20"/>
      <c r="C402" s="21" t="s">
        <v>1133</v>
      </c>
      <c r="D402" s="18" t="s">
        <v>124</v>
      </c>
      <c r="E402" s="18" t="s">
        <v>1076</v>
      </c>
      <c r="F402" s="19">
        <v>1</v>
      </c>
      <c r="G402" s="19">
        <v>0</v>
      </c>
      <c r="H402" s="20"/>
      <c r="I402" s="20"/>
      <c r="J402" s="21" t="s">
        <v>1077</v>
      </c>
      <c r="K402" s="22" t="s">
        <v>1089</v>
      </c>
      <c r="L402" s="21" t="s">
        <v>1090</v>
      </c>
      <c r="M402" s="23" t="s">
        <v>475</v>
      </c>
      <c r="N402" s="24">
        <f t="shared" si="107"/>
        <v>1986</v>
      </c>
      <c r="O402" s="25">
        <v>31744</v>
      </c>
      <c r="P402" s="23" t="s">
        <v>75</v>
      </c>
      <c r="Q402" s="23" t="s">
        <v>75</v>
      </c>
      <c r="R402" s="23" t="s">
        <v>75</v>
      </c>
      <c r="S402" s="23" t="s">
        <v>75</v>
      </c>
      <c r="T402" s="23" t="s">
        <v>75</v>
      </c>
      <c r="U402" s="23" t="s">
        <v>75</v>
      </c>
      <c r="V402" s="19">
        <v>1</v>
      </c>
      <c r="W402" s="19">
        <f t="shared" si="108"/>
        <v>0</v>
      </c>
      <c r="X402" s="19">
        <f t="shared" si="109"/>
        <v>0</v>
      </c>
      <c r="Y402" s="19">
        <f t="shared" si="110"/>
        <v>0</v>
      </c>
      <c r="Z402" s="19">
        <v>-1</v>
      </c>
      <c r="AA402" s="19">
        <v>-2</v>
      </c>
      <c r="AB402" s="19">
        <v>0</v>
      </c>
      <c r="AC402" s="19">
        <v>0</v>
      </c>
      <c r="AD402" s="19">
        <v>1</v>
      </c>
      <c r="AE402" s="19">
        <v>0</v>
      </c>
      <c r="AF402" s="19">
        <v>0</v>
      </c>
      <c r="AG402" s="19">
        <v>0</v>
      </c>
      <c r="AH402" s="19">
        <v>0</v>
      </c>
      <c r="AI402" s="19">
        <v>0</v>
      </c>
      <c r="AJ402" s="18" t="s">
        <v>128</v>
      </c>
      <c r="AK402" s="18" t="s">
        <v>617</v>
      </c>
      <c r="AL402" s="21" t="s">
        <v>1078</v>
      </c>
      <c r="AM402" s="19">
        <f t="shared" si="111"/>
        <v>1</v>
      </c>
      <c r="AN402" s="19">
        <v>1</v>
      </c>
      <c r="AO402" s="26">
        <v>0</v>
      </c>
      <c r="AP402" s="19">
        <v>1</v>
      </c>
      <c r="AQ402" s="19">
        <v>1</v>
      </c>
      <c r="AR402" s="19">
        <v>1</v>
      </c>
      <c r="AS402" s="19">
        <v>0</v>
      </c>
      <c r="AT402" s="19">
        <v>-2</v>
      </c>
      <c r="AU402" s="26">
        <v>-3</v>
      </c>
      <c r="AV402" s="19">
        <v>0</v>
      </c>
      <c r="AW402" s="26">
        <v>0</v>
      </c>
      <c r="AX402" s="19">
        <v>0</v>
      </c>
      <c r="AY402" s="19">
        <v>0</v>
      </c>
      <c r="AZ402" s="19">
        <v>1</v>
      </c>
      <c r="BA402" s="19">
        <v>1</v>
      </c>
      <c r="BB402" s="19">
        <v>0</v>
      </c>
      <c r="BC402" s="19">
        <v>1</v>
      </c>
      <c r="BD402" s="28"/>
      <c r="BE402" s="20"/>
      <c r="BF402" s="18" t="s">
        <v>1079</v>
      </c>
      <c r="BG402" s="20"/>
      <c r="BH402" s="18" t="s">
        <v>1089</v>
      </c>
      <c r="BI402" s="26">
        <v>1</v>
      </c>
      <c r="BJ402" s="19">
        <v>-1</v>
      </c>
      <c r="BK402" s="20"/>
      <c r="BL402" s="20"/>
      <c r="BM402" s="20"/>
      <c r="BN402" s="20"/>
      <c r="BO402" s="20"/>
    </row>
    <row r="403" spans="1:67" ht="112" hidden="1" x14ac:dyDescent="0.2">
      <c r="A403" s="18" t="s">
        <v>228</v>
      </c>
      <c r="B403" s="20"/>
      <c r="C403" s="21" t="s">
        <v>1134</v>
      </c>
      <c r="D403" s="18" t="s">
        <v>124</v>
      </c>
      <c r="E403" s="18" t="s">
        <v>1076</v>
      </c>
      <c r="F403" s="19">
        <v>1</v>
      </c>
      <c r="G403" s="19">
        <v>0</v>
      </c>
      <c r="H403" s="20"/>
      <c r="I403" s="20"/>
      <c r="J403" s="21" t="s">
        <v>1077</v>
      </c>
      <c r="K403" s="22" t="s">
        <v>1089</v>
      </c>
      <c r="L403" s="21" t="s">
        <v>1090</v>
      </c>
      <c r="M403" s="23" t="s">
        <v>475</v>
      </c>
      <c r="N403" s="24">
        <f t="shared" si="107"/>
        <v>1986</v>
      </c>
      <c r="O403" s="25">
        <v>31744</v>
      </c>
      <c r="P403" s="23" t="s">
        <v>75</v>
      </c>
      <c r="Q403" s="23" t="s">
        <v>75</v>
      </c>
      <c r="R403" s="23" t="s">
        <v>75</v>
      </c>
      <c r="S403" s="23" t="s">
        <v>75</v>
      </c>
      <c r="T403" s="23" t="s">
        <v>75</v>
      </c>
      <c r="U403" s="23" t="s">
        <v>75</v>
      </c>
      <c r="V403" s="19">
        <v>1</v>
      </c>
      <c r="W403" s="19">
        <f t="shared" si="108"/>
        <v>0</v>
      </c>
      <c r="X403" s="19">
        <f t="shared" si="109"/>
        <v>0</v>
      </c>
      <c r="Y403" s="19">
        <f t="shared" si="110"/>
        <v>0</v>
      </c>
      <c r="Z403" s="19">
        <v>-1</v>
      </c>
      <c r="AA403" s="19">
        <v>-2</v>
      </c>
      <c r="AB403" s="19">
        <v>0</v>
      </c>
      <c r="AC403" s="19">
        <v>0</v>
      </c>
      <c r="AD403" s="19">
        <v>1</v>
      </c>
      <c r="AE403" s="19">
        <v>0</v>
      </c>
      <c r="AF403" s="19">
        <v>0</v>
      </c>
      <c r="AG403" s="19">
        <v>0</v>
      </c>
      <c r="AH403" s="19">
        <v>0</v>
      </c>
      <c r="AI403" s="19">
        <v>0</v>
      </c>
      <c r="AJ403" s="18" t="s">
        <v>128</v>
      </c>
      <c r="AK403" s="18" t="s">
        <v>617</v>
      </c>
      <c r="AL403" s="21" t="s">
        <v>1078</v>
      </c>
      <c r="AM403" s="19">
        <f t="shared" si="111"/>
        <v>1</v>
      </c>
      <c r="AN403" s="19">
        <v>1</v>
      </c>
      <c r="AO403" s="26">
        <v>0</v>
      </c>
      <c r="AP403" s="19">
        <v>1</v>
      </c>
      <c r="AQ403" s="19">
        <v>1</v>
      </c>
      <c r="AR403" s="19">
        <v>1</v>
      </c>
      <c r="AS403" s="19">
        <v>0</v>
      </c>
      <c r="AT403" s="19">
        <v>-2</v>
      </c>
      <c r="AU403" s="26">
        <v>-3</v>
      </c>
      <c r="AV403" s="19">
        <v>0</v>
      </c>
      <c r="AW403" s="26">
        <v>0</v>
      </c>
      <c r="AX403" s="19">
        <v>0</v>
      </c>
      <c r="AY403" s="19">
        <v>0</v>
      </c>
      <c r="AZ403" s="19">
        <v>1</v>
      </c>
      <c r="BA403" s="19">
        <v>1</v>
      </c>
      <c r="BB403" s="19">
        <v>0</v>
      </c>
      <c r="BC403" s="19">
        <v>1</v>
      </c>
      <c r="BD403" s="28"/>
      <c r="BE403" s="20"/>
      <c r="BF403" s="18" t="s">
        <v>1079</v>
      </c>
      <c r="BG403" s="20"/>
      <c r="BH403" s="18" t="s">
        <v>1089</v>
      </c>
      <c r="BI403" s="26">
        <v>1</v>
      </c>
      <c r="BJ403" s="19">
        <v>-1</v>
      </c>
      <c r="BK403" s="20"/>
      <c r="BL403" s="20"/>
      <c r="BM403" s="20"/>
      <c r="BN403" s="20"/>
      <c r="BO403" s="20"/>
    </row>
    <row r="404" spans="1:67" ht="112" hidden="1" x14ac:dyDescent="0.2">
      <c r="A404" s="18" t="s">
        <v>228</v>
      </c>
      <c r="B404" s="20"/>
      <c r="C404" s="21" t="s">
        <v>1135</v>
      </c>
      <c r="D404" s="18" t="s">
        <v>124</v>
      </c>
      <c r="E404" s="18" t="s">
        <v>1076</v>
      </c>
      <c r="F404" s="19">
        <v>1</v>
      </c>
      <c r="G404" s="19">
        <v>0</v>
      </c>
      <c r="H404" s="20"/>
      <c r="I404" s="20"/>
      <c r="J404" s="21" t="s">
        <v>1077</v>
      </c>
      <c r="K404" s="22" t="s">
        <v>1089</v>
      </c>
      <c r="L404" s="21" t="s">
        <v>1090</v>
      </c>
      <c r="M404" s="23" t="s">
        <v>475</v>
      </c>
      <c r="N404" s="24">
        <f t="shared" si="107"/>
        <v>1986</v>
      </c>
      <c r="O404" s="25">
        <v>31744</v>
      </c>
      <c r="P404" s="23" t="s">
        <v>75</v>
      </c>
      <c r="Q404" s="23" t="s">
        <v>75</v>
      </c>
      <c r="R404" s="23" t="s">
        <v>75</v>
      </c>
      <c r="S404" s="23" t="s">
        <v>75</v>
      </c>
      <c r="T404" s="23" t="s">
        <v>75</v>
      </c>
      <c r="U404" s="23" t="s">
        <v>75</v>
      </c>
      <c r="V404" s="19">
        <v>1</v>
      </c>
      <c r="W404" s="19">
        <f t="shared" si="108"/>
        <v>0</v>
      </c>
      <c r="X404" s="19">
        <f t="shared" si="109"/>
        <v>0</v>
      </c>
      <c r="Y404" s="19">
        <f t="shared" si="110"/>
        <v>0</v>
      </c>
      <c r="Z404" s="19">
        <v>-1</v>
      </c>
      <c r="AA404" s="19">
        <v>-2</v>
      </c>
      <c r="AB404" s="19">
        <v>0</v>
      </c>
      <c r="AC404" s="19">
        <v>0</v>
      </c>
      <c r="AD404" s="19">
        <v>1</v>
      </c>
      <c r="AE404" s="19">
        <v>0</v>
      </c>
      <c r="AF404" s="19">
        <v>0</v>
      </c>
      <c r="AG404" s="19">
        <v>0</v>
      </c>
      <c r="AH404" s="19">
        <v>0</v>
      </c>
      <c r="AI404" s="19">
        <v>0</v>
      </c>
      <c r="AJ404" s="18" t="s">
        <v>128</v>
      </c>
      <c r="AK404" s="18" t="s">
        <v>617</v>
      </c>
      <c r="AL404" s="21" t="s">
        <v>1078</v>
      </c>
      <c r="AM404" s="19">
        <f t="shared" si="111"/>
        <v>1</v>
      </c>
      <c r="AN404" s="19">
        <v>1</v>
      </c>
      <c r="AO404" s="26">
        <v>0</v>
      </c>
      <c r="AP404" s="19">
        <v>1</v>
      </c>
      <c r="AQ404" s="19">
        <v>1</v>
      </c>
      <c r="AR404" s="19">
        <v>1</v>
      </c>
      <c r="AS404" s="19">
        <v>0</v>
      </c>
      <c r="AT404" s="19">
        <v>-2</v>
      </c>
      <c r="AU404" s="26">
        <v>-3</v>
      </c>
      <c r="AV404" s="19">
        <v>0</v>
      </c>
      <c r="AW404" s="26">
        <v>0</v>
      </c>
      <c r="AX404" s="19">
        <v>0</v>
      </c>
      <c r="AY404" s="19">
        <v>0</v>
      </c>
      <c r="AZ404" s="19">
        <v>1</v>
      </c>
      <c r="BA404" s="19">
        <v>1</v>
      </c>
      <c r="BB404" s="19">
        <v>0</v>
      </c>
      <c r="BC404" s="19">
        <v>1</v>
      </c>
      <c r="BD404" s="28"/>
      <c r="BE404" s="20"/>
      <c r="BF404" s="18" t="s">
        <v>1079</v>
      </c>
      <c r="BG404" s="20"/>
      <c r="BH404" s="18" t="s">
        <v>1089</v>
      </c>
      <c r="BI404" s="26">
        <v>1</v>
      </c>
      <c r="BJ404" s="19">
        <v>-1</v>
      </c>
      <c r="BK404" s="20"/>
      <c r="BL404" s="20"/>
      <c r="BM404" s="20"/>
      <c r="BN404" s="20"/>
      <c r="BO404" s="20"/>
    </row>
    <row r="405" spans="1:67" ht="64" hidden="1" x14ac:dyDescent="0.2">
      <c r="A405" s="17" t="s">
        <v>78</v>
      </c>
      <c r="B405" s="42"/>
      <c r="C405" s="64" t="s">
        <v>2400</v>
      </c>
      <c r="D405" s="18" t="s">
        <v>409</v>
      </c>
      <c r="E405" s="18" t="s">
        <v>302</v>
      </c>
      <c r="F405" s="19">
        <v>1</v>
      </c>
      <c r="G405" s="19">
        <v>0</v>
      </c>
      <c r="H405" s="19">
        <v>0</v>
      </c>
      <c r="I405" s="20"/>
      <c r="J405" s="21" t="s">
        <v>472</v>
      </c>
      <c r="K405" s="22" t="s">
        <v>2311</v>
      </c>
      <c r="L405" s="18" t="s">
        <v>2312</v>
      </c>
      <c r="M405" s="25"/>
      <c r="N405" s="24">
        <f t="shared" si="107"/>
        <v>1992</v>
      </c>
      <c r="O405" s="25">
        <v>33604</v>
      </c>
      <c r="P405" s="23" t="s">
        <v>75</v>
      </c>
      <c r="Q405" s="23" t="s">
        <v>75</v>
      </c>
      <c r="R405" s="23" t="s">
        <v>75</v>
      </c>
      <c r="S405" s="23" t="s">
        <v>75</v>
      </c>
      <c r="T405" s="23" t="s">
        <v>75</v>
      </c>
      <c r="U405" s="23" t="s">
        <v>75</v>
      </c>
      <c r="V405" s="26">
        <v>1</v>
      </c>
      <c r="W405" s="19">
        <f t="shared" si="108"/>
        <v>0</v>
      </c>
      <c r="X405" s="19">
        <f t="shared" si="109"/>
        <v>0</v>
      </c>
      <c r="Y405" s="19">
        <f t="shared" si="110"/>
        <v>0</v>
      </c>
      <c r="Z405" s="26">
        <v>-1</v>
      </c>
      <c r="AA405" s="19">
        <v>-2</v>
      </c>
      <c r="AB405" s="26">
        <v>0</v>
      </c>
      <c r="AC405" s="26">
        <v>1</v>
      </c>
      <c r="AD405" s="26">
        <v>0</v>
      </c>
      <c r="AE405" s="26">
        <v>0</v>
      </c>
      <c r="AF405" s="26">
        <v>0</v>
      </c>
      <c r="AG405" s="19">
        <v>0</v>
      </c>
      <c r="AH405" s="26">
        <v>1</v>
      </c>
      <c r="AI405" s="26">
        <v>0</v>
      </c>
      <c r="AJ405" s="18" t="s">
        <v>97</v>
      </c>
      <c r="AK405" s="18" t="s">
        <v>77</v>
      </c>
      <c r="AL405" s="21" t="s">
        <v>2313</v>
      </c>
      <c r="AM405" s="19">
        <v>4</v>
      </c>
      <c r="AN405" s="26">
        <v>-1</v>
      </c>
      <c r="AO405" s="26">
        <v>-1</v>
      </c>
      <c r="AP405" s="26">
        <v>-1</v>
      </c>
      <c r="AQ405" s="26">
        <v>-1</v>
      </c>
      <c r="AR405" s="26">
        <v>-1</v>
      </c>
      <c r="AS405" s="26">
        <v>0</v>
      </c>
      <c r="AT405" s="19">
        <v>-2</v>
      </c>
      <c r="AU405" s="26">
        <v>-3</v>
      </c>
      <c r="AV405" s="26">
        <v>0</v>
      </c>
      <c r="AW405" s="26">
        <v>0</v>
      </c>
      <c r="AX405" s="19">
        <v>0</v>
      </c>
      <c r="AY405" s="19">
        <v>0</v>
      </c>
      <c r="AZ405" s="26">
        <v>1</v>
      </c>
      <c r="BA405" s="26">
        <v>1</v>
      </c>
      <c r="BB405" s="26">
        <v>-1</v>
      </c>
      <c r="BC405" s="26">
        <v>-1</v>
      </c>
      <c r="BD405" s="28"/>
      <c r="BE405" s="20"/>
      <c r="BF405" s="26"/>
      <c r="BG405" s="26"/>
      <c r="BH405" s="26"/>
      <c r="BI405" s="26">
        <v>1</v>
      </c>
      <c r="BJ405" s="26">
        <v>-1</v>
      </c>
      <c r="BK405" s="26"/>
      <c r="BL405" s="26"/>
      <c r="BM405" s="26"/>
      <c r="BN405" s="20"/>
      <c r="BO405" s="20"/>
    </row>
    <row r="406" spans="1:67" ht="64" hidden="1" x14ac:dyDescent="0.2">
      <c r="A406" s="17" t="s">
        <v>3373</v>
      </c>
      <c r="B406" s="42"/>
      <c r="C406" s="64" t="s">
        <v>2400</v>
      </c>
      <c r="D406" s="384" t="s">
        <v>2875</v>
      </c>
      <c r="E406" s="384" t="s">
        <v>210</v>
      </c>
      <c r="F406" s="19">
        <v>1</v>
      </c>
      <c r="G406" s="19">
        <v>1</v>
      </c>
      <c r="H406" s="19">
        <v>1</v>
      </c>
      <c r="I406" s="20"/>
      <c r="J406" s="375" t="s">
        <v>472</v>
      </c>
      <c r="K406" s="22"/>
      <c r="L406" s="375" t="s">
        <v>3384</v>
      </c>
      <c r="M406" s="512">
        <v>1992</v>
      </c>
      <c r="N406" s="24">
        <v>2008</v>
      </c>
      <c r="O406" s="508">
        <v>39448</v>
      </c>
      <c r="P406" s="404" t="s">
        <v>75</v>
      </c>
      <c r="Q406" s="404" t="s">
        <v>75</v>
      </c>
      <c r="R406" s="404" t="s">
        <v>75</v>
      </c>
      <c r="S406" s="404" t="s">
        <v>75</v>
      </c>
      <c r="T406" s="404" t="s">
        <v>75</v>
      </c>
      <c r="U406" s="404" t="s">
        <v>75</v>
      </c>
      <c r="V406" s="19">
        <v>1</v>
      </c>
      <c r="W406" s="19">
        <v>0</v>
      </c>
      <c r="X406" s="19">
        <v>0</v>
      </c>
      <c r="Y406" s="19">
        <v>0</v>
      </c>
      <c r="Z406" s="19">
        <v>-1</v>
      </c>
      <c r="AA406" s="19">
        <v>-2</v>
      </c>
      <c r="AB406" s="26">
        <v>0</v>
      </c>
      <c r="AC406" s="26">
        <v>0</v>
      </c>
      <c r="AD406" s="68">
        <v>1</v>
      </c>
      <c r="AE406" s="26">
        <v>0</v>
      </c>
      <c r="AF406" s="26">
        <v>0</v>
      </c>
      <c r="AG406" s="19">
        <v>0</v>
      </c>
      <c r="AH406" s="26">
        <v>-1</v>
      </c>
      <c r="AI406" s="19">
        <v>0</v>
      </c>
      <c r="AJ406" s="384" t="s">
        <v>97</v>
      </c>
      <c r="AK406" s="384" t="s">
        <v>139</v>
      </c>
      <c r="AL406" s="375" t="s">
        <v>3603</v>
      </c>
      <c r="AM406" s="19">
        <v>5</v>
      </c>
      <c r="AN406" s="26">
        <v>-2</v>
      </c>
      <c r="AO406" s="26">
        <v>-2</v>
      </c>
      <c r="AP406" s="26">
        <v>-2</v>
      </c>
      <c r="AQ406" s="26">
        <v>-2</v>
      </c>
      <c r="AR406" s="26">
        <v>-2</v>
      </c>
      <c r="AS406" s="26">
        <v>0</v>
      </c>
      <c r="AT406" s="19">
        <v>-2</v>
      </c>
      <c r="AU406" s="26">
        <v>-3</v>
      </c>
      <c r="AV406" s="26">
        <v>0</v>
      </c>
      <c r="AW406" s="26">
        <v>0</v>
      </c>
      <c r="AX406" s="19">
        <v>0</v>
      </c>
      <c r="AY406" s="19">
        <v>0</v>
      </c>
      <c r="AZ406" s="26">
        <v>-1</v>
      </c>
      <c r="BA406" s="26">
        <v>-1</v>
      </c>
      <c r="BB406" s="26">
        <v>-1</v>
      </c>
      <c r="BC406" s="26">
        <v>-1</v>
      </c>
      <c r="BD406" s="28"/>
      <c r="BE406" s="20"/>
      <c r="BF406" s="26"/>
      <c r="BG406" s="26"/>
      <c r="BH406" s="26"/>
      <c r="BI406" s="26"/>
      <c r="BJ406" s="26"/>
      <c r="BK406" s="26"/>
      <c r="BL406" s="26"/>
      <c r="BM406" s="26"/>
      <c r="BN406" s="20"/>
      <c r="BO406" s="20"/>
    </row>
    <row r="407" spans="1:67" ht="112" hidden="1" x14ac:dyDescent="0.2">
      <c r="A407" s="18" t="s">
        <v>228</v>
      </c>
      <c r="B407" s="20"/>
      <c r="C407" s="21" t="s">
        <v>1136</v>
      </c>
      <c r="D407" s="18" t="s">
        <v>124</v>
      </c>
      <c r="E407" s="18" t="s">
        <v>1076</v>
      </c>
      <c r="F407" s="19">
        <v>1</v>
      </c>
      <c r="G407" s="19">
        <v>0</v>
      </c>
      <c r="H407" s="20"/>
      <c r="I407" s="20"/>
      <c r="J407" s="21" t="s">
        <v>1077</v>
      </c>
      <c r="K407" s="22" t="s">
        <v>1089</v>
      </c>
      <c r="L407" s="21" t="s">
        <v>1090</v>
      </c>
      <c r="M407" s="23" t="s">
        <v>475</v>
      </c>
      <c r="N407" s="24">
        <f t="shared" ref="N407:N417" si="112">YEAR(IF(AND(O407&lt;&gt;"NA",O407&lt;&gt;""),O407,IF(AND(P407&lt;&gt;"NA",P407&lt;&gt;""),P407,IF(AND(Q407&lt;&gt;"NA",Q407&lt;&gt;""),Q407,IF(AND(R407&lt;&gt;"NA",R407&lt;&gt;""),R407,S407)))))</f>
        <v>1986</v>
      </c>
      <c r="O407" s="25">
        <v>31744</v>
      </c>
      <c r="P407" s="23" t="s">
        <v>75</v>
      </c>
      <c r="Q407" s="23" t="s">
        <v>75</v>
      </c>
      <c r="R407" s="23" t="s">
        <v>75</v>
      </c>
      <c r="S407" s="23" t="s">
        <v>75</v>
      </c>
      <c r="T407" s="23" t="s">
        <v>75</v>
      </c>
      <c r="U407" s="23" t="s">
        <v>75</v>
      </c>
      <c r="V407" s="19">
        <v>1</v>
      </c>
      <c r="W407" s="19">
        <f t="shared" ref="W407:W417" si="113">IF(OR(AND(Q407&lt;&gt;"NA",Q407&lt;&gt;""),AND(S407&lt;&gt;"NA",S407&lt;&gt;""),AND(T407&lt;&gt;"NA",T407&lt;&gt;"")),1,0)</f>
        <v>0</v>
      </c>
      <c r="X407" s="19">
        <f t="shared" ref="X407:X417" si="114">IF(OR(AND(S407&lt;&gt;"NA",S407&lt;&gt;""),Y407=1),1,0)</f>
        <v>0</v>
      </c>
      <c r="Y407" s="19">
        <f t="shared" ref="Y407:Y417" si="115">IF(AND(T407&lt;&gt;"NA",T407&lt;&gt;""),1,0)</f>
        <v>0</v>
      </c>
      <c r="Z407" s="19">
        <v>-1</v>
      </c>
      <c r="AA407" s="19">
        <v>-2</v>
      </c>
      <c r="AB407" s="19">
        <v>0</v>
      </c>
      <c r="AC407" s="19">
        <v>0</v>
      </c>
      <c r="AD407" s="19">
        <v>1</v>
      </c>
      <c r="AE407" s="19">
        <v>0</v>
      </c>
      <c r="AF407" s="19">
        <v>0</v>
      </c>
      <c r="AG407" s="19">
        <v>0</v>
      </c>
      <c r="AH407" s="19">
        <v>0</v>
      </c>
      <c r="AI407" s="19">
        <v>0</v>
      </c>
      <c r="AJ407" s="18" t="s">
        <v>128</v>
      </c>
      <c r="AK407" s="18" t="s">
        <v>617</v>
      </c>
      <c r="AL407" s="21" t="s">
        <v>1078</v>
      </c>
      <c r="AM407" s="19">
        <f t="shared" ref="AM407:AM416" si="116">IF(AND(AN407=1,AO407=1),3,IF(AND(AN407=1,OR(AO407=0,AO407=-1)),1,IF(AND(OR(AN407=0,AN407=-1),AO407=1),2,IF(AND(AN407=0,AN407=-1),OR(AO407=0,AO407=-1),4))))</f>
        <v>1</v>
      </c>
      <c r="AN407" s="19">
        <v>1</v>
      </c>
      <c r="AO407" s="26">
        <v>0</v>
      </c>
      <c r="AP407" s="19">
        <v>1</v>
      </c>
      <c r="AQ407" s="19">
        <v>1</v>
      </c>
      <c r="AR407" s="19">
        <v>1</v>
      </c>
      <c r="AS407" s="19">
        <v>0</v>
      </c>
      <c r="AT407" s="19">
        <v>-2</v>
      </c>
      <c r="AU407" s="26">
        <v>-3</v>
      </c>
      <c r="AV407" s="19">
        <v>0</v>
      </c>
      <c r="AW407" s="26">
        <v>0</v>
      </c>
      <c r="AX407" s="19">
        <v>0</v>
      </c>
      <c r="AY407" s="19">
        <v>0</v>
      </c>
      <c r="AZ407" s="19">
        <v>1</v>
      </c>
      <c r="BA407" s="19">
        <v>1</v>
      </c>
      <c r="BB407" s="19">
        <v>0</v>
      </c>
      <c r="BC407" s="19">
        <v>1</v>
      </c>
      <c r="BD407" s="28"/>
      <c r="BE407" s="20"/>
      <c r="BF407" s="18" t="s">
        <v>1079</v>
      </c>
      <c r="BG407" s="20"/>
      <c r="BH407" s="18" t="s">
        <v>1089</v>
      </c>
      <c r="BI407" s="26">
        <v>1</v>
      </c>
      <c r="BJ407" s="19">
        <v>-1</v>
      </c>
      <c r="BK407" s="20"/>
      <c r="BL407" s="20"/>
      <c r="BM407" s="20"/>
      <c r="BN407" s="20"/>
      <c r="BO407" s="20"/>
    </row>
    <row r="408" spans="1:67" ht="112" hidden="1" x14ac:dyDescent="0.2">
      <c r="A408" s="18" t="s">
        <v>228</v>
      </c>
      <c r="B408" s="20"/>
      <c r="C408" s="21" t="s">
        <v>1137</v>
      </c>
      <c r="D408" s="18" t="s">
        <v>124</v>
      </c>
      <c r="E408" s="18" t="s">
        <v>1076</v>
      </c>
      <c r="F408" s="19">
        <v>1</v>
      </c>
      <c r="G408" s="19">
        <v>0</v>
      </c>
      <c r="H408" s="20"/>
      <c r="I408" s="20"/>
      <c r="J408" s="21" t="s">
        <v>1077</v>
      </c>
      <c r="K408" s="22" t="s">
        <v>1089</v>
      </c>
      <c r="L408" s="21" t="s">
        <v>1090</v>
      </c>
      <c r="M408" s="23" t="s">
        <v>475</v>
      </c>
      <c r="N408" s="24">
        <f t="shared" si="112"/>
        <v>1986</v>
      </c>
      <c r="O408" s="25">
        <v>31744</v>
      </c>
      <c r="P408" s="23" t="s">
        <v>75</v>
      </c>
      <c r="Q408" s="23" t="s">
        <v>75</v>
      </c>
      <c r="R408" s="23" t="s">
        <v>75</v>
      </c>
      <c r="S408" s="23" t="s">
        <v>75</v>
      </c>
      <c r="T408" s="23" t="s">
        <v>75</v>
      </c>
      <c r="U408" s="23" t="s">
        <v>75</v>
      </c>
      <c r="V408" s="19">
        <v>1</v>
      </c>
      <c r="W408" s="19">
        <f t="shared" si="113"/>
        <v>0</v>
      </c>
      <c r="X408" s="19">
        <f t="shared" si="114"/>
        <v>0</v>
      </c>
      <c r="Y408" s="19">
        <f t="shared" si="115"/>
        <v>0</v>
      </c>
      <c r="Z408" s="19">
        <v>-1</v>
      </c>
      <c r="AA408" s="19">
        <v>-2</v>
      </c>
      <c r="AB408" s="19">
        <v>0</v>
      </c>
      <c r="AC408" s="19">
        <v>0</v>
      </c>
      <c r="AD408" s="19">
        <v>1</v>
      </c>
      <c r="AE408" s="19">
        <v>0</v>
      </c>
      <c r="AF408" s="19">
        <v>0</v>
      </c>
      <c r="AG408" s="19">
        <v>0</v>
      </c>
      <c r="AH408" s="19">
        <v>0</v>
      </c>
      <c r="AI408" s="19">
        <v>0</v>
      </c>
      <c r="AJ408" s="18" t="s">
        <v>128</v>
      </c>
      <c r="AK408" s="18" t="s">
        <v>617</v>
      </c>
      <c r="AL408" s="21" t="s">
        <v>1078</v>
      </c>
      <c r="AM408" s="19">
        <f t="shared" si="116"/>
        <v>1</v>
      </c>
      <c r="AN408" s="19">
        <v>1</v>
      </c>
      <c r="AO408" s="26">
        <v>0</v>
      </c>
      <c r="AP408" s="19">
        <v>1</v>
      </c>
      <c r="AQ408" s="19">
        <v>1</v>
      </c>
      <c r="AR408" s="19">
        <v>1</v>
      </c>
      <c r="AS408" s="19">
        <v>0</v>
      </c>
      <c r="AT408" s="19">
        <v>-2</v>
      </c>
      <c r="AU408" s="26">
        <v>-3</v>
      </c>
      <c r="AV408" s="19">
        <v>0</v>
      </c>
      <c r="AW408" s="26">
        <v>0</v>
      </c>
      <c r="AX408" s="19">
        <v>0</v>
      </c>
      <c r="AY408" s="19">
        <v>0</v>
      </c>
      <c r="AZ408" s="19">
        <v>1</v>
      </c>
      <c r="BA408" s="19">
        <v>1</v>
      </c>
      <c r="BB408" s="19">
        <v>0</v>
      </c>
      <c r="BC408" s="19">
        <v>1</v>
      </c>
      <c r="BD408" s="28"/>
      <c r="BE408" s="20"/>
      <c r="BF408" s="18" t="s">
        <v>1079</v>
      </c>
      <c r="BG408" s="20"/>
      <c r="BH408" s="18" t="s">
        <v>1089</v>
      </c>
      <c r="BI408" s="26">
        <v>1</v>
      </c>
      <c r="BJ408" s="19">
        <v>-1</v>
      </c>
      <c r="BK408" s="20"/>
      <c r="BL408" s="20"/>
      <c r="BM408" s="20"/>
      <c r="BN408" s="20"/>
      <c r="BO408" s="20"/>
    </row>
    <row r="409" spans="1:67" ht="112" hidden="1" x14ac:dyDescent="0.2">
      <c r="A409" s="18" t="s">
        <v>228</v>
      </c>
      <c r="B409" s="20"/>
      <c r="C409" s="21" t="s">
        <v>1138</v>
      </c>
      <c r="D409" s="18" t="s">
        <v>124</v>
      </c>
      <c r="E409" s="18" t="s">
        <v>1076</v>
      </c>
      <c r="F409" s="19">
        <v>1</v>
      </c>
      <c r="G409" s="19">
        <v>0</v>
      </c>
      <c r="H409" s="20"/>
      <c r="I409" s="20"/>
      <c r="J409" s="21" t="s">
        <v>1077</v>
      </c>
      <c r="K409" s="22" t="s">
        <v>1089</v>
      </c>
      <c r="L409" s="21" t="s">
        <v>1090</v>
      </c>
      <c r="M409" s="23" t="s">
        <v>475</v>
      </c>
      <c r="N409" s="24">
        <f t="shared" si="112"/>
        <v>1986</v>
      </c>
      <c r="O409" s="25">
        <v>31744</v>
      </c>
      <c r="P409" s="23" t="s">
        <v>75</v>
      </c>
      <c r="Q409" s="23" t="s">
        <v>75</v>
      </c>
      <c r="R409" s="23" t="s">
        <v>75</v>
      </c>
      <c r="S409" s="23" t="s">
        <v>75</v>
      </c>
      <c r="T409" s="23" t="s">
        <v>75</v>
      </c>
      <c r="U409" s="23" t="s">
        <v>75</v>
      </c>
      <c r="V409" s="19">
        <v>1</v>
      </c>
      <c r="W409" s="19">
        <f t="shared" si="113"/>
        <v>0</v>
      </c>
      <c r="X409" s="19">
        <f t="shared" si="114"/>
        <v>0</v>
      </c>
      <c r="Y409" s="19">
        <f t="shared" si="115"/>
        <v>0</v>
      </c>
      <c r="Z409" s="19">
        <v>-1</v>
      </c>
      <c r="AA409" s="19">
        <v>-2</v>
      </c>
      <c r="AB409" s="19">
        <v>0</v>
      </c>
      <c r="AC409" s="19">
        <v>0</v>
      </c>
      <c r="AD409" s="19">
        <v>1</v>
      </c>
      <c r="AE409" s="19">
        <v>0</v>
      </c>
      <c r="AF409" s="19">
        <v>0</v>
      </c>
      <c r="AG409" s="19">
        <v>0</v>
      </c>
      <c r="AH409" s="19">
        <v>0</v>
      </c>
      <c r="AI409" s="19">
        <v>0</v>
      </c>
      <c r="AJ409" s="18" t="s">
        <v>128</v>
      </c>
      <c r="AK409" s="18" t="s">
        <v>617</v>
      </c>
      <c r="AL409" s="21" t="s">
        <v>1078</v>
      </c>
      <c r="AM409" s="19">
        <f t="shared" si="116"/>
        <v>1</v>
      </c>
      <c r="AN409" s="19">
        <v>1</v>
      </c>
      <c r="AO409" s="26">
        <v>0</v>
      </c>
      <c r="AP409" s="19">
        <v>1</v>
      </c>
      <c r="AQ409" s="19">
        <v>1</v>
      </c>
      <c r="AR409" s="19">
        <v>1</v>
      </c>
      <c r="AS409" s="19">
        <v>0</v>
      </c>
      <c r="AT409" s="19">
        <v>-2</v>
      </c>
      <c r="AU409" s="26">
        <v>-3</v>
      </c>
      <c r="AV409" s="19">
        <v>0</v>
      </c>
      <c r="AW409" s="26">
        <v>0</v>
      </c>
      <c r="AX409" s="19">
        <v>0</v>
      </c>
      <c r="AY409" s="19">
        <v>0</v>
      </c>
      <c r="AZ409" s="19">
        <v>1</v>
      </c>
      <c r="BA409" s="19">
        <v>1</v>
      </c>
      <c r="BB409" s="19">
        <v>0</v>
      </c>
      <c r="BC409" s="19">
        <v>1</v>
      </c>
      <c r="BD409" s="28"/>
      <c r="BE409" s="20"/>
      <c r="BF409" s="18" t="s">
        <v>1079</v>
      </c>
      <c r="BG409" s="20"/>
      <c r="BH409" s="18" t="s">
        <v>1089</v>
      </c>
      <c r="BI409" s="26">
        <v>1</v>
      </c>
      <c r="BJ409" s="19">
        <v>-1</v>
      </c>
      <c r="BK409" s="20"/>
      <c r="BL409" s="20"/>
      <c r="BM409" s="20"/>
      <c r="BN409" s="20"/>
      <c r="BO409" s="20"/>
    </row>
    <row r="410" spans="1:67" ht="112" hidden="1" x14ac:dyDescent="0.2">
      <c r="A410" s="18" t="s">
        <v>228</v>
      </c>
      <c r="B410" s="20"/>
      <c r="C410" s="21" t="s">
        <v>1139</v>
      </c>
      <c r="D410" s="18" t="s">
        <v>124</v>
      </c>
      <c r="E410" s="18" t="s">
        <v>1076</v>
      </c>
      <c r="F410" s="19">
        <v>1</v>
      </c>
      <c r="G410" s="19">
        <v>0</v>
      </c>
      <c r="H410" s="20"/>
      <c r="I410" s="20"/>
      <c r="J410" s="21" t="s">
        <v>1077</v>
      </c>
      <c r="K410" s="22" t="s">
        <v>1089</v>
      </c>
      <c r="L410" s="21" t="s">
        <v>1090</v>
      </c>
      <c r="M410" s="23" t="s">
        <v>475</v>
      </c>
      <c r="N410" s="24">
        <f t="shared" si="112"/>
        <v>1986</v>
      </c>
      <c r="O410" s="25">
        <v>31744</v>
      </c>
      <c r="P410" s="23" t="s">
        <v>75</v>
      </c>
      <c r="Q410" s="23" t="s">
        <v>75</v>
      </c>
      <c r="R410" s="23" t="s">
        <v>75</v>
      </c>
      <c r="S410" s="23" t="s">
        <v>75</v>
      </c>
      <c r="T410" s="23" t="s">
        <v>75</v>
      </c>
      <c r="U410" s="23" t="s">
        <v>75</v>
      </c>
      <c r="V410" s="19">
        <v>1</v>
      </c>
      <c r="W410" s="19">
        <f t="shared" si="113"/>
        <v>0</v>
      </c>
      <c r="X410" s="19">
        <f t="shared" si="114"/>
        <v>0</v>
      </c>
      <c r="Y410" s="19">
        <f t="shared" si="115"/>
        <v>0</v>
      </c>
      <c r="Z410" s="19">
        <v>-1</v>
      </c>
      <c r="AA410" s="19">
        <v>-2</v>
      </c>
      <c r="AB410" s="19">
        <v>0</v>
      </c>
      <c r="AC410" s="19">
        <v>0</v>
      </c>
      <c r="AD410" s="19">
        <v>1</v>
      </c>
      <c r="AE410" s="19">
        <v>0</v>
      </c>
      <c r="AF410" s="19">
        <v>0</v>
      </c>
      <c r="AG410" s="19">
        <v>0</v>
      </c>
      <c r="AH410" s="19">
        <v>0</v>
      </c>
      <c r="AI410" s="19">
        <v>0</v>
      </c>
      <c r="AJ410" s="18" t="s">
        <v>128</v>
      </c>
      <c r="AK410" s="18" t="s">
        <v>617</v>
      </c>
      <c r="AL410" s="21" t="s">
        <v>1078</v>
      </c>
      <c r="AM410" s="19">
        <f t="shared" si="116"/>
        <v>1</v>
      </c>
      <c r="AN410" s="19">
        <v>1</v>
      </c>
      <c r="AO410" s="26">
        <v>0</v>
      </c>
      <c r="AP410" s="19">
        <v>1</v>
      </c>
      <c r="AQ410" s="19">
        <v>1</v>
      </c>
      <c r="AR410" s="19">
        <v>1</v>
      </c>
      <c r="AS410" s="19">
        <v>0</v>
      </c>
      <c r="AT410" s="19">
        <v>-2</v>
      </c>
      <c r="AU410" s="26">
        <v>-3</v>
      </c>
      <c r="AV410" s="19">
        <v>0</v>
      </c>
      <c r="AW410" s="26">
        <v>0</v>
      </c>
      <c r="AX410" s="19">
        <v>0</v>
      </c>
      <c r="AY410" s="19">
        <v>0</v>
      </c>
      <c r="AZ410" s="19">
        <v>1</v>
      </c>
      <c r="BA410" s="19">
        <v>1</v>
      </c>
      <c r="BB410" s="19">
        <v>0</v>
      </c>
      <c r="BC410" s="19">
        <v>1</v>
      </c>
      <c r="BD410" s="28"/>
      <c r="BE410" s="20"/>
      <c r="BF410" s="18" t="s">
        <v>1079</v>
      </c>
      <c r="BG410" s="20"/>
      <c r="BH410" s="18" t="s">
        <v>1089</v>
      </c>
      <c r="BI410" s="26">
        <v>1</v>
      </c>
      <c r="BJ410" s="19">
        <v>-1</v>
      </c>
      <c r="BK410" s="20"/>
      <c r="BL410" s="20"/>
      <c r="BM410" s="20"/>
      <c r="BN410" s="20"/>
      <c r="BO410" s="20"/>
    </row>
    <row r="411" spans="1:67" ht="112" hidden="1" x14ac:dyDescent="0.2">
      <c r="A411" s="18" t="s">
        <v>228</v>
      </c>
      <c r="B411" s="20"/>
      <c r="C411" s="21" t="s">
        <v>1140</v>
      </c>
      <c r="D411" s="18" t="s">
        <v>124</v>
      </c>
      <c r="E411" s="18" t="s">
        <v>1076</v>
      </c>
      <c r="F411" s="19">
        <v>1</v>
      </c>
      <c r="G411" s="19">
        <v>0</v>
      </c>
      <c r="H411" s="20"/>
      <c r="I411" s="20"/>
      <c r="J411" s="21" t="s">
        <v>1077</v>
      </c>
      <c r="K411" s="22" t="s">
        <v>1089</v>
      </c>
      <c r="L411" s="21" t="s">
        <v>1090</v>
      </c>
      <c r="M411" s="23" t="s">
        <v>475</v>
      </c>
      <c r="N411" s="24">
        <f t="shared" si="112"/>
        <v>1986</v>
      </c>
      <c r="O411" s="25">
        <v>31744</v>
      </c>
      <c r="P411" s="23" t="s">
        <v>75</v>
      </c>
      <c r="Q411" s="23" t="s">
        <v>75</v>
      </c>
      <c r="R411" s="23" t="s">
        <v>75</v>
      </c>
      <c r="S411" s="23" t="s">
        <v>75</v>
      </c>
      <c r="T411" s="23" t="s">
        <v>75</v>
      </c>
      <c r="U411" s="23" t="s">
        <v>75</v>
      </c>
      <c r="V411" s="19">
        <v>1</v>
      </c>
      <c r="W411" s="19">
        <f t="shared" si="113"/>
        <v>0</v>
      </c>
      <c r="X411" s="19">
        <f t="shared" si="114"/>
        <v>0</v>
      </c>
      <c r="Y411" s="19">
        <f t="shared" si="115"/>
        <v>0</v>
      </c>
      <c r="Z411" s="19">
        <v>-1</v>
      </c>
      <c r="AA411" s="19">
        <v>-2</v>
      </c>
      <c r="AB411" s="19">
        <v>0</v>
      </c>
      <c r="AC411" s="19">
        <v>0</v>
      </c>
      <c r="AD411" s="19">
        <v>1</v>
      </c>
      <c r="AE411" s="19">
        <v>0</v>
      </c>
      <c r="AF411" s="19">
        <v>0</v>
      </c>
      <c r="AG411" s="19">
        <v>0</v>
      </c>
      <c r="AH411" s="19">
        <v>0</v>
      </c>
      <c r="AI411" s="19">
        <v>0</v>
      </c>
      <c r="AJ411" s="18" t="s">
        <v>128</v>
      </c>
      <c r="AK411" s="18" t="s">
        <v>617</v>
      </c>
      <c r="AL411" s="21" t="s">
        <v>1078</v>
      </c>
      <c r="AM411" s="19">
        <f t="shared" si="116"/>
        <v>1</v>
      </c>
      <c r="AN411" s="19">
        <v>1</v>
      </c>
      <c r="AO411" s="26">
        <v>0</v>
      </c>
      <c r="AP411" s="19">
        <v>1</v>
      </c>
      <c r="AQ411" s="19">
        <v>1</v>
      </c>
      <c r="AR411" s="19">
        <v>1</v>
      </c>
      <c r="AS411" s="19">
        <v>0</v>
      </c>
      <c r="AT411" s="19">
        <v>-2</v>
      </c>
      <c r="AU411" s="26">
        <v>-3</v>
      </c>
      <c r="AV411" s="19">
        <v>0</v>
      </c>
      <c r="AW411" s="26">
        <v>0</v>
      </c>
      <c r="AX411" s="19">
        <v>0</v>
      </c>
      <c r="AY411" s="19">
        <v>0</v>
      </c>
      <c r="AZ411" s="19">
        <v>1</v>
      </c>
      <c r="BA411" s="19">
        <v>1</v>
      </c>
      <c r="BB411" s="19">
        <v>0</v>
      </c>
      <c r="BC411" s="19">
        <v>1</v>
      </c>
      <c r="BD411" s="28"/>
      <c r="BE411" s="20"/>
      <c r="BF411" s="18" t="s">
        <v>1079</v>
      </c>
      <c r="BG411" s="20"/>
      <c r="BH411" s="18" t="s">
        <v>1089</v>
      </c>
      <c r="BI411" s="26">
        <v>1</v>
      </c>
      <c r="BJ411" s="19">
        <v>-1</v>
      </c>
      <c r="BK411" s="20"/>
      <c r="BL411" s="20"/>
      <c r="BM411" s="20"/>
      <c r="BN411" s="20"/>
      <c r="BO411" s="20"/>
    </row>
    <row r="412" spans="1:67" ht="112" hidden="1" x14ac:dyDescent="0.2">
      <c r="A412" s="18" t="s">
        <v>228</v>
      </c>
      <c r="B412" s="20"/>
      <c r="C412" s="21" t="s">
        <v>1141</v>
      </c>
      <c r="D412" s="18" t="s">
        <v>124</v>
      </c>
      <c r="E412" s="18" t="s">
        <v>1076</v>
      </c>
      <c r="F412" s="19">
        <v>1</v>
      </c>
      <c r="G412" s="19">
        <v>0</v>
      </c>
      <c r="H412" s="20"/>
      <c r="I412" s="20"/>
      <c r="J412" s="21" t="s">
        <v>1077</v>
      </c>
      <c r="K412" s="22" t="s">
        <v>1089</v>
      </c>
      <c r="L412" s="21" t="s">
        <v>1090</v>
      </c>
      <c r="M412" s="23" t="s">
        <v>475</v>
      </c>
      <c r="N412" s="24">
        <f t="shared" si="112"/>
        <v>1986</v>
      </c>
      <c r="O412" s="25">
        <v>31744</v>
      </c>
      <c r="P412" s="23" t="s">
        <v>75</v>
      </c>
      <c r="Q412" s="23" t="s">
        <v>75</v>
      </c>
      <c r="R412" s="23" t="s">
        <v>75</v>
      </c>
      <c r="S412" s="23" t="s">
        <v>75</v>
      </c>
      <c r="T412" s="23" t="s">
        <v>75</v>
      </c>
      <c r="U412" s="23" t="s">
        <v>75</v>
      </c>
      <c r="V412" s="19">
        <v>1</v>
      </c>
      <c r="W412" s="19">
        <f t="shared" si="113"/>
        <v>0</v>
      </c>
      <c r="X412" s="19">
        <f t="shared" si="114"/>
        <v>0</v>
      </c>
      <c r="Y412" s="19">
        <f t="shared" si="115"/>
        <v>0</v>
      </c>
      <c r="Z412" s="19">
        <v>-1</v>
      </c>
      <c r="AA412" s="19">
        <v>-2</v>
      </c>
      <c r="AB412" s="19">
        <v>0</v>
      </c>
      <c r="AC412" s="19">
        <v>0</v>
      </c>
      <c r="AD412" s="19">
        <v>1</v>
      </c>
      <c r="AE412" s="19">
        <v>0</v>
      </c>
      <c r="AF412" s="19">
        <v>0</v>
      </c>
      <c r="AG412" s="19">
        <v>0</v>
      </c>
      <c r="AH412" s="19">
        <v>0</v>
      </c>
      <c r="AI412" s="19">
        <v>0</v>
      </c>
      <c r="AJ412" s="18" t="s">
        <v>128</v>
      </c>
      <c r="AK412" s="18" t="s">
        <v>617</v>
      </c>
      <c r="AL412" s="21" t="s">
        <v>1078</v>
      </c>
      <c r="AM412" s="19">
        <f t="shared" si="116"/>
        <v>1</v>
      </c>
      <c r="AN412" s="19">
        <v>1</v>
      </c>
      <c r="AO412" s="26">
        <v>0</v>
      </c>
      <c r="AP412" s="19">
        <v>1</v>
      </c>
      <c r="AQ412" s="19">
        <v>1</v>
      </c>
      <c r="AR412" s="19">
        <v>1</v>
      </c>
      <c r="AS412" s="19">
        <v>0</v>
      </c>
      <c r="AT412" s="19">
        <v>-2</v>
      </c>
      <c r="AU412" s="26">
        <v>-3</v>
      </c>
      <c r="AV412" s="19">
        <v>0</v>
      </c>
      <c r="AW412" s="26">
        <v>0</v>
      </c>
      <c r="AX412" s="19">
        <v>0</v>
      </c>
      <c r="AY412" s="19">
        <v>0</v>
      </c>
      <c r="AZ412" s="19">
        <v>1</v>
      </c>
      <c r="BA412" s="19">
        <v>1</v>
      </c>
      <c r="BB412" s="19">
        <v>0</v>
      </c>
      <c r="BC412" s="19">
        <v>1</v>
      </c>
      <c r="BD412" s="28"/>
      <c r="BE412" s="20"/>
      <c r="BF412" s="18" t="s">
        <v>1079</v>
      </c>
      <c r="BG412" s="20"/>
      <c r="BH412" s="18" t="s">
        <v>1089</v>
      </c>
      <c r="BI412" s="26">
        <v>1</v>
      </c>
      <c r="BJ412" s="19">
        <v>-1</v>
      </c>
      <c r="BK412" s="20"/>
      <c r="BL412" s="20"/>
      <c r="BM412" s="20"/>
      <c r="BN412" s="20"/>
      <c r="BO412" s="20"/>
    </row>
    <row r="413" spans="1:67" ht="112" hidden="1" x14ac:dyDescent="0.2">
      <c r="A413" s="18" t="s">
        <v>228</v>
      </c>
      <c r="B413" s="20"/>
      <c r="C413" s="21" t="s">
        <v>1142</v>
      </c>
      <c r="D413" s="18" t="s">
        <v>124</v>
      </c>
      <c r="E413" s="18" t="s">
        <v>1076</v>
      </c>
      <c r="F413" s="19">
        <v>1</v>
      </c>
      <c r="G413" s="19">
        <v>0</v>
      </c>
      <c r="H413" s="20"/>
      <c r="I413" s="20"/>
      <c r="J413" s="21" t="s">
        <v>1077</v>
      </c>
      <c r="K413" s="22" t="s">
        <v>1089</v>
      </c>
      <c r="L413" s="21" t="s">
        <v>1090</v>
      </c>
      <c r="M413" s="23" t="s">
        <v>475</v>
      </c>
      <c r="N413" s="24">
        <f t="shared" si="112"/>
        <v>1986</v>
      </c>
      <c r="O413" s="25">
        <v>31744</v>
      </c>
      <c r="P413" s="23" t="s">
        <v>75</v>
      </c>
      <c r="Q413" s="23" t="s">
        <v>75</v>
      </c>
      <c r="R413" s="23" t="s">
        <v>75</v>
      </c>
      <c r="S413" s="23" t="s">
        <v>75</v>
      </c>
      <c r="T413" s="23" t="s">
        <v>75</v>
      </c>
      <c r="U413" s="23" t="s">
        <v>75</v>
      </c>
      <c r="V413" s="19">
        <v>1</v>
      </c>
      <c r="W413" s="19">
        <f t="shared" si="113"/>
        <v>0</v>
      </c>
      <c r="X413" s="19">
        <f t="shared" si="114"/>
        <v>0</v>
      </c>
      <c r="Y413" s="19">
        <f t="shared" si="115"/>
        <v>0</v>
      </c>
      <c r="Z413" s="19">
        <v>-1</v>
      </c>
      <c r="AA413" s="19">
        <v>-2</v>
      </c>
      <c r="AB413" s="19">
        <v>0</v>
      </c>
      <c r="AC413" s="19">
        <v>0</v>
      </c>
      <c r="AD413" s="19">
        <v>1</v>
      </c>
      <c r="AE413" s="19">
        <v>0</v>
      </c>
      <c r="AF413" s="19">
        <v>0</v>
      </c>
      <c r="AG413" s="19">
        <v>0</v>
      </c>
      <c r="AH413" s="19">
        <v>0</v>
      </c>
      <c r="AI413" s="19">
        <v>0</v>
      </c>
      <c r="AJ413" s="18" t="s">
        <v>128</v>
      </c>
      <c r="AK413" s="18" t="s">
        <v>617</v>
      </c>
      <c r="AL413" s="21" t="s">
        <v>1078</v>
      </c>
      <c r="AM413" s="19">
        <f t="shared" si="116"/>
        <v>1</v>
      </c>
      <c r="AN413" s="19">
        <v>1</v>
      </c>
      <c r="AO413" s="26">
        <v>0</v>
      </c>
      <c r="AP413" s="19">
        <v>1</v>
      </c>
      <c r="AQ413" s="19">
        <v>1</v>
      </c>
      <c r="AR413" s="19">
        <v>1</v>
      </c>
      <c r="AS413" s="19">
        <v>0</v>
      </c>
      <c r="AT413" s="19">
        <v>-2</v>
      </c>
      <c r="AU413" s="26">
        <v>-3</v>
      </c>
      <c r="AV413" s="19">
        <v>0</v>
      </c>
      <c r="AW413" s="26">
        <v>0</v>
      </c>
      <c r="AX413" s="19">
        <v>0</v>
      </c>
      <c r="AY413" s="19">
        <v>0</v>
      </c>
      <c r="AZ413" s="19">
        <v>1</v>
      </c>
      <c r="BA413" s="19">
        <v>1</v>
      </c>
      <c r="BB413" s="19">
        <v>0</v>
      </c>
      <c r="BC413" s="19">
        <v>1</v>
      </c>
      <c r="BD413" s="28"/>
      <c r="BE413" s="20"/>
      <c r="BF413" s="18" t="s">
        <v>1079</v>
      </c>
      <c r="BG413" s="20"/>
      <c r="BH413" s="18" t="s">
        <v>1089</v>
      </c>
      <c r="BI413" s="26">
        <v>1</v>
      </c>
      <c r="BJ413" s="19">
        <v>-1</v>
      </c>
      <c r="BK413" s="20"/>
      <c r="BL413" s="20"/>
      <c r="BM413" s="20"/>
      <c r="BN413" s="20"/>
      <c r="BO413" s="20"/>
    </row>
    <row r="414" spans="1:67" ht="112" hidden="1" x14ac:dyDescent="0.2">
      <c r="A414" s="18" t="s">
        <v>228</v>
      </c>
      <c r="B414" s="20"/>
      <c r="C414" s="21" t="s">
        <v>1143</v>
      </c>
      <c r="D414" s="18" t="s">
        <v>124</v>
      </c>
      <c r="E414" s="18" t="s">
        <v>1076</v>
      </c>
      <c r="F414" s="19">
        <v>1</v>
      </c>
      <c r="G414" s="19">
        <v>0</v>
      </c>
      <c r="H414" s="20"/>
      <c r="I414" s="20"/>
      <c r="J414" s="21" t="s">
        <v>1077</v>
      </c>
      <c r="K414" s="22" t="s">
        <v>1089</v>
      </c>
      <c r="L414" s="21" t="s">
        <v>1090</v>
      </c>
      <c r="M414" s="23" t="s">
        <v>475</v>
      </c>
      <c r="N414" s="24">
        <f t="shared" si="112"/>
        <v>1986</v>
      </c>
      <c r="O414" s="25">
        <v>31744</v>
      </c>
      <c r="P414" s="23" t="s">
        <v>75</v>
      </c>
      <c r="Q414" s="23" t="s">
        <v>75</v>
      </c>
      <c r="R414" s="23" t="s">
        <v>75</v>
      </c>
      <c r="S414" s="23" t="s">
        <v>75</v>
      </c>
      <c r="T414" s="23" t="s">
        <v>75</v>
      </c>
      <c r="U414" s="23" t="s">
        <v>75</v>
      </c>
      <c r="V414" s="19">
        <v>1</v>
      </c>
      <c r="W414" s="19">
        <f t="shared" si="113"/>
        <v>0</v>
      </c>
      <c r="X414" s="19">
        <f t="shared" si="114"/>
        <v>0</v>
      </c>
      <c r="Y414" s="19">
        <f t="shared" si="115"/>
        <v>0</v>
      </c>
      <c r="Z414" s="19">
        <v>-1</v>
      </c>
      <c r="AA414" s="19">
        <v>-2</v>
      </c>
      <c r="AB414" s="19">
        <v>0</v>
      </c>
      <c r="AC414" s="19">
        <v>0</v>
      </c>
      <c r="AD414" s="19">
        <v>1</v>
      </c>
      <c r="AE414" s="19">
        <v>0</v>
      </c>
      <c r="AF414" s="19">
        <v>0</v>
      </c>
      <c r="AG414" s="19">
        <v>0</v>
      </c>
      <c r="AH414" s="19">
        <v>0</v>
      </c>
      <c r="AI414" s="19">
        <v>0</v>
      </c>
      <c r="AJ414" s="18" t="s">
        <v>128</v>
      </c>
      <c r="AK414" s="18" t="s">
        <v>617</v>
      </c>
      <c r="AL414" s="21" t="s">
        <v>1078</v>
      </c>
      <c r="AM414" s="19">
        <f t="shared" si="116"/>
        <v>1</v>
      </c>
      <c r="AN414" s="19">
        <v>1</v>
      </c>
      <c r="AO414" s="26">
        <v>0</v>
      </c>
      <c r="AP414" s="19">
        <v>1</v>
      </c>
      <c r="AQ414" s="19">
        <v>1</v>
      </c>
      <c r="AR414" s="19">
        <v>1</v>
      </c>
      <c r="AS414" s="19">
        <v>0</v>
      </c>
      <c r="AT414" s="19">
        <v>-2</v>
      </c>
      <c r="AU414" s="26">
        <v>-3</v>
      </c>
      <c r="AV414" s="19">
        <v>0</v>
      </c>
      <c r="AW414" s="26">
        <v>0</v>
      </c>
      <c r="AX414" s="19">
        <v>0</v>
      </c>
      <c r="AY414" s="19">
        <v>0</v>
      </c>
      <c r="AZ414" s="19">
        <v>1</v>
      </c>
      <c r="BA414" s="19">
        <v>1</v>
      </c>
      <c r="BB414" s="19">
        <v>0</v>
      </c>
      <c r="BC414" s="19">
        <v>1</v>
      </c>
      <c r="BD414" s="28"/>
      <c r="BE414" s="20"/>
      <c r="BF414" s="18" t="s">
        <v>1079</v>
      </c>
      <c r="BG414" s="20"/>
      <c r="BH414" s="18" t="s">
        <v>1089</v>
      </c>
      <c r="BI414" s="26">
        <v>1</v>
      </c>
      <c r="BJ414" s="19">
        <v>-1</v>
      </c>
      <c r="BK414" s="20"/>
      <c r="BL414" s="20"/>
      <c r="BM414" s="20"/>
      <c r="BN414" s="20"/>
      <c r="BO414" s="20"/>
    </row>
    <row r="415" spans="1:67" ht="112" hidden="1" x14ac:dyDescent="0.2">
      <c r="A415" s="18" t="s">
        <v>228</v>
      </c>
      <c r="B415" s="20"/>
      <c r="C415" s="21" t="s">
        <v>1144</v>
      </c>
      <c r="D415" s="18" t="s">
        <v>124</v>
      </c>
      <c r="E415" s="18" t="s">
        <v>1076</v>
      </c>
      <c r="F415" s="19">
        <v>1</v>
      </c>
      <c r="G415" s="19">
        <v>0</v>
      </c>
      <c r="H415" s="20"/>
      <c r="I415" s="20"/>
      <c r="J415" s="21" t="s">
        <v>1077</v>
      </c>
      <c r="K415" s="22" t="s">
        <v>1089</v>
      </c>
      <c r="L415" s="21" t="s">
        <v>1090</v>
      </c>
      <c r="M415" s="23" t="s">
        <v>475</v>
      </c>
      <c r="N415" s="24">
        <f t="shared" si="112"/>
        <v>1986</v>
      </c>
      <c r="O415" s="25">
        <v>31744</v>
      </c>
      <c r="P415" s="23" t="s">
        <v>75</v>
      </c>
      <c r="Q415" s="23" t="s">
        <v>75</v>
      </c>
      <c r="R415" s="23" t="s">
        <v>75</v>
      </c>
      <c r="S415" s="23" t="s">
        <v>75</v>
      </c>
      <c r="T415" s="23" t="s">
        <v>75</v>
      </c>
      <c r="U415" s="23" t="s">
        <v>75</v>
      </c>
      <c r="V415" s="19">
        <v>1</v>
      </c>
      <c r="W415" s="19">
        <f t="shared" si="113"/>
        <v>0</v>
      </c>
      <c r="X415" s="19">
        <f t="shared" si="114"/>
        <v>0</v>
      </c>
      <c r="Y415" s="19">
        <f t="shared" si="115"/>
        <v>0</v>
      </c>
      <c r="Z415" s="19">
        <v>-1</v>
      </c>
      <c r="AA415" s="19">
        <v>-2</v>
      </c>
      <c r="AB415" s="19">
        <v>0</v>
      </c>
      <c r="AC415" s="19">
        <v>0</v>
      </c>
      <c r="AD415" s="19">
        <v>1</v>
      </c>
      <c r="AE415" s="19">
        <v>0</v>
      </c>
      <c r="AF415" s="19">
        <v>0</v>
      </c>
      <c r="AG415" s="19">
        <v>0</v>
      </c>
      <c r="AH415" s="19">
        <v>0</v>
      </c>
      <c r="AI415" s="19">
        <v>0</v>
      </c>
      <c r="AJ415" s="18" t="s">
        <v>128</v>
      </c>
      <c r="AK415" s="18" t="s">
        <v>617</v>
      </c>
      <c r="AL415" s="21" t="s">
        <v>1078</v>
      </c>
      <c r="AM415" s="19">
        <f t="shared" si="116"/>
        <v>1</v>
      </c>
      <c r="AN415" s="19">
        <v>1</v>
      </c>
      <c r="AO415" s="26">
        <v>0</v>
      </c>
      <c r="AP415" s="19">
        <v>1</v>
      </c>
      <c r="AQ415" s="19">
        <v>1</v>
      </c>
      <c r="AR415" s="19">
        <v>1</v>
      </c>
      <c r="AS415" s="19">
        <v>0</v>
      </c>
      <c r="AT415" s="19">
        <v>-2</v>
      </c>
      <c r="AU415" s="26">
        <v>-3</v>
      </c>
      <c r="AV415" s="19">
        <v>0</v>
      </c>
      <c r="AW415" s="26">
        <v>0</v>
      </c>
      <c r="AX415" s="19">
        <v>0</v>
      </c>
      <c r="AY415" s="19">
        <v>0</v>
      </c>
      <c r="AZ415" s="19">
        <v>1</v>
      </c>
      <c r="BA415" s="19">
        <v>1</v>
      </c>
      <c r="BB415" s="19">
        <v>0</v>
      </c>
      <c r="BC415" s="19">
        <v>1</v>
      </c>
      <c r="BD415" s="28"/>
      <c r="BE415" s="20"/>
      <c r="BF415" s="18" t="s">
        <v>1079</v>
      </c>
      <c r="BG415" s="20"/>
      <c r="BH415" s="18" t="s">
        <v>1089</v>
      </c>
      <c r="BI415" s="26">
        <v>1</v>
      </c>
      <c r="BJ415" s="19">
        <v>-1</v>
      </c>
      <c r="BK415" s="20"/>
      <c r="BL415" s="20"/>
      <c r="BM415" s="20"/>
      <c r="BN415" s="20"/>
      <c r="BO415" s="20"/>
    </row>
    <row r="416" spans="1:67" ht="112" hidden="1" x14ac:dyDescent="0.2">
      <c r="A416" s="18" t="s">
        <v>228</v>
      </c>
      <c r="B416" s="20"/>
      <c r="C416" s="21" t="s">
        <v>1145</v>
      </c>
      <c r="D416" s="18" t="s">
        <v>124</v>
      </c>
      <c r="E416" s="18" t="s">
        <v>1076</v>
      </c>
      <c r="F416" s="19">
        <v>1</v>
      </c>
      <c r="G416" s="19">
        <v>0</v>
      </c>
      <c r="H416" s="20"/>
      <c r="I416" s="20"/>
      <c r="J416" s="21" t="s">
        <v>1077</v>
      </c>
      <c r="K416" s="22" t="s">
        <v>1089</v>
      </c>
      <c r="L416" s="21" t="s">
        <v>1090</v>
      </c>
      <c r="M416" s="23" t="s">
        <v>475</v>
      </c>
      <c r="N416" s="24">
        <f t="shared" si="112"/>
        <v>1986</v>
      </c>
      <c r="O416" s="25">
        <v>31744</v>
      </c>
      <c r="P416" s="23" t="s">
        <v>75</v>
      </c>
      <c r="Q416" s="23" t="s">
        <v>75</v>
      </c>
      <c r="R416" s="23" t="s">
        <v>75</v>
      </c>
      <c r="S416" s="23" t="s">
        <v>75</v>
      </c>
      <c r="T416" s="23" t="s">
        <v>75</v>
      </c>
      <c r="U416" s="23" t="s">
        <v>75</v>
      </c>
      <c r="V416" s="19">
        <v>1</v>
      </c>
      <c r="W416" s="19">
        <f t="shared" si="113"/>
        <v>0</v>
      </c>
      <c r="X416" s="19">
        <f t="shared" si="114"/>
        <v>0</v>
      </c>
      <c r="Y416" s="19">
        <f t="shared" si="115"/>
        <v>0</v>
      </c>
      <c r="Z416" s="19">
        <v>-1</v>
      </c>
      <c r="AA416" s="19">
        <v>-2</v>
      </c>
      <c r="AB416" s="19">
        <v>0</v>
      </c>
      <c r="AC416" s="19">
        <v>0</v>
      </c>
      <c r="AD416" s="19">
        <v>1</v>
      </c>
      <c r="AE416" s="19">
        <v>0</v>
      </c>
      <c r="AF416" s="19">
        <v>0</v>
      </c>
      <c r="AG416" s="19">
        <v>0</v>
      </c>
      <c r="AH416" s="19">
        <v>0</v>
      </c>
      <c r="AI416" s="19">
        <v>0</v>
      </c>
      <c r="AJ416" s="18" t="s">
        <v>128</v>
      </c>
      <c r="AK416" s="18" t="s">
        <v>617</v>
      </c>
      <c r="AL416" s="21" t="s">
        <v>1078</v>
      </c>
      <c r="AM416" s="19">
        <f t="shared" si="116"/>
        <v>1</v>
      </c>
      <c r="AN416" s="19">
        <v>1</v>
      </c>
      <c r="AO416" s="26">
        <v>0</v>
      </c>
      <c r="AP416" s="19">
        <v>1</v>
      </c>
      <c r="AQ416" s="19">
        <v>1</v>
      </c>
      <c r="AR416" s="19">
        <v>1</v>
      </c>
      <c r="AS416" s="19">
        <v>0</v>
      </c>
      <c r="AT416" s="19">
        <v>-2</v>
      </c>
      <c r="AU416" s="26">
        <v>-3</v>
      </c>
      <c r="AV416" s="19">
        <v>0</v>
      </c>
      <c r="AW416" s="26">
        <v>0</v>
      </c>
      <c r="AX416" s="19">
        <v>0</v>
      </c>
      <c r="AY416" s="19">
        <v>0</v>
      </c>
      <c r="AZ416" s="19">
        <v>1</v>
      </c>
      <c r="BA416" s="19">
        <v>1</v>
      </c>
      <c r="BB416" s="19">
        <v>0</v>
      </c>
      <c r="BC416" s="19">
        <v>1</v>
      </c>
      <c r="BD416" s="28"/>
      <c r="BE416" s="20"/>
      <c r="BF416" s="18" t="s">
        <v>1079</v>
      </c>
      <c r="BG416" s="20"/>
      <c r="BH416" s="18" t="s">
        <v>1089</v>
      </c>
      <c r="BI416" s="26">
        <v>1</v>
      </c>
      <c r="BJ416" s="19">
        <v>-1</v>
      </c>
      <c r="BK416" s="20"/>
      <c r="BL416" s="20"/>
      <c r="BM416" s="20"/>
      <c r="BN416" s="20"/>
      <c r="BO416" s="20"/>
    </row>
    <row r="417" spans="1:256" ht="64" hidden="1" x14ac:dyDescent="0.2">
      <c r="A417" s="17" t="s">
        <v>78</v>
      </c>
      <c r="B417" s="42"/>
      <c r="C417" s="64" t="s">
        <v>2401</v>
      </c>
      <c r="D417" s="18" t="s">
        <v>409</v>
      </c>
      <c r="E417" s="18" t="s">
        <v>302</v>
      </c>
      <c r="F417" s="19">
        <v>1</v>
      </c>
      <c r="G417" s="19">
        <v>0</v>
      </c>
      <c r="H417" s="19">
        <v>0</v>
      </c>
      <c r="I417" s="20"/>
      <c r="J417" s="21" t="s">
        <v>472</v>
      </c>
      <c r="K417" s="22" t="s">
        <v>2311</v>
      </c>
      <c r="L417" s="18" t="s">
        <v>2312</v>
      </c>
      <c r="M417" s="25"/>
      <c r="N417" s="24">
        <f t="shared" si="112"/>
        <v>1992</v>
      </c>
      <c r="O417" s="25">
        <v>33604</v>
      </c>
      <c r="P417" s="23" t="s">
        <v>75</v>
      </c>
      <c r="Q417" s="23" t="s">
        <v>75</v>
      </c>
      <c r="R417" s="23" t="s">
        <v>75</v>
      </c>
      <c r="S417" s="23" t="s">
        <v>75</v>
      </c>
      <c r="T417" s="23" t="s">
        <v>75</v>
      </c>
      <c r="U417" s="23" t="s">
        <v>75</v>
      </c>
      <c r="V417" s="26">
        <v>1</v>
      </c>
      <c r="W417" s="19">
        <f t="shared" si="113"/>
        <v>0</v>
      </c>
      <c r="X417" s="19">
        <f t="shared" si="114"/>
        <v>0</v>
      </c>
      <c r="Y417" s="19">
        <f t="shared" si="115"/>
        <v>0</v>
      </c>
      <c r="Z417" s="26">
        <v>-1</v>
      </c>
      <c r="AA417" s="19">
        <v>-2</v>
      </c>
      <c r="AB417" s="26">
        <v>0</v>
      </c>
      <c r="AC417" s="26">
        <v>1</v>
      </c>
      <c r="AD417" s="26">
        <v>0</v>
      </c>
      <c r="AE417" s="26">
        <v>0</v>
      </c>
      <c r="AF417" s="26">
        <v>0</v>
      </c>
      <c r="AG417" s="19">
        <v>0</v>
      </c>
      <c r="AH417" s="26">
        <v>1</v>
      </c>
      <c r="AI417" s="26">
        <v>0</v>
      </c>
      <c r="AJ417" s="18" t="s">
        <v>97</v>
      </c>
      <c r="AK417" s="18" t="s">
        <v>77</v>
      </c>
      <c r="AL417" s="21" t="s">
        <v>2313</v>
      </c>
      <c r="AM417" s="19">
        <v>4</v>
      </c>
      <c r="AN417" s="26">
        <v>-1</v>
      </c>
      <c r="AO417" s="26">
        <v>-1</v>
      </c>
      <c r="AP417" s="26">
        <v>-1</v>
      </c>
      <c r="AQ417" s="26">
        <v>-1</v>
      </c>
      <c r="AR417" s="26">
        <v>-1</v>
      </c>
      <c r="AS417" s="26">
        <v>0</v>
      </c>
      <c r="AT417" s="19">
        <v>-2</v>
      </c>
      <c r="AU417" s="26">
        <v>-3</v>
      </c>
      <c r="AV417" s="26">
        <v>0</v>
      </c>
      <c r="AW417" s="26">
        <v>0</v>
      </c>
      <c r="AX417" s="19">
        <v>0</v>
      </c>
      <c r="AY417" s="19">
        <v>0</v>
      </c>
      <c r="AZ417" s="26">
        <v>1</v>
      </c>
      <c r="BA417" s="26">
        <v>1</v>
      </c>
      <c r="BB417" s="26">
        <v>-1</v>
      </c>
      <c r="BC417" s="26">
        <v>-1</v>
      </c>
      <c r="BD417" s="28"/>
      <c r="BE417" s="20"/>
      <c r="BF417" s="26"/>
      <c r="BG417" s="26"/>
      <c r="BH417" s="26"/>
      <c r="BI417" s="26">
        <v>1</v>
      </c>
      <c r="BJ417" s="26">
        <v>-1</v>
      </c>
      <c r="BK417" s="26"/>
      <c r="BL417" s="26"/>
      <c r="BM417" s="26"/>
      <c r="BN417" s="20"/>
      <c r="BO417" s="20"/>
    </row>
    <row r="418" spans="1:256" ht="64" hidden="1" x14ac:dyDescent="0.2">
      <c r="A418" s="17" t="s">
        <v>3373</v>
      </c>
      <c r="B418" s="42"/>
      <c r="C418" s="64" t="s">
        <v>2401</v>
      </c>
      <c r="D418" s="384" t="s">
        <v>2875</v>
      </c>
      <c r="E418" s="384" t="s">
        <v>210</v>
      </c>
      <c r="F418" s="19">
        <v>1</v>
      </c>
      <c r="G418" s="19">
        <v>1</v>
      </c>
      <c r="H418" s="19">
        <v>1</v>
      </c>
      <c r="I418" s="20"/>
      <c r="J418" s="375" t="s">
        <v>472</v>
      </c>
      <c r="K418" s="22"/>
      <c r="L418" s="375" t="s">
        <v>3384</v>
      </c>
      <c r="M418" s="512">
        <v>1992</v>
      </c>
      <c r="N418" s="24">
        <v>2008</v>
      </c>
      <c r="O418" s="508">
        <v>39448</v>
      </c>
      <c r="P418" s="404" t="s">
        <v>75</v>
      </c>
      <c r="Q418" s="404" t="s">
        <v>75</v>
      </c>
      <c r="R418" s="404" t="s">
        <v>75</v>
      </c>
      <c r="S418" s="404" t="s">
        <v>75</v>
      </c>
      <c r="T418" s="404" t="s">
        <v>75</v>
      </c>
      <c r="U418" s="404" t="s">
        <v>75</v>
      </c>
      <c r="V418" s="19">
        <v>1</v>
      </c>
      <c r="W418" s="19">
        <v>0</v>
      </c>
      <c r="X418" s="19">
        <v>0</v>
      </c>
      <c r="Y418" s="19">
        <v>0</v>
      </c>
      <c r="Z418" s="19">
        <v>-1</v>
      </c>
      <c r="AA418" s="19">
        <v>-2</v>
      </c>
      <c r="AB418" s="26">
        <v>0</v>
      </c>
      <c r="AC418" s="26">
        <v>0</v>
      </c>
      <c r="AD418" s="68">
        <v>1</v>
      </c>
      <c r="AE418" s="26">
        <v>0</v>
      </c>
      <c r="AF418" s="26">
        <v>0</v>
      </c>
      <c r="AG418" s="19">
        <v>0</v>
      </c>
      <c r="AH418" s="26">
        <v>-1</v>
      </c>
      <c r="AI418" s="19">
        <v>0</v>
      </c>
      <c r="AJ418" s="384" t="s">
        <v>97</v>
      </c>
      <c r="AK418" s="384" t="s">
        <v>139</v>
      </c>
      <c r="AL418" s="375" t="s">
        <v>3603</v>
      </c>
      <c r="AM418" s="19">
        <v>5</v>
      </c>
      <c r="AN418" s="26">
        <v>-2</v>
      </c>
      <c r="AO418" s="26">
        <v>-2</v>
      </c>
      <c r="AP418" s="26">
        <v>-2</v>
      </c>
      <c r="AQ418" s="26">
        <v>-2</v>
      </c>
      <c r="AR418" s="26">
        <v>-2</v>
      </c>
      <c r="AS418" s="26">
        <v>0</v>
      </c>
      <c r="AT418" s="19">
        <v>-2</v>
      </c>
      <c r="AU418" s="26">
        <v>-3</v>
      </c>
      <c r="AV418" s="26">
        <v>0</v>
      </c>
      <c r="AW418" s="26">
        <v>0</v>
      </c>
      <c r="AX418" s="19">
        <v>0</v>
      </c>
      <c r="AY418" s="19">
        <v>0</v>
      </c>
      <c r="AZ418" s="26">
        <v>-1</v>
      </c>
      <c r="BA418" s="26">
        <v>-1</v>
      </c>
      <c r="BB418" s="26">
        <v>-1</v>
      </c>
      <c r="BC418" s="26">
        <v>-1</v>
      </c>
      <c r="BD418" s="28"/>
      <c r="BE418" s="20"/>
      <c r="BF418" s="26"/>
      <c r="BG418" s="26"/>
      <c r="BH418" s="26"/>
      <c r="BI418" s="26"/>
      <c r="BJ418" s="26"/>
      <c r="BK418" s="26"/>
      <c r="BL418" s="26"/>
      <c r="BM418" s="26"/>
      <c r="BN418" s="20"/>
      <c r="BO418" s="20"/>
    </row>
    <row r="419" spans="1:256" ht="112" hidden="1" x14ac:dyDescent="0.2">
      <c r="A419" s="18" t="s">
        <v>228</v>
      </c>
      <c r="B419" s="20"/>
      <c r="C419" s="21" t="s">
        <v>1146</v>
      </c>
      <c r="D419" s="18" t="s">
        <v>124</v>
      </c>
      <c r="E419" s="18" t="s">
        <v>1076</v>
      </c>
      <c r="F419" s="19">
        <v>1</v>
      </c>
      <c r="G419" s="19">
        <v>0</v>
      </c>
      <c r="H419" s="20"/>
      <c r="I419" s="20"/>
      <c r="J419" s="21" t="s">
        <v>1077</v>
      </c>
      <c r="K419" s="22" t="s">
        <v>1089</v>
      </c>
      <c r="L419" s="21" t="s">
        <v>1090</v>
      </c>
      <c r="M419" s="23" t="s">
        <v>475</v>
      </c>
      <c r="N419" s="24">
        <f t="shared" ref="N419:N428" si="117">YEAR(IF(AND(O419&lt;&gt;"NA",O419&lt;&gt;""),O419,IF(AND(P419&lt;&gt;"NA",P419&lt;&gt;""),P419,IF(AND(Q419&lt;&gt;"NA",Q419&lt;&gt;""),Q419,IF(AND(R419&lt;&gt;"NA",R419&lt;&gt;""),R419,S419)))))</f>
        <v>1986</v>
      </c>
      <c r="O419" s="25">
        <v>31744</v>
      </c>
      <c r="P419" s="23" t="s">
        <v>75</v>
      </c>
      <c r="Q419" s="23" t="s">
        <v>75</v>
      </c>
      <c r="R419" s="23" t="s">
        <v>75</v>
      </c>
      <c r="S419" s="23" t="s">
        <v>75</v>
      </c>
      <c r="T419" s="23" t="s">
        <v>75</v>
      </c>
      <c r="U419" s="23" t="s">
        <v>75</v>
      </c>
      <c r="V419" s="19">
        <v>1</v>
      </c>
      <c r="W419" s="19">
        <f t="shared" ref="W419:W428" si="118">IF(OR(AND(Q419&lt;&gt;"NA",Q419&lt;&gt;""),AND(S419&lt;&gt;"NA",S419&lt;&gt;""),AND(T419&lt;&gt;"NA",T419&lt;&gt;"")),1,0)</f>
        <v>0</v>
      </c>
      <c r="X419" s="19">
        <f t="shared" ref="X419:X428" si="119">IF(OR(AND(S419&lt;&gt;"NA",S419&lt;&gt;""),Y419=1),1,0)</f>
        <v>0</v>
      </c>
      <c r="Y419" s="19">
        <f t="shared" ref="Y419:Y428" si="120">IF(AND(T419&lt;&gt;"NA",T419&lt;&gt;""),1,0)</f>
        <v>0</v>
      </c>
      <c r="Z419" s="19">
        <v>-1</v>
      </c>
      <c r="AA419" s="19">
        <v>-2</v>
      </c>
      <c r="AB419" s="19">
        <v>0</v>
      </c>
      <c r="AC419" s="19">
        <v>0</v>
      </c>
      <c r="AD419" s="19">
        <v>1</v>
      </c>
      <c r="AE419" s="19">
        <v>0</v>
      </c>
      <c r="AF419" s="19">
        <v>0</v>
      </c>
      <c r="AG419" s="19">
        <v>0</v>
      </c>
      <c r="AH419" s="19">
        <v>0</v>
      </c>
      <c r="AI419" s="19">
        <v>0</v>
      </c>
      <c r="AJ419" s="18" t="s">
        <v>128</v>
      </c>
      <c r="AK419" s="18" t="s">
        <v>617</v>
      </c>
      <c r="AL419" s="21" t="s">
        <v>1078</v>
      </c>
      <c r="AM419" s="19">
        <f t="shared" ref="AM419:AM427" si="121">IF(AND(AN419=1,AO419=1),3,IF(AND(AN419=1,OR(AO419=0,AO419=-1)),1,IF(AND(OR(AN419=0,AN419=-1),AO419=1),2,IF(AND(AN419=0,AN419=-1),OR(AO419=0,AO419=-1),4))))</f>
        <v>1</v>
      </c>
      <c r="AN419" s="19">
        <v>1</v>
      </c>
      <c r="AO419" s="26">
        <v>0</v>
      </c>
      <c r="AP419" s="19">
        <v>1</v>
      </c>
      <c r="AQ419" s="19">
        <v>1</v>
      </c>
      <c r="AR419" s="19">
        <v>1</v>
      </c>
      <c r="AS419" s="19">
        <v>0</v>
      </c>
      <c r="AT419" s="19">
        <v>-2</v>
      </c>
      <c r="AU419" s="26">
        <v>-3</v>
      </c>
      <c r="AV419" s="19">
        <v>0</v>
      </c>
      <c r="AW419" s="26">
        <v>0</v>
      </c>
      <c r="AX419" s="19">
        <v>0</v>
      </c>
      <c r="AY419" s="19">
        <v>0</v>
      </c>
      <c r="AZ419" s="19">
        <v>1</v>
      </c>
      <c r="BA419" s="19">
        <v>1</v>
      </c>
      <c r="BB419" s="19">
        <v>0</v>
      </c>
      <c r="BC419" s="19">
        <v>1</v>
      </c>
      <c r="BD419" s="28"/>
      <c r="BE419" s="20"/>
      <c r="BF419" s="18" t="s">
        <v>1079</v>
      </c>
      <c r="BG419" s="20"/>
      <c r="BH419" s="18" t="s">
        <v>1089</v>
      </c>
      <c r="BI419" s="26">
        <v>1</v>
      </c>
      <c r="BJ419" s="19">
        <v>-1</v>
      </c>
      <c r="BK419" s="20"/>
      <c r="BL419" s="20"/>
      <c r="BM419" s="20"/>
      <c r="BN419" s="20"/>
      <c r="BO419" s="20"/>
    </row>
    <row r="420" spans="1:256" ht="112" hidden="1" x14ac:dyDescent="0.2">
      <c r="A420" s="18" t="s">
        <v>228</v>
      </c>
      <c r="B420" s="20"/>
      <c r="C420" s="21" t="s">
        <v>1147</v>
      </c>
      <c r="D420" s="18" t="s">
        <v>124</v>
      </c>
      <c r="E420" s="18" t="s">
        <v>1076</v>
      </c>
      <c r="F420" s="19">
        <v>1</v>
      </c>
      <c r="G420" s="19">
        <v>0</v>
      </c>
      <c r="H420" s="20"/>
      <c r="I420" s="20"/>
      <c r="J420" s="21" t="s">
        <v>1077</v>
      </c>
      <c r="K420" s="22" t="s">
        <v>1089</v>
      </c>
      <c r="L420" s="21" t="s">
        <v>1090</v>
      </c>
      <c r="M420" s="23" t="s">
        <v>475</v>
      </c>
      <c r="N420" s="24">
        <f t="shared" si="117"/>
        <v>1986</v>
      </c>
      <c r="O420" s="25">
        <v>31744</v>
      </c>
      <c r="P420" s="23" t="s">
        <v>75</v>
      </c>
      <c r="Q420" s="23" t="s">
        <v>75</v>
      </c>
      <c r="R420" s="23" t="s">
        <v>75</v>
      </c>
      <c r="S420" s="23" t="s">
        <v>75</v>
      </c>
      <c r="T420" s="23" t="s">
        <v>75</v>
      </c>
      <c r="U420" s="23" t="s">
        <v>75</v>
      </c>
      <c r="V420" s="19">
        <v>1</v>
      </c>
      <c r="W420" s="19">
        <f t="shared" si="118"/>
        <v>0</v>
      </c>
      <c r="X420" s="19">
        <f t="shared" si="119"/>
        <v>0</v>
      </c>
      <c r="Y420" s="19">
        <f t="shared" si="120"/>
        <v>0</v>
      </c>
      <c r="Z420" s="19">
        <v>-1</v>
      </c>
      <c r="AA420" s="19">
        <v>-2</v>
      </c>
      <c r="AB420" s="19">
        <v>0</v>
      </c>
      <c r="AC420" s="19">
        <v>0</v>
      </c>
      <c r="AD420" s="19">
        <v>1</v>
      </c>
      <c r="AE420" s="19">
        <v>0</v>
      </c>
      <c r="AF420" s="19">
        <v>0</v>
      </c>
      <c r="AG420" s="19">
        <v>0</v>
      </c>
      <c r="AH420" s="19">
        <v>0</v>
      </c>
      <c r="AI420" s="19">
        <v>0</v>
      </c>
      <c r="AJ420" s="18" t="s">
        <v>128</v>
      </c>
      <c r="AK420" s="18" t="s">
        <v>617</v>
      </c>
      <c r="AL420" s="21" t="s">
        <v>1078</v>
      </c>
      <c r="AM420" s="19">
        <f t="shared" si="121"/>
        <v>1</v>
      </c>
      <c r="AN420" s="19">
        <v>1</v>
      </c>
      <c r="AO420" s="26">
        <v>0</v>
      </c>
      <c r="AP420" s="19">
        <v>1</v>
      </c>
      <c r="AQ420" s="19">
        <v>1</v>
      </c>
      <c r="AR420" s="19">
        <v>1</v>
      </c>
      <c r="AS420" s="19">
        <v>0</v>
      </c>
      <c r="AT420" s="19">
        <v>-2</v>
      </c>
      <c r="AU420" s="26">
        <v>-3</v>
      </c>
      <c r="AV420" s="19">
        <v>0</v>
      </c>
      <c r="AW420" s="26">
        <v>0</v>
      </c>
      <c r="AX420" s="19">
        <v>0</v>
      </c>
      <c r="AY420" s="19">
        <v>0</v>
      </c>
      <c r="AZ420" s="19">
        <v>1</v>
      </c>
      <c r="BA420" s="19">
        <v>1</v>
      </c>
      <c r="BB420" s="19">
        <v>0</v>
      </c>
      <c r="BC420" s="19">
        <v>1</v>
      </c>
      <c r="BD420" s="28"/>
      <c r="BE420" s="20"/>
      <c r="BF420" s="18" t="s">
        <v>1079</v>
      </c>
      <c r="BG420" s="20"/>
      <c r="BH420" s="18" t="s">
        <v>1089</v>
      </c>
      <c r="BI420" s="26">
        <v>1</v>
      </c>
      <c r="BJ420" s="19">
        <v>-1</v>
      </c>
      <c r="BK420" s="20"/>
      <c r="BL420" s="20"/>
      <c r="BM420" s="20"/>
      <c r="BN420" s="20"/>
      <c r="BO420" s="20"/>
    </row>
    <row r="421" spans="1:256" ht="112" hidden="1" x14ac:dyDescent="0.2">
      <c r="A421" s="18" t="s">
        <v>228</v>
      </c>
      <c r="B421" s="20"/>
      <c r="C421" s="21" t="s">
        <v>1148</v>
      </c>
      <c r="D421" s="18" t="s">
        <v>124</v>
      </c>
      <c r="E421" s="18" t="s">
        <v>1076</v>
      </c>
      <c r="F421" s="19">
        <v>1</v>
      </c>
      <c r="G421" s="19">
        <v>0</v>
      </c>
      <c r="H421" s="20"/>
      <c r="I421" s="20"/>
      <c r="J421" s="21" t="s">
        <v>1077</v>
      </c>
      <c r="K421" s="22" t="s">
        <v>1089</v>
      </c>
      <c r="L421" s="21" t="s">
        <v>1090</v>
      </c>
      <c r="M421" s="23" t="s">
        <v>475</v>
      </c>
      <c r="N421" s="24">
        <f t="shared" si="117"/>
        <v>1986</v>
      </c>
      <c r="O421" s="25">
        <v>31744</v>
      </c>
      <c r="P421" s="23" t="s">
        <v>75</v>
      </c>
      <c r="Q421" s="23" t="s">
        <v>75</v>
      </c>
      <c r="R421" s="23" t="s">
        <v>75</v>
      </c>
      <c r="S421" s="23" t="s">
        <v>75</v>
      </c>
      <c r="T421" s="23" t="s">
        <v>75</v>
      </c>
      <c r="U421" s="23" t="s">
        <v>75</v>
      </c>
      <c r="V421" s="19">
        <v>1</v>
      </c>
      <c r="W421" s="19">
        <f t="shared" si="118"/>
        <v>0</v>
      </c>
      <c r="X421" s="19">
        <f t="shared" si="119"/>
        <v>0</v>
      </c>
      <c r="Y421" s="19">
        <f t="shared" si="120"/>
        <v>0</v>
      </c>
      <c r="Z421" s="19">
        <v>-1</v>
      </c>
      <c r="AA421" s="19">
        <v>-2</v>
      </c>
      <c r="AB421" s="19">
        <v>0</v>
      </c>
      <c r="AC421" s="19">
        <v>0</v>
      </c>
      <c r="AD421" s="19">
        <v>1</v>
      </c>
      <c r="AE421" s="19">
        <v>0</v>
      </c>
      <c r="AF421" s="19">
        <v>0</v>
      </c>
      <c r="AG421" s="19">
        <v>0</v>
      </c>
      <c r="AH421" s="19">
        <v>0</v>
      </c>
      <c r="AI421" s="19">
        <v>0</v>
      </c>
      <c r="AJ421" s="18" t="s">
        <v>128</v>
      </c>
      <c r="AK421" s="18" t="s">
        <v>617</v>
      </c>
      <c r="AL421" s="21" t="s">
        <v>1078</v>
      </c>
      <c r="AM421" s="19">
        <f t="shared" si="121"/>
        <v>1</v>
      </c>
      <c r="AN421" s="19">
        <v>1</v>
      </c>
      <c r="AO421" s="26">
        <v>0</v>
      </c>
      <c r="AP421" s="19">
        <v>1</v>
      </c>
      <c r="AQ421" s="19">
        <v>1</v>
      </c>
      <c r="AR421" s="19">
        <v>1</v>
      </c>
      <c r="AS421" s="19">
        <v>0</v>
      </c>
      <c r="AT421" s="19">
        <v>-2</v>
      </c>
      <c r="AU421" s="26">
        <v>-3</v>
      </c>
      <c r="AV421" s="19">
        <v>0</v>
      </c>
      <c r="AW421" s="26">
        <v>0</v>
      </c>
      <c r="AX421" s="19">
        <v>0</v>
      </c>
      <c r="AY421" s="19">
        <v>0</v>
      </c>
      <c r="AZ421" s="19">
        <v>1</v>
      </c>
      <c r="BA421" s="19">
        <v>1</v>
      </c>
      <c r="BB421" s="19">
        <v>0</v>
      </c>
      <c r="BC421" s="19">
        <v>1</v>
      </c>
      <c r="BD421" s="28"/>
      <c r="BE421" s="20"/>
      <c r="BF421" s="18" t="s">
        <v>1079</v>
      </c>
      <c r="BG421" s="20"/>
      <c r="BH421" s="18" t="s">
        <v>1089</v>
      </c>
      <c r="BI421" s="26">
        <v>1</v>
      </c>
      <c r="BJ421" s="19">
        <v>-1</v>
      </c>
      <c r="BK421" s="20"/>
      <c r="BL421" s="20"/>
      <c r="BM421" s="20"/>
      <c r="BN421" s="20"/>
      <c r="BO421" s="20"/>
    </row>
    <row r="422" spans="1:256" ht="112" hidden="1" x14ac:dyDescent="0.2">
      <c r="A422" s="18" t="s">
        <v>228</v>
      </c>
      <c r="B422" s="20"/>
      <c r="C422" s="21" t="s">
        <v>1149</v>
      </c>
      <c r="D422" s="18" t="s">
        <v>124</v>
      </c>
      <c r="E422" s="18" t="s">
        <v>1076</v>
      </c>
      <c r="F422" s="19">
        <v>1</v>
      </c>
      <c r="G422" s="19">
        <v>0</v>
      </c>
      <c r="H422" s="20"/>
      <c r="I422" s="20"/>
      <c r="J422" s="21" t="s">
        <v>1077</v>
      </c>
      <c r="K422" s="22" t="s">
        <v>1089</v>
      </c>
      <c r="L422" s="21" t="s">
        <v>1090</v>
      </c>
      <c r="M422" s="23" t="s">
        <v>475</v>
      </c>
      <c r="N422" s="24">
        <f t="shared" si="117"/>
        <v>1986</v>
      </c>
      <c r="O422" s="25">
        <v>31744</v>
      </c>
      <c r="P422" s="23" t="s">
        <v>75</v>
      </c>
      <c r="Q422" s="23" t="s">
        <v>75</v>
      </c>
      <c r="R422" s="23" t="s">
        <v>75</v>
      </c>
      <c r="S422" s="23" t="s">
        <v>75</v>
      </c>
      <c r="T422" s="23" t="s">
        <v>75</v>
      </c>
      <c r="U422" s="23" t="s">
        <v>75</v>
      </c>
      <c r="V422" s="19">
        <v>1</v>
      </c>
      <c r="W422" s="19">
        <f t="shared" si="118"/>
        <v>0</v>
      </c>
      <c r="X422" s="19">
        <f t="shared" si="119"/>
        <v>0</v>
      </c>
      <c r="Y422" s="19">
        <f t="shared" si="120"/>
        <v>0</v>
      </c>
      <c r="Z422" s="19">
        <v>-1</v>
      </c>
      <c r="AA422" s="19">
        <v>-2</v>
      </c>
      <c r="AB422" s="19">
        <v>0</v>
      </c>
      <c r="AC422" s="19">
        <v>0</v>
      </c>
      <c r="AD422" s="19">
        <v>1</v>
      </c>
      <c r="AE422" s="19">
        <v>0</v>
      </c>
      <c r="AF422" s="19">
        <v>0</v>
      </c>
      <c r="AG422" s="19">
        <v>0</v>
      </c>
      <c r="AH422" s="19">
        <v>0</v>
      </c>
      <c r="AI422" s="19">
        <v>0</v>
      </c>
      <c r="AJ422" s="18" t="s">
        <v>128</v>
      </c>
      <c r="AK422" s="18" t="s">
        <v>617</v>
      </c>
      <c r="AL422" s="21" t="s">
        <v>1078</v>
      </c>
      <c r="AM422" s="19">
        <f t="shared" si="121"/>
        <v>1</v>
      </c>
      <c r="AN422" s="19">
        <v>1</v>
      </c>
      <c r="AO422" s="26">
        <v>0</v>
      </c>
      <c r="AP422" s="19">
        <v>1</v>
      </c>
      <c r="AQ422" s="19">
        <v>1</v>
      </c>
      <c r="AR422" s="19">
        <v>1</v>
      </c>
      <c r="AS422" s="19">
        <v>0</v>
      </c>
      <c r="AT422" s="19">
        <v>-2</v>
      </c>
      <c r="AU422" s="26">
        <v>-3</v>
      </c>
      <c r="AV422" s="19">
        <v>0</v>
      </c>
      <c r="AW422" s="26">
        <v>0</v>
      </c>
      <c r="AX422" s="19">
        <v>0</v>
      </c>
      <c r="AY422" s="19">
        <v>0</v>
      </c>
      <c r="AZ422" s="19">
        <v>1</v>
      </c>
      <c r="BA422" s="19">
        <v>1</v>
      </c>
      <c r="BB422" s="19">
        <v>0</v>
      </c>
      <c r="BC422" s="19">
        <v>1</v>
      </c>
      <c r="BD422" s="28"/>
      <c r="BE422" s="20"/>
      <c r="BF422" s="18" t="s">
        <v>1079</v>
      </c>
      <c r="BG422" s="20"/>
      <c r="BH422" s="18" t="s">
        <v>1089</v>
      </c>
      <c r="BI422" s="26">
        <v>1</v>
      </c>
      <c r="BJ422" s="19">
        <v>-1</v>
      </c>
      <c r="BK422" s="20"/>
      <c r="BL422" s="20"/>
      <c r="BM422" s="20"/>
      <c r="BN422" s="20"/>
      <c r="BO422" s="20"/>
    </row>
    <row r="423" spans="1:256" ht="112" hidden="1" x14ac:dyDescent="0.2">
      <c r="A423" s="18" t="s">
        <v>228</v>
      </c>
      <c r="B423" s="20"/>
      <c r="C423" s="21" t="s">
        <v>1150</v>
      </c>
      <c r="D423" s="18" t="s">
        <v>124</v>
      </c>
      <c r="E423" s="18" t="s">
        <v>1076</v>
      </c>
      <c r="F423" s="19">
        <v>1</v>
      </c>
      <c r="G423" s="19">
        <v>0</v>
      </c>
      <c r="H423" s="20"/>
      <c r="I423" s="20"/>
      <c r="J423" s="21" t="s">
        <v>1077</v>
      </c>
      <c r="K423" s="22" t="s">
        <v>1089</v>
      </c>
      <c r="L423" s="21" t="s">
        <v>1090</v>
      </c>
      <c r="M423" s="23" t="s">
        <v>475</v>
      </c>
      <c r="N423" s="24">
        <f t="shared" si="117"/>
        <v>1986</v>
      </c>
      <c r="O423" s="25">
        <v>31744</v>
      </c>
      <c r="P423" s="23" t="s">
        <v>75</v>
      </c>
      <c r="Q423" s="23" t="s">
        <v>75</v>
      </c>
      <c r="R423" s="23" t="s">
        <v>75</v>
      </c>
      <c r="S423" s="23" t="s">
        <v>75</v>
      </c>
      <c r="T423" s="23" t="s">
        <v>75</v>
      </c>
      <c r="U423" s="23" t="s">
        <v>75</v>
      </c>
      <c r="V423" s="19">
        <v>1</v>
      </c>
      <c r="W423" s="19">
        <f t="shared" si="118"/>
        <v>0</v>
      </c>
      <c r="X423" s="19">
        <f t="shared" si="119"/>
        <v>0</v>
      </c>
      <c r="Y423" s="19">
        <f t="shared" si="120"/>
        <v>0</v>
      </c>
      <c r="Z423" s="19">
        <v>-1</v>
      </c>
      <c r="AA423" s="19">
        <v>-2</v>
      </c>
      <c r="AB423" s="19">
        <v>0</v>
      </c>
      <c r="AC423" s="19">
        <v>0</v>
      </c>
      <c r="AD423" s="19">
        <v>1</v>
      </c>
      <c r="AE423" s="19">
        <v>0</v>
      </c>
      <c r="AF423" s="19">
        <v>0</v>
      </c>
      <c r="AG423" s="19">
        <v>0</v>
      </c>
      <c r="AH423" s="19">
        <v>0</v>
      </c>
      <c r="AI423" s="19">
        <v>0</v>
      </c>
      <c r="AJ423" s="18" t="s">
        <v>128</v>
      </c>
      <c r="AK423" s="18" t="s">
        <v>617</v>
      </c>
      <c r="AL423" s="21" t="s">
        <v>1078</v>
      </c>
      <c r="AM423" s="19">
        <f t="shared" si="121"/>
        <v>1</v>
      </c>
      <c r="AN423" s="19">
        <v>1</v>
      </c>
      <c r="AO423" s="26">
        <v>0</v>
      </c>
      <c r="AP423" s="19">
        <v>1</v>
      </c>
      <c r="AQ423" s="19">
        <v>1</v>
      </c>
      <c r="AR423" s="19">
        <v>1</v>
      </c>
      <c r="AS423" s="19">
        <v>0</v>
      </c>
      <c r="AT423" s="19">
        <v>-2</v>
      </c>
      <c r="AU423" s="26">
        <v>-3</v>
      </c>
      <c r="AV423" s="19">
        <v>0</v>
      </c>
      <c r="AW423" s="26">
        <v>0</v>
      </c>
      <c r="AX423" s="19">
        <v>0</v>
      </c>
      <c r="AY423" s="19">
        <v>0</v>
      </c>
      <c r="AZ423" s="19">
        <v>1</v>
      </c>
      <c r="BA423" s="19">
        <v>1</v>
      </c>
      <c r="BB423" s="19">
        <v>0</v>
      </c>
      <c r="BC423" s="19">
        <v>1</v>
      </c>
      <c r="BD423" s="28"/>
      <c r="BE423" s="20"/>
      <c r="BF423" s="18" t="s">
        <v>1079</v>
      </c>
      <c r="BG423" s="20"/>
      <c r="BH423" s="18" t="s">
        <v>1089</v>
      </c>
      <c r="BI423" s="26">
        <v>1</v>
      </c>
      <c r="BJ423" s="19">
        <v>-1</v>
      </c>
      <c r="BK423" s="20"/>
      <c r="BL423" s="20"/>
      <c r="BM423" s="20"/>
      <c r="BN423" s="20"/>
      <c r="BO423" s="20"/>
      <c r="BP423" s="370"/>
      <c r="BQ423" s="370"/>
      <c r="BR423" s="370"/>
      <c r="BS423" s="370"/>
      <c r="BT423" s="370"/>
      <c r="BU423" s="370"/>
      <c r="BV423" s="370"/>
      <c r="BW423" s="370"/>
      <c r="BX423" s="370"/>
      <c r="BY423" s="370"/>
      <c r="BZ423" s="370"/>
      <c r="CA423" s="370"/>
      <c r="CB423" s="370"/>
      <c r="CC423" s="370"/>
      <c r="CD423" s="370"/>
      <c r="CE423" s="370"/>
      <c r="CF423" s="370"/>
      <c r="CG423" s="370"/>
      <c r="CH423" s="370"/>
      <c r="CI423" s="370"/>
      <c r="CJ423" s="370"/>
      <c r="CK423" s="370"/>
      <c r="CL423" s="370"/>
      <c r="CM423" s="370"/>
      <c r="CN423" s="370"/>
      <c r="CO423" s="370"/>
      <c r="CP423" s="370"/>
      <c r="CQ423" s="370"/>
      <c r="CR423" s="370"/>
      <c r="CS423" s="370"/>
      <c r="CT423" s="370"/>
      <c r="CU423" s="370"/>
      <c r="CV423" s="370"/>
      <c r="CW423" s="370"/>
      <c r="CX423" s="370"/>
      <c r="CY423" s="370"/>
      <c r="CZ423" s="370"/>
      <c r="DA423" s="370"/>
      <c r="DB423" s="370"/>
      <c r="DC423" s="370"/>
      <c r="DD423" s="370"/>
      <c r="DE423" s="370"/>
      <c r="DF423" s="370"/>
      <c r="DG423" s="370"/>
      <c r="DH423" s="370"/>
      <c r="DI423" s="370"/>
      <c r="DJ423" s="370"/>
      <c r="DK423" s="370"/>
      <c r="DL423" s="370"/>
      <c r="DM423" s="370"/>
      <c r="DN423" s="370"/>
      <c r="DO423" s="370"/>
      <c r="DP423" s="370"/>
      <c r="DQ423" s="370"/>
      <c r="DR423" s="370"/>
      <c r="DS423" s="370"/>
      <c r="DT423" s="370"/>
      <c r="DU423" s="370"/>
      <c r="DV423" s="370"/>
      <c r="DW423" s="370"/>
      <c r="DX423" s="370"/>
      <c r="DY423" s="370"/>
      <c r="DZ423" s="370"/>
      <c r="EA423" s="370"/>
      <c r="EB423" s="370"/>
      <c r="EC423" s="370"/>
      <c r="ED423" s="370"/>
      <c r="EE423" s="370"/>
      <c r="EF423" s="370"/>
      <c r="EG423" s="370"/>
      <c r="EH423" s="370"/>
      <c r="EI423" s="370"/>
      <c r="EJ423" s="370"/>
      <c r="EK423" s="370"/>
      <c r="EL423" s="370"/>
      <c r="EM423" s="370"/>
      <c r="EN423" s="370"/>
      <c r="EO423" s="370"/>
      <c r="EP423" s="370"/>
      <c r="EQ423" s="370"/>
      <c r="ER423" s="370"/>
      <c r="ES423" s="370"/>
      <c r="ET423" s="370"/>
      <c r="EU423" s="370"/>
      <c r="EV423" s="370"/>
      <c r="EW423" s="370"/>
      <c r="EX423" s="370"/>
      <c r="EY423" s="370"/>
      <c r="EZ423" s="370"/>
      <c r="FA423" s="370"/>
      <c r="FB423" s="370"/>
      <c r="FC423" s="370"/>
      <c r="FD423" s="370"/>
      <c r="FE423" s="370"/>
      <c r="FF423" s="370"/>
      <c r="FG423" s="370"/>
      <c r="FH423" s="370"/>
      <c r="FI423" s="370"/>
      <c r="FJ423" s="370"/>
      <c r="FK423" s="370"/>
      <c r="FL423" s="370"/>
      <c r="FM423" s="370"/>
      <c r="FN423" s="370"/>
      <c r="FO423" s="370"/>
      <c r="FP423" s="370"/>
      <c r="FQ423" s="370"/>
      <c r="FR423" s="370"/>
      <c r="FS423" s="370"/>
      <c r="FT423" s="370"/>
      <c r="FU423" s="370"/>
      <c r="FV423" s="370"/>
      <c r="FW423" s="370"/>
      <c r="FX423" s="370"/>
      <c r="FY423" s="370"/>
      <c r="FZ423" s="370"/>
      <c r="GA423" s="370"/>
      <c r="GB423" s="370"/>
      <c r="GC423" s="370"/>
      <c r="GD423" s="370"/>
      <c r="GE423" s="370"/>
      <c r="GF423" s="370"/>
      <c r="GG423" s="370"/>
      <c r="GH423" s="370"/>
      <c r="GI423" s="370"/>
      <c r="GJ423" s="370"/>
      <c r="GK423" s="370"/>
      <c r="GL423" s="370"/>
      <c r="GM423" s="370"/>
      <c r="GN423" s="370"/>
      <c r="GO423" s="370"/>
      <c r="GP423" s="370"/>
      <c r="GQ423" s="370"/>
      <c r="GR423" s="370"/>
      <c r="GS423" s="370"/>
      <c r="GT423" s="370"/>
      <c r="GU423" s="370"/>
      <c r="GV423" s="370"/>
      <c r="GW423" s="370"/>
      <c r="GX423" s="370"/>
      <c r="GY423" s="370"/>
      <c r="GZ423" s="370"/>
      <c r="HA423" s="370"/>
      <c r="HB423" s="370"/>
      <c r="HC423" s="370"/>
      <c r="HD423" s="370"/>
      <c r="HE423" s="370"/>
      <c r="HF423" s="370"/>
      <c r="HG423" s="370"/>
      <c r="HH423" s="370"/>
      <c r="HI423" s="370"/>
      <c r="HJ423" s="370"/>
      <c r="HK423" s="370"/>
      <c r="HL423" s="370"/>
      <c r="HM423" s="370"/>
      <c r="HN423" s="370"/>
      <c r="HO423" s="370"/>
      <c r="HP423" s="370"/>
      <c r="HQ423" s="370"/>
      <c r="HR423" s="370"/>
      <c r="HS423" s="370"/>
      <c r="HT423" s="370"/>
      <c r="HU423" s="370"/>
      <c r="HV423" s="370"/>
      <c r="HW423" s="370"/>
      <c r="HX423" s="370"/>
      <c r="HY423" s="370"/>
      <c r="HZ423" s="370"/>
      <c r="IA423" s="370"/>
      <c r="IB423" s="370"/>
      <c r="IC423" s="370"/>
      <c r="ID423" s="370"/>
      <c r="IE423" s="370"/>
      <c r="IF423" s="370"/>
      <c r="IG423" s="370"/>
      <c r="IH423" s="370"/>
      <c r="II423" s="370"/>
      <c r="IJ423" s="370"/>
      <c r="IK423" s="370"/>
      <c r="IL423" s="370"/>
      <c r="IM423" s="370"/>
      <c r="IN423" s="370"/>
      <c r="IO423" s="370"/>
      <c r="IP423" s="370"/>
      <c r="IQ423" s="370"/>
      <c r="IR423" s="370"/>
      <c r="IS423" s="370"/>
      <c r="IT423" s="370"/>
      <c r="IU423" s="370"/>
      <c r="IV423" s="370"/>
    </row>
    <row r="424" spans="1:256" ht="112" hidden="1" x14ac:dyDescent="0.2">
      <c r="A424" s="18" t="s">
        <v>228</v>
      </c>
      <c r="B424" s="20"/>
      <c r="C424" s="21" t="s">
        <v>1151</v>
      </c>
      <c r="D424" s="18" t="s">
        <v>124</v>
      </c>
      <c r="E424" s="18" t="s">
        <v>1076</v>
      </c>
      <c r="F424" s="19">
        <v>1</v>
      </c>
      <c r="G424" s="19">
        <v>0</v>
      </c>
      <c r="H424" s="20"/>
      <c r="I424" s="20"/>
      <c r="J424" s="21" t="s">
        <v>1077</v>
      </c>
      <c r="K424" s="22" t="s">
        <v>1089</v>
      </c>
      <c r="L424" s="21" t="s">
        <v>1090</v>
      </c>
      <c r="M424" s="23" t="s">
        <v>475</v>
      </c>
      <c r="N424" s="24">
        <f t="shared" si="117"/>
        <v>1986</v>
      </c>
      <c r="O424" s="25">
        <v>31744</v>
      </c>
      <c r="P424" s="23" t="s">
        <v>75</v>
      </c>
      <c r="Q424" s="23" t="s">
        <v>75</v>
      </c>
      <c r="R424" s="23" t="s">
        <v>75</v>
      </c>
      <c r="S424" s="23" t="s">
        <v>75</v>
      </c>
      <c r="T424" s="23" t="s">
        <v>75</v>
      </c>
      <c r="U424" s="23" t="s">
        <v>75</v>
      </c>
      <c r="V424" s="19">
        <v>1</v>
      </c>
      <c r="W424" s="19">
        <f t="shared" si="118"/>
        <v>0</v>
      </c>
      <c r="X424" s="19">
        <f t="shared" si="119"/>
        <v>0</v>
      </c>
      <c r="Y424" s="19">
        <f t="shared" si="120"/>
        <v>0</v>
      </c>
      <c r="Z424" s="19">
        <v>-1</v>
      </c>
      <c r="AA424" s="19">
        <v>-2</v>
      </c>
      <c r="AB424" s="19">
        <v>0</v>
      </c>
      <c r="AC424" s="19">
        <v>0</v>
      </c>
      <c r="AD424" s="19">
        <v>1</v>
      </c>
      <c r="AE424" s="19">
        <v>0</v>
      </c>
      <c r="AF424" s="19">
        <v>0</v>
      </c>
      <c r="AG424" s="19">
        <v>0</v>
      </c>
      <c r="AH424" s="19">
        <v>0</v>
      </c>
      <c r="AI424" s="19">
        <v>0</v>
      </c>
      <c r="AJ424" s="18" t="s">
        <v>128</v>
      </c>
      <c r="AK424" s="18" t="s">
        <v>617</v>
      </c>
      <c r="AL424" s="21" t="s">
        <v>1078</v>
      </c>
      <c r="AM424" s="19">
        <f t="shared" si="121"/>
        <v>1</v>
      </c>
      <c r="AN424" s="19">
        <v>1</v>
      </c>
      <c r="AO424" s="26">
        <v>0</v>
      </c>
      <c r="AP424" s="19">
        <v>1</v>
      </c>
      <c r="AQ424" s="19">
        <v>1</v>
      </c>
      <c r="AR424" s="19">
        <v>1</v>
      </c>
      <c r="AS424" s="19">
        <v>0</v>
      </c>
      <c r="AT424" s="19">
        <v>-2</v>
      </c>
      <c r="AU424" s="26">
        <v>-3</v>
      </c>
      <c r="AV424" s="19">
        <v>0</v>
      </c>
      <c r="AW424" s="26">
        <v>0</v>
      </c>
      <c r="AX424" s="19">
        <v>0</v>
      </c>
      <c r="AY424" s="19">
        <v>0</v>
      </c>
      <c r="AZ424" s="19">
        <v>1</v>
      </c>
      <c r="BA424" s="19">
        <v>1</v>
      </c>
      <c r="BB424" s="19">
        <v>0</v>
      </c>
      <c r="BC424" s="19">
        <v>1</v>
      </c>
      <c r="BD424" s="28"/>
      <c r="BE424" s="20"/>
      <c r="BF424" s="18" t="s">
        <v>1079</v>
      </c>
      <c r="BG424" s="20"/>
      <c r="BH424" s="18" t="s">
        <v>1089</v>
      </c>
      <c r="BI424" s="26">
        <v>1</v>
      </c>
      <c r="BJ424" s="19">
        <v>-1</v>
      </c>
      <c r="BK424" s="20"/>
      <c r="BL424" s="20"/>
      <c r="BM424" s="20"/>
      <c r="BN424" s="20"/>
      <c r="BO424" s="20"/>
    </row>
    <row r="425" spans="1:256" ht="112" hidden="1" x14ac:dyDescent="0.2">
      <c r="A425" s="18" t="s">
        <v>228</v>
      </c>
      <c r="B425" s="20"/>
      <c r="C425" s="21" t="s">
        <v>1152</v>
      </c>
      <c r="D425" s="18" t="s">
        <v>124</v>
      </c>
      <c r="E425" s="18" t="s">
        <v>1076</v>
      </c>
      <c r="F425" s="19">
        <v>1</v>
      </c>
      <c r="G425" s="19">
        <v>0</v>
      </c>
      <c r="H425" s="20"/>
      <c r="I425" s="20"/>
      <c r="J425" s="21" t="s">
        <v>1077</v>
      </c>
      <c r="K425" s="22" t="s">
        <v>1089</v>
      </c>
      <c r="L425" s="21" t="s">
        <v>1090</v>
      </c>
      <c r="M425" s="23" t="s">
        <v>475</v>
      </c>
      <c r="N425" s="24">
        <f t="shared" si="117"/>
        <v>1986</v>
      </c>
      <c r="O425" s="25">
        <v>31744</v>
      </c>
      <c r="P425" s="23" t="s">
        <v>75</v>
      </c>
      <c r="Q425" s="23" t="s">
        <v>75</v>
      </c>
      <c r="R425" s="23" t="s">
        <v>75</v>
      </c>
      <c r="S425" s="23" t="s">
        <v>75</v>
      </c>
      <c r="T425" s="23" t="s">
        <v>75</v>
      </c>
      <c r="U425" s="23" t="s">
        <v>75</v>
      </c>
      <c r="V425" s="19">
        <v>1</v>
      </c>
      <c r="W425" s="19">
        <f t="shared" si="118"/>
        <v>0</v>
      </c>
      <c r="X425" s="19">
        <f t="shared" si="119"/>
        <v>0</v>
      </c>
      <c r="Y425" s="19">
        <f t="shared" si="120"/>
        <v>0</v>
      </c>
      <c r="Z425" s="19">
        <v>-1</v>
      </c>
      <c r="AA425" s="19">
        <v>-2</v>
      </c>
      <c r="AB425" s="19">
        <v>0</v>
      </c>
      <c r="AC425" s="19">
        <v>0</v>
      </c>
      <c r="AD425" s="19">
        <v>1</v>
      </c>
      <c r="AE425" s="19">
        <v>0</v>
      </c>
      <c r="AF425" s="19">
        <v>0</v>
      </c>
      <c r="AG425" s="19">
        <v>0</v>
      </c>
      <c r="AH425" s="19">
        <v>0</v>
      </c>
      <c r="AI425" s="19">
        <v>0</v>
      </c>
      <c r="AJ425" s="18" t="s">
        <v>128</v>
      </c>
      <c r="AK425" s="18" t="s">
        <v>617</v>
      </c>
      <c r="AL425" s="21" t="s">
        <v>1078</v>
      </c>
      <c r="AM425" s="19">
        <f t="shared" si="121"/>
        <v>1</v>
      </c>
      <c r="AN425" s="19">
        <v>1</v>
      </c>
      <c r="AO425" s="26">
        <v>0</v>
      </c>
      <c r="AP425" s="19">
        <v>1</v>
      </c>
      <c r="AQ425" s="19">
        <v>1</v>
      </c>
      <c r="AR425" s="19">
        <v>1</v>
      </c>
      <c r="AS425" s="19">
        <v>0</v>
      </c>
      <c r="AT425" s="19">
        <v>-2</v>
      </c>
      <c r="AU425" s="26">
        <v>-3</v>
      </c>
      <c r="AV425" s="19">
        <v>0</v>
      </c>
      <c r="AW425" s="26">
        <v>0</v>
      </c>
      <c r="AX425" s="19">
        <v>0</v>
      </c>
      <c r="AY425" s="19">
        <v>0</v>
      </c>
      <c r="AZ425" s="19">
        <v>1</v>
      </c>
      <c r="BA425" s="19">
        <v>1</v>
      </c>
      <c r="BB425" s="19">
        <v>0</v>
      </c>
      <c r="BC425" s="19">
        <v>1</v>
      </c>
      <c r="BD425" s="28"/>
      <c r="BE425" s="20"/>
      <c r="BF425" s="18" t="s">
        <v>1079</v>
      </c>
      <c r="BG425" s="20"/>
      <c r="BH425" s="18" t="s">
        <v>1089</v>
      </c>
      <c r="BI425" s="26">
        <v>1</v>
      </c>
      <c r="BJ425" s="19">
        <v>-1</v>
      </c>
      <c r="BK425" s="20"/>
      <c r="BL425" s="20"/>
      <c r="BM425" s="20"/>
      <c r="BN425" s="20"/>
      <c r="BO425" s="20"/>
    </row>
    <row r="426" spans="1:256" ht="112" hidden="1" x14ac:dyDescent="0.2">
      <c r="A426" s="18" t="s">
        <v>228</v>
      </c>
      <c r="B426" s="20"/>
      <c r="C426" s="21" t="s">
        <v>1153</v>
      </c>
      <c r="D426" s="18" t="s">
        <v>124</v>
      </c>
      <c r="E426" s="18" t="s">
        <v>1076</v>
      </c>
      <c r="F426" s="19">
        <v>1</v>
      </c>
      <c r="G426" s="19">
        <v>0</v>
      </c>
      <c r="H426" s="20"/>
      <c r="I426" s="20"/>
      <c r="J426" s="21" t="s">
        <v>1077</v>
      </c>
      <c r="K426" s="22" t="s">
        <v>1089</v>
      </c>
      <c r="L426" s="21" t="s">
        <v>1090</v>
      </c>
      <c r="M426" s="23" t="s">
        <v>475</v>
      </c>
      <c r="N426" s="24">
        <f t="shared" si="117"/>
        <v>1986</v>
      </c>
      <c r="O426" s="25">
        <v>31744</v>
      </c>
      <c r="P426" s="23" t="s">
        <v>75</v>
      </c>
      <c r="Q426" s="23" t="s">
        <v>75</v>
      </c>
      <c r="R426" s="23" t="s">
        <v>75</v>
      </c>
      <c r="S426" s="23" t="s">
        <v>75</v>
      </c>
      <c r="T426" s="23" t="s">
        <v>75</v>
      </c>
      <c r="U426" s="23" t="s">
        <v>75</v>
      </c>
      <c r="V426" s="19">
        <v>1</v>
      </c>
      <c r="W426" s="19">
        <f t="shared" si="118"/>
        <v>0</v>
      </c>
      <c r="X426" s="19">
        <f t="shared" si="119"/>
        <v>0</v>
      </c>
      <c r="Y426" s="19">
        <f t="shared" si="120"/>
        <v>0</v>
      </c>
      <c r="Z426" s="19">
        <v>-1</v>
      </c>
      <c r="AA426" s="19">
        <v>-2</v>
      </c>
      <c r="AB426" s="19">
        <v>0</v>
      </c>
      <c r="AC426" s="19">
        <v>0</v>
      </c>
      <c r="AD426" s="19">
        <v>1</v>
      </c>
      <c r="AE426" s="19">
        <v>0</v>
      </c>
      <c r="AF426" s="19">
        <v>0</v>
      </c>
      <c r="AG426" s="19">
        <v>0</v>
      </c>
      <c r="AH426" s="19">
        <v>0</v>
      </c>
      <c r="AI426" s="19">
        <v>0</v>
      </c>
      <c r="AJ426" s="18" t="s">
        <v>128</v>
      </c>
      <c r="AK426" s="18" t="s">
        <v>617</v>
      </c>
      <c r="AL426" s="21" t="s">
        <v>1078</v>
      </c>
      <c r="AM426" s="19">
        <f t="shared" si="121"/>
        <v>1</v>
      </c>
      <c r="AN426" s="19">
        <v>1</v>
      </c>
      <c r="AO426" s="26">
        <v>0</v>
      </c>
      <c r="AP426" s="19">
        <v>1</v>
      </c>
      <c r="AQ426" s="19">
        <v>1</v>
      </c>
      <c r="AR426" s="19">
        <v>1</v>
      </c>
      <c r="AS426" s="19">
        <v>0</v>
      </c>
      <c r="AT426" s="19">
        <v>-2</v>
      </c>
      <c r="AU426" s="26">
        <v>-3</v>
      </c>
      <c r="AV426" s="19">
        <v>0</v>
      </c>
      <c r="AW426" s="26">
        <v>0</v>
      </c>
      <c r="AX426" s="19">
        <v>0</v>
      </c>
      <c r="AY426" s="19">
        <v>0</v>
      </c>
      <c r="AZ426" s="19">
        <v>1</v>
      </c>
      <c r="BA426" s="19">
        <v>1</v>
      </c>
      <c r="BB426" s="19">
        <v>0</v>
      </c>
      <c r="BC426" s="19">
        <v>1</v>
      </c>
      <c r="BD426" s="28"/>
      <c r="BE426" s="20"/>
      <c r="BF426" s="18" t="s">
        <v>1079</v>
      </c>
      <c r="BG426" s="20"/>
      <c r="BH426" s="18" t="s">
        <v>1089</v>
      </c>
      <c r="BI426" s="26">
        <v>1</v>
      </c>
      <c r="BJ426" s="19">
        <v>-1</v>
      </c>
      <c r="BK426" s="20"/>
      <c r="BL426" s="20"/>
      <c r="BM426" s="20"/>
      <c r="BN426" s="20"/>
      <c r="BO426" s="20"/>
    </row>
    <row r="427" spans="1:256" ht="112" hidden="1" x14ac:dyDescent="0.2">
      <c r="A427" s="18" t="s">
        <v>228</v>
      </c>
      <c r="B427" s="20"/>
      <c r="C427" s="21" t="s">
        <v>1154</v>
      </c>
      <c r="D427" s="18" t="s">
        <v>124</v>
      </c>
      <c r="E427" s="18" t="s">
        <v>1076</v>
      </c>
      <c r="F427" s="19">
        <v>1</v>
      </c>
      <c r="G427" s="19">
        <v>0</v>
      </c>
      <c r="H427" s="20"/>
      <c r="I427" s="20"/>
      <c r="J427" s="21" t="s">
        <v>1077</v>
      </c>
      <c r="K427" s="22" t="s">
        <v>1089</v>
      </c>
      <c r="L427" s="21" t="s">
        <v>1090</v>
      </c>
      <c r="M427" s="23" t="s">
        <v>475</v>
      </c>
      <c r="N427" s="24">
        <f t="shared" si="117"/>
        <v>1986</v>
      </c>
      <c r="O427" s="25">
        <v>31744</v>
      </c>
      <c r="P427" s="23" t="s">
        <v>75</v>
      </c>
      <c r="Q427" s="23" t="s">
        <v>75</v>
      </c>
      <c r="R427" s="23" t="s">
        <v>75</v>
      </c>
      <c r="S427" s="23" t="s">
        <v>75</v>
      </c>
      <c r="T427" s="23" t="s">
        <v>75</v>
      </c>
      <c r="U427" s="23" t="s">
        <v>75</v>
      </c>
      <c r="V427" s="19">
        <v>1</v>
      </c>
      <c r="W427" s="19">
        <f t="shared" si="118"/>
        <v>0</v>
      </c>
      <c r="X427" s="19">
        <f t="shared" si="119"/>
        <v>0</v>
      </c>
      <c r="Y427" s="19">
        <f t="shared" si="120"/>
        <v>0</v>
      </c>
      <c r="Z427" s="19">
        <v>-1</v>
      </c>
      <c r="AA427" s="19">
        <v>-2</v>
      </c>
      <c r="AB427" s="19">
        <v>0</v>
      </c>
      <c r="AC427" s="19">
        <v>0</v>
      </c>
      <c r="AD427" s="19">
        <v>1</v>
      </c>
      <c r="AE427" s="19">
        <v>0</v>
      </c>
      <c r="AF427" s="19">
        <v>0</v>
      </c>
      <c r="AG427" s="19">
        <v>0</v>
      </c>
      <c r="AH427" s="19">
        <v>0</v>
      </c>
      <c r="AI427" s="19">
        <v>0</v>
      </c>
      <c r="AJ427" s="18" t="s">
        <v>128</v>
      </c>
      <c r="AK427" s="18" t="s">
        <v>617</v>
      </c>
      <c r="AL427" s="21" t="s">
        <v>1078</v>
      </c>
      <c r="AM427" s="19">
        <f t="shared" si="121"/>
        <v>1</v>
      </c>
      <c r="AN427" s="19">
        <v>1</v>
      </c>
      <c r="AO427" s="26">
        <v>0</v>
      </c>
      <c r="AP427" s="19">
        <v>1</v>
      </c>
      <c r="AQ427" s="19">
        <v>1</v>
      </c>
      <c r="AR427" s="19">
        <v>1</v>
      </c>
      <c r="AS427" s="19">
        <v>0</v>
      </c>
      <c r="AT427" s="19">
        <v>-2</v>
      </c>
      <c r="AU427" s="26">
        <v>-3</v>
      </c>
      <c r="AV427" s="19">
        <v>0</v>
      </c>
      <c r="AW427" s="26">
        <v>0</v>
      </c>
      <c r="AX427" s="19">
        <v>0</v>
      </c>
      <c r="AY427" s="19">
        <v>0</v>
      </c>
      <c r="AZ427" s="19">
        <v>1</v>
      </c>
      <c r="BA427" s="19">
        <v>1</v>
      </c>
      <c r="BB427" s="19">
        <v>0</v>
      </c>
      <c r="BC427" s="19">
        <v>1</v>
      </c>
      <c r="BD427" s="28"/>
      <c r="BE427" s="20"/>
      <c r="BF427" s="18" t="s">
        <v>1079</v>
      </c>
      <c r="BG427" s="20"/>
      <c r="BH427" s="18" t="s">
        <v>1089</v>
      </c>
      <c r="BI427" s="26">
        <v>1</v>
      </c>
      <c r="BJ427" s="19">
        <v>-1</v>
      </c>
      <c r="BK427" s="20"/>
      <c r="BL427" s="20"/>
      <c r="BM427" s="20"/>
      <c r="BN427" s="20"/>
      <c r="BO427" s="20"/>
    </row>
    <row r="428" spans="1:256" ht="64" hidden="1" x14ac:dyDescent="0.2">
      <c r="A428" s="17" t="s">
        <v>78</v>
      </c>
      <c r="B428" s="42"/>
      <c r="C428" s="64" t="s">
        <v>2402</v>
      </c>
      <c r="D428" s="18" t="s">
        <v>409</v>
      </c>
      <c r="E428" s="18" t="s">
        <v>302</v>
      </c>
      <c r="F428" s="19">
        <v>1</v>
      </c>
      <c r="G428" s="19">
        <v>0</v>
      </c>
      <c r="H428" s="19">
        <v>0</v>
      </c>
      <c r="I428" s="20"/>
      <c r="J428" s="21" t="s">
        <v>472</v>
      </c>
      <c r="K428" s="22" t="s">
        <v>2311</v>
      </c>
      <c r="L428" s="18" t="s">
        <v>2312</v>
      </c>
      <c r="M428" s="25"/>
      <c r="N428" s="24">
        <f t="shared" si="117"/>
        <v>1992</v>
      </c>
      <c r="O428" s="25">
        <v>33604</v>
      </c>
      <c r="P428" s="23" t="s">
        <v>75</v>
      </c>
      <c r="Q428" s="23" t="s">
        <v>75</v>
      </c>
      <c r="R428" s="23" t="s">
        <v>75</v>
      </c>
      <c r="S428" s="23" t="s">
        <v>75</v>
      </c>
      <c r="T428" s="23" t="s">
        <v>75</v>
      </c>
      <c r="U428" s="23" t="s">
        <v>75</v>
      </c>
      <c r="V428" s="26">
        <v>1</v>
      </c>
      <c r="W428" s="19">
        <f t="shared" si="118"/>
        <v>0</v>
      </c>
      <c r="X428" s="19">
        <f t="shared" si="119"/>
        <v>0</v>
      </c>
      <c r="Y428" s="19">
        <f t="shared" si="120"/>
        <v>0</v>
      </c>
      <c r="Z428" s="26">
        <v>-1</v>
      </c>
      <c r="AA428" s="19">
        <v>-2</v>
      </c>
      <c r="AB428" s="26">
        <v>0</v>
      </c>
      <c r="AC428" s="26">
        <v>1</v>
      </c>
      <c r="AD428" s="26">
        <v>0</v>
      </c>
      <c r="AE428" s="26">
        <v>0</v>
      </c>
      <c r="AF428" s="26">
        <v>0</v>
      </c>
      <c r="AG428" s="19">
        <v>0</v>
      </c>
      <c r="AH428" s="26">
        <v>1</v>
      </c>
      <c r="AI428" s="26">
        <v>0</v>
      </c>
      <c r="AJ428" s="18" t="s">
        <v>97</v>
      </c>
      <c r="AK428" s="18" t="s">
        <v>77</v>
      </c>
      <c r="AL428" s="21" t="s">
        <v>2313</v>
      </c>
      <c r="AM428" s="19">
        <v>4</v>
      </c>
      <c r="AN428" s="26">
        <v>-1</v>
      </c>
      <c r="AO428" s="26">
        <v>-1</v>
      </c>
      <c r="AP428" s="26">
        <v>-1</v>
      </c>
      <c r="AQ428" s="26">
        <v>-1</v>
      </c>
      <c r="AR428" s="26">
        <v>-1</v>
      </c>
      <c r="AS428" s="26">
        <v>0</v>
      </c>
      <c r="AT428" s="19">
        <v>-2</v>
      </c>
      <c r="AU428" s="26">
        <v>-3</v>
      </c>
      <c r="AV428" s="26">
        <v>0</v>
      </c>
      <c r="AW428" s="26">
        <v>0</v>
      </c>
      <c r="AX428" s="19">
        <v>0</v>
      </c>
      <c r="AY428" s="19">
        <v>0</v>
      </c>
      <c r="AZ428" s="26">
        <v>1</v>
      </c>
      <c r="BA428" s="26">
        <v>1</v>
      </c>
      <c r="BB428" s="26">
        <v>-1</v>
      </c>
      <c r="BC428" s="26">
        <v>-1</v>
      </c>
      <c r="BD428" s="28"/>
      <c r="BE428" s="20"/>
      <c r="BF428" s="26"/>
      <c r="BG428" s="26"/>
      <c r="BH428" s="26"/>
      <c r="BI428" s="26">
        <v>1</v>
      </c>
      <c r="BJ428" s="26">
        <v>-1</v>
      </c>
      <c r="BK428" s="26"/>
      <c r="BL428" s="26"/>
      <c r="BM428" s="26"/>
      <c r="BN428" s="20"/>
      <c r="BO428" s="20"/>
    </row>
    <row r="429" spans="1:256" ht="64" hidden="1" x14ac:dyDescent="0.2">
      <c r="A429" s="17" t="s">
        <v>3373</v>
      </c>
      <c r="B429" s="42"/>
      <c r="C429" s="64" t="s">
        <v>2402</v>
      </c>
      <c r="D429" s="384" t="s">
        <v>2875</v>
      </c>
      <c r="E429" s="384" t="s">
        <v>210</v>
      </c>
      <c r="F429" s="19">
        <v>1</v>
      </c>
      <c r="G429" s="19">
        <v>1</v>
      </c>
      <c r="H429" s="19">
        <v>1</v>
      </c>
      <c r="I429" s="20"/>
      <c r="J429" s="375" t="s">
        <v>472</v>
      </c>
      <c r="K429" s="22"/>
      <c r="L429" s="375" t="s">
        <v>3384</v>
      </c>
      <c r="M429" s="512">
        <v>1992</v>
      </c>
      <c r="N429" s="24">
        <v>2008</v>
      </c>
      <c r="O429" s="508">
        <v>39448</v>
      </c>
      <c r="P429" s="404" t="s">
        <v>75</v>
      </c>
      <c r="Q429" s="404" t="s">
        <v>75</v>
      </c>
      <c r="R429" s="404" t="s">
        <v>75</v>
      </c>
      <c r="S429" s="404" t="s">
        <v>75</v>
      </c>
      <c r="T429" s="404" t="s">
        <v>75</v>
      </c>
      <c r="U429" s="404" t="s">
        <v>75</v>
      </c>
      <c r="V429" s="19">
        <v>1</v>
      </c>
      <c r="W429" s="19">
        <v>0</v>
      </c>
      <c r="X429" s="19">
        <v>0</v>
      </c>
      <c r="Y429" s="19">
        <v>0</v>
      </c>
      <c r="Z429" s="19">
        <v>-1</v>
      </c>
      <c r="AA429" s="19">
        <v>-2</v>
      </c>
      <c r="AB429" s="26">
        <v>0</v>
      </c>
      <c r="AC429" s="26">
        <v>0</v>
      </c>
      <c r="AD429" s="68">
        <v>1</v>
      </c>
      <c r="AE429" s="26">
        <v>0</v>
      </c>
      <c r="AF429" s="26">
        <v>0</v>
      </c>
      <c r="AG429" s="19">
        <v>0</v>
      </c>
      <c r="AH429" s="26">
        <v>-1</v>
      </c>
      <c r="AI429" s="19">
        <v>0</v>
      </c>
      <c r="AJ429" s="384" t="s">
        <v>97</v>
      </c>
      <c r="AK429" s="384" t="s">
        <v>139</v>
      </c>
      <c r="AL429" s="375" t="s">
        <v>3603</v>
      </c>
      <c r="AM429" s="19">
        <v>5</v>
      </c>
      <c r="AN429" s="26">
        <v>-2</v>
      </c>
      <c r="AO429" s="26">
        <v>-2</v>
      </c>
      <c r="AP429" s="26">
        <v>-2</v>
      </c>
      <c r="AQ429" s="26">
        <v>-2</v>
      </c>
      <c r="AR429" s="26">
        <v>-2</v>
      </c>
      <c r="AS429" s="26">
        <v>0</v>
      </c>
      <c r="AT429" s="19">
        <v>-2</v>
      </c>
      <c r="AU429" s="26">
        <v>-3</v>
      </c>
      <c r="AV429" s="26">
        <v>0</v>
      </c>
      <c r="AW429" s="26">
        <v>0</v>
      </c>
      <c r="AX429" s="19">
        <v>0</v>
      </c>
      <c r="AY429" s="19">
        <v>0</v>
      </c>
      <c r="AZ429" s="26">
        <v>-1</v>
      </c>
      <c r="BA429" s="26">
        <v>-1</v>
      </c>
      <c r="BB429" s="26">
        <v>-1</v>
      </c>
      <c r="BC429" s="26">
        <v>-1</v>
      </c>
      <c r="BD429" s="28"/>
      <c r="BE429" s="20"/>
      <c r="BF429" s="26"/>
      <c r="BG429" s="26"/>
      <c r="BH429" s="26"/>
      <c r="BI429" s="26"/>
      <c r="BJ429" s="26"/>
      <c r="BK429" s="26"/>
      <c r="BL429" s="26"/>
      <c r="BM429" s="26"/>
      <c r="BN429" s="20"/>
      <c r="BO429" s="20"/>
    </row>
    <row r="430" spans="1:256" ht="48" hidden="1" x14ac:dyDescent="0.2">
      <c r="A430" s="18" t="s">
        <v>248</v>
      </c>
      <c r="B430" s="20"/>
      <c r="C430" s="21" t="s">
        <v>1945</v>
      </c>
      <c r="D430" s="18" t="s">
        <v>124</v>
      </c>
      <c r="E430" s="18" t="s">
        <v>183</v>
      </c>
      <c r="F430" s="19">
        <v>1</v>
      </c>
      <c r="G430" s="19">
        <v>0</v>
      </c>
      <c r="H430" s="19">
        <v>0</v>
      </c>
      <c r="I430" s="20"/>
      <c r="J430" s="21" t="s">
        <v>1077</v>
      </c>
      <c r="K430" s="43"/>
      <c r="L430" s="21" t="s">
        <v>1938</v>
      </c>
      <c r="M430" s="25"/>
      <c r="N430" s="24">
        <f t="shared" ref="N430:N437" si="122">YEAR(IF(AND(O430&lt;&gt;"NA",O430&lt;&gt;""),O430,IF(AND(P430&lt;&gt;"NA",P430&lt;&gt;""),P430,IF(AND(Q430&lt;&gt;"NA",Q430&lt;&gt;""),Q430,IF(AND(R430&lt;&gt;"NA",R430&lt;&gt;""),R430,S430)))))</f>
        <v>1986</v>
      </c>
      <c r="O430" s="25">
        <v>31776</v>
      </c>
      <c r="P430" s="23" t="s">
        <v>75</v>
      </c>
      <c r="Q430" s="23" t="s">
        <v>75</v>
      </c>
      <c r="R430" s="23" t="s">
        <v>75</v>
      </c>
      <c r="S430" s="23" t="s">
        <v>75</v>
      </c>
      <c r="T430" s="23" t="s">
        <v>75</v>
      </c>
      <c r="U430" s="23" t="s">
        <v>75</v>
      </c>
      <c r="V430" s="26">
        <v>1</v>
      </c>
      <c r="W430" s="19">
        <f t="shared" ref="W430:W437" si="123">IF(OR(AND(Q430&lt;&gt;"NA",Q430&lt;&gt;""),AND(S430&lt;&gt;"NA",S430&lt;&gt;""),AND(T430&lt;&gt;"NA",T430&lt;&gt;"")),1,0)</f>
        <v>0</v>
      </c>
      <c r="X430" s="19">
        <f t="shared" ref="X430:X437" si="124">IF(OR(AND(S430&lt;&gt;"NA",S430&lt;&gt;""),Y430=1),1,0)</f>
        <v>0</v>
      </c>
      <c r="Y430" s="19">
        <f t="shared" ref="Y430:Y437" si="125">IF(AND(T430&lt;&gt;"NA",T430&lt;&gt;""),1,0)</f>
        <v>0</v>
      </c>
      <c r="Z430" s="26">
        <v>-1</v>
      </c>
      <c r="AA430" s="19">
        <v>-2</v>
      </c>
      <c r="AB430" s="26">
        <v>0</v>
      </c>
      <c r="AC430" s="26">
        <v>0</v>
      </c>
      <c r="AD430" s="26">
        <v>1</v>
      </c>
      <c r="AE430" s="26">
        <v>0</v>
      </c>
      <c r="AF430" s="26">
        <v>0</v>
      </c>
      <c r="AG430" s="26">
        <v>0</v>
      </c>
      <c r="AH430" s="26">
        <v>0</v>
      </c>
      <c r="AI430" s="26">
        <v>0</v>
      </c>
      <c r="AJ430" s="18" t="s">
        <v>128</v>
      </c>
      <c r="AK430" s="18" t="s">
        <v>76</v>
      </c>
      <c r="AL430" s="21" t="s">
        <v>1935</v>
      </c>
      <c r="AM430" s="19">
        <f t="shared" ref="AM430:AM436" si="126">IF(AND(AN430=1,AO430=1),3,IF(AND(AN430=1,OR(AO430=0,AO430=-1)),1,IF(AND(OR(AN430=0,AN430=-1),AO430=1),2,IF(AND(AN430=0,AN430=-1),OR(AO430=0,AO430=-1),4))))</f>
        <v>3</v>
      </c>
      <c r="AN430" s="26">
        <v>1</v>
      </c>
      <c r="AO430" s="26">
        <v>1</v>
      </c>
      <c r="AP430" s="26">
        <v>1</v>
      </c>
      <c r="AQ430" s="26">
        <v>1</v>
      </c>
      <c r="AR430" s="26">
        <v>1</v>
      </c>
      <c r="AS430" s="26">
        <v>0</v>
      </c>
      <c r="AT430" s="19">
        <v>-2</v>
      </c>
      <c r="AU430" s="26">
        <v>-3</v>
      </c>
      <c r="AV430" s="26">
        <v>0</v>
      </c>
      <c r="AW430" s="26">
        <v>0</v>
      </c>
      <c r="AX430" s="19">
        <v>0</v>
      </c>
      <c r="AY430" s="19">
        <v>0</v>
      </c>
      <c r="AZ430" s="26">
        <v>1</v>
      </c>
      <c r="BA430" s="26">
        <v>1</v>
      </c>
      <c r="BB430" s="26">
        <v>-1</v>
      </c>
      <c r="BC430" s="26">
        <v>1</v>
      </c>
      <c r="BD430" s="28"/>
      <c r="BE430" s="20"/>
      <c r="BF430" s="18" t="s">
        <v>1936</v>
      </c>
      <c r="BG430" s="20"/>
      <c r="BH430" s="26"/>
      <c r="BI430" s="26">
        <v>1</v>
      </c>
      <c r="BJ430" s="26">
        <v>0</v>
      </c>
      <c r="BK430" s="26"/>
      <c r="BL430" s="26"/>
      <c r="BM430" s="26"/>
      <c r="BN430" s="20"/>
      <c r="BO430" s="20"/>
    </row>
    <row r="431" spans="1:256" ht="48" hidden="1" x14ac:dyDescent="0.2">
      <c r="A431" s="18" t="s">
        <v>248</v>
      </c>
      <c r="B431" s="20"/>
      <c r="C431" s="21" t="s">
        <v>1946</v>
      </c>
      <c r="D431" s="18" t="s">
        <v>124</v>
      </c>
      <c r="E431" s="18" t="s">
        <v>183</v>
      </c>
      <c r="F431" s="19">
        <v>1</v>
      </c>
      <c r="G431" s="19">
        <v>0</v>
      </c>
      <c r="H431" s="19">
        <v>0</v>
      </c>
      <c r="I431" s="20"/>
      <c r="J431" s="21" t="s">
        <v>1077</v>
      </c>
      <c r="K431" s="43"/>
      <c r="L431" s="21" t="s">
        <v>1938</v>
      </c>
      <c r="M431" s="25"/>
      <c r="N431" s="24">
        <f t="shared" si="122"/>
        <v>1986</v>
      </c>
      <c r="O431" s="25">
        <v>31776</v>
      </c>
      <c r="P431" s="23" t="s">
        <v>75</v>
      </c>
      <c r="Q431" s="23" t="s">
        <v>75</v>
      </c>
      <c r="R431" s="23" t="s">
        <v>75</v>
      </c>
      <c r="S431" s="23" t="s">
        <v>75</v>
      </c>
      <c r="T431" s="23" t="s">
        <v>75</v>
      </c>
      <c r="U431" s="23" t="s">
        <v>75</v>
      </c>
      <c r="V431" s="26">
        <v>1</v>
      </c>
      <c r="W431" s="19">
        <f t="shared" si="123"/>
        <v>0</v>
      </c>
      <c r="X431" s="19">
        <f t="shared" si="124"/>
        <v>0</v>
      </c>
      <c r="Y431" s="19">
        <f t="shared" si="125"/>
        <v>0</v>
      </c>
      <c r="Z431" s="26">
        <v>-1</v>
      </c>
      <c r="AA431" s="19">
        <v>-2</v>
      </c>
      <c r="AB431" s="26">
        <v>0</v>
      </c>
      <c r="AC431" s="26">
        <v>0</v>
      </c>
      <c r="AD431" s="26">
        <v>1</v>
      </c>
      <c r="AE431" s="26">
        <v>0</v>
      </c>
      <c r="AF431" s="26">
        <v>0</v>
      </c>
      <c r="AG431" s="26">
        <v>0</v>
      </c>
      <c r="AH431" s="26">
        <v>0</v>
      </c>
      <c r="AI431" s="26">
        <v>0</v>
      </c>
      <c r="AJ431" s="18" t="s">
        <v>128</v>
      </c>
      <c r="AK431" s="18" t="s">
        <v>76</v>
      </c>
      <c r="AL431" s="21" t="s">
        <v>1935</v>
      </c>
      <c r="AM431" s="19">
        <f t="shared" si="126"/>
        <v>3</v>
      </c>
      <c r="AN431" s="26">
        <v>1</v>
      </c>
      <c r="AO431" s="26">
        <v>1</v>
      </c>
      <c r="AP431" s="26">
        <v>1</v>
      </c>
      <c r="AQ431" s="26">
        <v>1</v>
      </c>
      <c r="AR431" s="26">
        <v>1</v>
      </c>
      <c r="AS431" s="26">
        <v>0</v>
      </c>
      <c r="AT431" s="19">
        <v>-2</v>
      </c>
      <c r="AU431" s="26">
        <v>-3</v>
      </c>
      <c r="AV431" s="26">
        <v>0</v>
      </c>
      <c r="AW431" s="26">
        <v>0</v>
      </c>
      <c r="AX431" s="19">
        <v>0</v>
      </c>
      <c r="AY431" s="19">
        <v>0</v>
      </c>
      <c r="AZ431" s="26">
        <v>1</v>
      </c>
      <c r="BA431" s="26">
        <v>1</v>
      </c>
      <c r="BB431" s="26">
        <v>-1</v>
      </c>
      <c r="BC431" s="26">
        <v>1</v>
      </c>
      <c r="BD431" s="28"/>
      <c r="BE431" s="20"/>
      <c r="BF431" s="18" t="s">
        <v>1936</v>
      </c>
      <c r="BG431" s="20"/>
      <c r="BH431" s="26"/>
      <c r="BI431" s="26">
        <v>1</v>
      </c>
      <c r="BJ431" s="26">
        <v>0</v>
      </c>
      <c r="BK431" s="26"/>
      <c r="BL431" s="26"/>
      <c r="BM431" s="26"/>
      <c r="BN431" s="20"/>
      <c r="BO431" s="20"/>
    </row>
    <row r="432" spans="1:256" ht="48" hidden="1" x14ac:dyDescent="0.2">
      <c r="A432" s="18" t="s">
        <v>248</v>
      </c>
      <c r="B432" s="20"/>
      <c r="C432" s="21" t="s">
        <v>1947</v>
      </c>
      <c r="D432" s="18" t="s">
        <v>124</v>
      </c>
      <c r="E432" s="18" t="s">
        <v>183</v>
      </c>
      <c r="F432" s="19">
        <v>1</v>
      </c>
      <c r="G432" s="19">
        <v>0</v>
      </c>
      <c r="H432" s="19">
        <v>0</v>
      </c>
      <c r="I432" s="20"/>
      <c r="J432" s="21" t="s">
        <v>1077</v>
      </c>
      <c r="K432" s="43"/>
      <c r="L432" s="21" t="s">
        <v>1938</v>
      </c>
      <c r="M432" s="25"/>
      <c r="N432" s="24">
        <f t="shared" si="122"/>
        <v>1986</v>
      </c>
      <c r="O432" s="25">
        <v>31776</v>
      </c>
      <c r="P432" s="23" t="s">
        <v>75</v>
      </c>
      <c r="Q432" s="23" t="s">
        <v>75</v>
      </c>
      <c r="R432" s="23" t="s">
        <v>75</v>
      </c>
      <c r="S432" s="23" t="s">
        <v>75</v>
      </c>
      <c r="T432" s="23" t="s">
        <v>75</v>
      </c>
      <c r="U432" s="23" t="s">
        <v>75</v>
      </c>
      <c r="V432" s="26">
        <v>1</v>
      </c>
      <c r="W432" s="19">
        <f t="shared" si="123"/>
        <v>0</v>
      </c>
      <c r="X432" s="19">
        <f t="shared" si="124"/>
        <v>0</v>
      </c>
      <c r="Y432" s="19">
        <f t="shared" si="125"/>
        <v>0</v>
      </c>
      <c r="Z432" s="26">
        <v>-1</v>
      </c>
      <c r="AA432" s="19">
        <v>-2</v>
      </c>
      <c r="AB432" s="26">
        <v>0</v>
      </c>
      <c r="AC432" s="26">
        <v>0</v>
      </c>
      <c r="AD432" s="26">
        <v>1</v>
      </c>
      <c r="AE432" s="26">
        <v>0</v>
      </c>
      <c r="AF432" s="26">
        <v>0</v>
      </c>
      <c r="AG432" s="26">
        <v>0</v>
      </c>
      <c r="AH432" s="26">
        <v>0</v>
      </c>
      <c r="AI432" s="26">
        <v>0</v>
      </c>
      <c r="AJ432" s="18" t="s">
        <v>128</v>
      </c>
      <c r="AK432" s="18" t="s">
        <v>76</v>
      </c>
      <c r="AL432" s="21" t="s">
        <v>1935</v>
      </c>
      <c r="AM432" s="19">
        <f t="shared" si="126"/>
        <v>3</v>
      </c>
      <c r="AN432" s="26">
        <v>1</v>
      </c>
      <c r="AO432" s="26">
        <v>1</v>
      </c>
      <c r="AP432" s="26">
        <v>1</v>
      </c>
      <c r="AQ432" s="26">
        <v>1</v>
      </c>
      <c r="AR432" s="26">
        <v>1</v>
      </c>
      <c r="AS432" s="26">
        <v>0</v>
      </c>
      <c r="AT432" s="19">
        <v>-2</v>
      </c>
      <c r="AU432" s="26">
        <v>-3</v>
      </c>
      <c r="AV432" s="26">
        <v>0</v>
      </c>
      <c r="AW432" s="26">
        <v>0</v>
      </c>
      <c r="AX432" s="19">
        <v>0</v>
      </c>
      <c r="AY432" s="19">
        <v>0</v>
      </c>
      <c r="AZ432" s="26">
        <v>1</v>
      </c>
      <c r="BA432" s="26">
        <v>1</v>
      </c>
      <c r="BB432" s="26">
        <v>-1</v>
      </c>
      <c r="BC432" s="26">
        <v>1</v>
      </c>
      <c r="BD432" s="28"/>
      <c r="BE432" s="20"/>
      <c r="BF432" s="18" t="s">
        <v>1936</v>
      </c>
      <c r="BG432" s="20"/>
      <c r="BH432" s="26"/>
      <c r="BI432" s="26">
        <v>1</v>
      </c>
      <c r="BJ432" s="26">
        <v>0</v>
      </c>
      <c r="BK432" s="26"/>
      <c r="BL432" s="26"/>
      <c r="BM432" s="26"/>
      <c r="BN432" s="20"/>
      <c r="BO432" s="20"/>
    </row>
    <row r="433" spans="1:67" ht="48" hidden="1" x14ac:dyDescent="0.2">
      <c r="A433" s="18" t="s">
        <v>248</v>
      </c>
      <c r="B433" s="20"/>
      <c r="C433" s="21" t="s">
        <v>1948</v>
      </c>
      <c r="D433" s="18" t="s">
        <v>124</v>
      </c>
      <c r="E433" s="18" t="s">
        <v>183</v>
      </c>
      <c r="F433" s="19">
        <v>1</v>
      </c>
      <c r="G433" s="19">
        <v>0</v>
      </c>
      <c r="H433" s="19">
        <v>0</v>
      </c>
      <c r="I433" s="20"/>
      <c r="J433" s="21" t="s">
        <v>1077</v>
      </c>
      <c r="K433" s="43"/>
      <c r="L433" s="21" t="s">
        <v>1938</v>
      </c>
      <c r="M433" s="25"/>
      <c r="N433" s="24">
        <f t="shared" si="122"/>
        <v>1986</v>
      </c>
      <c r="O433" s="25">
        <v>31776</v>
      </c>
      <c r="P433" s="23" t="s">
        <v>75</v>
      </c>
      <c r="Q433" s="23" t="s">
        <v>75</v>
      </c>
      <c r="R433" s="23" t="s">
        <v>75</v>
      </c>
      <c r="S433" s="23" t="s">
        <v>75</v>
      </c>
      <c r="T433" s="23" t="s">
        <v>75</v>
      </c>
      <c r="U433" s="23" t="s">
        <v>75</v>
      </c>
      <c r="V433" s="26">
        <v>1</v>
      </c>
      <c r="W433" s="19">
        <f t="shared" si="123"/>
        <v>0</v>
      </c>
      <c r="X433" s="19">
        <f t="shared" si="124"/>
        <v>0</v>
      </c>
      <c r="Y433" s="19">
        <f t="shared" si="125"/>
        <v>0</v>
      </c>
      <c r="Z433" s="26">
        <v>-1</v>
      </c>
      <c r="AA433" s="19">
        <v>-2</v>
      </c>
      <c r="AB433" s="26">
        <v>0</v>
      </c>
      <c r="AC433" s="26">
        <v>0</v>
      </c>
      <c r="AD433" s="26">
        <v>1</v>
      </c>
      <c r="AE433" s="26">
        <v>0</v>
      </c>
      <c r="AF433" s="26">
        <v>0</v>
      </c>
      <c r="AG433" s="26">
        <v>0</v>
      </c>
      <c r="AH433" s="26">
        <v>0</v>
      </c>
      <c r="AI433" s="26">
        <v>0</v>
      </c>
      <c r="AJ433" s="18" t="s">
        <v>128</v>
      </c>
      <c r="AK433" s="18" t="s">
        <v>76</v>
      </c>
      <c r="AL433" s="21" t="s">
        <v>1935</v>
      </c>
      <c r="AM433" s="19">
        <f t="shared" si="126"/>
        <v>3</v>
      </c>
      <c r="AN433" s="26">
        <v>1</v>
      </c>
      <c r="AO433" s="26">
        <v>1</v>
      </c>
      <c r="AP433" s="26">
        <v>1</v>
      </c>
      <c r="AQ433" s="26">
        <v>1</v>
      </c>
      <c r="AR433" s="26">
        <v>1</v>
      </c>
      <c r="AS433" s="26">
        <v>0</v>
      </c>
      <c r="AT433" s="19">
        <v>-2</v>
      </c>
      <c r="AU433" s="26">
        <v>-3</v>
      </c>
      <c r="AV433" s="26">
        <v>0</v>
      </c>
      <c r="AW433" s="26">
        <v>0</v>
      </c>
      <c r="AX433" s="19">
        <v>0</v>
      </c>
      <c r="AY433" s="19">
        <v>0</v>
      </c>
      <c r="AZ433" s="26">
        <v>1</v>
      </c>
      <c r="BA433" s="26">
        <v>1</v>
      </c>
      <c r="BB433" s="26">
        <v>-1</v>
      </c>
      <c r="BC433" s="26">
        <v>1</v>
      </c>
      <c r="BD433" s="28"/>
      <c r="BE433" s="20"/>
      <c r="BF433" s="18" t="s">
        <v>1936</v>
      </c>
      <c r="BG433" s="20"/>
      <c r="BH433" s="26"/>
      <c r="BI433" s="26">
        <v>1</v>
      </c>
      <c r="BJ433" s="26">
        <v>0</v>
      </c>
      <c r="BK433" s="26"/>
      <c r="BL433" s="26"/>
      <c r="BM433" s="26"/>
      <c r="BN433" s="20"/>
      <c r="BO433" s="20"/>
    </row>
    <row r="434" spans="1:67" ht="48" hidden="1" x14ac:dyDescent="0.2">
      <c r="A434" s="18" t="s">
        <v>248</v>
      </c>
      <c r="B434" s="20"/>
      <c r="C434" s="21" t="s">
        <v>1949</v>
      </c>
      <c r="D434" s="18" t="s">
        <v>124</v>
      </c>
      <c r="E434" s="18" t="s">
        <v>183</v>
      </c>
      <c r="F434" s="19">
        <v>1</v>
      </c>
      <c r="G434" s="19">
        <v>0</v>
      </c>
      <c r="H434" s="19">
        <v>0</v>
      </c>
      <c r="I434" s="20"/>
      <c r="J434" s="21" t="s">
        <v>1077</v>
      </c>
      <c r="K434" s="43"/>
      <c r="L434" s="21" t="s">
        <v>1938</v>
      </c>
      <c r="M434" s="25"/>
      <c r="N434" s="24">
        <f t="shared" si="122"/>
        <v>1986</v>
      </c>
      <c r="O434" s="25">
        <v>31776</v>
      </c>
      <c r="P434" s="23" t="s">
        <v>75</v>
      </c>
      <c r="Q434" s="23" t="s">
        <v>75</v>
      </c>
      <c r="R434" s="23" t="s">
        <v>75</v>
      </c>
      <c r="S434" s="23" t="s">
        <v>75</v>
      </c>
      <c r="T434" s="23" t="s">
        <v>75</v>
      </c>
      <c r="U434" s="23" t="s">
        <v>75</v>
      </c>
      <c r="V434" s="26">
        <v>1</v>
      </c>
      <c r="W434" s="19">
        <f t="shared" si="123"/>
        <v>0</v>
      </c>
      <c r="X434" s="19">
        <f t="shared" si="124"/>
        <v>0</v>
      </c>
      <c r="Y434" s="19">
        <f t="shared" si="125"/>
        <v>0</v>
      </c>
      <c r="Z434" s="26">
        <v>-1</v>
      </c>
      <c r="AA434" s="19">
        <v>-2</v>
      </c>
      <c r="AB434" s="26">
        <v>0</v>
      </c>
      <c r="AC434" s="26">
        <v>0</v>
      </c>
      <c r="AD434" s="26">
        <v>1</v>
      </c>
      <c r="AE434" s="26">
        <v>0</v>
      </c>
      <c r="AF434" s="26">
        <v>0</v>
      </c>
      <c r="AG434" s="26">
        <v>0</v>
      </c>
      <c r="AH434" s="26">
        <v>0</v>
      </c>
      <c r="AI434" s="26">
        <v>0</v>
      </c>
      <c r="AJ434" s="18" t="s">
        <v>128</v>
      </c>
      <c r="AK434" s="18" t="s">
        <v>76</v>
      </c>
      <c r="AL434" s="21" t="s">
        <v>1935</v>
      </c>
      <c r="AM434" s="19">
        <f t="shared" si="126"/>
        <v>3</v>
      </c>
      <c r="AN434" s="26">
        <v>1</v>
      </c>
      <c r="AO434" s="26">
        <v>1</v>
      </c>
      <c r="AP434" s="26">
        <v>1</v>
      </c>
      <c r="AQ434" s="26">
        <v>1</v>
      </c>
      <c r="AR434" s="26">
        <v>1</v>
      </c>
      <c r="AS434" s="26">
        <v>0</v>
      </c>
      <c r="AT434" s="19">
        <v>-2</v>
      </c>
      <c r="AU434" s="26">
        <v>-3</v>
      </c>
      <c r="AV434" s="26">
        <v>0</v>
      </c>
      <c r="AW434" s="26">
        <v>0</v>
      </c>
      <c r="AX434" s="19">
        <v>0</v>
      </c>
      <c r="AY434" s="19">
        <v>0</v>
      </c>
      <c r="AZ434" s="26">
        <v>1</v>
      </c>
      <c r="BA434" s="26">
        <v>1</v>
      </c>
      <c r="BB434" s="26">
        <v>-1</v>
      </c>
      <c r="BC434" s="26">
        <v>1</v>
      </c>
      <c r="BD434" s="28"/>
      <c r="BE434" s="20"/>
      <c r="BF434" s="18" t="s">
        <v>1936</v>
      </c>
      <c r="BG434" s="20"/>
      <c r="BH434" s="26"/>
      <c r="BI434" s="26">
        <v>1</v>
      </c>
      <c r="BJ434" s="26">
        <v>0</v>
      </c>
      <c r="BK434" s="26"/>
      <c r="BL434" s="26"/>
      <c r="BM434" s="26"/>
      <c r="BN434" s="20"/>
      <c r="BO434" s="20"/>
    </row>
    <row r="435" spans="1:67" ht="48" hidden="1" x14ac:dyDescent="0.2">
      <c r="A435" s="18" t="s">
        <v>248</v>
      </c>
      <c r="B435" s="20"/>
      <c r="C435" s="21" t="s">
        <v>1950</v>
      </c>
      <c r="D435" s="18" t="s">
        <v>124</v>
      </c>
      <c r="E435" s="18" t="s">
        <v>183</v>
      </c>
      <c r="F435" s="19">
        <v>1</v>
      </c>
      <c r="G435" s="19">
        <v>0</v>
      </c>
      <c r="H435" s="19">
        <v>0</v>
      </c>
      <c r="I435" s="20"/>
      <c r="J435" s="21" t="s">
        <v>1077</v>
      </c>
      <c r="K435" s="43"/>
      <c r="L435" s="21" t="s">
        <v>1938</v>
      </c>
      <c r="M435" s="25"/>
      <c r="N435" s="24">
        <f t="shared" si="122"/>
        <v>1986</v>
      </c>
      <c r="O435" s="25">
        <v>31776</v>
      </c>
      <c r="P435" s="23" t="s">
        <v>75</v>
      </c>
      <c r="Q435" s="23" t="s">
        <v>75</v>
      </c>
      <c r="R435" s="23" t="s">
        <v>75</v>
      </c>
      <c r="S435" s="23" t="s">
        <v>75</v>
      </c>
      <c r="T435" s="23" t="s">
        <v>75</v>
      </c>
      <c r="U435" s="23" t="s">
        <v>75</v>
      </c>
      <c r="V435" s="26">
        <v>1</v>
      </c>
      <c r="W435" s="19">
        <f t="shared" si="123"/>
        <v>0</v>
      </c>
      <c r="X435" s="19">
        <f t="shared" si="124"/>
        <v>0</v>
      </c>
      <c r="Y435" s="19">
        <f t="shared" si="125"/>
        <v>0</v>
      </c>
      <c r="Z435" s="26">
        <v>-1</v>
      </c>
      <c r="AA435" s="19">
        <v>-2</v>
      </c>
      <c r="AB435" s="26">
        <v>0</v>
      </c>
      <c r="AC435" s="26">
        <v>0</v>
      </c>
      <c r="AD435" s="26">
        <v>1</v>
      </c>
      <c r="AE435" s="26">
        <v>0</v>
      </c>
      <c r="AF435" s="26">
        <v>0</v>
      </c>
      <c r="AG435" s="26">
        <v>0</v>
      </c>
      <c r="AH435" s="26">
        <v>0</v>
      </c>
      <c r="AI435" s="26">
        <v>0</v>
      </c>
      <c r="AJ435" s="18" t="s">
        <v>128</v>
      </c>
      <c r="AK435" s="18" t="s">
        <v>76</v>
      </c>
      <c r="AL435" s="21" t="s">
        <v>1935</v>
      </c>
      <c r="AM435" s="19">
        <f t="shared" si="126"/>
        <v>3</v>
      </c>
      <c r="AN435" s="26">
        <v>1</v>
      </c>
      <c r="AO435" s="26">
        <v>1</v>
      </c>
      <c r="AP435" s="26">
        <v>1</v>
      </c>
      <c r="AQ435" s="26">
        <v>1</v>
      </c>
      <c r="AR435" s="26">
        <v>1</v>
      </c>
      <c r="AS435" s="26">
        <v>0</v>
      </c>
      <c r="AT435" s="19">
        <v>-2</v>
      </c>
      <c r="AU435" s="26">
        <v>-3</v>
      </c>
      <c r="AV435" s="26">
        <v>0</v>
      </c>
      <c r="AW435" s="26">
        <v>0</v>
      </c>
      <c r="AX435" s="19">
        <v>0</v>
      </c>
      <c r="AY435" s="19">
        <v>0</v>
      </c>
      <c r="AZ435" s="26">
        <v>1</v>
      </c>
      <c r="BA435" s="26">
        <v>1</v>
      </c>
      <c r="BB435" s="26">
        <v>-1</v>
      </c>
      <c r="BC435" s="26">
        <v>1</v>
      </c>
      <c r="BD435" s="28"/>
      <c r="BE435" s="20"/>
      <c r="BF435" s="18" t="s">
        <v>1936</v>
      </c>
      <c r="BG435" s="20"/>
      <c r="BH435" s="26"/>
      <c r="BI435" s="26">
        <v>1</v>
      </c>
      <c r="BJ435" s="26">
        <v>0</v>
      </c>
      <c r="BK435" s="26"/>
      <c r="BL435" s="26"/>
      <c r="BM435" s="26"/>
      <c r="BN435" s="20"/>
      <c r="BO435" s="20"/>
    </row>
    <row r="436" spans="1:67" ht="48" hidden="1" x14ac:dyDescent="0.2">
      <c r="A436" s="18" t="s">
        <v>248</v>
      </c>
      <c r="B436" s="20"/>
      <c r="C436" s="21" t="s">
        <v>1951</v>
      </c>
      <c r="D436" s="18" t="s">
        <v>124</v>
      </c>
      <c r="E436" s="18" t="s">
        <v>183</v>
      </c>
      <c r="F436" s="19">
        <v>1</v>
      </c>
      <c r="G436" s="19">
        <v>0</v>
      </c>
      <c r="H436" s="19">
        <v>0</v>
      </c>
      <c r="I436" s="20"/>
      <c r="J436" s="21" t="s">
        <v>1077</v>
      </c>
      <c r="K436" s="43"/>
      <c r="L436" s="21" t="s">
        <v>1938</v>
      </c>
      <c r="M436" s="25"/>
      <c r="N436" s="24">
        <f t="shared" si="122"/>
        <v>1986</v>
      </c>
      <c r="O436" s="25">
        <v>31776</v>
      </c>
      <c r="P436" s="23" t="s">
        <v>75</v>
      </c>
      <c r="Q436" s="23" t="s">
        <v>75</v>
      </c>
      <c r="R436" s="23" t="s">
        <v>75</v>
      </c>
      <c r="S436" s="23" t="s">
        <v>75</v>
      </c>
      <c r="T436" s="23" t="s">
        <v>75</v>
      </c>
      <c r="U436" s="23" t="s">
        <v>75</v>
      </c>
      <c r="V436" s="26">
        <v>1</v>
      </c>
      <c r="W436" s="19">
        <f t="shared" si="123"/>
        <v>0</v>
      </c>
      <c r="X436" s="19">
        <f t="shared" si="124"/>
        <v>0</v>
      </c>
      <c r="Y436" s="19">
        <f t="shared" si="125"/>
        <v>0</v>
      </c>
      <c r="Z436" s="26">
        <v>-1</v>
      </c>
      <c r="AA436" s="19">
        <v>-2</v>
      </c>
      <c r="AB436" s="26">
        <v>0</v>
      </c>
      <c r="AC436" s="26">
        <v>0</v>
      </c>
      <c r="AD436" s="26">
        <v>1</v>
      </c>
      <c r="AE436" s="26">
        <v>0</v>
      </c>
      <c r="AF436" s="26">
        <v>0</v>
      </c>
      <c r="AG436" s="26">
        <v>0</v>
      </c>
      <c r="AH436" s="26">
        <v>0</v>
      </c>
      <c r="AI436" s="26">
        <v>0</v>
      </c>
      <c r="AJ436" s="18" t="s">
        <v>128</v>
      </c>
      <c r="AK436" s="18" t="s">
        <v>76</v>
      </c>
      <c r="AL436" s="21" t="s">
        <v>1935</v>
      </c>
      <c r="AM436" s="19">
        <f t="shared" si="126"/>
        <v>3</v>
      </c>
      <c r="AN436" s="26">
        <v>1</v>
      </c>
      <c r="AO436" s="26">
        <v>1</v>
      </c>
      <c r="AP436" s="26">
        <v>1</v>
      </c>
      <c r="AQ436" s="26">
        <v>1</v>
      </c>
      <c r="AR436" s="26">
        <v>1</v>
      </c>
      <c r="AS436" s="26">
        <v>0</v>
      </c>
      <c r="AT436" s="19">
        <v>-2</v>
      </c>
      <c r="AU436" s="26">
        <v>-3</v>
      </c>
      <c r="AV436" s="26">
        <v>0</v>
      </c>
      <c r="AW436" s="26">
        <v>0</v>
      </c>
      <c r="AX436" s="19">
        <v>0</v>
      </c>
      <c r="AY436" s="19">
        <v>0</v>
      </c>
      <c r="AZ436" s="26">
        <v>1</v>
      </c>
      <c r="BA436" s="26">
        <v>1</v>
      </c>
      <c r="BB436" s="26">
        <v>-1</v>
      </c>
      <c r="BC436" s="26">
        <v>1</v>
      </c>
      <c r="BD436" s="28"/>
      <c r="BE436" s="20"/>
      <c r="BF436" s="18" t="s">
        <v>1936</v>
      </c>
      <c r="BG436" s="20"/>
      <c r="BH436" s="26"/>
      <c r="BI436" s="26">
        <v>1</v>
      </c>
      <c r="BJ436" s="26">
        <v>0</v>
      </c>
      <c r="BK436" s="26"/>
      <c r="BL436" s="26"/>
      <c r="BM436" s="26"/>
      <c r="BN436" s="20"/>
      <c r="BO436" s="20"/>
    </row>
    <row r="437" spans="1:67" ht="64" hidden="1" x14ac:dyDescent="0.2">
      <c r="A437" s="17" t="s">
        <v>78</v>
      </c>
      <c r="B437" s="42"/>
      <c r="C437" s="64" t="s">
        <v>2403</v>
      </c>
      <c r="D437" s="18" t="s">
        <v>409</v>
      </c>
      <c r="E437" s="18" t="s">
        <v>302</v>
      </c>
      <c r="F437" s="19">
        <v>1</v>
      </c>
      <c r="G437" s="19">
        <v>0</v>
      </c>
      <c r="H437" s="19">
        <v>0</v>
      </c>
      <c r="I437" s="20"/>
      <c r="J437" s="21" t="s">
        <v>472</v>
      </c>
      <c r="K437" s="22" t="s">
        <v>2311</v>
      </c>
      <c r="L437" s="18" t="s">
        <v>2312</v>
      </c>
      <c r="M437" s="25"/>
      <c r="N437" s="24">
        <f t="shared" si="122"/>
        <v>1992</v>
      </c>
      <c r="O437" s="25">
        <v>33604</v>
      </c>
      <c r="P437" s="23" t="s">
        <v>75</v>
      </c>
      <c r="Q437" s="23" t="s">
        <v>75</v>
      </c>
      <c r="R437" s="23" t="s">
        <v>75</v>
      </c>
      <c r="S437" s="23" t="s">
        <v>75</v>
      </c>
      <c r="T437" s="23" t="s">
        <v>75</v>
      </c>
      <c r="U437" s="23" t="s">
        <v>75</v>
      </c>
      <c r="V437" s="26">
        <v>1</v>
      </c>
      <c r="W437" s="19">
        <f t="shared" si="123"/>
        <v>0</v>
      </c>
      <c r="X437" s="19">
        <f t="shared" si="124"/>
        <v>0</v>
      </c>
      <c r="Y437" s="19">
        <f t="shared" si="125"/>
        <v>0</v>
      </c>
      <c r="Z437" s="26">
        <v>-1</v>
      </c>
      <c r="AA437" s="19">
        <v>-2</v>
      </c>
      <c r="AB437" s="26">
        <v>0</v>
      </c>
      <c r="AC437" s="26">
        <v>1</v>
      </c>
      <c r="AD437" s="26">
        <v>0</v>
      </c>
      <c r="AE437" s="26">
        <v>0</v>
      </c>
      <c r="AF437" s="26">
        <v>0</v>
      </c>
      <c r="AG437" s="19">
        <v>0</v>
      </c>
      <c r="AH437" s="26">
        <v>1</v>
      </c>
      <c r="AI437" s="26">
        <v>0</v>
      </c>
      <c r="AJ437" s="18" t="s">
        <v>97</v>
      </c>
      <c r="AK437" s="18" t="s">
        <v>77</v>
      </c>
      <c r="AL437" s="21" t="s">
        <v>2313</v>
      </c>
      <c r="AM437" s="19">
        <v>4</v>
      </c>
      <c r="AN437" s="26">
        <v>-1</v>
      </c>
      <c r="AO437" s="26">
        <v>-1</v>
      </c>
      <c r="AP437" s="26">
        <v>-1</v>
      </c>
      <c r="AQ437" s="26">
        <v>-1</v>
      </c>
      <c r="AR437" s="26">
        <v>-1</v>
      </c>
      <c r="AS437" s="26">
        <v>0</v>
      </c>
      <c r="AT437" s="19">
        <v>-2</v>
      </c>
      <c r="AU437" s="26">
        <v>-3</v>
      </c>
      <c r="AV437" s="26">
        <v>0</v>
      </c>
      <c r="AW437" s="26">
        <v>0</v>
      </c>
      <c r="AX437" s="19">
        <v>0</v>
      </c>
      <c r="AY437" s="19">
        <v>0</v>
      </c>
      <c r="AZ437" s="26">
        <v>1</v>
      </c>
      <c r="BA437" s="26">
        <v>1</v>
      </c>
      <c r="BB437" s="26">
        <v>-1</v>
      </c>
      <c r="BC437" s="26">
        <v>-1</v>
      </c>
      <c r="BD437" s="28"/>
      <c r="BE437" s="20"/>
      <c r="BF437" s="26"/>
      <c r="BG437" s="26"/>
      <c r="BH437" s="26"/>
      <c r="BI437" s="26">
        <v>1</v>
      </c>
      <c r="BJ437" s="26">
        <v>-1</v>
      </c>
      <c r="BK437" s="26"/>
      <c r="BL437" s="26"/>
      <c r="BM437" s="26"/>
      <c r="BN437" s="20"/>
      <c r="BO437" s="20"/>
    </row>
    <row r="438" spans="1:67" ht="64" hidden="1" x14ac:dyDescent="0.2">
      <c r="A438" s="17" t="s">
        <v>3373</v>
      </c>
      <c r="B438" s="42"/>
      <c r="C438" s="64" t="s">
        <v>2403</v>
      </c>
      <c r="D438" s="384" t="s">
        <v>2875</v>
      </c>
      <c r="E438" s="384" t="s">
        <v>210</v>
      </c>
      <c r="F438" s="19">
        <v>1</v>
      </c>
      <c r="G438" s="19">
        <v>1</v>
      </c>
      <c r="H438" s="19">
        <v>1</v>
      </c>
      <c r="I438" s="20"/>
      <c r="J438" s="375" t="s">
        <v>472</v>
      </c>
      <c r="K438" s="22"/>
      <c r="L438" s="375" t="s">
        <v>3384</v>
      </c>
      <c r="M438" s="512">
        <v>1992</v>
      </c>
      <c r="N438" s="24">
        <v>2008</v>
      </c>
      <c r="O438" s="508">
        <v>39448</v>
      </c>
      <c r="P438" s="404" t="s">
        <v>75</v>
      </c>
      <c r="Q438" s="404" t="s">
        <v>75</v>
      </c>
      <c r="R438" s="404" t="s">
        <v>75</v>
      </c>
      <c r="S438" s="404" t="s">
        <v>75</v>
      </c>
      <c r="T438" s="404" t="s">
        <v>75</v>
      </c>
      <c r="U438" s="404" t="s">
        <v>75</v>
      </c>
      <c r="V438" s="19">
        <v>1</v>
      </c>
      <c r="W438" s="19">
        <v>0</v>
      </c>
      <c r="X438" s="19">
        <v>0</v>
      </c>
      <c r="Y438" s="19">
        <v>0</v>
      </c>
      <c r="Z438" s="19">
        <v>-1</v>
      </c>
      <c r="AA438" s="19">
        <v>-2</v>
      </c>
      <c r="AB438" s="26">
        <v>0</v>
      </c>
      <c r="AC438" s="26">
        <v>0</v>
      </c>
      <c r="AD438" s="68">
        <v>1</v>
      </c>
      <c r="AE438" s="26">
        <v>0</v>
      </c>
      <c r="AF438" s="26">
        <v>0</v>
      </c>
      <c r="AG438" s="19">
        <v>0</v>
      </c>
      <c r="AH438" s="26">
        <v>-1</v>
      </c>
      <c r="AI438" s="19">
        <v>0</v>
      </c>
      <c r="AJ438" s="384" t="s">
        <v>97</v>
      </c>
      <c r="AK438" s="384" t="s">
        <v>139</v>
      </c>
      <c r="AL438" s="375" t="s">
        <v>3603</v>
      </c>
      <c r="AM438" s="19">
        <v>5</v>
      </c>
      <c r="AN438" s="26">
        <v>-2</v>
      </c>
      <c r="AO438" s="26">
        <v>-2</v>
      </c>
      <c r="AP438" s="26">
        <v>-2</v>
      </c>
      <c r="AQ438" s="26">
        <v>-2</v>
      </c>
      <c r="AR438" s="26">
        <v>-2</v>
      </c>
      <c r="AS438" s="26">
        <v>0</v>
      </c>
      <c r="AT438" s="19">
        <v>-2</v>
      </c>
      <c r="AU438" s="26">
        <v>-3</v>
      </c>
      <c r="AV438" s="26">
        <v>0</v>
      </c>
      <c r="AW438" s="26">
        <v>0</v>
      </c>
      <c r="AX438" s="19">
        <v>0</v>
      </c>
      <c r="AY438" s="19">
        <v>0</v>
      </c>
      <c r="AZ438" s="26">
        <v>-1</v>
      </c>
      <c r="BA438" s="26">
        <v>-1</v>
      </c>
      <c r="BB438" s="26">
        <v>-1</v>
      </c>
      <c r="BC438" s="26">
        <v>-1</v>
      </c>
      <c r="BD438" s="28"/>
      <c r="BE438" s="20"/>
      <c r="BF438" s="26"/>
      <c r="BG438" s="26"/>
      <c r="BH438" s="26"/>
      <c r="BI438" s="26"/>
      <c r="BJ438" s="26"/>
      <c r="BK438" s="26"/>
      <c r="BL438" s="26"/>
      <c r="BM438" s="26"/>
      <c r="BN438" s="20"/>
      <c r="BO438" s="20"/>
    </row>
    <row r="439" spans="1:67" ht="48" hidden="1" x14ac:dyDescent="0.2">
      <c r="A439" s="18" t="s">
        <v>248</v>
      </c>
      <c r="B439" s="20"/>
      <c r="C439" s="21" t="s">
        <v>1952</v>
      </c>
      <c r="D439" s="18" t="s">
        <v>124</v>
      </c>
      <c r="E439" s="18" t="s">
        <v>183</v>
      </c>
      <c r="F439" s="19">
        <v>1</v>
      </c>
      <c r="G439" s="19">
        <v>0</v>
      </c>
      <c r="H439" s="19">
        <v>0</v>
      </c>
      <c r="I439" s="20"/>
      <c r="J439" s="21" t="s">
        <v>1077</v>
      </c>
      <c r="K439" s="43"/>
      <c r="L439" s="21" t="s">
        <v>1938</v>
      </c>
      <c r="M439" s="25"/>
      <c r="N439" s="24">
        <f t="shared" ref="N439:N449" si="127">YEAR(IF(AND(O439&lt;&gt;"NA",O439&lt;&gt;""),O439,IF(AND(P439&lt;&gt;"NA",P439&lt;&gt;""),P439,IF(AND(Q439&lt;&gt;"NA",Q439&lt;&gt;""),Q439,IF(AND(R439&lt;&gt;"NA",R439&lt;&gt;""),R439,S439)))))</f>
        <v>1986</v>
      </c>
      <c r="O439" s="25">
        <v>31776</v>
      </c>
      <c r="P439" s="23" t="s">
        <v>75</v>
      </c>
      <c r="Q439" s="23" t="s">
        <v>75</v>
      </c>
      <c r="R439" s="23" t="s">
        <v>75</v>
      </c>
      <c r="S439" s="23" t="s">
        <v>75</v>
      </c>
      <c r="T439" s="23" t="s">
        <v>75</v>
      </c>
      <c r="U439" s="23" t="s">
        <v>75</v>
      </c>
      <c r="V439" s="26">
        <v>1</v>
      </c>
      <c r="W439" s="19">
        <f t="shared" ref="W439:W449" si="128">IF(OR(AND(Q439&lt;&gt;"NA",Q439&lt;&gt;""),AND(S439&lt;&gt;"NA",S439&lt;&gt;""),AND(T439&lt;&gt;"NA",T439&lt;&gt;"")),1,0)</f>
        <v>0</v>
      </c>
      <c r="X439" s="19">
        <f t="shared" ref="X439:X449" si="129">IF(OR(AND(S439&lt;&gt;"NA",S439&lt;&gt;""),Y439=1),1,0)</f>
        <v>0</v>
      </c>
      <c r="Y439" s="19">
        <f t="shared" ref="Y439:Y449" si="130">IF(AND(T439&lt;&gt;"NA",T439&lt;&gt;""),1,0)</f>
        <v>0</v>
      </c>
      <c r="Z439" s="26">
        <v>-1</v>
      </c>
      <c r="AA439" s="19">
        <v>-2</v>
      </c>
      <c r="AB439" s="26">
        <v>0</v>
      </c>
      <c r="AC439" s="26">
        <v>0</v>
      </c>
      <c r="AD439" s="26">
        <v>1</v>
      </c>
      <c r="AE439" s="26">
        <v>0</v>
      </c>
      <c r="AF439" s="26">
        <v>0</v>
      </c>
      <c r="AG439" s="26">
        <v>0</v>
      </c>
      <c r="AH439" s="26">
        <v>0</v>
      </c>
      <c r="AI439" s="26">
        <v>0</v>
      </c>
      <c r="AJ439" s="18" t="s">
        <v>128</v>
      </c>
      <c r="AK439" s="18" t="s">
        <v>76</v>
      </c>
      <c r="AL439" s="21" t="s">
        <v>1935</v>
      </c>
      <c r="AM439" s="19">
        <f t="shared" ref="AM439:AM448" si="131">IF(AND(AN439=1,AO439=1),3,IF(AND(AN439=1,OR(AO439=0,AO439=-1)),1,IF(AND(OR(AN439=0,AN439=-1),AO439=1),2,IF(AND(AN439=0,AN439=-1),OR(AO439=0,AO439=-1),4))))</f>
        <v>3</v>
      </c>
      <c r="AN439" s="26">
        <v>1</v>
      </c>
      <c r="AO439" s="26">
        <v>1</v>
      </c>
      <c r="AP439" s="26">
        <v>1</v>
      </c>
      <c r="AQ439" s="26">
        <v>1</v>
      </c>
      <c r="AR439" s="26">
        <v>1</v>
      </c>
      <c r="AS439" s="26">
        <v>0</v>
      </c>
      <c r="AT439" s="19">
        <v>-2</v>
      </c>
      <c r="AU439" s="26">
        <v>-3</v>
      </c>
      <c r="AV439" s="26">
        <v>0</v>
      </c>
      <c r="AW439" s="26">
        <v>0</v>
      </c>
      <c r="AX439" s="19">
        <v>0</v>
      </c>
      <c r="AY439" s="19">
        <v>0</v>
      </c>
      <c r="AZ439" s="26">
        <v>1</v>
      </c>
      <c r="BA439" s="26">
        <v>1</v>
      </c>
      <c r="BB439" s="26">
        <v>-1</v>
      </c>
      <c r="BC439" s="26">
        <v>1</v>
      </c>
      <c r="BD439" s="28"/>
      <c r="BE439" s="20"/>
      <c r="BF439" s="18" t="s">
        <v>1936</v>
      </c>
      <c r="BG439" s="20"/>
      <c r="BH439" s="26"/>
      <c r="BI439" s="26">
        <v>1</v>
      </c>
      <c r="BJ439" s="26">
        <v>0</v>
      </c>
      <c r="BK439" s="26"/>
      <c r="BL439" s="26"/>
      <c r="BM439" s="26"/>
      <c r="BN439" s="20"/>
      <c r="BO439" s="20"/>
    </row>
    <row r="440" spans="1:67" ht="48" hidden="1" x14ac:dyDescent="0.2">
      <c r="A440" s="18" t="s">
        <v>248</v>
      </c>
      <c r="B440" s="20"/>
      <c r="C440" s="21" t="s">
        <v>1953</v>
      </c>
      <c r="D440" s="18" t="s">
        <v>124</v>
      </c>
      <c r="E440" s="18" t="s">
        <v>183</v>
      </c>
      <c r="F440" s="19">
        <v>1</v>
      </c>
      <c r="G440" s="19">
        <v>0</v>
      </c>
      <c r="H440" s="19">
        <v>0</v>
      </c>
      <c r="I440" s="20"/>
      <c r="J440" s="21" t="s">
        <v>1077</v>
      </c>
      <c r="K440" s="43"/>
      <c r="L440" s="21" t="s">
        <v>1938</v>
      </c>
      <c r="M440" s="25"/>
      <c r="N440" s="24">
        <f t="shared" si="127"/>
        <v>1986</v>
      </c>
      <c r="O440" s="25">
        <v>31776</v>
      </c>
      <c r="P440" s="23" t="s">
        <v>75</v>
      </c>
      <c r="Q440" s="23" t="s">
        <v>75</v>
      </c>
      <c r="R440" s="23" t="s">
        <v>75</v>
      </c>
      <c r="S440" s="23" t="s">
        <v>75</v>
      </c>
      <c r="T440" s="23" t="s">
        <v>75</v>
      </c>
      <c r="U440" s="23" t="s">
        <v>75</v>
      </c>
      <c r="V440" s="26">
        <v>1</v>
      </c>
      <c r="W440" s="19">
        <f t="shared" si="128"/>
        <v>0</v>
      </c>
      <c r="X440" s="19">
        <f t="shared" si="129"/>
        <v>0</v>
      </c>
      <c r="Y440" s="19">
        <f t="shared" si="130"/>
        <v>0</v>
      </c>
      <c r="Z440" s="26">
        <v>-1</v>
      </c>
      <c r="AA440" s="19">
        <v>-2</v>
      </c>
      <c r="AB440" s="26">
        <v>0</v>
      </c>
      <c r="AC440" s="26">
        <v>0</v>
      </c>
      <c r="AD440" s="26">
        <v>1</v>
      </c>
      <c r="AE440" s="26">
        <v>0</v>
      </c>
      <c r="AF440" s="26">
        <v>0</v>
      </c>
      <c r="AG440" s="26">
        <v>0</v>
      </c>
      <c r="AH440" s="26">
        <v>0</v>
      </c>
      <c r="AI440" s="26">
        <v>0</v>
      </c>
      <c r="AJ440" s="18" t="s">
        <v>128</v>
      </c>
      <c r="AK440" s="18" t="s">
        <v>76</v>
      </c>
      <c r="AL440" s="21" t="s">
        <v>1935</v>
      </c>
      <c r="AM440" s="19">
        <f t="shared" si="131"/>
        <v>3</v>
      </c>
      <c r="AN440" s="26">
        <v>1</v>
      </c>
      <c r="AO440" s="26">
        <v>1</v>
      </c>
      <c r="AP440" s="26">
        <v>1</v>
      </c>
      <c r="AQ440" s="26">
        <v>1</v>
      </c>
      <c r="AR440" s="26">
        <v>1</v>
      </c>
      <c r="AS440" s="26">
        <v>0</v>
      </c>
      <c r="AT440" s="19">
        <v>-2</v>
      </c>
      <c r="AU440" s="26">
        <v>-3</v>
      </c>
      <c r="AV440" s="26">
        <v>0</v>
      </c>
      <c r="AW440" s="26">
        <v>0</v>
      </c>
      <c r="AX440" s="19">
        <v>0</v>
      </c>
      <c r="AY440" s="19">
        <v>0</v>
      </c>
      <c r="AZ440" s="26">
        <v>1</v>
      </c>
      <c r="BA440" s="26">
        <v>1</v>
      </c>
      <c r="BB440" s="26">
        <v>-1</v>
      </c>
      <c r="BC440" s="26">
        <v>1</v>
      </c>
      <c r="BD440" s="28"/>
      <c r="BE440" s="20"/>
      <c r="BF440" s="18" t="s">
        <v>1936</v>
      </c>
      <c r="BG440" s="20"/>
      <c r="BH440" s="26"/>
      <c r="BI440" s="26">
        <v>1</v>
      </c>
      <c r="BJ440" s="26">
        <v>0</v>
      </c>
      <c r="BK440" s="26"/>
      <c r="BL440" s="26"/>
      <c r="BM440" s="26"/>
      <c r="BN440" s="20"/>
      <c r="BO440" s="20"/>
    </row>
    <row r="441" spans="1:67" ht="48" hidden="1" x14ac:dyDescent="0.2">
      <c r="A441" s="18" t="s">
        <v>248</v>
      </c>
      <c r="B441" s="20"/>
      <c r="C441" s="21" t="s">
        <v>1954</v>
      </c>
      <c r="D441" s="18" t="s">
        <v>124</v>
      </c>
      <c r="E441" s="18" t="s">
        <v>183</v>
      </c>
      <c r="F441" s="19">
        <v>1</v>
      </c>
      <c r="G441" s="19">
        <v>0</v>
      </c>
      <c r="H441" s="19">
        <v>0</v>
      </c>
      <c r="I441" s="20"/>
      <c r="J441" s="21" t="s">
        <v>1077</v>
      </c>
      <c r="K441" s="43"/>
      <c r="L441" s="21" t="s">
        <v>1938</v>
      </c>
      <c r="M441" s="25"/>
      <c r="N441" s="24">
        <f t="shared" si="127"/>
        <v>1986</v>
      </c>
      <c r="O441" s="25">
        <v>31776</v>
      </c>
      <c r="P441" s="23" t="s">
        <v>75</v>
      </c>
      <c r="Q441" s="23" t="s">
        <v>75</v>
      </c>
      <c r="R441" s="23" t="s">
        <v>75</v>
      </c>
      <c r="S441" s="23" t="s">
        <v>75</v>
      </c>
      <c r="T441" s="23" t="s">
        <v>75</v>
      </c>
      <c r="U441" s="23" t="s">
        <v>75</v>
      </c>
      <c r="V441" s="26">
        <v>1</v>
      </c>
      <c r="W441" s="19">
        <f t="shared" si="128"/>
        <v>0</v>
      </c>
      <c r="X441" s="19">
        <f t="shared" si="129"/>
        <v>0</v>
      </c>
      <c r="Y441" s="19">
        <f t="shared" si="130"/>
        <v>0</v>
      </c>
      <c r="Z441" s="26">
        <v>-1</v>
      </c>
      <c r="AA441" s="19">
        <v>-2</v>
      </c>
      <c r="AB441" s="26">
        <v>0</v>
      </c>
      <c r="AC441" s="26">
        <v>0</v>
      </c>
      <c r="AD441" s="26">
        <v>1</v>
      </c>
      <c r="AE441" s="26">
        <v>0</v>
      </c>
      <c r="AF441" s="26">
        <v>0</v>
      </c>
      <c r="AG441" s="26">
        <v>0</v>
      </c>
      <c r="AH441" s="26">
        <v>0</v>
      </c>
      <c r="AI441" s="26">
        <v>0</v>
      </c>
      <c r="AJ441" s="18" t="s">
        <v>128</v>
      </c>
      <c r="AK441" s="18" t="s">
        <v>76</v>
      </c>
      <c r="AL441" s="21" t="s">
        <v>1935</v>
      </c>
      <c r="AM441" s="19">
        <f t="shared" si="131"/>
        <v>3</v>
      </c>
      <c r="AN441" s="26">
        <v>1</v>
      </c>
      <c r="AO441" s="26">
        <v>1</v>
      </c>
      <c r="AP441" s="26">
        <v>1</v>
      </c>
      <c r="AQ441" s="26">
        <v>1</v>
      </c>
      <c r="AR441" s="26">
        <v>1</v>
      </c>
      <c r="AS441" s="26">
        <v>0</v>
      </c>
      <c r="AT441" s="19">
        <v>-2</v>
      </c>
      <c r="AU441" s="26">
        <v>-3</v>
      </c>
      <c r="AV441" s="26">
        <v>0</v>
      </c>
      <c r="AW441" s="26">
        <v>0</v>
      </c>
      <c r="AX441" s="19">
        <v>0</v>
      </c>
      <c r="AY441" s="19">
        <v>0</v>
      </c>
      <c r="AZ441" s="26">
        <v>1</v>
      </c>
      <c r="BA441" s="26">
        <v>1</v>
      </c>
      <c r="BB441" s="26">
        <v>-1</v>
      </c>
      <c r="BC441" s="26">
        <v>1</v>
      </c>
      <c r="BD441" s="28"/>
      <c r="BE441" s="20"/>
      <c r="BF441" s="18" t="s">
        <v>1936</v>
      </c>
      <c r="BG441" s="20"/>
      <c r="BH441" s="26"/>
      <c r="BI441" s="26">
        <v>1</v>
      </c>
      <c r="BJ441" s="26">
        <v>0</v>
      </c>
      <c r="BK441" s="26"/>
      <c r="BL441" s="26"/>
      <c r="BM441" s="26"/>
      <c r="BN441" s="20"/>
      <c r="BO441" s="20"/>
    </row>
    <row r="442" spans="1:67" ht="48" hidden="1" x14ac:dyDescent="0.2">
      <c r="A442" s="18" t="s">
        <v>248</v>
      </c>
      <c r="B442" s="20"/>
      <c r="C442" s="21" t="s">
        <v>1955</v>
      </c>
      <c r="D442" s="18" t="s">
        <v>124</v>
      </c>
      <c r="E442" s="18" t="s">
        <v>183</v>
      </c>
      <c r="F442" s="19">
        <v>1</v>
      </c>
      <c r="G442" s="19">
        <v>0</v>
      </c>
      <c r="H442" s="19">
        <v>0</v>
      </c>
      <c r="I442" s="20"/>
      <c r="J442" s="21" t="s">
        <v>1077</v>
      </c>
      <c r="K442" s="43"/>
      <c r="L442" s="21" t="s">
        <v>1938</v>
      </c>
      <c r="M442" s="25"/>
      <c r="N442" s="24">
        <f t="shared" si="127"/>
        <v>1986</v>
      </c>
      <c r="O442" s="25">
        <v>31776</v>
      </c>
      <c r="P442" s="23" t="s">
        <v>75</v>
      </c>
      <c r="Q442" s="23" t="s">
        <v>75</v>
      </c>
      <c r="R442" s="23" t="s">
        <v>75</v>
      </c>
      <c r="S442" s="23" t="s">
        <v>75</v>
      </c>
      <c r="T442" s="23" t="s">
        <v>75</v>
      </c>
      <c r="U442" s="23" t="s">
        <v>75</v>
      </c>
      <c r="V442" s="26">
        <v>1</v>
      </c>
      <c r="W442" s="19">
        <f t="shared" si="128"/>
        <v>0</v>
      </c>
      <c r="X442" s="19">
        <f t="shared" si="129"/>
        <v>0</v>
      </c>
      <c r="Y442" s="19">
        <f t="shared" si="130"/>
        <v>0</v>
      </c>
      <c r="Z442" s="26">
        <v>-1</v>
      </c>
      <c r="AA442" s="19">
        <v>-2</v>
      </c>
      <c r="AB442" s="26">
        <v>0</v>
      </c>
      <c r="AC442" s="26">
        <v>0</v>
      </c>
      <c r="AD442" s="26">
        <v>1</v>
      </c>
      <c r="AE442" s="26">
        <v>0</v>
      </c>
      <c r="AF442" s="26">
        <v>0</v>
      </c>
      <c r="AG442" s="26">
        <v>0</v>
      </c>
      <c r="AH442" s="26">
        <v>0</v>
      </c>
      <c r="AI442" s="26">
        <v>0</v>
      </c>
      <c r="AJ442" s="18" t="s">
        <v>128</v>
      </c>
      <c r="AK442" s="18" t="s">
        <v>76</v>
      </c>
      <c r="AL442" s="21" t="s">
        <v>1935</v>
      </c>
      <c r="AM442" s="19">
        <f t="shared" si="131"/>
        <v>3</v>
      </c>
      <c r="AN442" s="26">
        <v>1</v>
      </c>
      <c r="AO442" s="26">
        <v>1</v>
      </c>
      <c r="AP442" s="26">
        <v>1</v>
      </c>
      <c r="AQ442" s="26">
        <v>1</v>
      </c>
      <c r="AR442" s="26">
        <v>1</v>
      </c>
      <c r="AS442" s="26">
        <v>0</v>
      </c>
      <c r="AT442" s="19">
        <v>-2</v>
      </c>
      <c r="AU442" s="26">
        <v>-3</v>
      </c>
      <c r="AV442" s="26">
        <v>0</v>
      </c>
      <c r="AW442" s="26">
        <v>0</v>
      </c>
      <c r="AX442" s="19">
        <v>0</v>
      </c>
      <c r="AY442" s="19">
        <v>0</v>
      </c>
      <c r="AZ442" s="26">
        <v>1</v>
      </c>
      <c r="BA442" s="26">
        <v>1</v>
      </c>
      <c r="BB442" s="26">
        <v>-1</v>
      </c>
      <c r="BC442" s="26">
        <v>1</v>
      </c>
      <c r="BD442" s="28"/>
      <c r="BE442" s="20"/>
      <c r="BF442" s="18" t="s">
        <v>1936</v>
      </c>
      <c r="BG442" s="20"/>
      <c r="BH442" s="26"/>
      <c r="BI442" s="26">
        <v>1</v>
      </c>
      <c r="BJ442" s="26">
        <v>0</v>
      </c>
      <c r="BK442" s="26"/>
      <c r="BL442" s="26"/>
      <c r="BM442" s="26"/>
      <c r="BN442" s="20"/>
      <c r="BO442" s="20"/>
    </row>
    <row r="443" spans="1:67" ht="48" hidden="1" x14ac:dyDescent="0.2">
      <c r="A443" s="18" t="s">
        <v>248</v>
      </c>
      <c r="B443" s="20"/>
      <c r="C443" s="21" t="s">
        <v>1956</v>
      </c>
      <c r="D443" s="18" t="s">
        <v>124</v>
      </c>
      <c r="E443" s="18" t="s">
        <v>183</v>
      </c>
      <c r="F443" s="19">
        <v>1</v>
      </c>
      <c r="G443" s="19">
        <v>0</v>
      </c>
      <c r="H443" s="19">
        <v>0</v>
      </c>
      <c r="I443" s="20"/>
      <c r="J443" s="21" t="s">
        <v>1077</v>
      </c>
      <c r="K443" s="43"/>
      <c r="L443" s="21" t="s">
        <v>1938</v>
      </c>
      <c r="M443" s="25"/>
      <c r="N443" s="24">
        <f t="shared" si="127"/>
        <v>1986</v>
      </c>
      <c r="O443" s="25">
        <v>31776</v>
      </c>
      <c r="P443" s="23" t="s">
        <v>75</v>
      </c>
      <c r="Q443" s="23" t="s">
        <v>75</v>
      </c>
      <c r="R443" s="23" t="s">
        <v>75</v>
      </c>
      <c r="S443" s="23" t="s">
        <v>75</v>
      </c>
      <c r="T443" s="23" t="s">
        <v>75</v>
      </c>
      <c r="U443" s="23" t="s">
        <v>75</v>
      </c>
      <c r="V443" s="26">
        <v>1</v>
      </c>
      <c r="W443" s="19">
        <f t="shared" si="128"/>
        <v>0</v>
      </c>
      <c r="X443" s="19">
        <f t="shared" si="129"/>
        <v>0</v>
      </c>
      <c r="Y443" s="19">
        <f t="shared" si="130"/>
        <v>0</v>
      </c>
      <c r="Z443" s="26">
        <v>-1</v>
      </c>
      <c r="AA443" s="19">
        <v>-2</v>
      </c>
      <c r="AB443" s="26">
        <v>0</v>
      </c>
      <c r="AC443" s="26">
        <v>0</v>
      </c>
      <c r="AD443" s="26">
        <v>1</v>
      </c>
      <c r="AE443" s="26">
        <v>0</v>
      </c>
      <c r="AF443" s="26">
        <v>0</v>
      </c>
      <c r="AG443" s="26">
        <v>0</v>
      </c>
      <c r="AH443" s="26">
        <v>0</v>
      </c>
      <c r="AI443" s="26">
        <v>0</v>
      </c>
      <c r="AJ443" s="18" t="s">
        <v>128</v>
      </c>
      <c r="AK443" s="18" t="s">
        <v>76</v>
      </c>
      <c r="AL443" s="21" t="s">
        <v>1935</v>
      </c>
      <c r="AM443" s="19">
        <f t="shared" si="131"/>
        <v>3</v>
      </c>
      <c r="AN443" s="26">
        <v>1</v>
      </c>
      <c r="AO443" s="26">
        <v>1</v>
      </c>
      <c r="AP443" s="26">
        <v>1</v>
      </c>
      <c r="AQ443" s="26">
        <v>1</v>
      </c>
      <c r="AR443" s="26">
        <v>1</v>
      </c>
      <c r="AS443" s="26">
        <v>0</v>
      </c>
      <c r="AT443" s="19">
        <v>-2</v>
      </c>
      <c r="AU443" s="26">
        <v>-3</v>
      </c>
      <c r="AV443" s="26">
        <v>0</v>
      </c>
      <c r="AW443" s="26">
        <v>0</v>
      </c>
      <c r="AX443" s="19">
        <v>0</v>
      </c>
      <c r="AY443" s="19">
        <v>0</v>
      </c>
      <c r="AZ443" s="26">
        <v>1</v>
      </c>
      <c r="BA443" s="26">
        <v>1</v>
      </c>
      <c r="BB443" s="26">
        <v>-1</v>
      </c>
      <c r="BC443" s="26">
        <v>1</v>
      </c>
      <c r="BD443" s="28"/>
      <c r="BE443" s="20"/>
      <c r="BF443" s="18" t="s">
        <v>1936</v>
      </c>
      <c r="BG443" s="20"/>
      <c r="BH443" s="26"/>
      <c r="BI443" s="26">
        <v>1</v>
      </c>
      <c r="BJ443" s="26">
        <v>0</v>
      </c>
      <c r="BK443" s="26"/>
      <c r="BL443" s="26"/>
      <c r="BM443" s="26"/>
      <c r="BN443" s="20"/>
      <c r="BO443" s="20"/>
    </row>
    <row r="444" spans="1:67" ht="48" hidden="1" x14ac:dyDescent="0.2">
      <c r="A444" s="18" t="s">
        <v>248</v>
      </c>
      <c r="B444" s="20"/>
      <c r="C444" s="21" t="s">
        <v>1957</v>
      </c>
      <c r="D444" s="18" t="s">
        <v>124</v>
      </c>
      <c r="E444" s="18" t="s">
        <v>183</v>
      </c>
      <c r="F444" s="19">
        <v>1</v>
      </c>
      <c r="G444" s="19">
        <v>0</v>
      </c>
      <c r="H444" s="19">
        <v>0</v>
      </c>
      <c r="I444" s="20"/>
      <c r="J444" s="21" t="s">
        <v>1077</v>
      </c>
      <c r="K444" s="43"/>
      <c r="L444" s="21" t="s">
        <v>1938</v>
      </c>
      <c r="M444" s="25"/>
      <c r="N444" s="24">
        <f t="shared" si="127"/>
        <v>1986</v>
      </c>
      <c r="O444" s="25">
        <v>31776</v>
      </c>
      <c r="P444" s="23" t="s">
        <v>75</v>
      </c>
      <c r="Q444" s="23" t="s">
        <v>75</v>
      </c>
      <c r="R444" s="23" t="s">
        <v>75</v>
      </c>
      <c r="S444" s="23" t="s">
        <v>75</v>
      </c>
      <c r="T444" s="23" t="s">
        <v>75</v>
      </c>
      <c r="U444" s="23" t="s">
        <v>75</v>
      </c>
      <c r="V444" s="26">
        <v>1</v>
      </c>
      <c r="W444" s="19">
        <f t="shared" si="128"/>
        <v>0</v>
      </c>
      <c r="X444" s="19">
        <f t="shared" si="129"/>
        <v>0</v>
      </c>
      <c r="Y444" s="19">
        <f t="shared" si="130"/>
        <v>0</v>
      </c>
      <c r="Z444" s="26">
        <v>-1</v>
      </c>
      <c r="AA444" s="19">
        <v>-2</v>
      </c>
      <c r="AB444" s="26">
        <v>0</v>
      </c>
      <c r="AC444" s="26">
        <v>0</v>
      </c>
      <c r="AD444" s="26">
        <v>1</v>
      </c>
      <c r="AE444" s="26">
        <v>0</v>
      </c>
      <c r="AF444" s="26">
        <v>0</v>
      </c>
      <c r="AG444" s="26">
        <v>0</v>
      </c>
      <c r="AH444" s="26">
        <v>0</v>
      </c>
      <c r="AI444" s="26">
        <v>0</v>
      </c>
      <c r="AJ444" s="18" t="s">
        <v>128</v>
      </c>
      <c r="AK444" s="18" t="s">
        <v>76</v>
      </c>
      <c r="AL444" s="21" t="s">
        <v>1935</v>
      </c>
      <c r="AM444" s="19">
        <f t="shared" si="131"/>
        <v>3</v>
      </c>
      <c r="AN444" s="26">
        <v>1</v>
      </c>
      <c r="AO444" s="26">
        <v>1</v>
      </c>
      <c r="AP444" s="26">
        <v>1</v>
      </c>
      <c r="AQ444" s="26">
        <v>1</v>
      </c>
      <c r="AR444" s="26">
        <v>1</v>
      </c>
      <c r="AS444" s="26">
        <v>0</v>
      </c>
      <c r="AT444" s="19">
        <v>-2</v>
      </c>
      <c r="AU444" s="26">
        <v>-3</v>
      </c>
      <c r="AV444" s="26">
        <v>0</v>
      </c>
      <c r="AW444" s="26">
        <v>0</v>
      </c>
      <c r="AX444" s="19">
        <v>0</v>
      </c>
      <c r="AY444" s="19">
        <v>0</v>
      </c>
      <c r="AZ444" s="26">
        <v>1</v>
      </c>
      <c r="BA444" s="26">
        <v>1</v>
      </c>
      <c r="BB444" s="26">
        <v>-1</v>
      </c>
      <c r="BC444" s="26">
        <v>1</v>
      </c>
      <c r="BD444" s="28"/>
      <c r="BE444" s="20"/>
      <c r="BF444" s="18" t="s">
        <v>1936</v>
      </c>
      <c r="BG444" s="20"/>
      <c r="BH444" s="26"/>
      <c r="BI444" s="26">
        <v>1</v>
      </c>
      <c r="BJ444" s="26">
        <v>0</v>
      </c>
      <c r="BK444" s="26"/>
      <c r="BL444" s="26"/>
      <c r="BM444" s="26"/>
      <c r="BN444" s="20"/>
      <c r="BO444" s="20"/>
    </row>
    <row r="445" spans="1:67" ht="48" hidden="1" x14ac:dyDescent="0.2">
      <c r="A445" s="18" t="s">
        <v>248</v>
      </c>
      <c r="B445" s="20"/>
      <c r="C445" s="21" t="s">
        <v>1958</v>
      </c>
      <c r="D445" s="18" t="s">
        <v>124</v>
      </c>
      <c r="E445" s="18" t="s">
        <v>183</v>
      </c>
      <c r="F445" s="19">
        <v>1</v>
      </c>
      <c r="G445" s="19">
        <v>0</v>
      </c>
      <c r="H445" s="19">
        <v>0</v>
      </c>
      <c r="I445" s="20"/>
      <c r="J445" s="21" t="s">
        <v>1077</v>
      </c>
      <c r="K445" s="43"/>
      <c r="L445" s="21" t="s">
        <v>1938</v>
      </c>
      <c r="M445" s="25"/>
      <c r="N445" s="24">
        <f t="shared" si="127"/>
        <v>1986</v>
      </c>
      <c r="O445" s="25">
        <v>31776</v>
      </c>
      <c r="P445" s="23" t="s">
        <v>75</v>
      </c>
      <c r="Q445" s="23" t="s">
        <v>75</v>
      </c>
      <c r="R445" s="23" t="s">
        <v>75</v>
      </c>
      <c r="S445" s="23" t="s">
        <v>75</v>
      </c>
      <c r="T445" s="23" t="s">
        <v>75</v>
      </c>
      <c r="U445" s="23" t="s">
        <v>75</v>
      </c>
      <c r="V445" s="26">
        <v>1</v>
      </c>
      <c r="W445" s="19">
        <f t="shared" si="128"/>
        <v>0</v>
      </c>
      <c r="X445" s="19">
        <f t="shared" si="129"/>
        <v>0</v>
      </c>
      <c r="Y445" s="19">
        <f t="shared" si="130"/>
        <v>0</v>
      </c>
      <c r="Z445" s="26">
        <v>-1</v>
      </c>
      <c r="AA445" s="19">
        <v>-2</v>
      </c>
      <c r="AB445" s="26">
        <v>0</v>
      </c>
      <c r="AC445" s="26">
        <v>0</v>
      </c>
      <c r="AD445" s="26">
        <v>1</v>
      </c>
      <c r="AE445" s="26">
        <v>0</v>
      </c>
      <c r="AF445" s="26">
        <v>0</v>
      </c>
      <c r="AG445" s="26">
        <v>0</v>
      </c>
      <c r="AH445" s="26">
        <v>0</v>
      </c>
      <c r="AI445" s="26">
        <v>0</v>
      </c>
      <c r="AJ445" s="18" t="s">
        <v>128</v>
      </c>
      <c r="AK445" s="18" t="s">
        <v>76</v>
      </c>
      <c r="AL445" s="21" t="s">
        <v>1935</v>
      </c>
      <c r="AM445" s="19">
        <f t="shared" si="131"/>
        <v>3</v>
      </c>
      <c r="AN445" s="26">
        <v>1</v>
      </c>
      <c r="AO445" s="26">
        <v>1</v>
      </c>
      <c r="AP445" s="26">
        <v>1</v>
      </c>
      <c r="AQ445" s="26">
        <v>1</v>
      </c>
      <c r="AR445" s="26">
        <v>1</v>
      </c>
      <c r="AS445" s="26">
        <v>0</v>
      </c>
      <c r="AT445" s="19">
        <v>-2</v>
      </c>
      <c r="AU445" s="26">
        <v>-3</v>
      </c>
      <c r="AV445" s="26">
        <v>0</v>
      </c>
      <c r="AW445" s="26">
        <v>0</v>
      </c>
      <c r="AX445" s="19">
        <v>0</v>
      </c>
      <c r="AY445" s="19">
        <v>0</v>
      </c>
      <c r="AZ445" s="26">
        <v>1</v>
      </c>
      <c r="BA445" s="26">
        <v>1</v>
      </c>
      <c r="BB445" s="26">
        <v>-1</v>
      </c>
      <c r="BC445" s="26">
        <v>1</v>
      </c>
      <c r="BD445" s="28"/>
      <c r="BE445" s="20"/>
      <c r="BF445" s="18" t="s">
        <v>1936</v>
      </c>
      <c r="BG445" s="20"/>
      <c r="BH445" s="26"/>
      <c r="BI445" s="26">
        <v>1</v>
      </c>
      <c r="BJ445" s="26">
        <v>0</v>
      </c>
      <c r="BK445" s="26"/>
      <c r="BL445" s="26"/>
      <c r="BM445" s="26"/>
      <c r="BN445" s="20"/>
      <c r="BO445" s="20"/>
    </row>
    <row r="446" spans="1:67" ht="48" hidden="1" x14ac:dyDescent="0.2">
      <c r="A446" s="18" t="s">
        <v>248</v>
      </c>
      <c r="B446" s="20"/>
      <c r="C446" s="21" t="s">
        <v>1959</v>
      </c>
      <c r="D446" s="18" t="s">
        <v>124</v>
      </c>
      <c r="E446" s="18" t="s">
        <v>183</v>
      </c>
      <c r="F446" s="19">
        <v>1</v>
      </c>
      <c r="G446" s="19">
        <v>0</v>
      </c>
      <c r="H446" s="19">
        <v>0</v>
      </c>
      <c r="I446" s="20"/>
      <c r="J446" s="21" t="s">
        <v>1077</v>
      </c>
      <c r="K446" s="43"/>
      <c r="L446" s="21" t="s">
        <v>1938</v>
      </c>
      <c r="M446" s="25"/>
      <c r="N446" s="24">
        <f t="shared" si="127"/>
        <v>1986</v>
      </c>
      <c r="O446" s="25">
        <v>31776</v>
      </c>
      <c r="P446" s="23" t="s">
        <v>75</v>
      </c>
      <c r="Q446" s="23" t="s">
        <v>75</v>
      </c>
      <c r="R446" s="23" t="s">
        <v>75</v>
      </c>
      <c r="S446" s="23" t="s">
        <v>75</v>
      </c>
      <c r="T446" s="23" t="s">
        <v>75</v>
      </c>
      <c r="U446" s="23" t="s">
        <v>75</v>
      </c>
      <c r="V446" s="26">
        <v>1</v>
      </c>
      <c r="W446" s="19">
        <f t="shared" si="128"/>
        <v>0</v>
      </c>
      <c r="X446" s="19">
        <f t="shared" si="129"/>
        <v>0</v>
      </c>
      <c r="Y446" s="19">
        <f t="shared" si="130"/>
        <v>0</v>
      </c>
      <c r="Z446" s="26">
        <v>-1</v>
      </c>
      <c r="AA446" s="19">
        <v>-2</v>
      </c>
      <c r="AB446" s="26">
        <v>0</v>
      </c>
      <c r="AC446" s="26">
        <v>0</v>
      </c>
      <c r="AD446" s="26">
        <v>1</v>
      </c>
      <c r="AE446" s="26">
        <v>0</v>
      </c>
      <c r="AF446" s="26">
        <v>0</v>
      </c>
      <c r="AG446" s="26">
        <v>0</v>
      </c>
      <c r="AH446" s="26">
        <v>0</v>
      </c>
      <c r="AI446" s="26">
        <v>0</v>
      </c>
      <c r="AJ446" s="18" t="s">
        <v>128</v>
      </c>
      <c r="AK446" s="18" t="s">
        <v>76</v>
      </c>
      <c r="AL446" s="21" t="s">
        <v>1935</v>
      </c>
      <c r="AM446" s="19">
        <f t="shared" si="131"/>
        <v>3</v>
      </c>
      <c r="AN446" s="26">
        <v>1</v>
      </c>
      <c r="AO446" s="26">
        <v>1</v>
      </c>
      <c r="AP446" s="26">
        <v>1</v>
      </c>
      <c r="AQ446" s="26">
        <v>1</v>
      </c>
      <c r="AR446" s="26">
        <v>1</v>
      </c>
      <c r="AS446" s="26">
        <v>0</v>
      </c>
      <c r="AT446" s="19">
        <v>-2</v>
      </c>
      <c r="AU446" s="26">
        <v>-3</v>
      </c>
      <c r="AV446" s="26">
        <v>0</v>
      </c>
      <c r="AW446" s="26">
        <v>0</v>
      </c>
      <c r="AX446" s="19">
        <v>0</v>
      </c>
      <c r="AY446" s="19">
        <v>0</v>
      </c>
      <c r="AZ446" s="26">
        <v>1</v>
      </c>
      <c r="BA446" s="26">
        <v>1</v>
      </c>
      <c r="BB446" s="26">
        <v>-1</v>
      </c>
      <c r="BC446" s="26">
        <v>1</v>
      </c>
      <c r="BD446" s="28"/>
      <c r="BE446" s="20"/>
      <c r="BF446" s="18" t="s">
        <v>1936</v>
      </c>
      <c r="BG446" s="20"/>
      <c r="BH446" s="26"/>
      <c r="BI446" s="26">
        <v>1</v>
      </c>
      <c r="BJ446" s="26">
        <v>0</v>
      </c>
      <c r="BK446" s="26"/>
      <c r="BL446" s="26"/>
      <c r="BM446" s="26"/>
      <c r="BN446" s="20"/>
      <c r="BO446" s="20"/>
    </row>
    <row r="447" spans="1:67" ht="48" hidden="1" x14ac:dyDescent="0.2">
      <c r="A447" s="18" t="s">
        <v>248</v>
      </c>
      <c r="B447" s="20"/>
      <c r="C447" s="21" t="s">
        <v>1960</v>
      </c>
      <c r="D447" s="18" t="s">
        <v>124</v>
      </c>
      <c r="E447" s="18" t="s">
        <v>183</v>
      </c>
      <c r="F447" s="19">
        <v>1</v>
      </c>
      <c r="G447" s="19">
        <v>0</v>
      </c>
      <c r="H447" s="19">
        <v>0</v>
      </c>
      <c r="I447" s="20"/>
      <c r="J447" s="21" t="s">
        <v>1077</v>
      </c>
      <c r="K447" s="43"/>
      <c r="L447" s="21" t="s">
        <v>1938</v>
      </c>
      <c r="M447" s="25"/>
      <c r="N447" s="24">
        <f t="shared" si="127"/>
        <v>1986</v>
      </c>
      <c r="O447" s="25">
        <v>31776</v>
      </c>
      <c r="P447" s="23" t="s">
        <v>75</v>
      </c>
      <c r="Q447" s="23" t="s">
        <v>75</v>
      </c>
      <c r="R447" s="23" t="s">
        <v>75</v>
      </c>
      <c r="S447" s="23" t="s">
        <v>75</v>
      </c>
      <c r="T447" s="23" t="s">
        <v>75</v>
      </c>
      <c r="U447" s="23" t="s">
        <v>75</v>
      </c>
      <c r="V447" s="26">
        <v>1</v>
      </c>
      <c r="W447" s="19">
        <f t="shared" si="128"/>
        <v>0</v>
      </c>
      <c r="X447" s="19">
        <f t="shared" si="129"/>
        <v>0</v>
      </c>
      <c r="Y447" s="19">
        <f t="shared" si="130"/>
        <v>0</v>
      </c>
      <c r="Z447" s="26">
        <v>-1</v>
      </c>
      <c r="AA447" s="19">
        <v>-2</v>
      </c>
      <c r="AB447" s="26">
        <v>0</v>
      </c>
      <c r="AC447" s="26">
        <v>0</v>
      </c>
      <c r="AD447" s="26">
        <v>1</v>
      </c>
      <c r="AE447" s="26">
        <v>0</v>
      </c>
      <c r="AF447" s="26">
        <v>0</v>
      </c>
      <c r="AG447" s="26">
        <v>0</v>
      </c>
      <c r="AH447" s="26">
        <v>0</v>
      </c>
      <c r="AI447" s="26">
        <v>0</v>
      </c>
      <c r="AJ447" s="18" t="s">
        <v>128</v>
      </c>
      <c r="AK447" s="18" t="s">
        <v>76</v>
      </c>
      <c r="AL447" s="21" t="s">
        <v>1935</v>
      </c>
      <c r="AM447" s="19">
        <f t="shared" si="131"/>
        <v>3</v>
      </c>
      <c r="AN447" s="26">
        <v>1</v>
      </c>
      <c r="AO447" s="26">
        <v>1</v>
      </c>
      <c r="AP447" s="26">
        <v>1</v>
      </c>
      <c r="AQ447" s="26">
        <v>1</v>
      </c>
      <c r="AR447" s="26">
        <v>1</v>
      </c>
      <c r="AS447" s="26">
        <v>0</v>
      </c>
      <c r="AT447" s="19">
        <v>-2</v>
      </c>
      <c r="AU447" s="26">
        <v>-3</v>
      </c>
      <c r="AV447" s="26">
        <v>0</v>
      </c>
      <c r="AW447" s="26">
        <v>0</v>
      </c>
      <c r="AX447" s="19">
        <v>0</v>
      </c>
      <c r="AY447" s="19">
        <v>0</v>
      </c>
      <c r="AZ447" s="26">
        <v>1</v>
      </c>
      <c r="BA447" s="26">
        <v>1</v>
      </c>
      <c r="BB447" s="26">
        <v>-1</v>
      </c>
      <c r="BC447" s="26">
        <v>1</v>
      </c>
      <c r="BD447" s="28"/>
      <c r="BE447" s="20"/>
      <c r="BF447" s="18" t="s">
        <v>1936</v>
      </c>
      <c r="BG447" s="20"/>
      <c r="BH447" s="26"/>
      <c r="BI447" s="26">
        <v>1</v>
      </c>
      <c r="BJ447" s="26">
        <v>0</v>
      </c>
      <c r="BK447" s="26"/>
      <c r="BL447" s="26"/>
      <c r="BM447" s="26"/>
      <c r="BN447" s="20"/>
      <c r="BO447" s="20"/>
    </row>
    <row r="448" spans="1:67" ht="48" hidden="1" x14ac:dyDescent="0.2">
      <c r="A448" s="18" t="s">
        <v>248</v>
      </c>
      <c r="B448" s="20"/>
      <c r="C448" s="21" t="s">
        <v>1961</v>
      </c>
      <c r="D448" s="18" t="s">
        <v>124</v>
      </c>
      <c r="E448" s="18" t="s">
        <v>183</v>
      </c>
      <c r="F448" s="19">
        <v>1</v>
      </c>
      <c r="G448" s="19">
        <v>0</v>
      </c>
      <c r="H448" s="19">
        <v>0</v>
      </c>
      <c r="I448" s="20"/>
      <c r="J448" s="21" t="s">
        <v>1077</v>
      </c>
      <c r="K448" s="43"/>
      <c r="L448" s="21" t="s">
        <v>1938</v>
      </c>
      <c r="M448" s="25"/>
      <c r="N448" s="24">
        <f t="shared" si="127"/>
        <v>1986</v>
      </c>
      <c r="O448" s="25">
        <v>31776</v>
      </c>
      <c r="P448" s="23" t="s">
        <v>75</v>
      </c>
      <c r="Q448" s="23" t="s">
        <v>75</v>
      </c>
      <c r="R448" s="23" t="s">
        <v>75</v>
      </c>
      <c r="S448" s="23" t="s">
        <v>75</v>
      </c>
      <c r="T448" s="23" t="s">
        <v>75</v>
      </c>
      <c r="U448" s="23" t="s">
        <v>75</v>
      </c>
      <c r="V448" s="26">
        <v>1</v>
      </c>
      <c r="W448" s="19">
        <f t="shared" si="128"/>
        <v>0</v>
      </c>
      <c r="X448" s="19">
        <f t="shared" si="129"/>
        <v>0</v>
      </c>
      <c r="Y448" s="19">
        <f t="shared" si="130"/>
        <v>0</v>
      </c>
      <c r="Z448" s="26">
        <v>-1</v>
      </c>
      <c r="AA448" s="19">
        <v>-2</v>
      </c>
      <c r="AB448" s="26">
        <v>0</v>
      </c>
      <c r="AC448" s="26">
        <v>0</v>
      </c>
      <c r="AD448" s="26">
        <v>1</v>
      </c>
      <c r="AE448" s="26">
        <v>0</v>
      </c>
      <c r="AF448" s="26">
        <v>0</v>
      </c>
      <c r="AG448" s="26">
        <v>0</v>
      </c>
      <c r="AH448" s="26">
        <v>0</v>
      </c>
      <c r="AI448" s="26">
        <v>0</v>
      </c>
      <c r="AJ448" s="18" t="s">
        <v>128</v>
      </c>
      <c r="AK448" s="18" t="s">
        <v>76</v>
      </c>
      <c r="AL448" s="21" t="s">
        <v>1935</v>
      </c>
      <c r="AM448" s="19">
        <f t="shared" si="131"/>
        <v>3</v>
      </c>
      <c r="AN448" s="26">
        <v>1</v>
      </c>
      <c r="AO448" s="26">
        <v>1</v>
      </c>
      <c r="AP448" s="26">
        <v>1</v>
      </c>
      <c r="AQ448" s="26">
        <v>1</v>
      </c>
      <c r="AR448" s="26">
        <v>1</v>
      </c>
      <c r="AS448" s="26">
        <v>0</v>
      </c>
      <c r="AT448" s="19">
        <v>-2</v>
      </c>
      <c r="AU448" s="26">
        <v>-3</v>
      </c>
      <c r="AV448" s="26">
        <v>0</v>
      </c>
      <c r="AW448" s="26">
        <v>0</v>
      </c>
      <c r="AX448" s="19">
        <v>0</v>
      </c>
      <c r="AY448" s="19">
        <v>0</v>
      </c>
      <c r="AZ448" s="26">
        <v>1</v>
      </c>
      <c r="BA448" s="26">
        <v>1</v>
      </c>
      <c r="BB448" s="26">
        <v>-1</v>
      </c>
      <c r="BC448" s="26">
        <v>1</v>
      </c>
      <c r="BD448" s="28"/>
      <c r="BE448" s="20"/>
      <c r="BF448" s="18" t="s">
        <v>1936</v>
      </c>
      <c r="BG448" s="20"/>
      <c r="BH448" s="26"/>
      <c r="BI448" s="26">
        <v>1</v>
      </c>
      <c r="BJ448" s="26">
        <v>0</v>
      </c>
      <c r="BK448" s="26"/>
      <c r="BL448" s="26"/>
      <c r="BM448" s="26"/>
      <c r="BN448" s="20"/>
      <c r="BO448" s="20"/>
    </row>
    <row r="449" spans="1:67" ht="64" hidden="1" x14ac:dyDescent="0.2">
      <c r="A449" s="17" t="s">
        <v>78</v>
      </c>
      <c r="B449" s="42"/>
      <c r="C449" s="64" t="s">
        <v>2404</v>
      </c>
      <c r="D449" s="18" t="s">
        <v>409</v>
      </c>
      <c r="E449" s="18" t="s">
        <v>302</v>
      </c>
      <c r="F449" s="19">
        <v>1</v>
      </c>
      <c r="G449" s="19">
        <v>0</v>
      </c>
      <c r="H449" s="19">
        <v>0</v>
      </c>
      <c r="I449" s="20"/>
      <c r="J449" s="21" t="s">
        <v>472</v>
      </c>
      <c r="K449" s="22" t="s">
        <v>2311</v>
      </c>
      <c r="L449" s="18" t="s">
        <v>2312</v>
      </c>
      <c r="M449" s="25"/>
      <c r="N449" s="24">
        <f t="shared" si="127"/>
        <v>1992</v>
      </c>
      <c r="O449" s="25">
        <v>33604</v>
      </c>
      <c r="P449" s="23" t="s">
        <v>75</v>
      </c>
      <c r="Q449" s="23" t="s">
        <v>75</v>
      </c>
      <c r="R449" s="23" t="s">
        <v>75</v>
      </c>
      <c r="S449" s="23" t="s">
        <v>75</v>
      </c>
      <c r="T449" s="23" t="s">
        <v>75</v>
      </c>
      <c r="U449" s="23" t="s">
        <v>75</v>
      </c>
      <c r="V449" s="26">
        <v>1</v>
      </c>
      <c r="W449" s="19">
        <f t="shared" si="128"/>
        <v>0</v>
      </c>
      <c r="X449" s="19">
        <f t="shared" si="129"/>
        <v>0</v>
      </c>
      <c r="Y449" s="19">
        <f t="shared" si="130"/>
        <v>0</v>
      </c>
      <c r="Z449" s="26">
        <v>-1</v>
      </c>
      <c r="AA449" s="19">
        <v>-2</v>
      </c>
      <c r="AB449" s="26">
        <v>0</v>
      </c>
      <c r="AC449" s="26">
        <v>1</v>
      </c>
      <c r="AD449" s="26">
        <v>0</v>
      </c>
      <c r="AE449" s="26">
        <v>0</v>
      </c>
      <c r="AF449" s="26">
        <v>0</v>
      </c>
      <c r="AG449" s="19">
        <v>0</v>
      </c>
      <c r="AH449" s="26">
        <v>1</v>
      </c>
      <c r="AI449" s="26">
        <v>0</v>
      </c>
      <c r="AJ449" s="18" t="s">
        <v>97</v>
      </c>
      <c r="AK449" s="18" t="s">
        <v>77</v>
      </c>
      <c r="AL449" s="21" t="s">
        <v>2313</v>
      </c>
      <c r="AM449" s="19">
        <v>4</v>
      </c>
      <c r="AN449" s="26">
        <v>-1</v>
      </c>
      <c r="AO449" s="26">
        <v>-1</v>
      </c>
      <c r="AP449" s="26">
        <v>-1</v>
      </c>
      <c r="AQ449" s="26">
        <v>-1</v>
      </c>
      <c r="AR449" s="26">
        <v>-1</v>
      </c>
      <c r="AS449" s="26">
        <v>0</v>
      </c>
      <c r="AT449" s="19">
        <v>-2</v>
      </c>
      <c r="AU449" s="26">
        <v>-3</v>
      </c>
      <c r="AV449" s="26">
        <v>0</v>
      </c>
      <c r="AW449" s="26">
        <v>0</v>
      </c>
      <c r="AX449" s="19">
        <v>0</v>
      </c>
      <c r="AY449" s="19">
        <v>0</v>
      </c>
      <c r="AZ449" s="26">
        <v>1</v>
      </c>
      <c r="BA449" s="26">
        <v>1</v>
      </c>
      <c r="BB449" s="26">
        <v>-1</v>
      </c>
      <c r="BC449" s="26">
        <v>-1</v>
      </c>
      <c r="BD449" s="28"/>
      <c r="BE449" s="20"/>
      <c r="BF449" s="26"/>
      <c r="BG449" s="26"/>
      <c r="BH449" s="26"/>
      <c r="BI449" s="26">
        <v>1</v>
      </c>
      <c r="BJ449" s="26">
        <v>-1</v>
      </c>
      <c r="BK449" s="26"/>
      <c r="BL449" s="26"/>
      <c r="BM449" s="26"/>
      <c r="BN449" s="20"/>
      <c r="BO449" s="20"/>
    </row>
    <row r="450" spans="1:67" ht="64" hidden="1" x14ac:dyDescent="0.2">
      <c r="A450" s="17" t="s">
        <v>3373</v>
      </c>
      <c r="B450" s="42"/>
      <c r="C450" s="64" t="s">
        <v>2404</v>
      </c>
      <c r="D450" s="384" t="s">
        <v>2875</v>
      </c>
      <c r="E450" s="384" t="s">
        <v>210</v>
      </c>
      <c r="F450" s="19">
        <v>1</v>
      </c>
      <c r="G450" s="19">
        <v>1</v>
      </c>
      <c r="H450" s="19">
        <v>1</v>
      </c>
      <c r="I450" s="20"/>
      <c r="J450" s="375" t="s">
        <v>472</v>
      </c>
      <c r="K450" s="22"/>
      <c r="L450" s="375" t="s">
        <v>3384</v>
      </c>
      <c r="M450" s="512">
        <v>1992</v>
      </c>
      <c r="N450" s="24">
        <v>2008</v>
      </c>
      <c r="O450" s="508">
        <v>39448</v>
      </c>
      <c r="P450" s="404" t="s">
        <v>75</v>
      </c>
      <c r="Q450" s="404" t="s">
        <v>75</v>
      </c>
      <c r="R450" s="404" t="s">
        <v>75</v>
      </c>
      <c r="S450" s="404" t="s">
        <v>75</v>
      </c>
      <c r="T450" s="404" t="s">
        <v>75</v>
      </c>
      <c r="U450" s="404" t="s">
        <v>75</v>
      </c>
      <c r="V450" s="19">
        <v>1</v>
      </c>
      <c r="W450" s="19">
        <v>0</v>
      </c>
      <c r="X450" s="19">
        <v>0</v>
      </c>
      <c r="Y450" s="19">
        <v>0</v>
      </c>
      <c r="Z450" s="19">
        <v>-1</v>
      </c>
      <c r="AA450" s="19">
        <v>-2</v>
      </c>
      <c r="AB450" s="26">
        <v>0</v>
      </c>
      <c r="AC450" s="26">
        <v>0</v>
      </c>
      <c r="AD450" s="68">
        <v>1</v>
      </c>
      <c r="AE450" s="26">
        <v>0</v>
      </c>
      <c r="AF450" s="26">
        <v>0</v>
      </c>
      <c r="AG450" s="19">
        <v>0</v>
      </c>
      <c r="AH450" s="26">
        <v>-1</v>
      </c>
      <c r="AI450" s="19">
        <v>0</v>
      </c>
      <c r="AJ450" s="384" t="s">
        <v>97</v>
      </c>
      <c r="AK450" s="384" t="s">
        <v>139</v>
      </c>
      <c r="AL450" s="375" t="s">
        <v>3603</v>
      </c>
      <c r="AM450" s="19">
        <v>5</v>
      </c>
      <c r="AN450" s="26">
        <v>-2</v>
      </c>
      <c r="AO450" s="26">
        <v>-2</v>
      </c>
      <c r="AP450" s="26">
        <v>-2</v>
      </c>
      <c r="AQ450" s="26">
        <v>-2</v>
      </c>
      <c r="AR450" s="26">
        <v>-2</v>
      </c>
      <c r="AS450" s="26">
        <v>0</v>
      </c>
      <c r="AT450" s="19">
        <v>-2</v>
      </c>
      <c r="AU450" s="26">
        <v>-3</v>
      </c>
      <c r="AV450" s="26">
        <v>0</v>
      </c>
      <c r="AW450" s="26">
        <v>0</v>
      </c>
      <c r="AX450" s="19">
        <v>0</v>
      </c>
      <c r="AY450" s="19">
        <v>0</v>
      </c>
      <c r="AZ450" s="26">
        <v>-1</v>
      </c>
      <c r="BA450" s="26">
        <v>-1</v>
      </c>
      <c r="BB450" s="26">
        <v>-1</v>
      </c>
      <c r="BC450" s="26">
        <v>-1</v>
      </c>
      <c r="BD450" s="28"/>
      <c r="BE450" s="20"/>
      <c r="BF450" s="26"/>
      <c r="BG450" s="26"/>
      <c r="BH450" s="26"/>
      <c r="BI450" s="26"/>
      <c r="BJ450" s="26"/>
      <c r="BK450" s="26"/>
      <c r="BL450" s="26"/>
      <c r="BM450" s="26"/>
      <c r="BN450" s="20"/>
      <c r="BO450" s="20"/>
    </row>
    <row r="451" spans="1:67" ht="48" hidden="1" x14ac:dyDescent="0.2">
      <c r="A451" s="18" t="s">
        <v>248</v>
      </c>
      <c r="B451" s="20"/>
      <c r="C451" s="21" t="s">
        <v>1962</v>
      </c>
      <c r="D451" s="18" t="s">
        <v>124</v>
      </c>
      <c r="E451" s="18" t="s">
        <v>183</v>
      </c>
      <c r="F451" s="19">
        <v>1</v>
      </c>
      <c r="G451" s="19">
        <v>0</v>
      </c>
      <c r="H451" s="19">
        <v>0</v>
      </c>
      <c r="I451" s="20"/>
      <c r="J451" s="21" t="s">
        <v>1077</v>
      </c>
      <c r="K451" s="43"/>
      <c r="L451" s="21" t="s">
        <v>1938</v>
      </c>
      <c r="M451" s="25"/>
      <c r="N451" s="24">
        <f t="shared" ref="N451:N461" si="132">YEAR(IF(AND(O451&lt;&gt;"NA",O451&lt;&gt;""),O451,IF(AND(P451&lt;&gt;"NA",P451&lt;&gt;""),P451,IF(AND(Q451&lt;&gt;"NA",Q451&lt;&gt;""),Q451,IF(AND(R451&lt;&gt;"NA",R451&lt;&gt;""),R451,S451)))))</f>
        <v>1986</v>
      </c>
      <c r="O451" s="25">
        <v>31776</v>
      </c>
      <c r="P451" s="23" t="s">
        <v>75</v>
      </c>
      <c r="Q451" s="23" t="s">
        <v>75</v>
      </c>
      <c r="R451" s="23" t="s">
        <v>75</v>
      </c>
      <c r="S451" s="23" t="s">
        <v>75</v>
      </c>
      <c r="T451" s="23" t="s">
        <v>75</v>
      </c>
      <c r="U451" s="23" t="s">
        <v>75</v>
      </c>
      <c r="V451" s="26">
        <v>1</v>
      </c>
      <c r="W451" s="19">
        <f t="shared" ref="W451:W461" si="133">IF(OR(AND(Q451&lt;&gt;"NA",Q451&lt;&gt;""),AND(S451&lt;&gt;"NA",S451&lt;&gt;""),AND(T451&lt;&gt;"NA",T451&lt;&gt;"")),1,0)</f>
        <v>0</v>
      </c>
      <c r="X451" s="19">
        <f t="shared" ref="X451:X461" si="134">IF(OR(AND(S451&lt;&gt;"NA",S451&lt;&gt;""),Y451=1),1,0)</f>
        <v>0</v>
      </c>
      <c r="Y451" s="19">
        <f t="shared" ref="Y451:Y461" si="135">IF(AND(T451&lt;&gt;"NA",T451&lt;&gt;""),1,0)</f>
        <v>0</v>
      </c>
      <c r="Z451" s="26">
        <v>-1</v>
      </c>
      <c r="AA451" s="19">
        <v>-2</v>
      </c>
      <c r="AB451" s="26">
        <v>0</v>
      </c>
      <c r="AC451" s="26">
        <v>0</v>
      </c>
      <c r="AD451" s="26">
        <v>1</v>
      </c>
      <c r="AE451" s="26">
        <v>0</v>
      </c>
      <c r="AF451" s="26">
        <v>0</v>
      </c>
      <c r="AG451" s="26">
        <v>0</v>
      </c>
      <c r="AH451" s="26">
        <v>0</v>
      </c>
      <c r="AI451" s="26">
        <v>0</v>
      </c>
      <c r="AJ451" s="18" t="s">
        <v>128</v>
      </c>
      <c r="AK451" s="18" t="s">
        <v>76</v>
      </c>
      <c r="AL451" s="21" t="s">
        <v>1935</v>
      </c>
      <c r="AM451" s="19">
        <f t="shared" ref="AM451:AM460" si="136">IF(AND(AN451=1,AO451=1),3,IF(AND(AN451=1,OR(AO451=0,AO451=-1)),1,IF(AND(OR(AN451=0,AN451=-1),AO451=1),2,IF(AND(AN451=0,AN451=-1),OR(AO451=0,AO451=-1),4))))</f>
        <v>3</v>
      </c>
      <c r="AN451" s="26">
        <v>1</v>
      </c>
      <c r="AO451" s="26">
        <v>1</v>
      </c>
      <c r="AP451" s="26">
        <v>1</v>
      </c>
      <c r="AQ451" s="26">
        <v>1</v>
      </c>
      <c r="AR451" s="26">
        <v>1</v>
      </c>
      <c r="AS451" s="26">
        <v>0</v>
      </c>
      <c r="AT451" s="19">
        <v>-2</v>
      </c>
      <c r="AU451" s="26">
        <v>-3</v>
      </c>
      <c r="AV451" s="26">
        <v>0</v>
      </c>
      <c r="AW451" s="26">
        <v>0</v>
      </c>
      <c r="AX451" s="19">
        <v>0</v>
      </c>
      <c r="AY451" s="19">
        <v>0</v>
      </c>
      <c r="AZ451" s="26">
        <v>1</v>
      </c>
      <c r="BA451" s="26">
        <v>1</v>
      </c>
      <c r="BB451" s="26">
        <v>-1</v>
      </c>
      <c r="BC451" s="26">
        <v>1</v>
      </c>
      <c r="BD451" s="28"/>
      <c r="BE451" s="20"/>
      <c r="BF451" s="18" t="s">
        <v>1936</v>
      </c>
      <c r="BG451" s="20"/>
      <c r="BH451" s="26"/>
      <c r="BI451" s="26">
        <v>1</v>
      </c>
      <c r="BJ451" s="26">
        <v>0</v>
      </c>
      <c r="BK451" s="26"/>
      <c r="BL451" s="26"/>
      <c r="BM451" s="26"/>
      <c r="BN451" s="20"/>
      <c r="BO451" s="20"/>
    </row>
    <row r="452" spans="1:67" ht="48" hidden="1" x14ac:dyDescent="0.2">
      <c r="A452" s="18" t="s">
        <v>248</v>
      </c>
      <c r="B452" s="20"/>
      <c r="C452" s="21" t="s">
        <v>1963</v>
      </c>
      <c r="D452" s="18" t="s">
        <v>124</v>
      </c>
      <c r="E452" s="18" t="s">
        <v>183</v>
      </c>
      <c r="F452" s="19">
        <v>1</v>
      </c>
      <c r="G452" s="19">
        <v>0</v>
      </c>
      <c r="H452" s="19">
        <v>0</v>
      </c>
      <c r="I452" s="20"/>
      <c r="J452" s="21" t="s">
        <v>1077</v>
      </c>
      <c r="K452" s="43"/>
      <c r="L452" s="21" t="s">
        <v>1938</v>
      </c>
      <c r="M452" s="25"/>
      <c r="N452" s="24">
        <f t="shared" si="132"/>
        <v>1986</v>
      </c>
      <c r="O452" s="25">
        <v>31776</v>
      </c>
      <c r="P452" s="23" t="s">
        <v>75</v>
      </c>
      <c r="Q452" s="23" t="s">
        <v>75</v>
      </c>
      <c r="R452" s="23" t="s">
        <v>75</v>
      </c>
      <c r="S452" s="23" t="s">
        <v>75</v>
      </c>
      <c r="T452" s="23" t="s">
        <v>75</v>
      </c>
      <c r="U452" s="23" t="s">
        <v>75</v>
      </c>
      <c r="V452" s="26">
        <v>1</v>
      </c>
      <c r="W452" s="19">
        <f t="shared" si="133"/>
        <v>0</v>
      </c>
      <c r="X452" s="19">
        <f t="shared" si="134"/>
        <v>0</v>
      </c>
      <c r="Y452" s="19">
        <f t="shared" si="135"/>
        <v>0</v>
      </c>
      <c r="Z452" s="26">
        <v>-1</v>
      </c>
      <c r="AA452" s="19">
        <v>-2</v>
      </c>
      <c r="AB452" s="26">
        <v>0</v>
      </c>
      <c r="AC452" s="26">
        <v>0</v>
      </c>
      <c r="AD452" s="26">
        <v>1</v>
      </c>
      <c r="AE452" s="26">
        <v>0</v>
      </c>
      <c r="AF452" s="26">
        <v>0</v>
      </c>
      <c r="AG452" s="26">
        <v>0</v>
      </c>
      <c r="AH452" s="26">
        <v>0</v>
      </c>
      <c r="AI452" s="26">
        <v>0</v>
      </c>
      <c r="AJ452" s="18" t="s">
        <v>128</v>
      </c>
      <c r="AK452" s="18" t="s">
        <v>76</v>
      </c>
      <c r="AL452" s="21" t="s">
        <v>1935</v>
      </c>
      <c r="AM452" s="19">
        <f t="shared" si="136"/>
        <v>3</v>
      </c>
      <c r="AN452" s="26">
        <v>1</v>
      </c>
      <c r="AO452" s="26">
        <v>1</v>
      </c>
      <c r="AP452" s="26">
        <v>1</v>
      </c>
      <c r="AQ452" s="26">
        <v>1</v>
      </c>
      <c r="AR452" s="26">
        <v>1</v>
      </c>
      <c r="AS452" s="26">
        <v>0</v>
      </c>
      <c r="AT452" s="19">
        <v>-2</v>
      </c>
      <c r="AU452" s="26">
        <v>-3</v>
      </c>
      <c r="AV452" s="26">
        <v>0</v>
      </c>
      <c r="AW452" s="26">
        <v>0</v>
      </c>
      <c r="AX452" s="19">
        <v>0</v>
      </c>
      <c r="AY452" s="19">
        <v>0</v>
      </c>
      <c r="AZ452" s="26">
        <v>1</v>
      </c>
      <c r="BA452" s="26">
        <v>1</v>
      </c>
      <c r="BB452" s="26">
        <v>-1</v>
      </c>
      <c r="BC452" s="26">
        <v>1</v>
      </c>
      <c r="BD452" s="28"/>
      <c r="BE452" s="20"/>
      <c r="BF452" s="18" t="s">
        <v>1936</v>
      </c>
      <c r="BG452" s="20"/>
      <c r="BH452" s="26"/>
      <c r="BI452" s="26">
        <v>1</v>
      </c>
      <c r="BJ452" s="26">
        <v>0</v>
      </c>
      <c r="BK452" s="26"/>
      <c r="BL452" s="26"/>
      <c r="BM452" s="26"/>
      <c r="BN452" s="20"/>
      <c r="BO452" s="20"/>
    </row>
    <row r="453" spans="1:67" ht="48" hidden="1" x14ac:dyDescent="0.2">
      <c r="A453" s="18" t="s">
        <v>248</v>
      </c>
      <c r="B453" s="20"/>
      <c r="C453" s="21" t="s">
        <v>1964</v>
      </c>
      <c r="D453" s="18" t="s">
        <v>124</v>
      </c>
      <c r="E453" s="18" t="s">
        <v>183</v>
      </c>
      <c r="F453" s="19">
        <v>1</v>
      </c>
      <c r="G453" s="19">
        <v>0</v>
      </c>
      <c r="H453" s="19">
        <v>0</v>
      </c>
      <c r="I453" s="20"/>
      <c r="J453" s="21" t="s">
        <v>1077</v>
      </c>
      <c r="K453" s="43"/>
      <c r="L453" s="21" t="s">
        <v>1938</v>
      </c>
      <c r="M453" s="25"/>
      <c r="N453" s="24">
        <f t="shared" si="132"/>
        <v>1986</v>
      </c>
      <c r="O453" s="25">
        <v>31776</v>
      </c>
      <c r="P453" s="23" t="s">
        <v>75</v>
      </c>
      <c r="Q453" s="23" t="s">
        <v>75</v>
      </c>
      <c r="R453" s="23" t="s">
        <v>75</v>
      </c>
      <c r="S453" s="23" t="s">
        <v>75</v>
      </c>
      <c r="T453" s="23" t="s">
        <v>75</v>
      </c>
      <c r="U453" s="23" t="s">
        <v>75</v>
      </c>
      <c r="V453" s="26">
        <v>1</v>
      </c>
      <c r="W453" s="19">
        <f t="shared" si="133"/>
        <v>0</v>
      </c>
      <c r="X453" s="19">
        <f t="shared" si="134"/>
        <v>0</v>
      </c>
      <c r="Y453" s="19">
        <f t="shared" si="135"/>
        <v>0</v>
      </c>
      <c r="Z453" s="26">
        <v>-1</v>
      </c>
      <c r="AA453" s="19">
        <v>-2</v>
      </c>
      <c r="AB453" s="26">
        <v>0</v>
      </c>
      <c r="AC453" s="26">
        <v>0</v>
      </c>
      <c r="AD453" s="26">
        <v>1</v>
      </c>
      <c r="AE453" s="26">
        <v>0</v>
      </c>
      <c r="AF453" s="26">
        <v>0</v>
      </c>
      <c r="AG453" s="26">
        <v>0</v>
      </c>
      <c r="AH453" s="26">
        <v>0</v>
      </c>
      <c r="AI453" s="26">
        <v>0</v>
      </c>
      <c r="AJ453" s="18" t="s">
        <v>128</v>
      </c>
      <c r="AK453" s="18" t="s">
        <v>76</v>
      </c>
      <c r="AL453" s="21" t="s">
        <v>1935</v>
      </c>
      <c r="AM453" s="19">
        <f t="shared" si="136"/>
        <v>3</v>
      </c>
      <c r="AN453" s="26">
        <v>1</v>
      </c>
      <c r="AO453" s="26">
        <v>1</v>
      </c>
      <c r="AP453" s="26">
        <v>1</v>
      </c>
      <c r="AQ453" s="26">
        <v>1</v>
      </c>
      <c r="AR453" s="26">
        <v>1</v>
      </c>
      <c r="AS453" s="26">
        <v>0</v>
      </c>
      <c r="AT453" s="19">
        <v>-2</v>
      </c>
      <c r="AU453" s="26">
        <v>-3</v>
      </c>
      <c r="AV453" s="26">
        <v>0</v>
      </c>
      <c r="AW453" s="26">
        <v>0</v>
      </c>
      <c r="AX453" s="19">
        <v>0</v>
      </c>
      <c r="AY453" s="19">
        <v>0</v>
      </c>
      <c r="AZ453" s="26">
        <v>1</v>
      </c>
      <c r="BA453" s="26">
        <v>1</v>
      </c>
      <c r="BB453" s="26">
        <v>-1</v>
      </c>
      <c r="BC453" s="26">
        <v>1</v>
      </c>
      <c r="BD453" s="28"/>
      <c r="BE453" s="20"/>
      <c r="BF453" s="18" t="s">
        <v>1936</v>
      </c>
      <c r="BG453" s="20"/>
      <c r="BH453" s="26"/>
      <c r="BI453" s="26">
        <v>1</v>
      </c>
      <c r="BJ453" s="26">
        <v>0</v>
      </c>
      <c r="BK453" s="26"/>
      <c r="BL453" s="26"/>
      <c r="BM453" s="26"/>
      <c r="BN453" s="20"/>
      <c r="BO453" s="20"/>
    </row>
    <row r="454" spans="1:67" ht="48" hidden="1" x14ac:dyDescent="0.2">
      <c r="A454" s="18" t="s">
        <v>248</v>
      </c>
      <c r="B454" s="20"/>
      <c r="C454" s="21" t="s">
        <v>1965</v>
      </c>
      <c r="D454" s="18" t="s">
        <v>124</v>
      </c>
      <c r="E454" s="18" t="s">
        <v>183</v>
      </c>
      <c r="F454" s="19">
        <v>1</v>
      </c>
      <c r="G454" s="19">
        <v>0</v>
      </c>
      <c r="H454" s="19">
        <v>0</v>
      </c>
      <c r="I454" s="20"/>
      <c r="J454" s="21" t="s">
        <v>1077</v>
      </c>
      <c r="K454" s="43"/>
      <c r="L454" s="21" t="s">
        <v>1938</v>
      </c>
      <c r="M454" s="25"/>
      <c r="N454" s="24">
        <f t="shared" si="132"/>
        <v>1986</v>
      </c>
      <c r="O454" s="25">
        <v>31776</v>
      </c>
      <c r="P454" s="23" t="s">
        <v>75</v>
      </c>
      <c r="Q454" s="23" t="s">
        <v>75</v>
      </c>
      <c r="R454" s="23" t="s">
        <v>75</v>
      </c>
      <c r="S454" s="23" t="s">
        <v>75</v>
      </c>
      <c r="T454" s="23" t="s">
        <v>75</v>
      </c>
      <c r="U454" s="23" t="s">
        <v>75</v>
      </c>
      <c r="V454" s="26">
        <v>1</v>
      </c>
      <c r="W454" s="19">
        <f t="shared" si="133"/>
        <v>0</v>
      </c>
      <c r="X454" s="19">
        <f t="shared" si="134"/>
        <v>0</v>
      </c>
      <c r="Y454" s="19">
        <f t="shared" si="135"/>
        <v>0</v>
      </c>
      <c r="Z454" s="26">
        <v>-1</v>
      </c>
      <c r="AA454" s="19">
        <v>-2</v>
      </c>
      <c r="AB454" s="26">
        <v>0</v>
      </c>
      <c r="AC454" s="26">
        <v>0</v>
      </c>
      <c r="AD454" s="26">
        <v>1</v>
      </c>
      <c r="AE454" s="26">
        <v>0</v>
      </c>
      <c r="AF454" s="26">
        <v>0</v>
      </c>
      <c r="AG454" s="26">
        <v>0</v>
      </c>
      <c r="AH454" s="26">
        <v>0</v>
      </c>
      <c r="AI454" s="26">
        <v>0</v>
      </c>
      <c r="AJ454" s="18" t="s">
        <v>128</v>
      </c>
      <c r="AK454" s="18" t="s">
        <v>76</v>
      </c>
      <c r="AL454" s="21" t="s">
        <v>1935</v>
      </c>
      <c r="AM454" s="19">
        <f t="shared" si="136"/>
        <v>3</v>
      </c>
      <c r="AN454" s="26">
        <v>1</v>
      </c>
      <c r="AO454" s="26">
        <v>1</v>
      </c>
      <c r="AP454" s="26">
        <v>1</v>
      </c>
      <c r="AQ454" s="26">
        <v>1</v>
      </c>
      <c r="AR454" s="26">
        <v>1</v>
      </c>
      <c r="AS454" s="26">
        <v>0</v>
      </c>
      <c r="AT454" s="19">
        <v>-2</v>
      </c>
      <c r="AU454" s="26">
        <v>-3</v>
      </c>
      <c r="AV454" s="26">
        <v>0</v>
      </c>
      <c r="AW454" s="26">
        <v>0</v>
      </c>
      <c r="AX454" s="19">
        <v>0</v>
      </c>
      <c r="AY454" s="19">
        <v>0</v>
      </c>
      <c r="AZ454" s="26">
        <v>1</v>
      </c>
      <c r="BA454" s="26">
        <v>1</v>
      </c>
      <c r="BB454" s="26">
        <v>-1</v>
      </c>
      <c r="BC454" s="26">
        <v>1</v>
      </c>
      <c r="BD454" s="28"/>
      <c r="BE454" s="20"/>
      <c r="BF454" s="18" t="s">
        <v>1936</v>
      </c>
      <c r="BG454" s="20"/>
      <c r="BH454" s="26"/>
      <c r="BI454" s="26">
        <v>1</v>
      </c>
      <c r="BJ454" s="26">
        <v>0</v>
      </c>
      <c r="BK454" s="26"/>
      <c r="BL454" s="26"/>
      <c r="BM454" s="26"/>
      <c r="BN454" s="20"/>
      <c r="BO454" s="20"/>
    </row>
    <row r="455" spans="1:67" ht="48" hidden="1" x14ac:dyDescent="0.2">
      <c r="A455" s="18" t="s">
        <v>248</v>
      </c>
      <c r="B455" s="20"/>
      <c r="C455" s="21" t="s">
        <v>1966</v>
      </c>
      <c r="D455" s="18" t="s">
        <v>124</v>
      </c>
      <c r="E455" s="18" t="s">
        <v>183</v>
      </c>
      <c r="F455" s="19">
        <v>1</v>
      </c>
      <c r="G455" s="19">
        <v>0</v>
      </c>
      <c r="H455" s="19">
        <v>0</v>
      </c>
      <c r="I455" s="20"/>
      <c r="J455" s="21" t="s">
        <v>1077</v>
      </c>
      <c r="K455" s="43"/>
      <c r="L455" s="21" t="s">
        <v>1938</v>
      </c>
      <c r="M455" s="25"/>
      <c r="N455" s="24">
        <f t="shared" si="132"/>
        <v>1986</v>
      </c>
      <c r="O455" s="25">
        <v>31776</v>
      </c>
      <c r="P455" s="23" t="s">
        <v>75</v>
      </c>
      <c r="Q455" s="23" t="s">
        <v>75</v>
      </c>
      <c r="R455" s="23" t="s">
        <v>75</v>
      </c>
      <c r="S455" s="23" t="s">
        <v>75</v>
      </c>
      <c r="T455" s="23" t="s">
        <v>75</v>
      </c>
      <c r="U455" s="23" t="s">
        <v>75</v>
      </c>
      <c r="V455" s="26">
        <v>1</v>
      </c>
      <c r="W455" s="19">
        <f t="shared" si="133"/>
        <v>0</v>
      </c>
      <c r="X455" s="19">
        <f t="shared" si="134"/>
        <v>0</v>
      </c>
      <c r="Y455" s="19">
        <f t="shared" si="135"/>
        <v>0</v>
      </c>
      <c r="Z455" s="26">
        <v>-1</v>
      </c>
      <c r="AA455" s="19">
        <v>-2</v>
      </c>
      <c r="AB455" s="26">
        <v>0</v>
      </c>
      <c r="AC455" s="26">
        <v>0</v>
      </c>
      <c r="AD455" s="26">
        <v>1</v>
      </c>
      <c r="AE455" s="26">
        <v>0</v>
      </c>
      <c r="AF455" s="26">
        <v>0</v>
      </c>
      <c r="AG455" s="26">
        <v>0</v>
      </c>
      <c r="AH455" s="26">
        <v>0</v>
      </c>
      <c r="AI455" s="26">
        <v>0</v>
      </c>
      <c r="AJ455" s="18" t="s">
        <v>128</v>
      </c>
      <c r="AK455" s="18" t="s">
        <v>76</v>
      </c>
      <c r="AL455" s="21" t="s">
        <v>1935</v>
      </c>
      <c r="AM455" s="19">
        <f t="shared" si="136"/>
        <v>3</v>
      </c>
      <c r="AN455" s="26">
        <v>1</v>
      </c>
      <c r="AO455" s="26">
        <v>1</v>
      </c>
      <c r="AP455" s="26">
        <v>1</v>
      </c>
      <c r="AQ455" s="26">
        <v>1</v>
      </c>
      <c r="AR455" s="26">
        <v>1</v>
      </c>
      <c r="AS455" s="26">
        <v>0</v>
      </c>
      <c r="AT455" s="19">
        <v>-2</v>
      </c>
      <c r="AU455" s="26">
        <v>-3</v>
      </c>
      <c r="AV455" s="26">
        <v>0</v>
      </c>
      <c r="AW455" s="26">
        <v>0</v>
      </c>
      <c r="AX455" s="19">
        <v>0</v>
      </c>
      <c r="AY455" s="19">
        <v>0</v>
      </c>
      <c r="AZ455" s="26">
        <v>1</v>
      </c>
      <c r="BA455" s="26">
        <v>1</v>
      </c>
      <c r="BB455" s="26">
        <v>-1</v>
      </c>
      <c r="BC455" s="26">
        <v>1</v>
      </c>
      <c r="BD455" s="28"/>
      <c r="BE455" s="20"/>
      <c r="BF455" s="18" t="s">
        <v>1936</v>
      </c>
      <c r="BG455" s="20"/>
      <c r="BH455" s="26"/>
      <c r="BI455" s="26">
        <v>1</v>
      </c>
      <c r="BJ455" s="26">
        <v>0</v>
      </c>
      <c r="BK455" s="26"/>
      <c r="BL455" s="26"/>
      <c r="BM455" s="26"/>
      <c r="BN455" s="20"/>
      <c r="BO455" s="20"/>
    </row>
    <row r="456" spans="1:67" ht="48" hidden="1" x14ac:dyDescent="0.2">
      <c r="A456" s="18" t="s">
        <v>248</v>
      </c>
      <c r="B456" s="20"/>
      <c r="C456" s="21" t="s">
        <v>1967</v>
      </c>
      <c r="D456" s="18" t="s">
        <v>124</v>
      </c>
      <c r="E456" s="18" t="s">
        <v>183</v>
      </c>
      <c r="F456" s="19">
        <v>1</v>
      </c>
      <c r="G456" s="19">
        <v>0</v>
      </c>
      <c r="H456" s="19">
        <v>0</v>
      </c>
      <c r="I456" s="20"/>
      <c r="J456" s="21" t="s">
        <v>1077</v>
      </c>
      <c r="K456" s="43"/>
      <c r="L456" s="21" t="s">
        <v>1938</v>
      </c>
      <c r="M456" s="25"/>
      <c r="N456" s="24">
        <f t="shared" si="132"/>
        <v>1986</v>
      </c>
      <c r="O456" s="25">
        <v>31776</v>
      </c>
      <c r="P456" s="23" t="s">
        <v>75</v>
      </c>
      <c r="Q456" s="23" t="s">
        <v>75</v>
      </c>
      <c r="R456" s="23" t="s">
        <v>75</v>
      </c>
      <c r="S456" s="23" t="s">
        <v>75</v>
      </c>
      <c r="T456" s="23" t="s">
        <v>75</v>
      </c>
      <c r="U456" s="23" t="s">
        <v>75</v>
      </c>
      <c r="V456" s="26">
        <v>1</v>
      </c>
      <c r="W456" s="19">
        <f t="shared" si="133"/>
        <v>0</v>
      </c>
      <c r="X456" s="19">
        <f t="shared" si="134"/>
        <v>0</v>
      </c>
      <c r="Y456" s="19">
        <f t="shared" si="135"/>
        <v>0</v>
      </c>
      <c r="Z456" s="26">
        <v>-1</v>
      </c>
      <c r="AA456" s="19">
        <v>-2</v>
      </c>
      <c r="AB456" s="26">
        <v>0</v>
      </c>
      <c r="AC456" s="26">
        <v>0</v>
      </c>
      <c r="AD456" s="26">
        <v>1</v>
      </c>
      <c r="AE456" s="26">
        <v>0</v>
      </c>
      <c r="AF456" s="26">
        <v>0</v>
      </c>
      <c r="AG456" s="26">
        <v>0</v>
      </c>
      <c r="AH456" s="26">
        <v>0</v>
      </c>
      <c r="AI456" s="26">
        <v>0</v>
      </c>
      <c r="AJ456" s="18" t="s">
        <v>128</v>
      </c>
      <c r="AK456" s="18" t="s">
        <v>76</v>
      </c>
      <c r="AL456" s="21" t="s">
        <v>1935</v>
      </c>
      <c r="AM456" s="19">
        <f t="shared" si="136"/>
        <v>3</v>
      </c>
      <c r="AN456" s="26">
        <v>1</v>
      </c>
      <c r="AO456" s="26">
        <v>1</v>
      </c>
      <c r="AP456" s="26">
        <v>1</v>
      </c>
      <c r="AQ456" s="26">
        <v>1</v>
      </c>
      <c r="AR456" s="26">
        <v>1</v>
      </c>
      <c r="AS456" s="26">
        <v>0</v>
      </c>
      <c r="AT456" s="19">
        <v>-2</v>
      </c>
      <c r="AU456" s="26">
        <v>-3</v>
      </c>
      <c r="AV456" s="26">
        <v>0</v>
      </c>
      <c r="AW456" s="26">
        <v>0</v>
      </c>
      <c r="AX456" s="19">
        <v>0</v>
      </c>
      <c r="AY456" s="19">
        <v>0</v>
      </c>
      <c r="AZ456" s="26">
        <v>1</v>
      </c>
      <c r="BA456" s="26">
        <v>1</v>
      </c>
      <c r="BB456" s="26">
        <v>-1</v>
      </c>
      <c r="BC456" s="26">
        <v>1</v>
      </c>
      <c r="BD456" s="28"/>
      <c r="BE456" s="20"/>
      <c r="BF456" s="18" t="s">
        <v>1936</v>
      </c>
      <c r="BG456" s="20"/>
      <c r="BH456" s="26"/>
      <c r="BI456" s="26">
        <v>1</v>
      </c>
      <c r="BJ456" s="26">
        <v>0</v>
      </c>
      <c r="BK456" s="26"/>
      <c r="BL456" s="26"/>
      <c r="BM456" s="26"/>
      <c r="BN456" s="20"/>
      <c r="BO456" s="20"/>
    </row>
    <row r="457" spans="1:67" ht="48" hidden="1" x14ac:dyDescent="0.2">
      <c r="A457" s="18" t="s">
        <v>248</v>
      </c>
      <c r="B457" s="20"/>
      <c r="C457" s="21" t="s">
        <v>1968</v>
      </c>
      <c r="D457" s="18" t="s">
        <v>124</v>
      </c>
      <c r="E457" s="18" t="s">
        <v>183</v>
      </c>
      <c r="F457" s="19">
        <v>1</v>
      </c>
      <c r="G457" s="19">
        <v>0</v>
      </c>
      <c r="H457" s="19">
        <v>0</v>
      </c>
      <c r="I457" s="20"/>
      <c r="J457" s="21" t="s">
        <v>1077</v>
      </c>
      <c r="K457" s="43"/>
      <c r="L457" s="21" t="s">
        <v>1938</v>
      </c>
      <c r="M457" s="25"/>
      <c r="N457" s="24">
        <f t="shared" si="132"/>
        <v>1986</v>
      </c>
      <c r="O457" s="25">
        <v>31776</v>
      </c>
      <c r="P457" s="23" t="s">
        <v>75</v>
      </c>
      <c r="Q457" s="23" t="s">
        <v>75</v>
      </c>
      <c r="R457" s="23" t="s">
        <v>75</v>
      </c>
      <c r="S457" s="23" t="s">
        <v>75</v>
      </c>
      <c r="T457" s="23" t="s">
        <v>75</v>
      </c>
      <c r="U457" s="23" t="s">
        <v>75</v>
      </c>
      <c r="V457" s="26">
        <v>1</v>
      </c>
      <c r="W457" s="19">
        <f t="shared" si="133"/>
        <v>0</v>
      </c>
      <c r="X457" s="19">
        <f t="shared" si="134"/>
        <v>0</v>
      </c>
      <c r="Y457" s="19">
        <f t="shared" si="135"/>
        <v>0</v>
      </c>
      <c r="Z457" s="26">
        <v>-1</v>
      </c>
      <c r="AA457" s="19">
        <v>-2</v>
      </c>
      <c r="AB457" s="26">
        <v>0</v>
      </c>
      <c r="AC457" s="26">
        <v>0</v>
      </c>
      <c r="AD457" s="26">
        <v>1</v>
      </c>
      <c r="AE457" s="26">
        <v>0</v>
      </c>
      <c r="AF457" s="26">
        <v>0</v>
      </c>
      <c r="AG457" s="26">
        <v>0</v>
      </c>
      <c r="AH457" s="26">
        <v>0</v>
      </c>
      <c r="AI457" s="26">
        <v>0</v>
      </c>
      <c r="AJ457" s="18" t="s">
        <v>128</v>
      </c>
      <c r="AK457" s="18" t="s">
        <v>76</v>
      </c>
      <c r="AL457" s="21" t="s">
        <v>1935</v>
      </c>
      <c r="AM457" s="19">
        <f t="shared" si="136"/>
        <v>3</v>
      </c>
      <c r="AN457" s="26">
        <v>1</v>
      </c>
      <c r="AO457" s="26">
        <v>1</v>
      </c>
      <c r="AP457" s="26">
        <v>1</v>
      </c>
      <c r="AQ457" s="26">
        <v>1</v>
      </c>
      <c r="AR457" s="26">
        <v>1</v>
      </c>
      <c r="AS457" s="26">
        <v>0</v>
      </c>
      <c r="AT457" s="19">
        <v>-2</v>
      </c>
      <c r="AU457" s="26">
        <v>-3</v>
      </c>
      <c r="AV457" s="26">
        <v>0</v>
      </c>
      <c r="AW457" s="26">
        <v>0</v>
      </c>
      <c r="AX457" s="19">
        <v>0</v>
      </c>
      <c r="AY457" s="19">
        <v>0</v>
      </c>
      <c r="AZ457" s="26">
        <v>1</v>
      </c>
      <c r="BA457" s="26">
        <v>1</v>
      </c>
      <c r="BB457" s="26">
        <v>-1</v>
      </c>
      <c r="BC457" s="26">
        <v>1</v>
      </c>
      <c r="BD457" s="28"/>
      <c r="BE457" s="20"/>
      <c r="BF457" s="18" t="s">
        <v>1936</v>
      </c>
      <c r="BG457" s="20"/>
      <c r="BH457" s="26"/>
      <c r="BI457" s="26">
        <v>1</v>
      </c>
      <c r="BJ457" s="26">
        <v>0</v>
      </c>
      <c r="BK457" s="26"/>
      <c r="BL457" s="26"/>
      <c r="BM457" s="26"/>
      <c r="BN457" s="20"/>
      <c r="BO457" s="20"/>
    </row>
    <row r="458" spans="1:67" ht="48" hidden="1" x14ac:dyDescent="0.2">
      <c r="A458" s="18" t="s">
        <v>248</v>
      </c>
      <c r="B458" s="20"/>
      <c r="C458" s="21" t="s">
        <v>1969</v>
      </c>
      <c r="D458" s="18" t="s">
        <v>124</v>
      </c>
      <c r="E458" s="18" t="s">
        <v>183</v>
      </c>
      <c r="F458" s="19">
        <v>1</v>
      </c>
      <c r="G458" s="19">
        <v>0</v>
      </c>
      <c r="H458" s="19">
        <v>0</v>
      </c>
      <c r="I458" s="20"/>
      <c r="J458" s="21" t="s">
        <v>1077</v>
      </c>
      <c r="K458" s="43"/>
      <c r="L458" s="21" t="s">
        <v>1938</v>
      </c>
      <c r="M458" s="25"/>
      <c r="N458" s="24">
        <f t="shared" si="132"/>
        <v>1986</v>
      </c>
      <c r="O458" s="25">
        <v>31776</v>
      </c>
      <c r="P458" s="23" t="s">
        <v>75</v>
      </c>
      <c r="Q458" s="23" t="s">
        <v>75</v>
      </c>
      <c r="R458" s="23" t="s">
        <v>75</v>
      </c>
      <c r="S458" s="23" t="s">
        <v>75</v>
      </c>
      <c r="T458" s="23" t="s">
        <v>75</v>
      </c>
      <c r="U458" s="23" t="s">
        <v>75</v>
      </c>
      <c r="V458" s="26">
        <v>1</v>
      </c>
      <c r="W458" s="19">
        <f t="shared" si="133"/>
        <v>0</v>
      </c>
      <c r="X458" s="19">
        <f t="shared" si="134"/>
        <v>0</v>
      </c>
      <c r="Y458" s="19">
        <f t="shared" si="135"/>
        <v>0</v>
      </c>
      <c r="Z458" s="26">
        <v>-1</v>
      </c>
      <c r="AA458" s="19">
        <v>-2</v>
      </c>
      <c r="AB458" s="26">
        <v>0</v>
      </c>
      <c r="AC458" s="26">
        <v>0</v>
      </c>
      <c r="AD458" s="26">
        <v>1</v>
      </c>
      <c r="AE458" s="26">
        <v>0</v>
      </c>
      <c r="AF458" s="26">
        <v>0</v>
      </c>
      <c r="AG458" s="26">
        <v>0</v>
      </c>
      <c r="AH458" s="26">
        <v>0</v>
      </c>
      <c r="AI458" s="26">
        <v>0</v>
      </c>
      <c r="AJ458" s="18" t="s">
        <v>128</v>
      </c>
      <c r="AK458" s="18" t="s">
        <v>76</v>
      </c>
      <c r="AL458" s="21" t="s">
        <v>1935</v>
      </c>
      <c r="AM458" s="19">
        <f t="shared" si="136"/>
        <v>3</v>
      </c>
      <c r="AN458" s="26">
        <v>1</v>
      </c>
      <c r="AO458" s="26">
        <v>1</v>
      </c>
      <c r="AP458" s="26">
        <v>1</v>
      </c>
      <c r="AQ458" s="26">
        <v>1</v>
      </c>
      <c r="AR458" s="26">
        <v>1</v>
      </c>
      <c r="AS458" s="26">
        <v>0</v>
      </c>
      <c r="AT458" s="19">
        <v>-2</v>
      </c>
      <c r="AU458" s="26">
        <v>-3</v>
      </c>
      <c r="AV458" s="26">
        <v>0</v>
      </c>
      <c r="AW458" s="26">
        <v>0</v>
      </c>
      <c r="AX458" s="19">
        <v>0</v>
      </c>
      <c r="AY458" s="19">
        <v>0</v>
      </c>
      <c r="AZ458" s="26">
        <v>1</v>
      </c>
      <c r="BA458" s="26">
        <v>1</v>
      </c>
      <c r="BB458" s="26">
        <v>-1</v>
      </c>
      <c r="BC458" s="26">
        <v>1</v>
      </c>
      <c r="BD458" s="28"/>
      <c r="BE458" s="20"/>
      <c r="BF458" s="18" t="s">
        <v>1936</v>
      </c>
      <c r="BG458" s="20"/>
      <c r="BH458" s="26"/>
      <c r="BI458" s="26">
        <v>1</v>
      </c>
      <c r="BJ458" s="26">
        <v>0</v>
      </c>
      <c r="BK458" s="26"/>
      <c r="BL458" s="26"/>
      <c r="BM458" s="26"/>
      <c r="BN458" s="20"/>
      <c r="BO458" s="20"/>
    </row>
    <row r="459" spans="1:67" ht="395" hidden="1" x14ac:dyDescent="0.2">
      <c r="A459" s="29" t="s">
        <v>186</v>
      </c>
      <c r="B459" s="30"/>
      <c r="C459" s="97" t="s">
        <v>2569</v>
      </c>
      <c r="D459" s="31" t="s">
        <v>270</v>
      </c>
      <c r="E459" s="31" t="s">
        <v>92</v>
      </c>
      <c r="F459" s="32">
        <v>1</v>
      </c>
      <c r="G459" s="32">
        <v>2</v>
      </c>
      <c r="H459" s="19">
        <v>0</v>
      </c>
      <c r="I459" s="20"/>
      <c r="J459" s="34" t="s">
        <v>2490</v>
      </c>
      <c r="K459" s="35"/>
      <c r="L459" s="34" t="s">
        <v>2496</v>
      </c>
      <c r="M459" s="36" t="s">
        <v>2244</v>
      </c>
      <c r="N459" s="24">
        <f t="shared" si="132"/>
        <v>1998</v>
      </c>
      <c r="O459" s="37">
        <v>35833</v>
      </c>
      <c r="P459" s="37">
        <v>35713</v>
      </c>
      <c r="Q459" s="36" t="s">
        <v>75</v>
      </c>
      <c r="R459" s="36" t="s">
        <v>75</v>
      </c>
      <c r="S459" s="36" t="s">
        <v>75</v>
      </c>
      <c r="T459" s="36" t="s">
        <v>75</v>
      </c>
      <c r="U459" s="36" t="s">
        <v>75</v>
      </c>
      <c r="V459" s="32">
        <v>1</v>
      </c>
      <c r="W459" s="19">
        <f t="shared" si="133"/>
        <v>0</v>
      </c>
      <c r="X459" s="19">
        <f t="shared" si="134"/>
        <v>0</v>
      </c>
      <c r="Y459" s="19">
        <f t="shared" si="135"/>
        <v>0</v>
      </c>
      <c r="Z459" s="96">
        <v>-1</v>
      </c>
      <c r="AA459" s="96">
        <v>-2</v>
      </c>
      <c r="AB459" s="32">
        <v>1</v>
      </c>
      <c r="AC459" s="32">
        <v>1</v>
      </c>
      <c r="AD459" s="32">
        <v>0</v>
      </c>
      <c r="AE459" s="32">
        <v>0</v>
      </c>
      <c r="AF459" s="32">
        <v>1</v>
      </c>
      <c r="AG459" s="32">
        <v>1</v>
      </c>
      <c r="AH459" s="32">
        <v>1</v>
      </c>
      <c r="AI459" s="32">
        <v>1</v>
      </c>
      <c r="AJ459" s="31" t="s">
        <v>96</v>
      </c>
      <c r="AK459" s="31" t="s">
        <v>97</v>
      </c>
      <c r="AL459" s="34" t="s">
        <v>2493</v>
      </c>
      <c r="AM459" s="19">
        <f t="shared" si="136"/>
        <v>3</v>
      </c>
      <c r="AN459" s="32">
        <v>1</v>
      </c>
      <c r="AO459" s="32">
        <v>1</v>
      </c>
      <c r="AP459" s="32">
        <v>1</v>
      </c>
      <c r="AQ459" s="32">
        <v>1</v>
      </c>
      <c r="AR459" s="32">
        <v>1</v>
      </c>
      <c r="AS459" s="33"/>
      <c r="AT459" s="32">
        <v>0</v>
      </c>
      <c r="AU459" s="26">
        <f>IF(BA459&lt;1,-1)</f>
        <v>-1</v>
      </c>
      <c r="AV459" s="32">
        <v>1</v>
      </c>
      <c r="AW459" s="32">
        <v>0</v>
      </c>
      <c r="AX459" s="32">
        <v>0</v>
      </c>
      <c r="AY459" s="19">
        <v>0</v>
      </c>
      <c r="AZ459" s="32">
        <v>0</v>
      </c>
      <c r="BA459" s="32">
        <v>0</v>
      </c>
      <c r="BB459" s="32">
        <v>0</v>
      </c>
      <c r="BC459" s="32">
        <v>0</v>
      </c>
      <c r="BD459" s="28"/>
      <c r="BE459" s="33"/>
      <c r="BF459" s="34" t="s">
        <v>2494</v>
      </c>
      <c r="BG459" s="33"/>
      <c r="BH459" s="33"/>
      <c r="BI459" s="32">
        <v>1</v>
      </c>
      <c r="BJ459" s="32">
        <v>1</v>
      </c>
      <c r="BK459" s="33"/>
      <c r="BL459" s="33"/>
      <c r="BM459" s="33"/>
      <c r="BN459" s="33"/>
      <c r="BO459" s="33"/>
    </row>
    <row r="460" spans="1:67" ht="395" hidden="1" x14ac:dyDescent="0.2">
      <c r="A460" s="29" t="s">
        <v>186</v>
      </c>
      <c r="B460" s="30"/>
      <c r="C460" s="97" t="s">
        <v>2499</v>
      </c>
      <c r="D460" s="31" t="s">
        <v>270</v>
      </c>
      <c r="E460" s="31" t="s">
        <v>92</v>
      </c>
      <c r="F460" s="32">
        <v>1</v>
      </c>
      <c r="G460" s="32">
        <v>2</v>
      </c>
      <c r="H460" s="19">
        <v>0</v>
      </c>
      <c r="I460" s="20"/>
      <c r="J460" s="34" t="s">
        <v>2490</v>
      </c>
      <c r="K460" s="35"/>
      <c r="L460" s="381" t="s">
        <v>2496</v>
      </c>
      <c r="M460" s="36" t="s">
        <v>2244</v>
      </c>
      <c r="N460" s="24">
        <f t="shared" si="132"/>
        <v>1996</v>
      </c>
      <c r="O460" s="37">
        <v>35173</v>
      </c>
      <c r="P460" s="37">
        <v>35320</v>
      </c>
      <c r="Q460" s="36" t="s">
        <v>75</v>
      </c>
      <c r="R460" s="36" t="s">
        <v>75</v>
      </c>
      <c r="S460" s="36" t="s">
        <v>75</v>
      </c>
      <c r="T460" s="36" t="s">
        <v>75</v>
      </c>
      <c r="U460" s="36" t="s">
        <v>75</v>
      </c>
      <c r="V460" s="32">
        <v>1</v>
      </c>
      <c r="W460" s="19">
        <f t="shared" si="133"/>
        <v>0</v>
      </c>
      <c r="X460" s="19">
        <f t="shared" si="134"/>
        <v>0</v>
      </c>
      <c r="Y460" s="19">
        <f t="shared" si="135"/>
        <v>0</v>
      </c>
      <c r="Z460" s="96">
        <v>-1</v>
      </c>
      <c r="AA460" s="96">
        <v>-2</v>
      </c>
      <c r="AB460" s="32">
        <v>1</v>
      </c>
      <c r="AC460" s="32">
        <v>1</v>
      </c>
      <c r="AD460" s="32">
        <v>0</v>
      </c>
      <c r="AE460" s="32">
        <v>0</v>
      </c>
      <c r="AF460" s="32">
        <v>1</v>
      </c>
      <c r="AG460" s="32">
        <v>1</v>
      </c>
      <c r="AH460" s="32">
        <v>1</v>
      </c>
      <c r="AI460" s="32">
        <v>1</v>
      </c>
      <c r="AJ460" s="31" t="s">
        <v>96</v>
      </c>
      <c r="AK460" s="31" t="s">
        <v>97</v>
      </c>
      <c r="AL460" s="34" t="s">
        <v>2493</v>
      </c>
      <c r="AM460" s="19">
        <f t="shared" si="136"/>
        <v>3</v>
      </c>
      <c r="AN460" s="32">
        <v>1</v>
      </c>
      <c r="AO460" s="32">
        <v>1</v>
      </c>
      <c r="AP460" s="32">
        <v>1</v>
      </c>
      <c r="AQ460" s="32">
        <v>1</v>
      </c>
      <c r="AR460" s="32">
        <v>1</v>
      </c>
      <c r="AS460" s="33"/>
      <c r="AT460" s="32">
        <v>0</v>
      </c>
      <c r="AU460" s="26">
        <f>IF(BA460&lt;1,-1)</f>
        <v>-1</v>
      </c>
      <c r="AV460" s="32">
        <v>1</v>
      </c>
      <c r="AW460" s="32">
        <v>0</v>
      </c>
      <c r="AX460" s="32">
        <v>0</v>
      </c>
      <c r="AY460" s="19">
        <v>0</v>
      </c>
      <c r="AZ460" s="32">
        <v>0</v>
      </c>
      <c r="BA460" s="32">
        <v>0</v>
      </c>
      <c r="BB460" s="32">
        <v>0</v>
      </c>
      <c r="BC460" s="32">
        <v>0</v>
      </c>
      <c r="BD460" s="28"/>
      <c r="BE460" s="33"/>
      <c r="BF460" s="34" t="s">
        <v>2494</v>
      </c>
      <c r="BG460" s="33"/>
      <c r="BH460" s="33"/>
      <c r="BI460" s="32">
        <v>1</v>
      </c>
      <c r="BJ460" s="32">
        <v>1</v>
      </c>
      <c r="BK460" s="33"/>
      <c r="BL460" s="33"/>
      <c r="BM460" s="33"/>
      <c r="BN460" s="33"/>
      <c r="BO460" s="33"/>
    </row>
    <row r="461" spans="1:67" ht="64" hidden="1" x14ac:dyDescent="0.2">
      <c r="A461" s="17" t="s">
        <v>78</v>
      </c>
      <c r="B461" s="42"/>
      <c r="C461" s="64" t="s">
        <v>2405</v>
      </c>
      <c r="D461" s="18" t="s">
        <v>409</v>
      </c>
      <c r="E461" s="18" t="s">
        <v>302</v>
      </c>
      <c r="F461" s="19">
        <v>1</v>
      </c>
      <c r="G461" s="19">
        <v>0</v>
      </c>
      <c r="H461" s="19">
        <v>0</v>
      </c>
      <c r="I461" s="20"/>
      <c r="J461" s="21" t="s">
        <v>472</v>
      </c>
      <c r="K461" s="22" t="s">
        <v>2311</v>
      </c>
      <c r="L461" s="18" t="s">
        <v>2312</v>
      </c>
      <c r="M461" s="25"/>
      <c r="N461" s="24">
        <f t="shared" si="132"/>
        <v>1992</v>
      </c>
      <c r="O461" s="25">
        <v>33604</v>
      </c>
      <c r="P461" s="23" t="s">
        <v>75</v>
      </c>
      <c r="Q461" s="23" t="s">
        <v>75</v>
      </c>
      <c r="R461" s="23" t="s">
        <v>75</v>
      </c>
      <c r="S461" s="23" t="s">
        <v>75</v>
      </c>
      <c r="T461" s="23" t="s">
        <v>75</v>
      </c>
      <c r="U461" s="23" t="s">
        <v>75</v>
      </c>
      <c r="V461" s="26">
        <v>1</v>
      </c>
      <c r="W461" s="19">
        <f t="shared" si="133"/>
        <v>0</v>
      </c>
      <c r="X461" s="19">
        <f t="shared" si="134"/>
        <v>0</v>
      </c>
      <c r="Y461" s="19">
        <f t="shared" si="135"/>
        <v>0</v>
      </c>
      <c r="Z461" s="26">
        <v>-1</v>
      </c>
      <c r="AA461" s="19">
        <v>-2</v>
      </c>
      <c r="AB461" s="26">
        <v>0</v>
      </c>
      <c r="AC461" s="26">
        <v>1</v>
      </c>
      <c r="AD461" s="26">
        <v>0</v>
      </c>
      <c r="AE461" s="26">
        <v>0</v>
      </c>
      <c r="AF461" s="26">
        <v>0</v>
      </c>
      <c r="AG461" s="19">
        <v>0</v>
      </c>
      <c r="AH461" s="26">
        <v>1</v>
      </c>
      <c r="AI461" s="26">
        <v>0</v>
      </c>
      <c r="AJ461" s="18" t="s">
        <v>97</v>
      </c>
      <c r="AK461" s="18" t="s">
        <v>77</v>
      </c>
      <c r="AL461" s="21" t="s">
        <v>2313</v>
      </c>
      <c r="AM461" s="19">
        <v>4</v>
      </c>
      <c r="AN461" s="26">
        <v>-1</v>
      </c>
      <c r="AO461" s="26">
        <v>-1</v>
      </c>
      <c r="AP461" s="26">
        <v>-1</v>
      </c>
      <c r="AQ461" s="26">
        <v>-1</v>
      </c>
      <c r="AR461" s="26">
        <v>-1</v>
      </c>
      <c r="AS461" s="26">
        <v>0</v>
      </c>
      <c r="AT461" s="19">
        <v>-2</v>
      </c>
      <c r="AU461" s="26">
        <v>-3</v>
      </c>
      <c r="AV461" s="26">
        <v>0</v>
      </c>
      <c r="AW461" s="26">
        <v>0</v>
      </c>
      <c r="AX461" s="19">
        <v>0</v>
      </c>
      <c r="AY461" s="19">
        <v>0</v>
      </c>
      <c r="AZ461" s="26">
        <v>1</v>
      </c>
      <c r="BA461" s="26">
        <v>1</v>
      </c>
      <c r="BB461" s="26">
        <v>-1</v>
      </c>
      <c r="BC461" s="26">
        <v>-1</v>
      </c>
      <c r="BD461" s="28"/>
      <c r="BE461" s="20"/>
      <c r="BF461" s="26"/>
      <c r="BG461" s="26"/>
      <c r="BH461" s="26"/>
      <c r="BI461" s="26">
        <v>1</v>
      </c>
      <c r="BJ461" s="26">
        <v>-1</v>
      </c>
      <c r="BK461" s="26"/>
      <c r="BL461" s="26"/>
      <c r="BM461" s="26"/>
      <c r="BN461" s="20"/>
      <c r="BO461" s="20"/>
    </row>
    <row r="462" spans="1:67" ht="64" hidden="1" x14ac:dyDescent="0.2">
      <c r="A462" s="17" t="s">
        <v>3373</v>
      </c>
      <c r="B462" s="42"/>
      <c r="C462" s="64" t="s">
        <v>2405</v>
      </c>
      <c r="D462" s="384" t="s">
        <v>2875</v>
      </c>
      <c r="E462" s="384" t="s">
        <v>210</v>
      </c>
      <c r="F462" s="19">
        <v>1</v>
      </c>
      <c r="G462" s="19">
        <v>1</v>
      </c>
      <c r="H462" s="19">
        <v>1</v>
      </c>
      <c r="I462" s="20"/>
      <c r="J462" s="375" t="s">
        <v>472</v>
      </c>
      <c r="K462" s="22"/>
      <c r="L462" s="375" t="s">
        <v>3384</v>
      </c>
      <c r="M462" s="512">
        <v>1992</v>
      </c>
      <c r="N462" s="24">
        <v>2008</v>
      </c>
      <c r="O462" s="508">
        <v>39448</v>
      </c>
      <c r="P462" s="404" t="s">
        <v>75</v>
      </c>
      <c r="Q462" s="404" t="s">
        <v>75</v>
      </c>
      <c r="R462" s="404" t="s">
        <v>75</v>
      </c>
      <c r="S462" s="404" t="s">
        <v>75</v>
      </c>
      <c r="T462" s="404" t="s">
        <v>75</v>
      </c>
      <c r="U462" s="404" t="s">
        <v>75</v>
      </c>
      <c r="V462" s="19">
        <v>1</v>
      </c>
      <c r="W462" s="19">
        <v>0</v>
      </c>
      <c r="X462" s="19">
        <v>0</v>
      </c>
      <c r="Y462" s="19">
        <v>0</v>
      </c>
      <c r="Z462" s="19">
        <v>-1</v>
      </c>
      <c r="AA462" s="19">
        <v>-2</v>
      </c>
      <c r="AB462" s="26">
        <v>0</v>
      </c>
      <c r="AC462" s="26">
        <v>0</v>
      </c>
      <c r="AD462" s="68">
        <v>1</v>
      </c>
      <c r="AE462" s="26">
        <v>0</v>
      </c>
      <c r="AF462" s="26">
        <v>0</v>
      </c>
      <c r="AG462" s="19">
        <v>0</v>
      </c>
      <c r="AH462" s="26">
        <v>-1</v>
      </c>
      <c r="AI462" s="19">
        <v>0</v>
      </c>
      <c r="AJ462" s="384" t="s">
        <v>97</v>
      </c>
      <c r="AK462" s="384" t="s">
        <v>139</v>
      </c>
      <c r="AL462" s="375" t="s">
        <v>3603</v>
      </c>
      <c r="AM462" s="19">
        <v>5</v>
      </c>
      <c r="AN462" s="26">
        <v>-2</v>
      </c>
      <c r="AO462" s="26">
        <v>-2</v>
      </c>
      <c r="AP462" s="26">
        <v>-2</v>
      </c>
      <c r="AQ462" s="26">
        <v>-2</v>
      </c>
      <c r="AR462" s="26">
        <v>-2</v>
      </c>
      <c r="AS462" s="26">
        <v>0</v>
      </c>
      <c r="AT462" s="19">
        <v>-2</v>
      </c>
      <c r="AU462" s="26">
        <v>-3</v>
      </c>
      <c r="AV462" s="26">
        <v>0</v>
      </c>
      <c r="AW462" s="26">
        <v>0</v>
      </c>
      <c r="AX462" s="19">
        <v>0</v>
      </c>
      <c r="AY462" s="19">
        <v>0</v>
      </c>
      <c r="AZ462" s="26">
        <v>-1</v>
      </c>
      <c r="BA462" s="26">
        <v>-1</v>
      </c>
      <c r="BB462" s="26">
        <v>-1</v>
      </c>
      <c r="BC462" s="26">
        <v>-1</v>
      </c>
      <c r="BD462" s="28"/>
      <c r="BE462" s="20"/>
      <c r="BF462" s="26"/>
      <c r="BG462" s="26"/>
      <c r="BH462" s="26"/>
      <c r="BI462" s="26"/>
      <c r="BJ462" s="26"/>
      <c r="BK462" s="26"/>
      <c r="BL462" s="26"/>
      <c r="BM462" s="26"/>
      <c r="BN462" s="20"/>
      <c r="BO462" s="20"/>
    </row>
    <row r="463" spans="1:67" ht="395" hidden="1" x14ac:dyDescent="0.2">
      <c r="A463" s="29" t="s">
        <v>186</v>
      </c>
      <c r="B463" s="30"/>
      <c r="C463" s="97" t="s">
        <v>2607</v>
      </c>
      <c r="D463" s="31" t="s">
        <v>270</v>
      </c>
      <c r="E463" s="31" t="s">
        <v>92</v>
      </c>
      <c r="F463" s="32">
        <v>1</v>
      </c>
      <c r="G463" s="32">
        <v>2</v>
      </c>
      <c r="H463" s="19">
        <v>0</v>
      </c>
      <c r="I463" s="20"/>
      <c r="J463" s="34" t="s">
        <v>2490</v>
      </c>
      <c r="K463" s="35"/>
      <c r="L463" s="34" t="s">
        <v>2496</v>
      </c>
      <c r="M463" s="36" t="s">
        <v>2244</v>
      </c>
      <c r="N463" s="24">
        <f t="shared" ref="N463:N473" si="137">YEAR(IF(AND(O463&lt;&gt;"NA",O463&lt;&gt;""),O463,IF(AND(P463&lt;&gt;"NA",P463&lt;&gt;""),P463,IF(AND(Q463&lt;&gt;"NA",Q463&lt;&gt;""),Q463,IF(AND(R463&lt;&gt;"NA",R463&lt;&gt;""),R463,S463)))))</f>
        <v>1999</v>
      </c>
      <c r="O463" s="37">
        <v>36235</v>
      </c>
      <c r="P463" s="37">
        <v>36466</v>
      </c>
      <c r="Q463" s="36" t="s">
        <v>75</v>
      </c>
      <c r="R463" s="36" t="s">
        <v>75</v>
      </c>
      <c r="S463" s="36" t="s">
        <v>75</v>
      </c>
      <c r="T463" s="36" t="s">
        <v>75</v>
      </c>
      <c r="U463" s="36" t="s">
        <v>75</v>
      </c>
      <c r="V463" s="32">
        <v>1</v>
      </c>
      <c r="W463" s="19">
        <f t="shared" ref="W463:W473" si="138">IF(OR(AND(Q463&lt;&gt;"NA",Q463&lt;&gt;""),AND(S463&lt;&gt;"NA",S463&lt;&gt;""),AND(T463&lt;&gt;"NA",T463&lt;&gt;"")),1,0)</f>
        <v>0</v>
      </c>
      <c r="X463" s="19">
        <f t="shared" ref="X463:X473" si="139">IF(OR(AND(S463&lt;&gt;"NA",S463&lt;&gt;""),Y463=1),1,0)</f>
        <v>0</v>
      </c>
      <c r="Y463" s="19">
        <f t="shared" ref="Y463:Y473" si="140">IF(AND(T463&lt;&gt;"NA",T463&lt;&gt;""),1,0)</f>
        <v>0</v>
      </c>
      <c r="Z463" s="96">
        <v>-1</v>
      </c>
      <c r="AA463" s="96">
        <v>-2</v>
      </c>
      <c r="AB463" s="32">
        <v>1</v>
      </c>
      <c r="AC463" s="32">
        <v>1</v>
      </c>
      <c r="AD463" s="32">
        <v>0</v>
      </c>
      <c r="AE463" s="32">
        <v>0</v>
      </c>
      <c r="AF463" s="32">
        <v>1</v>
      </c>
      <c r="AG463" s="32">
        <v>1</v>
      </c>
      <c r="AH463" s="32">
        <v>1</v>
      </c>
      <c r="AI463" s="32">
        <v>1</v>
      </c>
      <c r="AJ463" s="31" t="s">
        <v>96</v>
      </c>
      <c r="AK463" s="31" t="s">
        <v>97</v>
      </c>
      <c r="AL463" s="34" t="s">
        <v>2493</v>
      </c>
      <c r="AM463" s="19">
        <f t="shared" ref="AM463:AM472" si="141">IF(AND(AN463=1,AO463=1),3,IF(AND(AN463=1,OR(AO463=0,AO463=-1)),1,IF(AND(OR(AN463=0,AN463=-1),AO463=1),2,IF(AND(AN463=0,AN463=-1),OR(AO463=0,AO463=-1),4))))</f>
        <v>3</v>
      </c>
      <c r="AN463" s="32">
        <v>1</v>
      </c>
      <c r="AO463" s="32">
        <v>1</v>
      </c>
      <c r="AP463" s="32">
        <v>1</v>
      </c>
      <c r="AQ463" s="32">
        <v>1</v>
      </c>
      <c r="AR463" s="32">
        <v>1</v>
      </c>
      <c r="AS463" s="33"/>
      <c r="AT463" s="32">
        <v>0</v>
      </c>
      <c r="AU463" s="26">
        <f t="shared" ref="AU463:AU472" si="142">IF(BA463&lt;1,-1)</f>
        <v>-1</v>
      </c>
      <c r="AV463" s="32">
        <v>1</v>
      </c>
      <c r="AW463" s="32">
        <v>0</v>
      </c>
      <c r="AX463" s="32">
        <v>0</v>
      </c>
      <c r="AY463" s="19">
        <v>0</v>
      </c>
      <c r="AZ463" s="32">
        <v>0</v>
      </c>
      <c r="BA463" s="32">
        <v>0</v>
      </c>
      <c r="BB463" s="32">
        <v>0</v>
      </c>
      <c r="BC463" s="32">
        <v>0</v>
      </c>
      <c r="BD463" s="28"/>
      <c r="BE463" s="33"/>
      <c r="BF463" s="34" t="s">
        <v>2494</v>
      </c>
      <c r="BG463" s="33"/>
      <c r="BH463" s="33"/>
      <c r="BI463" s="32">
        <v>1</v>
      </c>
      <c r="BJ463" s="32">
        <v>1</v>
      </c>
      <c r="BK463" s="33"/>
      <c r="BL463" s="33"/>
      <c r="BM463" s="33"/>
      <c r="BN463" s="33"/>
      <c r="BO463" s="33"/>
    </row>
    <row r="464" spans="1:67" ht="395" hidden="1" x14ac:dyDescent="0.2">
      <c r="A464" s="29" t="s">
        <v>186</v>
      </c>
      <c r="B464" s="30"/>
      <c r="C464" s="97" t="s">
        <v>2500</v>
      </c>
      <c r="D464" s="31" t="s">
        <v>270</v>
      </c>
      <c r="E464" s="31" t="s">
        <v>92</v>
      </c>
      <c r="F464" s="32">
        <v>1</v>
      </c>
      <c r="G464" s="32">
        <v>2</v>
      </c>
      <c r="H464" s="19">
        <v>0</v>
      </c>
      <c r="I464" s="20"/>
      <c r="J464" s="34" t="s">
        <v>2490</v>
      </c>
      <c r="K464" s="35"/>
      <c r="L464" s="34" t="s">
        <v>2496</v>
      </c>
      <c r="M464" s="36" t="s">
        <v>2244</v>
      </c>
      <c r="N464" s="24">
        <f t="shared" si="137"/>
        <v>1996</v>
      </c>
      <c r="O464" s="37">
        <v>35173</v>
      </c>
      <c r="P464" s="37">
        <v>35320</v>
      </c>
      <c r="Q464" s="36" t="s">
        <v>75</v>
      </c>
      <c r="R464" s="36" t="s">
        <v>75</v>
      </c>
      <c r="S464" s="36" t="s">
        <v>75</v>
      </c>
      <c r="T464" s="36" t="s">
        <v>75</v>
      </c>
      <c r="U464" s="36" t="s">
        <v>75</v>
      </c>
      <c r="V464" s="32">
        <v>1</v>
      </c>
      <c r="W464" s="19">
        <f t="shared" si="138"/>
        <v>0</v>
      </c>
      <c r="X464" s="19">
        <f t="shared" si="139"/>
        <v>0</v>
      </c>
      <c r="Y464" s="19">
        <f t="shared" si="140"/>
        <v>0</v>
      </c>
      <c r="Z464" s="96">
        <v>-1</v>
      </c>
      <c r="AA464" s="96">
        <v>-2</v>
      </c>
      <c r="AB464" s="32">
        <v>1</v>
      </c>
      <c r="AC464" s="32">
        <v>1</v>
      </c>
      <c r="AD464" s="32">
        <v>0</v>
      </c>
      <c r="AE464" s="32">
        <v>0</v>
      </c>
      <c r="AF464" s="32">
        <v>1</v>
      </c>
      <c r="AG464" s="32">
        <v>1</v>
      </c>
      <c r="AH464" s="32">
        <v>1</v>
      </c>
      <c r="AI464" s="32">
        <v>1</v>
      </c>
      <c r="AJ464" s="31" t="s">
        <v>96</v>
      </c>
      <c r="AK464" s="31" t="s">
        <v>97</v>
      </c>
      <c r="AL464" s="34" t="s">
        <v>2493</v>
      </c>
      <c r="AM464" s="19">
        <f t="shared" si="141"/>
        <v>3</v>
      </c>
      <c r="AN464" s="32">
        <v>1</v>
      </c>
      <c r="AO464" s="32">
        <v>1</v>
      </c>
      <c r="AP464" s="32">
        <v>1</v>
      </c>
      <c r="AQ464" s="32">
        <v>1</v>
      </c>
      <c r="AR464" s="32">
        <v>1</v>
      </c>
      <c r="AS464" s="33"/>
      <c r="AT464" s="32">
        <v>0</v>
      </c>
      <c r="AU464" s="26">
        <f t="shared" si="142"/>
        <v>-1</v>
      </c>
      <c r="AV464" s="32">
        <v>1</v>
      </c>
      <c r="AW464" s="32">
        <v>0</v>
      </c>
      <c r="AX464" s="32">
        <v>0</v>
      </c>
      <c r="AY464" s="19">
        <v>0</v>
      </c>
      <c r="AZ464" s="32">
        <v>0</v>
      </c>
      <c r="BA464" s="32">
        <v>0</v>
      </c>
      <c r="BB464" s="32">
        <v>0</v>
      </c>
      <c r="BC464" s="32">
        <v>0</v>
      </c>
      <c r="BD464" s="28"/>
      <c r="BE464" s="33"/>
      <c r="BF464" s="34" t="s">
        <v>2494</v>
      </c>
      <c r="BG464" s="33"/>
      <c r="BH464" s="33"/>
      <c r="BI464" s="32">
        <v>1</v>
      </c>
      <c r="BJ464" s="32">
        <v>1</v>
      </c>
      <c r="BK464" s="33"/>
      <c r="BL464" s="33"/>
      <c r="BM464" s="33"/>
      <c r="BN464" s="33"/>
      <c r="BO464" s="33"/>
    </row>
    <row r="465" spans="1:67" ht="395" hidden="1" x14ac:dyDescent="0.2">
      <c r="A465" s="29" t="s">
        <v>186</v>
      </c>
      <c r="B465" s="30"/>
      <c r="C465" s="97" t="s">
        <v>2501</v>
      </c>
      <c r="D465" s="31" t="s">
        <v>270</v>
      </c>
      <c r="E465" s="31" t="s">
        <v>92</v>
      </c>
      <c r="F465" s="32">
        <v>1</v>
      </c>
      <c r="G465" s="32">
        <v>2</v>
      </c>
      <c r="H465" s="19">
        <v>0</v>
      </c>
      <c r="I465" s="20"/>
      <c r="J465" s="34" t="s">
        <v>2490</v>
      </c>
      <c r="K465" s="35"/>
      <c r="L465" s="34" t="s">
        <v>2496</v>
      </c>
      <c r="M465" s="36" t="s">
        <v>2244</v>
      </c>
      <c r="N465" s="24">
        <f t="shared" si="137"/>
        <v>1996</v>
      </c>
      <c r="O465" s="37">
        <v>35173</v>
      </c>
      <c r="P465" s="37">
        <v>35320</v>
      </c>
      <c r="Q465" s="36" t="s">
        <v>75</v>
      </c>
      <c r="R465" s="36" t="s">
        <v>75</v>
      </c>
      <c r="S465" s="36" t="s">
        <v>75</v>
      </c>
      <c r="T465" s="36" t="s">
        <v>75</v>
      </c>
      <c r="U465" s="36" t="s">
        <v>75</v>
      </c>
      <c r="V465" s="32">
        <v>1</v>
      </c>
      <c r="W465" s="19">
        <f t="shared" si="138"/>
        <v>0</v>
      </c>
      <c r="X465" s="19">
        <f t="shared" si="139"/>
        <v>0</v>
      </c>
      <c r="Y465" s="19">
        <f t="shared" si="140"/>
        <v>0</v>
      </c>
      <c r="Z465" s="96">
        <v>-1</v>
      </c>
      <c r="AA465" s="96">
        <v>-2</v>
      </c>
      <c r="AB465" s="32">
        <v>1</v>
      </c>
      <c r="AC465" s="32">
        <v>1</v>
      </c>
      <c r="AD465" s="32">
        <v>0</v>
      </c>
      <c r="AE465" s="32">
        <v>0</v>
      </c>
      <c r="AF465" s="32">
        <v>1</v>
      </c>
      <c r="AG465" s="32">
        <v>1</v>
      </c>
      <c r="AH465" s="32">
        <v>1</v>
      </c>
      <c r="AI465" s="32">
        <v>1</v>
      </c>
      <c r="AJ465" s="31" t="s">
        <v>96</v>
      </c>
      <c r="AK465" s="31" t="s">
        <v>97</v>
      </c>
      <c r="AL465" s="34" t="s">
        <v>2493</v>
      </c>
      <c r="AM465" s="19">
        <f t="shared" si="141"/>
        <v>3</v>
      </c>
      <c r="AN465" s="32">
        <v>1</v>
      </c>
      <c r="AO465" s="32">
        <v>1</v>
      </c>
      <c r="AP465" s="32">
        <v>1</v>
      </c>
      <c r="AQ465" s="32">
        <v>1</v>
      </c>
      <c r="AR465" s="32">
        <v>1</v>
      </c>
      <c r="AS465" s="33"/>
      <c r="AT465" s="32">
        <v>0</v>
      </c>
      <c r="AU465" s="26">
        <f t="shared" si="142"/>
        <v>-1</v>
      </c>
      <c r="AV465" s="32">
        <v>1</v>
      </c>
      <c r="AW465" s="32">
        <v>0</v>
      </c>
      <c r="AX465" s="32">
        <v>0</v>
      </c>
      <c r="AY465" s="19">
        <v>0</v>
      </c>
      <c r="AZ465" s="32">
        <v>0</v>
      </c>
      <c r="BA465" s="32">
        <v>0</v>
      </c>
      <c r="BB465" s="32">
        <v>0</v>
      </c>
      <c r="BC465" s="32">
        <v>0</v>
      </c>
      <c r="BD465" s="28"/>
      <c r="BE465" s="33"/>
      <c r="BF465" s="34" t="s">
        <v>2494</v>
      </c>
      <c r="BG465" s="33"/>
      <c r="BH465" s="33"/>
      <c r="BI465" s="32">
        <v>1</v>
      </c>
      <c r="BJ465" s="32">
        <v>1</v>
      </c>
      <c r="BK465" s="33"/>
      <c r="BL465" s="33"/>
      <c r="BM465" s="33"/>
      <c r="BN465" s="33"/>
      <c r="BO465" s="33"/>
    </row>
    <row r="466" spans="1:67" ht="395" hidden="1" x14ac:dyDescent="0.2">
      <c r="A466" s="29" t="s">
        <v>186</v>
      </c>
      <c r="B466" s="30"/>
      <c r="C466" s="97" t="s">
        <v>2502</v>
      </c>
      <c r="D466" s="31" t="s">
        <v>270</v>
      </c>
      <c r="E466" s="31" t="s">
        <v>92</v>
      </c>
      <c r="F466" s="32">
        <v>1</v>
      </c>
      <c r="G466" s="32">
        <v>2</v>
      </c>
      <c r="H466" s="19">
        <v>0</v>
      </c>
      <c r="I466" s="20"/>
      <c r="J466" s="34" t="s">
        <v>2490</v>
      </c>
      <c r="K466" s="35"/>
      <c r="L466" s="34" t="s">
        <v>2496</v>
      </c>
      <c r="M466" s="36" t="s">
        <v>2244</v>
      </c>
      <c r="N466" s="24">
        <f t="shared" si="137"/>
        <v>1996</v>
      </c>
      <c r="O466" s="37">
        <v>35173</v>
      </c>
      <c r="P466" s="37">
        <v>35320</v>
      </c>
      <c r="Q466" s="36" t="s">
        <v>75</v>
      </c>
      <c r="R466" s="36" t="s">
        <v>75</v>
      </c>
      <c r="S466" s="36" t="s">
        <v>75</v>
      </c>
      <c r="T466" s="36" t="s">
        <v>75</v>
      </c>
      <c r="U466" s="36" t="s">
        <v>75</v>
      </c>
      <c r="V466" s="32">
        <v>1</v>
      </c>
      <c r="W466" s="19">
        <f t="shared" si="138"/>
        <v>0</v>
      </c>
      <c r="X466" s="19">
        <f t="shared" si="139"/>
        <v>0</v>
      </c>
      <c r="Y466" s="19">
        <f t="shared" si="140"/>
        <v>0</v>
      </c>
      <c r="Z466" s="96">
        <v>-1</v>
      </c>
      <c r="AA466" s="96">
        <v>-2</v>
      </c>
      <c r="AB466" s="32">
        <v>1</v>
      </c>
      <c r="AC466" s="32">
        <v>1</v>
      </c>
      <c r="AD466" s="32">
        <v>0</v>
      </c>
      <c r="AE466" s="32">
        <v>0</v>
      </c>
      <c r="AF466" s="32">
        <v>1</v>
      </c>
      <c r="AG466" s="32">
        <v>1</v>
      </c>
      <c r="AH466" s="32">
        <v>1</v>
      </c>
      <c r="AI466" s="32">
        <v>1</v>
      </c>
      <c r="AJ466" s="31" t="s">
        <v>96</v>
      </c>
      <c r="AK466" s="31" t="s">
        <v>97</v>
      </c>
      <c r="AL466" s="34" t="s">
        <v>2493</v>
      </c>
      <c r="AM466" s="19">
        <f t="shared" si="141"/>
        <v>3</v>
      </c>
      <c r="AN466" s="32">
        <v>1</v>
      </c>
      <c r="AO466" s="32">
        <v>1</v>
      </c>
      <c r="AP466" s="32">
        <v>1</v>
      </c>
      <c r="AQ466" s="32">
        <v>1</v>
      </c>
      <c r="AR466" s="32">
        <v>1</v>
      </c>
      <c r="AS466" s="33"/>
      <c r="AT466" s="32">
        <v>0</v>
      </c>
      <c r="AU466" s="26">
        <f t="shared" si="142"/>
        <v>-1</v>
      </c>
      <c r="AV466" s="32">
        <v>1</v>
      </c>
      <c r="AW466" s="32">
        <v>0</v>
      </c>
      <c r="AX466" s="32">
        <v>0</v>
      </c>
      <c r="AY466" s="19">
        <v>0</v>
      </c>
      <c r="AZ466" s="32">
        <v>0</v>
      </c>
      <c r="BA466" s="32">
        <v>0</v>
      </c>
      <c r="BB466" s="32">
        <v>0</v>
      </c>
      <c r="BC466" s="32">
        <v>0</v>
      </c>
      <c r="BD466" s="28"/>
      <c r="BE466" s="33"/>
      <c r="BF466" s="34" t="s">
        <v>2494</v>
      </c>
      <c r="BG466" s="33"/>
      <c r="BH466" s="33"/>
      <c r="BI466" s="32">
        <v>1</v>
      </c>
      <c r="BJ466" s="32">
        <v>1</v>
      </c>
      <c r="BK466" s="33"/>
      <c r="BL466" s="33"/>
      <c r="BM466" s="33"/>
      <c r="BN466" s="33"/>
      <c r="BO466" s="33"/>
    </row>
    <row r="467" spans="1:67" ht="395" hidden="1" x14ac:dyDescent="0.2">
      <c r="A467" s="29" t="s">
        <v>186</v>
      </c>
      <c r="B467" s="30"/>
      <c r="C467" s="97" t="s">
        <v>2503</v>
      </c>
      <c r="D467" s="31" t="s">
        <v>270</v>
      </c>
      <c r="E467" s="31" t="s">
        <v>92</v>
      </c>
      <c r="F467" s="32">
        <v>1</v>
      </c>
      <c r="G467" s="32">
        <v>2</v>
      </c>
      <c r="H467" s="19">
        <v>0</v>
      </c>
      <c r="I467" s="20"/>
      <c r="J467" s="34" t="s">
        <v>2490</v>
      </c>
      <c r="K467" s="35"/>
      <c r="L467" s="34" t="s">
        <v>2496</v>
      </c>
      <c r="M467" s="36" t="s">
        <v>2244</v>
      </c>
      <c r="N467" s="24">
        <f t="shared" si="137"/>
        <v>1996</v>
      </c>
      <c r="O467" s="37">
        <v>35173</v>
      </c>
      <c r="P467" s="37">
        <v>35320</v>
      </c>
      <c r="Q467" s="36" t="s">
        <v>75</v>
      </c>
      <c r="R467" s="36" t="s">
        <v>75</v>
      </c>
      <c r="S467" s="36" t="s">
        <v>75</v>
      </c>
      <c r="T467" s="36" t="s">
        <v>75</v>
      </c>
      <c r="U467" s="36" t="s">
        <v>75</v>
      </c>
      <c r="V467" s="32">
        <v>1</v>
      </c>
      <c r="W467" s="19">
        <f t="shared" si="138"/>
        <v>0</v>
      </c>
      <c r="X467" s="19">
        <f t="shared" si="139"/>
        <v>0</v>
      </c>
      <c r="Y467" s="19">
        <f t="shared" si="140"/>
        <v>0</v>
      </c>
      <c r="Z467" s="96">
        <v>-1</v>
      </c>
      <c r="AA467" s="96">
        <v>-2</v>
      </c>
      <c r="AB467" s="32">
        <v>1</v>
      </c>
      <c r="AC467" s="32">
        <v>1</v>
      </c>
      <c r="AD467" s="32">
        <v>0</v>
      </c>
      <c r="AE467" s="32">
        <v>0</v>
      </c>
      <c r="AF467" s="32">
        <v>1</v>
      </c>
      <c r="AG467" s="32">
        <v>1</v>
      </c>
      <c r="AH467" s="32">
        <v>1</v>
      </c>
      <c r="AI467" s="32">
        <v>1</v>
      </c>
      <c r="AJ467" s="31" t="s">
        <v>96</v>
      </c>
      <c r="AK467" s="31" t="s">
        <v>97</v>
      </c>
      <c r="AL467" s="34" t="s">
        <v>2493</v>
      </c>
      <c r="AM467" s="19">
        <f t="shared" si="141"/>
        <v>3</v>
      </c>
      <c r="AN467" s="32">
        <v>1</v>
      </c>
      <c r="AO467" s="32">
        <v>1</v>
      </c>
      <c r="AP467" s="32">
        <v>1</v>
      </c>
      <c r="AQ467" s="32">
        <v>1</v>
      </c>
      <c r="AR467" s="32">
        <v>1</v>
      </c>
      <c r="AS467" s="33"/>
      <c r="AT467" s="32">
        <v>0</v>
      </c>
      <c r="AU467" s="26">
        <f t="shared" si="142"/>
        <v>-1</v>
      </c>
      <c r="AV467" s="32">
        <v>1</v>
      </c>
      <c r="AW467" s="32">
        <v>0</v>
      </c>
      <c r="AX467" s="32">
        <v>0</v>
      </c>
      <c r="AY467" s="19">
        <v>0</v>
      </c>
      <c r="AZ467" s="32">
        <v>0</v>
      </c>
      <c r="BA467" s="32">
        <v>0</v>
      </c>
      <c r="BB467" s="32">
        <v>0</v>
      </c>
      <c r="BC467" s="32">
        <v>0</v>
      </c>
      <c r="BD467" s="28"/>
      <c r="BE467" s="33"/>
      <c r="BF467" s="34" t="s">
        <v>2494</v>
      </c>
      <c r="BG467" s="33"/>
      <c r="BH467" s="33"/>
      <c r="BI467" s="32">
        <v>1</v>
      </c>
      <c r="BJ467" s="32">
        <v>1</v>
      </c>
      <c r="BK467" s="33"/>
      <c r="BL467" s="33"/>
      <c r="BM467" s="33"/>
      <c r="BN467" s="33"/>
      <c r="BO467" s="33"/>
    </row>
    <row r="468" spans="1:67" ht="395" hidden="1" x14ac:dyDescent="0.2">
      <c r="A468" s="29" t="s">
        <v>186</v>
      </c>
      <c r="B468" s="30"/>
      <c r="C468" s="97" t="s">
        <v>2504</v>
      </c>
      <c r="D468" s="31" t="s">
        <v>270</v>
      </c>
      <c r="E468" s="31" t="s">
        <v>92</v>
      </c>
      <c r="F468" s="32">
        <v>1</v>
      </c>
      <c r="G468" s="32">
        <v>2</v>
      </c>
      <c r="H468" s="19">
        <v>0</v>
      </c>
      <c r="I468" s="20"/>
      <c r="J468" s="34" t="s">
        <v>2490</v>
      </c>
      <c r="K468" s="35"/>
      <c r="L468" s="34" t="s">
        <v>2496</v>
      </c>
      <c r="M468" s="36" t="s">
        <v>2244</v>
      </c>
      <c r="N468" s="24">
        <f t="shared" si="137"/>
        <v>1996</v>
      </c>
      <c r="O468" s="37">
        <v>35173</v>
      </c>
      <c r="P468" s="37">
        <v>35320</v>
      </c>
      <c r="Q468" s="36" t="s">
        <v>75</v>
      </c>
      <c r="R468" s="36" t="s">
        <v>75</v>
      </c>
      <c r="S468" s="36" t="s">
        <v>75</v>
      </c>
      <c r="T468" s="36" t="s">
        <v>75</v>
      </c>
      <c r="U468" s="36" t="s">
        <v>75</v>
      </c>
      <c r="V468" s="32">
        <v>1</v>
      </c>
      <c r="W468" s="19">
        <f t="shared" si="138"/>
        <v>0</v>
      </c>
      <c r="X468" s="19">
        <f t="shared" si="139"/>
        <v>0</v>
      </c>
      <c r="Y468" s="19">
        <f t="shared" si="140"/>
        <v>0</v>
      </c>
      <c r="Z468" s="96">
        <v>-1</v>
      </c>
      <c r="AA468" s="96">
        <v>-2</v>
      </c>
      <c r="AB468" s="32">
        <v>1</v>
      </c>
      <c r="AC468" s="32">
        <v>1</v>
      </c>
      <c r="AD468" s="32">
        <v>0</v>
      </c>
      <c r="AE468" s="32">
        <v>0</v>
      </c>
      <c r="AF468" s="32">
        <v>1</v>
      </c>
      <c r="AG468" s="32">
        <v>1</v>
      </c>
      <c r="AH468" s="32">
        <v>1</v>
      </c>
      <c r="AI468" s="32">
        <v>1</v>
      </c>
      <c r="AJ468" s="31" t="s">
        <v>96</v>
      </c>
      <c r="AK468" s="31" t="s">
        <v>97</v>
      </c>
      <c r="AL468" s="34" t="s">
        <v>2493</v>
      </c>
      <c r="AM468" s="19">
        <f t="shared" si="141"/>
        <v>3</v>
      </c>
      <c r="AN468" s="32">
        <v>1</v>
      </c>
      <c r="AO468" s="32">
        <v>1</v>
      </c>
      <c r="AP468" s="32">
        <v>1</v>
      </c>
      <c r="AQ468" s="32">
        <v>1</v>
      </c>
      <c r="AR468" s="32">
        <v>1</v>
      </c>
      <c r="AS468" s="33"/>
      <c r="AT468" s="32">
        <v>0</v>
      </c>
      <c r="AU468" s="26">
        <f t="shared" si="142"/>
        <v>-1</v>
      </c>
      <c r="AV468" s="32">
        <v>1</v>
      </c>
      <c r="AW468" s="32">
        <v>0</v>
      </c>
      <c r="AX468" s="32">
        <v>0</v>
      </c>
      <c r="AY468" s="19">
        <v>0</v>
      </c>
      <c r="AZ468" s="32">
        <v>0</v>
      </c>
      <c r="BA468" s="32">
        <v>0</v>
      </c>
      <c r="BB468" s="32">
        <v>0</v>
      </c>
      <c r="BC468" s="32">
        <v>0</v>
      </c>
      <c r="BD468" s="28"/>
      <c r="BE468" s="33"/>
      <c r="BF468" s="34" t="s">
        <v>2494</v>
      </c>
      <c r="BG468" s="33"/>
      <c r="BH468" s="33"/>
      <c r="BI468" s="32">
        <v>1</v>
      </c>
      <c r="BJ468" s="32">
        <v>1</v>
      </c>
      <c r="BK468" s="33"/>
      <c r="BL468" s="33"/>
      <c r="BM468" s="33"/>
      <c r="BN468" s="33"/>
      <c r="BO468" s="33"/>
    </row>
    <row r="469" spans="1:67" ht="395" hidden="1" x14ac:dyDescent="0.2">
      <c r="A469" s="29" t="s">
        <v>186</v>
      </c>
      <c r="B469" s="30"/>
      <c r="C469" s="97" t="s">
        <v>2505</v>
      </c>
      <c r="D469" s="31" t="s">
        <v>270</v>
      </c>
      <c r="E469" s="31" t="s">
        <v>92</v>
      </c>
      <c r="F469" s="32">
        <v>1</v>
      </c>
      <c r="G469" s="32">
        <v>2</v>
      </c>
      <c r="H469" s="19">
        <v>0</v>
      </c>
      <c r="I469" s="20"/>
      <c r="J469" s="34" t="s">
        <v>2490</v>
      </c>
      <c r="K469" s="35"/>
      <c r="L469" s="34" t="s">
        <v>2496</v>
      </c>
      <c r="M469" s="36" t="s">
        <v>2244</v>
      </c>
      <c r="N469" s="24">
        <f t="shared" si="137"/>
        <v>1996</v>
      </c>
      <c r="O469" s="37">
        <v>35173</v>
      </c>
      <c r="P469" s="37">
        <v>35320</v>
      </c>
      <c r="Q469" s="36" t="s">
        <v>75</v>
      </c>
      <c r="R469" s="36" t="s">
        <v>75</v>
      </c>
      <c r="S469" s="36" t="s">
        <v>75</v>
      </c>
      <c r="T469" s="36" t="s">
        <v>75</v>
      </c>
      <c r="U469" s="36" t="s">
        <v>75</v>
      </c>
      <c r="V469" s="32">
        <v>1</v>
      </c>
      <c r="W469" s="19">
        <f t="shared" si="138"/>
        <v>0</v>
      </c>
      <c r="X469" s="19">
        <f t="shared" si="139"/>
        <v>0</v>
      </c>
      <c r="Y469" s="19">
        <f t="shared" si="140"/>
        <v>0</v>
      </c>
      <c r="Z469" s="96">
        <v>-1</v>
      </c>
      <c r="AA469" s="96">
        <v>-2</v>
      </c>
      <c r="AB469" s="32">
        <v>1</v>
      </c>
      <c r="AC469" s="32">
        <v>1</v>
      </c>
      <c r="AD469" s="32">
        <v>0</v>
      </c>
      <c r="AE469" s="32">
        <v>0</v>
      </c>
      <c r="AF469" s="32">
        <v>1</v>
      </c>
      <c r="AG469" s="32">
        <v>1</v>
      </c>
      <c r="AH469" s="32">
        <v>1</v>
      </c>
      <c r="AI469" s="32">
        <v>1</v>
      </c>
      <c r="AJ469" s="31" t="s">
        <v>96</v>
      </c>
      <c r="AK469" s="31" t="s">
        <v>97</v>
      </c>
      <c r="AL469" s="34" t="s">
        <v>2493</v>
      </c>
      <c r="AM469" s="19">
        <f t="shared" si="141"/>
        <v>3</v>
      </c>
      <c r="AN469" s="32">
        <v>1</v>
      </c>
      <c r="AO469" s="32">
        <v>1</v>
      </c>
      <c r="AP469" s="32">
        <v>1</v>
      </c>
      <c r="AQ469" s="32">
        <v>1</v>
      </c>
      <c r="AR469" s="32">
        <v>1</v>
      </c>
      <c r="AS469" s="33"/>
      <c r="AT469" s="32">
        <v>0</v>
      </c>
      <c r="AU469" s="26">
        <f t="shared" si="142"/>
        <v>-1</v>
      </c>
      <c r="AV469" s="32">
        <v>1</v>
      </c>
      <c r="AW469" s="32">
        <v>0</v>
      </c>
      <c r="AX469" s="32">
        <v>0</v>
      </c>
      <c r="AY469" s="19">
        <v>0</v>
      </c>
      <c r="AZ469" s="32">
        <v>0</v>
      </c>
      <c r="BA469" s="32">
        <v>0</v>
      </c>
      <c r="BB469" s="32">
        <v>0</v>
      </c>
      <c r="BC469" s="32">
        <v>0</v>
      </c>
      <c r="BD469" s="28"/>
      <c r="BE469" s="33"/>
      <c r="BF469" s="34" t="s">
        <v>2494</v>
      </c>
      <c r="BG469" s="33"/>
      <c r="BH469" s="33"/>
      <c r="BI469" s="32">
        <v>1</v>
      </c>
      <c r="BJ469" s="32">
        <v>1</v>
      </c>
      <c r="BK469" s="33"/>
      <c r="BL469" s="33"/>
      <c r="BM469" s="33"/>
      <c r="BN469" s="33"/>
      <c r="BO469" s="33"/>
    </row>
    <row r="470" spans="1:67" ht="395" hidden="1" x14ac:dyDescent="0.2">
      <c r="A470" s="29" t="s">
        <v>186</v>
      </c>
      <c r="B470" s="30"/>
      <c r="C470" s="97" t="s">
        <v>2553</v>
      </c>
      <c r="D470" s="31" t="s">
        <v>270</v>
      </c>
      <c r="E470" s="31" t="s">
        <v>92</v>
      </c>
      <c r="F470" s="32">
        <v>1</v>
      </c>
      <c r="G470" s="32">
        <v>2</v>
      </c>
      <c r="H470" s="19">
        <v>0</v>
      </c>
      <c r="I470" s="20"/>
      <c r="J470" s="34" t="s">
        <v>2490</v>
      </c>
      <c r="K470" s="35"/>
      <c r="L470" s="34" t="s">
        <v>2496</v>
      </c>
      <c r="M470" s="36" t="s">
        <v>2244</v>
      </c>
      <c r="N470" s="24">
        <f t="shared" si="137"/>
        <v>1997</v>
      </c>
      <c r="O470" s="37">
        <v>35628</v>
      </c>
      <c r="P470" s="37">
        <v>36466</v>
      </c>
      <c r="Q470" s="36" t="s">
        <v>75</v>
      </c>
      <c r="R470" s="36" t="s">
        <v>75</v>
      </c>
      <c r="S470" s="36" t="s">
        <v>75</v>
      </c>
      <c r="T470" s="36" t="s">
        <v>75</v>
      </c>
      <c r="U470" s="36" t="s">
        <v>75</v>
      </c>
      <c r="V470" s="32">
        <v>1</v>
      </c>
      <c r="W470" s="19">
        <f t="shared" si="138"/>
        <v>0</v>
      </c>
      <c r="X470" s="19">
        <f t="shared" si="139"/>
        <v>0</v>
      </c>
      <c r="Y470" s="19">
        <f t="shared" si="140"/>
        <v>0</v>
      </c>
      <c r="Z470" s="96">
        <v>-1</v>
      </c>
      <c r="AA470" s="96">
        <v>-2</v>
      </c>
      <c r="AB470" s="32">
        <v>1</v>
      </c>
      <c r="AC470" s="32">
        <v>1</v>
      </c>
      <c r="AD470" s="32">
        <v>0</v>
      </c>
      <c r="AE470" s="32">
        <v>0</v>
      </c>
      <c r="AF470" s="32">
        <v>1</v>
      </c>
      <c r="AG470" s="32">
        <v>1</v>
      </c>
      <c r="AH470" s="32">
        <v>1</v>
      </c>
      <c r="AI470" s="32">
        <v>1</v>
      </c>
      <c r="AJ470" s="31" t="s">
        <v>96</v>
      </c>
      <c r="AK470" s="31" t="s">
        <v>97</v>
      </c>
      <c r="AL470" s="34" t="s">
        <v>2493</v>
      </c>
      <c r="AM470" s="19">
        <f t="shared" si="141"/>
        <v>3</v>
      </c>
      <c r="AN470" s="32">
        <v>1</v>
      </c>
      <c r="AO470" s="32">
        <v>1</v>
      </c>
      <c r="AP470" s="32">
        <v>1</v>
      </c>
      <c r="AQ470" s="32">
        <v>1</v>
      </c>
      <c r="AR470" s="32">
        <v>1</v>
      </c>
      <c r="AS470" s="33"/>
      <c r="AT470" s="32">
        <v>0</v>
      </c>
      <c r="AU470" s="26">
        <f t="shared" si="142"/>
        <v>-1</v>
      </c>
      <c r="AV470" s="32">
        <v>1</v>
      </c>
      <c r="AW470" s="32">
        <v>0</v>
      </c>
      <c r="AX470" s="32">
        <v>0</v>
      </c>
      <c r="AY470" s="19">
        <v>0</v>
      </c>
      <c r="AZ470" s="32">
        <v>0</v>
      </c>
      <c r="BA470" s="32">
        <v>0</v>
      </c>
      <c r="BB470" s="32">
        <v>0</v>
      </c>
      <c r="BC470" s="32">
        <v>0</v>
      </c>
      <c r="BD470" s="28"/>
      <c r="BE470" s="33"/>
      <c r="BF470" s="34" t="s">
        <v>2494</v>
      </c>
      <c r="BG470" s="33"/>
      <c r="BH470" s="33"/>
      <c r="BI470" s="32">
        <v>1</v>
      </c>
      <c r="BJ470" s="32">
        <v>1</v>
      </c>
      <c r="BK470" s="33"/>
      <c r="BL470" s="33"/>
      <c r="BM470" s="33"/>
      <c r="BN470" s="33"/>
      <c r="BO470" s="33"/>
    </row>
    <row r="471" spans="1:67" ht="395" hidden="1" x14ac:dyDescent="0.2">
      <c r="A471" s="29" t="s">
        <v>186</v>
      </c>
      <c r="B471" s="30"/>
      <c r="C471" s="97" t="s">
        <v>2608</v>
      </c>
      <c r="D471" s="31" t="s">
        <v>270</v>
      </c>
      <c r="E471" s="31" t="s">
        <v>92</v>
      </c>
      <c r="F471" s="32">
        <v>1</v>
      </c>
      <c r="G471" s="32">
        <v>2</v>
      </c>
      <c r="H471" s="19">
        <v>0</v>
      </c>
      <c r="I471" s="20"/>
      <c r="J471" s="34" t="s">
        <v>2490</v>
      </c>
      <c r="K471" s="35"/>
      <c r="L471" s="34" t="s">
        <v>2496</v>
      </c>
      <c r="M471" s="36" t="s">
        <v>2244</v>
      </c>
      <c r="N471" s="24">
        <f t="shared" si="137"/>
        <v>1999</v>
      </c>
      <c r="O471" s="37">
        <v>36235</v>
      </c>
      <c r="P471" s="37"/>
      <c r="Q471" s="36" t="s">
        <v>75</v>
      </c>
      <c r="R471" s="36" t="s">
        <v>75</v>
      </c>
      <c r="S471" s="36" t="s">
        <v>75</v>
      </c>
      <c r="T471" s="36" t="s">
        <v>75</v>
      </c>
      <c r="U471" s="36" t="s">
        <v>75</v>
      </c>
      <c r="V471" s="32">
        <v>1</v>
      </c>
      <c r="W471" s="19">
        <f t="shared" si="138"/>
        <v>0</v>
      </c>
      <c r="X471" s="19">
        <f t="shared" si="139"/>
        <v>0</v>
      </c>
      <c r="Y471" s="19">
        <f t="shared" si="140"/>
        <v>0</v>
      </c>
      <c r="Z471" s="96">
        <v>-1</v>
      </c>
      <c r="AA471" s="96">
        <v>-2</v>
      </c>
      <c r="AB471" s="32">
        <v>1</v>
      </c>
      <c r="AC471" s="32">
        <v>1</v>
      </c>
      <c r="AD471" s="32">
        <v>0</v>
      </c>
      <c r="AE471" s="32">
        <v>0</v>
      </c>
      <c r="AF471" s="32">
        <v>1</v>
      </c>
      <c r="AG471" s="32">
        <v>1</v>
      </c>
      <c r="AH471" s="32">
        <v>1</v>
      </c>
      <c r="AI471" s="32">
        <v>1</v>
      </c>
      <c r="AJ471" s="31" t="s">
        <v>96</v>
      </c>
      <c r="AK471" s="31" t="s">
        <v>97</v>
      </c>
      <c r="AL471" s="34" t="s">
        <v>2493</v>
      </c>
      <c r="AM471" s="19">
        <f t="shared" si="141"/>
        <v>3</v>
      </c>
      <c r="AN471" s="32">
        <v>1</v>
      </c>
      <c r="AO471" s="32">
        <v>1</v>
      </c>
      <c r="AP471" s="32">
        <v>1</v>
      </c>
      <c r="AQ471" s="32">
        <v>1</v>
      </c>
      <c r="AR471" s="32">
        <v>1</v>
      </c>
      <c r="AS471" s="33"/>
      <c r="AT471" s="32">
        <v>0</v>
      </c>
      <c r="AU471" s="26">
        <f t="shared" si="142"/>
        <v>-1</v>
      </c>
      <c r="AV471" s="32">
        <v>1</v>
      </c>
      <c r="AW471" s="32">
        <v>0</v>
      </c>
      <c r="AX471" s="32">
        <v>0</v>
      </c>
      <c r="AY471" s="19">
        <v>0</v>
      </c>
      <c r="AZ471" s="32">
        <v>0</v>
      </c>
      <c r="BA471" s="32">
        <v>0</v>
      </c>
      <c r="BB471" s="32">
        <v>0</v>
      </c>
      <c r="BC471" s="32">
        <v>0</v>
      </c>
      <c r="BD471" s="28"/>
      <c r="BE471" s="33"/>
      <c r="BF471" s="34" t="s">
        <v>2494</v>
      </c>
      <c r="BG471" s="33"/>
      <c r="BH471" s="33"/>
      <c r="BI471" s="32">
        <v>1</v>
      </c>
      <c r="BJ471" s="32">
        <v>1</v>
      </c>
      <c r="BK471" s="33"/>
      <c r="BL471" s="33"/>
      <c r="BM471" s="33"/>
      <c r="BN471" s="33"/>
      <c r="BO471" s="33"/>
    </row>
    <row r="472" spans="1:67" ht="395" hidden="1" x14ac:dyDescent="0.2">
      <c r="A472" s="29" t="s">
        <v>186</v>
      </c>
      <c r="B472" s="30"/>
      <c r="C472" s="97" t="s">
        <v>2609</v>
      </c>
      <c r="D472" s="31" t="s">
        <v>270</v>
      </c>
      <c r="E472" s="31" t="s">
        <v>92</v>
      </c>
      <c r="F472" s="32">
        <v>1</v>
      </c>
      <c r="G472" s="32">
        <v>2</v>
      </c>
      <c r="H472" s="19">
        <v>0</v>
      </c>
      <c r="I472" s="20"/>
      <c r="J472" s="34" t="s">
        <v>2490</v>
      </c>
      <c r="K472" s="35"/>
      <c r="L472" s="34" t="s">
        <v>2496</v>
      </c>
      <c r="M472" s="36" t="s">
        <v>2244</v>
      </c>
      <c r="N472" s="24">
        <f t="shared" si="137"/>
        <v>1999</v>
      </c>
      <c r="O472" s="37">
        <v>36235</v>
      </c>
      <c r="P472" s="37"/>
      <c r="Q472" s="36" t="s">
        <v>75</v>
      </c>
      <c r="R472" s="36" t="s">
        <v>75</v>
      </c>
      <c r="S472" s="36" t="s">
        <v>75</v>
      </c>
      <c r="T472" s="36" t="s">
        <v>75</v>
      </c>
      <c r="U472" s="36" t="s">
        <v>75</v>
      </c>
      <c r="V472" s="32">
        <v>1</v>
      </c>
      <c r="W472" s="19">
        <f t="shared" si="138"/>
        <v>0</v>
      </c>
      <c r="X472" s="19">
        <f t="shared" si="139"/>
        <v>0</v>
      </c>
      <c r="Y472" s="19">
        <f t="shared" si="140"/>
        <v>0</v>
      </c>
      <c r="Z472" s="96">
        <v>-1</v>
      </c>
      <c r="AA472" s="96">
        <v>-2</v>
      </c>
      <c r="AB472" s="32">
        <v>1</v>
      </c>
      <c r="AC472" s="32">
        <v>1</v>
      </c>
      <c r="AD472" s="32">
        <v>0</v>
      </c>
      <c r="AE472" s="32">
        <v>0</v>
      </c>
      <c r="AF472" s="32">
        <v>1</v>
      </c>
      <c r="AG472" s="32">
        <v>1</v>
      </c>
      <c r="AH472" s="32">
        <v>1</v>
      </c>
      <c r="AI472" s="32">
        <v>1</v>
      </c>
      <c r="AJ472" s="31" t="s">
        <v>96</v>
      </c>
      <c r="AK472" s="31" t="s">
        <v>97</v>
      </c>
      <c r="AL472" s="34" t="s">
        <v>2493</v>
      </c>
      <c r="AM472" s="19">
        <f t="shared" si="141"/>
        <v>3</v>
      </c>
      <c r="AN472" s="32">
        <v>1</v>
      </c>
      <c r="AO472" s="32">
        <v>1</v>
      </c>
      <c r="AP472" s="32">
        <v>1</v>
      </c>
      <c r="AQ472" s="32">
        <v>1</v>
      </c>
      <c r="AR472" s="32">
        <v>1</v>
      </c>
      <c r="AS472" s="33"/>
      <c r="AT472" s="32">
        <v>0</v>
      </c>
      <c r="AU472" s="26">
        <f t="shared" si="142"/>
        <v>-1</v>
      </c>
      <c r="AV472" s="32">
        <v>1</v>
      </c>
      <c r="AW472" s="32">
        <v>0</v>
      </c>
      <c r="AX472" s="32">
        <v>0</v>
      </c>
      <c r="AY472" s="19">
        <v>0</v>
      </c>
      <c r="AZ472" s="32">
        <v>0</v>
      </c>
      <c r="BA472" s="32">
        <v>0</v>
      </c>
      <c r="BB472" s="32">
        <v>0</v>
      </c>
      <c r="BC472" s="32">
        <v>0</v>
      </c>
      <c r="BD472" s="28"/>
      <c r="BE472" s="33"/>
      <c r="BF472" s="34" t="s">
        <v>2494</v>
      </c>
      <c r="BG472" s="33"/>
      <c r="BH472" s="33"/>
      <c r="BI472" s="32">
        <v>1</v>
      </c>
      <c r="BJ472" s="32">
        <v>1</v>
      </c>
      <c r="BK472" s="33"/>
      <c r="BL472" s="33"/>
      <c r="BM472" s="33"/>
      <c r="BN472" s="33"/>
      <c r="BO472" s="33"/>
    </row>
    <row r="473" spans="1:67" ht="64" hidden="1" x14ac:dyDescent="0.2">
      <c r="A473" s="17" t="s">
        <v>78</v>
      </c>
      <c r="B473" s="42"/>
      <c r="C473" s="64" t="s">
        <v>2406</v>
      </c>
      <c r="D473" s="18" t="s">
        <v>409</v>
      </c>
      <c r="E473" s="18" t="s">
        <v>302</v>
      </c>
      <c r="F473" s="19">
        <v>1</v>
      </c>
      <c r="G473" s="19">
        <v>0</v>
      </c>
      <c r="H473" s="19">
        <v>0</v>
      </c>
      <c r="I473" s="20"/>
      <c r="J473" s="21" t="s">
        <v>472</v>
      </c>
      <c r="K473" s="22" t="s">
        <v>2311</v>
      </c>
      <c r="L473" s="18" t="s">
        <v>2312</v>
      </c>
      <c r="M473" s="25"/>
      <c r="N473" s="24">
        <f t="shared" si="137"/>
        <v>1992</v>
      </c>
      <c r="O473" s="25">
        <v>33604</v>
      </c>
      <c r="P473" s="23" t="s">
        <v>75</v>
      </c>
      <c r="Q473" s="23" t="s">
        <v>75</v>
      </c>
      <c r="R473" s="23" t="s">
        <v>75</v>
      </c>
      <c r="S473" s="23" t="s">
        <v>75</v>
      </c>
      <c r="T473" s="23" t="s">
        <v>75</v>
      </c>
      <c r="U473" s="23" t="s">
        <v>75</v>
      </c>
      <c r="V473" s="26">
        <v>1</v>
      </c>
      <c r="W473" s="19">
        <f t="shared" si="138"/>
        <v>0</v>
      </c>
      <c r="X473" s="19">
        <f t="shared" si="139"/>
        <v>0</v>
      </c>
      <c r="Y473" s="19">
        <f t="shared" si="140"/>
        <v>0</v>
      </c>
      <c r="Z473" s="26">
        <v>-1</v>
      </c>
      <c r="AA473" s="19">
        <v>-2</v>
      </c>
      <c r="AB473" s="26">
        <v>0</v>
      </c>
      <c r="AC473" s="26">
        <v>1</v>
      </c>
      <c r="AD473" s="26">
        <v>0</v>
      </c>
      <c r="AE473" s="26">
        <v>0</v>
      </c>
      <c r="AF473" s="26">
        <v>0</v>
      </c>
      <c r="AG473" s="19">
        <v>0</v>
      </c>
      <c r="AH473" s="26">
        <v>1</v>
      </c>
      <c r="AI473" s="26">
        <v>0</v>
      </c>
      <c r="AJ473" s="18" t="s">
        <v>97</v>
      </c>
      <c r="AK473" s="18" t="s">
        <v>77</v>
      </c>
      <c r="AL473" s="21" t="s">
        <v>2313</v>
      </c>
      <c r="AM473" s="19">
        <v>4</v>
      </c>
      <c r="AN473" s="26">
        <v>-1</v>
      </c>
      <c r="AO473" s="26">
        <v>-1</v>
      </c>
      <c r="AP473" s="26">
        <v>-1</v>
      </c>
      <c r="AQ473" s="26">
        <v>-1</v>
      </c>
      <c r="AR473" s="26">
        <v>-1</v>
      </c>
      <c r="AS473" s="26">
        <v>0</v>
      </c>
      <c r="AT473" s="19">
        <v>-2</v>
      </c>
      <c r="AU473" s="26">
        <v>-3</v>
      </c>
      <c r="AV473" s="26">
        <v>0</v>
      </c>
      <c r="AW473" s="26">
        <v>0</v>
      </c>
      <c r="AX473" s="19">
        <v>0</v>
      </c>
      <c r="AY473" s="19">
        <v>0</v>
      </c>
      <c r="AZ473" s="26">
        <v>1</v>
      </c>
      <c r="BA473" s="26">
        <v>1</v>
      </c>
      <c r="BB473" s="26">
        <v>-1</v>
      </c>
      <c r="BC473" s="26">
        <v>-1</v>
      </c>
      <c r="BD473" s="28"/>
      <c r="BE473" s="20"/>
      <c r="BF473" s="26"/>
      <c r="BG473" s="26"/>
      <c r="BH473" s="26"/>
      <c r="BI473" s="26">
        <v>1</v>
      </c>
      <c r="BJ473" s="26">
        <v>-1</v>
      </c>
      <c r="BK473" s="26"/>
      <c r="BL473" s="26"/>
      <c r="BM473" s="26"/>
      <c r="BN473" s="20"/>
      <c r="BO473" s="20"/>
    </row>
    <row r="474" spans="1:67" ht="64" hidden="1" x14ac:dyDescent="0.2">
      <c r="A474" s="17" t="s">
        <v>3373</v>
      </c>
      <c r="B474" s="42"/>
      <c r="C474" s="64" t="s">
        <v>2406</v>
      </c>
      <c r="D474" s="384" t="s">
        <v>2875</v>
      </c>
      <c r="E474" s="384" t="s">
        <v>210</v>
      </c>
      <c r="F474" s="19">
        <v>1</v>
      </c>
      <c r="G474" s="19">
        <v>1</v>
      </c>
      <c r="H474" s="19">
        <v>1</v>
      </c>
      <c r="I474" s="20"/>
      <c r="J474" s="375" t="s">
        <v>472</v>
      </c>
      <c r="K474" s="22"/>
      <c r="L474" s="375" t="s">
        <v>3384</v>
      </c>
      <c r="M474" s="512">
        <v>1992</v>
      </c>
      <c r="N474" s="24">
        <v>2008</v>
      </c>
      <c r="O474" s="508">
        <v>39448</v>
      </c>
      <c r="P474" s="404" t="s">
        <v>75</v>
      </c>
      <c r="Q474" s="404" t="s">
        <v>75</v>
      </c>
      <c r="R474" s="404" t="s">
        <v>75</v>
      </c>
      <c r="S474" s="404" t="s">
        <v>75</v>
      </c>
      <c r="T474" s="404" t="s">
        <v>75</v>
      </c>
      <c r="U474" s="404" t="s">
        <v>75</v>
      </c>
      <c r="V474" s="19">
        <v>1</v>
      </c>
      <c r="W474" s="19">
        <v>0</v>
      </c>
      <c r="X474" s="19">
        <v>0</v>
      </c>
      <c r="Y474" s="19">
        <v>0</v>
      </c>
      <c r="Z474" s="19">
        <v>-1</v>
      </c>
      <c r="AA474" s="19">
        <v>-2</v>
      </c>
      <c r="AB474" s="26">
        <v>0</v>
      </c>
      <c r="AC474" s="26">
        <v>0</v>
      </c>
      <c r="AD474" s="68">
        <v>1</v>
      </c>
      <c r="AE474" s="26">
        <v>0</v>
      </c>
      <c r="AF474" s="26">
        <v>0</v>
      </c>
      <c r="AG474" s="19">
        <v>0</v>
      </c>
      <c r="AH474" s="26">
        <v>-1</v>
      </c>
      <c r="AI474" s="19">
        <v>0</v>
      </c>
      <c r="AJ474" s="384" t="s">
        <v>97</v>
      </c>
      <c r="AK474" s="384" t="s">
        <v>139</v>
      </c>
      <c r="AL474" s="375" t="s">
        <v>3603</v>
      </c>
      <c r="AM474" s="19">
        <v>5</v>
      </c>
      <c r="AN474" s="26">
        <v>-2</v>
      </c>
      <c r="AO474" s="26">
        <v>-2</v>
      </c>
      <c r="AP474" s="26">
        <v>-2</v>
      </c>
      <c r="AQ474" s="26">
        <v>-2</v>
      </c>
      <c r="AR474" s="26">
        <v>-2</v>
      </c>
      <c r="AS474" s="26">
        <v>0</v>
      </c>
      <c r="AT474" s="19">
        <v>-2</v>
      </c>
      <c r="AU474" s="26">
        <v>-3</v>
      </c>
      <c r="AV474" s="26">
        <v>0</v>
      </c>
      <c r="AW474" s="26">
        <v>0</v>
      </c>
      <c r="AX474" s="19">
        <v>0</v>
      </c>
      <c r="AY474" s="19">
        <v>0</v>
      </c>
      <c r="AZ474" s="26">
        <v>-1</v>
      </c>
      <c r="BA474" s="26">
        <v>-1</v>
      </c>
      <c r="BB474" s="26">
        <v>-1</v>
      </c>
      <c r="BC474" s="26">
        <v>-1</v>
      </c>
      <c r="BD474" s="28"/>
      <c r="BE474" s="20"/>
      <c r="BF474" s="26"/>
      <c r="BG474" s="26"/>
      <c r="BH474" s="26"/>
      <c r="BI474" s="26"/>
      <c r="BJ474" s="26"/>
      <c r="BK474" s="26"/>
      <c r="BL474" s="26"/>
      <c r="BM474" s="26"/>
      <c r="BN474" s="20"/>
      <c r="BO474" s="20"/>
    </row>
    <row r="475" spans="1:67" ht="395" hidden="1" x14ac:dyDescent="0.2">
      <c r="A475" s="29" t="s">
        <v>186</v>
      </c>
      <c r="B475" s="30"/>
      <c r="C475" s="97" t="s">
        <v>2610</v>
      </c>
      <c r="D475" s="31" t="s">
        <v>270</v>
      </c>
      <c r="E475" s="31" t="s">
        <v>92</v>
      </c>
      <c r="F475" s="32">
        <v>1</v>
      </c>
      <c r="G475" s="32">
        <v>2</v>
      </c>
      <c r="H475" s="19">
        <v>0</v>
      </c>
      <c r="I475" s="20"/>
      <c r="J475" s="34" t="s">
        <v>2490</v>
      </c>
      <c r="K475" s="35"/>
      <c r="L475" s="34" t="s">
        <v>2496</v>
      </c>
      <c r="M475" s="36" t="s">
        <v>2244</v>
      </c>
      <c r="N475" s="24">
        <f t="shared" ref="N475:N481" si="143">YEAR(IF(AND(O475&lt;&gt;"NA",O475&lt;&gt;""),O475,IF(AND(P475&lt;&gt;"NA",P475&lt;&gt;""),P475,IF(AND(Q475&lt;&gt;"NA",Q475&lt;&gt;""),Q475,IF(AND(R475&lt;&gt;"NA",R475&lt;&gt;""),R475,S475)))))</f>
        <v>1999</v>
      </c>
      <c r="O475" s="37">
        <v>36235</v>
      </c>
      <c r="P475" s="37"/>
      <c r="Q475" s="36" t="s">
        <v>75</v>
      </c>
      <c r="R475" s="36" t="s">
        <v>75</v>
      </c>
      <c r="S475" s="36" t="s">
        <v>75</v>
      </c>
      <c r="T475" s="36" t="s">
        <v>75</v>
      </c>
      <c r="U475" s="36" t="s">
        <v>75</v>
      </c>
      <c r="V475" s="32">
        <v>1</v>
      </c>
      <c r="W475" s="19">
        <f t="shared" ref="W475:W481" si="144">IF(OR(AND(Q475&lt;&gt;"NA",Q475&lt;&gt;""),AND(S475&lt;&gt;"NA",S475&lt;&gt;""),AND(T475&lt;&gt;"NA",T475&lt;&gt;"")),1,0)</f>
        <v>0</v>
      </c>
      <c r="X475" s="19">
        <f t="shared" ref="X475:X481" si="145">IF(OR(AND(S475&lt;&gt;"NA",S475&lt;&gt;""),Y475=1),1,0)</f>
        <v>0</v>
      </c>
      <c r="Y475" s="19">
        <f t="shared" ref="Y475:Y481" si="146">IF(AND(T475&lt;&gt;"NA",T475&lt;&gt;""),1,0)</f>
        <v>0</v>
      </c>
      <c r="Z475" s="96">
        <v>-1</v>
      </c>
      <c r="AA475" s="96">
        <v>-2</v>
      </c>
      <c r="AB475" s="32">
        <v>1</v>
      </c>
      <c r="AC475" s="32">
        <v>1</v>
      </c>
      <c r="AD475" s="32">
        <v>0</v>
      </c>
      <c r="AE475" s="32">
        <v>0</v>
      </c>
      <c r="AF475" s="32">
        <v>1</v>
      </c>
      <c r="AG475" s="32">
        <v>1</v>
      </c>
      <c r="AH475" s="32">
        <v>1</v>
      </c>
      <c r="AI475" s="32">
        <v>1</v>
      </c>
      <c r="AJ475" s="31" t="s">
        <v>96</v>
      </c>
      <c r="AK475" s="31" t="s">
        <v>97</v>
      </c>
      <c r="AL475" s="34" t="s">
        <v>2493</v>
      </c>
      <c r="AM475" s="19">
        <f t="shared" ref="AM475:AM480" si="147">IF(AND(AN475=1,AO475=1),3,IF(AND(AN475=1,OR(AO475=0,AO475=-1)),1,IF(AND(OR(AN475=0,AN475=-1),AO475=1),2,IF(AND(AN475=0,AN475=-1),OR(AO475=0,AO475=-1),4))))</f>
        <v>3</v>
      </c>
      <c r="AN475" s="32">
        <v>1</v>
      </c>
      <c r="AO475" s="32">
        <v>1</v>
      </c>
      <c r="AP475" s="32">
        <v>1</v>
      </c>
      <c r="AQ475" s="32">
        <v>1</v>
      </c>
      <c r="AR475" s="32">
        <v>1</v>
      </c>
      <c r="AS475" s="33"/>
      <c r="AT475" s="32">
        <v>0</v>
      </c>
      <c r="AU475" s="26">
        <f t="shared" ref="AU475:AU480" si="148">IF(BA475&lt;1,-1)</f>
        <v>-1</v>
      </c>
      <c r="AV475" s="32">
        <v>1</v>
      </c>
      <c r="AW475" s="32">
        <v>0</v>
      </c>
      <c r="AX475" s="32">
        <v>0</v>
      </c>
      <c r="AY475" s="19">
        <v>0</v>
      </c>
      <c r="AZ475" s="32">
        <v>0</v>
      </c>
      <c r="BA475" s="32">
        <v>0</v>
      </c>
      <c r="BB475" s="32">
        <v>0</v>
      </c>
      <c r="BC475" s="32">
        <v>0</v>
      </c>
      <c r="BD475" s="28"/>
      <c r="BE475" s="33"/>
      <c r="BF475" s="34" t="s">
        <v>2494</v>
      </c>
      <c r="BG475" s="33"/>
      <c r="BH475" s="33"/>
      <c r="BI475" s="32">
        <v>1</v>
      </c>
      <c r="BJ475" s="32">
        <v>1</v>
      </c>
      <c r="BK475" s="33"/>
      <c r="BL475" s="33"/>
      <c r="BM475" s="33"/>
      <c r="BN475" s="33"/>
      <c r="BO475" s="33"/>
    </row>
    <row r="476" spans="1:67" ht="395" hidden="1" x14ac:dyDescent="0.2">
      <c r="A476" s="29" t="s">
        <v>186</v>
      </c>
      <c r="B476" s="30"/>
      <c r="C476" s="97" t="s">
        <v>2611</v>
      </c>
      <c r="D476" s="31" t="s">
        <v>270</v>
      </c>
      <c r="E476" s="31" t="s">
        <v>92</v>
      </c>
      <c r="F476" s="32">
        <v>1</v>
      </c>
      <c r="G476" s="32">
        <v>2</v>
      </c>
      <c r="H476" s="19">
        <v>0</v>
      </c>
      <c r="I476" s="20"/>
      <c r="J476" s="34" t="s">
        <v>2490</v>
      </c>
      <c r="K476" s="35"/>
      <c r="L476" s="34" t="s">
        <v>2496</v>
      </c>
      <c r="M476" s="36" t="s">
        <v>2244</v>
      </c>
      <c r="N476" s="24">
        <f t="shared" si="143"/>
        <v>1999</v>
      </c>
      <c r="O476" s="37">
        <v>36235</v>
      </c>
      <c r="P476" s="37"/>
      <c r="Q476" s="36" t="s">
        <v>75</v>
      </c>
      <c r="R476" s="36" t="s">
        <v>75</v>
      </c>
      <c r="S476" s="36" t="s">
        <v>75</v>
      </c>
      <c r="T476" s="36" t="s">
        <v>75</v>
      </c>
      <c r="U476" s="36" t="s">
        <v>75</v>
      </c>
      <c r="V476" s="32">
        <v>1</v>
      </c>
      <c r="W476" s="19">
        <f t="shared" si="144"/>
        <v>0</v>
      </c>
      <c r="X476" s="19">
        <f t="shared" si="145"/>
        <v>0</v>
      </c>
      <c r="Y476" s="19">
        <f t="shared" si="146"/>
        <v>0</v>
      </c>
      <c r="Z476" s="96">
        <v>-1</v>
      </c>
      <c r="AA476" s="96">
        <v>-2</v>
      </c>
      <c r="AB476" s="32">
        <v>1</v>
      </c>
      <c r="AC476" s="32">
        <v>1</v>
      </c>
      <c r="AD476" s="32">
        <v>0</v>
      </c>
      <c r="AE476" s="32">
        <v>0</v>
      </c>
      <c r="AF476" s="32">
        <v>1</v>
      </c>
      <c r="AG476" s="32">
        <v>1</v>
      </c>
      <c r="AH476" s="32">
        <v>1</v>
      </c>
      <c r="AI476" s="32">
        <v>1</v>
      </c>
      <c r="AJ476" s="31" t="s">
        <v>96</v>
      </c>
      <c r="AK476" s="31" t="s">
        <v>97</v>
      </c>
      <c r="AL476" s="34" t="s">
        <v>2493</v>
      </c>
      <c r="AM476" s="19">
        <f t="shared" si="147"/>
        <v>3</v>
      </c>
      <c r="AN476" s="32">
        <v>1</v>
      </c>
      <c r="AO476" s="32">
        <v>1</v>
      </c>
      <c r="AP476" s="32">
        <v>1</v>
      </c>
      <c r="AQ476" s="32">
        <v>1</v>
      </c>
      <c r="AR476" s="32">
        <v>1</v>
      </c>
      <c r="AS476" s="33"/>
      <c r="AT476" s="32">
        <v>0</v>
      </c>
      <c r="AU476" s="26">
        <f t="shared" si="148"/>
        <v>-1</v>
      </c>
      <c r="AV476" s="32">
        <v>1</v>
      </c>
      <c r="AW476" s="32">
        <v>0</v>
      </c>
      <c r="AX476" s="32">
        <v>0</v>
      </c>
      <c r="AY476" s="19">
        <v>0</v>
      </c>
      <c r="AZ476" s="32">
        <v>0</v>
      </c>
      <c r="BA476" s="32">
        <v>0</v>
      </c>
      <c r="BB476" s="32">
        <v>0</v>
      </c>
      <c r="BC476" s="32">
        <v>0</v>
      </c>
      <c r="BD476" s="28"/>
      <c r="BE476" s="33"/>
      <c r="BF476" s="34" t="s">
        <v>2494</v>
      </c>
      <c r="BG476" s="33"/>
      <c r="BH476" s="33"/>
      <c r="BI476" s="32">
        <v>1</v>
      </c>
      <c r="BJ476" s="32">
        <v>1</v>
      </c>
      <c r="BK476" s="33"/>
      <c r="BL476" s="33"/>
      <c r="BM476" s="33"/>
      <c r="BN476" s="33"/>
      <c r="BO476" s="33"/>
    </row>
    <row r="477" spans="1:67" ht="395" hidden="1" x14ac:dyDescent="0.2">
      <c r="A477" s="29" t="s">
        <v>186</v>
      </c>
      <c r="B477" s="30"/>
      <c r="C477" s="97" t="s">
        <v>2612</v>
      </c>
      <c r="D477" s="31" t="s">
        <v>270</v>
      </c>
      <c r="E477" s="31" t="s">
        <v>92</v>
      </c>
      <c r="F477" s="32">
        <v>1</v>
      </c>
      <c r="G477" s="32">
        <v>2</v>
      </c>
      <c r="H477" s="19">
        <v>0</v>
      </c>
      <c r="I477" s="20"/>
      <c r="J477" s="34" t="s">
        <v>2490</v>
      </c>
      <c r="K477" s="35"/>
      <c r="L477" s="34" t="s">
        <v>2496</v>
      </c>
      <c r="M477" s="36" t="s">
        <v>2244</v>
      </c>
      <c r="N477" s="24">
        <f t="shared" si="143"/>
        <v>1999</v>
      </c>
      <c r="O477" s="37">
        <v>36235</v>
      </c>
      <c r="P477" s="37"/>
      <c r="Q477" s="36" t="s">
        <v>75</v>
      </c>
      <c r="R477" s="36" t="s">
        <v>75</v>
      </c>
      <c r="S477" s="36" t="s">
        <v>75</v>
      </c>
      <c r="T477" s="36" t="s">
        <v>75</v>
      </c>
      <c r="U477" s="36" t="s">
        <v>75</v>
      </c>
      <c r="V477" s="32">
        <v>1</v>
      </c>
      <c r="W477" s="19">
        <f t="shared" si="144"/>
        <v>0</v>
      </c>
      <c r="X477" s="19">
        <f t="shared" si="145"/>
        <v>0</v>
      </c>
      <c r="Y477" s="19">
        <f t="shared" si="146"/>
        <v>0</v>
      </c>
      <c r="Z477" s="96">
        <v>-1</v>
      </c>
      <c r="AA477" s="96">
        <v>-2</v>
      </c>
      <c r="AB477" s="32">
        <v>1</v>
      </c>
      <c r="AC477" s="32">
        <v>1</v>
      </c>
      <c r="AD477" s="32">
        <v>0</v>
      </c>
      <c r="AE477" s="32">
        <v>0</v>
      </c>
      <c r="AF477" s="32">
        <v>1</v>
      </c>
      <c r="AG477" s="32">
        <v>1</v>
      </c>
      <c r="AH477" s="32">
        <v>1</v>
      </c>
      <c r="AI477" s="32">
        <v>1</v>
      </c>
      <c r="AJ477" s="31" t="s">
        <v>96</v>
      </c>
      <c r="AK477" s="31" t="s">
        <v>97</v>
      </c>
      <c r="AL477" s="34" t="s">
        <v>2493</v>
      </c>
      <c r="AM477" s="19">
        <f t="shared" si="147"/>
        <v>3</v>
      </c>
      <c r="AN477" s="32">
        <v>1</v>
      </c>
      <c r="AO477" s="32">
        <v>1</v>
      </c>
      <c r="AP477" s="32">
        <v>1</v>
      </c>
      <c r="AQ477" s="32">
        <v>1</v>
      </c>
      <c r="AR477" s="32">
        <v>1</v>
      </c>
      <c r="AS477" s="33"/>
      <c r="AT477" s="32">
        <v>0</v>
      </c>
      <c r="AU477" s="26">
        <f t="shared" si="148"/>
        <v>-1</v>
      </c>
      <c r="AV477" s="32">
        <v>1</v>
      </c>
      <c r="AW477" s="32">
        <v>0</v>
      </c>
      <c r="AX477" s="32">
        <v>0</v>
      </c>
      <c r="AY477" s="19">
        <v>0</v>
      </c>
      <c r="AZ477" s="32">
        <v>0</v>
      </c>
      <c r="BA477" s="32">
        <v>0</v>
      </c>
      <c r="BB477" s="32">
        <v>0</v>
      </c>
      <c r="BC477" s="32">
        <v>0</v>
      </c>
      <c r="BD477" s="28"/>
      <c r="BE477" s="33"/>
      <c r="BF477" s="34" t="s">
        <v>2494</v>
      </c>
      <c r="BG477" s="33"/>
      <c r="BH477" s="33"/>
      <c r="BI477" s="32">
        <v>1</v>
      </c>
      <c r="BJ477" s="32">
        <v>1</v>
      </c>
      <c r="BK477" s="33"/>
      <c r="BL477" s="33"/>
      <c r="BM477" s="33"/>
      <c r="BN477" s="33"/>
      <c r="BO477" s="33"/>
    </row>
    <row r="478" spans="1:67" ht="395" hidden="1" x14ac:dyDescent="0.2">
      <c r="A478" s="29" t="s">
        <v>186</v>
      </c>
      <c r="B478" s="30"/>
      <c r="C478" s="97" t="s">
        <v>2613</v>
      </c>
      <c r="D478" s="31" t="s">
        <v>270</v>
      </c>
      <c r="E478" s="31" t="s">
        <v>92</v>
      </c>
      <c r="F478" s="32">
        <v>1</v>
      </c>
      <c r="G478" s="32">
        <v>2</v>
      </c>
      <c r="H478" s="19">
        <v>0</v>
      </c>
      <c r="I478" s="20"/>
      <c r="J478" s="34" t="s">
        <v>2490</v>
      </c>
      <c r="K478" s="35"/>
      <c r="L478" s="34" t="s">
        <v>2496</v>
      </c>
      <c r="M478" s="36" t="s">
        <v>2244</v>
      </c>
      <c r="N478" s="24">
        <f t="shared" si="143"/>
        <v>1999</v>
      </c>
      <c r="O478" s="37">
        <v>36235</v>
      </c>
      <c r="P478" s="37"/>
      <c r="Q478" s="36" t="s">
        <v>75</v>
      </c>
      <c r="R478" s="36" t="s">
        <v>75</v>
      </c>
      <c r="S478" s="36" t="s">
        <v>75</v>
      </c>
      <c r="T478" s="36" t="s">
        <v>75</v>
      </c>
      <c r="U478" s="36" t="s">
        <v>75</v>
      </c>
      <c r="V478" s="32">
        <v>1</v>
      </c>
      <c r="W478" s="19">
        <f t="shared" si="144"/>
        <v>0</v>
      </c>
      <c r="X478" s="19">
        <f t="shared" si="145"/>
        <v>0</v>
      </c>
      <c r="Y478" s="19">
        <f t="shared" si="146"/>
        <v>0</v>
      </c>
      <c r="Z478" s="96">
        <v>-1</v>
      </c>
      <c r="AA478" s="96">
        <v>-2</v>
      </c>
      <c r="AB478" s="32">
        <v>1</v>
      </c>
      <c r="AC478" s="32">
        <v>1</v>
      </c>
      <c r="AD478" s="32">
        <v>0</v>
      </c>
      <c r="AE478" s="32">
        <v>0</v>
      </c>
      <c r="AF478" s="32">
        <v>1</v>
      </c>
      <c r="AG478" s="32">
        <v>1</v>
      </c>
      <c r="AH478" s="32">
        <v>1</v>
      </c>
      <c r="AI478" s="32">
        <v>1</v>
      </c>
      <c r="AJ478" s="31" t="s">
        <v>96</v>
      </c>
      <c r="AK478" s="31" t="s">
        <v>97</v>
      </c>
      <c r="AL478" s="34" t="s">
        <v>2493</v>
      </c>
      <c r="AM478" s="19">
        <f t="shared" si="147"/>
        <v>3</v>
      </c>
      <c r="AN478" s="32">
        <v>1</v>
      </c>
      <c r="AO478" s="32">
        <v>1</v>
      </c>
      <c r="AP478" s="32">
        <v>1</v>
      </c>
      <c r="AQ478" s="32">
        <v>1</v>
      </c>
      <c r="AR478" s="32">
        <v>1</v>
      </c>
      <c r="AS478" s="33"/>
      <c r="AT478" s="32">
        <v>0</v>
      </c>
      <c r="AU478" s="26">
        <f t="shared" si="148"/>
        <v>-1</v>
      </c>
      <c r="AV478" s="32">
        <v>1</v>
      </c>
      <c r="AW478" s="32">
        <v>0</v>
      </c>
      <c r="AX478" s="32">
        <v>0</v>
      </c>
      <c r="AY478" s="19">
        <v>0</v>
      </c>
      <c r="AZ478" s="32">
        <v>0</v>
      </c>
      <c r="BA478" s="32">
        <v>0</v>
      </c>
      <c r="BB478" s="32">
        <v>0</v>
      </c>
      <c r="BC478" s="32">
        <v>0</v>
      </c>
      <c r="BD478" s="28"/>
      <c r="BE478" s="33"/>
      <c r="BF478" s="34" t="s">
        <v>2494</v>
      </c>
      <c r="BG478" s="33"/>
      <c r="BH478" s="33"/>
      <c r="BI478" s="32">
        <v>1</v>
      </c>
      <c r="BJ478" s="32">
        <v>1</v>
      </c>
      <c r="BK478" s="33"/>
      <c r="BL478" s="33"/>
      <c r="BM478" s="33"/>
      <c r="BN478" s="33"/>
      <c r="BO478" s="33"/>
    </row>
    <row r="479" spans="1:67" ht="395" hidden="1" x14ac:dyDescent="0.2">
      <c r="A479" s="29" t="s">
        <v>186</v>
      </c>
      <c r="B479" s="30"/>
      <c r="C479" s="97" t="s">
        <v>2614</v>
      </c>
      <c r="D479" s="31" t="s">
        <v>270</v>
      </c>
      <c r="E479" s="31" t="s">
        <v>92</v>
      </c>
      <c r="F479" s="32">
        <v>1</v>
      </c>
      <c r="G479" s="32">
        <v>2</v>
      </c>
      <c r="H479" s="19">
        <v>0</v>
      </c>
      <c r="I479" s="20"/>
      <c r="J479" s="34" t="s">
        <v>2490</v>
      </c>
      <c r="K479" s="35"/>
      <c r="L479" s="34" t="s">
        <v>2496</v>
      </c>
      <c r="M479" s="36" t="s">
        <v>2244</v>
      </c>
      <c r="N479" s="24">
        <f t="shared" si="143"/>
        <v>1999</v>
      </c>
      <c r="O479" s="37">
        <v>36235</v>
      </c>
      <c r="P479" s="37"/>
      <c r="Q479" s="36" t="s">
        <v>75</v>
      </c>
      <c r="R479" s="36" t="s">
        <v>75</v>
      </c>
      <c r="S479" s="36" t="s">
        <v>75</v>
      </c>
      <c r="T479" s="36" t="s">
        <v>75</v>
      </c>
      <c r="U479" s="36" t="s">
        <v>75</v>
      </c>
      <c r="V479" s="32">
        <v>1</v>
      </c>
      <c r="W479" s="19">
        <f t="shared" si="144"/>
        <v>0</v>
      </c>
      <c r="X479" s="19">
        <f t="shared" si="145"/>
        <v>0</v>
      </c>
      <c r="Y479" s="19">
        <f t="shared" si="146"/>
        <v>0</v>
      </c>
      <c r="Z479" s="96">
        <v>-1</v>
      </c>
      <c r="AA479" s="96">
        <v>-2</v>
      </c>
      <c r="AB479" s="32">
        <v>1</v>
      </c>
      <c r="AC479" s="32">
        <v>1</v>
      </c>
      <c r="AD479" s="32">
        <v>0</v>
      </c>
      <c r="AE479" s="32">
        <v>0</v>
      </c>
      <c r="AF479" s="32">
        <v>1</v>
      </c>
      <c r="AG479" s="32">
        <v>1</v>
      </c>
      <c r="AH479" s="32">
        <v>1</v>
      </c>
      <c r="AI479" s="32">
        <v>1</v>
      </c>
      <c r="AJ479" s="31" t="s">
        <v>96</v>
      </c>
      <c r="AK479" s="31" t="s">
        <v>97</v>
      </c>
      <c r="AL479" s="34" t="s">
        <v>2493</v>
      </c>
      <c r="AM479" s="19">
        <f t="shared" si="147"/>
        <v>3</v>
      </c>
      <c r="AN479" s="32">
        <v>1</v>
      </c>
      <c r="AO479" s="32">
        <v>1</v>
      </c>
      <c r="AP479" s="32">
        <v>1</v>
      </c>
      <c r="AQ479" s="32">
        <v>1</v>
      </c>
      <c r="AR479" s="32">
        <v>1</v>
      </c>
      <c r="AS479" s="33"/>
      <c r="AT479" s="32">
        <v>0</v>
      </c>
      <c r="AU479" s="26">
        <f t="shared" si="148"/>
        <v>-1</v>
      </c>
      <c r="AV479" s="32">
        <v>1</v>
      </c>
      <c r="AW479" s="32">
        <v>0</v>
      </c>
      <c r="AX479" s="32">
        <v>0</v>
      </c>
      <c r="AY479" s="19">
        <v>0</v>
      </c>
      <c r="AZ479" s="32">
        <v>0</v>
      </c>
      <c r="BA479" s="32">
        <v>0</v>
      </c>
      <c r="BB479" s="32">
        <v>0</v>
      </c>
      <c r="BC479" s="32">
        <v>0</v>
      </c>
      <c r="BD479" s="28"/>
      <c r="BE479" s="33"/>
      <c r="BF479" s="34" t="s">
        <v>2494</v>
      </c>
      <c r="BG479" s="33"/>
      <c r="BH479" s="33"/>
      <c r="BI479" s="32">
        <v>1</v>
      </c>
      <c r="BJ479" s="32">
        <v>1</v>
      </c>
      <c r="BK479" s="33"/>
      <c r="BL479" s="33"/>
      <c r="BM479" s="33"/>
      <c r="BN479" s="33"/>
      <c r="BO479" s="33"/>
    </row>
    <row r="480" spans="1:67" ht="395" hidden="1" x14ac:dyDescent="0.2">
      <c r="A480" s="29" t="s">
        <v>186</v>
      </c>
      <c r="B480" s="30"/>
      <c r="C480" s="97" t="s">
        <v>2615</v>
      </c>
      <c r="D480" s="31" t="s">
        <v>270</v>
      </c>
      <c r="E480" s="31" t="s">
        <v>92</v>
      </c>
      <c r="F480" s="32">
        <v>1</v>
      </c>
      <c r="G480" s="32">
        <v>2</v>
      </c>
      <c r="H480" s="19">
        <v>0</v>
      </c>
      <c r="I480" s="20"/>
      <c r="J480" s="34" t="s">
        <v>2490</v>
      </c>
      <c r="K480" s="35"/>
      <c r="L480" s="34" t="s">
        <v>2496</v>
      </c>
      <c r="M480" s="36" t="s">
        <v>2244</v>
      </c>
      <c r="N480" s="24">
        <f t="shared" si="143"/>
        <v>1999</v>
      </c>
      <c r="O480" s="37">
        <v>36235</v>
      </c>
      <c r="P480" s="37"/>
      <c r="Q480" s="36" t="s">
        <v>75</v>
      </c>
      <c r="R480" s="36" t="s">
        <v>75</v>
      </c>
      <c r="S480" s="36" t="s">
        <v>75</v>
      </c>
      <c r="T480" s="36" t="s">
        <v>75</v>
      </c>
      <c r="U480" s="36" t="s">
        <v>75</v>
      </c>
      <c r="V480" s="32">
        <v>1</v>
      </c>
      <c r="W480" s="19">
        <f t="shared" si="144"/>
        <v>0</v>
      </c>
      <c r="X480" s="19">
        <f t="shared" si="145"/>
        <v>0</v>
      </c>
      <c r="Y480" s="19">
        <f t="shared" si="146"/>
        <v>0</v>
      </c>
      <c r="Z480" s="96">
        <v>-1</v>
      </c>
      <c r="AA480" s="96">
        <v>-2</v>
      </c>
      <c r="AB480" s="32">
        <v>1</v>
      </c>
      <c r="AC480" s="32">
        <v>1</v>
      </c>
      <c r="AD480" s="32">
        <v>0</v>
      </c>
      <c r="AE480" s="32">
        <v>0</v>
      </c>
      <c r="AF480" s="32">
        <v>1</v>
      </c>
      <c r="AG480" s="32">
        <v>1</v>
      </c>
      <c r="AH480" s="32">
        <v>1</v>
      </c>
      <c r="AI480" s="32">
        <v>1</v>
      </c>
      <c r="AJ480" s="31" t="s">
        <v>96</v>
      </c>
      <c r="AK480" s="31" t="s">
        <v>97</v>
      </c>
      <c r="AL480" s="34" t="s">
        <v>2493</v>
      </c>
      <c r="AM480" s="19">
        <f t="shared" si="147"/>
        <v>3</v>
      </c>
      <c r="AN480" s="32">
        <v>1</v>
      </c>
      <c r="AO480" s="32">
        <v>1</v>
      </c>
      <c r="AP480" s="32">
        <v>1</v>
      </c>
      <c r="AQ480" s="32">
        <v>1</v>
      </c>
      <c r="AR480" s="32">
        <v>1</v>
      </c>
      <c r="AS480" s="33"/>
      <c r="AT480" s="32">
        <v>0</v>
      </c>
      <c r="AU480" s="26">
        <f t="shared" si="148"/>
        <v>-1</v>
      </c>
      <c r="AV480" s="32">
        <v>1</v>
      </c>
      <c r="AW480" s="32">
        <v>0</v>
      </c>
      <c r="AX480" s="32">
        <v>0</v>
      </c>
      <c r="AY480" s="19">
        <v>0</v>
      </c>
      <c r="AZ480" s="32">
        <v>0</v>
      </c>
      <c r="BA480" s="32">
        <v>0</v>
      </c>
      <c r="BB480" s="32">
        <v>0</v>
      </c>
      <c r="BC480" s="32">
        <v>0</v>
      </c>
      <c r="BD480" s="28"/>
      <c r="BE480" s="33"/>
      <c r="BF480" s="34" t="s">
        <v>2494</v>
      </c>
      <c r="BG480" s="33"/>
      <c r="BH480" s="33"/>
      <c r="BI480" s="32">
        <v>1</v>
      </c>
      <c r="BJ480" s="32">
        <v>1</v>
      </c>
      <c r="BK480" s="33"/>
      <c r="BL480" s="33"/>
      <c r="BM480" s="33"/>
      <c r="BN480" s="33"/>
      <c r="BO480" s="33"/>
    </row>
    <row r="481" spans="1:67" ht="64" hidden="1" x14ac:dyDescent="0.2">
      <c r="A481" s="17" t="s">
        <v>78</v>
      </c>
      <c r="B481" s="42"/>
      <c r="C481" s="64" t="s">
        <v>2407</v>
      </c>
      <c r="D481" s="18" t="s">
        <v>409</v>
      </c>
      <c r="E481" s="18" t="s">
        <v>302</v>
      </c>
      <c r="F481" s="19">
        <v>1</v>
      </c>
      <c r="G481" s="19">
        <v>0</v>
      </c>
      <c r="H481" s="19">
        <v>0</v>
      </c>
      <c r="I481" s="20"/>
      <c r="J481" s="21" t="s">
        <v>472</v>
      </c>
      <c r="K481" s="22" t="s">
        <v>2311</v>
      </c>
      <c r="L481" s="18" t="s">
        <v>2312</v>
      </c>
      <c r="M481" s="25"/>
      <c r="N481" s="24">
        <f t="shared" si="143"/>
        <v>1992</v>
      </c>
      <c r="O481" s="25">
        <v>33604</v>
      </c>
      <c r="P481" s="23" t="s">
        <v>75</v>
      </c>
      <c r="Q481" s="23" t="s">
        <v>75</v>
      </c>
      <c r="R481" s="23" t="s">
        <v>75</v>
      </c>
      <c r="S481" s="23" t="s">
        <v>75</v>
      </c>
      <c r="T481" s="23" t="s">
        <v>75</v>
      </c>
      <c r="U481" s="23" t="s">
        <v>75</v>
      </c>
      <c r="V481" s="26">
        <v>1</v>
      </c>
      <c r="W481" s="19">
        <f t="shared" si="144"/>
        <v>0</v>
      </c>
      <c r="X481" s="19">
        <f t="shared" si="145"/>
        <v>0</v>
      </c>
      <c r="Y481" s="19">
        <f t="shared" si="146"/>
        <v>0</v>
      </c>
      <c r="Z481" s="26">
        <v>-1</v>
      </c>
      <c r="AA481" s="19">
        <v>-2</v>
      </c>
      <c r="AB481" s="26">
        <v>0</v>
      </c>
      <c r="AC481" s="26">
        <v>1</v>
      </c>
      <c r="AD481" s="26">
        <v>0</v>
      </c>
      <c r="AE481" s="26">
        <v>0</v>
      </c>
      <c r="AF481" s="26">
        <v>0</v>
      </c>
      <c r="AG481" s="19">
        <v>0</v>
      </c>
      <c r="AH481" s="26">
        <v>1</v>
      </c>
      <c r="AI481" s="26">
        <v>0</v>
      </c>
      <c r="AJ481" s="18" t="s">
        <v>97</v>
      </c>
      <c r="AK481" s="18" t="s">
        <v>77</v>
      </c>
      <c r="AL481" s="21" t="s">
        <v>2313</v>
      </c>
      <c r="AM481" s="19">
        <v>4</v>
      </c>
      <c r="AN481" s="26">
        <v>-1</v>
      </c>
      <c r="AO481" s="26">
        <v>-1</v>
      </c>
      <c r="AP481" s="26">
        <v>-1</v>
      </c>
      <c r="AQ481" s="26">
        <v>-1</v>
      </c>
      <c r="AR481" s="26">
        <v>-1</v>
      </c>
      <c r="AS481" s="26">
        <v>0</v>
      </c>
      <c r="AT481" s="19">
        <v>-2</v>
      </c>
      <c r="AU481" s="26">
        <v>-3</v>
      </c>
      <c r="AV481" s="26">
        <v>0</v>
      </c>
      <c r="AW481" s="26">
        <v>0</v>
      </c>
      <c r="AX481" s="19">
        <v>0</v>
      </c>
      <c r="AY481" s="19">
        <v>0</v>
      </c>
      <c r="AZ481" s="26">
        <v>1</v>
      </c>
      <c r="BA481" s="26">
        <v>1</v>
      </c>
      <c r="BB481" s="26">
        <v>-1</v>
      </c>
      <c r="BC481" s="26">
        <v>-1</v>
      </c>
      <c r="BD481" s="28"/>
      <c r="BE481" s="20"/>
      <c r="BF481" s="26"/>
      <c r="BG481" s="26"/>
      <c r="BH481" s="26"/>
      <c r="BI481" s="26">
        <v>1</v>
      </c>
      <c r="BJ481" s="26">
        <v>-1</v>
      </c>
      <c r="BK481" s="26"/>
      <c r="BL481" s="26"/>
      <c r="BM481" s="26"/>
      <c r="BN481" s="20"/>
      <c r="BO481" s="20"/>
    </row>
    <row r="482" spans="1:67" ht="64" hidden="1" x14ac:dyDescent="0.2">
      <c r="A482" s="17" t="s">
        <v>3373</v>
      </c>
      <c r="B482" s="42"/>
      <c r="C482" s="64" t="s">
        <v>2407</v>
      </c>
      <c r="D482" s="384" t="s">
        <v>2875</v>
      </c>
      <c r="E482" s="384" t="s">
        <v>210</v>
      </c>
      <c r="F482" s="19">
        <v>1</v>
      </c>
      <c r="G482" s="19">
        <v>1</v>
      </c>
      <c r="H482" s="19">
        <v>1</v>
      </c>
      <c r="I482" s="20"/>
      <c r="J482" s="375" t="s">
        <v>472</v>
      </c>
      <c r="K482" s="22"/>
      <c r="L482" s="375" t="s">
        <v>3384</v>
      </c>
      <c r="M482" s="512">
        <v>1992</v>
      </c>
      <c r="N482" s="24">
        <v>2008</v>
      </c>
      <c r="O482" s="508">
        <v>39448</v>
      </c>
      <c r="P482" s="404" t="s">
        <v>75</v>
      </c>
      <c r="Q482" s="404" t="s">
        <v>75</v>
      </c>
      <c r="R482" s="404" t="s">
        <v>75</v>
      </c>
      <c r="S482" s="404" t="s">
        <v>75</v>
      </c>
      <c r="T482" s="404" t="s">
        <v>75</v>
      </c>
      <c r="U482" s="404" t="s">
        <v>75</v>
      </c>
      <c r="V482" s="19">
        <v>1</v>
      </c>
      <c r="W482" s="19">
        <v>0</v>
      </c>
      <c r="X482" s="19">
        <v>0</v>
      </c>
      <c r="Y482" s="19">
        <v>0</v>
      </c>
      <c r="Z482" s="19">
        <v>-1</v>
      </c>
      <c r="AA482" s="19">
        <v>-2</v>
      </c>
      <c r="AB482" s="26">
        <v>0</v>
      </c>
      <c r="AC482" s="26">
        <v>0</v>
      </c>
      <c r="AD482" s="68">
        <v>1</v>
      </c>
      <c r="AE482" s="26">
        <v>0</v>
      </c>
      <c r="AF482" s="26">
        <v>0</v>
      </c>
      <c r="AG482" s="19">
        <v>0</v>
      </c>
      <c r="AH482" s="26">
        <v>-1</v>
      </c>
      <c r="AI482" s="19">
        <v>0</v>
      </c>
      <c r="AJ482" s="384" t="s">
        <v>97</v>
      </c>
      <c r="AK482" s="384" t="s">
        <v>139</v>
      </c>
      <c r="AL482" s="375" t="s">
        <v>3603</v>
      </c>
      <c r="AM482" s="19">
        <v>5</v>
      </c>
      <c r="AN482" s="26">
        <v>-2</v>
      </c>
      <c r="AO482" s="26">
        <v>-2</v>
      </c>
      <c r="AP482" s="26">
        <v>-2</v>
      </c>
      <c r="AQ482" s="26">
        <v>-2</v>
      </c>
      <c r="AR482" s="26">
        <v>-2</v>
      </c>
      <c r="AS482" s="26">
        <v>0</v>
      </c>
      <c r="AT482" s="19">
        <v>-2</v>
      </c>
      <c r="AU482" s="26">
        <v>-3</v>
      </c>
      <c r="AV482" s="26">
        <v>0</v>
      </c>
      <c r="AW482" s="26">
        <v>0</v>
      </c>
      <c r="AX482" s="19">
        <v>0</v>
      </c>
      <c r="AY482" s="19">
        <v>0</v>
      </c>
      <c r="AZ482" s="26">
        <v>-1</v>
      </c>
      <c r="BA482" s="26">
        <v>-1</v>
      </c>
      <c r="BB482" s="26">
        <v>-1</v>
      </c>
      <c r="BC482" s="26">
        <v>-1</v>
      </c>
      <c r="BD482" s="28"/>
      <c r="BE482" s="20"/>
      <c r="BF482" s="26"/>
      <c r="BG482" s="26"/>
      <c r="BH482" s="26"/>
      <c r="BI482" s="26"/>
      <c r="BJ482" s="26"/>
      <c r="BK482" s="26"/>
      <c r="BL482" s="26"/>
      <c r="BM482" s="26"/>
      <c r="BN482" s="20"/>
      <c r="BO482" s="20"/>
    </row>
    <row r="483" spans="1:67" ht="160" hidden="1" x14ac:dyDescent="0.2">
      <c r="A483" s="99" t="s">
        <v>3616</v>
      </c>
      <c r="B483" s="99" t="s">
        <v>2804</v>
      </c>
      <c r="C483" s="492" t="s">
        <v>2807</v>
      </c>
      <c r="D483" s="84" t="s">
        <v>1754</v>
      </c>
      <c r="E483" s="84" t="s">
        <v>92</v>
      </c>
      <c r="F483" s="65">
        <v>1</v>
      </c>
      <c r="G483" s="65">
        <v>0</v>
      </c>
      <c r="H483" s="65">
        <v>0</v>
      </c>
      <c r="I483" s="100"/>
      <c r="J483" s="101" t="s">
        <v>1754</v>
      </c>
      <c r="K483" s="102"/>
      <c r="L483" s="376" t="s">
        <v>2808</v>
      </c>
      <c r="M483" s="104"/>
      <c r="N483" s="57">
        <f t="shared" ref="N483:N491" si="149">YEAR(IF(AND(O483&lt;&gt;"NA",O483&lt;&gt;""),O483,IF(AND(P483&lt;&gt;"NA",P483&lt;&gt;""),P483,IF(AND(Q483&lt;&gt;"NA",Q483&lt;&gt;""),Q483,IF(AND(R483&lt;&gt;"NA",R483&lt;&gt;""),R483,S483)))))</f>
        <v>2005</v>
      </c>
      <c r="O483" s="507">
        <v>38504</v>
      </c>
      <c r="P483" s="105" t="s">
        <v>75</v>
      </c>
      <c r="Q483" s="105" t="s">
        <v>75</v>
      </c>
      <c r="R483" s="105" t="s">
        <v>75</v>
      </c>
      <c r="S483" s="105" t="s">
        <v>75</v>
      </c>
      <c r="T483" s="105" t="s">
        <v>75</v>
      </c>
      <c r="U483" s="105" t="s">
        <v>75</v>
      </c>
      <c r="V483" s="62">
        <v>1</v>
      </c>
      <c r="W483" s="19">
        <f t="shared" ref="W483:W491" si="150">IF(OR(AND(Q483&lt;&gt;"NA",Q483&lt;&gt;""),AND(S483&lt;&gt;"NA",S483&lt;&gt;""),AND(T483&lt;&gt;"NA",T483&lt;&gt;"")),1,0)</f>
        <v>0</v>
      </c>
      <c r="X483" s="19">
        <f t="shared" ref="X483:X491" si="151">IF(OR(AND(S483&lt;&gt;"NA",S483&lt;&gt;""),Y483=1),1,0)</f>
        <v>0</v>
      </c>
      <c r="Y483" s="19">
        <f t="shared" ref="Y483:Y491" si="152">IF(AND(T483&lt;&gt;"NA",T483&lt;&gt;""),1,0)</f>
        <v>0</v>
      </c>
      <c r="Z483" s="62">
        <v>-1</v>
      </c>
      <c r="AA483" s="62">
        <v>-2</v>
      </c>
      <c r="AB483" s="68">
        <v>1</v>
      </c>
      <c r="AC483" s="68">
        <v>1</v>
      </c>
      <c r="AD483" s="68">
        <v>0</v>
      </c>
      <c r="AE483" s="68">
        <v>1</v>
      </c>
      <c r="AF483" s="68">
        <v>1</v>
      </c>
      <c r="AG483" s="65">
        <v>1</v>
      </c>
      <c r="AH483" s="65">
        <v>1</v>
      </c>
      <c r="AI483" s="65">
        <v>1</v>
      </c>
      <c r="AJ483" s="84" t="s">
        <v>120</v>
      </c>
      <c r="AK483" s="61" t="s">
        <v>97</v>
      </c>
      <c r="AL483" s="392" t="s">
        <v>475</v>
      </c>
      <c r="AM483" s="19">
        <v>-1</v>
      </c>
      <c r="AN483" s="68">
        <v>-1</v>
      </c>
      <c r="AO483" s="68">
        <v>-1</v>
      </c>
      <c r="AP483" s="68">
        <v>-1</v>
      </c>
      <c r="AQ483" s="68">
        <v>-1</v>
      </c>
      <c r="AR483" s="68">
        <v>-1</v>
      </c>
      <c r="AS483" s="68">
        <v>-1</v>
      </c>
      <c r="AT483" s="68">
        <v>-1</v>
      </c>
      <c r="AU483" s="26">
        <f>IF(BA483&lt;1,-1)</f>
        <v>-1</v>
      </c>
      <c r="AV483" s="62">
        <v>0</v>
      </c>
      <c r="AW483" s="106">
        <v>0</v>
      </c>
      <c r="AX483" s="106">
        <v>0</v>
      </c>
      <c r="AY483" s="19">
        <v>0</v>
      </c>
      <c r="AZ483" s="62">
        <v>-1</v>
      </c>
      <c r="BA483" s="62">
        <v>-1</v>
      </c>
      <c r="BB483" s="62">
        <v>-1</v>
      </c>
      <c r="BC483" s="62">
        <v>-1</v>
      </c>
      <c r="BD483" s="28"/>
      <c r="BE483" s="100"/>
      <c r="BF483" s="68"/>
      <c r="BG483" s="68"/>
      <c r="BH483" s="68"/>
      <c r="BI483" s="68"/>
      <c r="BJ483" s="68"/>
      <c r="BK483" s="68"/>
      <c r="BL483" s="68"/>
      <c r="BM483" s="68"/>
      <c r="BN483" s="68"/>
      <c r="BO483" s="68"/>
    </row>
    <row r="484" spans="1:67" ht="80" hidden="1" x14ac:dyDescent="0.2">
      <c r="A484" s="18" t="s">
        <v>740</v>
      </c>
      <c r="B484" s="18" t="s">
        <v>197</v>
      </c>
      <c r="C484" s="21" t="s">
        <v>2644</v>
      </c>
      <c r="D484" s="18" t="s">
        <v>124</v>
      </c>
      <c r="E484" s="18" t="s">
        <v>137</v>
      </c>
      <c r="F484" s="19">
        <v>1</v>
      </c>
      <c r="G484" s="19">
        <v>0</v>
      </c>
      <c r="H484" s="19">
        <v>0</v>
      </c>
      <c r="I484" s="20"/>
      <c r="J484" s="21" t="s">
        <v>1077</v>
      </c>
      <c r="K484" s="22" t="s">
        <v>1089</v>
      </c>
      <c r="L484" s="21" t="s">
        <v>2645</v>
      </c>
      <c r="M484" s="23" t="s">
        <v>75</v>
      </c>
      <c r="N484" s="24">
        <f t="shared" si="149"/>
        <v>1988</v>
      </c>
      <c r="O484" s="25">
        <v>32174</v>
      </c>
      <c r="P484" s="23" t="s">
        <v>75</v>
      </c>
      <c r="Q484" s="23" t="s">
        <v>75</v>
      </c>
      <c r="R484" s="23" t="s">
        <v>75</v>
      </c>
      <c r="S484" s="23" t="s">
        <v>75</v>
      </c>
      <c r="T484" s="23" t="s">
        <v>75</v>
      </c>
      <c r="U484" s="23" t="s">
        <v>75</v>
      </c>
      <c r="V484" s="19">
        <v>1</v>
      </c>
      <c r="W484" s="19">
        <f t="shared" si="150"/>
        <v>0</v>
      </c>
      <c r="X484" s="19">
        <f t="shared" si="151"/>
        <v>0</v>
      </c>
      <c r="Y484" s="19">
        <f t="shared" si="152"/>
        <v>0</v>
      </c>
      <c r="Z484" s="19">
        <v>-1</v>
      </c>
      <c r="AA484" s="19">
        <v>-2</v>
      </c>
      <c r="AB484" s="19">
        <v>0</v>
      </c>
      <c r="AC484" s="19">
        <v>0</v>
      </c>
      <c r="AD484" s="19">
        <v>1</v>
      </c>
      <c r="AE484" s="19">
        <v>0</v>
      </c>
      <c r="AF484" s="19">
        <v>0</v>
      </c>
      <c r="AG484" s="19">
        <v>0</v>
      </c>
      <c r="AH484" s="26">
        <v>1</v>
      </c>
      <c r="AI484" s="26">
        <v>0</v>
      </c>
      <c r="AJ484" s="18" t="s">
        <v>128</v>
      </c>
      <c r="AK484" s="18" t="s">
        <v>139</v>
      </c>
      <c r="AL484" s="21" t="s">
        <v>2642</v>
      </c>
      <c r="AM484" s="19">
        <f t="shared" ref="AM484:AM490" si="153">IF(AND(AN484=1,AO484=1),3,IF(AND(AN484=1,OR(AO484=0,AO484=-1)),1,IF(AND(OR(AN484=0,AN484=-1),AO484=1),2,IF(AND(AN484=0,AN484=-1),OR(AO484=0,AO484=-1),4))))</f>
        <v>3</v>
      </c>
      <c r="AN484" s="19">
        <v>1</v>
      </c>
      <c r="AO484" s="19">
        <v>1</v>
      </c>
      <c r="AP484" s="19">
        <v>0</v>
      </c>
      <c r="AQ484" s="19">
        <v>-1</v>
      </c>
      <c r="AR484" s="19">
        <v>-1</v>
      </c>
      <c r="AS484" s="19">
        <v>0</v>
      </c>
      <c r="AT484" s="19">
        <v>-2</v>
      </c>
      <c r="AU484" s="26">
        <v>-3</v>
      </c>
      <c r="AV484" s="19">
        <v>0</v>
      </c>
      <c r="AW484" s="19">
        <v>0</v>
      </c>
      <c r="AX484" s="19">
        <v>0</v>
      </c>
      <c r="AY484" s="19">
        <v>0</v>
      </c>
      <c r="AZ484" s="19">
        <v>1</v>
      </c>
      <c r="BA484" s="19">
        <v>1</v>
      </c>
      <c r="BB484" s="19">
        <v>-1</v>
      </c>
      <c r="BC484" s="19">
        <v>1</v>
      </c>
      <c r="BD484" s="28"/>
      <c r="BE484" s="20"/>
      <c r="BF484" s="20"/>
      <c r="BG484" s="20"/>
      <c r="BH484" s="20"/>
      <c r="BI484" s="20"/>
      <c r="BJ484" s="19">
        <v>-1</v>
      </c>
      <c r="BK484" s="20"/>
      <c r="BL484" s="20"/>
      <c r="BM484" s="20"/>
      <c r="BN484" s="20"/>
      <c r="BO484" s="20"/>
    </row>
    <row r="485" spans="1:67" ht="48" hidden="1" x14ac:dyDescent="0.2">
      <c r="A485" s="18" t="s">
        <v>740</v>
      </c>
      <c r="B485" s="18" t="s">
        <v>197</v>
      </c>
      <c r="C485" s="21" t="s">
        <v>2646</v>
      </c>
      <c r="D485" s="18" t="s">
        <v>124</v>
      </c>
      <c r="E485" s="18" t="s">
        <v>137</v>
      </c>
      <c r="F485" s="19">
        <v>1</v>
      </c>
      <c r="G485" s="19">
        <v>0</v>
      </c>
      <c r="H485" s="19">
        <v>0</v>
      </c>
      <c r="I485" s="20"/>
      <c r="J485" s="21" t="s">
        <v>1077</v>
      </c>
      <c r="K485" s="22" t="s">
        <v>1089</v>
      </c>
      <c r="L485" s="21" t="s">
        <v>2647</v>
      </c>
      <c r="M485" s="23" t="s">
        <v>75</v>
      </c>
      <c r="N485" s="24">
        <f t="shared" si="149"/>
        <v>1988</v>
      </c>
      <c r="O485" s="25">
        <v>32174</v>
      </c>
      <c r="P485" s="23" t="s">
        <v>75</v>
      </c>
      <c r="Q485" s="23" t="s">
        <v>75</v>
      </c>
      <c r="R485" s="23" t="s">
        <v>75</v>
      </c>
      <c r="S485" s="23" t="s">
        <v>75</v>
      </c>
      <c r="T485" s="23" t="s">
        <v>75</v>
      </c>
      <c r="U485" s="23" t="s">
        <v>75</v>
      </c>
      <c r="V485" s="19">
        <v>1</v>
      </c>
      <c r="W485" s="19">
        <f t="shared" si="150"/>
        <v>0</v>
      </c>
      <c r="X485" s="19">
        <f t="shared" si="151"/>
        <v>0</v>
      </c>
      <c r="Y485" s="19">
        <f t="shared" si="152"/>
        <v>0</v>
      </c>
      <c r="Z485" s="19">
        <v>-1</v>
      </c>
      <c r="AA485" s="19">
        <v>-2</v>
      </c>
      <c r="AB485" s="19">
        <v>0</v>
      </c>
      <c r="AC485" s="19">
        <v>0</v>
      </c>
      <c r="AD485" s="19">
        <v>1</v>
      </c>
      <c r="AE485" s="19">
        <v>0</v>
      </c>
      <c r="AF485" s="19">
        <v>0</v>
      </c>
      <c r="AG485" s="19">
        <v>0</v>
      </c>
      <c r="AH485" s="26">
        <v>1</v>
      </c>
      <c r="AI485" s="26">
        <v>0</v>
      </c>
      <c r="AJ485" s="18" t="s">
        <v>128</v>
      </c>
      <c r="AK485" s="18" t="s">
        <v>139</v>
      </c>
      <c r="AL485" s="21" t="s">
        <v>2642</v>
      </c>
      <c r="AM485" s="19">
        <f t="shared" si="153"/>
        <v>3</v>
      </c>
      <c r="AN485" s="19">
        <v>1</v>
      </c>
      <c r="AO485" s="19">
        <v>1</v>
      </c>
      <c r="AP485" s="19">
        <v>0</v>
      </c>
      <c r="AQ485" s="19">
        <v>-1</v>
      </c>
      <c r="AR485" s="19">
        <v>-1</v>
      </c>
      <c r="AS485" s="19">
        <v>0</v>
      </c>
      <c r="AT485" s="19">
        <v>-2</v>
      </c>
      <c r="AU485" s="26">
        <v>-3</v>
      </c>
      <c r="AV485" s="19">
        <v>0</v>
      </c>
      <c r="AW485" s="19">
        <v>0</v>
      </c>
      <c r="AX485" s="19">
        <v>0</v>
      </c>
      <c r="AY485" s="19">
        <v>0</v>
      </c>
      <c r="AZ485" s="19">
        <v>1</v>
      </c>
      <c r="BA485" s="19">
        <v>1</v>
      </c>
      <c r="BB485" s="19">
        <v>-1</v>
      </c>
      <c r="BC485" s="19">
        <v>1</v>
      </c>
      <c r="BD485" s="28"/>
      <c r="BE485" s="20"/>
      <c r="BF485" s="20"/>
      <c r="BG485" s="20"/>
      <c r="BH485" s="20"/>
      <c r="BI485" s="20"/>
      <c r="BJ485" s="19">
        <v>-1</v>
      </c>
      <c r="BK485" s="20"/>
      <c r="BL485" s="20"/>
      <c r="BM485" s="20"/>
      <c r="BN485" s="20"/>
      <c r="BO485" s="20"/>
    </row>
    <row r="486" spans="1:67" ht="48" hidden="1" x14ac:dyDescent="0.2">
      <c r="A486" s="18" t="s">
        <v>740</v>
      </c>
      <c r="B486" s="18" t="s">
        <v>197</v>
      </c>
      <c r="C486" s="21" t="s">
        <v>2648</v>
      </c>
      <c r="D486" s="18" t="s">
        <v>124</v>
      </c>
      <c r="E486" s="18" t="s">
        <v>137</v>
      </c>
      <c r="F486" s="19">
        <v>1</v>
      </c>
      <c r="G486" s="19">
        <v>0</v>
      </c>
      <c r="H486" s="19">
        <v>0</v>
      </c>
      <c r="I486" s="20"/>
      <c r="J486" s="21" t="s">
        <v>1077</v>
      </c>
      <c r="K486" s="22" t="s">
        <v>1089</v>
      </c>
      <c r="L486" s="21" t="s">
        <v>2647</v>
      </c>
      <c r="M486" s="23" t="s">
        <v>75</v>
      </c>
      <c r="N486" s="24">
        <f t="shared" si="149"/>
        <v>1988</v>
      </c>
      <c r="O486" s="25">
        <v>32174</v>
      </c>
      <c r="P486" s="23" t="s">
        <v>75</v>
      </c>
      <c r="Q486" s="23" t="s">
        <v>75</v>
      </c>
      <c r="R486" s="23" t="s">
        <v>75</v>
      </c>
      <c r="S486" s="23" t="s">
        <v>75</v>
      </c>
      <c r="T486" s="23" t="s">
        <v>75</v>
      </c>
      <c r="U486" s="23" t="s">
        <v>75</v>
      </c>
      <c r="V486" s="19">
        <v>1</v>
      </c>
      <c r="W486" s="19">
        <f t="shared" si="150"/>
        <v>0</v>
      </c>
      <c r="X486" s="19">
        <f t="shared" si="151"/>
        <v>0</v>
      </c>
      <c r="Y486" s="19">
        <f t="shared" si="152"/>
        <v>0</v>
      </c>
      <c r="Z486" s="19">
        <v>-1</v>
      </c>
      <c r="AA486" s="19">
        <v>-2</v>
      </c>
      <c r="AB486" s="19">
        <v>0</v>
      </c>
      <c r="AC486" s="19">
        <v>0</v>
      </c>
      <c r="AD486" s="19">
        <v>1</v>
      </c>
      <c r="AE486" s="19">
        <v>0</v>
      </c>
      <c r="AF486" s="19">
        <v>0</v>
      </c>
      <c r="AG486" s="19">
        <v>0</v>
      </c>
      <c r="AH486" s="26">
        <v>1</v>
      </c>
      <c r="AI486" s="26">
        <v>0</v>
      </c>
      <c r="AJ486" s="18" t="s">
        <v>128</v>
      </c>
      <c r="AK486" s="18" t="s">
        <v>139</v>
      </c>
      <c r="AL486" s="21" t="s">
        <v>2642</v>
      </c>
      <c r="AM486" s="19">
        <f t="shared" si="153"/>
        <v>3</v>
      </c>
      <c r="AN486" s="19">
        <v>1</v>
      </c>
      <c r="AO486" s="19">
        <v>1</v>
      </c>
      <c r="AP486" s="19">
        <v>0</v>
      </c>
      <c r="AQ486" s="19">
        <v>-1</v>
      </c>
      <c r="AR486" s="19">
        <v>-1</v>
      </c>
      <c r="AS486" s="19">
        <v>0</v>
      </c>
      <c r="AT486" s="19">
        <v>-2</v>
      </c>
      <c r="AU486" s="26">
        <v>-3</v>
      </c>
      <c r="AV486" s="19">
        <v>0</v>
      </c>
      <c r="AW486" s="19">
        <v>0</v>
      </c>
      <c r="AX486" s="19">
        <v>0</v>
      </c>
      <c r="AY486" s="19">
        <v>0</v>
      </c>
      <c r="AZ486" s="19">
        <v>1</v>
      </c>
      <c r="BA486" s="19">
        <v>1</v>
      </c>
      <c r="BB486" s="19">
        <v>-1</v>
      </c>
      <c r="BC486" s="19">
        <v>1</v>
      </c>
      <c r="BD486" s="28"/>
      <c r="BE486" s="20"/>
      <c r="BF486" s="20"/>
      <c r="BG486" s="20"/>
      <c r="BH486" s="20"/>
      <c r="BI486" s="20"/>
      <c r="BJ486" s="19">
        <v>-1</v>
      </c>
      <c r="BK486" s="20"/>
      <c r="BL486" s="20"/>
      <c r="BM486" s="20"/>
      <c r="BN486" s="20"/>
      <c r="BO486" s="20"/>
    </row>
    <row r="487" spans="1:67" ht="48" hidden="1" x14ac:dyDescent="0.2">
      <c r="A487" s="18" t="s">
        <v>740</v>
      </c>
      <c r="B487" s="18" t="s">
        <v>197</v>
      </c>
      <c r="C487" s="21" t="s">
        <v>2649</v>
      </c>
      <c r="D487" s="18" t="s">
        <v>124</v>
      </c>
      <c r="E487" s="18" t="s">
        <v>137</v>
      </c>
      <c r="F487" s="19">
        <v>1</v>
      </c>
      <c r="G487" s="19">
        <v>0</v>
      </c>
      <c r="H487" s="19">
        <v>0</v>
      </c>
      <c r="I487" s="20"/>
      <c r="J487" s="21" t="s">
        <v>1077</v>
      </c>
      <c r="K487" s="22" t="s">
        <v>1089</v>
      </c>
      <c r="L487" s="21" t="s">
        <v>2647</v>
      </c>
      <c r="M487" s="23" t="s">
        <v>75</v>
      </c>
      <c r="N487" s="24">
        <f t="shared" si="149"/>
        <v>1988</v>
      </c>
      <c r="O487" s="25">
        <v>32174</v>
      </c>
      <c r="P487" s="23" t="s">
        <v>75</v>
      </c>
      <c r="Q487" s="23" t="s">
        <v>75</v>
      </c>
      <c r="R487" s="23" t="s">
        <v>75</v>
      </c>
      <c r="S487" s="23" t="s">
        <v>75</v>
      </c>
      <c r="T487" s="23" t="s">
        <v>75</v>
      </c>
      <c r="U487" s="23" t="s">
        <v>75</v>
      </c>
      <c r="V487" s="19">
        <v>1</v>
      </c>
      <c r="W487" s="19">
        <f t="shared" si="150"/>
        <v>0</v>
      </c>
      <c r="X487" s="19">
        <f t="shared" si="151"/>
        <v>0</v>
      </c>
      <c r="Y487" s="19">
        <f t="shared" si="152"/>
        <v>0</v>
      </c>
      <c r="Z487" s="19">
        <v>-1</v>
      </c>
      <c r="AA487" s="19">
        <v>-2</v>
      </c>
      <c r="AB487" s="19">
        <v>0</v>
      </c>
      <c r="AC487" s="19">
        <v>0</v>
      </c>
      <c r="AD487" s="19">
        <v>1</v>
      </c>
      <c r="AE487" s="19">
        <v>0</v>
      </c>
      <c r="AF487" s="19">
        <v>0</v>
      </c>
      <c r="AG487" s="19">
        <v>0</v>
      </c>
      <c r="AH487" s="26">
        <v>1</v>
      </c>
      <c r="AI487" s="26">
        <v>0</v>
      </c>
      <c r="AJ487" s="18" t="s">
        <v>128</v>
      </c>
      <c r="AK487" s="18" t="s">
        <v>139</v>
      </c>
      <c r="AL487" s="21" t="s">
        <v>2642</v>
      </c>
      <c r="AM487" s="19">
        <f t="shared" si="153"/>
        <v>3</v>
      </c>
      <c r="AN487" s="19">
        <v>1</v>
      </c>
      <c r="AO487" s="19">
        <v>1</v>
      </c>
      <c r="AP487" s="19">
        <v>0</v>
      </c>
      <c r="AQ487" s="19">
        <v>-1</v>
      </c>
      <c r="AR487" s="19">
        <v>-1</v>
      </c>
      <c r="AS487" s="19">
        <v>0</v>
      </c>
      <c r="AT487" s="19">
        <v>-2</v>
      </c>
      <c r="AU487" s="26">
        <v>-3</v>
      </c>
      <c r="AV487" s="19">
        <v>0</v>
      </c>
      <c r="AW487" s="19">
        <v>0</v>
      </c>
      <c r="AX487" s="19">
        <v>0</v>
      </c>
      <c r="AY487" s="19">
        <v>0</v>
      </c>
      <c r="AZ487" s="19">
        <v>1</v>
      </c>
      <c r="BA487" s="19">
        <v>1</v>
      </c>
      <c r="BB487" s="19">
        <v>-1</v>
      </c>
      <c r="BC487" s="19">
        <v>1</v>
      </c>
      <c r="BD487" s="28"/>
      <c r="BE487" s="20"/>
      <c r="BF487" s="20"/>
      <c r="BG487" s="20"/>
      <c r="BH487" s="20"/>
      <c r="BI487" s="20"/>
      <c r="BJ487" s="19">
        <v>-1</v>
      </c>
      <c r="BK487" s="20"/>
      <c r="BL487" s="20"/>
      <c r="BM487" s="20"/>
      <c r="BN487" s="20"/>
      <c r="BO487" s="20"/>
    </row>
    <row r="488" spans="1:67" ht="48" hidden="1" x14ac:dyDescent="0.2">
      <c r="A488" s="18" t="s">
        <v>740</v>
      </c>
      <c r="B488" s="18" t="s">
        <v>197</v>
      </c>
      <c r="C488" s="21" t="s">
        <v>2650</v>
      </c>
      <c r="D488" s="18" t="s">
        <v>124</v>
      </c>
      <c r="E488" s="18" t="s">
        <v>137</v>
      </c>
      <c r="F488" s="19">
        <v>1</v>
      </c>
      <c r="G488" s="19">
        <v>0</v>
      </c>
      <c r="H488" s="19">
        <v>0</v>
      </c>
      <c r="I488" s="20"/>
      <c r="J488" s="21" t="s">
        <v>1077</v>
      </c>
      <c r="K488" s="22" t="s">
        <v>1089</v>
      </c>
      <c r="L488" s="21" t="s">
        <v>2647</v>
      </c>
      <c r="M488" s="23" t="s">
        <v>75</v>
      </c>
      <c r="N488" s="24">
        <f t="shared" si="149"/>
        <v>1988</v>
      </c>
      <c r="O488" s="25">
        <v>32174</v>
      </c>
      <c r="P488" s="23" t="s">
        <v>75</v>
      </c>
      <c r="Q488" s="23" t="s">
        <v>75</v>
      </c>
      <c r="R488" s="23" t="s">
        <v>75</v>
      </c>
      <c r="S488" s="23" t="s">
        <v>75</v>
      </c>
      <c r="T488" s="23" t="s">
        <v>75</v>
      </c>
      <c r="U488" s="23" t="s">
        <v>75</v>
      </c>
      <c r="V488" s="19">
        <v>1</v>
      </c>
      <c r="W488" s="19">
        <f t="shared" si="150"/>
        <v>0</v>
      </c>
      <c r="X488" s="19">
        <f t="shared" si="151"/>
        <v>0</v>
      </c>
      <c r="Y488" s="19">
        <f t="shared" si="152"/>
        <v>0</v>
      </c>
      <c r="Z488" s="19">
        <v>-1</v>
      </c>
      <c r="AA488" s="19">
        <v>-2</v>
      </c>
      <c r="AB488" s="19">
        <v>0</v>
      </c>
      <c r="AC488" s="19">
        <v>0</v>
      </c>
      <c r="AD488" s="19">
        <v>1</v>
      </c>
      <c r="AE488" s="19">
        <v>0</v>
      </c>
      <c r="AF488" s="19">
        <v>0</v>
      </c>
      <c r="AG488" s="19">
        <v>0</v>
      </c>
      <c r="AH488" s="26">
        <v>1</v>
      </c>
      <c r="AI488" s="26">
        <v>0</v>
      </c>
      <c r="AJ488" s="18" t="s">
        <v>128</v>
      </c>
      <c r="AK488" s="18" t="s">
        <v>139</v>
      </c>
      <c r="AL488" s="21" t="s">
        <v>2642</v>
      </c>
      <c r="AM488" s="19">
        <f t="shared" si="153"/>
        <v>3</v>
      </c>
      <c r="AN488" s="19">
        <v>1</v>
      </c>
      <c r="AO488" s="19">
        <v>1</v>
      </c>
      <c r="AP488" s="19">
        <v>0</v>
      </c>
      <c r="AQ488" s="19">
        <v>-1</v>
      </c>
      <c r="AR488" s="19">
        <v>-1</v>
      </c>
      <c r="AS488" s="19">
        <v>0</v>
      </c>
      <c r="AT488" s="19">
        <v>-2</v>
      </c>
      <c r="AU488" s="26">
        <v>-3</v>
      </c>
      <c r="AV488" s="19">
        <v>0</v>
      </c>
      <c r="AW488" s="19">
        <v>0</v>
      </c>
      <c r="AX488" s="19">
        <v>0</v>
      </c>
      <c r="AY488" s="19">
        <v>0</v>
      </c>
      <c r="AZ488" s="19">
        <v>1</v>
      </c>
      <c r="BA488" s="19">
        <v>1</v>
      </c>
      <c r="BB488" s="19">
        <v>-1</v>
      </c>
      <c r="BC488" s="19">
        <v>1</v>
      </c>
      <c r="BD488" s="28"/>
      <c r="BE488" s="20"/>
      <c r="BF488" s="20"/>
      <c r="BG488" s="20"/>
      <c r="BH488" s="20"/>
      <c r="BI488" s="20"/>
      <c r="BJ488" s="19">
        <v>-1</v>
      </c>
      <c r="BK488" s="20"/>
      <c r="BL488" s="20"/>
      <c r="BM488" s="20"/>
      <c r="BN488" s="20"/>
      <c r="BO488" s="20"/>
    </row>
    <row r="489" spans="1:67" ht="48" hidden="1" x14ac:dyDescent="0.2">
      <c r="A489" s="18" t="s">
        <v>740</v>
      </c>
      <c r="B489" s="18" t="s">
        <v>197</v>
      </c>
      <c r="C489" s="21" t="s">
        <v>2651</v>
      </c>
      <c r="D489" s="18" t="s">
        <v>124</v>
      </c>
      <c r="E489" s="18" t="s">
        <v>137</v>
      </c>
      <c r="F489" s="19">
        <v>1</v>
      </c>
      <c r="G489" s="19">
        <v>0</v>
      </c>
      <c r="H489" s="19">
        <v>0</v>
      </c>
      <c r="I489" s="20"/>
      <c r="J489" s="21" t="s">
        <v>1077</v>
      </c>
      <c r="K489" s="22" t="s">
        <v>1089</v>
      </c>
      <c r="L489" s="21" t="s">
        <v>2647</v>
      </c>
      <c r="M489" s="23" t="s">
        <v>75</v>
      </c>
      <c r="N489" s="24">
        <f t="shared" si="149"/>
        <v>1988</v>
      </c>
      <c r="O489" s="25">
        <v>32174</v>
      </c>
      <c r="P489" s="23" t="s">
        <v>75</v>
      </c>
      <c r="Q489" s="23" t="s">
        <v>75</v>
      </c>
      <c r="R489" s="23" t="s">
        <v>75</v>
      </c>
      <c r="S489" s="23" t="s">
        <v>75</v>
      </c>
      <c r="T489" s="23" t="s">
        <v>75</v>
      </c>
      <c r="U489" s="23" t="s">
        <v>75</v>
      </c>
      <c r="V489" s="19">
        <v>1</v>
      </c>
      <c r="W489" s="19">
        <f t="shared" si="150"/>
        <v>0</v>
      </c>
      <c r="X489" s="19">
        <f t="shared" si="151"/>
        <v>0</v>
      </c>
      <c r="Y489" s="19">
        <f t="shared" si="152"/>
        <v>0</v>
      </c>
      <c r="Z489" s="19">
        <v>-1</v>
      </c>
      <c r="AA489" s="19">
        <v>-2</v>
      </c>
      <c r="AB489" s="19">
        <v>0</v>
      </c>
      <c r="AC489" s="19">
        <v>0</v>
      </c>
      <c r="AD489" s="19">
        <v>1</v>
      </c>
      <c r="AE489" s="19">
        <v>0</v>
      </c>
      <c r="AF489" s="19">
        <v>0</v>
      </c>
      <c r="AG489" s="19">
        <v>0</v>
      </c>
      <c r="AH489" s="26">
        <v>1</v>
      </c>
      <c r="AI489" s="26">
        <v>0</v>
      </c>
      <c r="AJ489" s="18" t="s">
        <v>128</v>
      </c>
      <c r="AK489" s="18" t="s">
        <v>139</v>
      </c>
      <c r="AL489" s="21" t="s">
        <v>2642</v>
      </c>
      <c r="AM489" s="19">
        <f t="shared" si="153"/>
        <v>3</v>
      </c>
      <c r="AN489" s="19">
        <v>1</v>
      </c>
      <c r="AO489" s="19">
        <v>1</v>
      </c>
      <c r="AP489" s="19">
        <v>0</v>
      </c>
      <c r="AQ489" s="19">
        <v>-1</v>
      </c>
      <c r="AR489" s="19">
        <v>-1</v>
      </c>
      <c r="AS489" s="19">
        <v>0</v>
      </c>
      <c r="AT489" s="19">
        <v>-2</v>
      </c>
      <c r="AU489" s="26">
        <v>-3</v>
      </c>
      <c r="AV489" s="19">
        <v>0</v>
      </c>
      <c r="AW489" s="19">
        <v>0</v>
      </c>
      <c r="AX489" s="19">
        <v>0</v>
      </c>
      <c r="AY489" s="19">
        <v>0</v>
      </c>
      <c r="AZ489" s="19">
        <v>1</v>
      </c>
      <c r="BA489" s="19">
        <v>1</v>
      </c>
      <c r="BB489" s="19">
        <v>-1</v>
      </c>
      <c r="BC489" s="19">
        <v>1</v>
      </c>
      <c r="BD489" s="28"/>
      <c r="BE489" s="20"/>
      <c r="BF489" s="20"/>
      <c r="BG489" s="20"/>
      <c r="BH489" s="20"/>
      <c r="BI489" s="20"/>
      <c r="BJ489" s="19">
        <v>-1</v>
      </c>
      <c r="BK489" s="20"/>
      <c r="BL489" s="20"/>
      <c r="BM489" s="20"/>
      <c r="BN489" s="20"/>
      <c r="BO489" s="20"/>
    </row>
    <row r="490" spans="1:67" ht="48" hidden="1" x14ac:dyDescent="0.2">
      <c r="A490" s="18" t="s">
        <v>740</v>
      </c>
      <c r="B490" s="18" t="s">
        <v>197</v>
      </c>
      <c r="C490" s="21" t="s">
        <v>2652</v>
      </c>
      <c r="D490" s="18" t="s">
        <v>124</v>
      </c>
      <c r="E490" s="18" t="s">
        <v>137</v>
      </c>
      <c r="F490" s="19">
        <v>1</v>
      </c>
      <c r="G490" s="19">
        <v>0</v>
      </c>
      <c r="H490" s="19">
        <v>0</v>
      </c>
      <c r="I490" s="20"/>
      <c r="J490" s="21" t="s">
        <v>1077</v>
      </c>
      <c r="K490" s="22" t="s">
        <v>1089</v>
      </c>
      <c r="L490" s="21" t="s">
        <v>2647</v>
      </c>
      <c r="M490" s="23" t="s">
        <v>75</v>
      </c>
      <c r="N490" s="24">
        <f t="shared" si="149"/>
        <v>1988</v>
      </c>
      <c r="O490" s="25">
        <v>32174</v>
      </c>
      <c r="P490" s="23" t="s">
        <v>75</v>
      </c>
      <c r="Q490" s="23" t="s">
        <v>75</v>
      </c>
      <c r="R490" s="23" t="s">
        <v>75</v>
      </c>
      <c r="S490" s="23" t="s">
        <v>75</v>
      </c>
      <c r="T490" s="23" t="s">
        <v>75</v>
      </c>
      <c r="U490" s="23" t="s">
        <v>75</v>
      </c>
      <c r="V490" s="19">
        <v>1</v>
      </c>
      <c r="W490" s="19">
        <f t="shared" si="150"/>
        <v>0</v>
      </c>
      <c r="X490" s="19">
        <f t="shared" si="151"/>
        <v>0</v>
      </c>
      <c r="Y490" s="19">
        <f t="shared" si="152"/>
        <v>0</v>
      </c>
      <c r="Z490" s="19">
        <v>-1</v>
      </c>
      <c r="AA490" s="19">
        <v>-2</v>
      </c>
      <c r="AB490" s="19">
        <v>0</v>
      </c>
      <c r="AC490" s="19">
        <v>0</v>
      </c>
      <c r="AD490" s="19">
        <v>1</v>
      </c>
      <c r="AE490" s="19">
        <v>0</v>
      </c>
      <c r="AF490" s="19">
        <v>0</v>
      </c>
      <c r="AG490" s="19">
        <v>0</v>
      </c>
      <c r="AH490" s="26">
        <v>1</v>
      </c>
      <c r="AI490" s="26">
        <v>0</v>
      </c>
      <c r="AJ490" s="18" t="s">
        <v>128</v>
      </c>
      <c r="AK490" s="18" t="s">
        <v>139</v>
      </c>
      <c r="AL490" s="21" t="s">
        <v>2642</v>
      </c>
      <c r="AM490" s="19">
        <f t="shared" si="153"/>
        <v>3</v>
      </c>
      <c r="AN490" s="19">
        <v>1</v>
      </c>
      <c r="AO490" s="19">
        <v>1</v>
      </c>
      <c r="AP490" s="19">
        <v>0</v>
      </c>
      <c r="AQ490" s="19">
        <v>-1</v>
      </c>
      <c r="AR490" s="19">
        <v>-1</v>
      </c>
      <c r="AS490" s="19">
        <v>0</v>
      </c>
      <c r="AT490" s="19">
        <v>-2</v>
      </c>
      <c r="AU490" s="26">
        <v>-3</v>
      </c>
      <c r="AV490" s="19">
        <v>0</v>
      </c>
      <c r="AW490" s="19">
        <v>0</v>
      </c>
      <c r="AX490" s="19">
        <v>0</v>
      </c>
      <c r="AY490" s="19">
        <v>0</v>
      </c>
      <c r="AZ490" s="19">
        <v>1</v>
      </c>
      <c r="BA490" s="19">
        <v>1</v>
      </c>
      <c r="BB490" s="19">
        <v>-1</v>
      </c>
      <c r="BC490" s="19">
        <v>1</v>
      </c>
      <c r="BD490" s="28"/>
      <c r="BE490" s="20"/>
      <c r="BF490" s="20"/>
      <c r="BG490" s="20"/>
      <c r="BH490" s="20"/>
      <c r="BI490" s="20"/>
      <c r="BJ490" s="19">
        <v>-1</v>
      </c>
      <c r="BK490" s="20"/>
      <c r="BL490" s="20"/>
      <c r="BM490" s="20"/>
      <c r="BN490" s="20"/>
      <c r="BO490" s="20"/>
    </row>
    <row r="491" spans="1:67" ht="64" hidden="1" x14ac:dyDescent="0.2">
      <c r="A491" s="17" t="s">
        <v>78</v>
      </c>
      <c r="B491" s="42"/>
      <c r="C491" s="64" t="s">
        <v>2408</v>
      </c>
      <c r="D491" s="18" t="s">
        <v>409</v>
      </c>
      <c r="E491" s="18" t="s">
        <v>302</v>
      </c>
      <c r="F491" s="19">
        <v>1</v>
      </c>
      <c r="G491" s="19">
        <v>0</v>
      </c>
      <c r="H491" s="19">
        <v>0</v>
      </c>
      <c r="I491" s="20"/>
      <c r="J491" s="21" t="s">
        <v>472</v>
      </c>
      <c r="K491" s="22" t="s">
        <v>2311</v>
      </c>
      <c r="L491" s="18" t="s">
        <v>2312</v>
      </c>
      <c r="M491" s="25"/>
      <c r="N491" s="24">
        <f t="shared" si="149"/>
        <v>1992</v>
      </c>
      <c r="O491" s="25">
        <v>33604</v>
      </c>
      <c r="P491" s="23" t="s">
        <v>75</v>
      </c>
      <c r="Q491" s="23" t="s">
        <v>75</v>
      </c>
      <c r="R491" s="23" t="s">
        <v>75</v>
      </c>
      <c r="S491" s="23" t="s">
        <v>75</v>
      </c>
      <c r="T491" s="23" t="s">
        <v>75</v>
      </c>
      <c r="U491" s="23" t="s">
        <v>75</v>
      </c>
      <c r="V491" s="26">
        <v>1</v>
      </c>
      <c r="W491" s="19">
        <f t="shared" si="150"/>
        <v>0</v>
      </c>
      <c r="X491" s="19">
        <f t="shared" si="151"/>
        <v>0</v>
      </c>
      <c r="Y491" s="19">
        <f t="shared" si="152"/>
        <v>0</v>
      </c>
      <c r="Z491" s="26">
        <v>-1</v>
      </c>
      <c r="AA491" s="19">
        <v>-2</v>
      </c>
      <c r="AB491" s="26">
        <v>0</v>
      </c>
      <c r="AC491" s="26">
        <v>1</v>
      </c>
      <c r="AD491" s="26">
        <v>0</v>
      </c>
      <c r="AE491" s="26">
        <v>0</v>
      </c>
      <c r="AF491" s="26">
        <v>0</v>
      </c>
      <c r="AG491" s="19">
        <v>0</v>
      </c>
      <c r="AH491" s="26">
        <v>1</v>
      </c>
      <c r="AI491" s="26">
        <v>0</v>
      </c>
      <c r="AJ491" s="18" t="s">
        <v>97</v>
      </c>
      <c r="AK491" s="18" t="s">
        <v>77</v>
      </c>
      <c r="AL491" s="21" t="s">
        <v>2313</v>
      </c>
      <c r="AM491" s="19">
        <v>4</v>
      </c>
      <c r="AN491" s="26">
        <v>-1</v>
      </c>
      <c r="AO491" s="26">
        <v>-1</v>
      </c>
      <c r="AP491" s="26">
        <v>-1</v>
      </c>
      <c r="AQ491" s="26">
        <v>-1</v>
      </c>
      <c r="AR491" s="26">
        <v>-1</v>
      </c>
      <c r="AS491" s="26">
        <v>0</v>
      </c>
      <c r="AT491" s="19">
        <v>-2</v>
      </c>
      <c r="AU491" s="26">
        <v>-3</v>
      </c>
      <c r="AV491" s="26">
        <v>0</v>
      </c>
      <c r="AW491" s="26">
        <v>0</v>
      </c>
      <c r="AX491" s="19">
        <v>0</v>
      </c>
      <c r="AY491" s="19">
        <v>0</v>
      </c>
      <c r="AZ491" s="26">
        <v>1</v>
      </c>
      <c r="BA491" s="26">
        <v>1</v>
      </c>
      <c r="BB491" s="26">
        <v>-1</v>
      </c>
      <c r="BC491" s="26">
        <v>-1</v>
      </c>
      <c r="BD491" s="28"/>
      <c r="BE491" s="20"/>
      <c r="BF491" s="26"/>
      <c r="BG491" s="26"/>
      <c r="BH491" s="26"/>
      <c r="BI491" s="26">
        <v>1</v>
      </c>
      <c r="BJ491" s="26">
        <v>-1</v>
      </c>
      <c r="BK491" s="26"/>
      <c r="BL491" s="26"/>
      <c r="BM491" s="26"/>
      <c r="BN491" s="20"/>
      <c r="BO491" s="20"/>
    </row>
    <row r="492" spans="1:67" ht="64" hidden="1" x14ac:dyDescent="0.2">
      <c r="A492" s="17" t="s">
        <v>3373</v>
      </c>
      <c r="B492" s="42"/>
      <c r="C492" s="64" t="s">
        <v>2408</v>
      </c>
      <c r="D492" s="384" t="s">
        <v>2875</v>
      </c>
      <c r="E492" s="384" t="s">
        <v>210</v>
      </c>
      <c r="F492" s="19">
        <v>1</v>
      </c>
      <c r="G492" s="19">
        <v>1</v>
      </c>
      <c r="H492" s="19">
        <v>1</v>
      </c>
      <c r="I492" s="20"/>
      <c r="J492" s="375" t="s">
        <v>472</v>
      </c>
      <c r="K492" s="22"/>
      <c r="L492" s="375" t="s">
        <v>3384</v>
      </c>
      <c r="M492" s="512">
        <v>1992</v>
      </c>
      <c r="N492" s="24">
        <v>2008</v>
      </c>
      <c r="O492" s="508">
        <v>39448</v>
      </c>
      <c r="P492" s="404" t="s">
        <v>75</v>
      </c>
      <c r="Q492" s="404" t="s">
        <v>75</v>
      </c>
      <c r="R492" s="404" t="s">
        <v>75</v>
      </c>
      <c r="S492" s="404" t="s">
        <v>75</v>
      </c>
      <c r="T492" s="404" t="s">
        <v>75</v>
      </c>
      <c r="U492" s="404" t="s">
        <v>75</v>
      </c>
      <c r="V492" s="19">
        <v>1</v>
      </c>
      <c r="W492" s="19">
        <v>0</v>
      </c>
      <c r="X492" s="19">
        <v>0</v>
      </c>
      <c r="Y492" s="19">
        <v>0</v>
      </c>
      <c r="Z492" s="19">
        <v>-1</v>
      </c>
      <c r="AA492" s="19">
        <v>-2</v>
      </c>
      <c r="AB492" s="26">
        <v>0</v>
      </c>
      <c r="AC492" s="26">
        <v>0</v>
      </c>
      <c r="AD492" s="68">
        <v>1</v>
      </c>
      <c r="AE492" s="26">
        <v>0</v>
      </c>
      <c r="AF492" s="26">
        <v>0</v>
      </c>
      <c r="AG492" s="19">
        <v>0</v>
      </c>
      <c r="AH492" s="26">
        <v>-1</v>
      </c>
      <c r="AI492" s="19">
        <v>0</v>
      </c>
      <c r="AJ492" s="384" t="s">
        <v>97</v>
      </c>
      <c r="AK492" s="384" t="s">
        <v>139</v>
      </c>
      <c r="AL492" s="375" t="s">
        <v>3603</v>
      </c>
      <c r="AM492" s="19">
        <v>5</v>
      </c>
      <c r="AN492" s="26">
        <v>-2</v>
      </c>
      <c r="AO492" s="26">
        <v>-2</v>
      </c>
      <c r="AP492" s="26">
        <v>-2</v>
      </c>
      <c r="AQ492" s="26">
        <v>-2</v>
      </c>
      <c r="AR492" s="26">
        <v>-2</v>
      </c>
      <c r="AS492" s="26">
        <v>0</v>
      </c>
      <c r="AT492" s="19">
        <v>-2</v>
      </c>
      <c r="AU492" s="26">
        <v>-3</v>
      </c>
      <c r="AV492" s="26">
        <v>0</v>
      </c>
      <c r="AW492" s="26">
        <v>0</v>
      </c>
      <c r="AX492" s="19">
        <v>0</v>
      </c>
      <c r="AY492" s="19">
        <v>0</v>
      </c>
      <c r="AZ492" s="26">
        <v>-1</v>
      </c>
      <c r="BA492" s="26">
        <v>-1</v>
      </c>
      <c r="BB492" s="26">
        <v>-1</v>
      </c>
      <c r="BC492" s="26">
        <v>-1</v>
      </c>
      <c r="BD492" s="28"/>
      <c r="BE492" s="20"/>
      <c r="BF492" s="26"/>
      <c r="BG492" s="26"/>
      <c r="BH492" s="26"/>
      <c r="BI492" s="26"/>
      <c r="BJ492" s="26"/>
      <c r="BK492" s="26"/>
      <c r="BL492" s="26"/>
      <c r="BM492" s="26"/>
      <c r="BN492" s="20"/>
      <c r="BO492" s="20"/>
    </row>
    <row r="493" spans="1:67" ht="64" hidden="1" x14ac:dyDescent="0.2">
      <c r="A493" s="64" t="s">
        <v>3373</v>
      </c>
      <c r="B493" s="17"/>
      <c r="C493" s="64" t="s">
        <v>2408</v>
      </c>
      <c r="D493" s="384" t="s">
        <v>153</v>
      </c>
      <c r="E493" s="384" t="s">
        <v>210</v>
      </c>
      <c r="F493" s="19">
        <v>1</v>
      </c>
      <c r="G493" s="19">
        <v>1</v>
      </c>
      <c r="H493" s="19">
        <v>1</v>
      </c>
      <c r="I493" s="20"/>
      <c r="J493" s="375" t="s">
        <v>3378</v>
      </c>
      <c r="K493" s="46"/>
      <c r="L493" s="375" t="s">
        <v>3379</v>
      </c>
      <c r="M493" s="25"/>
      <c r="N493" s="24">
        <v>2017</v>
      </c>
      <c r="O493" s="25">
        <v>42736</v>
      </c>
      <c r="P493" s="23" t="s">
        <v>75</v>
      </c>
      <c r="Q493" s="23" t="s">
        <v>75</v>
      </c>
      <c r="R493" s="23" t="s">
        <v>75</v>
      </c>
      <c r="S493" s="23" t="s">
        <v>75</v>
      </c>
      <c r="T493" s="23" t="s">
        <v>75</v>
      </c>
      <c r="U493" s="23" t="s">
        <v>75</v>
      </c>
      <c r="V493" s="19">
        <v>1</v>
      </c>
      <c r="W493" s="19">
        <v>0</v>
      </c>
      <c r="X493" s="19">
        <v>0</v>
      </c>
      <c r="Y493" s="19">
        <v>0</v>
      </c>
      <c r="Z493" s="19">
        <v>-1</v>
      </c>
      <c r="AA493" s="19">
        <v>-2</v>
      </c>
      <c r="AB493" s="19"/>
      <c r="AC493" s="19"/>
      <c r="AD493" s="19"/>
      <c r="AE493" s="19"/>
      <c r="AF493" s="19"/>
      <c r="AG493" s="19">
        <v>1</v>
      </c>
      <c r="AH493" s="26">
        <v>-1</v>
      </c>
      <c r="AI493" s="26">
        <v>0</v>
      </c>
      <c r="AJ493" s="384" t="s">
        <v>134</v>
      </c>
      <c r="AK493" s="384" t="s">
        <v>139</v>
      </c>
      <c r="AL493" s="375" t="s">
        <v>3380</v>
      </c>
      <c r="AM493" s="19"/>
      <c r="AN493" s="19"/>
      <c r="AO493" s="19"/>
      <c r="AP493" s="19"/>
      <c r="AQ493" s="19"/>
      <c r="AR493" s="19"/>
      <c r="AS493" s="19"/>
      <c r="AT493" s="19"/>
      <c r="AU493" s="26"/>
      <c r="AV493" s="19"/>
      <c r="AW493" s="26"/>
      <c r="AX493" s="19"/>
      <c r="AY493" s="19"/>
      <c r="AZ493" s="19"/>
      <c r="BA493" s="19"/>
      <c r="BB493" s="19"/>
      <c r="BC493" s="19"/>
      <c r="BD493" s="28"/>
      <c r="BE493" s="20"/>
      <c r="BF493" s="20"/>
      <c r="BG493" s="20"/>
      <c r="BH493" s="20"/>
      <c r="BI493" s="20"/>
      <c r="BJ493" s="19"/>
      <c r="BK493" s="20"/>
      <c r="BL493" s="20"/>
      <c r="BM493" s="20"/>
      <c r="BN493" s="20"/>
      <c r="BO493" s="20"/>
    </row>
    <row r="494" spans="1:67" ht="64" hidden="1" x14ac:dyDescent="0.2">
      <c r="A494" s="17" t="s">
        <v>78</v>
      </c>
      <c r="B494" s="42"/>
      <c r="C494" s="64" t="s">
        <v>2409</v>
      </c>
      <c r="D494" s="18" t="s">
        <v>409</v>
      </c>
      <c r="E494" s="18" t="s">
        <v>302</v>
      </c>
      <c r="F494" s="19">
        <v>1</v>
      </c>
      <c r="G494" s="19">
        <v>0</v>
      </c>
      <c r="H494" s="19">
        <v>0</v>
      </c>
      <c r="I494" s="20"/>
      <c r="J494" s="21" t="s">
        <v>472</v>
      </c>
      <c r="K494" s="22" t="s">
        <v>2311</v>
      </c>
      <c r="L494" s="18" t="s">
        <v>2312</v>
      </c>
      <c r="M494" s="25"/>
      <c r="N494" s="24">
        <f>YEAR(IF(AND(O494&lt;&gt;"NA",O494&lt;&gt;""),O494,IF(AND(P494&lt;&gt;"NA",P494&lt;&gt;""),P494,IF(AND(Q494&lt;&gt;"NA",Q494&lt;&gt;""),Q494,IF(AND(R494&lt;&gt;"NA",R494&lt;&gt;""),R494,S494)))))</f>
        <v>1992</v>
      </c>
      <c r="O494" s="25">
        <v>33604</v>
      </c>
      <c r="P494" s="23" t="s">
        <v>75</v>
      </c>
      <c r="Q494" s="23" t="s">
        <v>75</v>
      </c>
      <c r="R494" s="23" t="s">
        <v>75</v>
      </c>
      <c r="S494" s="23" t="s">
        <v>75</v>
      </c>
      <c r="T494" s="23" t="s">
        <v>75</v>
      </c>
      <c r="U494" s="23" t="s">
        <v>75</v>
      </c>
      <c r="V494" s="26">
        <v>1</v>
      </c>
      <c r="W494" s="19">
        <f>IF(OR(AND(Q494&lt;&gt;"NA",Q494&lt;&gt;""),AND(S494&lt;&gt;"NA",S494&lt;&gt;""),AND(T494&lt;&gt;"NA",T494&lt;&gt;"")),1,0)</f>
        <v>0</v>
      </c>
      <c r="X494" s="19">
        <f>IF(OR(AND(S494&lt;&gt;"NA",S494&lt;&gt;""),Y494=1),1,0)</f>
        <v>0</v>
      </c>
      <c r="Y494" s="19">
        <f>IF(AND(T494&lt;&gt;"NA",T494&lt;&gt;""),1,0)</f>
        <v>0</v>
      </c>
      <c r="Z494" s="26">
        <v>-1</v>
      </c>
      <c r="AA494" s="19">
        <v>-2</v>
      </c>
      <c r="AB494" s="26">
        <v>0</v>
      </c>
      <c r="AC494" s="26">
        <v>1</v>
      </c>
      <c r="AD494" s="26">
        <v>0</v>
      </c>
      <c r="AE494" s="26">
        <v>0</v>
      </c>
      <c r="AF494" s="26">
        <v>0</v>
      </c>
      <c r="AG494" s="19">
        <v>0</v>
      </c>
      <c r="AH494" s="26">
        <v>1</v>
      </c>
      <c r="AI494" s="26">
        <v>0</v>
      </c>
      <c r="AJ494" s="18" t="s">
        <v>97</v>
      </c>
      <c r="AK494" s="18" t="s">
        <v>77</v>
      </c>
      <c r="AL494" s="21" t="s">
        <v>2313</v>
      </c>
      <c r="AM494" s="19">
        <v>4</v>
      </c>
      <c r="AN494" s="26">
        <v>-1</v>
      </c>
      <c r="AO494" s="26">
        <v>-1</v>
      </c>
      <c r="AP494" s="26">
        <v>-1</v>
      </c>
      <c r="AQ494" s="26">
        <v>-1</v>
      </c>
      <c r="AR494" s="26">
        <v>-1</v>
      </c>
      <c r="AS494" s="26">
        <v>0</v>
      </c>
      <c r="AT494" s="19">
        <v>-2</v>
      </c>
      <c r="AU494" s="26">
        <v>-3</v>
      </c>
      <c r="AV494" s="26">
        <v>0</v>
      </c>
      <c r="AW494" s="26">
        <v>0</v>
      </c>
      <c r="AX494" s="19">
        <v>0</v>
      </c>
      <c r="AY494" s="19">
        <v>0</v>
      </c>
      <c r="AZ494" s="26">
        <v>1</v>
      </c>
      <c r="BA494" s="26">
        <v>1</v>
      </c>
      <c r="BB494" s="26">
        <v>-1</v>
      </c>
      <c r="BC494" s="26">
        <v>-1</v>
      </c>
      <c r="BD494" s="28"/>
      <c r="BE494" s="20"/>
      <c r="BF494" s="26"/>
      <c r="BG494" s="26"/>
      <c r="BH494" s="26"/>
      <c r="BI494" s="26">
        <v>1</v>
      </c>
      <c r="BJ494" s="26">
        <v>-1</v>
      </c>
      <c r="BK494" s="26"/>
      <c r="BL494" s="26"/>
      <c r="BM494" s="26"/>
      <c r="BN494" s="20"/>
      <c r="BO494" s="20"/>
    </row>
    <row r="495" spans="1:67" ht="64" hidden="1" x14ac:dyDescent="0.2">
      <c r="A495" s="17" t="s">
        <v>3373</v>
      </c>
      <c r="B495" s="42"/>
      <c r="C495" s="64" t="s">
        <v>2409</v>
      </c>
      <c r="D495" s="384" t="s">
        <v>2875</v>
      </c>
      <c r="E495" s="384" t="s">
        <v>210</v>
      </c>
      <c r="F495" s="19">
        <v>1</v>
      </c>
      <c r="G495" s="19">
        <v>1</v>
      </c>
      <c r="H495" s="19">
        <v>1</v>
      </c>
      <c r="I495" s="20"/>
      <c r="J495" s="375" t="s">
        <v>472</v>
      </c>
      <c r="K495" s="22"/>
      <c r="L495" s="375" t="s">
        <v>3384</v>
      </c>
      <c r="M495" s="512">
        <v>1992</v>
      </c>
      <c r="N495" s="24">
        <v>2008</v>
      </c>
      <c r="O495" s="508">
        <v>39448</v>
      </c>
      <c r="P495" s="404" t="s">
        <v>75</v>
      </c>
      <c r="Q495" s="404" t="s">
        <v>75</v>
      </c>
      <c r="R495" s="404" t="s">
        <v>75</v>
      </c>
      <c r="S495" s="404" t="s">
        <v>75</v>
      </c>
      <c r="T495" s="404" t="s">
        <v>75</v>
      </c>
      <c r="U495" s="404" t="s">
        <v>75</v>
      </c>
      <c r="V495" s="19">
        <v>1</v>
      </c>
      <c r="W495" s="19">
        <v>0</v>
      </c>
      <c r="X495" s="19">
        <v>0</v>
      </c>
      <c r="Y495" s="19">
        <v>0</v>
      </c>
      <c r="Z495" s="19">
        <v>-1</v>
      </c>
      <c r="AA495" s="19">
        <v>-2</v>
      </c>
      <c r="AB495" s="26">
        <v>0</v>
      </c>
      <c r="AC495" s="26">
        <v>0</v>
      </c>
      <c r="AD495" s="68">
        <v>1</v>
      </c>
      <c r="AE495" s="26">
        <v>0</v>
      </c>
      <c r="AF495" s="26">
        <v>0</v>
      </c>
      <c r="AG495" s="19">
        <v>0</v>
      </c>
      <c r="AH495" s="26">
        <v>-1</v>
      </c>
      <c r="AI495" s="19">
        <v>0</v>
      </c>
      <c r="AJ495" s="384" t="s">
        <v>97</v>
      </c>
      <c r="AK495" s="384" t="s">
        <v>139</v>
      </c>
      <c r="AL495" s="375" t="s">
        <v>3603</v>
      </c>
      <c r="AM495" s="19">
        <v>5</v>
      </c>
      <c r="AN495" s="26">
        <v>-2</v>
      </c>
      <c r="AO495" s="26">
        <v>-2</v>
      </c>
      <c r="AP495" s="26">
        <v>-2</v>
      </c>
      <c r="AQ495" s="26">
        <v>-2</v>
      </c>
      <c r="AR495" s="26">
        <v>-2</v>
      </c>
      <c r="AS495" s="26">
        <v>0</v>
      </c>
      <c r="AT495" s="19">
        <v>-2</v>
      </c>
      <c r="AU495" s="26">
        <v>-3</v>
      </c>
      <c r="AV495" s="26">
        <v>0</v>
      </c>
      <c r="AW495" s="26">
        <v>0</v>
      </c>
      <c r="AX495" s="19">
        <v>0</v>
      </c>
      <c r="AY495" s="19">
        <v>0</v>
      </c>
      <c r="AZ495" s="26">
        <v>-1</v>
      </c>
      <c r="BA495" s="26">
        <v>-1</v>
      </c>
      <c r="BB495" s="26">
        <v>-1</v>
      </c>
      <c r="BC495" s="26">
        <v>-1</v>
      </c>
      <c r="BD495" s="28"/>
      <c r="BE495" s="20"/>
      <c r="BF495" s="26"/>
      <c r="BG495" s="26"/>
      <c r="BH495" s="26"/>
      <c r="BI495" s="26"/>
      <c r="BJ495" s="26"/>
      <c r="BK495" s="26"/>
      <c r="BL495" s="26"/>
      <c r="BM495" s="26"/>
      <c r="BN495" s="20"/>
      <c r="BO495" s="20"/>
    </row>
    <row r="496" spans="1:67" ht="48" hidden="1" x14ac:dyDescent="0.2">
      <c r="A496" s="18" t="s">
        <v>740</v>
      </c>
      <c r="B496" s="18" t="s">
        <v>197</v>
      </c>
      <c r="C496" s="21" t="s">
        <v>2653</v>
      </c>
      <c r="D496" s="18" t="s">
        <v>124</v>
      </c>
      <c r="E496" s="18" t="s">
        <v>137</v>
      </c>
      <c r="F496" s="19">
        <v>1</v>
      </c>
      <c r="G496" s="19">
        <v>0</v>
      </c>
      <c r="H496" s="19">
        <v>0</v>
      </c>
      <c r="I496" s="20"/>
      <c r="J496" s="21" t="s">
        <v>1077</v>
      </c>
      <c r="K496" s="22" t="s">
        <v>1089</v>
      </c>
      <c r="L496" s="21" t="s">
        <v>2647</v>
      </c>
      <c r="M496" s="23" t="s">
        <v>75</v>
      </c>
      <c r="N496" s="24">
        <f t="shared" ref="N496:N506" si="154">YEAR(IF(AND(O496&lt;&gt;"NA",O496&lt;&gt;""),O496,IF(AND(P496&lt;&gt;"NA",P496&lt;&gt;""),P496,IF(AND(Q496&lt;&gt;"NA",Q496&lt;&gt;""),Q496,IF(AND(R496&lt;&gt;"NA",R496&lt;&gt;""),R496,S496)))))</f>
        <v>1988</v>
      </c>
      <c r="O496" s="25">
        <v>32174</v>
      </c>
      <c r="P496" s="23" t="s">
        <v>75</v>
      </c>
      <c r="Q496" s="23" t="s">
        <v>75</v>
      </c>
      <c r="R496" s="23" t="s">
        <v>75</v>
      </c>
      <c r="S496" s="23" t="s">
        <v>75</v>
      </c>
      <c r="T496" s="23" t="s">
        <v>75</v>
      </c>
      <c r="U496" s="23" t="s">
        <v>75</v>
      </c>
      <c r="V496" s="19">
        <v>1</v>
      </c>
      <c r="W496" s="19">
        <f t="shared" ref="W496:W506" si="155">IF(OR(AND(Q496&lt;&gt;"NA",Q496&lt;&gt;""),AND(S496&lt;&gt;"NA",S496&lt;&gt;""),AND(T496&lt;&gt;"NA",T496&lt;&gt;"")),1,0)</f>
        <v>0</v>
      </c>
      <c r="X496" s="19">
        <f t="shared" ref="X496:X506" si="156">IF(OR(AND(S496&lt;&gt;"NA",S496&lt;&gt;""),Y496=1),1,0)</f>
        <v>0</v>
      </c>
      <c r="Y496" s="19">
        <f t="shared" ref="Y496:Y506" si="157">IF(AND(T496&lt;&gt;"NA",T496&lt;&gt;""),1,0)</f>
        <v>0</v>
      </c>
      <c r="Z496" s="19">
        <v>-1</v>
      </c>
      <c r="AA496" s="19">
        <v>-2</v>
      </c>
      <c r="AB496" s="19">
        <v>0</v>
      </c>
      <c r="AC496" s="19">
        <v>0</v>
      </c>
      <c r="AD496" s="19">
        <v>1</v>
      </c>
      <c r="AE496" s="19">
        <v>0</v>
      </c>
      <c r="AF496" s="19">
        <v>0</v>
      </c>
      <c r="AG496" s="19">
        <v>0</v>
      </c>
      <c r="AH496" s="26">
        <v>1</v>
      </c>
      <c r="AI496" s="517">
        <v>0</v>
      </c>
      <c r="AJ496" s="18" t="s">
        <v>128</v>
      </c>
      <c r="AK496" s="18" t="s">
        <v>139</v>
      </c>
      <c r="AL496" s="21" t="s">
        <v>2642</v>
      </c>
      <c r="AM496" s="19">
        <f t="shared" ref="AM496:AM505" si="158">IF(AND(AN496=1,AO496=1),3,IF(AND(AN496=1,OR(AO496=0,AO496=-1)),1,IF(AND(OR(AN496=0,AN496=-1),AO496=1),2,IF(AND(AN496=0,AN496=-1),OR(AO496=0,AO496=-1),4))))</f>
        <v>3</v>
      </c>
      <c r="AN496" s="19">
        <v>1</v>
      </c>
      <c r="AO496" s="19">
        <v>1</v>
      </c>
      <c r="AP496" s="19">
        <v>0</v>
      </c>
      <c r="AQ496" s="19">
        <v>-1</v>
      </c>
      <c r="AR496" s="19">
        <v>-1</v>
      </c>
      <c r="AS496" s="19">
        <v>0</v>
      </c>
      <c r="AT496" s="19">
        <v>-2</v>
      </c>
      <c r="AU496" s="26">
        <v>-3</v>
      </c>
      <c r="AV496" s="19">
        <v>0</v>
      </c>
      <c r="AW496" s="19">
        <v>0</v>
      </c>
      <c r="AX496" s="19">
        <v>0</v>
      </c>
      <c r="AY496" s="19">
        <v>0</v>
      </c>
      <c r="AZ496" s="19">
        <v>1</v>
      </c>
      <c r="BA496" s="19">
        <v>1</v>
      </c>
      <c r="BB496" s="19">
        <v>-1</v>
      </c>
      <c r="BC496" s="19">
        <v>1</v>
      </c>
      <c r="BD496" s="28"/>
      <c r="BE496" s="20"/>
      <c r="BF496" s="20"/>
      <c r="BG496" s="20"/>
      <c r="BH496" s="20"/>
      <c r="BI496" s="20"/>
      <c r="BJ496" s="19">
        <v>-1</v>
      </c>
      <c r="BK496" s="20"/>
      <c r="BL496" s="20"/>
      <c r="BM496" s="20"/>
      <c r="BN496" s="20"/>
      <c r="BO496" s="20"/>
    </row>
    <row r="497" spans="1:67" ht="48" hidden="1" x14ac:dyDescent="0.2">
      <c r="A497" s="18" t="s">
        <v>740</v>
      </c>
      <c r="B497" s="18" t="s">
        <v>197</v>
      </c>
      <c r="C497" s="21" t="s">
        <v>2654</v>
      </c>
      <c r="D497" s="18" t="s">
        <v>124</v>
      </c>
      <c r="E497" s="18" t="s">
        <v>137</v>
      </c>
      <c r="F497" s="19">
        <v>1</v>
      </c>
      <c r="G497" s="19">
        <v>0</v>
      </c>
      <c r="H497" s="19">
        <v>0</v>
      </c>
      <c r="I497" s="20"/>
      <c r="J497" s="21" t="s">
        <v>1077</v>
      </c>
      <c r="K497" s="22" t="s">
        <v>1089</v>
      </c>
      <c r="L497" s="21" t="s">
        <v>2647</v>
      </c>
      <c r="M497" s="23" t="s">
        <v>75</v>
      </c>
      <c r="N497" s="24">
        <f t="shared" si="154"/>
        <v>1988</v>
      </c>
      <c r="O497" s="25">
        <v>32174</v>
      </c>
      <c r="P497" s="23" t="s">
        <v>75</v>
      </c>
      <c r="Q497" s="23" t="s">
        <v>75</v>
      </c>
      <c r="R497" s="23" t="s">
        <v>75</v>
      </c>
      <c r="S497" s="23" t="s">
        <v>75</v>
      </c>
      <c r="T497" s="23" t="s">
        <v>75</v>
      </c>
      <c r="U497" s="23" t="s">
        <v>75</v>
      </c>
      <c r="V497" s="19">
        <v>1</v>
      </c>
      <c r="W497" s="19">
        <f t="shared" si="155"/>
        <v>0</v>
      </c>
      <c r="X497" s="19">
        <f t="shared" si="156"/>
        <v>0</v>
      </c>
      <c r="Y497" s="19">
        <f t="shared" si="157"/>
        <v>0</v>
      </c>
      <c r="Z497" s="19">
        <v>-1</v>
      </c>
      <c r="AA497" s="19">
        <v>-2</v>
      </c>
      <c r="AB497" s="19">
        <v>0</v>
      </c>
      <c r="AC497" s="19">
        <v>0</v>
      </c>
      <c r="AD497" s="19">
        <v>1</v>
      </c>
      <c r="AE497" s="19">
        <v>0</v>
      </c>
      <c r="AF497" s="19">
        <v>0</v>
      </c>
      <c r="AG497" s="19">
        <v>0</v>
      </c>
      <c r="AH497" s="26">
        <v>1</v>
      </c>
      <c r="AI497" s="26">
        <v>0</v>
      </c>
      <c r="AJ497" s="18" t="s">
        <v>128</v>
      </c>
      <c r="AK497" s="18" t="s">
        <v>139</v>
      </c>
      <c r="AL497" s="21" t="s">
        <v>2642</v>
      </c>
      <c r="AM497" s="19">
        <f t="shared" si="158"/>
        <v>3</v>
      </c>
      <c r="AN497" s="19">
        <v>1</v>
      </c>
      <c r="AO497" s="19">
        <v>1</v>
      </c>
      <c r="AP497" s="19">
        <v>0</v>
      </c>
      <c r="AQ497" s="19">
        <v>-1</v>
      </c>
      <c r="AR497" s="19">
        <v>-1</v>
      </c>
      <c r="AS497" s="19">
        <v>0</v>
      </c>
      <c r="AT497" s="19">
        <v>-2</v>
      </c>
      <c r="AU497" s="26">
        <v>-3</v>
      </c>
      <c r="AV497" s="19">
        <v>0</v>
      </c>
      <c r="AW497" s="19">
        <v>0</v>
      </c>
      <c r="AX497" s="19">
        <v>0</v>
      </c>
      <c r="AY497" s="19">
        <v>0</v>
      </c>
      <c r="AZ497" s="19">
        <v>1</v>
      </c>
      <c r="BA497" s="19">
        <v>1</v>
      </c>
      <c r="BB497" s="19">
        <v>-1</v>
      </c>
      <c r="BC497" s="19">
        <v>1</v>
      </c>
      <c r="BD497" s="28"/>
      <c r="BE497" s="20"/>
      <c r="BF497" s="20"/>
      <c r="BG497" s="20"/>
      <c r="BH497" s="20"/>
      <c r="BI497" s="20"/>
      <c r="BJ497" s="19">
        <v>-1</v>
      </c>
      <c r="BK497" s="20"/>
      <c r="BL497" s="20"/>
      <c r="BM497" s="20"/>
      <c r="BN497" s="20"/>
      <c r="BO497" s="20"/>
    </row>
    <row r="498" spans="1:67" ht="48" hidden="1" x14ac:dyDescent="0.2">
      <c r="A498" s="18" t="s">
        <v>740</v>
      </c>
      <c r="B498" s="18" t="s">
        <v>197</v>
      </c>
      <c r="C498" s="21" t="s">
        <v>2655</v>
      </c>
      <c r="D498" s="18" t="s">
        <v>124</v>
      </c>
      <c r="E498" s="18" t="s">
        <v>137</v>
      </c>
      <c r="F498" s="19">
        <v>1</v>
      </c>
      <c r="G498" s="19">
        <v>0</v>
      </c>
      <c r="H498" s="19">
        <v>0</v>
      </c>
      <c r="I498" s="20"/>
      <c r="J498" s="21" t="s">
        <v>1077</v>
      </c>
      <c r="K498" s="22" t="s">
        <v>1089</v>
      </c>
      <c r="L498" s="21" t="s">
        <v>2647</v>
      </c>
      <c r="M498" s="23" t="s">
        <v>75</v>
      </c>
      <c r="N498" s="24">
        <f t="shared" si="154"/>
        <v>1988</v>
      </c>
      <c r="O498" s="25">
        <v>32174</v>
      </c>
      <c r="P498" s="23" t="s">
        <v>75</v>
      </c>
      <c r="Q498" s="23" t="s">
        <v>75</v>
      </c>
      <c r="R498" s="23" t="s">
        <v>75</v>
      </c>
      <c r="S498" s="23" t="s">
        <v>75</v>
      </c>
      <c r="T498" s="23" t="s">
        <v>75</v>
      </c>
      <c r="U498" s="23" t="s">
        <v>75</v>
      </c>
      <c r="V498" s="19">
        <v>1</v>
      </c>
      <c r="W498" s="19">
        <f t="shared" si="155"/>
        <v>0</v>
      </c>
      <c r="X498" s="19">
        <f t="shared" si="156"/>
        <v>0</v>
      </c>
      <c r="Y498" s="19">
        <f t="shared" si="157"/>
        <v>0</v>
      </c>
      <c r="Z498" s="19">
        <v>-1</v>
      </c>
      <c r="AA498" s="19">
        <v>-2</v>
      </c>
      <c r="AB498" s="19">
        <v>0</v>
      </c>
      <c r="AC498" s="19">
        <v>0</v>
      </c>
      <c r="AD498" s="19">
        <v>1</v>
      </c>
      <c r="AE498" s="19">
        <v>0</v>
      </c>
      <c r="AF498" s="19">
        <v>0</v>
      </c>
      <c r="AG498" s="19">
        <v>0</v>
      </c>
      <c r="AH498" s="26">
        <v>1</v>
      </c>
      <c r="AI498" s="26">
        <v>0</v>
      </c>
      <c r="AJ498" s="18" t="s">
        <v>128</v>
      </c>
      <c r="AK498" s="18" t="s">
        <v>139</v>
      </c>
      <c r="AL498" s="21" t="s">
        <v>2642</v>
      </c>
      <c r="AM498" s="19">
        <f t="shared" si="158"/>
        <v>3</v>
      </c>
      <c r="AN498" s="19">
        <v>1</v>
      </c>
      <c r="AO498" s="19">
        <v>1</v>
      </c>
      <c r="AP498" s="19">
        <v>0</v>
      </c>
      <c r="AQ498" s="19">
        <v>-1</v>
      </c>
      <c r="AR498" s="19">
        <v>-1</v>
      </c>
      <c r="AS498" s="19">
        <v>0</v>
      </c>
      <c r="AT498" s="19">
        <v>-2</v>
      </c>
      <c r="AU498" s="26">
        <v>-3</v>
      </c>
      <c r="AV498" s="19">
        <v>0</v>
      </c>
      <c r="AW498" s="19">
        <v>0</v>
      </c>
      <c r="AX498" s="19">
        <v>0</v>
      </c>
      <c r="AY498" s="19">
        <v>0</v>
      </c>
      <c r="AZ498" s="19">
        <v>1</v>
      </c>
      <c r="BA498" s="19">
        <v>1</v>
      </c>
      <c r="BB498" s="19">
        <v>-1</v>
      </c>
      <c r="BC498" s="19">
        <v>1</v>
      </c>
      <c r="BD498" s="28"/>
      <c r="BE498" s="20"/>
      <c r="BF498" s="20"/>
      <c r="BG498" s="20"/>
      <c r="BH498" s="20"/>
      <c r="BI498" s="20"/>
      <c r="BJ498" s="19">
        <v>-1</v>
      </c>
      <c r="BK498" s="20"/>
      <c r="BL498" s="20"/>
      <c r="BM498" s="20"/>
      <c r="BN498" s="20"/>
      <c r="BO498" s="20"/>
    </row>
    <row r="499" spans="1:67" ht="48" hidden="1" x14ac:dyDescent="0.2">
      <c r="A499" s="18" t="s">
        <v>740</v>
      </c>
      <c r="B499" s="18" t="s">
        <v>197</v>
      </c>
      <c r="C499" s="21" t="s">
        <v>2656</v>
      </c>
      <c r="D499" s="18" t="s">
        <v>124</v>
      </c>
      <c r="E499" s="18" t="s">
        <v>137</v>
      </c>
      <c r="F499" s="19">
        <v>1</v>
      </c>
      <c r="G499" s="19">
        <v>0</v>
      </c>
      <c r="H499" s="19">
        <v>0</v>
      </c>
      <c r="I499" s="20"/>
      <c r="J499" s="21" t="s">
        <v>1077</v>
      </c>
      <c r="K499" s="22" t="s">
        <v>1089</v>
      </c>
      <c r="L499" s="21" t="s">
        <v>2647</v>
      </c>
      <c r="M499" s="23" t="s">
        <v>75</v>
      </c>
      <c r="N499" s="24">
        <f t="shared" si="154"/>
        <v>1988</v>
      </c>
      <c r="O499" s="25">
        <v>32174</v>
      </c>
      <c r="P499" s="23" t="s">
        <v>75</v>
      </c>
      <c r="Q499" s="23" t="s">
        <v>75</v>
      </c>
      <c r="R499" s="23" t="s">
        <v>75</v>
      </c>
      <c r="S499" s="23" t="s">
        <v>75</v>
      </c>
      <c r="T499" s="23" t="s">
        <v>75</v>
      </c>
      <c r="U499" s="23" t="s">
        <v>75</v>
      </c>
      <c r="V499" s="19">
        <v>1</v>
      </c>
      <c r="W499" s="19">
        <f t="shared" si="155"/>
        <v>0</v>
      </c>
      <c r="X499" s="19">
        <f t="shared" si="156"/>
        <v>0</v>
      </c>
      <c r="Y499" s="19">
        <f t="shared" si="157"/>
        <v>0</v>
      </c>
      <c r="Z499" s="19">
        <v>-1</v>
      </c>
      <c r="AA499" s="19">
        <v>-2</v>
      </c>
      <c r="AB499" s="19">
        <v>0</v>
      </c>
      <c r="AC499" s="19">
        <v>0</v>
      </c>
      <c r="AD499" s="19">
        <v>1</v>
      </c>
      <c r="AE499" s="19">
        <v>0</v>
      </c>
      <c r="AF499" s="19">
        <v>0</v>
      </c>
      <c r="AG499" s="19">
        <v>0</v>
      </c>
      <c r="AH499" s="26">
        <v>1</v>
      </c>
      <c r="AI499" s="26">
        <v>0</v>
      </c>
      <c r="AJ499" s="18" t="s">
        <v>128</v>
      </c>
      <c r="AK499" s="18" t="s">
        <v>139</v>
      </c>
      <c r="AL499" s="21" t="s">
        <v>2642</v>
      </c>
      <c r="AM499" s="19">
        <f t="shared" si="158"/>
        <v>3</v>
      </c>
      <c r="AN499" s="19">
        <v>1</v>
      </c>
      <c r="AO499" s="19">
        <v>1</v>
      </c>
      <c r="AP499" s="19">
        <v>0</v>
      </c>
      <c r="AQ499" s="19">
        <v>-1</v>
      </c>
      <c r="AR499" s="19">
        <v>-1</v>
      </c>
      <c r="AS499" s="19">
        <v>0</v>
      </c>
      <c r="AT499" s="19">
        <v>-2</v>
      </c>
      <c r="AU499" s="26">
        <v>-3</v>
      </c>
      <c r="AV499" s="19">
        <v>0</v>
      </c>
      <c r="AW499" s="19">
        <v>0</v>
      </c>
      <c r="AX499" s="19">
        <v>0</v>
      </c>
      <c r="AY499" s="19">
        <v>0</v>
      </c>
      <c r="AZ499" s="19">
        <v>1</v>
      </c>
      <c r="BA499" s="19">
        <v>1</v>
      </c>
      <c r="BB499" s="19">
        <v>-1</v>
      </c>
      <c r="BC499" s="19">
        <v>1</v>
      </c>
      <c r="BD499" s="28"/>
      <c r="BE499" s="20"/>
      <c r="BF499" s="20"/>
      <c r="BG499" s="20"/>
      <c r="BH499" s="20"/>
      <c r="BI499" s="20"/>
      <c r="BJ499" s="19">
        <v>-1</v>
      </c>
      <c r="BK499" s="20"/>
      <c r="BL499" s="20"/>
      <c r="BM499" s="20"/>
      <c r="BN499" s="20"/>
      <c r="BO499" s="20"/>
    </row>
    <row r="500" spans="1:67" ht="48" hidden="1" x14ac:dyDescent="0.2">
      <c r="A500" s="18" t="s">
        <v>740</v>
      </c>
      <c r="B500" s="18" t="s">
        <v>197</v>
      </c>
      <c r="C500" s="21" t="s">
        <v>2657</v>
      </c>
      <c r="D500" s="18" t="s">
        <v>124</v>
      </c>
      <c r="E500" s="18" t="s">
        <v>137</v>
      </c>
      <c r="F500" s="19">
        <v>1</v>
      </c>
      <c r="G500" s="19">
        <v>0</v>
      </c>
      <c r="H500" s="19">
        <v>0</v>
      </c>
      <c r="I500" s="20"/>
      <c r="J500" s="21" t="s">
        <v>1077</v>
      </c>
      <c r="K500" s="22" t="s">
        <v>1089</v>
      </c>
      <c r="L500" s="21" t="s">
        <v>2647</v>
      </c>
      <c r="M500" s="23" t="s">
        <v>75</v>
      </c>
      <c r="N500" s="24">
        <f t="shared" si="154"/>
        <v>1988</v>
      </c>
      <c r="O500" s="25">
        <v>32174</v>
      </c>
      <c r="P500" s="23" t="s">
        <v>75</v>
      </c>
      <c r="Q500" s="23" t="s">
        <v>75</v>
      </c>
      <c r="R500" s="23" t="s">
        <v>75</v>
      </c>
      <c r="S500" s="23" t="s">
        <v>75</v>
      </c>
      <c r="T500" s="23" t="s">
        <v>75</v>
      </c>
      <c r="U500" s="23" t="s">
        <v>75</v>
      </c>
      <c r="V500" s="19">
        <v>1</v>
      </c>
      <c r="W500" s="19">
        <f t="shared" si="155"/>
        <v>0</v>
      </c>
      <c r="X500" s="19">
        <f t="shared" si="156"/>
        <v>0</v>
      </c>
      <c r="Y500" s="19">
        <f t="shared" si="157"/>
        <v>0</v>
      </c>
      <c r="Z500" s="19">
        <v>-1</v>
      </c>
      <c r="AA500" s="19">
        <v>-2</v>
      </c>
      <c r="AB500" s="19">
        <v>0</v>
      </c>
      <c r="AC500" s="19">
        <v>0</v>
      </c>
      <c r="AD500" s="19">
        <v>1</v>
      </c>
      <c r="AE500" s="19">
        <v>0</v>
      </c>
      <c r="AF500" s="19">
        <v>0</v>
      </c>
      <c r="AG500" s="19">
        <v>0</v>
      </c>
      <c r="AH500" s="26">
        <v>1</v>
      </c>
      <c r="AI500" s="26">
        <v>0</v>
      </c>
      <c r="AJ500" s="18" t="s">
        <v>128</v>
      </c>
      <c r="AK500" s="18" t="s">
        <v>139</v>
      </c>
      <c r="AL500" s="21" t="s">
        <v>2642</v>
      </c>
      <c r="AM500" s="19">
        <f t="shared" si="158"/>
        <v>3</v>
      </c>
      <c r="AN500" s="19">
        <v>1</v>
      </c>
      <c r="AO500" s="19">
        <v>1</v>
      </c>
      <c r="AP500" s="19">
        <v>0</v>
      </c>
      <c r="AQ500" s="19">
        <v>-1</v>
      </c>
      <c r="AR500" s="19">
        <v>-1</v>
      </c>
      <c r="AS500" s="19">
        <v>0</v>
      </c>
      <c r="AT500" s="19">
        <v>-2</v>
      </c>
      <c r="AU500" s="26">
        <v>-3</v>
      </c>
      <c r="AV500" s="19">
        <v>0</v>
      </c>
      <c r="AW500" s="19">
        <v>0</v>
      </c>
      <c r="AX500" s="19">
        <v>0</v>
      </c>
      <c r="AY500" s="19">
        <v>0</v>
      </c>
      <c r="AZ500" s="19">
        <v>1</v>
      </c>
      <c r="BA500" s="19">
        <v>1</v>
      </c>
      <c r="BB500" s="19">
        <v>-1</v>
      </c>
      <c r="BC500" s="19">
        <v>1</v>
      </c>
      <c r="BD500" s="28"/>
      <c r="BE500" s="20"/>
      <c r="BF500" s="20"/>
      <c r="BG500" s="20"/>
      <c r="BH500" s="20"/>
      <c r="BI500" s="20"/>
      <c r="BJ500" s="19">
        <v>-1</v>
      </c>
      <c r="BK500" s="20"/>
      <c r="BL500" s="20"/>
      <c r="BM500" s="20"/>
      <c r="BN500" s="20"/>
      <c r="BO500" s="20"/>
    </row>
    <row r="501" spans="1:67" ht="48" hidden="1" x14ac:dyDescent="0.2">
      <c r="A501" s="18" t="s">
        <v>740</v>
      </c>
      <c r="B501" s="18" t="s">
        <v>197</v>
      </c>
      <c r="C501" s="21" t="s">
        <v>2658</v>
      </c>
      <c r="D501" s="18" t="s">
        <v>124</v>
      </c>
      <c r="E501" s="18" t="s">
        <v>137</v>
      </c>
      <c r="F501" s="19">
        <v>1</v>
      </c>
      <c r="G501" s="19">
        <v>0</v>
      </c>
      <c r="H501" s="19">
        <v>0</v>
      </c>
      <c r="I501" s="20"/>
      <c r="J501" s="21" t="s">
        <v>1077</v>
      </c>
      <c r="K501" s="22" t="s">
        <v>1089</v>
      </c>
      <c r="L501" s="21" t="s">
        <v>2647</v>
      </c>
      <c r="M501" s="23" t="s">
        <v>75</v>
      </c>
      <c r="N501" s="24">
        <f t="shared" si="154"/>
        <v>1988</v>
      </c>
      <c r="O501" s="25">
        <v>32174</v>
      </c>
      <c r="P501" s="23" t="s">
        <v>75</v>
      </c>
      <c r="Q501" s="23" t="s">
        <v>75</v>
      </c>
      <c r="R501" s="23" t="s">
        <v>75</v>
      </c>
      <c r="S501" s="23" t="s">
        <v>75</v>
      </c>
      <c r="T501" s="23" t="s">
        <v>75</v>
      </c>
      <c r="U501" s="23" t="s">
        <v>75</v>
      </c>
      <c r="V501" s="19">
        <v>1</v>
      </c>
      <c r="W501" s="19">
        <f t="shared" si="155"/>
        <v>0</v>
      </c>
      <c r="X501" s="19">
        <f t="shared" si="156"/>
        <v>0</v>
      </c>
      <c r="Y501" s="19">
        <f t="shared" si="157"/>
        <v>0</v>
      </c>
      <c r="Z501" s="19">
        <v>-1</v>
      </c>
      <c r="AA501" s="19">
        <v>-2</v>
      </c>
      <c r="AB501" s="19">
        <v>0</v>
      </c>
      <c r="AC501" s="19">
        <v>0</v>
      </c>
      <c r="AD501" s="19">
        <v>1</v>
      </c>
      <c r="AE501" s="19">
        <v>0</v>
      </c>
      <c r="AF501" s="19">
        <v>0</v>
      </c>
      <c r="AG501" s="19">
        <v>0</v>
      </c>
      <c r="AH501" s="26">
        <v>1</v>
      </c>
      <c r="AI501" s="26">
        <v>0</v>
      </c>
      <c r="AJ501" s="18" t="s">
        <v>128</v>
      </c>
      <c r="AK501" s="18" t="s">
        <v>139</v>
      </c>
      <c r="AL501" s="21" t="s">
        <v>2642</v>
      </c>
      <c r="AM501" s="19">
        <f t="shared" si="158"/>
        <v>3</v>
      </c>
      <c r="AN501" s="19">
        <v>1</v>
      </c>
      <c r="AO501" s="19">
        <v>1</v>
      </c>
      <c r="AP501" s="19">
        <v>0</v>
      </c>
      <c r="AQ501" s="19">
        <v>-1</v>
      </c>
      <c r="AR501" s="19">
        <v>-1</v>
      </c>
      <c r="AS501" s="19">
        <v>0</v>
      </c>
      <c r="AT501" s="19">
        <v>-2</v>
      </c>
      <c r="AU501" s="26">
        <v>-3</v>
      </c>
      <c r="AV501" s="19">
        <v>0</v>
      </c>
      <c r="AW501" s="19">
        <v>0</v>
      </c>
      <c r="AX501" s="19">
        <v>0</v>
      </c>
      <c r="AY501" s="19">
        <v>0</v>
      </c>
      <c r="AZ501" s="19">
        <v>1</v>
      </c>
      <c r="BA501" s="19">
        <v>1</v>
      </c>
      <c r="BB501" s="19">
        <v>-1</v>
      </c>
      <c r="BC501" s="19">
        <v>1</v>
      </c>
      <c r="BD501" s="28"/>
      <c r="BE501" s="20"/>
      <c r="BF501" s="20"/>
      <c r="BG501" s="20"/>
      <c r="BH501" s="20"/>
      <c r="BI501" s="20"/>
      <c r="BJ501" s="19">
        <v>-1</v>
      </c>
      <c r="BK501" s="20"/>
      <c r="BL501" s="20"/>
      <c r="BM501" s="20"/>
      <c r="BN501" s="20"/>
      <c r="BO501" s="20"/>
    </row>
    <row r="502" spans="1:67" ht="48" hidden="1" x14ac:dyDescent="0.2">
      <c r="A502" s="18" t="s">
        <v>740</v>
      </c>
      <c r="B502" s="18" t="s">
        <v>197</v>
      </c>
      <c r="C502" s="21" t="s">
        <v>2659</v>
      </c>
      <c r="D502" s="18" t="s">
        <v>124</v>
      </c>
      <c r="E502" s="18" t="s">
        <v>137</v>
      </c>
      <c r="F502" s="19">
        <v>1</v>
      </c>
      <c r="G502" s="19">
        <v>0</v>
      </c>
      <c r="H502" s="19">
        <v>0</v>
      </c>
      <c r="I502" s="20"/>
      <c r="J502" s="21" t="s">
        <v>1077</v>
      </c>
      <c r="K502" s="22" t="s">
        <v>1089</v>
      </c>
      <c r="L502" s="21" t="s">
        <v>2647</v>
      </c>
      <c r="M502" s="23" t="s">
        <v>75</v>
      </c>
      <c r="N502" s="24">
        <f t="shared" si="154"/>
        <v>1988</v>
      </c>
      <c r="O502" s="25">
        <v>32174</v>
      </c>
      <c r="P502" s="23" t="s">
        <v>75</v>
      </c>
      <c r="Q502" s="23" t="s">
        <v>75</v>
      </c>
      <c r="R502" s="23" t="s">
        <v>75</v>
      </c>
      <c r="S502" s="23" t="s">
        <v>75</v>
      </c>
      <c r="T502" s="23" t="s">
        <v>75</v>
      </c>
      <c r="U502" s="23" t="s">
        <v>75</v>
      </c>
      <c r="V502" s="19">
        <v>1</v>
      </c>
      <c r="W502" s="19">
        <f t="shared" si="155"/>
        <v>0</v>
      </c>
      <c r="X502" s="19">
        <f t="shared" si="156"/>
        <v>0</v>
      </c>
      <c r="Y502" s="19">
        <f t="shared" si="157"/>
        <v>0</v>
      </c>
      <c r="Z502" s="19">
        <v>-1</v>
      </c>
      <c r="AA502" s="19">
        <v>-2</v>
      </c>
      <c r="AB502" s="19">
        <v>0</v>
      </c>
      <c r="AC502" s="19">
        <v>0</v>
      </c>
      <c r="AD502" s="19">
        <v>1</v>
      </c>
      <c r="AE502" s="19">
        <v>0</v>
      </c>
      <c r="AF502" s="19">
        <v>0</v>
      </c>
      <c r="AG502" s="19">
        <v>0</v>
      </c>
      <c r="AH502" s="26">
        <v>1</v>
      </c>
      <c r="AI502" s="26">
        <v>0</v>
      </c>
      <c r="AJ502" s="18" t="s">
        <v>128</v>
      </c>
      <c r="AK502" s="18" t="s">
        <v>139</v>
      </c>
      <c r="AL502" s="21" t="s">
        <v>2642</v>
      </c>
      <c r="AM502" s="19">
        <f t="shared" si="158"/>
        <v>3</v>
      </c>
      <c r="AN502" s="19">
        <v>1</v>
      </c>
      <c r="AO502" s="19">
        <v>1</v>
      </c>
      <c r="AP502" s="19">
        <v>0</v>
      </c>
      <c r="AQ502" s="19">
        <v>-1</v>
      </c>
      <c r="AR502" s="19">
        <v>-1</v>
      </c>
      <c r="AS502" s="19">
        <v>0</v>
      </c>
      <c r="AT502" s="19">
        <v>-2</v>
      </c>
      <c r="AU502" s="26">
        <v>-3</v>
      </c>
      <c r="AV502" s="19">
        <v>0</v>
      </c>
      <c r="AW502" s="19">
        <v>0</v>
      </c>
      <c r="AX502" s="19">
        <v>0</v>
      </c>
      <c r="AY502" s="19">
        <v>0</v>
      </c>
      <c r="AZ502" s="19">
        <v>1</v>
      </c>
      <c r="BA502" s="19">
        <v>1</v>
      </c>
      <c r="BB502" s="19">
        <v>-1</v>
      </c>
      <c r="BC502" s="19">
        <v>1</v>
      </c>
      <c r="BD502" s="28"/>
      <c r="BE502" s="20"/>
      <c r="BF502" s="20"/>
      <c r="BG502" s="20"/>
      <c r="BH502" s="20"/>
      <c r="BI502" s="20"/>
      <c r="BJ502" s="19">
        <v>-1</v>
      </c>
      <c r="BK502" s="20"/>
      <c r="BL502" s="20"/>
      <c r="BM502" s="20"/>
      <c r="BN502" s="20"/>
      <c r="BO502" s="20"/>
    </row>
    <row r="503" spans="1:67" ht="48" hidden="1" x14ac:dyDescent="0.2">
      <c r="A503" s="18" t="s">
        <v>740</v>
      </c>
      <c r="B503" s="18" t="s">
        <v>197</v>
      </c>
      <c r="C503" s="21" t="s">
        <v>2660</v>
      </c>
      <c r="D503" s="18" t="s">
        <v>124</v>
      </c>
      <c r="E503" s="18" t="s">
        <v>137</v>
      </c>
      <c r="F503" s="19">
        <v>1</v>
      </c>
      <c r="G503" s="19">
        <v>0</v>
      </c>
      <c r="H503" s="19">
        <v>0</v>
      </c>
      <c r="I503" s="20"/>
      <c r="J503" s="21" t="s">
        <v>1077</v>
      </c>
      <c r="K503" s="22" t="s">
        <v>1089</v>
      </c>
      <c r="L503" s="21" t="s">
        <v>2647</v>
      </c>
      <c r="M503" s="23" t="s">
        <v>75</v>
      </c>
      <c r="N503" s="24">
        <f t="shared" si="154"/>
        <v>1988</v>
      </c>
      <c r="O503" s="25">
        <v>32174</v>
      </c>
      <c r="P503" s="23" t="s">
        <v>75</v>
      </c>
      <c r="Q503" s="23" t="s">
        <v>75</v>
      </c>
      <c r="R503" s="23" t="s">
        <v>75</v>
      </c>
      <c r="S503" s="23" t="s">
        <v>75</v>
      </c>
      <c r="T503" s="23" t="s">
        <v>75</v>
      </c>
      <c r="U503" s="23" t="s">
        <v>75</v>
      </c>
      <c r="V503" s="19">
        <v>1</v>
      </c>
      <c r="W503" s="19">
        <f t="shared" si="155"/>
        <v>0</v>
      </c>
      <c r="X503" s="19">
        <f t="shared" si="156"/>
        <v>0</v>
      </c>
      <c r="Y503" s="19">
        <f t="shared" si="157"/>
        <v>0</v>
      </c>
      <c r="Z503" s="19">
        <v>-1</v>
      </c>
      <c r="AA503" s="19">
        <v>-2</v>
      </c>
      <c r="AB503" s="19">
        <v>0</v>
      </c>
      <c r="AC503" s="19">
        <v>0</v>
      </c>
      <c r="AD503" s="19">
        <v>1</v>
      </c>
      <c r="AE503" s="19">
        <v>0</v>
      </c>
      <c r="AF503" s="19">
        <v>0</v>
      </c>
      <c r="AG503" s="19">
        <v>0</v>
      </c>
      <c r="AH503" s="26">
        <v>1</v>
      </c>
      <c r="AI503" s="26">
        <v>0</v>
      </c>
      <c r="AJ503" s="18" t="s">
        <v>128</v>
      </c>
      <c r="AK503" s="18" t="s">
        <v>139</v>
      </c>
      <c r="AL503" s="21" t="s">
        <v>2642</v>
      </c>
      <c r="AM503" s="19">
        <f t="shared" si="158"/>
        <v>3</v>
      </c>
      <c r="AN503" s="19">
        <v>1</v>
      </c>
      <c r="AO503" s="19">
        <v>1</v>
      </c>
      <c r="AP503" s="19">
        <v>0</v>
      </c>
      <c r="AQ503" s="19">
        <v>-1</v>
      </c>
      <c r="AR503" s="19">
        <v>-1</v>
      </c>
      <c r="AS503" s="19">
        <v>0</v>
      </c>
      <c r="AT503" s="19">
        <v>-2</v>
      </c>
      <c r="AU503" s="26">
        <v>-3</v>
      </c>
      <c r="AV503" s="19">
        <v>0</v>
      </c>
      <c r="AW503" s="19">
        <v>0</v>
      </c>
      <c r="AX503" s="19">
        <v>0</v>
      </c>
      <c r="AY503" s="19">
        <v>0</v>
      </c>
      <c r="AZ503" s="19">
        <v>1</v>
      </c>
      <c r="BA503" s="19">
        <v>1</v>
      </c>
      <c r="BB503" s="19">
        <v>-1</v>
      </c>
      <c r="BC503" s="19">
        <v>1</v>
      </c>
      <c r="BD503" s="28"/>
      <c r="BE503" s="20"/>
      <c r="BF503" s="20"/>
      <c r="BG503" s="20"/>
      <c r="BH503" s="20"/>
      <c r="BI503" s="20"/>
      <c r="BJ503" s="19">
        <v>-1</v>
      </c>
      <c r="BK503" s="20"/>
      <c r="BL503" s="20"/>
      <c r="BM503" s="20"/>
      <c r="BN503" s="20"/>
      <c r="BO503" s="20"/>
    </row>
    <row r="504" spans="1:67" ht="48" hidden="1" x14ac:dyDescent="0.2">
      <c r="A504" s="18" t="s">
        <v>740</v>
      </c>
      <c r="B504" s="18" t="s">
        <v>197</v>
      </c>
      <c r="C504" s="21" t="s">
        <v>2661</v>
      </c>
      <c r="D504" s="18" t="s">
        <v>124</v>
      </c>
      <c r="E504" s="18" t="s">
        <v>137</v>
      </c>
      <c r="F504" s="19">
        <v>1</v>
      </c>
      <c r="G504" s="19">
        <v>0</v>
      </c>
      <c r="H504" s="19">
        <v>0</v>
      </c>
      <c r="I504" s="20"/>
      <c r="J504" s="21" t="s">
        <v>1077</v>
      </c>
      <c r="K504" s="22" t="s">
        <v>1089</v>
      </c>
      <c r="L504" s="21" t="s">
        <v>2647</v>
      </c>
      <c r="M504" s="23" t="s">
        <v>75</v>
      </c>
      <c r="N504" s="24">
        <f t="shared" si="154"/>
        <v>1988</v>
      </c>
      <c r="O504" s="25">
        <v>32174</v>
      </c>
      <c r="P504" s="23" t="s">
        <v>75</v>
      </c>
      <c r="Q504" s="23" t="s">
        <v>75</v>
      </c>
      <c r="R504" s="23" t="s">
        <v>75</v>
      </c>
      <c r="S504" s="23" t="s">
        <v>75</v>
      </c>
      <c r="T504" s="23" t="s">
        <v>75</v>
      </c>
      <c r="U504" s="23" t="s">
        <v>75</v>
      </c>
      <c r="V504" s="19">
        <v>1</v>
      </c>
      <c r="W504" s="19">
        <f t="shared" si="155"/>
        <v>0</v>
      </c>
      <c r="X504" s="19">
        <f t="shared" si="156"/>
        <v>0</v>
      </c>
      <c r="Y504" s="19">
        <f t="shared" si="157"/>
        <v>0</v>
      </c>
      <c r="Z504" s="19">
        <v>-1</v>
      </c>
      <c r="AA504" s="19">
        <v>-2</v>
      </c>
      <c r="AB504" s="19">
        <v>0</v>
      </c>
      <c r="AC504" s="19">
        <v>0</v>
      </c>
      <c r="AD504" s="19">
        <v>1</v>
      </c>
      <c r="AE504" s="19">
        <v>0</v>
      </c>
      <c r="AF504" s="19">
        <v>0</v>
      </c>
      <c r="AG504" s="19">
        <v>0</v>
      </c>
      <c r="AH504" s="26">
        <v>1</v>
      </c>
      <c r="AI504" s="26">
        <v>0</v>
      </c>
      <c r="AJ504" s="18" t="s">
        <v>128</v>
      </c>
      <c r="AK504" s="18" t="s">
        <v>139</v>
      </c>
      <c r="AL504" s="21" t="s">
        <v>2642</v>
      </c>
      <c r="AM504" s="19">
        <f t="shared" si="158"/>
        <v>3</v>
      </c>
      <c r="AN504" s="19">
        <v>1</v>
      </c>
      <c r="AO504" s="19">
        <v>1</v>
      </c>
      <c r="AP504" s="19">
        <v>0</v>
      </c>
      <c r="AQ504" s="19">
        <v>-1</v>
      </c>
      <c r="AR504" s="19">
        <v>-1</v>
      </c>
      <c r="AS504" s="19">
        <v>0</v>
      </c>
      <c r="AT504" s="19">
        <v>-2</v>
      </c>
      <c r="AU504" s="26">
        <v>-3</v>
      </c>
      <c r="AV504" s="19">
        <v>0</v>
      </c>
      <c r="AW504" s="19">
        <v>0</v>
      </c>
      <c r="AX504" s="19">
        <v>0</v>
      </c>
      <c r="AY504" s="19">
        <v>0</v>
      </c>
      <c r="AZ504" s="19">
        <v>1</v>
      </c>
      <c r="BA504" s="19">
        <v>1</v>
      </c>
      <c r="BB504" s="19">
        <v>-1</v>
      </c>
      <c r="BC504" s="19">
        <v>1</v>
      </c>
      <c r="BD504" s="28"/>
      <c r="BE504" s="20"/>
      <c r="BF504" s="20"/>
      <c r="BG504" s="20"/>
      <c r="BH504" s="20"/>
      <c r="BI504" s="20"/>
      <c r="BJ504" s="19">
        <v>-1</v>
      </c>
      <c r="BK504" s="20"/>
      <c r="BL504" s="20"/>
      <c r="BM504" s="20"/>
      <c r="BN504" s="20"/>
      <c r="BO504" s="20"/>
    </row>
    <row r="505" spans="1:67" ht="48" hidden="1" x14ac:dyDescent="0.2">
      <c r="A505" s="18" t="s">
        <v>740</v>
      </c>
      <c r="B505" s="18" t="s">
        <v>197</v>
      </c>
      <c r="C505" s="21" t="s">
        <v>2662</v>
      </c>
      <c r="D505" s="18" t="s">
        <v>124</v>
      </c>
      <c r="E505" s="18" t="s">
        <v>137</v>
      </c>
      <c r="F505" s="19">
        <v>1</v>
      </c>
      <c r="G505" s="19">
        <v>0</v>
      </c>
      <c r="H505" s="19">
        <v>0</v>
      </c>
      <c r="I505" s="20"/>
      <c r="J505" s="21" t="s">
        <v>1077</v>
      </c>
      <c r="K505" s="22" t="s">
        <v>1089</v>
      </c>
      <c r="L505" s="21" t="s">
        <v>2647</v>
      </c>
      <c r="M505" s="23" t="s">
        <v>75</v>
      </c>
      <c r="N505" s="24">
        <f t="shared" si="154"/>
        <v>1988</v>
      </c>
      <c r="O505" s="25">
        <v>32174</v>
      </c>
      <c r="P505" s="23" t="s">
        <v>75</v>
      </c>
      <c r="Q505" s="23" t="s">
        <v>75</v>
      </c>
      <c r="R505" s="23" t="s">
        <v>75</v>
      </c>
      <c r="S505" s="23" t="s">
        <v>75</v>
      </c>
      <c r="T505" s="23" t="s">
        <v>75</v>
      </c>
      <c r="U505" s="23" t="s">
        <v>75</v>
      </c>
      <c r="V505" s="19">
        <v>1</v>
      </c>
      <c r="W505" s="19">
        <f t="shared" si="155"/>
        <v>0</v>
      </c>
      <c r="X505" s="19">
        <f t="shared" si="156"/>
        <v>0</v>
      </c>
      <c r="Y505" s="19">
        <f t="shared" si="157"/>
        <v>0</v>
      </c>
      <c r="Z505" s="19">
        <v>-1</v>
      </c>
      <c r="AA505" s="19">
        <v>-2</v>
      </c>
      <c r="AB505" s="19">
        <v>0</v>
      </c>
      <c r="AC505" s="19">
        <v>0</v>
      </c>
      <c r="AD505" s="19">
        <v>1</v>
      </c>
      <c r="AE505" s="19">
        <v>0</v>
      </c>
      <c r="AF505" s="19">
        <v>0</v>
      </c>
      <c r="AG505" s="19">
        <v>0</v>
      </c>
      <c r="AH505" s="26">
        <v>1</v>
      </c>
      <c r="AI505" s="26">
        <v>0</v>
      </c>
      <c r="AJ505" s="18" t="s">
        <v>128</v>
      </c>
      <c r="AK505" s="18" t="s">
        <v>139</v>
      </c>
      <c r="AL505" s="21" t="s">
        <v>2642</v>
      </c>
      <c r="AM505" s="19">
        <f t="shared" si="158"/>
        <v>3</v>
      </c>
      <c r="AN505" s="19">
        <v>1</v>
      </c>
      <c r="AO505" s="19">
        <v>1</v>
      </c>
      <c r="AP505" s="19">
        <v>0</v>
      </c>
      <c r="AQ505" s="19">
        <v>-1</v>
      </c>
      <c r="AR505" s="19">
        <v>-1</v>
      </c>
      <c r="AS505" s="19">
        <v>0</v>
      </c>
      <c r="AT505" s="19">
        <v>-2</v>
      </c>
      <c r="AU505" s="26">
        <v>-3</v>
      </c>
      <c r="AV505" s="19">
        <v>0</v>
      </c>
      <c r="AW505" s="19">
        <v>0</v>
      </c>
      <c r="AX505" s="19">
        <v>0</v>
      </c>
      <c r="AY505" s="19">
        <v>0</v>
      </c>
      <c r="AZ505" s="19">
        <v>1</v>
      </c>
      <c r="BA505" s="19">
        <v>1</v>
      </c>
      <c r="BB505" s="19">
        <v>-1</v>
      </c>
      <c r="BC505" s="19">
        <v>1</v>
      </c>
      <c r="BD505" s="28"/>
      <c r="BE505" s="20"/>
      <c r="BF505" s="20"/>
      <c r="BG505" s="20"/>
      <c r="BH505" s="20"/>
      <c r="BI505" s="20"/>
      <c r="BJ505" s="19">
        <v>-1</v>
      </c>
      <c r="BK505" s="20"/>
      <c r="BL505" s="20"/>
      <c r="BM505" s="20"/>
      <c r="BN505" s="20"/>
      <c r="BO505" s="20"/>
    </row>
    <row r="506" spans="1:67" ht="64" hidden="1" x14ac:dyDescent="0.2">
      <c r="A506" s="17" t="s">
        <v>78</v>
      </c>
      <c r="B506" s="42"/>
      <c r="C506" s="64" t="s">
        <v>2410</v>
      </c>
      <c r="D506" s="18" t="s">
        <v>409</v>
      </c>
      <c r="E506" s="18" t="s">
        <v>302</v>
      </c>
      <c r="F506" s="19">
        <v>1</v>
      </c>
      <c r="G506" s="19">
        <v>0</v>
      </c>
      <c r="H506" s="19">
        <v>0</v>
      </c>
      <c r="I506" s="20"/>
      <c r="J506" s="21" t="s">
        <v>472</v>
      </c>
      <c r="K506" s="22" t="s">
        <v>2311</v>
      </c>
      <c r="L506" s="18" t="s">
        <v>2312</v>
      </c>
      <c r="M506" s="25"/>
      <c r="N506" s="24">
        <f t="shared" si="154"/>
        <v>1992</v>
      </c>
      <c r="O506" s="25">
        <v>33604</v>
      </c>
      <c r="P506" s="23" t="s">
        <v>75</v>
      </c>
      <c r="Q506" s="23" t="s">
        <v>75</v>
      </c>
      <c r="R506" s="23" t="s">
        <v>75</v>
      </c>
      <c r="S506" s="23" t="s">
        <v>75</v>
      </c>
      <c r="T506" s="23" t="s">
        <v>75</v>
      </c>
      <c r="U506" s="23" t="s">
        <v>75</v>
      </c>
      <c r="V506" s="26">
        <v>1</v>
      </c>
      <c r="W506" s="19">
        <f t="shared" si="155"/>
        <v>0</v>
      </c>
      <c r="X506" s="19">
        <f t="shared" si="156"/>
        <v>0</v>
      </c>
      <c r="Y506" s="19">
        <f t="shared" si="157"/>
        <v>0</v>
      </c>
      <c r="Z506" s="26">
        <v>-1</v>
      </c>
      <c r="AA506" s="19">
        <v>-2</v>
      </c>
      <c r="AB506" s="26">
        <v>0</v>
      </c>
      <c r="AC506" s="26">
        <v>1</v>
      </c>
      <c r="AD506" s="26">
        <v>0</v>
      </c>
      <c r="AE506" s="26">
        <v>0</v>
      </c>
      <c r="AF506" s="26">
        <v>0</v>
      </c>
      <c r="AG506" s="19">
        <v>0</v>
      </c>
      <c r="AH506" s="26">
        <v>1</v>
      </c>
      <c r="AI506" s="26">
        <v>0</v>
      </c>
      <c r="AJ506" s="18" t="s">
        <v>97</v>
      </c>
      <c r="AK506" s="18" t="s">
        <v>77</v>
      </c>
      <c r="AL506" s="21" t="s">
        <v>2313</v>
      </c>
      <c r="AM506" s="19">
        <v>4</v>
      </c>
      <c r="AN506" s="26">
        <v>-1</v>
      </c>
      <c r="AO506" s="26">
        <v>-1</v>
      </c>
      <c r="AP506" s="26">
        <v>-1</v>
      </c>
      <c r="AQ506" s="26">
        <v>-1</v>
      </c>
      <c r="AR506" s="26">
        <v>-1</v>
      </c>
      <c r="AS506" s="26">
        <v>0</v>
      </c>
      <c r="AT506" s="19">
        <v>-2</v>
      </c>
      <c r="AU506" s="26">
        <v>-3</v>
      </c>
      <c r="AV506" s="26">
        <v>0</v>
      </c>
      <c r="AW506" s="26">
        <v>0</v>
      </c>
      <c r="AX506" s="19">
        <v>0</v>
      </c>
      <c r="AY506" s="19">
        <v>0</v>
      </c>
      <c r="AZ506" s="26">
        <v>1</v>
      </c>
      <c r="BA506" s="26">
        <v>1</v>
      </c>
      <c r="BB506" s="26">
        <v>-1</v>
      </c>
      <c r="BC506" s="26">
        <v>-1</v>
      </c>
      <c r="BD506" s="28"/>
      <c r="BE506" s="20"/>
      <c r="BF506" s="26"/>
      <c r="BG506" s="26"/>
      <c r="BH506" s="26"/>
      <c r="BI506" s="26">
        <v>1</v>
      </c>
      <c r="BJ506" s="26">
        <v>-1</v>
      </c>
      <c r="BK506" s="26"/>
      <c r="BL506" s="26"/>
      <c r="BM506" s="26"/>
      <c r="BN506" s="20"/>
      <c r="BO506" s="20"/>
    </row>
    <row r="507" spans="1:67" ht="64" hidden="1" x14ac:dyDescent="0.2">
      <c r="A507" s="17" t="s">
        <v>3373</v>
      </c>
      <c r="B507" s="42"/>
      <c r="C507" s="64" t="s">
        <v>2410</v>
      </c>
      <c r="D507" s="384" t="s">
        <v>2875</v>
      </c>
      <c r="E507" s="384" t="s">
        <v>210</v>
      </c>
      <c r="F507" s="19">
        <v>1</v>
      </c>
      <c r="G507" s="19">
        <v>1</v>
      </c>
      <c r="H507" s="19">
        <v>1</v>
      </c>
      <c r="I507" s="20"/>
      <c r="J507" s="375" t="s">
        <v>472</v>
      </c>
      <c r="K507" s="22"/>
      <c r="L507" s="375" t="s">
        <v>3384</v>
      </c>
      <c r="M507" s="512">
        <v>1992</v>
      </c>
      <c r="N507" s="24">
        <v>2008</v>
      </c>
      <c r="O507" s="508">
        <v>39448</v>
      </c>
      <c r="P507" s="404" t="s">
        <v>75</v>
      </c>
      <c r="Q507" s="404" t="s">
        <v>75</v>
      </c>
      <c r="R507" s="404" t="s">
        <v>75</v>
      </c>
      <c r="S507" s="404" t="s">
        <v>75</v>
      </c>
      <c r="T507" s="404" t="s">
        <v>75</v>
      </c>
      <c r="U507" s="404" t="s">
        <v>75</v>
      </c>
      <c r="V507" s="19">
        <v>1</v>
      </c>
      <c r="W507" s="19">
        <v>0</v>
      </c>
      <c r="X507" s="19">
        <v>0</v>
      </c>
      <c r="Y507" s="19">
        <v>0</v>
      </c>
      <c r="Z507" s="19">
        <v>-1</v>
      </c>
      <c r="AA507" s="19">
        <v>-2</v>
      </c>
      <c r="AB507" s="26">
        <v>0</v>
      </c>
      <c r="AC507" s="26">
        <v>0</v>
      </c>
      <c r="AD507" s="68">
        <v>1</v>
      </c>
      <c r="AE507" s="26">
        <v>0</v>
      </c>
      <c r="AF507" s="26">
        <v>0</v>
      </c>
      <c r="AG507" s="19">
        <v>0</v>
      </c>
      <c r="AH507" s="26">
        <v>-1</v>
      </c>
      <c r="AI507" s="19">
        <v>0</v>
      </c>
      <c r="AJ507" s="384" t="s">
        <v>97</v>
      </c>
      <c r="AK507" s="384" t="s">
        <v>139</v>
      </c>
      <c r="AL507" s="375" t="s">
        <v>3603</v>
      </c>
      <c r="AM507" s="19">
        <v>5</v>
      </c>
      <c r="AN507" s="26">
        <v>-2</v>
      </c>
      <c r="AO507" s="26">
        <v>-2</v>
      </c>
      <c r="AP507" s="26">
        <v>-2</v>
      </c>
      <c r="AQ507" s="26">
        <v>-2</v>
      </c>
      <c r="AR507" s="26">
        <v>-2</v>
      </c>
      <c r="AS507" s="26">
        <v>0</v>
      </c>
      <c r="AT507" s="19">
        <v>-2</v>
      </c>
      <c r="AU507" s="26">
        <v>-3</v>
      </c>
      <c r="AV507" s="26">
        <v>0</v>
      </c>
      <c r="AW507" s="26">
        <v>0</v>
      </c>
      <c r="AX507" s="19">
        <v>0</v>
      </c>
      <c r="AY507" s="19">
        <v>0</v>
      </c>
      <c r="AZ507" s="26">
        <v>-1</v>
      </c>
      <c r="BA507" s="26">
        <v>-1</v>
      </c>
      <c r="BB507" s="26">
        <v>-1</v>
      </c>
      <c r="BC507" s="26">
        <v>-1</v>
      </c>
      <c r="BD507" s="28"/>
      <c r="BE507" s="20"/>
      <c r="BF507" s="26"/>
      <c r="BG507" s="26"/>
      <c r="BH507" s="26"/>
      <c r="BI507" s="26"/>
      <c r="BJ507" s="26"/>
      <c r="BK507" s="26"/>
      <c r="BL507" s="26"/>
      <c r="BM507" s="26"/>
      <c r="BN507" s="20"/>
      <c r="BO507" s="20"/>
    </row>
    <row r="508" spans="1:67" ht="48" hidden="1" x14ac:dyDescent="0.2">
      <c r="A508" s="18" t="s">
        <v>740</v>
      </c>
      <c r="B508" s="18" t="s">
        <v>197</v>
      </c>
      <c r="C508" s="21" t="s">
        <v>2663</v>
      </c>
      <c r="D508" s="18" t="s">
        <v>124</v>
      </c>
      <c r="E508" s="18" t="s">
        <v>137</v>
      </c>
      <c r="F508" s="19">
        <v>1</v>
      </c>
      <c r="G508" s="19">
        <v>0</v>
      </c>
      <c r="H508" s="19">
        <v>0</v>
      </c>
      <c r="I508" s="20"/>
      <c r="J508" s="21" t="s">
        <v>1077</v>
      </c>
      <c r="K508" s="22" t="s">
        <v>1089</v>
      </c>
      <c r="L508" s="21" t="s">
        <v>2647</v>
      </c>
      <c r="M508" s="23" t="s">
        <v>75</v>
      </c>
      <c r="N508" s="24">
        <f t="shared" ref="N508:N518" si="159">YEAR(IF(AND(O508&lt;&gt;"NA",O508&lt;&gt;""),O508,IF(AND(P508&lt;&gt;"NA",P508&lt;&gt;""),P508,IF(AND(Q508&lt;&gt;"NA",Q508&lt;&gt;""),Q508,IF(AND(R508&lt;&gt;"NA",R508&lt;&gt;""),R508,S508)))))</f>
        <v>1988</v>
      </c>
      <c r="O508" s="25">
        <v>32174</v>
      </c>
      <c r="P508" s="23" t="s">
        <v>75</v>
      </c>
      <c r="Q508" s="23" t="s">
        <v>75</v>
      </c>
      <c r="R508" s="23" t="s">
        <v>75</v>
      </c>
      <c r="S508" s="23" t="s">
        <v>75</v>
      </c>
      <c r="T508" s="23" t="s">
        <v>75</v>
      </c>
      <c r="U508" s="23" t="s">
        <v>75</v>
      </c>
      <c r="V508" s="19">
        <v>1</v>
      </c>
      <c r="W508" s="19">
        <f t="shared" ref="W508:W518" si="160">IF(OR(AND(Q508&lt;&gt;"NA",Q508&lt;&gt;""),AND(S508&lt;&gt;"NA",S508&lt;&gt;""),AND(T508&lt;&gt;"NA",T508&lt;&gt;"")),1,0)</f>
        <v>0</v>
      </c>
      <c r="X508" s="19">
        <f t="shared" ref="X508:X518" si="161">IF(OR(AND(S508&lt;&gt;"NA",S508&lt;&gt;""),Y508=1),1,0)</f>
        <v>0</v>
      </c>
      <c r="Y508" s="19">
        <f t="shared" ref="Y508:Y518" si="162">IF(AND(T508&lt;&gt;"NA",T508&lt;&gt;""),1,0)</f>
        <v>0</v>
      </c>
      <c r="Z508" s="19">
        <v>-1</v>
      </c>
      <c r="AA508" s="19">
        <v>-2</v>
      </c>
      <c r="AB508" s="19">
        <v>0</v>
      </c>
      <c r="AC508" s="19">
        <v>0</v>
      </c>
      <c r="AD508" s="19">
        <v>1</v>
      </c>
      <c r="AE508" s="19">
        <v>0</v>
      </c>
      <c r="AF508" s="19">
        <v>0</v>
      </c>
      <c r="AG508" s="19">
        <v>0</v>
      </c>
      <c r="AH508" s="26">
        <v>1</v>
      </c>
      <c r="AI508" s="26">
        <v>0</v>
      </c>
      <c r="AJ508" s="18" t="s">
        <v>128</v>
      </c>
      <c r="AK508" s="18" t="s">
        <v>139</v>
      </c>
      <c r="AL508" s="21" t="s">
        <v>2642</v>
      </c>
      <c r="AM508" s="19">
        <f t="shared" ref="AM508:AM517" si="163">IF(AND(AN508=1,AO508=1),3,IF(AND(AN508=1,OR(AO508=0,AO508=-1)),1,IF(AND(OR(AN508=0,AN508=-1),AO508=1),2,IF(AND(AN508=0,AN508=-1),OR(AO508=0,AO508=-1),4))))</f>
        <v>3</v>
      </c>
      <c r="AN508" s="19">
        <v>1</v>
      </c>
      <c r="AO508" s="19">
        <v>1</v>
      </c>
      <c r="AP508" s="19">
        <v>0</v>
      </c>
      <c r="AQ508" s="19">
        <v>-1</v>
      </c>
      <c r="AR508" s="19">
        <v>-1</v>
      </c>
      <c r="AS508" s="19">
        <v>0</v>
      </c>
      <c r="AT508" s="19">
        <v>-2</v>
      </c>
      <c r="AU508" s="26">
        <v>-3</v>
      </c>
      <c r="AV508" s="19">
        <v>0</v>
      </c>
      <c r="AW508" s="19">
        <v>0</v>
      </c>
      <c r="AX508" s="19">
        <v>0</v>
      </c>
      <c r="AY508" s="19">
        <v>0</v>
      </c>
      <c r="AZ508" s="19">
        <v>1</v>
      </c>
      <c r="BA508" s="19">
        <v>1</v>
      </c>
      <c r="BB508" s="19">
        <v>-1</v>
      </c>
      <c r="BC508" s="19">
        <v>1</v>
      </c>
      <c r="BD508" s="28"/>
      <c r="BE508" s="20"/>
      <c r="BF508" s="20"/>
      <c r="BG508" s="20"/>
      <c r="BH508" s="20"/>
      <c r="BI508" s="20"/>
      <c r="BJ508" s="19">
        <v>-1</v>
      </c>
      <c r="BK508" s="20"/>
      <c r="BL508" s="20"/>
      <c r="BM508" s="20"/>
      <c r="BN508" s="20"/>
      <c r="BO508" s="20"/>
    </row>
    <row r="509" spans="1:67" ht="48" hidden="1" x14ac:dyDescent="0.2">
      <c r="A509" s="18" t="s">
        <v>740</v>
      </c>
      <c r="B509" s="18" t="s">
        <v>197</v>
      </c>
      <c r="C509" s="21" t="s">
        <v>2664</v>
      </c>
      <c r="D509" s="18" t="s">
        <v>124</v>
      </c>
      <c r="E509" s="18" t="s">
        <v>137</v>
      </c>
      <c r="F509" s="19">
        <v>1</v>
      </c>
      <c r="G509" s="19">
        <v>0</v>
      </c>
      <c r="H509" s="19">
        <v>0</v>
      </c>
      <c r="I509" s="20"/>
      <c r="J509" s="21" t="s">
        <v>1077</v>
      </c>
      <c r="K509" s="22" t="s">
        <v>1089</v>
      </c>
      <c r="L509" s="21" t="s">
        <v>2647</v>
      </c>
      <c r="M509" s="23" t="s">
        <v>75</v>
      </c>
      <c r="N509" s="24">
        <f t="shared" si="159"/>
        <v>1988</v>
      </c>
      <c r="O509" s="25">
        <v>32174</v>
      </c>
      <c r="P509" s="23" t="s">
        <v>75</v>
      </c>
      <c r="Q509" s="23" t="s">
        <v>75</v>
      </c>
      <c r="R509" s="23" t="s">
        <v>75</v>
      </c>
      <c r="S509" s="23" t="s">
        <v>75</v>
      </c>
      <c r="T509" s="23" t="s">
        <v>75</v>
      </c>
      <c r="U509" s="23" t="s">
        <v>75</v>
      </c>
      <c r="V509" s="19">
        <v>1</v>
      </c>
      <c r="W509" s="19">
        <f t="shared" si="160"/>
        <v>0</v>
      </c>
      <c r="X509" s="19">
        <f t="shared" si="161"/>
        <v>0</v>
      </c>
      <c r="Y509" s="19">
        <f t="shared" si="162"/>
        <v>0</v>
      </c>
      <c r="Z509" s="19">
        <v>-1</v>
      </c>
      <c r="AA509" s="19">
        <v>-2</v>
      </c>
      <c r="AB509" s="19">
        <v>0</v>
      </c>
      <c r="AC509" s="19">
        <v>0</v>
      </c>
      <c r="AD509" s="19">
        <v>1</v>
      </c>
      <c r="AE509" s="19">
        <v>0</v>
      </c>
      <c r="AF509" s="19">
        <v>0</v>
      </c>
      <c r="AG509" s="19">
        <v>0</v>
      </c>
      <c r="AH509" s="26">
        <v>1</v>
      </c>
      <c r="AI509" s="26">
        <v>0</v>
      </c>
      <c r="AJ509" s="18" t="s">
        <v>128</v>
      </c>
      <c r="AK509" s="18" t="s">
        <v>139</v>
      </c>
      <c r="AL509" s="21" t="s">
        <v>2642</v>
      </c>
      <c r="AM509" s="19">
        <f t="shared" si="163"/>
        <v>3</v>
      </c>
      <c r="AN509" s="19">
        <v>1</v>
      </c>
      <c r="AO509" s="19">
        <v>1</v>
      </c>
      <c r="AP509" s="19">
        <v>0</v>
      </c>
      <c r="AQ509" s="19">
        <v>-1</v>
      </c>
      <c r="AR509" s="19">
        <v>-1</v>
      </c>
      <c r="AS509" s="19">
        <v>0</v>
      </c>
      <c r="AT509" s="19">
        <v>-2</v>
      </c>
      <c r="AU509" s="26">
        <v>-3</v>
      </c>
      <c r="AV509" s="19">
        <v>0</v>
      </c>
      <c r="AW509" s="19">
        <v>0</v>
      </c>
      <c r="AX509" s="19">
        <v>0</v>
      </c>
      <c r="AY509" s="19">
        <v>0</v>
      </c>
      <c r="AZ509" s="19">
        <v>1</v>
      </c>
      <c r="BA509" s="19">
        <v>1</v>
      </c>
      <c r="BB509" s="19">
        <v>-1</v>
      </c>
      <c r="BC509" s="19">
        <v>1</v>
      </c>
      <c r="BD509" s="28"/>
      <c r="BE509" s="20"/>
      <c r="BF509" s="20"/>
      <c r="BG509" s="20"/>
      <c r="BH509" s="20"/>
      <c r="BI509" s="20"/>
      <c r="BJ509" s="19">
        <v>-1</v>
      </c>
      <c r="BK509" s="20"/>
      <c r="BL509" s="20"/>
      <c r="BM509" s="20"/>
      <c r="BN509" s="20"/>
      <c r="BO509" s="20"/>
    </row>
    <row r="510" spans="1:67" ht="48" hidden="1" x14ac:dyDescent="0.2">
      <c r="A510" s="18" t="s">
        <v>740</v>
      </c>
      <c r="B510" s="18" t="s">
        <v>197</v>
      </c>
      <c r="C510" s="21" t="s">
        <v>2665</v>
      </c>
      <c r="D510" s="18" t="s">
        <v>124</v>
      </c>
      <c r="E510" s="18" t="s">
        <v>137</v>
      </c>
      <c r="F510" s="19">
        <v>1</v>
      </c>
      <c r="G510" s="19">
        <v>0</v>
      </c>
      <c r="H510" s="19">
        <v>0</v>
      </c>
      <c r="I510" s="20"/>
      <c r="J510" s="21" t="s">
        <v>1077</v>
      </c>
      <c r="K510" s="22" t="s">
        <v>1089</v>
      </c>
      <c r="L510" s="21" t="s">
        <v>2647</v>
      </c>
      <c r="M510" s="23" t="s">
        <v>75</v>
      </c>
      <c r="N510" s="24">
        <f t="shared" si="159"/>
        <v>1988</v>
      </c>
      <c r="O510" s="25">
        <v>32174</v>
      </c>
      <c r="P510" s="23" t="s">
        <v>75</v>
      </c>
      <c r="Q510" s="23" t="s">
        <v>75</v>
      </c>
      <c r="R510" s="23" t="s">
        <v>75</v>
      </c>
      <c r="S510" s="23" t="s">
        <v>75</v>
      </c>
      <c r="T510" s="23" t="s">
        <v>75</v>
      </c>
      <c r="U510" s="23" t="s">
        <v>75</v>
      </c>
      <c r="V510" s="19">
        <v>1</v>
      </c>
      <c r="W510" s="19">
        <f t="shared" si="160"/>
        <v>0</v>
      </c>
      <c r="X510" s="19">
        <f t="shared" si="161"/>
        <v>0</v>
      </c>
      <c r="Y510" s="19">
        <f t="shared" si="162"/>
        <v>0</v>
      </c>
      <c r="Z510" s="19">
        <v>-1</v>
      </c>
      <c r="AA510" s="19">
        <v>-2</v>
      </c>
      <c r="AB510" s="19">
        <v>0</v>
      </c>
      <c r="AC510" s="19">
        <v>0</v>
      </c>
      <c r="AD510" s="19">
        <v>1</v>
      </c>
      <c r="AE510" s="19">
        <v>0</v>
      </c>
      <c r="AF510" s="19">
        <v>0</v>
      </c>
      <c r="AG510" s="19">
        <v>0</v>
      </c>
      <c r="AH510" s="26">
        <v>1</v>
      </c>
      <c r="AI510" s="26">
        <v>0</v>
      </c>
      <c r="AJ510" s="18" t="s">
        <v>128</v>
      </c>
      <c r="AK510" s="18" t="s">
        <v>139</v>
      </c>
      <c r="AL510" s="21" t="s">
        <v>2642</v>
      </c>
      <c r="AM510" s="19">
        <f t="shared" si="163"/>
        <v>3</v>
      </c>
      <c r="AN510" s="19">
        <v>1</v>
      </c>
      <c r="AO510" s="19">
        <v>1</v>
      </c>
      <c r="AP510" s="19">
        <v>0</v>
      </c>
      <c r="AQ510" s="19">
        <v>-1</v>
      </c>
      <c r="AR510" s="19">
        <v>-1</v>
      </c>
      <c r="AS510" s="19">
        <v>0</v>
      </c>
      <c r="AT510" s="19">
        <v>-2</v>
      </c>
      <c r="AU510" s="26">
        <v>-3</v>
      </c>
      <c r="AV510" s="19">
        <v>0</v>
      </c>
      <c r="AW510" s="19">
        <v>0</v>
      </c>
      <c r="AX510" s="19">
        <v>0</v>
      </c>
      <c r="AY510" s="19">
        <v>0</v>
      </c>
      <c r="AZ510" s="19">
        <v>1</v>
      </c>
      <c r="BA510" s="19">
        <v>1</v>
      </c>
      <c r="BB510" s="19">
        <v>-1</v>
      </c>
      <c r="BC510" s="19">
        <v>1</v>
      </c>
      <c r="BD510" s="28"/>
      <c r="BE510" s="20"/>
      <c r="BF510" s="20"/>
      <c r="BG510" s="20"/>
      <c r="BH510" s="20"/>
      <c r="BI510" s="20"/>
      <c r="BJ510" s="19">
        <v>-1</v>
      </c>
      <c r="BK510" s="20"/>
      <c r="BL510" s="20"/>
      <c r="BM510" s="20"/>
      <c r="BN510" s="20"/>
      <c r="BO510" s="20"/>
    </row>
    <row r="511" spans="1:67" ht="48" hidden="1" x14ac:dyDescent="0.2">
      <c r="A511" s="18" t="s">
        <v>740</v>
      </c>
      <c r="B511" s="18" t="s">
        <v>197</v>
      </c>
      <c r="C511" s="21" t="s">
        <v>2666</v>
      </c>
      <c r="D511" s="18" t="s">
        <v>124</v>
      </c>
      <c r="E511" s="18" t="s">
        <v>137</v>
      </c>
      <c r="F511" s="19">
        <v>1</v>
      </c>
      <c r="G511" s="19">
        <v>0</v>
      </c>
      <c r="H511" s="19">
        <v>0</v>
      </c>
      <c r="I511" s="20"/>
      <c r="J511" s="21" t="s">
        <v>1077</v>
      </c>
      <c r="K511" s="22" t="s">
        <v>1089</v>
      </c>
      <c r="L511" s="21" t="s">
        <v>2647</v>
      </c>
      <c r="M511" s="23" t="s">
        <v>75</v>
      </c>
      <c r="N511" s="24">
        <f t="shared" si="159"/>
        <v>1988</v>
      </c>
      <c r="O511" s="25">
        <v>32174</v>
      </c>
      <c r="P511" s="23" t="s">
        <v>75</v>
      </c>
      <c r="Q511" s="23" t="s">
        <v>75</v>
      </c>
      <c r="R511" s="23" t="s">
        <v>75</v>
      </c>
      <c r="S511" s="23" t="s">
        <v>75</v>
      </c>
      <c r="T511" s="23" t="s">
        <v>75</v>
      </c>
      <c r="U511" s="23" t="s">
        <v>75</v>
      </c>
      <c r="V511" s="19">
        <v>1</v>
      </c>
      <c r="W511" s="19">
        <f t="shared" si="160"/>
        <v>0</v>
      </c>
      <c r="X511" s="19">
        <f t="shared" si="161"/>
        <v>0</v>
      </c>
      <c r="Y511" s="19">
        <f t="shared" si="162"/>
        <v>0</v>
      </c>
      <c r="Z511" s="19">
        <v>-1</v>
      </c>
      <c r="AA511" s="19">
        <v>-2</v>
      </c>
      <c r="AB511" s="19">
        <v>0</v>
      </c>
      <c r="AC511" s="19">
        <v>0</v>
      </c>
      <c r="AD511" s="19">
        <v>1</v>
      </c>
      <c r="AE511" s="19">
        <v>0</v>
      </c>
      <c r="AF511" s="19">
        <v>0</v>
      </c>
      <c r="AG511" s="19">
        <v>0</v>
      </c>
      <c r="AH511" s="26">
        <v>1</v>
      </c>
      <c r="AI511" s="26">
        <v>0</v>
      </c>
      <c r="AJ511" s="18" t="s">
        <v>128</v>
      </c>
      <c r="AK511" s="18" t="s">
        <v>139</v>
      </c>
      <c r="AL511" s="21" t="s">
        <v>2642</v>
      </c>
      <c r="AM511" s="19">
        <f t="shared" si="163"/>
        <v>3</v>
      </c>
      <c r="AN511" s="19">
        <v>1</v>
      </c>
      <c r="AO511" s="19">
        <v>1</v>
      </c>
      <c r="AP511" s="19">
        <v>0</v>
      </c>
      <c r="AQ511" s="19">
        <v>-1</v>
      </c>
      <c r="AR511" s="19">
        <v>-1</v>
      </c>
      <c r="AS511" s="19">
        <v>0</v>
      </c>
      <c r="AT511" s="19">
        <v>-2</v>
      </c>
      <c r="AU511" s="26">
        <v>-3</v>
      </c>
      <c r="AV511" s="19">
        <v>0</v>
      </c>
      <c r="AW511" s="19">
        <v>0</v>
      </c>
      <c r="AX511" s="19">
        <v>0</v>
      </c>
      <c r="AY511" s="19">
        <v>0</v>
      </c>
      <c r="AZ511" s="19">
        <v>1</v>
      </c>
      <c r="BA511" s="19">
        <v>1</v>
      </c>
      <c r="BB511" s="19">
        <v>-1</v>
      </c>
      <c r="BC511" s="19">
        <v>1</v>
      </c>
      <c r="BD511" s="28"/>
      <c r="BE511" s="20"/>
      <c r="BF511" s="20"/>
      <c r="BG511" s="20"/>
      <c r="BH511" s="20"/>
      <c r="BI511" s="20"/>
      <c r="BJ511" s="19">
        <v>-1</v>
      </c>
      <c r="BK511" s="20"/>
      <c r="BL511" s="20"/>
      <c r="BM511" s="20"/>
      <c r="BN511" s="20"/>
      <c r="BO511" s="20"/>
    </row>
    <row r="512" spans="1:67" ht="48" hidden="1" x14ac:dyDescent="0.2">
      <c r="A512" s="18" t="s">
        <v>248</v>
      </c>
      <c r="B512" s="20"/>
      <c r="C512" s="21" t="s">
        <v>1970</v>
      </c>
      <c r="D512" s="18" t="s">
        <v>124</v>
      </c>
      <c r="E512" s="18" t="s">
        <v>183</v>
      </c>
      <c r="F512" s="19">
        <v>1</v>
      </c>
      <c r="G512" s="19">
        <v>0</v>
      </c>
      <c r="H512" s="19">
        <v>0</v>
      </c>
      <c r="I512" s="20"/>
      <c r="J512" s="21" t="s">
        <v>1077</v>
      </c>
      <c r="K512" s="43"/>
      <c r="L512" s="21" t="s">
        <v>1938</v>
      </c>
      <c r="M512" s="25"/>
      <c r="N512" s="24">
        <f t="shared" si="159"/>
        <v>1986</v>
      </c>
      <c r="O512" s="25">
        <v>31776</v>
      </c>
      <c r="P512" s="23" t="s">
        <v>75</v>
      </c>
      <c r="Q512" s="23" t="s">
        <v>75</v>
      </c>
      <c r="R512" s="23" t="s">
        <v>75</v>
      </c>
      <c r="S512" s="23" t="s">
        <v>75</v>
      </c>
      <c r="T512" s="23" t="s">
        <v>75</v>
      </c>
      <c r="U512" s="23" t="s">
        <v>75</v>
      </c>
      <c r="V512" s="26">
        <v>1</v>
      </c>
      <c r="W512" s="19">
        <f t="shared" si="160"/>
        <v>0</v>
      </c>
      <c r="X512" s="19">
        <f t="shared" si="161"/>
        <v>0</v>
      </c>
      <c r="Y512" s="19">
        <f t="shared" si="162"/>
        <v>0</v>
      </c>
      <c r="Z512" s="26">
        <v>-1</v>
      </c>
      <c r="AA512" s="19">
        <v>-2</v>
      </c>
      <c r="AB512" s="26">
        <v>0</v>
      </c>
      <c r="AC512" s="26">
        <v>0</v>
      </c>
      <c r="AD512" s="26">
        <v>1</v>
      </c>
      <c r="AE512" s="26">
        <v>0</v>
      </c>
      <c r="AF512" s="26">
        <v>0</v>
      </c>
      <c r="AG512" s="26">
        <v>0</v>
      </c>
      <c r="AH512" s="26">
        <v>0</v>
      </c>
      <c r="AI512" s="26">
        <v>0</v>
      </c>
      <c r="AJ512" s="18" t="s">
        <v>128</v>
      </c>
      <c r="AK512" s="18" t="s">
        <v>76</v>
      </c>
      <c r="AL512" s="21" t="s">
        <v>1935</v>
      </c>
      <c r="AM512" s="19">
        <f t="shared" si="163"/>
        <v>3</v>
      </c>
      <c r="AN512" s="26">
        <v>1</v>
      </c>
      <c r="AO512" s="26">
        <v>1</v>
      </c>
      <c r="AP512" s="26">
        <v>1</v>
      </c>
      <c r="AQ512" s="26">
        <v>1</v>
      </c>
      <c r="AR512" s="26">
        <v>1</v>
      </c>
      <c r="AS512" s="26">
        <v>0</v>
      </c>
      <c r="AT512" s="19">
        <v>-2</v>
      </c>
      <c r="AU512" s="26">
        <v>-3</v>
      </c>
      <c r="AV512" s="26">
        <v>0</v>
      </c>
      <c r="AW512" s="26">
        <v>0</v>
      </c>
      <c r="AX512" s="19">
        <v>0</v>
      </c>
      <c r="AY512" s="19">
        <v>0</v>
      </c>
      <c r="AZ512" s="26">
        <v>1</v>
      </c>
      <c r="BA512" s="26">
        <v>1</v>
      </c>
      <c r="BB512" s="26">
        <v>-1</v>
      </c>
      <c r="BC512" s="26">
        <v>1</v>
      </c>
      <c r="BD512" s="28"/>
      <c r="BE512" s="20"/>
      <c r="BF512" s="18" t="s">
        <v>1936</v>
      </c>
      <c r="BG512" s="20"/>
      <c r="BH512" s="26"/>
      <c r="BI512" s="26">
        <v>1</v>
      </c>
      <c r="BJ512" s="26">
        <v>0</v>
      </c>
      <c r="BK512" s="26"/>
      <c r="BL512" s="26"/>
      <c r="BM512" s="26"/>
      <c r="BN512" s="20"/>
      <c r="BO512" s="20"/>
    </row>
    <row r="513" spans="1:67" ht="48" hidden="1" x14ac:dyDescent="0.2">
      <c r="A513" s="18" t="s">
        <v>248</v>
      </c>
      <c r="B513" s="20"/>
      <c r="C513" s="21" t="s">
        <v>1971</v>
      </c>
      <c r="D513" s="18" t="s">
        <v>124</v>
      </c>
      <c r="E513" s="18" t="s">
        <v>183</v>
      </c>
      <c r="F513" s="19">
        <v>1</v>
      </c>
      <c r="G513" s="19">
        <v>0</v>
      </c>
      <c r="H513" s="19">
        <v>0</v>
      </c>
      <c r="I513" s="20"/>
      <c r="J513" s="21" t="s">
        <v>1077</v>
      </c>
      <c r="K513" s="43"/>
      <c r="L513" s="21" t="s">
        <v>1938</v>
      </c>
      <c r="M513" s="25"/>
      <c r="N513" s="24">
        <f t="shared" si="159"/>
        <v>1986</v>
      </c>
      <c r="O513" s="25">
        <v>31776</v>
      </c>
      <c r="P513" s="23" t="s">
        <v>75</v>
      </c>
      <c r="Q513" s="23" t="s">
        <v>75</v>
      </c>
      <c r="R513" s="23" t="s">
        <v>75</v>
      </c>
      <c r="S513" s="23" t="s">
        <v>75</v>
      </c>
      <c r="T513" s="23" t="s">
        <v>75</v>
      </c>
      <c r="U513" s="23" t="s">
        <v>75</v>
      </c>
      <c r="V513" s="26">
        <v>1</v>
      </c>
      <c r="W513" s="19">
        <f t="shared" si="160"/>
        <v>0</v>
      </c>
      <c r="X513" s="19">
        <f t="shared" si="161"/>
        <v>0</v>
      </c>
      <c r="Y513" s="19">
        <f t="shared" si="162"/>
        <v>0</v>
      </c>
      <c r="Z513" s="26">
        <v>-1</v>
      </c>
      <c r="AA513" s="19">
        <v>-2</v>
      </c>
      <c r="AB513" s="26">
        <v>0</v>
      </c>
      <c r="AC513" s="26">
        <v>0</v>
      </c>
      <c r="AD513" s="26">
        <v>1</v>
      </c>
      <c r="AE513" s="26">
        <v>0</v>
      </c>
      <c r="AF513" s="26">
        <v>0</v>
      </c>
      <c r="AG513" s="26">
        <v>0</v>
      </c>
      <c r="AH513" s="26">
        <v>0</v>
      </c>
      <c r="AI513" s="26">
        <v>0</v>
      </c>
      <c r="AJ513" s="18" t="s">
        <v>128</v>
      </c>
      <c r="AK513" s="18" t="s">
        <v>76</v>
      </c>
      <c r="AL513" s="21" t="s">
        <v>1935</v>
      </c>
      <c r="AM513" s="19">
        <f t="shared" si="163"/>
        <v>3</v>
      </c>
      <c r="AN513" s="26">
        <v>1</v>
      </c>
      <c r="AO513" s="26">
        <v>1</v>
      </c>
      <c r="AP513" s="26">
        <v>1</v>
      </c>
      <c r="AQ513" s="26">
        <v>1</v>
      </c>
      <c r="AR513" s="26">
        <v>1</v>
      </c>
      <c r="AS513" s="26">
        <v>0</v>
      </c>
      <c r="AT513" s="19">
        <v>-2</v>
      </c>
      <c r="AU513" s="26">
        <v>-3</v>
      </c>
      <c r="AV513" s="26">
        <v>0</v>
      </c>
      <c r="AW513" s="26">
        <v>0</v>
      </c>
      <c r="AX513" s="19">
        <v>0</v>
      </c>
      <c r="AY513" s="19">
        <v>0</v>
      </c>
      <c r="AZ513" s="26">
        <v>1</v>
      </c>
      <c r="BA513" s="26">
        <v>1</v>
      </c>
      <c r="BB513" s="26">
        <v>-1</v>
      </c>
      <c r="BC513" s="26">
        <v>1</v>
      </c>
      <c r="BD513" s="28"/>
      <c r="BE513" s="20"/>
      <c r="BF513" s="18" t="s">
        <v>1936</v>
      </c>
      <c r="BG513" s="20"/>
      <c r="BH513" s="26"/>
      <c r="BI513" s="26">
        <v>1</v>
      </c>
      <c r="BJ513" s="26">
        <v>0</v>
      </c>
      <c r="BK513" s="26"/>
      <c r="BL513" s="26"/>
      <c r="BM513" s="26"/>
      <c r="BN513" s="20"/>
      <c r="BO513" s="20"/>
    </row>
    <row r="514" spans="1:67" ht="48" hidden="1" x14ac:dyDescent="0.2">
      <c r="A514" s="18" t="s">
        <v>248</v>
      </c>
      <c r="B514" s="20"/>
      <c r="C514" s="21" t="s">
        <v>1972</v>
      </c>
      <c r="D514" s="18" t="s">
        <v>124</v>
      </c>
      <c r="E514" s="18" t="s">
        <v>183</v>
      </c>
      <c r="F514" s="19">
        <v>1</v>
      </c>
      <c r="G514" s="19">
        <v>0</v>
      </c>
      <c r="H514" s="19">
        <v>0</v>
      </c>
      <c r="I514" s="20"/>
      <c r="J514" s="21" t="s">
        <v>1077</v>
      </c>
      <c r="K514" s="43"/>
      <c r="L514" s="21" t="s">
        <v>1938</v>
      </c>
      <c r="M514" s="25"/>
      <c r="N514" s="24">
        <f t="shared" si="159"/>
        <v>1986</v>
      </c>
      <c r="O514" s="25">
        <v>31776</v>
      </c>
      <c r="P514" s="23" t="s">
        <v>75</v>
      </c>
      <c r="Q514" s="23" t="s">
        <v>75</v>
      </c>
      <c r="R514" s="23" t="s">
        <v>75</v>
      </c>
      <c r="S514" s="23" t="s">
        <v>75</v>
      </c>
      <c r="T514" s="23" t="s">
        <v>75</v>
      </c>
      <c r="U514" s="23" t="s">
        <v>75</v>
      </c>
      <c r="V514" s="26">
        <v>1</v>
      </c>
      <c r="W514" s="19">
        <f t="shared" si="160"/>
        <v>0</v>
      </c>
      <c r="X514" s="19">
        <f t="shared" si="161"/>
        <v>0</v>
      </c>
      <c r="Y514" s="19">
        <f t="shared" si="162"/>
        <v>0</v>
      </c>
      <c r="Z514" s="26">
        <v>-1</v>
      </c>
      <c r="AA514" s="19">
        <v>-2</v>
      </c>
      <c r="AB514" s="26">
        <v>0</v>
      </c>
      <c r="AC514" s="26">
        <v>0</v>
      </c>
      <c r="AD514" s="26">
        <v>1</v>
      </c>
      <c r="AE514" s="26">
        <v>0</v>
      </c>
      <c r="AF514" s="26">
        <v>0</v>
      </c>
      <c r="AG514" s="26">
        <v>0</v>
      </c>
      <c r="AH514" s="26">
        <v>0</v>
      </c>
      <c r="AI514" s="26">
        <v>0</v>
      </c>
      <c r="AJ514" s="18" t="s">
        <v>128</v>
      </c>
      <c r="AK514" s="18" t="s">
        <v>76</v>
      </c>
      <c r="AL514" s="21" t="s">
        <v>1935</v>
      </c>
      <c r="AM514" s="19">
        <f t="shared" si="163"/>
        <v>3</v>
      </c>
      <c r="AN514" s="26">
        <v>1</v>
      </c>
      <c r="AO514" s="26">
        <v>1</v>
      </c>
      <c r="AP514" s="26">
        <v>1</v>
      </c>
      <c r="AQ514" s="26">
        <v>1</v>
      </c>
      <c r="AR514" s="26">
        <v>1</v>
      </c>
      <c r="AS514" s="26">
        <v>0</v>
      </c>
      <c r="AT514" s="19">
        <v>-2</v>
      </c>
      <c r="AU514" s="26">
        <v>-3</v>
      </c>
      <c r="AV514" s="26">
        <v>0</v>
      </c>
      <c r="AW514" s="26">
        <v>0</v>
      </c>
      <c r="AX514" s="19">
        <v>0</v>
      </c>
      <c r="AY514" s="19">
        <v>0</v>
      </c>
      <c r="AZ514" s="26">
        <v>1</v>
      </c>
      <c r="BA514" s="26">
        <v>1</v>
      </c>
      <c r="BB514" s="26">
        <v>-1</v>
      </c>
      <c r="BC514" s="26">
        <v>1</v>
      </c>
      <c r="BD514" s="28"/>
      <c r="BE514" s="20"/>
      <c r="BF514" s="18" t="s">
        <v>1936</v>
      </c>
      <c r="BG514" s="20"/>
      <c r="BH514" s="26"/>
      <c r="BI514" s="26">
        <v>1</v>
      </c>
      <c r="BJ514" s="26">
        <v>0</v>
      </c>
      <c r="BK514" s="26"/>
      <c r="BL514" s="26"/>
      <c r="BM514" s="26"/>
      <c r="BN514" s="20"/>
      <c r="BO514" s="20"/>
    </row>
    <row r="515" spans="1:67" ht="48" hidden="1" x14ac:dyDescent="0.2">
      <c r="A515" s="18" t="s">
        <v>248</v>
      </c>
      <c r="B515" s="20"/>
      <c r="C515" s="21" t="s">
        <v>1973</v>
      </c>
      <c r="D515" s="18" t="s">
        <v>124</v>
      </c>
      <c r="E515" s="18" t="s">
        <v>183</v>
      </c>
      <c r="F515" s="19">
        <v>1</v>
      </c>
      <c r="G515" s="19">
        <v>0</v>
      </c>
      <c r="H515" s="19">
        <v>0</v>
      </c>
      <c r="I515" s="20"/>
      <c r="J515" s="21" t="s">
        <v>1077</v>
      </c>
      <c r="K515" s="43"/>
      <c r="L515" s="21" t="s">
        <v>1938</v>
      </c>
      <c r="M515" s="25"/>
      <c r="N515" s="24">
        <f t="shared" si="159"/>
        <v>1986</v>
      </c>
      <c r="O515" s="25">
        <v>31776</v>
      </c>
      <c r="P515" s="23" t="s">
        <v>75</v>
      </c>
      <c r="Q515" s="23" t="s">
        <v>75</v>
      </c>
      <c r="R515" s="23" t="s">
        <v>75</v>
      </c>
      <c r="S515" s="23" t="s">
        <v>75</v>
      </c>
      <c r="T515" s="23" t="s">
        <v>75</v>
      </c>
      <c r="U515" s="23" t="s">
        <v>75</v>
      </c>
      <c r="V515" s="26">
        <v>1</v>
      </c>
      <c r="W515" s="19">
        <f t="shared" si="160"/>
        <v>0</v>
      </c>
      <c r="X515" s="19">
        <f t="shared" si="161"/>
        <v>0</v>
      </c>
      <c r="Y515" s="19">
        <f t="shared" si="162"/>
        <v>0</v>
      </c>
      <c r="Z515" s="26">
        <v>-1</v>
      </c>
      <c r="AA515" s="19">
        <v>-2</v>
      </c>
      <c r="AB515" s="26">
        <v>0</v>
      </c>
      <c r="AC515" s="26">
        <v>0</v>
      </c>
      <c r="AD515" s="26">
        <v>1</v>
      </c>
      <c r="AE515" s="26">
        <v>0</v>
      </c>
      <c r="AF515" s="26">
        <v>0</v>
      </c>
      <c r="AG515" s="26">
        <v>0</v>
      </c>
      <c r="AH515" s="26">
        <v>0</v>
      </c>
      <c r="AI515" s="26">
        <v>0</v>
      </c>
      <c r="AJ515" s="18" t="s">
        <v>128</v>
      </c>
      <c r="AK515" s="18" t="s">
        <v>76</v>
      </c>
      <c r="AL515" s="21" t="s">
        <v>1935</v>
      </c>
      <c r="AM515" s="19">
        <f t="shared" si="163"/>
        <v>3</v>
      </c>
      <c r="AN515" s="26">
        <v>1</v>
      </c>
      <c r="AO515" s="26">
        <v>1</v>
      </c>
      <c r="AP515" s="26">
        <v>1</v>
      </c>
      <c r="AQ515" s="26">
        <v>1</v>
      </c>
      <c r="AR515" s="26">
        <v>1</v>
      </c>
      <c r="AS515" s="26">
        <v>0</v>
      </c>
      <c r="AT515" s="19">
        <v>-2</v>
      </c>
      <c r="AU515" s="26">
        <v>-3</v>
      </c>
      <c r="AV515" s="26">
        <v>0</v>
      </c>
      <c r="AW515" s="26">
        <v>0</v>
      </c>
      <c r="AX515" s="19">
        <v>0</v>
      </c>
      <c r="AY515" s="19">
        <v>0</v>
      </c>
      <c r="AZ515" s="26">
        <v>1</v>
      </c>
      <c r="BA515" s="26">
        <v>1</v>
      </c>
      <c r="BB515" s="26">
        <v>-1</v>
      </c>
      <c r="BC515" s="26">
        <v>1</v>
      </c>
      <c r="BD515" s="28"/>
      <c r="BE515" s="20"/>
      <c r="BF515" s="18" t="s">
        <v>1936</v>
      </c>
      <c r="BG515" s="20"/>
      <c r="BH515" s="26"/>
      <c r="BI515" s="26">
        <v>1</v>
      </c>
      <c r="BJ515" s="26">
        <v>0</v>
      </c>
      <c r="BK515" s="26"/>
      <c r="BL515" s="26"/>
      <c r="BM515" s="26"/>
      <c r="BN515" s="20"/>
      <c r="BO515" s="20"/>
    </row>
    <row r="516" spans="1:67" ht="48" hidden="1" x14ac:dyDescent="0.2">
      <c r="A516" s="18" t="s">
        <v>248</v>
      </c>
      <c r="B516" s="20"/>
      <c r="C516" s="21" t="s">
        <v>1974</v>
      </c>
      <c r="D516" s="18" t="s">
        <v>124</v>
      </c>
      <c r="E516" s="18" t="s">
        <v>183</v>
      </c>
      <c r="F516" s="19">
        <v>1</v>
      </c>
      <c r="G516" s="19">
        <v>0</v>
      </c>
      <c r="H516" s="19">
        <v>0</v>
      </c>
      <c r="I516" s="20"/>
      <c r="J516" s="21" t="s">
        <v>1077</v>
      </c>
      <c r="K516" s="43"/>
      <c r="L516" s="21" t="s">
        <v>1938</v>
      </c>
      <c r="M516" s="25"/>
      <c r="N516" s="24">
        <f t="shared" si="159"/>
        <v>1986</v>
      </c>
      <c r="O516" s="25">
        <v>31776</v>
      </c>
      <c r="P516" s="23" t="s">
        <v>75</v>
      </c>
      <c r="Q516" s="23" t="s">
        <v>75</v>
      </c>
      <c r="R516" s="23" t="s">
        <v>75</v>
      </c>
      <c r="S516" s="23" t="s">
        <v>75</v>
      </c>
      <c r="T516" s="23" t="s">
        <v>75</v>
      </c>
      <c r="U516" s="23" t="s">
        <v>75</v>
      </c>
      <c r="V516" s="26">
        <v>1</v>
      </c>
      <c r="W516" s="19">
        <f t="shared" si="160"/>
        <v>0</v>
      </c>
      <c r="X516" s="19">
        <f t="shared" si="161"/>
        <v>0</v>
      </c>
      <c r="Y516" s="19">
        <f t="shared" si="162"/>
        <v>0</v>
      </c>
      <c r="Z516" s="26">
        <v>-1</v>
      </c>
      <c r="AA516" s="19">
        <v>-2</v>
      </c>
      <c r="AB516" s="26">
        <v>0</v>
      </c>
      <c r="AC516" s="26">
        <v>0</v>
      </c>
      <c r="AD516" s="26">
        <v>1</v>
      </c>
      <c r="AE516" s="26">
        <v>0</v>
      </c>
      <c r="AF516" s="26">
        <v>0</v>
      </c>
      <c r="AG516" s="26">
        <v>0</v>
      </c>
      <c r="AH516" s="26">
        <v>0</v>
      </c>
      <c r="AI516" s="26">
        <v>0</v>
      </c>
      <c r="AJ516" s="18" t="s">
        <v>128</v>
      </c>
      <c r="AK516" s="18" t="s">
        <v>76</v>
      </c>
      <c r="AL516" s="21" t="s">
        <v>1935</v>
      </c>
      <c r="AM516" s="19">
        <f t="shared" si="163"/>
        <v>3</v>
      </c>
      <c r="AN516" s="26">
        <v>1</v>
      </c>
      <c r="AO516" s="26">
        <v>1</v>
      </c>
      <c r="AP516" s="26">
        <v>1</v>
      </c>
      <c r="AQ516" s="26">
        <v>1</v>
      </c>
      <c r="AR516" s="26">
        <v>1</v>
      </c>
      <c r="AS516" s="26">
        <v>0</v>
      </c>
      <c r="AT516" s="19">
        <v>-2</v>
      </c>
      <c r="AU516" s="26">
        <v>-3</v>
      </c>
      <c r="AV516" s="26">
        <v>0</v>
      </c>
      <c r="AW516" s="26">
        <v>0</v>
      </c>
      <c r="AX516" s="19">
        <v>0</v>
      </c>
      <c r="AY516" s="19">
        <v>0</v>
      </c>
      <c r="AZ516" s="26">
        <v>1</v>
      </c>
      <c r="BA516" s="26">
        <v>1</v>
      </c>
      <c r="BB516" s="26">
        <v>-1</v>
      </c>
      <c r="BC516" s="26">
        <v>1</v>
      </c>
      <c r="BD516" s="28"/>
      <c r="BE516" s="20"/>
      <c r="BF516" s="18" t="s">
        <v>1936</v>
      </c>
      <c r="BG516" s="20"/>
      <c r="BH516" s="26"/>
      <c r="BI516" s="26">
        <v>1</v>
      </c>
      <c r="BJ516" s="26">
        <v>0</v>
      </c>
      <c r="BK516" s="26"/>
      <c r="BL516" s="26"/>
      <c r="BM516" s="26"/>
      <c r="BN516" s="20"/>
      <c r="BO516" s="20"/>
    </row>
    <row r="517" spans="1:67" ht="48" hidden="1" x14ac:dyDescent="0.2">
      <c r="A517" s="18" t="s">
        <v>248</v>
      </c>
      <c r="B517" s="20"/>
      <c r="C517" s="21" t="s">
        <v>1975</v>
      </c>
      <c r="D517" s="18" t="s">
        <v>124</v>
      </c>
      <c r="E517" s="18" t="s">
        <v>183</v>
      </c>
      <c r="F517" s="19">
        <v>1</v>
      </c>
      <c r="G517" s="19">
        <v>0</v>
      </c>
      <c r="H517" s="19">
        <v>0</v>
      </c>
      <c r="I517" s="20"/>
      <c r="J517" s="21" t="s">
        <v>1077</v>
      </c>
      <c r="K517" s="43"/>
      <c r="L517" s="21" t="s">
        <v>1938</v>
      </c>
      <c r="M517" s="25"/>
      <c r="N517" s="24">
        <f t="shared" si="159"/>
        <v>1986</v>
      </c>
      <c r="O517" s="25">
        <v>31776</v>
      </c>
      <c r="P517" s="23" t="s">
        <v>75</v>
      </c>
      <c r="Q517" s="23" t="s">
        <v>75</v>
      </c>
      <c r="R517" s="23" t="s">
        <v>75</v>
      </c>
      <c r="S517" s="23" t="s">
        <v>75</v>
      </c>
      <c r="T517" s="23" t="s">
        <v>75</v>
      </c>
      <c r="U517" s="23" t="s">
        <v>75</v>
      </c>
      <c r="V517" s="26">
        <v>1</v>
      </c>
      <c r="W517" s="19">
        <f t="shared" si="160"/>
        <v>0</v>
      </c>
      <c r="X517" s="19">
        <f t="shared" si="161"/>
        <v>0</v>
      </c>
      <c r="Y517" s="19">
        <f t="shared" si="162"/>
        <v>0</v>
      </c>
      <c r="Z517" s="26">
        <v>-1</v>
      </c>
      <c r="AA517" s="19">
        <v>-2</v>
      </c>
      <c r="AB517" s="26">
        <v>0</v>
      </c>
      <c r="AC517" s="26">
        <v>0</v>
      </c>
      <c r="AD517" s="26">
        <v>1</v>
      </c>
      <c r="AE517" s="26">
        <v>0</v>
      </c>
      <c r="AF517" s="26">
        <v>0</v>
      </c>
      <c r="AG517" s="26">
        <v>0</v>
      </c>
      <c r="AH517" s="26">
        <v>0</v>
      </c>
      <c r="AI517" s="26">
        <v>0</v>
      </c>
      <c r="AJ517" s="18" t="s">
        <v>128</v>
      </c>
      <c r="AK517" s="18" t="s">
        <v>76</v>
      </c>
      <c r="AL517" s="21" t="s">
        <v>1935</v>
      </c>
      <c r="AM517" s="19">
        <f t="shared" si="163"/>
        <v>3</v>
      </c>
      <c r="AN517" s="26">
        <v>1</v>
      </c>
      <c r="AO517" s="26">
        <v>1</v>
      </c>
      <c r="AP517" s="26">
        <v>1</v>
      </c>
      <c r="AQ517" s="26">
        <v>1</v>
      </c>
      <c r="AR517" s="26">
        <v>1</v>
      </c>
      <c r="AS517" s="26">
        <v>0</v>
      </c>
      <c r="AT517" s="19">
        <v>-2</v>
      </c>
      <c r="AU517" s="26">
        <v>-3</v>
      </c>
      <c r="AV517" s="26">
        <v>0</v>
      </c>
      <c r="AW517" s="26">
        <v>0</v>
      </c>
      <c r="AX517" s="19">
        <v>0</v>
      </c>
      <c r="AY517" s="19">
        <v>0</v>
      </c>
      <c r="AZ517" s="26">
        <v>1</v>
      </c>
      <c r="BA517" s="26">
        <v>1</v>
      </c>
      <c r="BB517" s="26">
        <v>-1</v>
      </c>
      <c r="BC517" s="26">
        <v>1</v>
      </c>
      <c r="BD517" s="28"/>
      <c r="BE517" s="20"/>
      <c r="BF517" s="18" t="s">
        <v>1936</v>
      </c>
      <c r="BG517" s="20"/>
      <c r="BH517" s="26"/>
      <c r="BI517" s="26">
        <v>1</v>
      </c>
      <c r="BJ517" s="26">
        <v>0</v>
      </c>
      <c r="BK517" s="26"/>
      <c r="BL517" s="26"/>
      <c r="BM517" s="26"/>
      <c r="BN517" s="20"/>
      <c r="BO517" s="20"/>
    </row>
    <row r="518" spans="1:67" ht="64" hidden="1" x14ac:dyDescent="0.2">
      <c r="A518" s="17" t="s">
        <v>78</v>
      </c>
      <c r="B518" s="42"/>
      <c r="C518" s="64" t="s">
        <v>2411</v>
      </c>
      <c r="D518" s="18" t="s">
        <v>409</v>
      </c>
      <c r="E518" s="18" t="s">
        <v>302</v>
      </c>
      <c r="F518" s="19">
        <v>1</v>
      </c>
      <c r="G518" s="19">
        <v>0</v>
      </c>
      <c r="H518" s="19">
        <v>0</v>
      </c>
      <c r="I518" s="20"/>
      <c r="J518" s="21" t="s">
        <v>472</v>
      </c>
      <c r="K518" s="22" t="s">
        <v>2311</v>
      </c>
      <c r="L518" s="18" t="s">
        <v>2312</v>
      </c>
      <c r="M518" s="25"/>
      <c r="N518" s="24">
        <f t="shared" si="159"/>
        <v>1992</v>
      </c>
      <c r="O518" s="25">
        <v>33604</v>
      </c>
      <c r="P518" s="23" t="s">
        <v>75</v>
      </c>
      <c r="Q518" s="23" t="s">
        <v>75</v>
      </c>
      <c r="R518" s="23" t="s">
        <v>75</v>
      </c>
      <c r="S518" s="23" t="s">
        <v>75</v>
      </c>
      <c r="T518" s="23" t="s">
        <v>75</v>
      </c>
      <c r="U518" s="23" t="s">
        <v>75</v>
      </c>
      <c r="V518" s="26">
        <v>1</v>
      </c>
      <c r="W518" s="19">
        <f t="shared" si="160"/>
        <v>0</v>
      </c>
      <c r="X518" s="19">
        <f t="shared" si="161"/>
        <v>0</v>
      </c>
      <c r="Y518" s="19">
        <f t="shared" si="162"/>
        <v>0</v>
      </c>
      <c r="Z518" s="26">
        <v>-1</v>
      </c>
      <c r="AA518" s="19">
        <v>-2</v>
      </c>
      <c r="AB518" s="26">
        <v>0</v>
      </c>
      <c r="AC518" s="26">
        <v>1</v>
      </c>
      <c r="AD518" s="26">
        <v>0</v>
      </c>
      <c r="AE518" s="26">
        <v>0</v>
      </c>
      <c r="AF518" s="26">
        <v>0</v>
      </c>
      <c r="AG518" s="19">
        <v>0</v>
      </c>
      <c r="AH518" s="26">
        <v>1</v>
      </c>
      <c r="AI518" s="26">
        <v>0</v>
      </c>
      <c r="AJ518" s="18" t="s">
        <v>97</v>
      </c>
      <c r="AK518" s="18" t="s">
        <v>77</v>
      </c>
      <c r="AL518" s="21" t="s">
        <v>2313</v>
      </c>
      <c r="AM518" s="19">
        <v>4</v>
      </c>
      <c r="AN518" s="26">
        <v>-1</v>
      </c>
      <c r="AO518" s="26">
        <v>-1</v>
      </c>
      <c r="AP518" s="26">
        <v>-1</v>
      </c>
      <c r="AQ518" s="26">
        <v>-1</v>
      </c>
      <c r="AR518" s="26">
        <v>-1</v>
      </c>
      <c r="AS518" s="26">
        <v>0</v>
      </c>
      <c r="AT518" s="19">
        <v>-2</v>
      </c>
      <c r="AU518" s="26">
        <v>-3</v>
      </c>
      <c r="AV518" s="26">
        <v>0</v>
      </c>
      <c r="AW518" s="26">
        <v>0</v>
      </c>
      <c r="AX518" s="19">
        <v>0</v>
      </c>
      <c r="AY518" s="19">
        <v>0</v>
      </c>
      <c r="AZ518" s="26">
        <v>1</v>
      </c>
      <c r="BA518" s="26">
        <v>1</v>
      </c>
      <c r="BB518" s="26">
        <v>-1</v>
      </c>
      <c r="BC518" s="26">
        <v>-1</v>
      </c>
      <c r="BD518" s="28"/>
      <c r="BE518" s="20"/>
      <c r="BF518" s="26"/>
      <c r="BG518" s="26"/>
      <c r="BH518" s="26"/>
      <c r="BI518" s="26">
        <v>1</v>
      </c>
      <c r="BJ518" s="26">
        <v>-1</v>
      </c>
      <c r="BK518" s="26"/>
      <c r="BL518" s="26"/>
      <c r="BM518" s="26"/>
      <c r="BN518" s="20"/>
      <c r="BO518" s="20"/>
    </row>
    <row r="519" spans="1:67" ht="64" hidden="1" x14ac:dyDescent="0.2">
      <c r="A519" s="17" t="s">
        <v>3373</v>
      </c>
      <c r="B519" s="42"/>
      <c r="C519" s="64" t="s">
        <v>2411</v>
      </c>
      <c r="D519" s="384" t="s">
        <v>2875</v>
      </c>
      <c r="E519" s="384" t="s">
        <v>210</v>
      </c>
      <c r="F519" s="19">
        <v>1</v>
      </c>
      <c r="G519" s="19">
        <v>1</v>
      </c>
      <c r="H519" s="19">
        <v>1</v>
      </c>
      <c r="I519" s="20"/>
      <c r="J519" s="375" t="s">
        <v>472</v>
      </c>
      <c r="K519" s="22"/>
      <c r="L519" s="375" t="s">
        <v>3384</v>
      </c>
      <c r="M519" s="512">
        <v>1992</v>
      </c>
      <c r="N519" s="24">
        <v>2008</v>
      </c>
      <c r="O519" s="508">
        <v>39448</v>
      </c>
      <c r="P519" s="404" t="s">
        <v>75</v>
      </c>
      <c r="Q519" s="404" t="s">
        <v>75</v>
      </c>
      <c r="R519" s="404" t="s">
        <v>75</v>
      </c>
      <c r="S519" s="404" t="s">
        <v>75</v>
      </c>
      <c r="T519" s="404" t="s">
        <v>75</v>
      </c>
      <c r="U519" s="404" t="s">
        <v>75</v>
      </c>
      <c r="V519" s="19">
        <v>1</v>
      </c>
      <c r="W519" s="19">
        <v>0</v>
      </c>
      <c r="X519" s="19">
        <v>0</v>
      </c>
      <c r="Y519" s="19">
        <v>0</v>
      </c>
      <c r="Z519" s="19">
        <v>-1</v>
      </c>
      <c r="AA519" s="19">
        <v>-2</v>
      </c>
      <c r="AB519" s="26">
        <v>0</v>
      </c>
      <c r="AC519" s="26">
        <v>0</v>
      </c>
      <c r="AD519" s="68">
        <v>1</v>
      </c>
      <c r="AE519" s="26">
        <v>0</v>
      </c>
      <c r="AF519" s="26">
        <v>0</v>
      </c>
      <c r="AG519" s="19">
        <v>0</v>
      </c>
      <c r="AH519" s="26">
        <v>-1</v>
      </c>
      <c r="AI519" s="19">
        <v>0</v>
      </c>
      <c r="AJ519" s="384" t="s">
        <v>97</v>
      </c>
      <c r="AK519" s="384" t="s">
        <v>139</v>
      </c>
      <c r="AL519" s="375" t="s">
        <v>3603</v>
      </c>
      <c r="AM519" s="19">
        <v>5</v>
      </c>
      <c r="AN519" s="26">
        <v>-2</v>
      </c>
      <c r="AO519" s="26">
        <v>-2</v>
      </c>
      <c r="AP519" s="26">
        <v>-2</v>
      </c>
      <c r="AQ519" s="26">
        <v>-2</v>
      </c>
      <c r="AR519" s="26">
        <v>-2</v>
      </c>
      <c r="AS519" s="26">
        <v>0</v>
      </c>
      <c r="AT519" s="19">
        <v>-2</v>
      </c>
      <c r="AU519" s="26">
        <v>-3</v>
      </c>
      <c r="AV519" s="26">
        <v>0</v>
      </c>
      <c r="AW519" s="26">
        <v>0</v>
      </c>
      <c r="AX519" s="19">
        <v>0</v>
      </c>
      <c r="AY519" s="19">
        <v>0</v>
      </c>
      <c r="AZ519" s="26">
        <v>-1</v>
      </c>
      <c r="BA519" s="26">
        <v>-1</v>
      </c>
      <c r="BB519" s="26">
        <v>-1</v>
      </c>
      <c r="BC519" s="26">
        <v>-1</v>
      </c>
      <c r="BD519" s="28"/>
      <c r="BE519" s="20"/>
      <c r="BF519" s="26"/>
      <c r="BG519" s="26"/>
      <c r="BH519" s="26"/>
      <c r="BI519" s="26"/>
      <c r="BJ519" s="26"/>
      <c r="BK519" s="26"/>
      <c r="BL519" s="26"/>
      <c r="BM519" s="26"/>
      <c r="BN519" s="20"/>
      <c r="BO519" s="20"/>
    </row>
    <row r="520" spans="1:67" ht="48" hidden="1" x14ac:dyDescent="0.2">
      <c r="A520" s="18" t="s">
        <v>248</v>
      </c>
      <c r="B520" s="20"/>
      <c r="C520" s="21" t="s">
        <v>1976</v>
      </c>
      <c r="D520" s="18" t="s">
        <v>124</v>
      </c>
      <c r="E520" s="18" t="s">
        <v>183</v>
      </c>
      <c r="F520" s="19">
        <v>1</v>
      </c>
      <c r="G520" s="19">
        <v>0</v>
      </c>
      <c r="H520" s="19">
        <v>0</v>
      </c>
      <c r="I520" s="20"/>
      <c r="J520" s="21" t="s">
        <v>1077</v>
      </c>
      <c r="K520" s="43"/>
      <c r="L520" s="21" t="s">
        <v>1938</v>
      </c>
      <c r="M520" s="25"/>
      <c r="N520" s="24">
        <f t="shared" ref="N520:N530" si="164">YEAR(IF(AND(O520&lt;&gt;"NA",O520&lt;&gt;""),O520,IF(AND(P520&lt;&gt;"NA",P520&lt;&gt;""),P520,IF(AND(Q520&lt;&gt;"NA",Q520&lt;&gt;""),Q520,IF(AND(R520&lt;&gt;"NA",R520&lt;&gt;""),R520,S520)))))</f>
        <v>1986</v>
      </c>
      <c r="O520" s="25">
        <v>31776</v>
      </c>
      <c r="P520" s="23" t="s">
        <v>75</v>
      </c>
      <c r="Q520" s="23" t="s">
        <v>75</v>
      </c>
      <c r="R520" s="23" t="s">
        <v>75</v>
      </c>
      <c r="S520" s="23" t="s">
        <v>75</v>
      </c>
      <c r="T520" s="23" t="s">
        <v>75</v>
      </c>
      <c r="U520" s="23" t="s">
        <v>75</v>
      </c>
      <c r="V520" s="26">
        <v>1</v>
      </c>
      <c r="W520" s="19">
        <f t="shared" ref="W520:W530" si="165">IF(OR(AND(Q520&lt;&gt;"NA",Q520&lt;&gt;""),AND(S520&lt;&gt;"NA",S520&lt;&gt;""),AND(T520&lt;&gt;"NA",T520&lt;&gt;"")),1,0)</f>
        <v>0</v>
      </c>
      <c r="X520" s="19">
        <f t="shared" ref="X520:X530" si="166">IF(OR(AND(S520&lt;&gt;"NA",S520&lt;&gt;""),Y520=1),1,0)</f>
        <v>0</v>
      </c>
      <c r="Y520" s="19">
        <f t="shared" ref="Y520:Y530" si="167">IF(AND(T520&lt;&gt;"NA",T520&lt;&gt;""),1,0)</f>
        <v>0</v>
      </c>
      <c r="Z520" s="26">
        <v>-1</v>
      </c>
      <c r="AA520" s="19">
        <v>-2</v>
      </c>
      <c r="AB520" s="26">
        <v>0</v>
      </c>
      <c r="AC520" s="26">
        <v>0</v>
      </c>
      <c r="AD520" s="26">
        <v>1</v>
      </c>
      <c r="AE520" s="26">
        <v>0</v>
      </c>
      <c r="AF520" s="26">
        <v>0</v>
      </c>
      <c r="AG520" s="26">
        <v>0</v>
      </c>
      <c r="AH520" s="26">
        <v>0</v>
      </c>
      <c r="AI520" s="26">
        <v>0</v>
      </c>
      <c r="AJ520" s="18" t="s">
        <v>128</v>
      </c>
      <c r="AK520" s="18" t="s">
        <v>76</v>
      </c>
      <c r="AL520" s="21" t="s">
        <v>1935</v>
      </c>
      <c r="AM520" s="19">
        <f t="shared" ref="AM520:AM529" si="168">IF(AND(AN520=1,AO520=1),3,IF(AND(AN520=1,OR(AO520=0,AO520=-1)),1,IF(AND(OR(AN520=0,AN520=-1),AO520=1),2,IF(AND(AN520=0,AN520=-1),OR(AO520=0,AO520=-1),4))))</f>
        <v>3</v>
      </c>
      <c r="AN520" s="26">
        <v>1</v>
      </c>
      <c r="AO520" s="26">
        <v>1</v>
      </c>
      <c r="AP520" s="26">
        <v>1</v>
      </c>
      <c r="AQ520" s="26">
        <v>1</v>
      </c>
      <c r="AR520" s="26">
        <v>1</v>
      </c>
      <c r="AS520" s="26">
        <v>0</v>
      </c>
      <c r="AT520" s="19">
        <v>-2</v>
      </c>
      <c r="AU520" s="26">
        <v>-3</v>
      </c>
      <c r="AV520" s="26">
        <v>0</v>
      </c>
      <c r="AW520" s="26">
        <v>0</v>
      </c>
      <c r="AX520" s="19">
        <v>0</v>
      </c>
      <c r="AY520" s="19">
        <v>0</v>
      </c>
      <c r="AZ520" s="26">
        <v>1</v>
      </c>
      <c r="BA520" s="26">
        <v>1</v>
      </c>
      <c r="BB520" s="26">
        <v>-1</v>
      </c>
      <c r="BC520" s="26">
        <v>1</v>
      </c>
      <c r="BD520" s="28"/>
      <c r="BE520" s="20"/>
      <c r="BF520" s="18" t="s">
        <v>1936</v>
      </c>
      <c r="BG520" s="20"/>
      <c r="BH520" s="26"/>
      <c r="BI520" s="26">
        <v>1</v>
      </c>
      <c r="BJ520" s="26">
        <v>0</v>
      </c>
      <c r="BK520" s="26"/>
      <c r="BL520" s="26"/>
      <c r="BM520" s="26"/>
      <c r="BN520" s="20"/>
      <c r="BO520" s="20"/>
    </row>
    <row r="521" spans="1:67" ht="48" hidden="1" x14ac:dyDescent="0.2">
      <c r="A521" s="18" t="s">
        <v>248</v>
      </c>
      <c r="B521" s="20"/>
      <c r="C521" s="21" t="s">
        <v>1977</v>
      </c>
      <c r="D521" s="18" t="s">
        <v>124</v>
      </c>
      <c r="E521" s="18" t="s">
        <v>183</v>
      </c>
      <c r="F521" s="19">
        <v>1</v>
      </c>
      <c r="G521" s="19">
        <v>0</v>
      </c>
      <c r="H521" s="19">
        <v>0</v>
      </c>
      <c r="I521" s="20"/>
      <c r="J521" s="21" t="s">
        <v>1077</v>
      </c>
      <c r="K521" s="43"/>
      <c r="L521" s="21" t="s">
        <v>1938</v>
      </c>
      <c r="M521" s="25"/>
      <c r="N521" s="24">
        <f t="shared" si="164"/>
        <v>1986</v>
      </c>
      <c r="O521" s="25">
        <v>31776</v>
      </c>
      <c r="P521" s="23" t="s">
        <v>75</v>
      </c>
      <c r="Q521" s="23" t="s">
        <v>75</v>
      </c>
      <c r="R521" s="23" t="s">
        <v>75</v>
      </c>
      <c r="S521" s="23" t="s">
        <v>75</v>
      </c>
      <c r="T521" s="23" t="s">
        <v>75</v>
      </c>
      <c r="U521" s="23" t="s">
        <v>75</v>
      </c>
      <c r="V521" s="26">
        <v>1</v>
      </c>
      <c r="W521" s="19">
        <f t="shared" si="165"/>
        <v>0</v>
      </c>
      <c r="X521" s="19">
        <f t="shared" si="166"/>
        <v>0</v>
      </c>
      <c r="Y521" s="19">
        <f t="shared" si="167"/>
        <v>0</v>
      </c>
      <c r="Z521" s="26">
        <v>-1</v>
      </c>
      <c r="AA521" s="19">
        <v>-2</v>
      </c>
      <c r="AB521" s="26">
        <v>0</v>
      </c>
      <c r="AC521" s="26">
        <v>0</v>
      </c>
      <c r="AD521" s="26">
        <v>1</v>
      </c>
      <c r="AE521" s="26">
        <v>0</v>
      </c>
      <c r="AF521" s="26">
        <v>0</v>
      </c>
      <c r="AG521" s="26">
        <v>0</v>
      </c>
      <c r="AH521" s="26">
        <v>0</v>
      </c>
      <c r="AI521" s="26">
        <v>0</v>
      </c>
      <c r="AJ521" s="18" t="s">
        <v>128</v>
      </c>
      <c r="AK521" s="18" t="s">
        <v>76</v>
      </c>
      <c r="AL521" s="21" t="s">
        <v>1935</v>
      </c>
      <c r="AM521" s="19">
        <f t="shared" si="168"/>
        <v>3</v>
      </c>
      <c r="AN521" s="26">
        <v>1</v>
      </c>
      <c r="AO521" s="26">
        <v>1</v>
      </c>
      <c r="AP521" s="26">
        <v>1</v>
      </c>
      <c r="AQ521" s="26">
        <v>1</v>
      </c>
      <c r="AR521" s="26">
        <v>1</v>
      </c>
      <c r="AS521" s="26">
        <v>0</v>
      </c>
      <c r="AT521" s="19">
        <v>-2</v>
      </c>
      <c r="AU521" s="26">
        <v>-3</v>
      </c>
      <c r="AV521" s="26">
        <v>0</v>
      </c>
      <c r="AW521" s="26">
        <v>0</v>
      </c>
      <c r="AX521" s="19">
        <v>0</v>
      </c>
      <c r="AY521" s="19">
        <v>0</v>
      </c>
      <c r="AZ521" s="26">
        <v>1</v>
      </c>
      <c r="BA521" s="26">
        <v>1</v>
      </c>
      <c r="BB521" s="26">
        <v>-1</v>
      </c>
      <c r="BC521" s="26">
        <v>1</v>
      </c>
      <c r="BD521" s="28"/>
      <c r="BE521" s="20"/>
      <c r="BF521" s="18" t="s">
        <v>1936</v>
      </c>
      <c r="BG521" s="20"/>
      <c r="BH521" s="26"/>
      <c r="BI521" s="26">
        <v>1</v>
      </c>
      <c r="BJ521" s="26">
        <v>0</v>
      </c>
      <c r="BK521" s="26"/>
      <c r="BL521" s="26"/>
      <c r="BM521" s="26"/>
      <c r="BN521" s="20"/>
      <c r="BO521" s="20"/>
    </row>
    <row r="522" spans="1:67" ht="48" hidden="1" x14ac:dyDescent="0.2">
      <c r="A522" s="18" t="s">
        <v>248</v>
      </c>
      <c r="B522" s="20"/>
      <c r="C522" s="21" t="s">
        <v>1978</v>
      </c>
      <c r="D522" s="18" t="s">
        <v>124</v>
      </c>
      <c r="E522" s="18" t="s">
        <v>183</v>
      </c>
      <c r="F522" s="19">
        <v>1</v>
      </c>
      <c r="G522" s="19">
        <v>0</v>
      </c>
      <c r="H522" s="19">
        <v>0</v>
      </c>
      <c r="I522" s="20"/>
      <c r="J522" s="21" t="s">
        <v>1077</v>
      </c>
      <c r="K522" s="43"/>
      <c r="L522" s="21" t="s">
        <v>1938</v>
      </c>
      <c r="M522" s="25"/>
      <c r="N522" s="24">
        <f t="shared" si="164"/>
        <v>1986</v>
      </c>
      <c r="O522" s="25">
        <v>31776</v>
      </c>
      <c r="P522" s="23" t="s">
        <v>75</v>
      </c>
      <c r="Q522" s="23" t="s">
        <v>75</v>
      </c>
      <c r="R522" s="23" t="s">
        <v>75</v>
      </c>
      <c r="S522" s="23" t="s">
        <v>75</v>
      </c>
      <c r="T522" s="23" t="s">
        <v>75</v>
      </c>
      <c r="U522" s="23" t="s">
        <v>75</v>
      </c>
      <c r="V522" s="26">
        <v>1</v>
      </c>
      <c r="W522" s="19">
        <f t="shared" si="165"/>
        <v>0</v>
      </c>
      <c r="X522" s="19">
        <f t="shared" si="166"/>
        <v>0</v>
      </c>
      <c r="Y522" s="19">
        <f t="shared" si="167"/>
        <v>0</v>
      </c>
      <c r="Z522" s="26">
        <v>-1</v>
      </c>
      <c r="AA522" s="19">
        <v>-2</v>
      </c>
      <c r="AB522" s="26">
        <v>0</v>
      </c>
      <c r="AC522" s="26">
        <v>0</v>
      </c>
      <c r="AD522" s="26">
        <v>1</v>
      </c>
      <c r="AE522" s="26">
        <v>0</v>
      </c>
      <c r="AF522" s="26">
        <v>0</v>
      </c>
      <c r="AG522" s="26">
        <v>0</v>
      </c>
      <c r="AH522" s="26">
        <v>0</v>
      </c>
      <c r="AI522" s="26">
        <v>0</v>
      </c>
      <c r="AJ522" s="18" t="s">
        <v>128</v>
      </c>
      <c r="AK522" s="18" t="s">
        <v>76</v>
      </c>
      <c r="AL522" s="21" t="s">
        <v>1935</v>
      </c>
      <c r="AM522" s="19">
        <f t="shared" si="168"/>
        <v>3</v>
      </c>
      <c r="AN522" s="26">
        <v>1</v>
      </c>
      <c r="AO522" s="26">
        <v>1</v>
      </c>
      <c r="AP522" s="26">
        <v>1</v>
      </c>
      <c r="AQ522" s="26">
        <v>1</v>
      </c>
      <c r="AR522" s="26">
        <v>1</v>
      </c>
      <c r="AS522" s="26">
        <v>0</v>
      </c>
      <c r="AT522" s="19">
        <v>-2</v>
      </c>
      <c r="AU522" s="26">
        <v>-3</v>
      </c>
      <c r="AV522" s="26">
        <v>0</v>
      </c>
      <c r="AW522" s="26">
        <v>0</v>
      </c>
      <c r="AX522" s="19">
        <v>0</v>
      </c>
      <c r="AY522" s="19">
        <v>0</v>
      </c>
      <c r="AZ522" s="26">
        <v>1</v>
      </c>
      <c r="BA522" s="26">
        <v>1</v>
      </c>
      <c r="BB522" s="26">
        <v>-1</v>
      </c>
      <c r="BC522" s="26">
        <v>1</v>
      </c>
      <c r="BD522" s="28"/>
      <c r="BE522" s="20"/>
      <c r="BF522" s="18" t="s">
        <v>1936</v>
      </c>
      <c r="BG522" s="20"/>
      <c r="BH522" s="26"/>
      <c r="BI522" s="26">
        <v>1</v>
      </c>
      <c r="BJ522" s="26">
        <v>0</v>
      </c>
      <c r="BK522" s="26"/>
      <c r="BL522" s="26"/>
      <c r="BM522" s="26"/>
      <c r="BN522" s="20"/>
      <c r="BO522" s="20"/>
    </row>
    <row r="523" spans="1:67" ht="48" hidden="1" x14ac:dyDescent="0.2">
      <c r="A523" s="18" t="s">
        <v>248</v>
      </c>
      <c r="B523" s="20"/>
      <c r="C523" s="21" t="s">
        <v>1979</v>
      </c>
      <c r="D523" s="18" t="s">
        <v>124</v>
      </c>
      <c r="E523" s="18" t="s">
        <v>183</v>
      </c>
      <c r="F523" s="19">
        <v>1</v>
      </c>
      <c r="G523" s="19">
        <v>0</v>
      </c>
      <c r="H523" s="19">
        <v>0</v>
      </c>
      <c r="I523" s="20"/>
      <c r="J523" s="21" t="s">
        <v>1077</v>
      </c>
      <c r="K523" s="43"/>
      <c r="L523" s="21" t="s">
        <v>1938</v>
      </c>
      <c r="M523" s="25"/>
      <c r="N523" s="24">
        <f t="shared" si="164"/>
        <v>1986</v>
      </c>
      <c r="O523" s="25">
        <v>31776</v>
      </c>
      <c r="P523" s="23" t="s">
        <v>75</v>
      </c>
      <c r="Q523" s="23" t="s">
        <v>75</v>
      </c>
      <c r="R523" s="23" t="s">
        <v>75</v>
      </c>
      <c r="S523" s="23" t="s">
        <v>75</v>
      </c>
      <c r="T523" s="23" t="s">
        <v>75</v>
      </c>
      <c r="U523" s="23" t="s">
        <v>75</v>
      </c>
      <c r="V523" s="26">
        <v>1</v>
      </c>
      <c r="W523" s="19">
        <f t="shared" si="165"/>
        <v>0</v>
      </c>
      <c r="X523" s="19">
        <f t="shared" si="166"/>
        <v>0</v>
      </c>
      <c r="Y523" s="19">
        <f t="shared" si="167"/>
        <v>0</v>
      </c>
      <c r="Z523" s="26">
        <v>-1</v>
      </c>
      <c r="AA523" s="19">
        <v>-2</v>
      </c>
      <c r="AB523" s="26">
        <v>0</v>
      </c>
      <c r="AC523" s="26">
        <v>0</v>
      </c>
      <c r="AD523" s="26">
        <v>1</v>
      </c>
      <c r="AE523" s="26">
        <v>0</v>
      </c>
      <c r="AF523" s="26">
        <v>0</v>
      </c>
      <c r="AG523" s="26">
        <v>0</v>
      </c>
      <c r="AH523" s="26">
        <v>0</v>
      </c>
      <c r="AI523" s="26">
        <v>0</v>
      </c>
      <c r="AJ523" s="18" t="s">
        <v>128</v>
      </c>
      <c r="AK523" s="18" t="s">
        <v>76</v>
      </c>
      <c r="AL523" s="21" t="s">
        <v>1935</v>
      </c>
      <c r="AM523" s="19">
        <f t="shared" si="168"/>
        <v>3</v>
      </c>
      <c r="AN523" s="26">
        <v>1</v>
      </c>
      <c r="AO523" s="26">
        <v>1</v>
      </c>
      <c r="AP523" s="26">
        <v>1</v>
      </c>
      <c r="AQ523" s="26">
        <v>1</v>
      </c>
      <c r="AR523" s="26">
        <v>1</v>
      </c>
      <c r="AS523" s="26">
        <v>0</v>
      </c>
      <c r="AT523" s="19">
        <v>-2</v>
      </c>
      <c r="AU523" s="26">
        <v>-3</v>
      </c>
      <c r="AV523" s="26">
        <v>0</v>
      </c>
      <c r="AW523" s="26">
        <v>0</v>
      </c>
      <c r="AX523" s="19">
        <v>0</v>
      </c>
      <c r="AY523" s="19">
        <v>0</v>
      </c>
      <c r="AZ523" s="26">
        <v>1</v>
      </c>
      <c r="BA523" s="26">
        <v>1</v>
      </c>
      <c r="BB523" s="26">
        <v>-1</v>
      </c>
      <c r="BC523" s="26">
        <v>1</v>
      </c>
      <c r="BD523" s="28"/>
      <c r="BE523" s="20"/>
      <c r="BF523" s="18" t="s">
        <v>1936</v>
      </c>
      <c r="BG523" s="20"/>
      <c r="BH523" s="26"/>
      <c r="BI523" s="26">
        <v>1</v>
      </c>
      <c r="BJ523" s="26">
        <v>0</v>
      </c>
      <c r="BK523" s="26"/>
      <c r="BL523" s="26"/>
      <c r="BM523" s="26"/>
      <c r="BN523" s="20"/>
      <c r="BO523" s="20"/>
    </row>
    <row r="524" spans="1:67" ht="48" hidden="1" x14ac:dyDescent="0.2">
      <c r="A524" s="18" t="s">
        <v>248</v>
      </c>
      <c r="B524" s="20"/>
      <c r="C524" s="21" t="s">
        <v>1980</v>
      </c>
      <c r="D524" s="18" t="s">
        <v>124</v>
      </c>
      <c r="E524" s="18" t="s">
        <v>183</v>
      </c>
      <c r="F524" s="19">
        <v>1</v>
      </c>
      <c r="G524" s="19">
        <v>0</v>
      </c>
      <c r="H524" s="19">
        <v>0</v>
      </c>
      <c r="I524" s="20"/>
      <c r="J524" s="21" t="s">
        <v>1077</v>
      </c>
      <c r="K524" s="43"/>
      <c r="L524" s="21" t="s">
        <v>1938</v>
      </c>
      <c r="M524" s="25"/>
      <c r="N524" s="24">
        <f t="shared" si="164"/>
        <v>1986</v>
      </c>
      <c r="O524" s="25">
        <v>31776</v>
      </c>
      <c r="P524" s="23" t="s">
        <v>75</v>
      </c>
      <c r="Q524" s="23" t="s">
        <v>75</v>
      </c>
      <c r="R524" s="23" t="s">
        <v>75</v>
      </c>
      <c r="S524" s="23" t="s">
        <v>75</v>
      </c>
      <c r="T524" s="23" t="s">
        <v>75</v>
      </c>
      <c r="U524" s="23" t="s">
        <v>75</v>
      </c>
      <c r="V524" s="26">
        <v>1</v>
      </c>
      <c r="W524" s="19">
        <f t="shared" si="165"/>
        <v>0</v>
      </c>
      <c r="X524" s="19">
        <f t="shared" si="166"/>
        <v>0</v>
      </c>
      <c r="Y524" s="19">
        <f t="shared" si="167"/>
        <v>0</v>
      </c>
      <c r="Z524" s="26">
        <v>-1</v>
      </c>
      <c r="AA524" s="19">
        <v>-2</v>
      </c>
      <c r="AB524" s="26">
        <v>0</v>
      </c>
      <c r="AC524" s="26">
        <v>0</v>
      </c>
      <c r="AD524" s="26">
        <v>1</v>
      </c>
      <c r="AE524" s="26">
        <v>0</v>
      </c>
      <c r="AF524" s="26">
        <v>0</v>
      </c>
      <c r="AG524" s="26">
        <v>0</v>
      </c>
      <c r="AH524" s="26">
        <v>0</v>
      </c>
      <c r="AI524" s="26">
        <v>0</v>
      </c>
      <c r="AJ524" s="18" t="s">
        <v>128</v>
      </c>
      <c r="AK524" s="18" t="s">
        <v>76</v>
      </c>
      <c r="AL524" s="21" t="s">
        <v>1935</v>
      </c>
      <c r="AM524" s="19">
        <f t="shared" si="168"/>
        <v>3</v>
      </c>
      <c r="AN524" s="26">
        <v>1</v>
      </c>
      <c r="AO524" s="26">
        <v>1</v>
      </c>
      <c r="AP524" s="26">
        <v>1</v>
      </c>
      <c r="AQ524" s="26">
        <v>1</v>
      </c>
      <c r="AR524" s="26">
        <v>1</v>
      </c>
      <c r="AS524" s="26">
        <v>0</v>
      </c>
      <c r="AT524" s="19">
        <v>-2</v>
      </c>
      <c r="AU524" s="26">
        <v>-3</v>
      </c>
      <c r="AV524" s="26">
        <v>0</v>
      </c>
      <c r="AW524" s="26">
        <v>0</v>
      </c>
      <c r="AX524" s="19">
        <v>0</v>
      </c>
      <c r="AY524" s="19">
        <v>0</v>
      </c>
      <c r="AZ524" s="26">
        <v>1</v>
      </c>
      <c r="BA524" s="26">
        <v>1</v>
      </c>
      <c r="BB524" s="26">
        <v>-1</v>
      </c>
      <c r="BC524" s="26">
        <v>1</v>
      </c>
      <c r="BD524" s="28"/>
      <c r="BE524" s="20"/>
      <c r="BF524" s="18" t="s">
        <v>1936</v>
      </c>
      <c r="BG524" s="20"/>
      <c r="BH524" s="26"/>
      <c r="BI524" s="26">
        <v>1</v>
      </c>
      <c r="BJ524" s="26">
        <v>0</v>
      </c>
      <c r="BK524" s="26"/>
      <c r="BL524" s="26"/>
      <c r="BM524" s="26"/>
      <c r="BN524" s="20"/>
      <c r="BO524" s="20"/>
    </row>
    <row r="525" spans="1:67" ht="48" hidden="1" x14ac:dyDescent="0.2">
      <c r="A525" s="18" t="s">
        <v>248</v>
      </c>
      <c r="B525" s="20"/>
      <c r="C525" s="21" t="s">
        <v>1981</v>
      </c>
      <c r="D525" s="18" t="s">
        <v>124</v>
      </c>
      <c r="E525" s="18" t="s">
        <v>183</v>
      </c>
      <c r="F525" s="19">
        <v>1</v>
      </c>
      <c r="G525" s="19">
        <v>0</v>
      </c>
      <c r="H525" s="19">
        <v>0</v>
      </c>
      <c r="I525" s="20"/>
      <c r="J525" s="21" t="s">
        <v>1077</v>
      </c>
      <c r="K525" s="43"/>
      <c r="L525" s="21" t="s">
        <v>1938</v>
      </c>
      <c r="M525" s="25"/>
      <c r="N525" s="24">
        <f t="shared" si="164"/>
        <v>1986</v>
      </c>
      <c r="O525" s="25">
        <v>31776</v>
      </c>
      <c r="P525" s="23" t="s">
        <v>75</v>
      </c>
      <c r="Q525" s="23" t="s">
        <v>75</v>
      </c>
      <c r="R525" s="23" t="s">
        <v>75</v>
      </c>
      <c r="S525" s="23" t="s">
        <v>75</v>
      </c>
      <c r="T525" s="23" t="s">
        <v>75</v>
      </c>
      <c r="U525" s="23" t="s">
        <v>75</v>
      </c>
      <c r="V525" s="26">
        <v>1</v>
      </c>
      <c r="W525" s="19">
        <f t="shared" si="165"/>
        <v>0</v>
      </c>
      <c r="X525" s="19">
        <f t="shared" si="166"/>
        <v>0</v>
      </c>
      <c r="Y525" s="19">
        <f t="shared" si="167"/>
        <v>0</v>
      </c>
      <c r="Z525" s="26">
        <v>-1</v>
      </c>
      <c r="AA525" s="19">
        <v>-2</v>
      </c>
      <c r="AB525" s="26">
        <v>0</v>
      </c>
      <c r="AC525" s="26">
        <v>0</v>
      </c>
      <c r="AD525" s="26">
        <v>1</v>
      </c>
      <c r="AE525" s="26">
        <v>0</v>
      </c>
      <c r="AF525" s="26">
        <v>0</v>
      </c>
      <c r="AG525" s="26">
        <v>0</v>
      </c>
      <c r="AH525" s="26">
        <v>0</v>
      </c>
      <c r="AI525" s="26">
        <v>0</v>
      </c>
      <c r="AJ525" s="18" t="s">
        <v>128</v>
      </c>
      <c r="AK525" s="18" t="s">
        <v>76</v>
      </c>
      <c r="AL525" s="21" t="s">
        <v>1935</v>
      </c>
      <c r="AM525" s="19">
        <f t="shared" si="168"/>
        <v>3</v>
      </c>
      <c r="AN525" s="26">
        <v>1</v>
      </c>
      <c r="AO525" s="26">
        <v>1</v>
      </c>
      <c r="AP525" s="26">
        <v>1</v>
      </c>
      <c r="AQ525" s="26">
        <v>1</v>
      </c>
      <c r="AR525" s="26">
        <v>1</v>
      </c>
      <c r="AS525" s="26">
        <v>0</v>
      </c>
      <c r="AT525" s="19">
        <v>-2</v>
      </c>
      <c r="AU525" s="26">
        <v>-3</v>
      </c>
      <c r="AV525" s="26">
        <v>0</v>
      </c>
      <c r="AW525" s="26">
        <v>0</v>
      </c>
      <c r="AX525" s="19">
        <v>0</v>
      </c>
      <c r="AY525" s="19">
        <v>0</v>
      </c>
      <c r="AZ525" s="26">
        <v>1</v>
      </c>
      <c r="BA525" s="26">
        <v>1</v>
      </c>
      <c r="BB525" s="26">
        <v>-1</v>
      </c>
      <c r="BC525" s="26">
        <v>1</v>
      </c>
      <c r="BD525" s="28"/>
      <c r="BE525" s="20"/>
      <c r="BF525" s="18" t="s">
        <v>1936</v>
      </c>
      <c r="BG525" s="20"/>
      <c r="BH525" s="26"/>
      <c r="BI525" s="26">
        <v>1</v>
      </c>
      <c r="BJ525" s="26">
        <v>0</v>
      </c>
      <c r="BK525" s="26"/>
      <c r="BL525" s="26"/>
      <c r="BM525" s="26"/>
      <c r="BN525" s="20"/>
      <c r="BO525" s="20"/>
    </row>
    <row r="526" spans="1:67" ht="48" hidden="1" x14ac:dyDescent="0.2">
      <c r="A526" s="18" t="s">
        <v>248</v>
      </c>
      <c r="B526" s="20"/>
      <c r="C526" s="21" t="s">
        <v>1982</v>
      </c>
      <c r="D526" s="18" t="s">
        <v>124</v>
      </c>
      <c r="E526" s="18" t="s">
        <v>183</v>
      </c>
      <c r="F526" s="19">
        <v>1</v>
      </c>
      <c r="G526" s="19">
        <v>0</v>
      </c>
      <c r="H526" s="19">
        <v>0</v>
      </c>
      <c r="I526" s="20"/>
      <c r="J526" s="21" t="s">
        <v>1077</v>
      </c>
      <c r="K526" s="43"/>
      <c r="L526" s="21" t="s">
        <v>1938</v>
      </c>
      <c r="M526" s="25"/>
      <c r="N526" s="24">
        <f t="shared" si="164"/>
        <v>1986</v>
      </c>
      <c r="O526" s="25">
        <v>31776</v>
      </c>
      <c r="P526" s="23" t="s">
        <v>75</v>
      </c>
      <c r="Q526" s="23" t="s">
        <v>75</v>
      </c>
      <c r="R526" s="23" t="s">
        <v>75</v>
      </c>
      <c r="S526" s="23" t="s">
        <v>75</v>
      </c>
      <c r="T526" s="23" t="s">
        <v>75</v>
      </c>
      <c r="U526" s="23" t="s">
        <v>75</v>
      </c>
      <c r="V526" s="26">
        <v>1</v>
      </c>
      <c r="W526" s="19">
        <f t="shared" si="165"/>
        <v>0</v>
      </c>
      <c r="X526" s="19">
        <f t="shared" si="166"/>
        <v>0</v>
      </c>
      <c r="Y526" s="19">
        <f t="shared" si="167"/>
        <v>0</v>
      </c>
      <c r="Z526" s="26">
        <v>-1</v>
      </c>
      <c r="AA526" s="19">
        <v>-2</v>
      </c>
      <c r="AB526" s="26">
        <v>0</v>
      </c>
      <c r="AC526" s="26">
        <v>0</v>
      </c>
      <c r="AD526" s="26">
        <v>1</v>
      </c>
      <c r="AE526" s="26">
        <v>0</v>
      </c>
      <c r="AF526" s="26">
        <v>0</v>
      </c>
      <c r="AG526" s="26">
        <v>0</v>
      </c>
      <c r="AH526" s="26">
        <v>0</v>
      </c>
      <c r="AI526" s="26">
        <v>0</v>
      </c>
      <c r="AJ526" s="18" t="s">
        <v>128</v>
      </c>
      <c r="AK526" s="18" t="s">
        <v>76</v>
      </c>
      <c r="AL526" s="21" t="s">
        <v>1935</v>
      </c>
      <c r="AM526" s="19">
        <f t="shared" si="168"/>
        <v>3</v>
      </c>
      <c r="AN526" s="26">
        <v>1</v>
      </c>
      <c r="AO526" s="26">
        <v>1</v>
      </c>
      <c r="AP526" s="26">
        <v>1</v>
      </c>
      <c r="AQ526" s="26">
        <v>1</v>
      </c>
      <c r="AR526" s="26">
        <v>1</v>
      </c>
      <c r="AS526" s="26">
        <v>0</v>
      </c>
      <c r="AT526" s="19">
        <v>-2</v>
      </c>
      <c r="AU526" s="26">
        <v>-3</v>
      </c>
      <c r="AV526" s="26">
        <v>0</v>
      </c>
      <c r="AW526" s="26">
        <v>0</v>
      </c>
      <c r="AX526" s="19">
        <v>0</v>
      </c>
      <c r="AY526" s="19">
        <v>0</v>
      </c>
      <c r="AZ526" s="26">
        <v>1</v>
      </c>
      <c r="BA526" s="26">
        <v>1</v>
      </c>
      <c r="BB526" s="26">
        <v>-1</v>
      </c>
      <c r="BC526" s="26">
        <v>1</v>
      </c>
      <c r="BD526" s="28"/>
      <c r="BE526" s="20"/>
      <c r="BF526" s="18" t="s">
        <v>1936</v>
      </c>
      <c r="BG526" s="20"/>
      <c r="BH526" s="26"/>
      <c r="BI526" s="26">
        <v>1</v>
      </c>
      <c r="BJ526" s="26">
        <v>0</v>
      </c>
      <c r="BK526" s="26"/>
      <c r="BL526" s="26"/>
      <c r="BM526" s="26"/>
      <c r="BN526" s="20"/>
      <c r="BO526" s="20"/>
    </row>
    <row r="527" spans="1:67" ht="48" hidden="1" x14ac:dyDescent="0.2">
      <c r="A527" s="18" t="s">
        <v>248</v>
      </c>
      <c r="B527" s="20"/>
      <c r="C527" s="21" t="s">
        <v>1983</v>
      </c>
      <c r="D527" s="18" t="s">
        <v>124</v>
      </c>
      <c r="E527" s="18" t="s">
        <v>183</v>
      </c>
      <c r="F527" s="19">
        <v>1</v>
      </c>
      <c r="G527" s="19">
        <v>0</v>
      </c>
      <c r="H527" s="19">
        <v>0</v>
      </c>
      <c r="I527" s="20"/>
      <c r="J527" s="21" t="s">
        <v>1077</v>
      </c>
      <c r="K527" s="43"/>
      <c r="L527" s="21" t="s">
        <v>1938</v>
      </c>
      <c r="M527" s="25"/>
      <c r="N527" s="24">
        <f t="shared" si="164"/>
        <v>1986</v>
      </c>
      <c r="O527" s="25">
        <v>31776</v>
      </c>
      <c r="P527" s="23" t="s">
        <v>75</v>
      </c>
      <c r="Q527" s="23" t="s">
        <v>75</v>
      </c>
      <c r="R527" s="23" t="s">
        <v>75</v>
      </c>
      <c r="S527" s="23" t="s">
        <v>75</v>
      </c>
      <c r="T527" s="23" t="s">
        <v>75</v>
      </c>
      <c r="U527" s="23" t="s">
        <v>75</v>
      </c>
      <c r="V527" s="26">
        <v>1</v>
      </c>
      <c r="W527" s="19">
        <f t="shared" si="165"/>
        <v>0</v>
      </c>
      <c r="X527" s="19">
        <f t="shared" si="166"/>
        <v>0</v>
      </c>
      <c r="Y527" s="19">
        <f t="shared" si="167"/>
        <v>0</v>
      </c>
      <c r="Z527" s="26">
        <v>-1</v>
      </c>
      <c r="AA527" s="19">
        <v>-2</v>
      </c>
      <c r="AB527" s="26">
        <v>0</v>
      </c>
      <c r="AC527" s="26">
        <v>0</v>
      </c>
      <c r="AD527" s="26">
        <v>1</v>
      </c>
      <c r="AE527" s="26">
        <v>0</v>
      </c>
      <c r="AF527" s="26">
        <v>0</v>
      </c>
      <c r="AG527" s="26">
        <v>0</v>
      </c>
      <c r="AH527" s="26">
        <v>0</v>
      </c>
      <c r="AI527" s="26">
        <v>0</v>
      </c>
      <c r="AJ527" s="18" t="s">
        <v>128</v>
      </c>
      <c r="AK527" s="18" t="s">
        <v>76</v>
      </c>
      <c r="AL527" s="21" t="s">
        <v>1935</v>
      </c>
      <c r="AM527" s="19">
        <f t="shared" si="168"/>
        <v>3</v>
      </c>
      <c r="AN527" s="26">
        <v>1</v>
      </c>
      <c r="AO527" s="26">
        <v>1</v>
      </c>
      <c r="AP527" s="26">
        <v>1</v>
      </c>
      <c r="AQ527" s="26">
        <v>1</v>
      </c>
      <c r="AR527" s="26">
        <v>1</v>
      </c>
      <c r="AS527" s="26">
        <v>0</v>
      </c>
      <c r="AT527" s="19">
        <v>-2</v>
      </c>
      <c r="AU527" s="26">
        <v>-3</v>
      </c>
      <c r="AV527" s="26">
        <v>0</v>
      </c>
      <c r="AW527" s="26">
        <v>0</v>
      </c>
      <c r="AX527" s="19">
        <v>0</v>
      </c>
      <c r="AY527" s="19">
        <v>0</v>
      </c>
      <c r="AZ527" s="26">
        <v>1</v>
      </c>
      <c r="BA527" s="26">
        <v>1</v>
      </c>
      <c r="BB527" s="26">
        <v>-1</v>
      </c>
      <c r="BC527" s="26">
        <v>1</v>
      </c>
      <c r="BD527" s="28"/>
      <c r="BE527" s="20"/>
      <c r="BF527" s="18" t="s">
        <v>1936</v>
      </c>
      <c r="BG527" s="20"/>
      <c r="BH527" s="26"/>
      <c r="BI527" s="26">
        <v>1</v>
      </c>
      <c r="BJ527" s="26">
        <v>0</v>
      </c>
      <c r="BK527" s="26"/>
      <c r="BL527" s="26"/>
      <c r="BM527" s="26"/>
      <c r="BN527" s="20"/>
      <c r="BO527" s="20"/>
    </row>
    <row r="528" spans="1:67" ht="48" hidden="1" x14ac:dyDescent="0.2">
      <c r="A528" s="18" t="s">
        <v>248</v>
      </c>
      <c r="B528" s="20"/>
      <c r="C528" s="21" t="s">
        <v>1984</v>
      </c>
      <c r="D528" s="18" t="s">
        <v>124</v>
      </c>
      <c r="E528" s="18" t="s">
        <v>183</v>
      </c>
      <c r="F528" s="19">
        <v>1</v>
      </c>
      <c r="G528" s="19">
        <v>0</v>
      </c>
      <c r="H528" s="19">
        <v>0</v>
      </c>
      <c r="I528" s="20"/>
      <c r="J528" s="21" t="s">
        <v>1077</v>
      </c>
      <c r="K528" s="43"/>
      <c r="L528" s="21" t="s">
        <v>1938</v>
      </c>
      <c r="M528" s="25"/>
      <c r="N528" s="24">
        <f t="shared" si="164"/>
        <v>1986</v>
      </c>
      <c r="O528" s="25">
        <v>31776</v>
      </c>
      <c r="P528" s="23" t="s">
        <v>75</v>
      </c>
      <c r="Q528" s="23" t="s">
        <v>75</v>
      </c>
      <c r="R528" s="23" t="s">
        <v>75</v>
      </c>
      <c r="S528" s="23" t="s">
        <v>75</v>
      </c>
      <c r="T528" s="23" t="s">
        <v>75</v>
      </c>
      <c r="U528" s="23" t="s">
        <v>75</v>
      </c>
      <c r="V528" s="26">
        <v>1</v>
      </c>
      <c r="W528" s="19">
        <f t="shared" si="165"/>
        <v>0</v>
      </c>
      <c r="X528" s="19">
        <f t="shared" si="166"/>
        <v>0</v>
      </c>
      <c r="Y528" s="19">
        <f t="shared" si="167"/>
        <v>0</v>
      </c>
      <c r="Z528" s="26">
        <v>-1</v>
      </c>
      <c r="AA528" s="19">
        <v>-2</v>
      </c>
      <c r="AB528" s="26">
        <v>0</v>
      </c>
      <c r="AC528" s="26">
        <v>0</v>
      </c>
      <c r="AD528" s="26">
        <v>1</v>
      </c>
      <c r="AE528" s="26">
        <v>0</v>
      </c>
      <c r="AF528" s="26">
        <v>0</v>
      </c>
      <c r="AG528" s="26">
        <v>0</v>
      </c>
      <c r="AH528" s="26">
        <v>0</v>
      </c>
      <c r="AI528" s="517">
        <v>0</v>
      </c>
      <c r="AJ528" s="18" t="s">
        <v>128</v>
      </c>
      <c r="AK528" s="18" t="s">
        <v>76</v>
      </c>
      <c r="AL528" s="21" t="s">
        <v>1935</v>
      </c>
      <c r="AM528" s="19">
        <f t="shared" si="168"/>
        <v>3</v>
      </c>
      <c r="AN528" s="26">
        <v>1</v>
      </c>
      <c r="AO528" s="26">
        <v>1</v>
      </c>
      <c r="AP528" s="26">
        <v>1</v>
      </c>
      <c r="AQ528" s="26">
        <v>1</v>
      </c>
      <c r="AR528" s="26">
        <v>1</v>
      </c>
      <c r="AS528" s="26">
        <v>0</v>
      </c>
      <c r="AT528" s="19">
        <v>-2</v>
      </c>
      <c r="AU528" s="26">
        <v>-3</v>
      </c>
      <c r="AV528" s="26">
        <v>0</v>
      </c>
      <c r="AW528" s="26">
        <v>0</v>
      </c>
      <c r="AX528" s="19">
        <v>0</v>
      </c>
      <c r="AY528" s="19">
        <v>0</v>
      </c>
      <c r="AZ528" s="26">
        <v>1</v>
      </c>
      <c r="BA528" s="26">
        <v>1</v>
      </c>
      <c r="BB528" s="26">
        <v>-1</v>
      </c>
      <c r="BC528" s="26">
        <v>1</v>
      </c>
      <c r="BD528" s="28"/>
      <c r="BE528" s="20"/>
      <c r="BF528" s="18" t="s">
        <v>1936</v>
      </c>
      <c r="BG528" s="20"/>
      <c r="BH528" s="26"/>
      <c r="BI528" s="26">
        <v>1</v>
      </c>
      <c r="BJ528" s="26">
        <v>0</v>
      </c>
      <c r="BK528" s="26"/>
      <c r="BL528" s="26"/>
      <c r="BM528" s="26"/>
      <c r="BN528" s="20"/>
      <c r="BO528" s="20"/>
    </row>
    <row r="529" spans="1:67" ht="48" hidden="1" x14ac:dyDescent="0.2">
      <c r="A529" s="18" t="s">
        <v>248</v>
      </c>
      <c r="B529" s="20"/>
      <c r="C529" s="21" t="s">
        <v>1985</v>
      </c>
      <c r="D529" s="18" t="s">
        <v>124</v>
      </c>
      <c r="E529" s="18" t="s">
        <v>183</v>
      </c>
      <c r="F529" s="19">
        <v>1</v>
      </c>
      <c r="G529" s="19">
        <v>0</v>
      </c>
      <c r="H529" s="19">
        <v>0</v>
      </c>
      <c r="I529" s="20"/>
      <c r="J529" s="21" t="s">
        <v>1077</v>
      </c>
      <c r="K529" s="43"/>
      <c r="L529" s="21" t="s">
        <v>1938</v>
      </c>
      <c r="M529" s="25"/>
      <c r="N529" s="24">
        <f t="shared" si="164"/>
        <v>1986</v>
      </c>
      <c r="O529" s="25">
        <v>31776</v>
      </c>
      <c r="P529" s="23" t="s">
        <v>75</v>
      </c>
      <c r="Q529" s="23" t="s">
        <v>75</v>
      </c>
      <c r="R529" s="23" t="s">
        <v>75</v>
      </c>
      <c r="S529" s="23" t="s">
        <v>75</v>
      </c>
      <c r="T529" s="23" t="s">
        <v>75</v>
      </c>
      <c r="U529" s="23" t="s">
        <v>75</v>
      </c>
      <c r="V529" s="26">
        <v>1</v>
      </c>
      <c r="W529" s="19">
        <f t="shared" si="165"/>
        <v>0</v>
      </c>
      <c r="X529" s="19">
        <f t="shared" si="166"/>
        <v>0</v>
      </c>
      <c r="Y529" s="19">
        <f t="shared" si="167"/>
        <v>0</v>
      </c>
      <c r="Z529" s="26">
        <v>-1</v>
      </c>
      <c r="AA529" s="19">
        <v>-2</v>
      </c>
      <c r="AB529" s="26">
        <v>0</v>
      </c>
      <c r="AC529" s="26">
        <v>0</v>
      </c>
      <c r="AD529" s="26">
        <v>1</v>
      </c>
      <c r="AE529" s="26">
        <v>0</v>
      </c>
      <c r="AF529" s="26">
        <v>0</v>
      </c>
      <c r="AG529" s="26">
        <v>0</v>
      </c>
      <c r="AH529" s="26">
        <v>0</v>
      </c>
      <c r="AI529" s="26">
        <v>0</v>
      </c>
      <c r="AJ529" s="18" t="s">
        <v>128</v>
      </c>
      <c r="AK529" s="18" t="s">
        <v>76</v>
      </c>
      <c r="AL529" s="21" t="s">
        <v>1935</v>
      </c>
      <c r="AM529" s="19">
        <f t="shared" si="168"/>
        <v>3</v>
      </c>
      <c r="AN529" s="26">
        <v>1</v>
      </c>
      <c r="AO529" s="26">
        <v>1</v>
      </c>
      <c r="AP529" s="26">
        <v>1</v>
      </c>
      <c r="AQ529" s="26">
        <v>1</v>
      </c>
      <c r="AR529" s="26">
        <v>1</v>
      </c>
      <c r="AS529" s="26">
        <v>0</v>
      </c>
      <c r="AT529" s="19">
        <v>-2</v>
      </c>
      <c r="AU529" s="26">
        <v>-3</v>
      </c>
      <c r="AV529" s="26">
        <v>0</v>
      </c>
      <c r="AW529" s="26">
        <v>0</v>
      </c>
      <c r="AX529" s="19">
        <v>0</v>
      </c>
      <c r="AY529" s="19">
        <v>0</v>
      </c>
      <c r="AZ529" s="26">
        <v>1</v>
      </c>
      <c r="BA529" s="26">
        <v>1</v>
      </c>
      <c r="BB529" s="26">
        <v>-1</v>
      </c>
      <c r="BC529" s="26">
        <v>1</v>
      </c>
      <c r="BD529" s="28"/>
      <c r="BE529" s="20"/>
      <c r="BF529" s="18" t="s">
        <v>1936</v>
      </c>
      <c r="BG529" s="20"/>
      <c r="BH529" s="26"/>
      <c r="BI529" s="26">
        <v>1</v>
      </c>
      <c r="BJ529" s="26">
        <v>0</v>
      </c>
      <c r="BK529" s="26"/>
      <c r="BL529" s="26"/>
      <c r="BM529" s="26"/>
      <c r="BN529" s="20"/>
      <c r="BO529" s="20"/>
    </row>
    <row r="530" spans="1:67" ht="64" hidden="1" x14ac:dyDescent="0.2">
      <c r="A530" s="17" t="s">
        <v>78</v>
      </c>
      <c r="B530" s="42"/>
      <c r="C530" s="64" t="s">
        <v>2412</v>
      </c>
      <c r="D530" s="18" t="s">
        <v>409</v>
      </c>
      <c r="E530" s="18" t="s">
        <v>302</v>
      </c>
      <c r="F530" s="19">
        <v>1</v>
      </c>
      <c r="G530" s="19">
        <v>0</v>
      </c>
      <c r="H530" s="19">
        <v>0</v>
      </c>
      <c r="I530" s="20"/>
      <c r="J530" s="21" t="s">
        <v>472</v>
      </c>
      <c r="K530" s="22" t="s">
        <v>2311</v>
      </c>
      <c r="L530" s="18" t="s">
        <v>2312</v>
      </c>
      <c r="M530" s="25"/>
      <c r="N530" s="24">
        <f t="shared" si="164"/>
        <v>1992</v>
      </c>
      <c r="O530" s="25">
        <v>33604</v>
      </c>
      <c r="P530" s="23" t="s">
        <v>75</v>
      </c>
      <c r="Q530" s="23" t="s">
        <v>75</v>
      </c>
      <c r="R530" s="23" t="s">
        <v>75</v>
      </c>
      <c r="S530" s="23" t="s">
        <v>75</v>
      </c>
      <c r="T530" s="23" t="s">
        <v>75</v>
      </c>
      <c r="U530" s="23" t="s">
        <v>75</v>
      </c>
      <c r="V530" s="26">
        <v>1</v>
      </c>
      <c r="W530" s="19">
        <f t="shared" si="165"/>
        <v>0</v>
      </c>
      <c r="X530" s="19">
        <f t="shared" si="166"/>
        <v>0</v>
      </c>
      <c r="Y530" s="19">
        <f t="shared" si="167"/>
        <v>0</v>
      </c>
      <c r="Z530" s="26">
        <v>-1</v>
      </c>
      <c r="AA530" s="19">
        <v>-2</v>
      </c>
      <c r="AB530" s="26">
        <v>0</v>
      </c>
      <c r="AC530" s="26">
        <v>1</v>
      </c>
      <c r="AD530" s="26">
        <v>0</v>
      </c>
      <c r="AE530" s="26">
        <v>0</v>
      </c>
      <c r="AF530" s="26">
        <v>0</v>
      </c>
      <c r="AG530" s="19">
        <v>0</v>
      </c>
      <c r="AH530" s="26">
        <v>1</v>
      </c>
      <c r="AI530" s="26">
        <v>0</v>
      </c>
      <c r="AJ530" s="18" t="s">
        <v>97</v>
      </c>
      <c r="AK530" s="18" t="s">
        <v>77</v>
      </c>
      <c r="AL530" s="21" t="s">
        <v>2313</v>
      </c>
      <c r="AM530" s="19">
        <v>4</v>
      </c>
      <c r="AN530" s="26">
        <v>-1</v>
      </c>
      <c r="AO530" s="26">
        <v>-1</v>
      </c>
      <c r="AP530" s="26">
        <v>-1</v>
      </c>
      <c r="AQ530" s="26">
        <v>-1</v>
      </c>
      <c r="AR530" s="26">
        <v>-1</v>
      </c>
      <c r="AS530" s="26">
        <v>0</v>
      </c>
      <c r="AT530" s="19">
        <v>-2</v>
      </c>
      <c r="AU530" s="26">
        <v>-3</v>
      </c>
      <c r="AV530" s="26">
        <v>0</v>
      </c>
      <c r="AW530" s="26">
        <v>0</v>
      </c>
      <c r="AX530" s="19">
        <v>0</v>
      </c>
      <c r="AY530" s="19">
        <v>0</v>
      </c>
      <c r="AZ530" s="26">
        <v>1</v>
      </c>
      <c r="BA530" s="26">
        <v>1</v>
      </c>
      <c r="BB530" s="26">
        <v>-1</v>
      </c>
      <c r="BC530" s="26">
        <v>-1</v>
      </c>
      <c r="BD530" s="28"/>
      <c r="BE530" s="20"/>
      <c r="BF530" s="26"/>
      <c r="BG530" s="26"/>
      <c r="BH530" s="26"/>
      <c r="BI530" s="26">
        <v>1</v>
      </c>
      <c r="BJ530" s="26">
        <v>-1</v>
      </c>
      <c r="BK530" s="26"/>
      <c r="BL530" s="26"/>
      <c r="BM530" s="26"/>
      <c r="BN530" s="20"/>
      <c r="BO530" s="20"/>
    </row>
    <row r="531" spans="1:67" ht="64" hidden="1" x14ac:dyDescent="0.2">
      <c r="A531" s="17" t="s">
        <v>3373</v>
      </c>
      <c r="B531" s="42"/>
      <c r="C531" s="64" t="s">
        <v>2412</v>
      </c>
      <c r="D531" s="384" t="s">
        <v>2875</v>
      </c>
      <c r="E531" s="384" t="s">
        <v>210</v>
      </c>
      <c r="F531" s="19">
        <v>1</v>
      </c>
      <c r="G531" s="19">
        <v>1</v>
      </c>
      <c r="H531" s="19">
        <v>1</v>
      </c>
      <c r="I531" s="20"/>
      <c r="J531" s="375" t="s">
        <v>472</v>
      </c>
      <c r="K531" s="22"/>
      <c r="L531" s="375" t="s">
        <v>3384</v>
      </c>
      <c r="M531" s="512">
        <v>1992</v>
      </c>
      <c r="N531" s="24">
        <v>2008</v>
      </c>
      <c r="O531" s="508">
        <v>39448</v>
      </c>
      <c r="P531" s="404" t="s">
        <v>75</v>
      </c>
      <c r="Q531" s="404" t="s">
        <v>75</v>
      </c>
      <c r="R531" s="404" t="s">
        <v>75</v>
      </c>
      <c r="S531" s="404" t="s">
        <v>75</v>
      </c>
      <c r="T531" s="404" t="s">
        <v>75</v>
      </c>
      <c r="U531" s="404" t="s">
        <v>75</v>
      </c>
      <c r="V531" s="19">
        <v>1</v>
      </c>
      <c r="W531" s="19">
        <v>0</v>
      </c>
      <c r="X531" s="19">
        <v>0</v>
      </c>
      <c r="Y531" s="19">
        <v>0</v>
      </c>
      <c r="Z531" s="19">
        <v>-1</v>
      </c>
      <c r="AA531" s="19">
        <v>-2</v>
      </c>
      <c r="AB531" s="26">
        <v>0</v>
      </c>
      <c r="AC531" s="26">
        <v>0</v>
      </c>
      <c r="AD531" s="68">
        <v>1</v>
      </c>
      <c r="AE531" s="26">
        <v>0</v>
      </c>
      <c r="AF531" s="26">
        <v>0</v>
      </c>
      <c r="AG531" s="19">
        <v>0</v>
      </c>
      <c r="AH531" s="26">
        <v>-1</v>
      </c>
      <c r="AI531" s="19">
        <v>0</v>
      </c>
      <c r="AJ531" s="384" t="s">
        <v>97</v>
      </c>
      <c r="AK531" s="384" t="s">
        <v>139</v>
      </c>
      <c r="AL531" s="375" t="s">
        <v>3603</v>
      </c>
      <c r="AM531" s="19">
        <v>5</v>
      </c>
      <c r="AN531" s="26">
        <v>-2</v>
      </c>
      <c r="AO531" s="26">
        <v>-2</v>
      </c>
      <c r="AP531" s="26">
        <v>-2</v>
      </c>
      <c r="AQ531" s="26">
        <v>-2</v>
      </c>
      <c r="AR531" s="26">
        <v>-2</v>
      </c>
      <c r="AS531" s="26">
        <v>0</v>
      </c>
      <c r="AT531" s="19">
        <v>-2</v>
      </c>
      <c r="AU531" s="26">
        <v>-3</v>
      </c>
      <c r="AV531" s="26">
        <v>0</v>
      </c>
      <c r="AW531" s="26">
        <v>0</v>
      </c>
      <c r="AX531" s="19">
        <v>0</v>
      </c>
      <c r="AY531" s="19">
        <v>0</v>
      </c>
      <c r="AZ531" s="26">
        <v>-1</v>
      </c>
      <c r="BA531" s="26">
        <v>-1</v>
      </c>
      <c r="BB531" s="26">
        <v>-1</v>
      </c>
      <c r="BC531" s="26">
        <v>-1</v>
      </c>
      <c r="BD531" s="28"/>
      <c r="BE531" s="20"/>
      <c r="BF531" s="26"/>
      <c r="BG531" s="26"/>
      <c r="BH531" s="26"/>
      <c r="BI531" s="26"/>
      <c r="BJ531" s="26"/>
      <c r="BK531" s="26"/>
      <c r="BL531" s="26"/>
      <c r="BM531" s="26"/>
      <c r="BN531" s="20"/>
      <c r="BO531" s="20"/>
    </row>
    <row r="532" spans="1:67" ht="48" hidden="1" x14ac:dyDescent="0.2">
      <c r="A532" s="18" t="s">
        <v>248</v>
      </c>
      <c r="B532" s="20"/>
      <c r="C532" s="21" t="s">
        <v>1986</v>
      </c>
      <c r="D532" s="18" t="s">
        <v>124</v>
      </c>
      <c r="E532" s="18" t="s">
        <v>183</v>
      </c>
      <c r="F532" s="19">
        <v>1</v>
      </c>
      <c r="G532" s="19">
        <v>0</v>
      </c>
      <c r="H532" s="19">
        <v>0</v>
      </c>
      <c r="I532" s="20"/>
      <c r="J532" s="21" t="s">
        <v>1077</v>
      </c>
      <c r="K532" s="43"/>
      <c r="L532" s="21" t="s">
        <v>1938</v>
      </c>
      <c r="M532" s="25"/>
      <c r="N532" s="24">
        <f t="shared" ref="N532:N542" si="169">YEAR(IF(AND(O532&lt;&gt;"NA",O532&lt;&gt;""),O532,IF(AND(P532&lt;&gt;"NA",P532&lt;&gt;""),P532,IF(AND(Q532&lt;&gt;"NA",Q532&lt;&gt;""),Q532,IF(AND(R532&lt;&gt;"NA",R532&lt;&gt;""),R532,S532)))))</f>
        <v>1986</v>
      </c>
      <c r="O532" s="25">
        <v>31776</v>
      </c>
      <c r="P532" s="23" t="s">
        <v>75</v>
      </c>
      <c r="Q532" s="23" t="s">
        <v>75</v>
      </c>
      <c r="R532" s="23" t="s">
        <v>75</v>
      </c>
      <c r="S532" s="23" t="s">
        <v>75</v>
      </c>
      <c r="T532" s="23" t="s">
        <v>75</v>
      </c>
      <c r="U532" s="23" t="s">
        <v>75</v>
      </c>
      <c r="V532" s="26">
        <v>1</v>
      </c>
      <c r="W532" s="19">
        <f t="shared" ref="W532:W542" si="170">IF(OR(AND(Q532&lt;&gt;"NA",Q532&lt;&gt;""),AND(S532&lt;&gt;"NA",S532&lt;&gt;""),AND(T532&lt;&gt;"NA",T532&lt;&gt;"")),1,0)</f>
        <v>0</v>
      </c>
      <c r="X532" s="19">
        <f t="shared" ref="X532:X542" si="171">IF(OR(AND(S532&lt;&gt;"NA",S532&lt;&gt;""),Y532=1),1,0)</f>
        <v>0</v>
      </c>
      <c r="Y532" s="19">
        <f t="shared" ref="Y532:Y542" si="172">IF(AND(T532&lt;&gt;"NA",T532&lt;&gt;""),1,0)</f>
        <v>0</v>
      </c>
      <c r="Z532" s="26">
        <v>-1</v>
      </c>
      <c r="AA532" s="19">
        <v>-2</v>
      </c>
      <c r="AB532" s="26">
        <v>0</v>
      </c>
      <c r="AC532" s="26">
        <v>0</v>
      </c>
      <c r="AD532" s="26">
        <v>1</v>
      </c>
      <c r="AE532" s="26">
        <v>0</v>
      </c>
      <c r="AF532" s="26">
        <v>0</v>
      </c>
      <c r="AG532" s="26">
        <v>0</v>
      </c>
      <c r="AH532" s="26">
        <v>0</v>
      </c>
      <c r="AI532" s="26">
        <v>0</v>
      </c>
      <c r="AJ532" s="18" t="s">
        <v>128</v>
      </c>
      <c r="AK532" s="18" t="s">
        <v>76</v>
      </c>
      <c r="AL532" s="21" t="s">
        <v>1935</v>
      </c>
      <c r="AM532" s="19">
        <f t="shared" ref="AM532:AM541" si="173">IF(AND(AN532=1,AO532=1),3,IF(AND(AN532=1,OR(AO532=0,AO532=-1)),1,IF(AND(OR(AN532=0,AN532=-1),AO532=1),2,IF(AND(AN532=0,AN532=-1),OR(AO532=0,AO532=-1),4))))</f>
        <v>3</v>
      </c>
      <c r="AN532" s="26">
        <v>1</v>
      </c>
      <c r="AO532" s="26">
        <v>1</v>
      </c>
      <c r="AP532" s="26">
        <v>1</v>
      </c>
      <c r="AQ532" s="26">
        <v>1</v>
      </c>
      <c r="AR532" s="26">
        <v>1</v>
      </c>
      <c r="AS532" s="26">
        <v>0</v>
      </c>
      <c r="AT532" s="19">
        <v>-2</v>
      </c>
      <c r="AU532" s="26">
        <v>-3</v>
      </c>
      <c r="AV532" s="26">
        <v>0</v>
      </c>
      <c r="AW532" s="26">
        <v>0</v>
      </c>
      <c r="AX532" s="19">
        <v>0</v>
      </c>
      <c r="AY532" s="19">
        <v>0</v>
      </c>
      <c r="AZ532" s="26">
        <v>1</v>
      </c>
      <c r="BA532" s="26">
        <v>1</v>
      </c>
      <c r="BB532" s="26">
        <v>-1</v>
      </c>
      <c r="BC532" s="26">
        <v>1</v>
      </c>
      <c r="BD532" s="28"/>
      <c r="BE532" s="20"/>
      <c r="BF532" s="18" t="s">
        <v>1936</v>
      </c>
      <c r="BG532" s="20"/>
      <c r="BH532" s="26"/>
      <c r="BI532" s="26">
        <v>1</v>
      </c>
      <c r="BJ532" s="26">
        <v>0</v>
      </c>
      <c r="BK532" s="26"/>
      <c r="BL532" s="26"/>
      <c r="BM532" s="26"/>
      <c r="BN532" s="20"/>
      <c r="BO532" s="20"/>
    </row>
    <row r="533" spans="1:67" ht="48" hidden="1" x14ac:dyDescent="0.2">
      <c r="A533" s="18" t="s">
        <v>248</v>
      </c>
      <c r="B533" s="20"/>
      <c r="C533" s="21" t="s">
        <v>1987</v>
      </c>
      <c r="D533" s="18" t="s">
        <v>124</v>
      </c>
      <c r="E533" s="18" t="s">
        <v>183</v>
      </c>
      <c r="F533" s="19">
        <v>1</v>
      </c>
      <c r="G533" s="19">
        <v>0</v>
      </c>
      <c r="H533" s="19">
        <v>0</v>
      </c>
      <c r="I533" s="20"/>
      <c r="J533" s="21" t="s">
        <v>1077</v>
      </c>
      <c r="K533" s="43"/>
      <c r="L533" s="21" t="s">
        <v>1938</v>
      </c>
      <c r="M533" s="25"/>
      <c r="N533" s="24">
        <f t="shared" si="169"/>
        <v>1986</v>
      </c>
      <c r="O533" s="25">
        <v>31776</v>
      </c>
      <c r="P533" s="23" t="s">
        <v>75</v>
      </c>
      <c r="Q533" s="23" t="s">
        <v>75</v>
      </c>
      <c r="R533" s="23" t="s">
        <v>75</v>
      </c>
      <c r="S533" s="23" t="s">
        <v>75</v>
      </c>
      <c r="T533" s="23" t="s">
        <v>75</v>
      </c>
      <c r="U533" s="23" t="s">
        <v>75</v>
      </c>
      <c r="V533" s="26">
        <v>1</v>
      </c>
      <c r="W533" s="19">
        <f t="shared" si="170"/>
        <v>0</v>
      </c>
      <c r="X533" s="19">
        <f t="shared" si="171"/>
        <v>0</v>
      </c>
      <c r="Y533" s="19">
        <f t="shared" si="172"/>
        <v>0</v>
      </c>
      <c r="Z533" s="26">
        <v>-1</v>
      </c>
      <c r="AA533" s="19">
        <v>-2</v>
      </c>
      <c r="AB533" s="26">
        <v>0</v>
      </c>
      <c r="AC533" s="26">
        <v>0</v>
      </c>
      <c r="AD533" s="26">
        <v>1</v>
      </c>
      <c r="AE533" s="26">
        <v>0</v>
      </c>
      <c r="AF533" s="26">
        <v>0</v>
      </c>
      <c r="AG533" s="26">
        <v>0</v>
      </c>
      <c r="AH533" s="26">
        <v>0</v>
      </c>
      <c r="AI533" s="26">
        <v>0</v>
      </c>
      <c r="AJ533" s="18" t="s">
        <v>128</v>
      </c>
      <c r="AK533" s="18" t="s">
        <v>76</v>
      </c>
      <c r="AL533" s="21" t="s">
        <v>1935</v>
      </c>
      <c r="AM533" s="19">
        <f t="shared" si="173"/>
        <v>3</v>
      </c>
      <c r="AN533" s="26">
        <v>1</v>
      </c>
      <c r="AO533" s="26">
        <v>1</v>
      </c>
      <c r="AP533" s="26">
        <v>1</v>
      </c>
      <c r="AQ533" s="26">
        <v>1</v>
      </c>
      <c r="AR533" s="26">
        <v>1</v>
      </c>
      <c r="AS533" s="26">
        <v>0</v>
      </c>
      <c r="AT533" s="19">
        <v>-2</v>
      </c>
      <c r="AU533" s="26">
        <v>-3</v>
      </c>
      <c r="AV533" s="26">
        <v>0</v>
      </c>
      <c r="AW533" s="26">
        <v>0</v>
      </c>
      <c r="AX533" s="19">
        <v>0</v>
      </c>
      <c r="AY533" s="19">
        <v>0</v>
      </c>
      <c r="AZ533" s="26">
        <v>1</v>
      </c>
      <c r="BA533" s="26">
        <v>1</v>
      </c>
      <c r="BB533" s="26">
        <v>-1</v>
      </c>
      <c r="BC533" s="26">
        <v>1</v>
      </c>
      <c r="BD533" s="28"/>
      <c r="BE533" s="20"/>
      <c r="BF533" s="18" t="s">
        <v>1936</v>
      </c>
      <c r="BG533" s="20"/>
      <c r="BH533" s="26"/>
      <c r="BI533" s="26">
        <v>1</v>
      </c>
      <c r="BJ533" s="26">
        <v>0</v>
      </c>
      <c r="BK533" s="26"/>
      <c r="BL533" s="26"/>
      <c r="BM533" s="26"/>
      <c r="BN533" s="20"/>
      <c r="BO533" s="20"/>
    </row>
    <row r="534" spans="1:67" ht="48" hidden="1" x14ac:dyDescent="0.2">
      <c r="A534" s="18" t="s">
        <v>248</v>
      </c>
      <c r="B534" s="20"/>
      <c r="C534" s="21" t="s">
        <v>1988</v>
      </c>
      <c r="D534" s="18" t="s">
        <v>124</v>
      </c>
      <c r="E534" s="18" t="s">
        <v>183</v>
      </c>
      <c r="F534" s="19">
        <v>1</v>
      </c>
      <c r="G534" s="19">
        <v>0</v>
      </c>
      <c r="H534" s="19">
        <v>0</v>
      </c>
      <c r="I534" s="20"/>
      <c r="J534" s="21" t="s">
        <v>1077</v>
      </c>
      <c r="K534" s="43"/>
      <c r="L534" s="21" t="s">
        <v>1938</v>
      </c>
      <c r="M534" s="25"/>
      <c r="N534" s="24">
        <f t="shared" si="169"/>
        <v>1986</v>
      </c>
      <c r="O534" s="25">
        <v>31776</v>
      </c>
      <c r="P534" s="23" t="s">
        <v>75</v>
      </c>
      <c r="Q534" s="23" t="s">
        <v>75</v>
      </c>
      <c r="R534" s="23" t="s">
        <v>75</v>
      </c>
      <c r="S534" s="23" t="s">
        <v>75</v>
      </c>
      <c r="T534" s="23" t="s">
        <v>75</v>
      </c>
      <c r="U534" s="23" t="s">
        <v>75</v>
      </c>
      <c r="V534" s="26">
        <v>1</v>
      </c>
      <c r="W534" s="19">
        <f t="shared" si="170"/>
        <v>0</v>
      </c>
      <c r="X534" s="19">
        <f t="shared" si="171"/>
        <v>0</v>
      </c>
      <c r="Y534" s="19">
        <f t="shared" si="172"/>
        <v>0</v>
      </c>
      <c r="Z534" s="26">
        <v>-1</v>
      </c>
      <c r="AA534" s="19">
        <v>-2</v>
      </c>
      <c r="AB534" s="26">
        <v>0</v>
      </c>
      <c r="AC534" s="26">
        <v>0</v>
      </c>
      <c r="AD534" s="26">
        <v>1</v>
      </c>
      <c r="AE534" s="26">
        <v>0</v>
      </c>
      <c r="AF534" s="26">
        <v>0</v>
      </c>
      <c r="AG534" s="26">
        <v>0</v>
      </c>
      <c r="AH534" s="26">
        <v>0</v>
      </c>
      <c r="AI534" s="26">
        <v>0</v>
      </c>
      <c r="AJ534" s="18" t="s">
        <v>128</v>
      </c>
      <c r="AK534" s="18" t="s">
        <v>76</v>
      </c>
      <c r="AL534" s="21" t="s">
        <v>1935</v>
      </c>
      <c r="AM534" s="19">
        <f t="shared" si="173"/>
        <v>3</v>
      </c>
      <c r="AN534" s="26">
        <v>1</v>
      </c>
      <c r="AO534" s="26">
        <v>1</v>
      </c>
      <c r="AP534" s="26">
        <v>1</v>
      </c>
      <c r="AQ534" s="26">
        <v>1</v>
      </c>
      <c r="AR534" s="26">
        <v>1</v>
      </c>
      <c r="AS534" s="26">
        <v>0</v>
      </c>
      <c r="AT534" s="19">
        <v>-2</v>
      </c>
      <c r="AU534" s="26">
        <v>-3</v>
      </c>
      <c r="AV534" s="26">
        <v>0</v>
      </c>
      <c r="AW534" s="26">
        <v>0</v>
      </c>
      <c r="AX534" s="19">
        <v>0</v>
      </c>
      <c r="AY534" s="19">
        <v>0</v>
      </c>
      <c r="AZ534" s="26">
        <v>1</v>
      </c>
      <c r="BA534" s="26">
        <v>1</v>
      </c>
      <c r="BB534" s="26">
        <v>-1</v>
      </c>
      <c r="BC534" s="26">
        <v>1</v>
      </c>
      <c r="BD534" s="28"/>
      <c r="BE534" s="20"/>
      <c r="BF534" s="18" t="s">
        <v>1936</v>
      </c>
      <c r="BG534" s="20"/>
      <c r="BH534" s="26"/>
      <c r="BI534" s="26">
        <v>1</v>
      </c>
      <c r="BJ534" s="26">
        <v>0</v>
      </c>
      <c r="BK534" s="26"/>
      <c r="BL534" s="26"/>
      <c r="BM534" s="26"/>
      <c r="BN534" s="20"/>
      <c r="BO534" s="20"/>
    </row>
    <row r="535" spans="1:67" ht="48" hidden="1" x14ac:dyDescent="0.2">
      <c r="A535" s="18" t="s">
        <v>248</v>
      </c>
      <c r="B535" s="20"/>
      <c r="C535" s="21" t="s">
        <v>1989</v>
      </c>
      <c r="D535" s="18" t="s">
        <v>124</v>
      </c>
      <c r="E535" s="18" t="s">
        <v>183</v>
      </c>
      <c r="F535" s="19">
        <v>1</v>
      </c>
      <c r="G535" s="19">
        <v>0</v>
      </c>
      <c r="H535" s="19">
        <v>0</v>
      </c>
      <c r="I535" s="20"/>
      <c r="J535" s="21" t="s">
        <v>1077</v>
      </c>
      <c r="K535" s="43"/>
      <c r="L535" s="21" t="s">
        <v>1938</v>
      </c>
      <c r="M535" s="25"/>
      <c r="N535" s="24">
        <f t="shared" si="169"/>
        <v>1986</v>
      </c>
      <c r="O535" s="25">
        <v>31776</v>
      </c>
      <c r="P535" s="23" t="s">
        <v>75</v>
      </c>
      <c r="Q535" s="23" t="s">
        <v>75</v>
      </c>
      <c r="R535" s="23" t="s">
        <v>75</v>
      </c>
      <c r="S535" s="23" t="s">
        <v>75</v>
      </c>
      <c r="T535" s="23" t="s">
        <v>75</v>
      </c>
      <c r="U535" s="23" t="s">
        <v>75</v>
      </c>
      <c r="V535" s="26">
        <v>1</v>
      </c>
      <c r="W535" s="19">
        <f t="shared" si="170"/>
        <v>0</v>
      </c>
      <c r="X535" s="19">
        <f t="shared" si="171"/>
        <v>0</v>
      </c>
      <c r="Y535" s="19">
        <f t="shared" si="172"/>
        <v>0</v>
      </c>
      <c r="Z535" s="26">
        <v>-1</v>
      </c>
      <c r="AA535" s="19">
        <v>-2</v>
      </c>
      <c r="AB535" s="26">
        <v>0</v>
      </c>
      <c r="AC535" s="26">
        <v>0</v>
      </c>
      <c r="AD535" s="26">
        <v>1</v>
      </c>
      <c r="AE535" s="26">
        <v>0</v>
      </c>
      <c r="AF535" s="26">
        <v>0</v>
      </c>
      <c r="AG535" s="26">
        <v>0</v>
      </c>
      <c r="AH535" s="26">
        <v>0</v>
      </c>
      <c r="AI535" s="26">
        <v>0</v>
      </c>
      <c r="AJ535" s="18" t="s">
        <v>128</v>
      </c>
      <c r="AK535" s="18" t="s">
        <v>76</v>
      </c>
      <c r="AL535" s="21" t="s">
        <v>1935</v>
      </c>
      <c r="AM535" s="19">
        <f t="shared" si="173"/>
        <v>3</v>
      </c>
      <c r="AN535" s="26">
        <v>1</v>
      </c>
      <c r="AO535" s="26">
        <v>1</v>
      </c>
      <c r="AP535" s="26">
        <v>1</v>
      </c>
      <c r="AQ535" s="26">
        <v>1</v>
      </c>
      <c r="AR535" s="26">
        <v>1</v>
      </c>
      <c r="AS535" s="26">
        <v>0</v>
      </c>
      <c r="AT535" s="19">
        <v>-2</v>
      </c>
      <c r="AU535" s="26">
        <v>-3</v>
      </c>
      <c r="AV535" s="26">
        <v>0</v>
      </c>
      <c r="AW535" s="26">
        <v>0</v>
      </c>
      <c r="AX535" s="19">
        <v>0</v>
      </c>
      <c r="AY535" s="19">
        <v>0</v>
      </c>
      <c r="AZ535" s="26">
        <v>1</v>
      </c>
      <c r="BA535" s="26">
        <v>1</v>
      </c>
      <c r="BB535" s="26">
        <v>-1</v>
      </c>
      <c r="BC535" s="26">
        <v>1</v>
      </c>
      <c r="BD535" s="28"/>
      <c r="BE535" s="20"/>
      <c r="BF535" s="18" t="s">
        <v>1936</v>
      </c>
      <c r="BG535" s="20"/>
      <c r="BH535" s="26"/>
      <c r="BI535" s="26">
        <v>1</v>
      </c>
      <c r="BJ535" s="26">
        <v>0</v>
      </c>
      <c r="BK535" s="26"/>
      <c r="BL535" s="26"/>
      <c r="BM535" s="26"/>
      <c r="BN535" s="20"/>
      <c r="BO535" s="20"/>
    </row>
    <row r="536" spans="1:67" ht="48" hidden="1" x14ac:dyDescent="0.2">
      <c r="A536" s="18" t="s">
        <v>248</v>
      </c>
      <c r="B536" s="20"/>
      <c r="C536" s="21" t="s">
        <v>1990</v>
      </c>
      <c r="D536" s="18" t="s">
        <v>124</v>
      </c>
      <c r="E536" s="18" t="s">
        <v>183</v>
      </c>
      <c r="F536" s="19">
        <v>1</v>
      </c>
      <c r="G536" s="19">
        <v>0</v>
      </c>
      <c r="H536" s="19">
        <v>0</v>
      </c>
      <c r="I536" s="20"/>
      <c r="J536" s="21" t="s">
        <v>1077</v>
      </c>
      <c r="K536" s="43"/>
      <c r="L536" s="21" t="s">
        <v>1938</v>
      </c>
      <c r="M536" s="25"/>
      <c r="N536" s="24">
        <f t="shared" si="169"/>
        <v>1986</v>
      </c>
      <c r="O536" s="25">
        <v>31776</v>
      </c>
      <c r="P536" s="23" t="s">
        <v>75</v>
      </c>
      <c r="Q536" s="23" t="s">
        <v>75</v>
      </c>
      <c r="R536" s="23" t="s">
        <v>75</v>
      </c>
      <c r="S536" s="23" t="s">
        <v>75</v>
      </c>
      <c r="T536" s="23" t="s">
        <v>75</v>
      </c>
      <c r="U536" s="23" t="s">
        <v>75</v>
      </c>
      <c r="V536" s="26">
        <v>1</v>
      </c>
      <c r="W536" s="19">
        <f t="shared" si="170"/>
        <v>0</v>
      </c>
      <c r="X536" s="19">
        <f t="shared" si="171"/>
        <v>0</v>
      </c>
      <c r="Y536" s="19">
        <f t="shared" si="172"/>
        <v>0</v>
      </c>
      <c r="Z536" s="26">
        <v>-1</v>
      </c>
      <c r="AA536" s="19">
        <v>-2</v>
      </c>
      <c r="AB536" s="26">
        <v>0</v>
      </c>
      <c r="AC536" s="26">
        <v>0</v>
      </c>
      <c r="AD536" s="26">
        <v>1</v>
      </c>
      <c r="AE536" s="26">
        <v>0</v>
      </c>
      <c r="AF536" s="26">
        <v>0</v>
      </c>
      <c r="AG536" s="26">
        <v>0</v>
      </c>
      <c r="AH536" s="26">
        <v>0</v>
      </c>
      <c r="AI536" s="26">
        <v>0</v>
      </c>
      <c r="AJ536" s="18" t="s">
        <v>128</v>
      </c>
      <c r="AK536" s="18" t="s">
        <v>76</v>
      </c>
      <c r="AL536" s="21" t="s">
        <v>1935</v>
      </c>
      <c r="AM536" s="19">
        <f t="shared" si="173"/>
        <v>3</v>
      </c>
      <c r="AN536" s="26">
        <v>1</v>
      </c>
      <c r="AO536" s="26">
        <v>1</v>
      </c>
      <c r="AP536" s="26">
        <v>1</v>
      </c>
      <c r="AQ536" s="26">
        <v>1</v>
      </c>
      <c r="AR536" s="26">
        <v>1</v>
      </c>
      <c r="AS536" s="26">
        <v>0</v>
      </c>
      <c r="AT536" s="19">
        <v>-2</v>
      </c>
      <c r="AU536" s="26">
        <v>-3</v>
      </c>
      <c r="AV536" s="26">
        <v>0</v>
      </c>
      <c r="AW536" s="26">
        <v>0</v>
      </c>
      <c r="AX536" s="19">
        <v>0</v>
      </c>
      <c r="AY536" s="19">
        <v>0</v>
      </c>
      <c r="AZ536" s="26">
        <v>1</v>
      </c>
      <c r="BA536" s="26">
        <v>1</v>
      </c>
      <c r="BB536" s="26">
        <v>-1</v>
      </c>
      <c r="BC536" s="26">
        <v>1</v>
      </c>
      <c r="BD536" s="28"/>
      <c r="BE536" s="20"/>
      <c r="BF536" s="18" t="s">
        <v>1936</v>
      </c>
      <c r="BG536" s="20"/>
      <c r="BH536" s="26"/>
      <c r="BI536" s="26">
        <v>1</v>
      </c>
      <c r="BJ536" s="26">
        <v>0</v>
      </c>
      <c r="BK536" s="26"/>
      <c r="BL536" s="26"/>
      <c r="BM536" s="26"/>
      <c r="BN536" s="20"/>
      <c r="BO536" s="20"/>
    </row>
    <row r="537" spans="1:67" ht="48" hidden="1" x14ac:dyDescent="0.2">
      <c r="A537" s="18" t="s">
        <v>248</v>
      </c>
      <c r="B537" s="20"/>
      <c r="C537" s="21" t="s">
        <v>1991</v>
      </c>
      <c r="D537" s="18" t="s">
        <v>124</v>
      </c>
      <c r="E537" s="18" t="s">
        <v>183</v>
      </c>
      <c r="F537" s="19">
        <v>1</v>
      </c>
      <c r="G537" s="19">
        <v>0</v>
      </c>
      <c r="H537" s="19">
        <v>0</v>
      </c>
      <c r="I537" s="20"/>
      <c r="J537" s="21" t="s">
        <v>1077</v>
      </c>
      <c r="K537" s="43"/>
      <c r="L537" s="21" t="s">
        <v>1938</v>
      </c>
      <c r="M537" s="25"/>
      <c r="N537" s="24">
        <f t="shared" si="169"/>
        <v>1986</v>
      </c>
      <c r="O537" s="25">
        <v>31776</v>
      </c>
      <c r="P537" s="23" t="s">
        <v>75</v>
      </c>
      <c r="Q537" s="23" t="s">
        <v>75</v>
      </c>
      <c r="R537" s="23" t="s">
        <v>75</v>
      </c>
      <c r="S537" s="23" t="s">
        <v>75</v>
      </c>
      <c r="T537" s="23" t="s">
        <v>75</v>
      </c>
      <c r="U537" s="23" t="s">
        <v>75</v>
      </c>
      <c r="V537" s="26">
        <v>1</v>
      </c>
      <c r="W537" s="19">
        <f t="shared" si="170"/>
        <v>0</v>
      </c>
      <c r="X537" s="19">
        <f t="shared" si="171"/>
        <v>0</v>
      </c>
      <c r="Y537" s="19">
        <f t="shared" si="172"/>
        <v>0</v>
      </c>
      <c r="Z537" s="26">
        <v>-1</v>
      </c>
      <c r="AA537" s="19">
        <v>-2</v>
      </c>
      <c r="AB537" s="26">
        <v>0</v>
      </c>
      <c r="AC537" s="26">
        <v>0</v>
      </c>
      <c r="AD537" s="26">
        <v>1</v>
      </c>
      <c r="AE537" s="26">
        <v>0</v>
      </c>
      <c r="AF537" s="26">
        <v>0</v>
      </c>
      <c r="AG537" s="26">
        <v>0</v>
      </c>
      <c r="AH537" s="26">
        <v>0</v>
      </c>
      <c r="AI537" s="26">
        <v>0</v>
      </c>
      <c r="AJ537" s="18" t="s">
        <v>128</v>
      </c>
      <c r="AK537" s="18" t="s">
        <v>76</v>
      </c>
      <c r="AL537" s="21" t="s">
        <v>1935</v>
      </c>
      <c r="AM537" s="19">
        <f t="shared" si="173"/>
        <v>3</v>
      </c>
      <c r="AN537" s="26">
        <v>1</v>
      </c>
      <c r="AO537" s="26">
        <v>1</v>
      </c>
      <c r="AP537" s="26">
        <v>1</v>
      </c>
      <c r="AQ537" s="26">
        <v>1</v>
      </c>
      <c r="AR537" s="26">
        <v>1</v>
      </c>
      <c r="AS537" s="26">
        <v>0</v>
      </c>
      <c r="AT537" s="19">
        <v>-2</v>
      </c>
      <c r="AU537" s="26">
        <v>-3</v>
      </c>
      <c r="AV537" s="26">
        <v>0</v>
      </c>
      <c r="AW537" s="26">
        <v>0</v>
      </c>
      <c r="AX537" s="19">
        <v>0</v>
      </c>
      <c r="AY537" s="19">
        <v>0</v>
      </c>
      <c r="AZ537" s="26">
        <v>1</v>
      </c>
      <c r="BA537" s="26">
        <v>1</v>
      </c>
      <c r="BB537" s="26">
        <v>-1</v>
      </c>
      <c r="BC537" s="26">
        <v>1</v>
      </c>
      <c r="BD537" s="28"/>
      <c r="BE537" s="20"/>
      <c r="BF537" s="18" t="s">
        <v>1936</v>
      </c>
      <c r="BG537" s="20"/>
      <c r="BH537" s="26"/>
      <c r="BI537" s="26">
        <v>1</v>
      </c>
      <c r="BJ537" s="26">
        <v>0</v>
      </c>
      <c r="BK537" s="26"/>
      <c r="BL537" s="26"/>
      <c r="BM537" s="26"/>
      <c r="BN537" s="20"/>
      <c r="BO537" s="20"/>
    </row>
    <row r="538" spans="1:67" ht="48" hidden="1" x14ac:dyDescent="0.2">
      <c r="A538" s="18" t="s">
        <v>248</v>
      </c>
      <c r="B538" s="20"/>
      <c r="C538" s="21" t="s">
        <v>1992</v>
      </c>
      <c r="D538" s="18" t="s">
        <v>124</v>
      </c>
      <c r="E538" s="18" t="s">
        <v>183</v>
      </c>
      <c r="F538" s="19">
        <v>1</v>
      </c>
      <c r="G538" s="19">
        <v>0</v>
      </c>
      <c r="H538" s="19">
        <v>0</v>
      </c>
      <c r="I538" s="20"/>
      <c r="J538" s="21" t="s">
        <v>1077</v>
      </c>
      <c r="K538" s="43"/>
      <c r="L538" s="21" t="s">
        <v>1938</v>
      </c>
      <c r="M538" s="25"/>
      <c r="N538" s="24">
        <f t="shared" si="169"/>
        <v>1986</v>
      </c>
      <c r="O538" s="25">
        <v>31776</v>
      </c>
      <c r="P538" s="23" t="s">
        <v>75</v>
      </c>
      <c r="Q538" s="23" t="s">
        <v>75</v>
      </c>
      <c r="R538" s="23" t="s">
        <v>75</v>
      </c>
      <c r="S538" s="23" t="s">
        <v>75</v>
      </c>
      <c r="T538" s="23" t="s">
        <v>75</v>
      </c>
      <c r="U538" s="23" t="s">
        <v>75</v>
      </c>
      <c r="V538" s="26">
        <v>1</v>
      </c>
      <c r="W538" s="19">
        <f t="shared" si="170"/>
        <v>0</v>
      </c>
      <c r="X538" s="19">
        <f t="shared" si="171"/>
        <v>0</v>
      </c>
      <c r="Y538" s="19">
        <f t="shared" si="172"/>
        <v>0</v>
      </c>
      <c r="Z538" s="26">
        <v>-1</v>
      </c>
      <c r="AA538" s="19">
        <v>-2</v>
      </c>
      <c r="AB538" s="26">
        <v>0</v>
      </c>
      <c r="AC538" s="26">
        <v>0</v>
      </c>
      <c r="AD538" s="26">
        <v>1</v>
      </c>
      <c r="AE538" s="26">
        <v>0</v>
      </c>
      <c r="AF538" s="26">
        <v>0</v>
      </c>
      <c r="AG538" s="26">
        <v>0</v>
      </c>
      <c r="AH538" s="26">
        <v>0</v>
      </c>
      <c r="AI538" s="26">
        <v>0</v>
      </c>
      <c r="AJ538" s="18" t="s">
        <v>128</v>
      </c>
      <c r="AK538" s="18" t="s">
        <v>76</v>
      </c>
      <c r="AL538" s="21" t="s">
        <v>1935</v>
      </c>
      <c r="AM538" s="19">
        <f t="shared" si="173"/>
        <v>3</v>
      </c>
      <c r="AN538" s="26">
        <v>1</v>
      </c>
      <c r="AO538" s="26">
        <v>1</v>
      </c>
      <c r="AP538" s="26">
        <v>1</v>
      </c>
      <c r="AQ538" s="26">
        <v>1</v>
      </c>
      <c r="AR538" s="26">
        <v>1</v>
      </c>
      <c r="AS538" s="26">
        <v>0</v>
      </c>
      <c r="AT538" s="19">
        <v>-2</v>
      </c>
      <c r="AU538" s="26">
        <v>-3</v>
      </c>
      <c r="AV538" s="26">
        <v>0</v>
      </c>
      <c r="AW538" s="26">
        <v>0</v>
      </c>
      <c r="AX538" s="19">
        <v>0</v>
      </c>
      <c r="AY538" s="19">
        <v>0</v>
      </c>
      <c r="AZ538" s="26">
        <v>1</v>
      </c>
      <c r="BA538" s="26">
        <v>1</v>
      </c>
      <c r="BB538" s="26">
        <v>-1</v>
      </c>
      <c r="BC538" s="26">
        <v>1</v>
      </c>
      <c r="BD538" s="28"/>
      <c r="BE538" s="20"/>
      <c r="BF538" s="18" t="s">
        <v>1936</v>
      </c>
      <c r="BG538" s="20"/>
      <c r="BH538" s="26"/>
      <c r="BI538" s="26">
        <v>1</v>
      </c>
      <c r="BJ538" s="26">
        <v>0</v>
      </c>
      <c r="BK538" s="26"/>
      <c r="BL538" s="26"/>
      <c r="BM538" s="26"/>
      <c r="BN538" s="20"/>
      <c r="BO538" s="20"/>
    </row>
    <row r="539" spans="1:67" ht="48" hidden="1" x14ac:dyDescent="0.2">
      <c r="A539" s="18" t="s">
        <v>248</v>
      </c>
      <c r="B539" s="20"/>
      <c r="C539" s="21" t="s">
        <v>1993</v>
      </c>
      <c r="D539" s="18" t="s">
        <v>124</v>
      </c>
      <c r="E539" s="18" t="s">
        <v>183</v>
      </c>
      <c r="F539" s="19">
        <v>1</v>
      </c>
      <c r="G539" s="19">
        <v>0</v>
      </c>
      <c r="H539" s="19">
        <v>0</v>
      </c>
      <c r="I539" s="20"/>
      <c r="J539" s="21" t="s">
        <v>1077</v>
      </c>
      <c r="K539" s="43"/>
      <c r="L539" s="21" t="s">
        <v>1938</v>
      </c>
      <c r="M539" s="25"/>
      <c r="N539" s="24">
        <f t="shared" si="169"/>
        <v>1986</v>
      </c>
      <c r="O539" s="25">
        <v>31776</v>
      </c>
      <c r="P539" s="23" t="s">
        <v>75</v>
      </c>
      <c r="Q539" s="23" t="s">
        <v>75</v>
      </c>
      <c r="R539" s="23" t="s">
        <v>75</v>
      </c>
      <c r="S539" s="23" t="s">
        <v>75</v>
      </c>
      <c r="T539" s="23" t="s">
        <v>75</v>
      </c>
      <c r="U539" s="23" t="s">
        <v>75</v>
      </c>
      <c r="V539" s="26">
        <v>1</v>
      </c>
      <c r="W539" s="19">
        <f t="shared" si="170"/>
        <v>0</v>
      </c>
      <c r="X539" s="19">
        <f t="shared" si="171"/>
        <v>0</v>
      </c>
      <c r="Y539" s="19">
        <f t="shared" si="172"/>
        <v>0</v>
      </c>
      <c r="Z539" s="26">
        <v>-1</v>
      </c>
      <c r="AA539" s="19">
        <v>-2</v>
      </c>
      <c r="AB539" s="26">
        <v>0</v>
      </c>
      <c r="AC539" s="26">
        <v>0</v>
      </c>
      <c r="AD539" s="26">
        <v>1</v>
      </c>
      <c r="AE539" s="26">
        <v>0</v>
      </c>
      <c r="AF539" s="26">
        <v>0</v>
      </c>
      <c r="AG539" s="26">
        <v>0</v>
      </c>
      <c r="AH539" s="26">
        <v>0</v>
      </c>
      <c r="AI539" s="26">
        <v>0</v>
      </c>
      <c r="AJ539" s="18" t="s">
        <v>128</v>
      </c>
      <c r="AK539" s="18" t="s">
        <v>76</v>
      </c>
      <c r="AL539" s="21" t="s">
        <v>1935</v>
      </c>
      <c r="AM539" s="19">
        <f t="shared" si="173"/>
        <v>3</v>
      </c>
      <c r="AN539" s="26">
        <v>1</v>
      </c>
      <c r="AO539" s="26">
        <v>1</v>
      </c>
      <c r="AP539" s="26">
        <v>1</v>
      </c>
      <c r="AQ539" s="26">
        <v>1</v>
      </c>
      <c r="AR539" s="26">
        <v>1</v>
      </c>
      <c r="AS539" s="26">
        <v>0</v>
      </c>
      <c r="AT539" s="19">
        <v>-2</v>
      </c>
      <c r="AU539" s="26">
        <v>-3</v>
      </c>
      <c r="AV539" s="26">
        <v>0</v>
      </c>
      <c r="AW539" s="26">
        <v>0</v>
      </c>
      <c r="AX539" s="19">
        <v>0</v>
      </c>
      <c r="AY539" s="19">
        <v>0</v>
      </c>
      <c r="AZ539" s="26">
        <v>1</v>
      </c>
      <c r="BA539" s="26">
        <v>1</v>
      </c>
      <c r="BB539" s="26">
        <v>-1</v>
      </c>
      <c r="BC539" s="26">
        <v>1</v>
      </c>
      <c r="BD539" s="28"/>
      <c r="BE539" s="20"/>
      <c r="BF539" s="18" t="s">
        <v>1936</v>
      </c>
      <c r="BG539" s="20"/>
      <c r="BH539" s="26"/>
      <c r="BI539" s="26">
        <v>1</v>
      </c>
      <c r="BJ539" s="26">
        <v>0</v>
      </c>
      <c r="BK539" s="26"/>
      <c r="BL539" s="26"/>
      <c r="BM539" s="26"/>
      <c r="BN539" s="20"/>
      <c r="BO539" s="20"/>
    </row>
    <row r="540" spans="1:67" ht="48" hidden="1" x14ac:dyDescent="0.2">
      <c r="A540" s="18" t="s">
        <v>248</v>
      </c>
      <c r="B540" s="20"/>
      <c r="C540" s="21" t="s">
        <v>1994</v>
      </c>
      <c r="D540" s="18" t="s">
        <v>124</v>
      </c>
      <c r="E540" s="18" t="s">
        <v>183</v>
      </c>
      <c r="F540" s="19">
        <v>1</v>
      </c>
      <c r="G540" s="19">
        <v>0</v>
      </c>
      <c r="H540" s="19">
        <v>0</v>
      </c>
      <c r="I540" s="20"/>
      <c r="J540" s="21" t="s">
        <v>1077</v>
      </c>
      <c r="K540" s="43"/>
      <c r="L540" s="21" t="s">
        <v>1938</v>
      </c>
      <c r="M540" s="25"/>
      <c r="N540" s="24">
        <f t="shared" si="169"/>
        <v>1986</v>
      </c>
      <c r="O540" s="25">
        <v>31776</v>
      </c>
      <c r="P540" s="23" t="s">
        <v>75</v>
      </c>
      <c r="Q540" s="23" t="s">
        <v>75</v>
      </c>
      <c r="R540" s="23" t="s">
        <v>75</v>
      </c>
      <c r="S540" s="23" t="s">
        <v>75</v>
      </c>
      <c r="T540" s="23" t="s">
        <v>75</v>
      </c>
      <c r="U540" s="23" t="s">
        <v>75</v>
      </c>
      <c r="V540" s="26">
        <v>1</v>
      </c>
      <c r="W540" s="19">
        <f t="shared" si="170"/>
        <v>0</v>
      </c>
      <c r="X540" s="19">
        <f t="shared" si="171"/>
        <v>0</v>
      </c>
      <c r="Y540" s="19">
        <f t="shared" si="172"/>
        <v>0</v>
      </c>
      <c r="Z540" s="26">
        <v>-1</v>
      </c>
      <c r="AA540" s="19">
        <v>-2</v>
      </c>
      <c r="AB540" s="26">
        <v>0</v>
      </c>
      <c r="AC540" s="26">
        <v>0</v>
      </c>
      <c r="AD540" s="26">
        <v>1</v>
      </c>
      <c r="AE540" s="26">
        <v>0</v>
      </c>
      <c r="AF540" s="26">
        <v>0</v>
      </c>
      <c r="AG540" s="26">
        <v>0</v>
      </c>
      <c r="AH540" s="26">
        <v>0</v>
      </c>
      <c r="AI540" s="26">
        <v>0</v>
      </c>
      <c r="AJ540" s="18" t="s">
        <v>128</v>
      </c>
      <c r="AK540" s="18" t="s">
        <v>76</v>
      </c>
      <c r="AL540" s="21" t="s">
        <v>1935</v>
      </c>
      <c r="AM540" s="19">
        <f t="shared" si="173"/>
        <v>3</v>
      </c>
      <c r="AN540" s="26">
        <v>1</v>
      </c>
      <c r="AO540" s="26">
        <v>1</v>
      </c>
      <c r="AP540" s="26">
        <v>1</v>
      </c>
      <c r="AQ540" s="26">
        <v>1</v>
      </c>
      <c r="AR540" s="26">
        <v>1</v>
      </c>
      <c r="AS540" s="26">
        <v>0</v>
      </c>
      <c r="AT540" s="19">
        <v>-2</v>
      </c>
      <c r="AU540" s="26">
        <v>-3</v>
      </c>
      <c r="AV540" s="26">
        <v>0</v>
      </c>
      <c r="AW540" s="26">
        <v>0</v>
      </c>
      <c r="AX540" s="19">
        <v>0</v>
      </c>
      <c r="AY540" s="19">
        <v>0</v>
      </c>
      <c r="AZ540" s="26">
        <v>1</v>
      </c>
      <c r="BA540" s="26">
        <v>1</v>
      </c>
      <c r="BB540" s="26">
        <v>-1</v>
      </c>
      <c r="BC540" s="26">
        <v>1</v>
      </c>
      <c r="BD540" s="28"/>
      <c r="BE540" s="20"/>
      <c r="BF540" s="18" t="s">
        <v>1936</v>
      </c>
      <c r="BG540" s="20"/>
      <c r="BH540" s="26"/>
      <c r="BI540" s="26">
        <v>1</v>
      </c>
      <c r="BJ540" s="26">
        <v>0</v>
      </c>
      <c r="BK540" s="26"/>
      <c r="BL540" s="26"/>
      <c r="BM540" s="26"/>
      <c r="BN540" s="20"/>
      <c r="BO540" s="20"/>
    </row>
    <row r="541" spans="1:67" ht="48" hidden="1" x14ac:dyDescent="0.2">
      <c r="A541" s="18" t="s">
        <v>248</v>
      </c>
      <c r="B541" s="20"/>
      <c r="C541" s="21" t="s">
        <v>1995</v>
      </c>
      <c r="D541" s="18" t="s">
        <v>124</v>
      </c>
      <c r="E541" s="18" t="s">
        <v>183</v>
      </c>
      <c r="F541" s="19">
        <v>1</v>
      </c>
      <c r="G541" s="19">
        <v>0</v>
      </c>
      <c r="H541" s="19">
        <v>0</v>
      </c>
      <c r="I541" s="20"/>
      <c r="J541" s="21" t="s">
        <v>1077</v>
      </c>
      <c r="K541" s="43"/>
      <c r="L541" s="21" t="s">
        <v>1938</v>
      </c>
      <c r="M541" s="25"/>
      <c r="N541" s="24">
        <f t="shared" si="169"/>
        <v>1986</v>
      </c>
      <c r="O541" s="25">
        <v>31776</v>
      </c>
      <c r="P541" s="23" t="s">
        <v>75</v>
      </c>
      <c r="Q541" s="23" t="s">
        <v>75</v>
      </c>
      <c r="R541" s="23" t="s">
        <v>75</v>
      </c>
      <c r="S541" s="23" t="s">
        <v>75</v>
      </c>
      <c r="T541" s="23" t="s">
        <v>75</v>
      </c>
      <c r="U541" s="23" t="s">
        <v>75</v>
      </c>
      <c r="V541" s="26">
        <v>1</v>
      </c>
      <c r="W541" s="19">
        <f t="shared" si="170"/>
        <v>0</v>
      </c>
      <c r="X541" s="19">
        <f t="shared" si="171"/>
        <v>0</v>
      </c>
      <c r="Y541" s="19">
        <f t="shared" si="172"/>
        <v>0</v>
      </c>
      <c r="Z541" s="26">
        <v>-1</v>
      </c>
      <c r="AA541" s="19">
        <v>-2</v>
      </c>
      <c r="AB541" s="26">
        <v>0</v>
      </c>
      <c r="AC541" s="26">
        <v>0</v>
      </c>
      <c r="AD541" s="26">
        <v>1</v>
      </c>
      <c r="AE541" s="26">
        <v>0</v>
      </c>
      <c r="AF541" s="26">
        <v>0</v>
      </c>
      <c r="AG541" s="26">
        <v>0</v>
      </c>
      <c r="AH541" s="26">
        <v>0</v>
      </c>
      <c r="AI541" s="26">
        <v>0</v>
      </c>
      <c r="AJ541" s="18" t="s">
        <v>128</v>
      </c>
      <c r="AK541" s="18" t="s">
        <v>76</v>
      </c>
      <c r="AL541" s="21" t="s">
        <v>1935</v>
      </c>
      <c r="AM541" s="19">
        <f t="shared" si="173"/>
        <v>3</v>
      </c>
      <c r="AN541" s="26">
        <v>1</v>
      </c>
      <c r="AO541" s="26">
        <v>1</v>
      </c>
      <c r="AP541" s="26">
        <v>1</v>
      </c>
      <c r="AQ541" s="26">
        <v>1</v>
      </c>
      <c r="AR541" s="26">
        <v>1</v>
      </c>
      <c r="AS541" s="26">
        <v>0</v>
      </c>
      <c r="AT541" s="19">
        <v>-2</v>
      </c>
      <c r="AU541" s="26">
        <v>-3</v>
      </c>
      <c r="AV541" s="26">
        <v>0</v>
      </c>
      <c r="AW541" s="26">
        <v>0</v>
      </c>
      <c r="AX541" s="19">
        <v>0</v>
      </c>
      <c r="AY541" s="19">
        <v>0</v>
      </c>
      <c r="AZ541" s="26">
        <v>1</v>
      </c>
      <c r="BA541" s="26">
        <v>1</v>
      </c>
      <c r="BB541" s="26">
        <v>-1</v>
      </c>
      <c r="BC541" s="26">
        <v>1</v>
      </c>
      <c r="BD541" s="28"/>
      <c r="BE541" s="20"/>
      <c r="BF541" s="18" t="s">
        <v>1936</v>
      </c>
      <c r="BG541" s="20"/>
      <c r="BH541" s="26"/>
      <c r="BI541" s="26">
        <v>1</v>
      </c>
      <c r="BJ541" s="26">
        <v>0</v>
      </c>
      <c r="BK541" s="26"/>
      <c r="BL541" s="26"/>
      <c r="BM541" s="26"/>
      <c r="BN541" s="20"/>
      <c r="BO541" s="20"/>
    </row>
    <row r="542" spans="1:67" ht="64" hidden="1" x14ac:dyDescent="0.2">
      <c r="A542" s="17" t="s">
        <v>78</v>
      </c>
      <c r="B542" s="42"/>
      <c r="C542" s="64" t="s">
        <v>2413</v>
      </c>
      <c r="D542" s="18" t="s">
        <v>409</v>
      </c>
      <c r="E542" s="18" t="s">
        <v>302</v>
      </c>
      <c r="F542" s="19">
        <v>1</v>
      </c>
      <c r="G542" s="19">
        <v>0</v>
      </c>
      <c r="H542" s="19">
        <v>0</v>
      </c>
      <c r="I542" s="20"/>
      <c r="J542" s="21" t="s">
        <v>472</v>
      </c>
      <c r="K542" s="22" t="s">
        <v>2311</v>
      </c>
      <c r="L542" s="18" t="s">
        <v>2312</v>
      </c>
      <c r="M542" s="25"/>
      <c r="N542" s="24">
        <f t="shared" si="169"/>
        <v>1992</v>
      </c>
      <c r="O542" s="25">
        <v>33604</v>
      </c>
      <c r="P542" s="23" t="s">
        <v>75</v>
      </c>
      <c r="Q542" s="23" t="s">
        <v>75</v>
      </c>
      <c r="R542" s="23" t="s">
        <v>75</v>
      </c>
      <c r="S542" s="23" t="s">
        <v>75</v>
      </c>
      <c r="T542" s="23" t="s">
        <v>75</v>
      </c>
      <c r="U542" s="23" t="s">
        <v>75</v>
      </c>
      <c r="V542" s="26">
        <v>1</v>
      </c>
      <c r="W542" s="19">
        <f t="shared" si="170"/>
        <v>0</v>
      </c>
      <c r="X542" s="19">
        <f t="shared" si="171"/>
        <v>0</v>
      </c>
      <c r="Y542" s="19">
        <f t="shared" si="172"/>
        <v>0</v>
      </c>
      <c r="Z542" s="26">
        <v>-1</v>
      </c>
      <c r="AA542" s="19">
        <v>-2</v>
      </c>
      <c r="AB542" s="26">
        <v>0</v>
      </c>
      <c r="AC542" s="26">
        <v>1</v>
      </c>
      <c r="AD542" s="26">
        <v>0</v>
      </c>
      <c r="AE542" s="26">
        <v>0</v>
      </c>
      <c r="AF542" s="26">
        <v>0</v>
      </c>
      <c r="AG542" s="19">
        <v>0</v>
      </c>
      <c r="AH542" s="26">
        <v>1</v>
      </c>
      <c r="AI542" s="26">
        <v>0</v>
      </c>
      <c r="AJ542" s="18" t="s">
        <v>97</v>
      </c>
      <c r="AK542" s="18" t="s">
        <v>77</v>
      </c>
      <c r="AL542" s="21" t="s">
        <v>2313</v>
      </c>
      <c r="AM542" s="19">
        <v>4</v>
      </c>
      <c r="AN542" s="26">
        <v>-1</v>
      </c>
      <c r="AO542" s="26">
        <v>-1</v>
      </c>
      <c r="AP542" s="26">
        <v>-1</v>
      </c>
      <c r="AQ542" s="26">
        <v>-1</v>
      </c>
      <c r="AR542" s="26">
        <v>-1</v>
      </c>
      <c r="AS542" s="26">
        <v>0</v>
      </c>
      <c r="AT542" s="19">
        <v>-2</v>
      </c>
      <c r="AU542" s="26">
        <v>-3</v>
      </c>
      <c r="AV542" s="26">
        <v>0</v>
      </c>
      <c r="AW542" s="26">
        <v>0</v>
      </c>
      <c r="AX542" s="19">
        <v>0</v>
      </c>
      <c r="AY542" s="19">
        <v>0</v>
      </c>
      <c r="AZ542" s="26">
        <v>1</v>
      </c>
      <c r="BA542" s="26">
        <v>1</v>
      </c>
      <c r="BB542" s="26">
        <v>-1</v>
      </c>
      <c r="BC542" s="26">
        <v>-1</v>
      </c>
      <c r="BD542" s="28"/>
      <c r="BE542" s="20"/>
      <c r="BF542" s="26"/>
      <c r="BG542" s="26"/>
      <c r="BH542" s="26"/>
      <c r="BI542" s="26">
        <v>1</v>
      </c>
      <c r="BJ542" s="26">
        <v>-1</v>
      </c>
      <c r="BK542" s="26"/>
      <c r="BL542" s="26"/>
      <c r="BM542" s="26"/>
      <c r="BN542" s="20"/>
      <c r="BO542" s="20"/>
    </row>
    <row r="543" spans="1:67" ht="64" hidden="1" x14ac:dyDescent="0.2">
      <c r="A543" s="17" t="s">
        <v>3373</v>
      </c>
      <c r="B543" s="42"/>
      <c r="C543" s="64" t="s">
        <v>2413</v>
      </c>
      <c r="D543" s="384" t="s">
        <v>2875</v>
      </c>
      <c r="E543" s="384" t="s">
        <v>210</v>
      </c>
      <c r="F543" s="19">
        <v>1</v>
      </c>
      <c r="G543" s="19">
        <v>1</v>
      </c>
      <c r="H543" s="19">
        <v>1</v>
      </c>
      <c r="I543" s="20"/>
      <c r="J543" s="375" t="s">
        <v>472</v>
      </c>
      <c r="K543" s="22"/>
      <c r="L543" s="375" t="s">
        <v>3384</v>
      </c>
      <c r="M543" s="512">
        <v>1992</v>
      </c>
      <c r="N543" s="24">
        <v>2008</v>
      </c>
      <c r="O543" s="508">
        <v>39448</v>
      </c>
      <c r="P543" s="404" t="s">
        <v>75</v>
      </c>
      <c r="Q543" s="404" t="s">
        <v>75</v>
      </c>
      <c r="R543" s="404" t="s">
        <v>75</v>
      </c>
      <c r="S543" s="404" t="s">
        <v>75</v>
      </c>
      <c r="T543" s="404" t="s">
        <v>75</v>
      </c>
      <c r="U543" s="404" t="s">
        <v>75</v>
      </c>
      <c r="V543" s="19">
        <v>1</v>
      </c>
      <c r="W543" s="19">
        <v>0</v>
      </c>
      <c r="X543" s="19">
        <v>0</v>
      </c>
      <c r="Y543" s="19">
        <v>0</v>
      </c>
      <c r="Z543" s="19">
        <v>-1</v>
      </c>
      <c r="AA543" s="19">
        <v>-2</v>
      </c>
      <c r="AB543" s="26">
        <v>0</v>
      </c>
      <c r="AC543" s="26">
        <v>0</v>
      </c>
      <c r="AD543" s="68">
        <v>1</v>
      </c>
      <c r="AE543" s="26">
        <v>0</v>
      </c>
      <c r="AF543" s="26">
        <v>0</v>
      </c>
      <c r="AG543" s="19">
        <v>0</v>
      </c>
      <c r="AH543" s="26">
        <v>-1</v>
      </c>
      <c r="AI543" s="19">
        <v>0</v>
      </c>
      <c r="AJ543" s="384" t="s">
        <v>97</v>
      </c>
      <c r="AK543" s="384" t="s">
        <v>139</v>
      </c>
      <c r="AL543" s="375" t="s">
        <v>3603</v>
      </c>
      <c r="AM543" s="19">
        <v>5</v>
      </c>
      <c r="AN543" s="26">
        <v>-2</v>
      </c>
      <c r="AO543" s="26">
        <v>-2</v>
      </c>
      <c r="AP543" s="26">
        <v>-2</v>
      </c>
      <c r="AQ543" s="26">
        <v>-2</v>
      </c>
      <c r="AR543" s="26">
        <v>-2</v>
      </c>
      <c r="AS543" s="26">
        <v>0</v>
      </c>
      <c r="AT543" s="19">
        <v>-2</v>
      </c>
      <c r="AU543" s="26">
        <v>-3</v>
      </c>
      <c r="AV543" s="26">
        <v>0</v>
      </c>
      <c r="AW543" s="26">
        <v>0</v>
      </c>
      <c r="AX543" s="19">
        <v>0</v>
      </c>
      <c r="AY543" s="19">
        <v>0</v>
      </c>
      <c r="AZ543" s="26">
        <v>-1</v>
      </c>
      <c r="BA543" s="26">
        <v>-1</v>
      </c>
      <c r="BB543" s="26">
        <v>-1</v>
      </c>
      <c r="BC543" s="26">
        <v>-1</v>
      </c>
      <c r="BD543" s="28"/>
      <c r="BE543" s="20"/>
      <c r="BF543" s="26"/>
      <c r="BG543" s="26"/>
      <c r="BH543" s="26"/>
      <c r="BI543" s="26"/>
      <c r="BJ543" s="26"/>
      <c r="BK543" s="26"/>
      <c r="BL543" s="26"/>
      <c r="BM543" s="26"/>
      <c r="BN543" s="20"/>
      <c r="BO543" s="20"/>
    </row>
    <row r="544" spans="1:67" ht="48" hidden="1" x14ac:dyDescent="0.2">
      <c r="A544" s="18" t="s">
        <v>248</v>
      </c>
      <c r="B544" s="20"/>
      <c r="C544" s="21" t="s">
        <v>1996</v>
      </c>
      <c r="D544" s="18" t="s">
        <v>124</v>
      </c>
      <c r="E544" s="18" t="s">
        <v>183</v>
      </c>
      <c r="F544" s="19">
        <v>1</v>
      </c>
      <c r="G544" s="19">
        <v>0</v>
      </c>
      <c r="H544" s="19">
        <v>0</v>
      </c>
      <c r="I544" s="20"/>
      <c r="J544" s="21" t="s">
        <v>1077</v>
      </c>
      <c r="K544" s="43"/>
      <c r="L544" s="21" t="s">
        <v>1938</v>
      </c>
      <c r="M544" s="25"/>
      <c r="N544" s="24">
        <f t="shared" ref="N544:N554" si="174">YEAR(IF(AND(O544&lt;&gt;"NA",O544&lt;&gt;""),O544,IF(AND(P544&lt;&gt;"NA",P544&lt;&gt;""),P544,IF(AND(Q544&lt;&gt;"NA",Q544&lt;&gt;""),Q544,IF(AND(R544&lt;&gt;"NA",R544&lt;&gt;""),R544,S544)))))</f>
        <v>1986</v>
      </c>
      <c r="O544" s="25">
        <v>31776</v>
      </c>
      <c r="P544" s="23" t="s">
        <v>75</v>
      </c>
      <c r="Q544" s="23" t="s">
        <v>75</v>
      </c>
      <c r="R544" s="23" t="s">
        <v>75</v>
      </c>
      <c r="S544" s="23" t="s">
        <v>75</v>
      </c>
      <c r="T544" s="23" t="s">
        <v>75</v>
      </c>
      <c r="U544" s="23" t="s">
        <v>75</v>
      </c>
      <c r="V544" s="26">
        <v>1</v>
      </c>
      <c r="W544" s="19">
        <f t="shared" ref="W544:W554" si="175">IF(OR(AND(Q544&lt;&gt;"NA",Q544&lt;&gt;""),AND(S544&lt;&gt;"NA",S544&lt;&gt;""),AND(T544&lt;&gt;"NA",T544&lt;&gt;"")),1,0)</f>
        <v>0</v>
      </c>
      <c r="X544" s="19">
        <f t="shared" ref="X544:X554" si="176">IF(OR(AND(S544&lt;&gt;"NA",S544&lt;&gt;""),Y544=1),1,0)</f>
        <v>0</v>
      </c>
      <c r="Y544" s="19">
        <f t="shared" ref="Y544:Y554" si="177">IF(AND(T544&lt;&gt;"NA",T544&lt;&gt;""),1,0)</f>
        <v>0</v>
      </c>
      <c r="Z544" s="26">
        <v>-1</v>
      </c>
      <c r="AA544" s="19">
        <v>-2</v>
      </c>
      <c r="AB544" s="26">
        <v>0</v>
      </c>
      <c r="AC544" s="26">
        <v>0</v>
      </c>
      <c r="AD544" s="26">
        <v>1</v>
      </c>
      <c r="AE544" s="26">
        <v>0</v>
      </c>
      <c r="AF544" s="26">
        <v>0</v>
      </c>
      <c r="AG544" s="26">
        <v>0</v>
      </c>
      <c r="AH544" s="26">
        <v>0</v>
      </c>
      <c r="AI544" s="26">
        <v>0</v>
      </c>
      <c r="AJ544" s="18" t="s">
        <v>128</v>
      </c>
      <c r="AK544" s="18" t="s">
        <v>76</v>
      </c>
      <c r="AL544" s="21" t="s">
        <v>1935</v>
      </c>
      <c r="AM544" s="19">
        <f t="shared" ref="AM544:AM553" si="178">IF(AND(AN544=1,AO544=1),3,IF(AND(AN544=1,OR(AO544=0,AO544=-1)),1,IF(AND(OR(AN544=0,AN544=-1),AO544=1),2,IF(AND(AN544=0,AN544=-1),OR(AO544=0,AO544=-1),4))))</f>
        <v>3</v>
      </c>
      <c r="AN544" s="26">
        <v>1</v>
      </c>
      <c r="AO544" s="26">
        <v>1</v>
      </c>
      <c r="AP544" s="26">
        <v>1</v>
      </c>
      <c r="AQ544" s="26">
        <v>1</v>
      </c>
      <c r="AR544" s="26">
        <v>1</v>
      </c>
      <c r="AS544" s="26">
        <v>0</v>
      </c>
      <c r="AT544" s="19">
        <v>-2</v>
      </c>
      <c r="AU544" s="26">
        <v>-3</v>
      </c>
      <c r="AV544" s="26">
        <v>0</v>
      </c>
      <c r="AW544" s="26">
        <v>0</v>
      </c>
      <c r="AX544" s="19">
        <v>0</v>
      </c>
      <c r="AY544" s="19">
        <v>0</v>
      </c>
      <c r="AZ544" s="26">
        <v>1</v>
      </c>
      <c r="BA544" s="26">
        <v>1</v>
      </c>
      <c r="BB544" s="26">
        <v>-1</v>
      </c>
      <c r="BC544" s="26">
        <v>1</v>
      </c>
      <c r="BD544" s="28"/>
      <c r="BE544" s="20"/>
      <c r="BF544" s="18" t="s">
        <v>1936</v>
      </c>
      <c r="BG544" s="20"/>
      <c r="BH544" s="26"/>
      <c r="BI544" s="26">
        <v>1</v>
      </c>
      <c r="BJ544" s="26">
        <v>0</v>
      </c>
      <c r="BK544" s="26"/>
      <c r="BL544" s="26"/>
      <c r="BM544" s="26"/>
      <c r="BN544" s="20"/>
      <c r="BO544" s="20"/>
    </row>
    <row r="545" spans="1:67" ht="48" hidden="1" x14ac:dyDescent="0.2">
      <c r="A545" s="18" t="s">
        <v>248</v>
      </c>
      <c r="B545" s="20"/>
      <c r="C545" s="21" t="s">
        <v>1997</v>
      </c>
      <c r="D545" s="18" t="s">
        <v>124</v>
      </c>
      <c r="E545" s="18" t="s">
        <v>183</v>
      </c>
      <c r="F545" s="19">
        <v>1</v>
      </c>
      <c r="G545" s="19">
        <v>0</v>
      </c>
      <c r="H545" s="19">
        <v>0</v>
      </c>
      <c r="I545" s="20"/>
      <c r="J545" s="21" t="s">
        <v>1077</v>
      </c>
      <c r="K545" s="43"/>
      <c r="L545" s="21" t="s">
        <v>1938</v>
      </c>
      <c r="M545" s="25"/>
      <c r="N545" s="24">
        <f t="shared" si="174"/>
        <v>1986</v>
      </c>
      <c r="O545" s="25">
        <v>31776</v>
      </c>
      <c r="P545" s="23" t="s">
        <v>75</v>
      </c>
      <c r="Q545" s="23" t="s">
        <v>75</v>
      </c>
      <c r="R545" s="23" t="s">
        <v>75</v>
      </c>
      <c r="S545" s="23" t="s">
        <v>75</v>
      </c>
      <c r="T545" s="23" t="s">
        <v>75</v>
      </c>
      <c r="U545" s="23" t="s">
        <v>75</v>
      </c>
      <c r="V545" s="26">
        <v>1</v>
      </c>
      <c r="W545" s="19">
        <f t="shared" si="175"/>
        <v>0</v>
      </c>
      <c r="X545" s="19">
        <f t="shared" si="176"/>
        <v>0</v>
      </c>
      <c r="Y545" s="19">
        <f t="shared" si="177"/>
        <v>0</v>
      </c>
      <c r="Z545" s="26">
        <v>-1</v>
      </c>
      <c r="AA545" s="19">
        <v>-2</v>
      </c>
      <c r="AB545" s="26">
        <v>0</v>
      </c>
      <c r="AC545" s="26">
        <v>0</v>
      </c>
      <c r="AD545" s="26">
        <v>1</v>
      </c>
      <c r="AE545" s="26">
        <v>0</v>
      </c>
      <c r="AF545" s="26">
        <v>0</v>
      </c>
      <c r="AG545" s="26">
        <v>0</v>
      </c>
      <c r="AH545" s="26">
        <v>0</v>
      </c>
      <c r="AI545" s="26">
        <v>0</v>
      </c>
      <c r="AJ545" s="18" t="s">
        <v>128</v>
      </c>
      <c r="AK545" s="18" t="s">
        <v>76</v>
      </c>
      <c r="AL545" s="21" t="s">
        <v>1935</v>
      </c>
      <c r="AM545" s="19">
        <f t="shared" si="178"/>
        <v>3</v>
      </c>
      <c r="AN545" s="26">
        <v>1</v>
      </c>
      <c r="AO545" s="26">
        <v>1</v>
      </c>
      <c r="AP545" s="26">
        <v>1</v>
      </c>
      <c r="AQ545" s="26">
        <v>1</v>
      </c>
      <c r="AR545" s="26">
        <v>1</v>
      </c>
      <c r="AS545" s="26">
        <v>0</v>
      </c>
      <c r="AT545" s="19">
        <v>-2</v>
      </c>
      <c r="AU545" s="26">
        <v>-3</v>
      </c>
      <c r="AV545" s="26">
        <v>0</v>
      </c>
      <c r="AW545" s="26">
        <v>0</v>
      </c>
      <c r="AX545" s="19">
        <v>0</v>
      </c>
      <c r="AY545" s="19">
        <v>0</v>
      </c>
      <c r="AZ545" s="26">
        <v>1</v>
      </c>
      <c r="BA545" s="26">
        <v>1</v>
      </c>
      <c r="BB545" s="26">
        <v>-1</v>
      </c>
      <c r="BC545" s="26">
        <v>1</v>
      </c>
      <c r="BD545" s="28"/>
      <c r="BE545" s="20"/>
      <c r="BF545" s="18" t="s">
        <v>1936</v>
      </c>
      <c r="BG545" s="20"/>
      <c r="BH545" s="26"/>
      <c r="BI545" s="26">
        <v>1</v>
      </c>
      <c r="BJ545" s="26">
        <v>0</v>
      </c>
      <c r="BK545" s="26"/>
      <c r="BL545" s="26"/>
      <c r="BM545" s="26"/>
      <c r="BN545" s="20"/>
      <c r="BO545" s="20"/>
    </row>
    <row r="546" spans="1:67" ht="48" hidden="1" x14ac:dyDescent="0.2">
      <c r="A546" s="18" t="s">
        <v>248</v>
      </c>
      <c r="B546" s="20"/>
      <c r="C546" s="21" t="s">
        <v>1998</v>
      </c>
      <c r="D546" s="18" t="s">
        <v>124</v>
      </c>
      <c r="E546" s="18" t="s">
        <v>183</v>
      </c>
      <c r="F546" s="19">
        <v>1</v>
      </c>
      <c r="G546" s="19">
        <v>0</v>
      </c>
      <c r="H546" s="19">
        <v>0</v>
      </c>
      <c r="I546" s="20"/>
      <c r="J546" s="21" t="s">
        <v>1077</v>
      </c>
      <c r="K546" s="43"/>
      <c r="L546" s="21" t="s">
        <v>1938</v>
      </c>
      <c r="M546" s="25"/>
      <c r="N546" s="24">
        <f t="shared" si="174"/>
        <v>1986</v>
      </c>
      <c r="O546" s="25">
        <v>31776</v>
      </c>
      <c r="P546" s="23" t="s">
        <v>75</v>
      </c>
      <c r="Q546" s="23" t="s">
        <v>75</v>
      </c>
      <c r="R546" s="23" t="s">
        <v>75</v>
      </c>
      <c r="S546" s="23" t="s">
        <v>75</v>
      </c>
      <c r="T546" s="23" t="s">
        <v>75</v>
      </c>
      <c r="U546" s="23" t="s">
        <v>75</v>
      </c>
      <c r="V546" s="26">
        <v>1</v>
      </c>
      <c r="W546" s="19">
        <f t="shared" si="175"/>
        <v>0</v>
      </c>
      <c r="X546" s="19">
        <f t="shared" si="176"/>
        <v>0</v>
      </c>
      <c r="Y546" s="19">
        <f t="shared" si="177"/>
        <v>0</v>
      </c>
      <c r="Z546" s="26">
        <v>-1</v>
      </c>
      <c r="AA546" s="19">
        <v>-2</v>
      </c>
      <c r="AB546" s="26">
        <v>0</v>
      </c>
      <c r="AC546" s="26">
        <v>0</v>
      </c>
      <c r="AD546" s="26">
        <v>1</v>
      </c>
      <c r="AE546" s="26">
        <v>0</v>
      </c>
      <c r="AF546" s="26">
        <v>0</v>
      </c>
      <c r="AG546" s="26">
        <v>0</v>
      </c>
      <c r="AH546" s="26">
        <v>0</v>
      </c>
      <c r="AI546" s="26">
        <v>0</v>
      </c>
      <c r="AJ546" s="18" t="s">
        <v>128</v>
      </c>
      <c r="AK546" s="18" t="s">
        <v>76</v>
      </c>
      <c r="AL546" s="21" t="s">
        <v>1935</v>
      </c>
      <c r="AM546" s="19">
        <f t="shared" si="178"/>
        <v>3</v>
      </c>
      <c r="AN546" s="26">
        <v>1</v>
      </c>
      <c r="AO546" s="26">
        <v>1</v>
      </c>
      <c r="AP546" s="26">
        <v>1</v>
      </c>
      <c r="AQ546" s="26">
        <v>1</v>
      </c>
      <c r="AR546" s="26">
        <v>1</v>
      </c>
      <c r="AS546" s="26">
        <v>0</v>
      </c>
      <c r="AT546" s="19">
        <v>-2</v>
      </c>
      <c r="AU546" s="26">
        <v>-3</v>
      </c>
      <c r="AV546" s="26">
        <v>0</v>
      </c>
      <c r="AW546" s="26">
        <v>0</v>
      </c>
      <c r="AX546" s="19">
        <v>0</v>
      </c>
      <c r="AY546" s="19">
        <v>0</v>
      </c>
      <c r="AZ546" s="26">
        <v>1</v>
      </c>
      <c r="BA546" s="26">
        <v>1</v>
      </c>
      <c r="BB546" s="26">
        <v>-1</v>
      </c>
      <c r="BC546" s="26">
        <v>1</v>
      </c>
      <c r="BD546" s="28"/>
      <c r="BE546" s="20"/>
      <c r="BF546" s="18" t="s">
        <v>1936</v>
      </c>
      <c r="BG546" s="20"/>
      <c r="BH546" s="26"/>
      <c r="BI546" s="26">
        <v>1</v>
      </c>
      <c r="BJ546" s="26">
        <v>0</v>
      </c>
      <c r="BK546" s="26"/>
      <c r="BL546" s="26"/>
      <c r="BM546" s="26"/>
      <c r="BN546" s="20"/>
      <c r="BO546" s="20"/>
    </row>
    <row r="547" spans="1:67" ht="48" hidden="1" x14ac:dyDescent="0.2">
      <c r="A547" s="18" t="s">
        <v>248</v>
      </c>
      <c r="B547" s="20"/>
      <c r="C547" s="21" t="s">
        <v>1999</v>
      </c>
      <c r="D547" s="18" t="s">
        <v>124</v>
      </c>
      <c r="E547" s="18" t="s">
        <v>183</v>
      </c>
      <c r="F547" s="19">
        <v>1</v>
      </c>
      <c r="G547" s="19">
        <v>0</v>
      </c>
      <c r="H547" s="19">
        <v>0</v>
      </c>
      <c r="I547" s="20"/>
      <c r="J547" s="21" t="s">
        <v>1077</v>
      </c>
      <c r="K547" s="43"/>
      <c r="L547" s="21" t="s">
        <v>1938</v>
      </c>
      <c r="M547" s="25"/>
      <c r="N547" s="24">
        <f t="shared" si="174"/>
        <v>1986</v>
      </c>
      <c r="O547" s="25">
        <v>31776</v>
      </c>
      <c r="P547" s="23" t="s">
        <v>75</v>
      </c>
      <c r="Q547" s="23" t="s">
        <v>75</v>
      </c>
      <c r="R547" s="23" t="s">
        <v>75</v>
      </c>
      <c r="S547" s="23" t="s">
        <v>75</v>
      </c>
      <c r="T547" s="23" t="s">
        <v>75</v>
      </c>
      <c r="U547" s="23" t="s">
        <v>75</v>
      </c>
      <c r="V547" s="26">
        <v>1</v>
      </c>
      <c r="W547" s="19">
        <f t="shared" si="175"/>
        <v>0</v>
      </c>
      <c r="X547" s="19">
        <f t="shared" si="176"/>
        <v>0</v>
      </c>
      <c r="Y547" s="19">
        <f t="shared" si="177"/>
        <v>0</v>
      </c>
      <c r="Z547" s="26">
        <v>-1</v>
      </c>
      <c r="AA547" s="19">
        <v>-2</v>
      </c>
      <c r="AB547" s="26">
        <v>0</v>
      </c>
      <c r="AC547" s="26">
        <v>0</v>
      </c>
      <c r="AD547" s="26">
        <v>1</v>
      </c>
      <c r="AE547" s="26">
        <v>0</v>
      </c>
      <c r="AF547" s="26">
        <v>0</v>
      </c>
      <c r="AG547" s="26">
        <v>0</v>
      </c>
      <c r="AH547" s="26">
        <v>0</v>
      </c>
      <c r="AI547" s="26">
        <v>0</v>
      </c>
      <c r="AJ547" s="18" t="s">
        <v>128</v>
      </c>
      <c r="AK547" s="18" t="s">
        <v>76</v>
      </c>
      <c r="AL547" s="21" t="s">
        <v>1935</v>
      </c>
      <c r="AM547" s="19">
        <f t="shared" si="178"/>
        <v>3</v>
      </c>
      <c r="AN547" s="26">
        <v>1</v>
      </c>
      <c r="AO547" s="26">
        <v>1</v>
      </c>
      <c r="AP547" s="26">
        <v>1</v>
      </c>
      <c r="AQ547" s="26">
        <v>1</v>
      </c>
      <c r="AR547" s="26">
        <v>1</v>
      </c>
      <c r="AS547" s="26">
        <v>0</v>
      </c>
      <c r="AT547" s="19">
        <v>-2</v>
      </c>
      <c r="AU547" s="26">
        <v>-3</v>
      </c>
      <c r="AV547" s="26">
        <v>0</v>
      </c>
      <c r="AW547" s="26">
        <v>0</v>
      </c>
      <c r="AX547" s="19">
        <v>0</v>
      </c>
      <c r="AY547" s="19">
        <v>0</v>
      </c>
      <c r="AZ547" s="26">
        <v>1</v>
      </c>
      <c r="BA547" s="26">
        <v>1</v>
      </c>
      <c r="BB547" s="26">
        <v>-1</v>
      </c>
      <c r="BC547" s="26">
        <v>1</v>
      </c>
      <c r="BD547" s="28"/>
      <c r="BE547" s="20"/>
      <c r="BF547" s="18" t="s">
        <v>1936</v>
      </c>
      <c r="BG547" s="20"/>
      <c r="BH547" s="26"/>
      <c r="BI547" s="26">
        <v>1</v>
      </c>
      <c r="BJ547" s="26">
        <v>0</v>
      </c>
      <c r="BK547" s="26"/>
      <c r="BL547" s="26"/>
      <c r="BM547" s="26"/>
      <c r="BN547" s="20"/>
      <c r="BO547" s="20"/>
    </row>
    <row r="548" spans="1:67" ht="48" hidden="1" x14ac:dyDescent="0.2">
      <c r="A548" s="18" t="s">
        <v>248</v>
      </c>
      <c r="B548" s="20"/>
      <c r="C548" s="21" t="s">
        <v>2000</v>
      </c>
      <c r="D548" s="18" t="s">
        <v>124</v>
      </c>
      <c r="E548" s="18" t="s">
        <v>183</v>
      </c>
      <c r="F548" s="19">
        <v>1</v>
      </c>
      <c r="G548" s="19">
        <v>0</v>
      </c>
      <c r="H548" s="19">
        <v>0</v>
      </c>
      <c r="I548" s="20"/>
      <c r="J548" s="21" t="s">
        <v>1077</v>
      </c>
      <c r="K548" s="43"/>
      <c r="L548" s="21" t="s">
        <v>1938</v>
      </c>
      <c r="M548" s="25"/>
      <c r="N548" s="24">
        <f t="shared" si="174"/>
        <v>1986</v>
      </c>
      <c r="O548" s="25">
        <v>31776</v>
      </c>
      <c r="P548" s="23" t="s">
        <v>75</v>
      </c>
      <c r="Q548" s="23" t="s">
        <v>75</v>
      </c>
      <c r="R548" s="23" t="s">
        <v>75</v>
      </c>
      <c r="S548" s="23" t="s">
        <v>75</v>
      </c>
      <c r="T548" s="23" t="s">
        <v>75</v>
      </c>
      <c r="U548" s="23" t="s">
        <v>75</v>
      </c>
      <c r="V548" s="26">
        <v>1</v>
      </c>
      <c r="W548" s="19">
        <f t="shared" si="175"/>
        <v>0</v>
      </c>
      <c r="X548" s="19">
        <f t="shared" si="176"/>
        <v>0</v>
      </c>
      <c r="Y548" s="19">
        <f t="shared" si="177"/>
        <v>0</v>
      </c>
      <c r="Z548" s="26">
        <v>-1</v>
      </c>
      <c r="AA548" s="19">
        <v>-2</v>
      </c>
      <c r="AB548" s="26">
        <v>0</v>
      </c>
      <c r="AC548" s="26">
        <v>0</v>
      </c>
      <c r="AD548" s="26">
        <v>1</v>
      </c>
      <c r="AE548" s="26">
        <v>0</v>
      </c>
      <c r="AF548" s="26">
        <v>0</v>
      </c>
      <c r="AG548" s="26">
        <v>0</v>
      </c>
      <c r="AH548" s="26">
        <v>0</v>
      </c>
      <c r="AI548" s="26">
        <v>0</v>
      </c>
      <c r="AJ548" s="18" t="s">
        <v>128</v>
      </c>
      <c r="AK548" s="18" t="s">
        <v>76</v>
      </c>
      <c r="AL548" s="21" t="s">
        <v>1935</v>
      </c>
      <c r="AM548" s="19">
        <f t="shared" si="178"/>
        <v>3</v>
      </c>
      <c r="AN548" s="26">
        <v>1</v>
      </c>
      <c r="AO548" s="26">
        <v>1</v>
      </c>
      <c r="AP548" s="26">
        <v>1</v>
      </c>
      <c r="AQ548" s="26">
        <v>1</v>
      </c>
      <c r="AR548" s="26">
        <v>1</v>
      </c>
      <c r="AS548" s="26">
        <v>0</v>
      </c>
      <c r="AT548" s="19">
        <v>-2</v>
      </c>
      <c r="AU548" s="26">
        <v>-3</v>
      </c>
      <c r="AV548" s="26">
        <v>0</v>
      </c>
      <c r="AW548" s="26">
        <v>0</v>
      </c>
      <c r="AX548" s="19">
        <v>0</v>
      </c>
      <c r="AY548" s="19">
        <v>0</v>
      </c>
      <c r="AZ548" s="26">
        <v>1</v>
      </c>
      <c r="BA548" s="26">
        <v>1</v>
      </c>
      <c r="BB548" s="26">
        <v>-1</v>
      </c>
      <c r="BC548" s="26">
        <v>1</v>
      </c>
      <c r="BD548" s="28"/>
      <c r="BE548" s="20"/>
      <c r="BF548" s="18" t="s">
        <v>1936</v>
      </c>
      <c r="BG548" s="20"/>
      <c r="BH548" s="26"/>
      <c r="BI548" s="26">
        <v>1</v>
      </c>
      <c r="BJ548" s="26">
        <v>0</v>
      </c>
      <c r="BK548" s="26"/>
      <c r="BL548" s="26"/>
      <c r="BM548" s="26"/>
      <c r="BN548" s="20"/>
      <c r="BO548" s="20"/>
    </row>
    <row r="549" spans="1:67" ht="48" hidden="1" x14ac:dyDescent="0.2">
      <c r="A549" s="18" t="s">
        <v>248</v>
      </c>
      <c r="B549" s="20"/>
      <c r="C549" s="21" t="s">
        <v>2001</v>
      </c>
      <c r="D549" s="18" t="s">
        <v>124</v>
      </c>
      <c r="E549" s="18" t="s">
        <v>183</v>
      </c>
      <c r="F549" s="19">
        <v>1</v>
      </c>
      <c r="G549" s="19">
        <v>0</v>
      </c>
      <c r="H549" s="19">
        <v>0</v>
      </c>
      <c r="I549" s="20"/>
      <c r="J549" s="21" t="s">
        <v>1077</v>
      </c>
      <c r="K549" s="43"/>
      <c r="L549" s="21" t="s">
        <v>1938</v>
      </c>
      <c r="M549" s="25"/>
      <c r="N549" s="24">
        <f t="shared" si="174"/>
        <v>1986</v>
      </c>
      <c r="O549" s="25">
        <v>31776</v>
      </c>
      <c r="P549" s="23" t="s">
        <v>75</v>
      </c>
      <c r="Q549" s="23" t="s">
        <v>75</v>
      </c>
      <c r="R549" s="23" t="s">
        <v>75</v>
      </c>
      <c r="S549" s="23" t="s">
        <v>75</v>
      </c>
      <c r="T549" s="23" t="s">
        <v>75</v>
      </c>
      <c r="U549" s="23" t="s">
        <v>75</v>
      </c>
      <c r="V549" s="26">
        <v>1</v>
      </c>
      <c r="W549" s="19">
        <f t="shared" si="175"/>
        <v>0</v>
      </c>
      <c r="X549" s="19">
        <f t="shared" si="176"/>
        <v>0</v>
      </c>
      <c r="Y549" s="19">
        <f t="shared" si="177"/>
        <v>0</v>
      </c>
      <c r="Z549" s="26">
        <v>-1</v>
      </c>
      <c r="AA549" s="19">
        <v>-2</v>
      </c>
      <c r="AB549" s="26">
        <v>0</v>
      </c>
      <c r="AC549" s="26">
        <v>0</v>
      </c>
      <c r="AD549" s="26">
        <v>1</v>
      </c>
      <c r="AE549" s="26">
        <v>0</v>
      </c>
      <c r="AF549" s="26">
        <v>0</v>
      </c>
      <c r="AG549" s="26">
        <v>0</v>
      </c>
      <c r="AH549" s="26">
        <v>0</v>
      </c>
      <c r="AI549" s="26">
        <v>0</v>
      </c>
      <c r="AJ549" s="18" t="s">
        <v>128</v>
      </c>
      <c r="AK549" s="18" t="s">
        <v>76</v>
      </c>
      <c r="AL549" s="21" t="s">
        <v>1935</v>
      </c>
      <c r="AM549" s="19">
        <f t="shared" si="178"/>
        <v>3</v>
      </c>
      <c r="AN549" s="26">
        <v>1</v>
      </c>
      <c r="AO549" s="26">
        <v>1</v>
      </c>
      <c r="AP549" s="26">
        <v>1</v>
      </c>
      <c r="AQ549" s="26">
        <v>1</v>
      </c>
      <c r="AR549" s="26">
        <v>1</v>
      </c>
      <c r="AS549" s="26">
        <v>0</v>
      </c>
      <c r="AT549" s="19">
        <v>-2</v>
      </c>
      <c r="AU549" s="26">
        <v>-3</v>
      </c>
      <c r="AV549" s="26">
        <v>0</v>
      </c>
      <c r="AW549" s="26">
        <v>0</v>
      </c>
      <c r="AX549" s="19">
        <v>0</v>
      </c>
      <c r="AY549" s="19">
        <v>0</v>
      </c>
      <c r="AZ549" s="26">
        <v>1</v>
      </c>
      <c r="BA549" s="26">
        <v>1</v>
      </c>
      <c r="BB549" s="26">
        <v>-1</v>
      </c>
      <c r="BC549" s="26">
        <v>1</v>
      </c>
      <c r="BD549" s="28"/>
      <c r="BE549" s="20"/>
      <c r="BF549" s="18" t="s">
        <v>1936</v>
      </c>
      <c r="BG549" s="20"/>
      <c r="BH549" s="26"/>
      <c r="BI549" s="26">
        <v>1</v>
      </c>
      <c r="BJ549" s="26">
        <v>0</v>
      </c>
      <c r="BK549" s="26"/>
      <c r="BL549" s="26"/>
      <c r="BM549" s="26"/>
      <c r="BN549" s="20"/>
      <c r="BO549" s="20"/>
    </row>
    <row r="550" spans="1:67" ht="48" hidden="1" x14ac:dyDescent="0.2">
      <c r="A550" s="18" t="s">
        <v>248</v>
      </c>
      <c r="B550" s="20"/>
      <c r="C550" s="21" t="s">
        <v>2002</v>
      </c>
      <c r="D550" s="18" t="s">
        <v>124</v>
      </c>
      <c r="E550" s="18" t="s">
        <v>183</v>
      </c>
      <c r="F550" s="19">
        <v>1</v>
      </c>
      <c r="G550" s="19">
        <v>0</v>
      </c>
      <c r="H550" s="19">
        <v>0</v>
      </c>
      <c r="I550" s="20"/>
      <c r="J550" s="21" t="s">
        <v>1077</v>
      </c>
      <c r="K550" s="43"/>
      <c r="L550" s="21" t="s">
        <v>1938</v>
      </c>
      <c r="M550" s="25"/>
      <c r="N550" s="24">
        <f t="shared" si="174"/>
        <v>1986</v>
      </c>
      <c r="O550" s="25">
        <v>31776</v>
      </c>
      <c r="P550" s="23" t="s">
        <v>75</v>
      </c>
      <c r="Q550" s="23" t="s">
        <v>75</v>
      </c>
      <c r="R550" s="23" t="s">
        <v>75</v>
      </c>
      <c r="S550" s="23" t="s">
        <v>75</v>
      </c>
      <c r="T550" s="23" t="s">
        <v>75</v>
      </c>
      <c r="U550" s="23" t="s">
        <v>75</v>
      </c>
      <c r="V550" s="26">
        <v>1</v>
      </c>
      <c r="W550" s="19">
        <f t="shared" si="175"/>
        <v>0</v>
      </c>
      <c r="X550" s="19">
        <f t="shared" si="176"/>
        <v>0</v>
      </c>
      <c r="Y550" s="19">
        <f t="shared" si="177"/>
        <v>0</v>
      </c>
      <c r="Z550" s="26">
        <v>-1</v>
      </c>
      <c r="AA550" s="19">
        <v>-2</v>
      </c>
      <c r="AB550" s="26">
        <v>0</v>
      </c>
      <c r="AC550" s="26">
        <v>0</v>
      </c>
      <c r="AD550" s="26">
        <v>1</v>
      </c>
      <c r="AE550" s="26">
        <v>0</v>
      </c>
      <c r="AF550" s="26">
        <v>0</v>
      </c>
      <c r="AG550" s="26">
        <v>0</v>
      </c>
      <c r="AH550" s="26">
        <v>0</v>
      </c>
      <c r="AI550" s="26">
        <v>0</v>
      </c>
      <c r="AJ550" s="18" t="s">
        <v>128</v>
      </c>
      <c r="AK550" s="18" t="s">
        <v>76</v>
      </c>
      <c r="AL550" s="21" t="s">
        <v>1935</v>
      </c>
      <c r="AM550" s="19">
        <f t="shared" si="178"/>
        <v>3</v>
      </c>
      <c r="AN550" s="26">
        <v>1</v>
      </c>
      <c r="AO550" s="26">
        <v>1</v>
      </c>
      <c r="AP550" s="26">
        <v>1</v>
      </c>
      <c r="AQ550" s="26">
        <v>1</v>
      </c>
      <c r="AR550" s="26">
        <v>1</v>
      </c>
      <c r="AS550" s="26">
        <v>0</v>
      </c>
      <c r="AT550" s="19">
        <v>-2</v>
      </c>
      <c r="AU550" s="26">
        <v>-3</v>
      </c>
      <c r="AV550" s="26">
        <v>0</v>
      </c>
      <c r="AW550" s="26">
        <v>0</v>
      </c>
      <c r="AX550" s="19">
        <v>0</v>
      </c>
      <c r="AY550" s="19">
        <v>0</v>
      </c>
      <c r="AZ550" s="26">
        <v>1</v>
      </c>
      <c r="BA550" s="26">
        <v>1</v>
      </c>
      <c r="BB550" s="26">
        <v>-1</v>
      </c>
      <c r="BC550" s="26">
        <v>1</v>
      </c>
      <c r="BD550" s="28"/>
      <c r="BE550" s="20"/>
      <c r="BF550" s="18" t="s">
        <v>1936</v>
      </c>
      <c r="BG550" s="20"/>
      <c r="BH550" s="26"/>
      <c r="BI550" s="26">
        <v>1</v>
      </c>
      <c r="BJ550" s="26">
        <v>0</v>
      </c>
      <c r="BK550" s="26"/>
      <c r="BL550" s="26"/>
      <c r="BM550" s="26"/>
      <c r="BN550" s="20"/>
      <c r="BO550" s="20"/>
    </row>
    <row r="551" spans="1:67" ht="48" hidden="1" x14ac:dyDescent="0.2">
      <c r="A551" s="18" t="s">
        <v>248</v>
      </c>
      <c r="B551" s="20"/>
      <c r="C551" s="21" t="s">
        <v>2003</v>
      </c>
      <c r="D551" s="18" t="s">
        <v>124</v>
      </c>
      <c r="E551" s="18" t="s">
        <v>183</v>
      </c>
      <c r="F551" s="19">
        <v>1</v>
      </c>
      <c r="G551" s="19">
        <v>0</v>
      </c>
      <c r="H551" s="19">
        <v>0</v>
      </c>
      <c r="I551" s="20"/>
      <c r="J551" s="21" t="s">
        <v>1077</v>
      </c>
      <c r="K551" s="43"/>
      <c r="L551" s="21" t="s">
        <v>1938</v>
      </c>
      <c r="M551" s="25"/>
      <c r="N551" s="24">
        <f t="shared" si="174"/>
        <v>1986</v>
      </c>
      <c r="O551" s="25">
        <v>31776</v>
      </c>
      <c r="P551" s="23" t="s">
        <v>75</v>
      </c>
      <c r="Q551" s="23" t="s">
        <v>75</v>
      </c>
      <c r="R551" s="23" t="s">
        <v>75</v>
      </c>
      <c r="S551" s="23" t="s">
        <v>75</v>
      </c>
      <c r="T551" s="23" t="s">
        <v>75</v>
      </c>
      <c r="U551" s="23" t="s">
        <v>75</v>
      </c>
      <c r="V551" s="26">
        <v>1</v>
      </c>
      <c r="W551" s="19">
        <f t="shared" si="175"/>
        <v>0</v>
      </c>
      <c r="X551" s="19">
        <f t="shared" si="176"/>
        <v>0</v>
      </c>
      <c r="Y551" s="19">
        <f t="shared" si="177"/>
        <v>0</v>
      </c>
      <c r="Z551" s="26">
        <v>-1</v>
      </c>
      <c r="AA551" s="19">
        <v>-2</v>
      </c>
      <c r="AB551" s="26">
        <v>0</v>
      </c>
      <c r="AC551" s="26">
        <v>0</v>
      </c>
      <c r="AD551" s="26">
        <v>1</v>
      </c>
      <c r="AE551" s="26">
        <v>0</v>
      </c>
      <c r="AF551" s="26">
        <v>0</v>
      </c>
      <c r="AG551" s="26">
        <v>0</v>
      </c>
      <c r="AH551" s="26">
        <v>0</v>
      </c>
      <c r="AI551" s="26">
        <v>0</v>
      </c>
      <c r="AJ551" s="18" t="s">
        <v>128</v>
      </c>
      <c r="AK551" s="18" t="s">
        <v>76</v>
      </c>
      <c r="AL551" s="21" t="s">
        <v>1935</v>
      </c>
      <c r="AM551" s="19">
        <f t="shared" si="178"/>
        <v>3</v>
      </c>
      <c r="AN551" s="26">
        <v>1</v>
      </c>
      <c r="AO551" s="26">
        <v>1</v>
      </c>
      <c r="AP551" s="26">
        <v>1</v>
      </c>
      <c r="AQ551" s="26">
        <v>1</v>
      </c>
      <c r="AR551" s="26">
        <v>1</v>
      </c>
      <c r="AS551" s="26">
        <v>0</v>
      </c>
      <c r="AT551" s="19">
        <v>-2</v>
      </c>
      <c r="AU551" s="26">
        <v>-3</v>
      </c>
      <c r="AV551" s="26">
        <v>0</v>
      </c>
      <c r="AW551" s="26">
        <v>0</v>
      </c>
      <c r="AX551" s="19">
        <v>0</v>
      </c>
      <c r="AY551" s="19">
        <v>0</v>
      </c>
      <c r="AZ551" s="26">
        <v>1</v>
      </c>
      <c r="BA551" s="26">
        <v>1</v>
      </c>
      <c r="BB551" s="26">
        <v>-1</v>
      </c>
      <c r="BC551" s="26">
        <v>1</v>
      </c>
      <c r="BD551" s="28"/>
      <c r="BE551" s="20"/>
      <c r="BF551" s="18" t="s">
        <v>1936</v>
      </c>
      <c r="BG551" s="20"/>
      <c r="BH551" s="26"/>
      <c r="BI551" s="26">
        <v>1</v>
      </c>
      <c r="BJ551" s="26">
        <v>0</v>
      </c>
      <c r="BK551" s="26"/>
      <c r="BL551" s="26"/>
      <c r="BM551" s="26"/>
      <c r="BN551" s="20"/>
      <c r="BO551" s="20"/>
    </row>
    <row r="552" spans="1:67" ht="48" hidden="1" x14ac:dyDescent="0.2">
      <c r="A552" s="18" t="s">
        <v>248</v>
      </c>
      <c r="B552" s="20"/>
      <c r="C552" s="21" t="s">
        <v>2004</v>
      </c>
      <c r="D552" s="18" t="s">
        <v>124</v>
      </c>
      <c r="E552" s="18" t="s">
        <v>183</v>
      </c>
      <c r="F552" s="19">
        <v>1</v>
      </c>
      <c r="G552" s="19">
        <v>0</v>
      </c>
      <c r="H552" s="19">
        <v>0</v>
      </c>
      <c r="I552" s="20"/>
      <c r="J552" s="21" t="s">
        <v>1077</v>
      </c>
      <c r="K552" s="43"/>
      <c r="L552" s="21" t="s">
        <v>1938</v>
      </c>
      <c r="M552" s="25"/>
      <c r="N552" s="24">
        <f t="shared" si="174"/>
        <v>1986</v>
      </c>
      <c r="O552" s="25">
        <v>31776</v>
      </c>
      <c r="P552" s="23" t="s">
        <v>75</v>
      </c>
      <c r="Q552" s="23" t="s">
        <v>75</v>
      </c>
      <c r="R552" s="23" t="s">
        <v>75</v>
      </c>
      <c r="S552" s="23" t="s">
        <v>75</v>
      </c>
      <c r="T552" s="23" t="s">
        <v>75</v>
      </c>
      <c r="U552" s="23" t="s">
        <v>75</v>
      </c>
      <c r="V552" s="26">
        <v>1</v>
      </c>
      <c r="W552" s="19">
        <f t="shared" si="175"/>
        <v>0</v>
      </c>
      <c r="X552" s="19">
        <f t="shared" si="176"/>
        <v>0</v>
      </c>
      <c r="Y552" s="19">
        <f t="shared" si="177"/>
        <v>0</v>
      </c>
      <c r="Z552" s="26">
        <v>-1</v>
      </c>
      <c r="AA552" s="19">
        <v>-2</v>
      </c>
      <c r="AB552" s="26">
        <v>0</v>
      </c>
      <c r="AC552" s="26">
        <v>0</v>
      </c>
      <c r="AD552" s="26">
        <v>1</v>
      </c>
      <c r="AE552" s="26">
        <v>0</v>
      </c>
      <c r="AF552" s="26">
        <v>0</v>
      </c>
      <c r="AG552" s="26">
        <v>0</v>
      </c>
      <c r="AH552" s="26">
        <v>0</v>
      </c>
      <c r="AI552" s="26">
        <v>0</v>
      </c>
      <c r="AJ552" s="18" t="s">
        <v>128</v>
      </c>
      <c r="AK552" s="18" t="s">
        <v>76</v>
      </c>
      <c r="AL552" s="21" t="s">
        <v>1935</v>
      </c>
      <c r="AM552" s="19">
        <f t="shared" si="178"/>
        <v>3</v>
      </c>
      <c r="AN552" s="26">
        <v>1</v>
      </c>
      <c r="AO552" s="26">
        <v>1</v>
      </c>
      <c r="AP552" s="26">
        <v>1</v>
      </c>
      <c r="AQ552" s="26">
        <v>1</v>
      </c>
      <c r="AR552" s="26">
        <v>1</v>
      </c>
      <c r="AS552" s="26">
        <v>0</v>
      </c>
      <c r="AT552" s="19">
        <v>-2</v>
      </c>
      <c r="AU552" s="26">
        <v>-3</v>
      </c>
      <c r="AV552" s="26">
        <v>0</v>
      </c>
      <c r="AW552" s="26">
        <v>0</v>
      </c>
      <c r="AX552" s="19">
        <v>0</v>
      </c>
      <c r="AY552" s="19">
        <v>0</v>
      </c>
      <c r="AZ552" s="26">
        <v>1</v>
      </c>
      <c r="BA552" s="26">
        <v>1</v>
      </c>
      <c r="BB552" s="26">
        <v>-1</v>
      </c>
      <c r="BC552" s="26">
        <v>1</v>
      </c>
      <c r="BD552" s="28"/>
      <c r="BE552" s="20"/>
      <c r="BF552" s="18" t="s">
        <v>1936</v>
      </c>
      <c r="BG552" s="20"/>
      <c r="BH552" s="26"/>
      <c r="BI552" s="26">
        <v>1</v>
      </c>
      <c r="BJ552" s="26">
        <v>0</v>
      </c>
      <c r="BK552" s="26"/>
      <c r="BL552" s="26"/>
      <c r="BM552" s="26"/>
      <c r="BN552" s="20"/>
      <c r="BO552" s="20"/>
    </row>
    <row r="553" spans="1:67" ht="48" hidden="1" x14ac:dyDescent="0.2">
      <c r="A553" s="18" t="s">
        <v>248</v>
      </c>
      <c r="B553" s="20"/>
      <c r="C553" s="21" t="s">
        <v>2005</v>
      </c>
      <c r="D553" s="18" t="s">
        <v>124</v>
      </c>
      <c r="E553" s="18" t="s">
        <v>183</v>
      </c>
      <c r="F553" s="19">
        <v>1</v>
      </c>
      <c r="G553" s="19">
        <v>0</v>
      </c>
      <c r="H553" s="19">
        <v>0</v>
      </c>
      <c r="I553" s="20"/>
      <c r="J553" s="21" t="s">
        <v>1077</v>
      </c>
      <c r="K553" s="43"/>
      <c r="L553" s="21" t="s">
        <v>1938</v>
      </c>
      <c r="M553" s="25"/>
      <c r="N553" s="24">
        <f t="shared" si="174"/>
        <v>1986</v>
      </c>
      <c r="O553" s="25">
        <v>31776</v>
      </c>
      <c r="P553" s="23" t="s">
        <v>75</v>
      </c>
      <c r="Q553" s="23" t="s">
        <v>75</v>
      </c>
      <c r="R553" s="23" t="s">
        <v>75</v>
      </c>
      <c r="S553" s="23" t="s">
        <v>75</v>
      </c>
      <c r="T553" s="23" t="s">
        <v>75</v>
      </c>
      <c r="U553" s="23" t="s">
        <v>75</v>
      </c>
      <c r="V553" s="26">
        <v>1</v>
      </c>
      <c r="W553" s="19">
        <f t="shared" si="175"/>
        <v>0</v>
      </c>
      <c r="X553" s="19">
        <f t="shared" si="176"/>
        <v>0</v>
      </c>
      <c r="Y553" s="19">
        <f t="shared" si="177"/>
        <v>0</v>
      </c>
      <c r="Z553" s="26">
        <v>-1</v>
      </c>
      <c r="AA553" s="19">
        <v>-2</v>
      </c>
      <c r="AB553" s="26">
        <v>0</v>
      </c>
      <c r="AC553" s="26">
        <v>0</v>
      </c>
      <c r="AD553" s="26">
        <v>1</v>
      </c>
      <c r="AE553" s="26">
        <v>0</v>
      </c>
      <c r="AF553" s="26">
        <v>0</v>
      </c>
      <c r="AG553" s="26">
        <v>0</v>
      </c>
      <c r="AH553" s="26">
        <v>0</v>
      </c>
      <c r="AI553" s="26">
        <v>0</v>
      </c>
      <c r="AJ553" s="18" t="s">
        <v>128</v>
      </c>
      <c r="AK553" s="18" t="s">
        <v>76</v>
      </c>
      <c r="AL553" s="21" t="s">
        <v>1935</v>
      </c>
      <c r="AM553" s="19">
        <f t="shared" si="178"/>
        <v>3</v>
      </c>
      <c r="AN553" s="26">
        <v>1</v>
      </c>
      <c r="AO553" s="26">
        <v>1</v>
      </c>
      <c r="AP553" s="26">
        <v>1</v>
      </c>
      <c r="AQ553" s="26">
        <v>1</v>
      </c>
      <c r="AR553" s="26">
        <v>1</v>
      </c>
      <c r="AS553" s="26">
        <v>0</v>
      </c>
      <c r="AT553" s="19">
        <v>-2</v>
      </c>
      <c r="AU553" s="26">
        <v>-3</v>
      </c>
      <c r="AV553" s="26">
        <v>0</v>
      </c>
      <c r="AW553" s="26">
        <v>0</v>
      </c>
      <c r="AX553" s="19">
        <v>0</v>
      </c>
      <c r="AY553" s="19">
        <v>0</v>
      </c>
      <c r="AZ553" s="26">
        <v>1</v>
      </c>
      <c r="BA553" s="26">
        <v>1</v>
      </c>
      <c r="BB553" s="26">
        <v>-1</v>
      </c>
      <c r="BC553" s="26">
        <v>1</v>
      </c>
      <c r="BD553" s="28"/>
      <c r="BE553" s="20"/>
      <c r="BF553" s="18" t="s">
        <v>1936</v>
      </c>
      <c r="BG553" s="20"/>
      <c r="BH553" s="26"/>
      <c r="BI553" s="26">
        <v>1</v>
      </c>
      <c r="BJ553" s="26">
        <v>0</v>
      </c>
      <c r="BK553" s="26"/>
      <c r="BL553" s="26"/>
      <c r="BM553" s="26"/>
      <c r="BN553" s="20"/>
      <c r="BO553" s="20"/>
    </row>
    <row r="554" spans="1:67" ht="64" hidden="1" x14ac:dyDescent="0.2">
      <c r="A554" s="17" t="s">
        <v>78</v>
      </c>
      <c r="B554" s="42"/>
      <c r="C554" s="64" t="s">
        <v>2414</v>
      </c>
      <c r="D554" s="18" t="s">
        <v>409</v>
      </c>
      <c r="E554" s="18" t="s">
        <v>302</v>
      </c>
      <c r="F554" s="19">
        <v>1</v>
      </c>
      <c r="G554" s="19">
        <v>0</v>
      </c>
      <c r="H554" s="19">
        <v>0</v>
      </c>
      <c r="I554" s="20"/>
      <c r="J554" s="21" t="s">
        <v>472</v>
      </c>
      <c r="K554" s="22" t="s">
        <v>2311</v>
      </c>
      <c r="L554" s="18" t="s">
        <v>2312</v>
      </c>
      <c r="M554" s="25"/>
      <c r="N554" s="24">
        <f t="shared" si="174"/>
        <v>1992</v>
      </c>
      <c r="O554" s="25">
        <v>33604</v>
      </c>
      <c r="P554" s="23" t="s">
        <v>75</v>
      </c>
      <c r="Q554" s="23" t="s">
        <v>75</v>
      </c>
      <c r="R554" s="23" t="s">
        <v>75</v>
      </c>
      <c r="S554" s="23" t="s">
        <v>75</v>
      </c>
      <c r="T554" s="23" t="s">
        <v>75</v>
      </c>
      <c r="U554" s="23" t="s">
        <v>75</v>
      </c>
      <c r="V554" s="26">
        <v>1</v>
      </c>
      <c r="W554" s="19">
        <f t="shared" si="175"/>
        <v>0</v>
      </c>
      <c r="X554" s="19">
        <f t="shared" si="176"/>
        <v>0</v>
      </c>
      <c r="Y554" s="19">
        <f t="shared" si="177"/>
        <v>0</v>
      </c>
      <c r="Z554" s="26">
        <v>-1</v>
      </c>
      <c r="AA554" s="19">
        <v>-2</v>
      </c>
      <c r="AB554" s="26">
        <v>0</v>
      </c>
      <c r="AC554" s="26">
        <v>1</v>
      </c>
      <c r="AD554" s="26">
        <v>0</v>
      </c>
      <c r="AE554" s="26">
        <v>0</v>
      </c>
      <c r="AF554" s="26">
        <v>0</v>
      </c>
      <c r="AG554" s="19">
        <v>0</v>
      </c>
      <c r="AH554" s="26">
        <v>1</v>
      </c>
      <c r="AI554" s="26">
        <v>0</v>
      </c>
      <c r="AJ554" s="18" t="s">
        <v>97</v>
      </c>
      <c r="AK554" s="18" t="s">
        <v>77</v>
      </c>
      <c r="AL554" s="21" t="s">
        <v>2313</v>
      </c>
      <c r="AM554" s="19">
        <v>4</v>
      </c>
      <c r="AN554" s="26">
        <v>-1</v>
      </c>
      <c r="AO554" s="26">
        <v>-1</v>
      </c>
      <c r="AP554" s="26">
        <v>-1</v>
      </c>
      <c r="AQ554" s="26">
        <v>-1</v>
      </c>
      <c r="AR554" s="26">
        <v>-1</v>
      </c>
      <c r="AS554" s="26">
        <v>0</v>
      </c>
      <c r="AT554" s="19">
        <v>-2</v>
      </c>
      <c r="AU554" s="26">
        <v>-3</v>
      </c>
      <c r="AV554" s="26">
        <v>0</v>
      </c>
      <c r="AW554" s="26">
        <v>0</v>
      </c>
      <c r="AX554" s="19">
        <v>0</v>
      </c>
      <c r="AY554" s="19">
        <v>0</v>
      </c>
      <c r="AZ554" s="26">
        <v>1</v>
      </c>
      <c r="BA554" s="26">
        <v>1</v>
      </c>
      <c r="BB554" s="26">
        <v>-1</v>
      </c>
      <c r="BC554" s="26">
        <v>-1</v>
      </c>
      <c r="BD554" s="28"/>
      <c r="BE554" s="20"/>
      <c r="BF554" s="26"/>
      <c r="BG554" s="26"/>
      <c r="BH554" s="26"/>
      <c r="BI554" s="26">
        <v>1</v>
      </c>
      <c r="BJ554" s="26">
        <v>-1</v>
      </c>
      <c r="BK554" s="26"/>
      <c r="BL554" s="26"/>
      <c r="BM554" s="26"/>
      <c r="BN554" s="20"/>
      <c r="BO554" s="20"/>
    </row>
    <row r="555" spans="1:67" ht="64" hidden="1" x14ac:dyDescent="0.2">
      <c r="A555" s="17" t="s">
        <v>3373</v>
      </c>
      <c r="B555" s="42"/>
      <c r="C555" s="64" t="s">
        <v>2414</v>
      </c>
      <c r="D555" s="384" t="s">
        <v>2875</v>
      </c>
      <c r="E555" s="384" t="s">
        <v>210</v>
      </c>
      <c r="F555" s="19">
        <v>1</v>
      </c>
      <c r="G555" s="19">
        <v>1</v>
      </c>
      <c r="H555" s="19">
        <v>1</v>
      </c>
      <c r="I555" s="20"/>
      <c r="J555" s="375" t="s">
        <v>472</v>
      </c>
      <c r="K555" s="22"/>
      <c r="L555" s="375" t="s">
        <v>3384</v>
      </c>
      <c r="M555" s="512">
        <v>1992</v>
      </c>
      <c r="N555" s="24">
        <v>2008</v>
      </c>
      <c r="O555" s="508">
        <v>39448</v>
      </c>
      <c r="P555" s="404" t="s">
        <v>75</v>
      </c>
      <c r="Q555" s="404" t="s">
        <v>75</v>
      </c>
      <c r="R555" s="404" t="s">
        <v>75</v>
      </c>
      <c r="S555" s="404" t="s">
        <v>75</v>
      </c>
      <c r="T555" s="404" t="s">
        <v>75</v>
      </c>
      <c r="U555" s="404" t="s">
        <v>75</v>
      </c>
      <c r="V555" s="19">
        <v>1</v>
      </c>
      <c r="W555" s="19">
        <v>0</v>
      </c>
      <c r="X555" s="19">
        <v>0</v>
      </c>
      <c r="Y555" s="19">
        <v>0</v>
      </c>
      <c r="Z555" s="19">
        <v>-1</v>
      </c>
      <c r="AA555" s="19">
        <v>-2</v>
      </c>
      <c r="AB555" s="26">
        <v>0</v>
      </c>
      <c r="AC555" s="26">
        <v>0</v>
      </c>
      <c r="AD555" s="68">
        <v>1</v>
      </c>
      <c r="AE555" s="26">
        <v>0</v>
      </c>
      <c r="AF555" s="26">
        <v>0</v>
      </c>
      <c r="AG555" s="19">
        <v>0</v>
      </c>
      <c r="AH555" s="26">
        <v>-1</v>
      </c>
      <c r="AI555" s="19">
        <v>0</v>
      </c>
      <c r="AJ555" s="384" t="s">
        <v>97</v>
      </c>
      <c r="AK555" s="384" t="s">
        <v>139</v>
      </c>
      <c r="AL555" s="375" t="s">
        <v>3603</v>
      </c>
      <c r="AM555" s="19">
        <v>5</v>
      </c>
      <c r="AN555" s="26">
        <v>-2</v>
      </c>
      <c r="AO555" s="26">
        <v>-2</v>
      </c>
      <c r="AP555" s="26">
        <v>-2</v>
      </c>
      <c r="AQ555" s="26">
        <v>-2</v>
      </c>
      <c r="AR555" s="26">
        <v>-2</v>
      </c>
      <c r="AS555" s="26">
        <v>0</v>
      </c>
      <c r="AT555" s="19">
        <v>-2</v>
      </c>
      <c r="AU555" s="26">
        <v>-3</v>
      </c>
      <c r="AV555" s="26">
        <v>0</v>
      </c>
      <c r="AW555" s="26">
        <v>0</v>
      </c>
      <c r="AX555" s="19">
        <v>0</v>
      </c>
      <c r="AY555" s="19">
        <v>0</v>
      </c>
      <c r="AZ555" s="26">
        <v>-1</v>
      </c>
      <c r="BA555" s="26">
        <v>-1</v>
      </c>
      <c r="BB555" s="26">
        <v>-1</v>
      </c>
      <c r="BC555" s="26">
        <v>-1</v>
      </c>
      <c r="BD555" s="28"/>
      <c r="BE555" s="20"/>
      <c r="BF555" s="26"/>
      <c r="BG555" s="26"/>
      <c r="BH555" s="26"/>
      <c r="BI555" s="26"/>
      <c r="BJ555" s="26"/>
      <c r="BK555" s="26"/>
      <c r="BL555" s="26"/>
      <c r="BM555" s="26"/>
      <c r="BN555" s="20"/>
      <c r="BO555" s="20"/>
    </row>
    <row r="556" spans="1:67" ht="48" hidden="1" x14ac:dyDescent="0.2">
      <c r="A556" s="18" t="s">
        <v>248</v>
      </c>
      <c r="B556" s="20"/>
      <c r="C556" s="21" t="s">
        <v>2006</v>
      </c>
      <c r="D556" s="18" t="s">
        <v>124</v>
      </c>
      <c r="E556" s="18" t="s">
        <v>183</v>
      </c>
      <c r="F556" s="19">
        <v>1</v>
      </c>
      <c r="G556" s="19">
        <v>0</v>
      </c>
      <c r="H556" s="19">
        <v>0</v>
      </c>
      <c r="I556" s="20"/>
      <c r="J556" s="21" t="s">
        <v>1077</v>
      </c>
      <c r="K556" s="43"/>
      <c r="L556" s="21" t="s">
        <v>1938</v>
      </c>
      <c r="M556" s="25"/>
      <c r="N556" s="24">
        <f t="shared" ref="N556:N566" si="179">YEAR(IF(AND(O556&lt;&gt;"NA",O556&lt;&gt;""),O556,IF(AND(P556&lt;&gt;"NA",P556&lt;&gt;""),P556,IF(AND(Q556&lt;&gt;"NA",Q556&lt;&gt;""),Q556,IF(AND(R556&lt;&gt;"NA",R556&lt;&gt;""),R556,S556)))))</f>
        <v>1986</v>
      </c>
      <c r="O556" s="25">
        <v>31776</v>
      </c>
      <c r="P556" s="23" t="s">
        <v>75</v>
      </c>
      <c r="Q556" s="23" t="s">
        <v>75</v>
      </c>
      <c r="R556" s="23" t="s">
        <v>75</v>
      </c>
      <c r="S556" s="23" t="s">
        <v>75</v>
      </c>
      <c r="T556" s="23" t="s">
        <v>75</v>
      </c>
      <c r="U556" s="23" t="s">
        <v>75</v>
      </c>
      <c r="V556" s="26">
        <v>1</v>
      </c>
      <c r="W556" s="19">
        <f t="shared" ref="W556:W566" si="180">IF(OR(AND(Q556&lt;&gt;"NA",Q556&lt;&gt;""),AND(S556&lt;&gt;"NA",S556&lt;&gt;""),AND(T556&lt;&gt;"NA",T556&lt;&gt;"")),1,0)</f>
        <v>0</v>
      </c>
      <c r="X556" s="19">
        <f t="shared" ref="X556:X566" si="181">IF(OR(AND(S556&lt;&gt;"NA",S556&lt;&gt;""),Y556=1),1,0)</f>
        <v>0</v>
      </c>
      <c r="Y556" s="19">
        <f t="shared" ref="Y556:Y566" si="182">IF(AND(T556&lt;&gt;"NA",T556&lt;&gt;""),1,0)</f>
        <v>0</v>
      </c>
      <c r="Z556" s="26">
        <v>-1</v>
      </c>
      <c r="AA556" s="19">
        <v>-2</v>
      </c>
      <c r="AB556" s="26">
        <v>0</v>
      </c>
      <c r="AC556" s="26">
        <v>0</v>
      </c>
      <c r="AD556" s="26">
        <v>1</v>
      </c>
      <c r="AE556" s="26">
        <v>0</v>
      </c>
      <c r="AF556" s="26">
        <v>0</v>
      </c>
      <c r="AG556" s="26">
        <v>0</v>
      </c>
      <c r="AH556" s="26">
        <v>0</v>
      </c>
      <c r="AI556" s="26">
        <v>0</v>
      </c>
      <c r="AJ556" s="18" t="s">
        <v>128</v>
      </c>
      <c r="AK556" s="18" t="s">
        <v>76</v>
      </c>
      <c r="AL556" s="21" t="s">
        <v>1935</v>
      </c>
      <c r="AM556" s="19">
        <f t="shared" ref="AM556:AM565" si="183">IF(AND(AN556=1,AO556=1),3,IF(AND(AN556=1,OR(AO556=0,AO556=-1)),1,IF(AND(OR(AN556=0,AN556=-1),AO556=1),2,IF(AND(AN556=0,AN556=-1),OR(AO556=0,AO556=-1),4))))</f>
        <v>3</v>
      </c>
      <c r="AN556" s="26">
        <v>1</v>
      </c>
      <c r="AO556" s="26">
        <v>1</v>
      </c>
      <c r="AP556" s="26">
        <v>1</v>
      </c>
      <c r="AQ556" s="26">
        <v>1</v>
      </c>
      <c r="AR556" s="26">
        <v>1</v>
      </c>
      <c r="AS556" s="26">
        <v>0</v>
      </c>
      <c r="AT556" s="19">
        <v>-2</v>
      </c>
      <c r="AU556" s="26">
        <v>-3</v>
      </c>
      <c r="AV556" s="26">
        <v>0</v>
      </c>
      <c r="AW556" s="26">
        <v>0</v>
      </c>
      <c r="AX556" s="19">
        <v>0</v>
      </c>
      <c r="AY556" s="19">
        <v>0</v>
      </c>
      <c r="AZ556" s="26">
        <v>1</v>
      </c>
      <c r="BA556" s="26">
        <v>1</v>
      </c>
      <c r="BB556" s="26">
        <v>-1</v>
      </c>
      <c r="BC556" s="26">
        <v>1</v>
      </c>
      <c r="BD556" s="28"/>
      <c r="BE556" s="20"/>
      <c r="BF556" s="18" t="s">
        <v>1936</v>
      </c>
      <c r="BG556" s="20"/>
      <c r="BH556" s="26"/>
      <c r="BI556" s="26">
        <v>1</v>
      </c>
      <c r="BJ556" s="26">
        <v>0</v>
      </c>
      <c r="BK556" s="26"/>
      <c r="BL556" s="26"/>
      <c r="BM556" s="26"/>
      <c r="BN556" s="20"/>
      <c r="BO556" s="20"/>
    </row>
    <row r="557" spans="1:67" ht="48" hidden="1" x14ac:dyDescent="0.2">
      <c r="A557" s="18" t="s">
        <v>248</v>
      </c>
      <c r="B557" s="20"/>
      <c r="C557" s="21" t="s">
        <v>2007</v>
      </c>
      <c r="D557" s="18" t="s">
        <v>124</v>
      </c>
      <c r="E557" s="18" t="s">
        <v>183</v>
      </c>
      <c r="F557" s="19">
        <v>1</v>
      </c>
      <c r="G557" s="19">
        <v>0</v>
      </c>
      <c r="H557" s="19">
        <v>0</v>
      </c>
      <c r="I557" s="20"/>
      <c r="J557" s="21" t="s">
        <v>1077</v>
      </c>
      <c r="K557" s="43"/>
      <c r="L557" s="21" t="s">
        <v>1938</v>
      </c>
      <c r="M557" s="25"/>
      <c r="N557" s="24">
        <f t="shared" si="179"/>
        <v>1986</v>
      </c>
      <c r="O557" s="25">
        <v>31776</v>
      </c>
      <c r="P557" s="23" t="s">
        <v>75</v>
      </c>
      <c r="Q557" s="23" t="s">
        <v>75</v>
      </c>
      <c r="R557" s="23" t="s">
        <v>75</v>
      </c>
      <c r="S557" s="23" t="s">
        <v>75</v>
      </c>
      <c r="T557" s="23" t="s">
        <v>75</v>
      </c>
      <c r="U557" s="23" t="s">
        <v>75</v>
      </c>
      <c r="V557" s="26">
        <v>1</v>
      </c>
      <c r="W557" s="19">
        <f t="shared" si="180"/>
        <v>0</v>
      </c>
      <c r="X557" s="19">
        <f t="shared" si="181"/>
        <v>0</v>
      </c>
      <c r="Y557" s="19">
        <f t="shared" si="182"/>
        <v>0</v>
      </c>
      <c r="Z557" s="26">
        <v>-1</v>
      </c>
      <c r="AA557" s="19">
        <v>-2</v>
      </c>
      <c r="AB557" s="26">
        <v>0</v>
      </c>
      <c r="AC557" s="26">
        <v>0</v>
      </c>
      <c r="AD557" s="26">
        <v>1</v>
      </c>
      <c r="AE557" s="26">
        <v>0</v>
      </c>
      <c r="AF557" s="26">
        <v>0</v>
      </c>
      <c r="AG557" s="26">
        <v>0</v>
      </c>
      <c r="AH557" s="26">
        <v>0</v>
      </c>
      <c r="AI557" s="26">
        <v>0</v>
      </c>
      <c r="AJ557" s="18" t="s">
        <v>128</v>
      </c>
      <c r="AK557" s="18" t="s">
        <v>76</v>
      </c>
      <c r="AL557" s="21" t="s">
        <v>1935</v>
      </c>
      <c r="AM557" s="19">
        <f t="shared" si="183"/>
        <v>3</v>
      </c>
      <c r="AN557" s="26">
        <v>1</v>
      </c>
      <c r="AO557" s="26">
        <v>1</v>
      </c>
      <c r="AP557" s="26">
        <v>1</v>
      </c>
      <c r="AQ557" s="26">
        <v>1</v>
      </c>
      <c r="AR557" s="26">
        <v>1</v>
      </c>
      <c r="AS557" s="26">
        <v>0</v>
      </c>
      <c r="AT557" s="19">
        <v>-2</v>
      </c>
      <c r="AU557" s="26">
        <v>-3</v>
      </c>
      <c r="AV557" s="26">
        <v>0</v>
      </c>
      <c r="AW557" s="26">
        <v>0</v>
      </c>
      <c r="AX557" s="19">
        <v>0</v>
      </c>
      <c r="AY557" s="19">
        <v>0</v>
      </c>
      <c r="AZ557" s="26">
        <v>1</v>
      </c>
      <c r="BA557" s="26">
        <v>1</v>
      </c>
      <c r="BB557" s="26">
        <v>-1</v>
      </c>
      <c r="BC557" s="26">
        <v>1</v>
      </c>
      <c r="BD557" s="28"/>
      <c r="BE557" s="20"/>
      <c r="BF557" s="18" t="s">
        <v>1936</v>
      </c>
      <c r="BG557" s="20"/>
      <c r="BH557" s="26"/>
      <c r="BI557" s="26">
        <v>1</v>
      </c>
      <c r="BJ557" s="26">
        <v>0</v>
      </c>
      <c r="BK557" s="26"/>
      <c r="BL557" s="26"/>
      <c r="BM557" s="26"/>
      <c r="BN557" s="20"/>
      <c r="BO557" s="20"/>
    </row>
    <row r="558" spans="1:67" ht="48" hidden="1" x14ac:dyDescent="0.2">
      <c r="A558" s="18" t="s">
        <v>248</v>
      </c>
      <c r="B558" s="20"/>
      <c r="C558" s="21" t="s">
        <v>2008</v>
      </c>
      <c r="D558" s="18" t="s">
        <v>124</v>
      </c>
      <c r="E558" s="18" t="s">
        <v>183</v>
      </c>
      <c r="F558" s="19">
        <v>1</v>
      </c>
      <c r="G558" s="19">
        <v>0</v>
      </c>
      <c r="H558" s="19">
        <v>0</v>
      </c>
      <c r="I558" s="20"/>
      <c r="J558" s="21" t="s">
        <v>1077</v>
      </c>
      <c r="K558" s="43"/>
      <c r="L558" s="21" t="s">
        <v>1938</v>
      </c>
      <c r="M558" s="25"/>
      <c r="N558" s="24">
        <f t="shared" si="179"/>
        <v>1986</v>
      </c>
      <c r="O558" s="25">
        <v>31776</v>
      </c>
      <c r="P558" s="23" t="s">
        <v>75</v>
      </c>
      <c r="Q558" s="23" t="s">
        <v>75</v>
      </c>
      <c r="R558" s="23" t="s">
        <v>75</v>
      </c>
      <c r="S558" s="23" t="s">
        <v>75</v>
      </c>
      <c r="T558" s="23" t="s">
        <v>75</v>
      </c>
      <c r="U558" s="23" t="s">
        <v>75</v>
      </c>
      <c r="V558" s="26">
        <v>1</v>
      </c>
      <c r="W558" s="19">
        <f t="shared" si="180"/>
        <v>0</v>
      </c>
      <c r="X558" s="19">
        <f t="shared" si="181"/>
        <v>0</v>
      </c>
      <c r="Y558" s="19">
        <f t="shared" si="182"/>
        <v>0</v>
      </c>
      <c r="Z558" s="26">
        <v>-1</v>
      </c>
      <c r="AA558" s="19">
        <v>-2</v>
      </c>
      <c r="AB558" s="26">
        <v>0</v>
      </c>
      <c r="AC558" s="26">
        <v>0</v>
      </c>
      <c r="AD558" s="26">
        <v>1</v>
      </c>
      <c r="AE558" s="26">
        <v>0</v>
      </c>
      <c r="AF558" s="26">
        <v>0</v>
      </c>
      <c r="AG558" s="26">
        <v>0</v>
      </c>
      <c r="AH558" s="26">
        <v>0</v>
      </c>
      <c r="AI558" s="26">
        <v>0</v>
      </c>
      <c r="AJ558" s="18" t="s">
        <v>128</v>
      </c>
      <c r="AK558" s="18" t="s">
        <v>76</v>
      </c>
      <c r="AL558" s="21" t="s">
        <v>1935</v>
      </c>
      <c r="AM558" s="19">
        <f t="shared" si="183"/>
        <v>3</v>
      </c>
      <c r="AN558" s="26">
        <v>1</v>
      </c>
      <c r="AO558" s="26">
        <v>1</v>
      </c>
      <c r="AP558" s="26">
        <v>1</v>
      </c>
      <c r="AQ558" s="26">
        <v>1</v>
      </c>
      <c r="AR558" s="26">
        <v>1</v>
      </c>
      <c r="AS558" s="26">
        <v>0</v>
      </c>
      <c r="AT558" s="19">
        <v>-2</v>
      </c>
      <c r="AU558" s="26">
        <v>-3</v>
      </c>
      <c r="AV558" s="26">
        <v>0</v>
      </c>
      <c r="AW558" s="26">
        <v>0</v>
      </c>
      <c r="AX558" s="19">
        <v>0</v>
      </c>
      <c r="AY558" s="19">
        <v>0</v>
      </c>
      <c r="AZ558" s="26">
        <v>1</v>
      </c>
      <c r="BA558" s="26">
        <v>1</v>
      </c>
      <c r="BB558" s="26">
        <v>-1</v>
      </c>
      <c r="BC558" s="26">
        <v>1</v>
      </c>
      <c r="BD558" s="28"/>
      <c r="BE558" s="20"/>
      <c r="BF558" s="18" t="s">
        <v>1936</v>
      </c>
      <c r="BG558" s="20"/>
      <c r="BH558" s="26"/>
      <c r="BI558" s="26">
        <v>1</v>
      </c>
      <c r="BJ558" s="26">
        <v>0</v>
      </c>
      <c r="BK558" s="26"/>
      <c r="BL558" s="26"/>
      <c r="BM558" s="26"/>
      <c r="BN558" s="20"/>
      <c r="BO558" s="20"/>
    </row>
    <row r="559" spans="1:67" ht="48" hidden="1" x14ac:dyDescent="0.2">
      <c r="A559" s="18" t="s">
        <v>248</v>
      </c>
      <c r="B559" s="20"/>
      <c r="C559" s="21" t="s">
        <v>2009</v>
      </c>
      <c r="D559" s="18" t="s">
        <v>124</v>
      </c>
      <c r="E559" s="18" t="s">
        <v>183</v>
      </c>
      <c r="F559" s="19">
        <v>1</v>
      </c>
      <c r="G559" s="19">
        <v>0</v>
      </c>
      <c r="H559" s="19">
        <v>0</v>
      </c>
      <c r="I559" s="20"/>
      <c r="J559" s="21" t="s">
        <v>1077</v>
      </c>
      <c r="K559" s="43"/>
      <c r="L559" s="21" t="s">
        <v>1938</v>
      </c>
      <c r="M559" s="25"/>
      <c r="N559" s="24">
        <f t="shared" si="179"/>
        <v>1986</v>
      </c>
      <c r="O559" s="25">
        <v>31776</v>
      </c>
      <c r="P559" s="23" t="s">
        <v>75</v>
      </c>
      <c r="Q559" s="23" t="s">
        <v>75</v>
      </c>
      <c r="R559" s="23" t="s">
        <v>75</v>
      </c>
      <c r="S559" s="23" t="s">
        <v>75</v>
      </c>
      <c r="T559" s="23" t="s">
        <v>75</v>
      </c>
      <c r="U559" s="23" t="s">
        <v>75</v>
      </c>
      <c r="V559" s="26">
        <v>1</v>
      </c>
      <c r="W559" s="19">
        <f t="shared" si="180"/>
        <v>0</v>
      </c>
      <c r="X559" s="19">
        <f t="shared" si="181"/>
        <v>0</v>
      </c>
      <c r="Y559" s="19">
        <f t="shared" si="182"/>
        <v>0</v>
      </c>
      <c r="Z559" s="26">
        <v>-1</v>
      </c>
      <c r="AA559" s="19">
        <v>-2</v>
      </c>
      <c r="AB559" s="26">
        <v>0</v>
      </c>
      <c r="AC559" s="26">
        <v>0</v>
      </c>
      <c r="AD559" s="26">
        <v>1</v>
      </c>
      <c r="AE559" s="26">
        <v>0</v>
      </c>
      <c r="AF559" s="26">
        <v>0</v>
      </c>
      <c r="AG559" s="26">
        <v>0</v>
      </c>
      <c r="AH559" s="26">
        <v>0</v>
      </c>
      <c r="AI559" s="26">
        <v>0</v>
      </c>
      <c r="AJ559" s="18" t="s">
        <v>128</v>
      </c>
      <c r="AK559" s="18" t="s">
        <v>76</v>
      </c>
      <c r="AL559" s="21" t="s">
        <v>1935</v>
      </c>
      <c r="AM559" s="19">
        <f t="shared" si="183"/>
        <v>3</v>
      </c>
      <c r="AN559" s="26">
        <v>1</v>
      </c>
      <c r="AO559" s="26">
        <v>1</v>
      </c>
      <c r="AP559" s="26">
        <v>1</v>
      </c>
      <c r="AQ559" s="26">
        <v>1</v>
      </c>
      <c r="AR559" s="26">
        <v>1</v>
      </c>
      <c r="AS559" s="26">
        <v>0</v>
      </c>
      <c r="AT559" s="19">
        <v>-2</v>
      </c>
      <c r="AU559" s="26">
        <v>-3</v>
      </c>
      <c r="AV559" s="26">
        <v>0</v>
      </c>
      <c r="AW559" s="26">
        <v>0</v>
      </c>
      <c r="AX559" s="19">
        <v>0</v>
      </c>
      <c r="AY559" s="19">
        <v>0</v>
      </c>
      <c r="AZ559" s="26">
        <v>1</v>
      </c>
      <c r="BA559" s="26">
        <v>1</v>
      </c>
      <c r="BB559" s="26">
        <v>-1</v>
      </c>
      <c r="BC559" s="26">
        <v>1</v>
      </c>
      <c r="BD559" s="28"/>
      <c r="BE559" s="20"/>
      <c r="BF559" s="18" t="s">
        <v>1936</v>
      </c>
      <c r="BG559" s="20"/>
      <c r="BH559" s="26"/>
      <c r="BI559" s="26">
        <v>1</v>
      </c>
      <c r="BJ559" s="26">
        <v>0</v>
      </c>
      <c r="BK559" s="26"/>
      <c r="BL559" s="26"/>
      <c r="BM559" s="26"/>
      <c r="BN559" s="20"/>
      <c r="BO559" s="20"/>
    </row>
    <row r="560" spans="1:67" ht="48" hidden="1" x14ac:dyDescent="0.2">
      <c r="A560" s="18" t="s">
        <v>248</v>
      </c>
      <c r="B560" s="20"/>
      <c r="C560" s="21" t="s">
        <v>2010</v>
      </c>
      <c r="D560" s="18" t="s">
        <v>124</v>
      </c>
      <c r="E560" s="18" t="s">
        <v>183</v>
      </c>
      <c r="F560" s="19">
        <v>1</v>
      </c>
      <c r="G560" s="19">
        <v>0</v>
      </c>
      <c r="H560" s="19">
        <v>0</v>
      </c>
      <c r="I560" s="20"/>
      <c r="J560" s="21" t="s">
        <v>1077</v>
      </c>
      <c r="K560" s="43"/>
      <c r="L560" s="21" t="s">
        <v>1938</v>
      </c>
      <c r="M560" s="25"/>
      <c r="N560" s="24">
        <f t="shared" si="179"/>
        <v>1986</v>
      </c>
      <c r="O560" s="25">
        <v>31776</v>
      </c>
      <c r="P560" s="23" t="s">
        <v>75</v>
      </c>
      <c r="Q560" s="23" t="s">
        <v>75</v>
      </c>
      <c r="R560" s="23" t="s">
        <v>75</v>
      </c>
      <c r="S560" s="23" t="s">
        <v>75</v>
      </c>
      <c r="T560" s="23" t="s">
        <v>75</v>
      </c>
      <c r="U560" s="23" t="s">
        <v>75</v>
      </c>
      <c r="V560" s="26">
        <v>1</v>
      </c>
      <c r="W560" s="19">
        <f t="shared" si="180"/>
        <v>0</v>
      </c>
      <c r="X560" s="19">
        <f t="shared" si="181"/>
        <v>0</v>
      </c>
      <c r="Y560" s="19">
        <f t="shared" si="182"/>
        <v>0</v>
      </c>
      <c r="Z560" s="26">
        <v>-1</v>
      </c>
      <c r="AA560" s="19">
        <v>-2</v>
      </c>
      <c r="AB560" s="26">
        <v>0</v>
      </c>
      <c r="AC560" s="26">
        <v>0</v>
      </c>
      <c r="AD560" s="26">
        <v>1</v>
      </c>
      <c r="AE560" s="26">
        <v>0</v>
      </c>
      <c r="AF560" s="26">
        <v>0</v>
      </c>
      <c r="AG560" s="26">
        <v>0</v>
      </c>
      <c r="AH560" s="26">
        <v>0</v>
      </c>
      <c r="AI560" s="26">
        <v>0</v>
      </c>
      <c r="AJ560" s="18" t="s">
        <v>128</v>
      </c>
      <c r="AK560" s="18" t="s">
        <v>76</v>
      </c>
      <c r="AL560" s="21" t="s">
        <v>1935</v>
      </c>
      <c r="AM560" s="19">
        <f t="shared" si="183"/>
        <v>3</v>
      </c>
      <c r="AN560" s="26">
        <v>1</v>
      </c>
      <c r="AO560" s="26">
        <v>1</v>
      </c>
      <c r="AP560" s="26">
        <v>1</v>
      </c>
      <c r="AQ560" s="26">
        <v>1</v>
      </c>
      <c r="AR560" s="26">
        <v>1</v>
      </c>
      <c r="AS560" s="26">
        <v>0</v>
      </c>
      <c r="AT560" s="19">
        <v>-2</v>
      </c>
      <c r="AU560" s="26">
        <v>-3</v>
      </c>
      <c r="AV560" s="26">
        <v>0</v>
      </c>
      <c r="AW560" s="26">
        <v>0</v>
      </c>
      <c r="AX560" s="19">
        <v>0</v>
      </c>
      <c r="AY560" s="19">
        <v>0</v>
      </c>
      <c r="AZ560" s="26">
        <v>1</v>
      </c>
      <c r="BA560" s="26">
        <v>1</v>
      </c>
      <c r="BB560" s="26">
        <v>-1</v>
      </c>
      <c r="BC560" s="26">
        <v>1</v>
      </c>
      <c r="BD560" s="28"/>
      <c r="BE560" s="20"/>
      <c r="BF560" s="18" t="s">
        <v>1936</v>
      </c>
      <c r="BG560" s="20"/>
      <c r="BH560" s="26"/>
      <c r="BI560" s="26">
        <v>1</v>
      </c>
      <c r="BJ560" s="26">
        <v>0</v>
      </c>
      <c r="BK560" s="26"/>
      <c r="BL560" s="26"/>
      <c r="BM560" s="26"/>
      <c r="BN560" s="20"/>
      <c r="BO560" s="20"/>
    </row>
    <row r="561" spans="1:67" ht="48" hidden="1" x14ac:dyDescent="0.2">
      <c r="A561" s="18" t="s">
        <v>248</v>
      </c>
      <c r="B561" s="20"/>
      <c r="C561" s="21" t="s">
        <v>2011</v>
      </c>
      <c r="D561" s="18" t="s">
        <v>124</v>
      </c>
      <c r="E561" s="18" t="s">
        <v>183</v>
      </c>
      <c r="F561" s="19">
        <v>1</v>
      </c>
      <c r="G561" s="19">
        <v>0</v>
      </c>
      <c r="H561" s="19">
        <v>0</v>
      </c>
      <c r="I561" s="20"/>
      <c r="J561" s="21" t="s">
        <v>1077</v>
      </c>
      <c r="K561" s="43"/>
      <c r="L561" s="21" t="s">
        <v>1938</v>
      </c>
      <c r="M561" s="25"/>
      <c r="N561" s="24">
        <f t="shared" si="179"/>
        <v>1986</v>
      </c>
      <c r="O561" s="25">
        <v>31776</v>
      </c>
      <c r="P561" s="23" t="s">
        <v>75</v>
      </c>
      <c r="Q561" s="23" t="s">
        <v>75</v>
      </c>
      <c r="R561" s="23" t="s">
        <v>75</v>
      </c>
      <c r="S561" s="23" t="s">
        <v>75</v>
      </c>
      <c r="T561" s="23" t="s">
        <v>75</v>
      </c>
      <c r="U561" s="23" t="s">
        <v>75</v>
      </c>
      <c r="V561" s="26">
        <v>1</v>
      </c>
      <c r="W561" s="19">
        <f t="shared" si="180"/>
        <v>0</v>
      </c>
      <c r="X561" s="19">
        <f t="shared" si="181"/>
        <v>0</v>
      </c>
      <c r="Y561" s="19">
        <f t="shared" si="182"/>
        <v>0</v>
      </c>
      <c r="Z561" s="26">
        <v>-1</v>
      </c>
      <c r="AA561" s="19">
        <v>-2</v>
      </c>
      <c r="AB561" s="26">
        <v>0</v>
      </c>
      <c r="AC561" s="26">
        <v>0</v>
      </c>
      <c r="AD561" s="26">
        <v>1</v>
      </c>
      <c r="AE561" s="26">
        <v>0</v>
      </c>
      <c r="AF561" s="26">
        <v>0</v>
      </c>
      <c r="AG561" s="26">
        <v>0</v>
      </c>
      <c r="AH561" s="26">
        <v>0</v>
      </c>
      <c r="AI561" s="26">
        <v>0</v>
      </c>
      <c r="AJ561" s="18" t="s">
        <v>128</v>
      </c>
      <c r="AK561" s="18" t="s">
        <v>76</v>
      </c>
      <c r="AL561" s="21" t="s">
        <v>1935</v>
      </c>
      <c r="AM561" s="19">
        <f t="shared" si="183"/>
        <v>3</v>
      </c>
      <c r="AN561" s="26">
        <v>1</v>
      </c>
      <c r="AO561" s="26">
        <v>1</v>
      </c>
      <c r="AP561" s="26">
        <v>1</v>
      </c>
      <c r="AQ561" s="26">
        <v>1</v>
      </c>
      <c r="AR561" s="26">
        <v>1</v>
      </c>
      <c r="AS561" s="26">
        <v>0</v>
      </c>
      <c r="AT561" s="19">
        <v>-2</v>
      </c>
      <c r="AU561" s="26">
        <v>-3</v>
      </c>
      <c r="AV561" s="26">
        <v>0</v>
      </c>
      <c r="AW561" s="26">
        <v>0</v>
      </c>
      <c r="AX561" s="19">
        <v>0</v>
      </c>
      <c r="AY561" s="19">
        <v>0</v>
      </c>
      <c r="AZ561" s="26">
        <v>1</v>
      </c>
      <c r="BA561" s="26">
        <v>1</v>
      </c>
      <c r="BB561" s="26">
        <v>-1</v>
      </c>
      <c r="BC561" s="26">
        <v>1</v>
      </c>
      <c r="BD561" s="28"/>
      <c r="BE561" s="20"/>
      <c r="BF561" s="18" t="s">
        <v>1936</v>
      </c>
      <c r="BG561" s="20"/>
      <c r="BH561" s="26"/>
      <c r="BI561" s="26">
        <v>1</v>
      </c>
      <c r="BJ561" s="26">
        <v>0</v>
      </c>
      <c r="BK561" s="26"/>
      <c r="BL561" s="26"/>
      <c r="BM561" s="26"/>
      <c r="BN561" s="20"/>
      <c r="BO561" s="20"/>
    </row>
    <row r="562" spans="1:67" ht="48" hidden="1" x14ac:dyDescent="0.2">
      <c r="A562" s="18" t="s">
        <v>248</v>
      </c>
      <c r="B562" s="20"/>
      <c r="C562" s="21" t="s">
        <v>2012</v>
      </c>
      <c r="D562" s="18" t="s">
        <v>124</v>
      </c>
      <c r="E562" s="18" t="s">
        <v>183</v>
      </c>
      <c r="F562" s="19">
        <v>1</v>
      </c>
      <c r="G562" s="19">
        <v>0</v>
      </c>
      <c r="H562" s="19">
        <v>0</v>
      </c>
      <c r="I562" s="20"/>
      <c r="J562" s="21" t="s">
        <v>1077</v>
      </c>
      <c r="K562" s="43"/>
      <c r="L562" s="21" t="s">
        <v>1938</v>
      </c>
      <c r="M562" s="25"/>
      <c r="N562" s="24">
        <f t="shared" si="179"/>
        <v>1986</v>
      </c>
      <c r="O562" s="25">
        <v>31776</v>
      </c>
      <c r="P562" s="23" t="s">
        <v>75</v>
      </c>
      <c r="Q562" s="23" t="s">
        <v>75</v>
      </c>
      <c r="R562" s="23" t="s">
        <v>75</v>
      </c>
      <c r="S562" s="23" t="s">
        <v>75</v>
      </c>
      <c r="T562" s="23" t="s">
        <v>75</v>
      </c>
      <c r="U562" s="23" t="s">
        <v>75</v>
      </c>
      <c r="V562" s="26">
        <v>1</v>
      </c>
      <c r="W562" s="19">
        <f t="shared" si="180"/>
        <v>0</v>
      </c>
      <c r="X562" s="19">
        <f t="shared" si="181"/>
        <v>0</v>
      </c>
      <c r="Y562" s="19">
        <f t="shared" si="182"/>
        <v>0</v>
      </c>
      <c r="Z562" s="26">
        <v>-1</v>
      </c>
      <c r="AA562" s="19">
        <v>-2</v>
      </c>
      <c r="AB562" s="26">
        <v>0</v>
      </c>
      <c r="AC562" s="26">
        <v>0</v>
      </c>
      <c r="AD562" s="26">
        <v>1</v>
      </c>
      <c r="AE562" s="26">
        <v>0</v>
      </c>
      <c r="AF562" s="26">
        <v>0</v>
      </c>
      <c r="AG562" s="26">
        <v>0</v>
      </c>
      <c r="AH562" s="26">
        <v>0</v>
      </c>
      <c r="AI562" s="26">
        <v>0</v>
      </c>
      <c r="AJ562" s="18" t="s">
        <v>128</v>
      </c>
      <c r="AK562" s="18" t="s">
        <v>76</v>
      </c>
      <c r="AL562" s="21" t="s">
        <v>1935</v>
      </c>
      <c r="AM562" s="19">
        <f t="shared" si="183"/>
        <v>3</v>
      </c>
      <c r="AN562" s="26">
        <v>1</v>
      </c>
      <c r="AO562" s="26">
        <v>1</v>
      </c>
      <c r="AP562" s="26">
        <v>1</v>
      </c>
      <c r="AQ562" s="26">
        <v>1</v>
      </c>
      <c r="AR562" s="26">
        <v>1</v>
      </c>
      <c r="AS562" s="26">
        <v>0</v>
      </c>
      <c r="AT562" s="19">
        <v>-2</v>
      </c>
      <c r="AU562" s="26">
        <v>-3</v>
      </c>
      <c r="AV562" s="26">
        <v>0</v>
      </c>
      <c r="AW562" s="26">
        <v>0</v>
      </c>
      <c r="AX562" s="19">
        <v>0</v>
      </c>
      <c r="AY562" s="19">
        <v>0</v>
      </c>
      <c r="AZ562" s="26">
        <v>1</v>
      </c>
      <c r="BA562" s="26">
        <v>1</v>
      </c>
      <c r="BB562" s="26">
        <v>-1</v>
      </c>
      <c r="BC562" s="26">
        <v>1</v>
      </c>
      <c r="BD562" s="28"/>
      <c r="BE562" s="20"/>
      <c r="BF562" s="18" t="s">
        <v>1936</v>
      </c>
      <c r="BG562" s="20"/>
      <c r="BH562" s="26"/>
      <c r="BI562" s="26">
        <v>1</v>
      </c>
      <c r="BJ562" s="26">
        <v>0</v>
      </c>
      <c r="BK562" s="26"/>
      <c r="BL562" s="26"/>
      <c r="BM562" s="26"/>
      <c r="BN562" s="20"/>
      <c r="BO562" s="20"/>
    </row>
    <row r="563" spans="1:67" ht="48" hidden="1" x14ac:dyDescent="0.2">
      <c r="A563" s="18" t="s">
        <v>248</v>
      </c>
      <c r="B563" s="20"/>
      <c r="C563" s="21" t="s">
        <v>2013</v>
      </c>
      <c r="D563" s="18" t="s">
        <v>124</v>
      </c>
      <c r="E563" s="18" t="s">
        <v>183</v>
      </c>
      <c r="F563" s="19">
        <v>1</v>
      </c>
      <c r="G563" s="19">
        <v>0</v>
      </c>
      <c r="H563" s="19">
        <v>0</v>
      </c>
      <c r="I563" s="20"/>
      <c r="J563" s="21" t="s">
        <v>1077</v>
      </c>
      <c r="K563" s="43"/>
      <c r="L563" s="21" t="s">
        <v>1938</v>
      </c>
      <c r="M563" s="25"/>
      <c r="N563" s="24">
        <f t="shared" si="179"/>
        <v>1986</v>
      </c>
      <c r="O563" s="25">
        <v>31776</v>
      </c>
      <c r="P563" s="23" t="s">
        <v>75</v>
      </c>
      <c r="Q563" s="23" t="s">
        <v>75</v>
      </c>
      <c r="R563" s="23" t="s">
        <v>75</v>
      </c>
      <c r="S563" s="23" t="s">
        <v>75</v>
      </c>
      <c r="T563" s="23" t="s">
        <v>75</v>
      </c>
      <c r="U563" s="23" t="s">
        <v>75</v>
      </c>
      <c r="V563" s="26">
        <v>1</v>
      </c>
      <c r="W563" s="19">
        <f t="shared" si="180"/>
        <v>0</v>
      </c>
      <c r="X563" s="19">
        <f t="shared" si="181"/>
        <v>0</v>
      </c>
      <c r="Y563" s="19">
        <f t="shared" si="182"/>
        <v>0</v>
      </c>
      <c r="Z563" s="26">
        <v>-1</v>
      </c>
      <c r="AA563" s="19">
        <v>-2</v>
      </c>
      <c r="AB563" s="26">
        <v>0</v>
      </c>
      <c r="AC563" s="26">
        <v>0</v>
      </c>
      <c r="AD563" s="26">
        <v>1</v>
      </c>
      <c r="AE563" s="26">
        <v>0</v>
      </c>
      <c r="AF563" s="26">
        <v>0</v>
      </c>
      <c r="AG563" s="26">
        <v>0</v>
      </c>
      <c r="AH563" s="26">
        <v>0</v>
      </c>
      <c r="AI563" s="26">
        <v>0</v>
      </c>
      <c r="AJ563" s="18" t="s">
        <v>128</v>
      </c>
      <c r="AK563" s="18" t="s">
        <v>76</v>
      </c>
      <c r="AL563" s="21" t="s">
        <v>1935</v>
      </c>
      <c r="AM563" s="19">
        <f t="shared" si="183"/>
        <v>3</v>
      </c>
      <c r="AN563" s="26">
        <v>1</v>
      </c>
      <c r="AO563" s="26">
        <v>1</v>
      </c>
      <c r="AP563" s="26">
        <v>1</v>
      </c>
      <c r="AQ563" s="26">
        <v>1</v>
      </c>
      <c r="AR563" s="26">
        <v>1</v>
      </c>
      <c r="AS563" s="26">
        <v>0</v>
      </c>
      <c r="AT563" s="19">
        <v>-2</v>
      </c>
      <c r="AU563" s="26">
        <v>-3</v>
      </c>
      <c r="AV563" s="26">
        <v>0</v>
      </c>
      <c r="AW563" s="26">
        <v>0</v>
      </c>
      <c r="AX563" s="19">
        <v>0</v>
      </c>
      <c r="AY563" s="19">
        <v>0</v>
      </c>
      <c r="AZ563" s="26">
        <v>1</v>
      </c>
      <c r="BA563" s="26">
        <v>1</v>
      </c>
      <c r="BB563" s="26">
        <v>-1</v>
      </c>
      <c r="BC563" s="26">
        <v>1</v>
      </c>
      <c r="BD563" s="28"/>
      <c r="BE563" s="20"/>
      <c r="BF563" s="18" t="s">
        <v>1936</v>
      </c>
      <c r="BG563" s="20"/>
      <c r="BH563" s="26"/>
      <c r="BI563" s="26">
        <v>1</v>
      </c>
      <c r="BJ563" s="26">
        <v>0</v>
      </c>
      <c r="BK563" s="26"/>
      <c r="BL563" s="26"/>
      <c r="BM563" s="26"/>
      <c r="BN563" s="20"/>
      <c r="BO563" s="20"/>
    </row>
    <row r="564" spans="1:67" ht="48" hidden="1" x14ac:dyDescent="0.2">
      <c r="A564" s="18" t="s">
        <v>248</v>
      </c>
      <c r="B564" s="20"/>
      <c r="C564" s="21" t="s">
        <v>2014</v>
      </c>
      <c r="D564" s="18" t="s">
        <v>124</v>
      </c>
      <c r="E564" s="18" t="s">
        <v>183</v>
      </c>
      <c r="F564" s="19">
        <v>1</v>
      </c>
      <c r="G564" s="19">
        <v>0</v>
      </c>
      <c r="H564" s="19">
        <v>0</v>
      </c>
      <c r="I564" s="20"/>
      <c r="J564" s="21" t="s">
        <v>1077</v>
      </c>
      <c r="K564" s="43"/>
      <c r="L564" s="21" t="s">
        <v>1938</v>
      </c>
      <c r="M564" s="25"/>
      <c r="N564" s="24">
        <f t="shared" si="179"/>
        <v>1986</v>
      </c>
      <c r="O564" s="25">
        <v>31776</v>
      </c>
      <c r="P564" s="23" t="s">
        <v>75</v>
      </c>
      <c r="Q564" s="23" t="s">
        <v>75</v>
      </c>
      <c r="R564" s="23" t="s">
        <v>75</v>
      </c>
      <c r="S564" s="23" t="s">
        <v>75</v>
      </c>
      <c r="T564" s="23" t="s">
        <v>75</v>
      </c>
      <c r="U564" s="23" t="s">
        <v>75</v>
      </c>
      <c r="V564" s="26">
        <v>1</v>
      </c>
      <c r="W564" s="19">
        <f t="shared" si="180"/>
        <v>0</v>
      </c>
      <c r="X564" s="19">
        <f t="shared" si="181"/>
        <v>0</v>
      </c>
      <c r="Y564" s="19">
        <f t="shared" si="182"/>
        <v>0</v>
      </c>
      <c r="Z564" s="26">
        <v>-1</v>
      </c>
      <c r="AA564" s="19">
        <v>-2</v>
      </c>
      <c r="AB564" s="26">
        <v>0</v>
      </c>
      <c r="AC564" s="26">
        <v>0</v>
      </c>
      <c r="AD564" s="26">
        <v>1</v>
      </c>
      <c r="AE564" s="26">
        <v>0</v>
      </c>
      <c r="AF564" s="26">
        <v>0</v>
      </c>
      <c r="AG564" s="26">
        <v>0</v>
      </c>
      <c r="AH564" s="26">
        <v>0</v>
      </c>
      <c r="AI564" s="26">
        <v>0</v>
      </c>
      <c r="AJ564" s="18" t="s">
        <v>128</v>
      </c>
      <c r="AK564" s="18" t="s">
        <v>76</v>
      </c>
      <c r="AL564" s="21" t="s">
        <v>1935</v>
      </c>
      <c r="AM564" s="19">
        <f t="shared" si="183"/>
        <v>3</v>
      </c>
      <c r="AN564" s="26">
        <v>1</v>
      </c>
      <c r="AO564" s="26">
        <v>1</v>
      </c>
      <c r="AP564" s="26">
        <v>1</v>
      </c>
      <c r="AQ564" s="26">
        <v>1</v>
      </c>
      <c r="AR564" s="26">
        <v>1</v>
      </c>
      <c r="AS564" s="26">
        <v>0</v>
      </c>
      <c r="AT564" s="19">
        <v>-2</v>
      </c>
      <c r="AU564" s="26">
        <v>-3</v>
      </c>
      <c r="AV564" s="26">
        <v>0</v>
      </c>
      <c r="AW564" s="26">
        <v>0</v>
      </c>
      <c r="AX564" s="19">
        <v>0</v>
      </c>
      <c r="AY564" s="19">
        <v>0</v>
      </c>
      <c r="AZ564" s="26">
        <v>1</v>
      </c>
      <c r="BA564" s="26">
        <v>1</v>
      </c>
      <c r="BB564" s="26">
        <v>-1</v>
      </c>
      <c r="BC564" s="26">
        <v>1</v>
      </c>
      <c r="BD564" s="28"/>
      <c r="BE564" s="20"/>
      <c r="BF564" s="18" t="s">
        <v>1936</v>
      </c>
      <c r="BG564" s="20"/>
      <c r="BH564" s="26"/>
      <c r="BI564" s="26">
        <v>1</v>
      </c>
      <c r="BJ564" s="26">
        <v>0</v>
      </c>
      <c r="BK564" s="26"/>
      <c r="BL564" s="26"/>
      <c r="BM564" s="26"/>
      <c r="BN564" s="20"/>
      <c r="BO564" s="20"/>
    </row>
    <row r="565" spans="1:67" ht="48" hidden="1" x14ac:dyDescent="0.2">
      <c r="A565" s="18" t="s">
        <v>248</v>
      </c>
      <c r="B565" s="20"/>
      <c r="C565" s="21" t="s">
        <v>2015</v>
      </c>
      <c r="D565" s="18" t="s">
        <v>124</v>
      </c>
      <c r="E565" s="18" t="s">
        <v>183</v>
      </c>
      <c r="F565" s="19">
        <v>1</v>
      </c>
      <c r="G565" s="19">
        <v>0</v>
      </c>
      <c r="H565" s="19">
        <v>0</v>
      </c>
      <c r="I565" s="20"/>
      <c r="J565" s="21" t="s">
        <v>1077</v>
      </c>
      <c r="K565" s="43"/>
      <c r="L565" s="21" t="s">
        <v>1938</v>
      </c>
      <c r="M565" s="25"/>
      <c r="N565" s="24">
        <f t="shared" si="179"/>
        <v>1986</v>
      </c>
      <c r="O565" s="25">
        <v>31776</v>
      </c>
      <c r="P565" s="23" t="s">
        <v>75</v>
      </c>
      <c r="Q565" s="23" t="s">
        <v>75</v>
      </c>
      <c r="R565" s="23" t="s">
        <v>75</v>
      </c>
      <c r="S565" s="23" t="s">
        <v>75</v>
      </c>
      <c r="T565" s="23" t="s">
        <v>75</v>
      </c>
      <c r="U565" s="23" t="s">
        <v>75</v>
      </c>
      <c r="V565" s="26">
        <v>1</v>
      </c>
      <c r="W565" s="19">
        <f t="shared" si="180"/>
        <v>0</v>
      </c>
      <c r="X565" s="19">
        <f t="shared" si="181"/>
        <v>0</v>
      </c>
      <c r="Y565" s="19">
        <f t="shared" si="182"/>
        <v>0</v>
      </c>
      <c r="Z565" s="26">
        <v>-1</v>
      </c>
      <c r="AA565" s="19">
        <v>-2</v>
      </c>
      <c r="AB565" s="26">
        <v>0</v>
      </c>
      <c r="AC565" s="26">
        <v>0</v>
      </c>
      <c r="AD565" s="26">
        <v>1</v>
      </c>
      <c r="AE565" s="26">
        <v>0</v>
      </c>
      <c r="AF565" s="26">
        <v>0</v>
      </c>
      <c r="AG565" s="26">
        <v>0</v>
      </c>
      <c r="AH565" s="26">
        <v>0</v>
      </c>
      <c r="AI565" s="26">
        <v>0</v>
      </c>
      <c r="AJ565" s="18" t="s">
        <v>128</v>
      </c>
      <c r="AK565" s="18" t="s">
        <v>76</v>
      </c>
      <c r="AL565" s="21" t="s">
        <v>1935</v>
      </c>
      <c r="AM565" s="19">
        <f t="shared" si="183"/>
        <v>3</v>
      </c>
      <c r="AN565" s="26">
        <v>1</v>
      </c>
      <c r="AO565" s="26">
        <v>1</v>
      </c>
      <c r="AP565" s="26">
        <v>1</v>
      </c>
      <c r="AQ565" s="26">
        <v>1</v>
      </c>
      <c r="AR565" s="26">
        <v>1</v>
      </c>
      <c r="AS565" s="26">
        <v>0</v>
      </c>
      <c r="AT565" s="19">
        <v>-2</v>
      </c>
      <c r="AU565" s="26">
        <v>-3</v>
      </c>
      <c r="AV565" s="26">
        <v>0</v>
      </c>
      <c r="AW565" s="26">
        <v>0</v>
      </c>
      <c r="AX565" s="19">
        <v>0</v>
      </c>
      <c r="AY565" s="19">
        <v>0</v>
      </c>
      <c r="AZ565" s="26">
        <v>1</v>
      </c>
      <c r="BA565" s="26">
        <v>1</v>
      </c>
      <c r="BB565" s="26">
        <v>-1</v>
      </c>
      <c r="BC565" s="26">
        <v>1</v>
      </c>
      <c r="BD565" s="28"/>
      <c r="BE565" s="20"/>
      <c r="BF565" s="18" t="s">
        <v>1936</v>
      </c>
      <c r="BG565" s="20"/>
      <c r="BH565" s="26"/>
      <c r="BI565" s="26">
        <v>1</v>
      </c>
      <c r="BJ565" s="26">
        <v>0</v>
      </c>
      <c r="BK565" s="26"/>
      <c r="BL565" s="26"/>
      <c r="BM565" s="26"/>
      <c r="BN565" s="20"/>
      <c r="BO565" s="20"/>
    </row>
    <row r="566" spans="1:67" ht="64" hidden="1" x14ac:dyDescent="0.2">
      <c r="A566" s="17" t="s">
        <v>78</v>
      </c>
      <c r="B566" s="42"/>
      <c r="C566" s="64" t="s">
        <v>2415</v>
      </c>
      <c r="D566" s="18" t="s">
        <v>409</v>
      </c>
      <c r="E566" s="18" t="s">
        <v>302</v>
      </c>
      <c r="F566" s="19">
        <v>1</v>
      </c>
      <c r="G566" s="19">
        <v>0</v>
      </c>
      <c r="H566" s="19">
        <v>0</v>
      </c>
      <c r="I566" s="20"/>
      <c r="J566" s="21" t="s">
        <v>472</v>
      </c>
      <c r="K566" s="22" t="s">
        <v>2311</v>
      </c>
      <c r="L566" s="18" t="s">
        <v>2312</v>
      </c>
      <c r="M566" s="25"/>
      <c r="N566" s="24">
        <f t="shared" si="179"/>
        <v>1992</v>
      </c>
      <c r="O566" s="25">
        <v>33604</v>
      </c>
      <c r="P566" s="23" t="s">
        <v>75</v>
      </c>
      <c r="Q566" s="23" t="s">
        <v>75</v>
      </c>
      <c r="R566" s="23" t="s">
        <v>75</v>
      </c>
      <c r="S566" s="23" t="s">
        <v>75</v>
      </c>
      <c r="T566" s="23" t="s">
        <v>75</v>
      </c>
      <c r="U566" s="23" t="s">
        <v>75</v>
      </c>
      <c r="V566" s="26">
        <v>1</v>
      </c>
      <c r="W566" s="19">
        <f t="shared" si="180"/>
        <v>0</v>
      </c>
      <c r="X566" s="19">
        <f t="shared" si="181"/>
        <v>0</v>
      </c>
      <c r="Y566" s="19">
        <f t="shared" si="182"/>
        <v>0</v>
      </c>
      <c r="Z566" s="26">
        <v>-1</v>
      </c>
      <c r="AA566" s="19">
        <v>-2</v>
      </c>
      <c r="AB566" s="26">
        <v>0</v>
      </c>
      <c r="AC566" s="26">
        <v>1</v>
      </c>
      <c r="AD566" s="26">
        <v>0</v>
      </c>
      <c r="AE566" s="26">
        <v>0</v>
      </c>
      <c r="AF566" s="26">
        <v>0</v>
      </c>
      <c r="AG566" s="19">
        <v>0</v>
      </c>
      <c r="AH566" s="26">
        <v>1</v>
      </c>
      <c r="AI566" s="26">
        <v>0</v>
      </c>
      <c r="AJ566" s="18" t="s">
        <v>97</v>
      </c>
      <c r="AK566" s="18" t="s">
        <v>77</v>
      </c>
      <c r="AL566" s="21" t="s">
        <v>2313</v>
      </c>
      <c r="AM566" s="19">
        <v>4</v>
      </c>
      <c r="AN566" s="26">
        <v>-1</v>
      </c>
      <c r="AO566" s="26">
        <v>-1</v>
      </c>
      <c r="AP566" s="26">
        <v>-1</v>
      </c>
      <c r="AQ566" s="26">
        <v>-1</v>
      </c>
      <c r="AR566" s="26">
        <v>-1</v>
      </c>
      <c r="AS566" s="26">
        <v>0</v>
      </c>
      <c r="AT566" s="19">
        <v>-2</v>
      </c>
      <c r="AU566" s="26">
        <v>-3</v>
      </c>
      <c r="AV566" s="26">
        <v>0</v>
      </c>
      <c r="AW566" s="26">
        <v>0</v>
      </c>
      <c r="AX566" s="19">
        <v>0</v>
      </c>
      <c r="AY566" s="19">
        <v>0</v>
      </c>
      <c r="AZ566" s="26">
        <v>1</v>
      </c>
      <c r="BA566" s="26">
        <v>1</v>
      </c>
      <c r="BB566" s="26">
        <v>-1</v>
      </c>
      <c r="BC566" s="26">
        <v>-1</v>
      </c>
      <c r="BD566" s="28"/>
      <c r="BE566" s="20"/>
      <c r="BF566" s="26"/>
      <c r="BG566" s="26"/>
      <c r="BH566" s="26"/>
      <c r="BI566" s="26">
        <v>1</v>
      </c>
      <c r="BJ566" s="26">
        <v>-1</v>
      </c>
      <c r="BK566" s="26"/>
      <c r="BL566" s="26"/>
      <c r="BM566" s="26"/>
      <c r="BN566" s="20"/>
      <c r="BO566" s="20"/>
    </row>
    <row r="567" spans="1:67" ht="64" hidden="1" x14ac:dyDescent="0.2">
      <c r="A567" s="17" t="s">
        <v>3373</v>
      </c>
      <c r="B567" s="42"/>
      <c r="C567" s="64" t="s">
        <v>2415</v>
      </c>
      <c r="D567" s="384" t="s">
        <v>2875</v>
      </c>
      <c r="E567" s="384" t="s">
        <v>210</v>
      </c>
      <c r="F567" s="19">
        <v>1</v>
      </c>
      <c r="G567" s="19">
        <v>1</v>
      </c>
      <c r="H567" s="19">
        <v>1</v>
      </c>
      <c r="I567" s="20"/>
      <c r="J567" s="375" t="s">
        <v>472</v>
      </c>
      <c r="K567" s="22"/>
      <c r="L567" s="375" t="s">
        <v>3384</v>
      </c>
      <c r="M567" s="512">
        <v>1992</v>
      </c>
      <c r="N567" s="24">
        <v>2008</v>
      </c>
      <c r="O567" s="508">
        <v>39448</v>
      </c>
      <c r="P567" s="404" t="s">
        <v>75</v>
      </c>
      <c r="Q567" s="404" t="s">
        <v>75</v>
      </c>
      <c r="R567" s="404" t="s">
        <v>75</v>
      </c>
      <c r="S567" s="404" t="s">
        <v>75</v>
      </c>
      <c r="T567" s="404" t="s">
        <v>75</v>
      </c>
      <c r="U567" s="404" t="s">
        <v>75</v>
      </c>
      <c r="V567" s="19">
        <v>1</v>
      </c>
      <c r="W567" s="19">
        <v>0</v>
      </c>
      <c r="X567" s="19">
        <v>0</v>
      </c>
      <c r="Y567" s="19">
        <v>0</v>
      </c>
      <c r="Z567" s="19">
        <v>-1</v>
      </c>
      <c r="AA567" s="19">
        <v>-2</v>
      </c>
      <c r="AB567" s="26">
        <v>0</v>
      </c>
      <c r="AC567" s="26">
        <v>0</v>
      </c>
      <c r="AD567" s="68">
        <v>1</v>
      </c>
      <c r="AE567" s="26">
        <v>0</v>
      </c>
      <c r="AF567" s="26">
        <v>0</v>
      </c>
      <c r="AG567" s="19">
        <v>0</v>
      </c>
      <c r="AH567" s="26">
        <v>-1</v>
      </c>
      <c r="AI567" s="19">
        <v>0</v>
      </c>
      <c r="AJ567" s="384" t="s">
        <v>97</v>
      </c>
      <c r="AK567" s="384" t="s">
        <v>139</v>
      </c>
      <c r="AL567" s="375" t="s">
        <v>3603</v>
      </c>
      <c r="AM567" s="19">
        <v>5</v>
      </c>
      <c r="AN567" s="26">
        <v>-2</v>
      </c>
      <c r="AO567" s="26">
        <v>-2</v>
      </c>
      <c r="AP567" s="26">
        <v>-2</v>
      </c>
      <c r="AQ567" s="26">
        <v>-2</v>
      </c>
      <c r="AR567" s="26">
        <v>-2</v>
      </c>
      <c r="AS567" s="26">
        <v>0</v>
      </c>
      <c r="AT567" s="19">
        <v>-2</v>
      </c>
      <c r="AU567" s="26">
        <v>-3</v>
      </c>
      <c r="AV567" s="26">
        <v>0</v>
      </c>
      <c r="AW567" s="26">
        <v>0</v>
      </c>
      <c r="AX567" s="19">
        <v>0</v>
      </c>
      <c r="AY567" s="19">
        <v>0</v>
      </c>
      <c r="AZ567" s="26">
        <v>-1</v>
      </c>
      <c r="BA567" s="26">
        <v>-1</v>
      </c>
      <c r="BB567" s="26">
        <v>-1</v>
      </c>
      <c r="BC567" s="26">
        <v>-1</v>
      </c>
      <c r="BD567" s="28"/>
      <c r="BE567" s="20"/>
      <c r="BF567" s="26"/>
      <c r="BG567" s="26"/>
      <c r="BH567" s="26"/>
      <c r="BI567" s="26"/>
      <c r="BJ567" s="26"/>
      <c r="BK567" s="26"/>
      <c r="BL567" s="26"/>
      <c r="BM567" s="26"/>
      <c r="BN567" s="20"/>
      <c r="BO567" s="20"/>
    </row>
    <row r="568" spans="1:67" ht="48" hidden="1" x14ac:dyDescent="0.2">
      <c r="A568" s="18" t="s">
        <v>248</v>
      </c>
      <c r="B568" s="20"/>
      <c r="C568" s="21" t="s">
        <v>2016</v>
      </c>
      <c r="D568" s="18" t="s">
        <v>124</v>
      </c>
      <c r="E568" s="18" t="s">
        <v>183</v>
      </c>
      <c r="F568" s="19">
        <v>1</v>
      </c>
      <c r="G568" s="19">
        <v>0</v>
      </c>
      <c r="H568" s="19">
        <v>0</v>
      </c>
      <c r="I568" s="20"/>
      <c r="J568" s="21" t="s">
        <v>1077</v>
      </c>
      <c r="K568" s="43"/>
      <c r="L568" s="21" t="s">
        <v>1938</v>
      </c>
      <c r="M568" s="25"/>
      <c r="N568" s="24">
        <f t="shared" ref="N568:N578" si="184">YEAR(IF(AND(O568&lt;&gt;"NA",O568&lt;&gt;""),O568,IF(AND(P568&lt;&gt;"NA",P568&lt;&gt;""),P568,IF(AND(Q568&lt;&gt;"NA",Q568&lt;&gt;""),Q568,IF(AND(R568&lt;&gt;"NA",R568&lt;&gt;""),R568,S568)))))</f>
        <v>1986</v>
      </c>
      <c r="O568" s="25">
        <v>31776</v>
      </c>
      <c r="P568" s="23" t="s">
        <v>75</v>
      </c>
      <c r="Q568" s="23" t="s">
        <v>75</v>
      </c>
      <c r="R568" s="23" t="s">
        <v>75</v>
      </c>
      <c r="S568" s="23" t="s">
        <v>75</v>
      </c>
      <c r="T568" s="23" t="s">
        <v>75</v>
      </c>
      <c r="U568" s="23" t="s">
        <v>75</v>
      </c>
      <c r="V568" s="26">
        <v>1</v>
      </c>
      <c r="W568" s="19">
        <f t="shared" ref="W568:W578" si="185">IF(OR(AND(Q568&lt;&gt;"NA",Q568&lt;&gt;""),AND(S568&lt;&gt;"NA",S568&lt;&gt;""),AND(T568&lt;&gt;"NA",T568&lt;&gt;"")),1,0)</f>
        <v>0</v>
      </c>
      <c r="X568" s="19">
        <f t="shared" ref="X568:X578" si="186">IF(OR(AND(S568&lt;&gt;"NA",S568&lt;&gt;""),Y568=1),1,0)</f>
        <v>0</v>
      </c>
      <c r="Y568" s="19">
        <f t="shared" ref="Y568:Y578" si="187">IF(AND(T568&lt;&gt;"NA",T568&lt;&gt;""),1,0)</f>
        <v>0</v>
      </c>
      <c r="Z568" s="26">
        <v>-1</v>
      </c>
      <c r="AA568" s="19">
        <v>-2</v>
      </c>
      <c r="AB568" s="26">
        <v>0</v>
      </c>
      <c r="AC568" s="26">
        <v>0</v>
      </c>
      <c r="AD568" s="26">
        <v>1</v>
      </c>
      <c r="AE568" s="26">
        <v>0</v>
      </c>
      <c r="AF568" s="26">
        <v>0</v>
      </c>
      <c r="AG568" s="26">
        <v>0</v>
      </c>
      <c r="AH568" s="26">
        <v>0</v>
      </c>
      <c r="AI568" s="26">
        <v>0</v>
      </c>
      <c r="AJ568" s="18" t="s">
        <v>128</v>
      </c>
      <c r="AK568" s="18" t="s">
        <v>76</v>
      </c>
      <c r="AL568" s="21" t="s">
        <v>1935</v>
      </c>
      <c r="AM568" s="19">
        <f t="shared" ref="AM568:AM577" si="188">IF(AND(AN568=1,AO568=1),3,IF(AND(AN568=1,OR(AO568=0,AO568=-1)),1,IF(AND(OR(AN568=0,AN568=-1),AO568=1),2,IF(AND(AN568=0,AN568=-1),OR(AO568=0,AO568=-1),4))))</f>
        <v>3</v>
      </c>
      <c r="AN568" s="26">
        <v>1</v>
      </c>
      <c r="AO568" s="26">
        <v>1</v>
      </c>
      <c r="AP568" s="26">
        <v>1</v>
      </c>
      <c r="AQ568" s="26">
        <v>1</v>
      </c>
      <c r="AR568" s="26">
        <v>1</v>
      </c>
      <c r="AS568" s="26">
        <v>0</v>
      </c>
      <c r="AT568" s="19">
        <v>-2</v>
      </c>
      <c r="AU568" s="26">
        <v>-3</v>
      </c>
      <c r="AV568" s="26">
        <v>0</v>
      </c>
      <c r="AW568" s="26">
        <v>0</v>
      </c>
      <c r="AX568" s="19">
        <v>0</v>
      </c>
      <c r="AY568" s="19">
        <v>0</v>
      </c>
      <c r="AZ568" s="26">
        <v>1</v>
      </c>
      <c r="BA568" s="26">
        <v>1</v>
      </c>
      <c r="BB568" s="26">
        <v>-1</v>
      </c>
      <c r="BC568" s="26">
        <v>1</v>
      </c>
      <c r="BD568" s="28"/>
      <c r="BE568" s="20"/>
      <c r="BF568" s="18" t="s">
        <v>1936</v>
      </c>
      <c r="BG568" s="20"/>
      <c r="BH568" s="26"/>
      <c r="BI568" s="26">
        <v>1</v>
      </c>
      <c r="BJ568" s="26">
        <v>0</v>
      </c>
      <c r="BK568" s="26"/>
      <c r="BL568" s="26"/>
      <c r="BM568" s="26"/>
      <c r="BN568" s="20"/>
      <c r="BO568" s="20"/>
    </row>
    <row r="569" spans="1:67" ht="48" hidden="1" x14ac:dyDescent="0.2">
      <c r="A569" s="18" t="s">
        <v>248</v>
      </c>
      <c r="B569" s="20"/>
      <c r="C569" s="21" t="s">
        <v>2017</v>
      </c>
      <c r="D569" s="18" t="s">
        <v>124</v>
      </c>
      <c r="E569" s="18" t="s">
        <v>183</v>
      </c>
      <c r="F569" s="19">
        <v>1</v>
      </c>
      <c r="G569" s="19">
        <v>0</v>
      </c>
      <c r="H569" s="19">
        <v>0</v>
      </c>
      <c r="I569" s="20"/>
      <c r="J569" s="21" t="s">
        <v>1077</v>
      </c>
      <c r="K569" s="43"/>
      <c r="L569" s="21" t="s">
        <v>1938</v>
      </c>
      <c r="M569" s="25"/>
      <c r="N569" s="24">
        <f t="shared" si="184"/>
        <v>1986</v>
      </c>
      <c r="O569" s="25">
        <v>31776</v>
      </c>
      <c r="P569" s="23" t="s">
        <v>75</v>
      </c>
      <c r="Q569" s="23" t="s">
        <v>75</v>
      </c>
      <c r="R569" s="23" t="s">
        <v>75</v>
      </c>
      <c r="S569" s="23" t="s">
        <v>75</v>
      </c>
      <c r="T569" s="23" t="s">
        <v>75</v>
      </c>
      <c r="U569" s="23" t="s">
        <v>75</v>
      </c>
      <c r="V569" s="26">
        <v>1</v>
      </c>
      <c r="W569" s="19">
        <f t="shared" si="185"/>
        <v>0</v>
      </c>
      <c r="X569" s="19">
        <f t="shared" si="186"/>
        <v>0</v>
      </c>
      <c r="Y569" s="19">
        <f t="shared" si="187"/>
        <v>0</v>
      </c>
      <c r="Z569" s="26">
        <v>-1</v>
      </c>
      <c r="AA569" s="19">
        <v>-2</v>
      </c>
      <c r="AB569" s="26">
        <v>0</v>
      </c>
      <c r="AC569" s="26">
        <v>0</v>
      </c>
      <c r="AD569" s="26">
        <v>1</v>
      </c>
      <c r="AE569" s="26">
        <v>0</v>
      </c>
      <c r="AF569" s="26">
        <v>0</v>
      </c>
      <c r="AG569" s="26">
        <v>0</v>
      </c>
      <c r="AH569" s="26">
        <v>0</v>
      </c>
      <c r="AI569" s="26">
        <v>0</v>
      </c>
      <c r="AJ569" s="18" t="s">
        <v>128</v>
      </c>
      <c r="AK569" s="18" t="s">
        <v>76</v>
      </c>
      <c r="AL569" s="21" t="s">
        <v>1935</v>
      </c>
      <c r="AM569" s="19">
        <f t="shared" si="188"/>
        <v>3</v>
      </c>
      <c r="AN569" s="26">
        <v>1</v>
      </c>
      <c r="AO569" s="26">
        <v>1</v>
      </c>
      <c r="AP569" s="26">
        <v>1</v>
      </c>
      <c r="AQ569" s="26">
        <v>1</v>
      </c>
      <c r="AR569" s="26">
        <v>1</v>
      </c>
      <c r="AS569" s="26">
        <v>0</v>
      </c>
      <c r="AT569" s="19">
        <v>-2</v>
      </c>
      <c r="AU569" s="26">
        <v>-3</v>
      </c>
      <c r="AV569" s="26">
        <v>0</v>
      </c>
      <c r="AW569" s="26">
        <v>0</v>
      </c>
      <c r="AX569" s="19">
        <v>0</v>
      </c>
      <c r="AY569" s="19">
        <v>0</v>
      </c>
      <c r="AZ569" s="26">
        <v>1</v>
      </c>
      <c r="BA569" s="26">
        <v>1</v>
      </c>
      <c r="BB569" s="26">
        <v>-1</v>
      </c>
      <c r="BC569" s="26">
        <v>1</v>
      </c>
      <c r="BD569" s="28"/>
      <c r="BE569" s="20"/>
      <c r="BF569" s="18" t="s">
        <v>1936</v>
      </c>
      <c r="BG569" s="20"/>
      <c r="BH569" s="26"/>
      <c r="BI569" s="26">
        <v>1</v>
      </c>
      <c r="BJ569" s="26">
        <v>0</v>
      </c>
      <c r="BK569" s="26"/>
      <c r="BL569" s="26"/>
      <c r="BM569" s="26"/>
      <c r="BN569" s="20"/>
      <c r="BO569" s="20"/>
    </row>
    <row r="570" spans="1:67" ht="48" hidden="1" x14ac:dyDescent="0.2">
      <c r="A570" s="18" t="s">
        <v>248</v>
      </c>
      <c r="B570" s="20"/>
      <c r="C570" s="21" t="s">
        <v>2018</v>
      </c>
      <c r="D570" s="18" t="s">
        <v>124</v>
      </c>
      <c r="E570" s="18" t="s">
        <v>183</v>
      </c>
      <c r="F570" s="19">
        <v>1</v>
      </c>
      <c r="G570" s="19">
        <v>0</v>
      </c>
      <c r="H570" s="19">
        <v>0</v>
      </c>
      <c r="I570" s="20"/>
      <c r="J570" s="21" t="s">
        <v>1077</v>
      </c>
      <c r="K570" s="43"/>
      <c r="L570" s="21" t="s">
        <v>1938</v>
      </c>
      <c r="M570" s="25"/>
      <c r="N570" s="24">
        <f t="shared" si="184"/>
        <v>1986</v>
      </c>
      <c r="O570" s="25">
        <v>31776</v>
      </c>
      <c r="P570" s="23" t="s">
        <v>75</v>
      </c>
      <c r="Q570" s="23" t="s">
        <v>75</v>
      </c>
      <c r="R570" s="23" t="s">
        <v>75</v>
      </c>
      <c r="S570" s="23" t="s">
        <v>75</v>
      </c>
      <c r="T570" s="23" t="s">
        <v>75</v>
      </c>
      <c r="U570" s="23" t="s">
        <v>75</v>
      </c>
      <c r="V570" s="26">
        <v>1</v>
      </c>
      <c r="W570" s="19">
        <f t="shared" si="185"/>
        <v>0</v>
      </c>
      <c r="X570" s="19">
        <f t="shared" si="186"/>
        <v>0</v>
      </c>
      <c r="Y570" s="19">
        <f t="shared" si="187"/>
        <v>0</v>
      </c>
      <c r="Z570" s="26">
        <v>-1</v>
      </c>
      <c r="AA570" s="19">
        <v>-2</v>
      </c>
      <c r="AB570" s="26">
        <v>0</v>
      </c>
      <c r="AC570" s="26">
        <v>0</v>
      </c>
      <c r="AD570" s="26">
        <v>1</v>
      </c>
      <c r="AE570" s="26">
        <v>0</v>
      </c>
      <c r="AF570" s="26">
        <v>0</v>
      </c>
      <c r="AG570" s="26">
        <v>0</v>
      </c>
      <c r="AH570" s="26">
        <v>0</v>
      </c>
      <c r="AI570" s="26">
        <v>0</v>
      </c>
      <c r="AJ570" s="18" t="s">
        <v>128</v>
      </c>
      <c r="AK570" s="18" t="s">
        <v>76</v>
      </c>
      <c r="AL570" s="21" t="s">
        <v>1935</v>
      </c>
      <c r="AM570" s="19">
        <f t="shared" si="188"/>
        <v>3</v>
      </c>
      <c r="AN570" s="26">
        <v>1</v>
      </c>
      <c r="AO570" s="26">
        <v>1</v>
      </c>
      <c r="AP570" s="26">
        <v>1</v>
      </c>
      <c r="AQ570" s="26">
        <v>1</v>
      </c>
      <c r="AR570" s="26">
        <v>1</v>
      </c>
      <c r="AS570" s="26">
        <v>0</v>
      </c>
      <c r="AT570" s="19">
        <v>-2</v>
      </c>
      <c r="AU570" s="26">
        <v>-3</v>
      </c>
      <c r="AV570" s="26">
        <v>0</v>
      </c>
      <c r="AW570" s="26">
        <v>0</v>
      </c>
      <c r="AX570" s="19">
        <v>0</v>
      </c>
      <c r="AY570" s="19">
        <v>0</v>
      </c>
      <c r="AZ570" s="26">
        <v>1</v>
      </c>
      <c r="BA570" s="26">
        <v>1</v>
      </c>
      <c r="BB570" s="26">
        <v>-1</v>
      </c>
      <c r="BC570" s="26">
        <v>1</v>
      </c>
      <c r="BD570" s="28"/>
      <c r="BE570" s="20"/>
      <c r="BF570" s="18" t="s">
        <v>1936</v>
      </c>
      <c r="BG570" s="20"/>
      <c r="BH570" s="26"/>
      <c r="BI570" s="26">
        <v>1</v>
      </c>
      <c r="BJ570" s="26">
        <v>0</v>
      </c>
      <c r="BK570" s="26"/>
      <c r="BL570" s="26"/>
      <c r="BM570" s="26"/>
      <c r="BN570" s="20"/>
      <c r="BO570" s="20"/>
    </row>
    <row r="571" spans="1:67" ht="48" hidden="1" x14ac:dyDescent="0.2">
      <c r="A571" s="18" t="s">
        <v>248</v>
      </c>
      <c r="B571" s="20"/>
      <c r="C571" s="21" t="s">
        <v>2019</v>
      </c>
      <c r="D571" s="18" t="s">
        <v>124</v>
      </c>
      <c r="E571" s="18" t="s">
        <v>183</v>
      </c>
      <c r="F571" s="19">
        <v>1</v>
      </c>
      <c r="G571" s="19">
        <v>0</v>
      </c>
      <c r="H571" s="19">
        <v>0</v>
      </c>
      <c r="I571" s="20"/>
      <c r="J571" s="21" t="s">
        <v>1077</v>
      </c>
      <c r="K571" s="43"/>
      <c r="L571" s="21" t="s">
        <v>1938</v>
      </c>
      <c r="M571" s="25"/>
      <c r="N571" s="24">
        <f t="shared" si="184"/>
        <v>1986</v>
      </c>
      <c r="O571" s="25">
        <v>31776</v>
      </c>
      <c r="P571" s="23" t="s">
        <v>75</v>
      </c>
      <c r="Q571" s="23" t="s">
        <v>75</v>
      </c>
      <c r="R571" s="23" t="s">
        <v>75</v>
      </c>
      <c r="S571" s="23" t="s">
        <v>75</v>
      </c>
      <c r="T571" s="23" t="s">
        <v>75</v>
      </c>
      <c r="U571" s="23" t="s">
        <v>75</v>
      </c>
      <c r="V571" s="26">
        <v>1</v>
      </c>
      <c r="W571" s="19">
        <f t="shared" si="185"/>
        <v>0</v>
      </c>
      <c r="X571" s="19">
        <f t="shared" si="186"/>
        <v>0</v>
      </c>
      <c r="Y571" s="19">
        <f t="shared" si="187"/>
        <v>0</v>
      </c>
      <c r="Z571" s="26">
        <v>-1</v>
      </c>
      <c r="AA571" s="19">
        <v>-2</v>
      </c>
      <c r="AB571" s="26">
        <v>0</v>
      </c>
      <c r="AC571" s="26">
        <v>0</v>
      </c>
      <c r="AD571" s="26">
        <v>1</v>
      </c>
      <c r="AE571" s="26">
        <v>0</v>
      </c>
      <c r="AF571" s="26">
        <v>0</v>
      </c>
      <c r="AG571" s="26">
        <v>0</v>
      </c>
      <c r="AH571" s="26">
        <v>0</v>
      </c>
      <c r="AI571" s="26">
        <v>0</v>
      </c>
      <c r="AJ571" s="18" t="s">
        <v>128</v>
      </c>
      <c r="AK571" s="18" t="s">
        <v>76</v>
      </c>
      <c r="AL571" s="21" t="s">
        <v>1935</v>
      </c>
      <c r="AM571" s="19">
        <f t="shared" si="188"/>
        <v>3</v>
      </c>
      <c r="AN571" s="26">
        <v>1</v>
      </c>
      <c r="AO571" s="26">
        <v>1</v>
      </c>
      <c r="AP571" s="26">
        <v>1</v>
      </c>
      <c r="AQ571" s="26">
        <v>1</v>
      </c>
      <c r="AR571" s="26">
        <v>1</v>
      </c>
      <c r="AS571" s="26">
        <v>0</v>
      </c>
      <c r="AT571" s="19">
        <v>-2</v>
      </c>
      <c r="AU571" s="26">
        <v>-3</v>
      </c>
      <c r="AV571" s="26">
        <v>0</v>
      </c>
      <c r="AW571" s="26">
        <v>0</v>
      </c>
      <c r="AX571" s="19">
        <v>0</v>
      </c>
      <c r="AY571" s="19">
        <v>0</v>
      </c>
      <c r="AZ571" s="26">
        <v>1</v>
      </c>
      <c r="BA571" s="26">
        <v>1</v>
      </c>
      <c r="BB571" s="26">
        <v>-1</v>
      </c>
      <c r="BC571" s="26">
        <v>1</v>
      </c>
      <c r="BD571" s="28"/>
      <c r="BE571" s="20"/>
      <c r="BF571" s="18" t="s">
        <v>1936</v>
      </c>
      <c r="BG571" s="20"/>
      <c r="BH571" s="26"/>
      <c r="BI571" s="26">
        <v>1</v>
      </c>
      <c r="BJ571" s="26">
        <v>0</v>
      </c>
      <c r="BK571" s="26"/>
      <c r="BL571" s="26"/>
      <c r="BM571" s="26"/>
      <c r="BN571" s="20"/>
      <c r="BO571" s="20"/>
    </row>
    <row r="572" spans="1:67" ht="48" hidden="1" x14ac:dyDescent="0.2">
      <c r="A572" s="18" t="s">
        <v>248</v>
      </c>
      <c r="B572" s="20"/>
      <c r="C572" s="21" t="s">
        <v>2020</v>
      </c>
      <c r="D572" s="18" t="s">
        <v>124</v>
      </c>
      <c r="E572" s="18" t="s">
        <v>183</v>
      </c>
      <c r="F572" s="19">
        <v>1</v>
      </c>
      <c r="G572" s="19">
        <v>0</v>
      </c>
      <c r="H572" s="19">
        <v>0</v>
      </c>
      <c r="I572" s="20"/>
      <c r="J572" s="21" t="s">
        <v>1077</v>
      </c>
      <c r="K572" s="43"/>
      <c r="L572" s="21" t="s">
        <v>1938</v>
      </c>
      <c r="M572" s="25"/>
      <c r="N572" s="24">
        <f t="shared" si="184"/>
        <v>1986</v>
      </c>
      <c r="O572" s="25">
        <v>31776</v>
      </c>
      <c r="P572" s="23" t="s">
        <v>75</v>
      </c>
      <c r="Q572" s="23" t="s">
        <v>75</v>
      </c>
      <c r="R572" s="23" t="s">
        <v>75</v>
      </c>
      <c r="S572" s="23" t="s">
        <v>75</v>
      </c>
      <c r="T572" s="23" t="s">
        <v>75</v>
      </c>
      <c r="U572" s="23" t="s">
        <v>75</v>
      </c>
      <c r="V572" s="26">
        <v>1</v>
      </c>
      <c r="W572" s="19">
        <f t="shared" si="185"/>
        <v>0</v>
      </c>
      <c r="X572" s="19">
        <f t="shared" si="186"/>
        <v>0</v>
      </c>
      <c r="Y572" s="19">
        <f t="shared" si="187"/>
        <v>0</v>
      </c>
      <c r="Z572" s="26">
        <v>-1</v>
      </c>
      <c r="AA572" s="19">
        <v>-2</v>
      </c>
      <c r="AB572" s="26">
        <v>0</v>
      </c>
      <c r="AC572" s="26">
        <v>0</v>
      </c>
      <c r="AD572" s="26">
        <v>1</v>
      </c>
      <c r="AE572" s="26">
        <v>0</v>
      </c>
      <c r="AF572" s="26">
        <v>0</v>
      </c>
      <c r="AG572" s="26">
        <v>0</v>
      </c>
      <c r="AH572" s="26">
        <v>0</v>
      </c>
      <c r="AI572" s="26">
        <v>0</v>
      </c>
      <c r="AJ572" s="18" t="s">
        <v>128</v>
      </c>
      <c r="AK572" s="18" t="s">
        <v>76</v>
      </c>
      <c r="AL572" s="21" t="s">
        <v>1935</v>
      </c>
      <c r="AM572" s="19">
        <f t="shared" si="188"/>
        <v>3</v>
      </c>
      <c r="AN572" s="26">
        <v>1</v>
      </c>
      <c r="AO572" s="26">
        <v>1</v>
      </c>
      <c r="AP572" s="26">
        <v>1</v>
      </c>
      <c r="AQ572" s="26">
        <v>1</v>
      </c>
      <c r="AR572" s="26">
        <v>1</v>
      </c>
      <c r="AS572" s="26">
        <v>0</v>
      </c>
      <c r="AT572" s="19">
        <v>-2</v>
      </c>
      <c r="AU572" s="26">
        <v>-3</v>
      </c>
      <c r="AV572" s="26">
        <v>0</v>
      </c>
      <c r="AW572" s="26">
        <v>0</v>
      </c>
      <c r="AX572" s="19">
        <v>0</v>
      </c>
      <c r="AY572" s="19">
        <v>0</v>
      </c>
      <c r="AZ572" s="26">
        <v>1</v>
      </c>
      <c r="BA572" s="26">
        <v>1</v>
      </c>
      <c r="BB572" s="26">
        <v>-1</v>
      </c>
      <c r="BC572" s="26">
        <v>1</v>
      </c>
      <c r="BD572" s="28"/>
      <c r="BE572" s="20"/>
      <c r="BF572" s="18" t="s">
        <v>1936</v>
      </c>
      <c r="BG572" s="20"/>
      <c r="BH572" s="26"/>
      <c r="BI572" s="26">
        <v>1</v>
      </c>
      <c r="BJ572" s="26">
        <v>0</v>
      </c>
      <c r="BK572" s="26"/>
      <c r="BL572" s="26"/>
      <c r="BM572" s="26"/>
      <c r="BN572" s="20"/>
      <c r="BO572" s="20"/>
    </row>
    <row r="573" spans="1:67" ht="48" hidden="1" x14ac:dyDescent="0.2">
      <c r="A573" s="18" t="s">
        <v>248</v>
      </c>
      <c r="B573" s="20"/>
      <c r="C573" s="21" t="s">
        <v>2021</v>
      </c>
      <c r="D573" s="18" t="s">
        <v>124</v>
      </c>
      <c r="E573" s="18" t="s">
        <v>183</v>
      </c>
      <c r="F573" s="19">
        <v>1</v>
      </c>
      <c r="G573" s="19">
        <v>0</v>
      </c>
      <c r="H573" s="19">
        <v>0</v>
      </c>
      <c r="I573" s="20"/>
      <c r="J573" s="21" t="s">
        <v>1077</v>
      </c>
      <c r="K573" s="43"/>
      <c r="L573" s="21" t="s">
        <v>1938</v>
      </c>
      <c r="M573" s="25"/>
      <c r="N573" s="24">
        <f t="shared" si="184"/>
        <v>1986</v>
      </c>
      <c r="O573" s="25">
        <v>31776</v>
      </c>
      <c r="P573" s="23" t="s">
        <v>75</v>
      </c>
      <c r="Q573" s="23" t="s">
        <v>75</v>
      </c>
      <c r="R573" s="23" t="s">
        <v>75</v>
      </c>
      <c r="S573" s="23" t="s">
        <v>75</v>
      </c>
      <c r="T573" s="23" t="s">
        <v>75</v>
      </c>
      <c r="U573" s="23" t="s">
        <v>75</v>
      </c>
      <c r="V573" s="26">
        <v>1</v>
      </c>
      <c r="W573" s="19">
        <f t="shared" si="185"/>
        <v>0</v>
      </c>
      <c r="X573" s="19">
        <f t="shared" si="186"/>
        <v>0</v>
      </c>
      <c r="Y573" s="19">
        <f t="shared" si="187"/>
        <v>0</v>
      </c>
      <c r="Z573" s="26">
        <v>-1</v>
      </c>
      <c r="AA573" s="19">
        <v>-2</v>
      </c>
      <c r="AB573" s="26">
        <v>0</v>
      </c>
      <c r="AC573" s="26">
        <v>0</v>
      </c>
      <c r="AD573" s="26">
        <v>1</v>
      </c>
      <c r="AE573" s="26">
        <v>0</v>
      </c>
      <c r="AF573" s="26">
        <v>0</v>
      </c>
      <c r="AG573" s="26">
        <v>0</v>
      </c>
      <c r="AH573" s="26">
        <v>0</v>
      </c>
      <c r="AI573" s="26">
        <v>0</v>
      </c>
      <c r="AJ573" s="18" t="s">
        <v>128</v>
      </c>
      <c r="AK573" s="18" t="s">
        <v>76</v>
      </c>
      <c r="AL573" s="21" t="s">
        <v>1935</v>
      </c>
      <c r="AM573" s="19">
        <f t="shared" si="188"/>
        <v>3</v>
      </c>
      <c r="AN573" s="26">
        <v>1</v>
      </c>
      <c r="AO573" s="26">
        <v>1</v>
      </c>
      <c r="AP573" s="26">
        <v>1</v>
      </c>
      <c r="AQ573" s="26">
        <v>1</v>
      </c>
      <c r="AR573" s="26">
        <v>1</v>
      </c>
      <c r="AS573" s="26">
        <v>0</v>
      </c>
      <c r="AT573" s="19">
        <v>-2</v>
      </c>
      <c r="AU573" s="26">
        <v>-3</v>
      </c>
      <c r="AV573" s="26">
        <v>0</v>
      </c>
      <c r="AW573" s="26">
        <v>0</v>
      </c>
      <c r="AX573" s="19">
        <v>0</v>
      </c>
      <c r="AY573" s="19">
        <v>0</v>
      </c>
      <c r="AZ573" s="26">
        <v>1</v>
      </c>
      <c r="BA573" s="26">
        <v>1</v>
      </c>
      <c r="BB573" s="26">
        <v>-1</v>
      </c>
      <c r="BC573" s="26">
        <v>1</v>
      </c>
      <c r="BD573" s="28"/>
      <c r="BE573" s="20"/>
      <c r="BF573" s="18" t="s">
        <v>1936</v>
      </c>
      <c r="BG573" s="20"/>
      <c r="BH573" s="26"/>
      <c r="BI573" s="26">
        <v>1</v>
      </c>
      <c r="BJ573" s="26">
        <v>0</v>
      </c>
      <c r="BK573" s="26"/>
      <c r="BL573" s="26"/>
      <c r="BM573" s="26"/>
      <c r="BN573" s="20"/>
      <c r="BO573" s="20"/>
    </row>
    <row r="574" spans="1:67" ht="48" hidden="1" x14ac:dyDescent="0.2">
      <c r="A574" s="18" t="s">
        <v>248</v>
      </c>
      <c r="B574" s="20"/>
      <c r="C574" s="21" t="s">
        <v>2022</v>
      </c>
      <c r="D574" s="18" t="s">
        <v>124</v>
      </c>
      <c r="E574" s="18" t="s">
        <v>183</v>
      </c>
      <c r="F574" s="19">
        <v>1</v>
      </c>
      <c r="G574" s="19">
        <v>0</v>
      </c>
      <c r="H574" s="19">
        <v>0</v>
      </c>
      <c r="I574" s="20"/>
      <c r="J574" s="21" t="s">
        <v>1077</v>
      </c>
      <c r="K574" s="43"/>
      <c r="L574" s="21" t="s">
        <v>1938</v>
      </c>
      <c r="M574" s="25"/>
      <c r="N574" s="24">
        <f t="shared" si="184"/>
        <v>1986</v>
      </c>
      <c r="O574" s="25">
        <v>31776</v>
      </c>
      <c r="P574" s="23" t="s">
        <v>75</v>
      </c>
      <c r="Q574" s="23" t="s">
        <v>75</v>
      </c>
      <c r="R574" s="23" t="s">
        <v>75</v>
      </c>
      <c r="S574" s="23" t="s">
        <v>75</v>
      </c>
      <c r="T574" s="23" t="s">
        <v>75</v>
      </c>
      <c r="U574" s="23" t="s">
        <v>75</v>
      </c>
      <c r="V574" s="26">
        <v>1</v>
      </c>
      <c r="W574" s="19">
        <f t="shared" si="185"/>
        <v>0</v>
      </c>
      <c r="X574" s="19">
        <f t="shared" si="186"/>
        <v>0</v>
      </c>
      <c r="Y574" s="19">
        <f t="shared" si="187"/>
        <v>0</v>
      </c>
      <c r="Z574" s="26">
        <v>-1</v>
      </c>
      <c r="AA574" s="19">
        <v>-2</v>
      </c>
      <c r="AB574" s="26">
        <v>0</v>
      </c>
      <c r="AC574" s="26">
        <v>0</v>
      </c>
      <c r="AD574" s="26">
        <v>1</v>
      </c>
      <c r="AE574" s="26">
        <v>0</v>
      </c>
      <c r="AF574" s="26">
        <v>0</v>
      </c>
      <c r="AG574" s="26">
        <v>0</v>
      </c>
      <c r="AH574" s="26">
        <v>0</v>
      </c>
      <c r="AI574" s="26">
        <v>0</v>
      </c>
      <c r="AJ574" s="18" t="s">
        <v>128</v>
      </c>
      <c r="AK574" s="18" t="s">
        <v>76</v>
      </c>
      <c r="AL574" s="21" t="s">
        <v>1935</v>
      </c>
      <c r="AM574" s="19">
        <f t="shared" si="188"/>
        <v>3</v>
      </c>
      <c r="AN574" s="26">
        <v>1</v>
      </c>
      <c r="AO574" s="26">
        <v>1</v>
      </c>
      <c r="AP574" s="26">
        <v>1</v>
      </c>
      <c r="AQ574" s="26">
        <v>1</v>
      </c>
      <c r="AR574" s="26">
        <v>1</v>
      </c>
      <c r="AS574" s="26">
        <v>0</v>
      </c>
      <c r="AT574" s="19">
        <v>-2</v>
      </c>
      <c r="AU574" s="26">
        <v>-3</v>
      </c>
      <c r="AV574" s="26">
        <v>0</v>
      </c>
      <c r="AW574" s="26">
        <v>0</v>
      </c>
      <c r="AX574" s="19">
        <v>0</v>
      </c>
      <c r="AY574" s="19">
        <v>0</v>
      </c>
      <c r="AZ574" s="26">
        <v>1</v>
      </c>
      <c r="BA574" s="26">
        <v>1</v>
      </c>
      <c r="BB574" s="26">
        <v>-1</v>
      </c>
      <c r="BC574" s="26">
        <v>1</v>
      </c>
      <c r="BD574" s="28"/>
      <c r="BE574" s="20"/>
      <c r="BF574" s="18" t="s">
        <v>1936</v>
      </c>
      <c r="BG574" s="20"/>
      <c r="BH574" s="26"/>
      <c r="BI574" s="26">
        <v>1</v>
      </c>
      <c r="BJ574" s="26">
        <v>0</v>
      </c>
      <c r="BK574" s="26"/>
      <c r="BL574" s="26"/>
      <c r="BM574" s="26"/>
      <c r="BN574" s="20"/>
      <c r="BO574" s="20"/>
    </row>
    <row r="575" spans="1:67" ht="48" hidden="1" x14ac:dyDescent="0.2">
      <c r="A575" s="18" t="s">
        <v>248</v>
      </c>
      <c r="B575" s="20"/>
      <c r="C575" s="21" t="s">
        <v>2023</v>
      </c>
      <c r="D575" s="18" t="s">
        <v>124</v>
      </c>
      <c r="E575" s="18" t="s">
        <v>183</v>
      </c>
      <c r="F575" s="19">
        <v>1</v>
      </c>
      <c r="G575" s="19">
        <v>0</v>
      </c>
      <c r="H575" s="19">
        <v>0</v>
      </c>
      <c r="I575" s="20"/>
      <c r="J575" s="21" t="s">
        <v>1077</v>
      </c>
      <c r="K575" s="43"/>
      <c r="L575" s="21" t="s">
        <v>1938</v>
      </c>
      <c r="M575" s="25"/>
      <c r="N575" s="24">
        <f t="shared" si="184"/>
        <v>1986</v>
      </c>
      <c r="O575" s="25">
        <v>31776</v>
      </c>
      <c r="P575" s="23" t="s">
        <v>75</v>
      </c>
      <c r="Q575" s="23" t="s">
        <v>75</v>
      </c>
      <c r="R575" s="23" t="s">
        <v>75</v>
      </c>
      <c r="S575" s="23" t="s">
        <v>75</v>
      </c>
      <c r="T575" s="23" t="s">
        <v>75</v>
      </c>
      <c r="U575" s="23" t="s">
        <v>75</v>
      </c>
      <c r="V575" s="26">
        <v>1</v>
      </c>
      <c r="W575" s="19">
        <f t="shared" si="185"/>
        <v>0</v>
      </c>
      <c r="X575" s="19">
        <f t="shared" si="186"/>
        <v>0</v>
      </c>
      <c r="Y575" s="19">
        <f t="shared" si="187"/>
        <v>0</v>
      </c>
      <c r="Z575" s="26">
        <v>-1</v>
      </c>
      <c r="AA575" s="19">
        <v>-2</v>
      </c>
      <c r="AB575" s="26">
        <v>0</v>
      </c>
      <c r="AC575" s="26">
        <v>0</v>
      </c>
      <c r="AD575" s="26">
        <v>1</v>
      </c>
      <c r="AE575" s="26">
        <v>0</v>
      </c>
      <c r="AF575" s="26">
        <v>0</v>
      </c>
      <c r="AG575" s="26">
        <v>0</v>
      </c>
      <c r="AH575" s="26">
        <v>0</v>
      </c>
      <c r="AI575" s="26">
        <v>0</v>
      </c>
      <c r="AJ575" s="18" t="s">
        <v>128</v>
      </c>
      <c r="AK575" s="18" t="s">
        <v>76</v>
      </c>
      <c r="AL575" s="21" t="s">
        <v>1935</v>
      </c>
      <c r="AM575" s="19">
        <f t="shared" si="188"/>
        <v>3</v>
      </c>
      <c r="AN575" s="26">
        <v>1</v>
      </c>
      <c r="AO575" s="26">
        <v>1</v>
      </c>
      <c r="AP575" s="26">
        <v>1</v>
      </c>
      <c r="AQ575" s="26">
        <v>1</v>
      </c>
      <c r="AR575" s="26">
        <v>1</v>
      </c>
      <c r="AS575" s="26">
        <v>0</v>
      </c>
      <c r="AT575" s="19">
        <v>-2</v>
      </c>
      <c r="AU575" s="26">
        <v>-3</v>
      </c>
      <c r="AV575" s="26">
        <v>0</v>
      </c>
      <c r="AW575" s="26">
        <v>0</v>
      </c>
      <c r="AX575" s="19">
        <v>0</v>
      </c>
      <c r="AY575" s="19">
        <v>0</v>
      </c>
      <c r="AZ575" s="26">
        <v>1</v>
      </c>
      <c r="BA575" s="26">
        <v>1</v>
      </c>
      <c r="BB575" s="26">
        <v>-1</v>
      </c>
      <c r="BC575" s="26">
        <v>1</v>
      </c>
      <c r="BD575" s="28"/>
      <c r="BE575" s="20"/>
      <c r="BF575" s="18" t="s">
        <v>1936</v>
      </c>
      <c r="BG575" s="20"/>
      <c r="BH575" s="26"/>
      <c r="BI575" s="26">
        <v>1</v>
      </c>
      <c r="BJ575" s="26">
        <v>0</v>
      </c>
      <c r="BK575" s="26"/>
      <c r="BL575" s="26"/>
      <c r="BM575" s="26"/>
      <c r="BN575" s="20"/>
      <c r="BO575" s="20"/>
    </row>
    <row r="576" spans="1:67" ht="48" hidden="1" x14ac:dyDescent="0.2">
      <c r="A576" s="18" t="s">
        <v>248</v>
      </c>
      <c r="B576" s="20"/>
      <c r="C576" s="21" t="s">
        <v>2024</v>
      </c>
      <c r="D576" s="18" t="s">
        <v>124</v>
      </c>
      <c r="E576" s="18" t="s">
        <v>183</v>
      </c>
      <c r="F576" s="19">
        <v>1</v>
      </c>
      <c r="G576" s="19">
        <v>0</v>
      </c>
      <c r="H576" s="19">
        <v>0</v>
      </c>
      <c r="I576" s="20"/>
      <c r="J576" s="21" t="s">
        <v>1077</v>
      </c>
      <c r="K576" s="43"/>
      <c r="L576" s="21" t="s">
        <v>1938</v>
      </c>
      <c r="M576" s="25"/>
      <c r="N576" s="24">
        <f t="shared" si="184"/>
        <v>1986</v>
      </c>
      <c r="O576" s="25">
        <v>31776</v>
      </c>
      <c r="P576" s="23" t="s">
        <v>75</v>
      </c>
      <c r="Q576" s="23" t="s">
        <v>75</v>
      </c>
      <c r="R576" s="23" t="s">
        <v>75</v>
      </c>
      <c r="S576" s="23" t="s">
        <v>75</v>
      </c>
      <c r="T576" s="23" t="s">
        <v>75</v>
      </c>
      <c r="U576" s="23" t="s">
        <v>75</v>
      </c>
      <c r="V576" s="26">
        <v>1</v>
      </c>
      <c r="W576" s="19">
        <f t="shared" si="185"/>
        <v>0</v>
      </c>
      <c r="X576" s="19">
        <f t="shared" si="186"/>
        <v>0</v>
      </c>
      <c r="Y576" s="19">
        <f t="shared" si="187"/>
        <v>0</v>
      </c>
      <c r="Z576" s="26">
        <v>-1</v>
      </c>
      <c r="AA576" s="19">
        <v>-2</v>
      </c>
      <c r="AB576" s="26">
        <v>0</v>
      </c>
      <c r="AC576" s="26">
        <v>0</v>
      </c>
      <c r="AD576" s="26">
        <v>1</v>
      </c>
      <c r="AE576" s="26">
        <v>0</v>
      </c>
      <c r="AF576" s="26">
        <v>0</v>
      </c>
      <c r="AG576" s="26">
        <v>0</v>
      </c>
      <c r="AH576" s="26">
        <v>0</v>
      </c>
      <c r="AI576" s="26">
        <v>0</v>
      </c>
      <c r="AJ576" s="18" t="s">
        <v>128</v>
      </c>
      <c r="AK576" s="18" t="s">
        <v>76</v>
      </c>
      <c r="AL576" s="21" t="s">
        <v>1935</v>
      </c>
      <c r="AM576" s="19">
        <f t="shared" si="188"/>
        <v>3</v>
      </c>
      <c r="AN576" s="26">
        <v>1</v>
      </c>
      <c r="AO576" s="26">
        <v>1</v>
      </c>
      <c r="AP576" s="26">
        <v>1</v>
      </c>
      <c r="AQ576" s="26">
        <v>1</v>
      </c>
      <c r="AR576" s="26">
        <v>1</v>
      </c>
      <c r="AS576" s="26">
        <v>0</v>
      </c>
      <c r="AT576" s="19">
        <v>-2</v>
      </c>
      <c r="AU576" s="26">
        <v>-3</v>
      </c>
      <c r="AV576" s="26">
        <v>0</v>
      </c>
      <c r="AW576" s="26">
        <v>0</v>
      </c>
      <c r="AX576" s="19">
        <v>0</v>
      </c>
      <c r="AY576" s="19">
        <v>0</v>
      </c>
      <c r="AZ576" s="26">
        <v>1</v>
      </c>
      <c r="BA576" s="26">
        <v>1</v>
      </c>
      <c r="BB576" s="26">
        <v>-1</v>
      </c>
      <c r="BC576" s="26">
        <v>1</v>
      </c>
      <c r="BD576" s="28"/>
      <c r="BE576" s="20"/>
      <c r="BF576" s="18" t="s">
        <v>1936</v>
      </c>
      <c r="BG576" s="20"/>
      <c r="BH576" s="26"/>
      <c r="BI576" s="26">
        <v>1</v>
      </c>
      <c r="BJ576" s="26">
        <v>0</v>
      </c>
      <c r="BK576" s="26"/>
      <c r="BL576" s="26"/>
      <c r="BM576" s="26"/>
      <c r="BN576" s="20"/>
      <c r="BO576" s="20"/>
    </row>
    <row r="577" spans="1:67" ht="48" hidden="1" x14ac:dyDescent="0.2">
      <c r="A577" s="18" t="s">
        <v>248</v>
      </c>
      <c r="B577" s="20"/>
      <c r="C577" s="21" t="s">
        <v>2025</v>
      </c>
      <c r="D577" s="18" t="s">
        <v>124</v>
      </c>
      <c r="E577" s="18" t="s">
        <v>183</v>
      </c>
      <c r="F577" s="19">
        <v>1</v>
      </c>
      <c r="G577" s="19">
        <v>0</v>
      </c>
      <c r="H577" s="19">
        <v>0</v>
      </c>
      <c r="I577" s="20"/>
      <c r="J577" s="21" t="s">
        <v>1077</v>
      </c>
      <c r="K577" s="43"/>
      <c r="L577" s="21" t="s">
        <v>1938</v>
      </c>
      <c r="M577" s="25"/>
      <c r="N577" s="24">
        <f t="shared" si="184"/>
        <v>1986</v>
      </c>
      <c r="O577" s="25">
        <v>31776</v>
      </c>
      <c r="P577" s="23" t="s">
        <v>75</v>
      </c>
      <c r="Q577" s="23" t="s">
        <v>75</v>
      </c>
      <c r="R577" s="23" t="s">
        <v>75</v>
      </c>
      <c r="S577" s="23" t="s">
        <v>75</v>
      </c>
      <c r="T577" s="23" t="s">
        <v>75</v>
      </c>
      <c r="U577" s="23" t="s">
        <v>75</v>
      </c>
      <c r="V577" s="26">
        <v>1</v>
      </c>
      <c r="W577" s="19">
        <f t="shared" si="185"/>
        <v>0</v>
      </c>
      <c r="X577" s="19">
        <f t="shared" si="186"/>
        <v>0</v>
      </c>
      <c r="Y577" s="19">
        <f t="shared" si="187"/>
        <v>0</v>
      </c>
      <c r="Z577" s="26">
        <v>-1</v>
      </c>
      <c r="AA577" s="19">
        <v>-2</v>
      </c>
      <c r="AB577" s="26">
        <v>0</v>
      </c>
      <c r="AC577" s="26">
        <v>0</v>
      </c>
      <c r="AD577" s="26">
        <v>1</v>
      </c>
      <c r="AE577" s="26">
        <v>0</v>
      </c>
      <c r="AF577" s="26">
        <v>0</v>
      </c>
      <c r="AG577" s="26">
        <v>0</v>
      </c>
      <c r="AH577" s="26">
        <v>0</v>
      </c>
      <c r="AI577" s="26">
        <v>0</v>
      </c>
      <c r="AJ577" s="18" t="s">
        <v>128</v>
      </c>
      <c r="AK577" s="18" t="s">
        <v>76</v>
      </c>
      <c r="AL577" s="21" t="s">
        <v>1935</v>
      </c>
      <c r="AM577" s="19">
        <f t="shared" si="188"/>
        <v>3</v>
      </c>
      <c r="AN577" s="26">
        <v>1</v>
      </c>
      <c r="AO577" s="26">
        <v>1</v>
      </c>
      <c r="AP577" s="26">
        <v>1</v>
      </c>
      <c r="AQ577" s="26">
        <v>1</v>
      </c>
      <c r="AR577" s="26">
        <v>1</v>
      </c>
      <c r="AS577" s="26">
        <v>0</v>
      </c>
      <c r="AT577" s="19">
        <v>-2</v>
      </c>
      <c r="AU577" s="26">
        <v>-3</v>
      </c>
      <c r="AV577" s="26">
        <v>0</v>
      </c>
      <c r="AW577" s="26">
        <v>0</v>
      </c>
      <c r="AX577" s="19">
        <v>0</v>
      </c>
      <c r="AY577" s="19">
        <v>0</v>
      </c>
      <c r="AZ577" s="26">
        <v>1</v>
      </c>
      <c r="BA577" s="26">
        <v>1</v>
      </c>
      <c r="BB577" s="26">
        <v>-1</v>
      </c>
      <c r="BC577" s="26">
        <v>1</v>
      </c>
      <c r="BD577" s="28"/>
      <c r="BE577" s="20"/>
      <c r="BF577" s="18" t="s">
        <v>1936</v>
      </c>
      <c r="BG577" s="20"/>
      <c r="BH577" s="26"/>
      <c r="BI577" s="26">
        <v>1</v>
      </c>
      <c r="BJ577" s="26">
        <v>0</v>
      </c>
      <c r="BK577" s="26"/>
      <c r="BL577" s="26"/>
      <c r="BM577" s="26"/>
      <c r="BN577" s="20"/>
      <c r="BO577" s="20"/>
    </row>
    <row r="578" spans="1:67" ht="64" hidden="1" x14ac:dyDescent="0.2">
      <c r="A578" s="17" t="s">
        <v>78</v>
      </c>
      <c r="B578" s="42"/>
      <c r="C578" s="64" t="s">
        <v>2416</v>
      </c>
      <c r="D578" s="18" t="s">
        <v>409</v>
      </c>
      <c r="E578" s="18" t="s">
        <v>302</v>
      </c>
      <c r="F578" s="19">
        <v>1</v>
      </c>
      <c r="G578" s="19">
        <v>0</v>
      </c>
      <c r="H578" s="19">
        <v>0</v>
      </c>
      <c r="I578" s="20"/>
      <c r="J578" s="21" t="s">
        <v>472</v>
      </c>
      <c r="K578" s="22" t="s">
        <v>2311</v>
      </c>
      <c r="L578" s="18" t="s">
        <v>2312</v>
      </c>
      <c r="M578" s="25"/>
      <c r="N578" s="24">
        <f t="shared" si="184"/>
        <v>1992</v>
      </c>
      <c r="O578" s="25">
        <v>33604</v>
      </c>
      <c r="P578" s="23" t="s">
        <v>75</v>
      </c>
      <c r="Q578" s="23" t="s">
        <v>75</v>
      </c>
      <c r="R578" s="23" t="s">
        <v>75</v>
      </c>
      <c r="S578" s="23" t="s">
        <v>75</v>
      </c>
      <c r="T578" s="23" t="s">
        <v>75</v>
      </c>
      <c r="U578" s="23" t="s">
        <v>75</v>
      </c>
      <c r="V578" s="26">
        <v>1</v>
      </c>
      <c r="W578" s="19">
        <f t="shared" si="185"/>
        <v>0</v>
      </c>
      <c r="X578" s="19">
        <f t="shared" si="186"/>
        <v>0</v>
      </c>
      <c r="Y578" s="19">
        <f t="shared" si="187"/>
        <v>0</v>
      </c>
      <c r="Z578" s="26">
        <v>-1</v>
      </c>
      <c r="AA578" s="19">
        <v>-2</v>
      </c>
      <c r="AB578" s="26">
        <v>0</v>
      </c>
      <c r="AC578" s="26">
        <v>1</v>
      </c>
      <c r="AD578" s="26">
        <v>0</v>
      </c>
      <c r="AE578" s="26">
        <v>0</v>
      </c>
      <c r="AF578" s="26">
        <v>0</v>
      </c>
      <c r="AG578" s="19">
        <v>0</v>
      </c>
      <c r="AH578" s="26">
        <v>1</v>
      </c>
      <c r="AI578" s="26">
        <v>0</v>
      </c>
      <c r="AJ578" s="18" t="s">
        <v>97</v>
      </c>
      <c r="AK578" s="18" t="s">
        <v>77</v>
      </c>
      <c r="AL578" s="21" t="s">
        <v>2313</v>
      </c>
      <c r="AM578" s="19">
        <v>4</v>
      </c>
      <c r="AN578" s="26">
        <v>-1</v>
      </c>
      <c r="AO578" s="26">
        <v>-1</v>
      </c>
      <c r="AP578" s="26">
        <v>-1</v>
      </c>
      <c r="AQ578" s="26">
        <v>-1</v>
      </c>
      <c r="AR578" s="26">
        <v>-1</v>
      </c>
      <c r="AS578" s="26">
        <v>0</v>
      </c>
      <c r="AT578" s="19">
        <v>-2</v>
      </c>
      <c r="AU578" s="26">
        <v>-3</v>
      </c>
      <c r="AV578" s="26">
        <v>0</v>
      </c>
      <c r="AW578" s="26">
        <v>0</v>
      </c>
      <c r="AX578" s="19">
        <v>0</v>
      </c>
      <c r="AY578" s="19">
        <v>0</v>
      </c>
      <c r="AZ578" s="26">
        <v>1</v>
      </c>
      <c r="BA578" s="26">
        <v>1</v>
      </c>
      <c r="BB578" s="26">
        <v>-1</v>
      </c>
      <c r="BC578" s="26">
        <v>-1</v>
      </c>
      <c r="BD578" s="28"/>
      <c r="BE578" s="20"/>
      <c r="BF578" s="26"/>
      <c r="BG578" s="26"/>
      <c r="BH578" s="26"/>
      <c r="BI578" s="26">
        <v>1</v>
      </c>
      <c r="BJ578" s="26">
        <v>-1</v>
      </c>
      <c r="BK578" s="26"/>
      <c r="BL578" s="26"/>
      <c r="BM578" s="26"/>
      <c r="BN578" s="20"/>
      <c r="BO578" s="20"/>
    </row>
    <row r="579" spans="1:67" ht="64" hidden="1" x14ac:dyDescent="0.2">
      <c r="A579" s="17" t="s">
        <v>3373</v>
      </c>
      <c r="B579" s="42"/>
      <c r="C579" s="64" t="s">
        <v>2416</v>
      </c>
      <c r="D579" s="384" t="s">
        <v>2875</v>
      </c>
      <c r="E579" s="384" t="s">
        <v>210</v>
      </c>
      <c r="F579" s="19">
        <v>1</v>
      </c>
      <c r="G579" s="19">
        <v>1</v>
      </c>
      <c r="H579" s="19">
        <v>1</v>
      </c>
      <c r="I579" s="20"/>
      <c r="J579" s="375" t="s">
        <v>472</v>
      </c>
      <c r="K579" s="22"/>
      <c r="L579" s="375" t="s">
        <v>3384</v>
      </c>
      <c r="M579" s="512">
        <v>1992</v>
      </c>
      <c r="N579" s="24">
        <v>2008</v>
      </c>
      <c r="O579" s="508">
        <v>39448</v>
      </c>
      <c r="P579" s="404" t="s">
        <v>75</v>
      </c>
      <c r="Q579" s="404" t="s">
        <v>75</v>
      </c>
      <c r="R579" s="404" t="s">
        <v>75</v>
      </c>
      <c r="S579" s="404" t="s">
        <v>75</v>
      </c>
      <c r="T579" s="404" t="s">
        <v>75</v>
      </c>
      <c r="U579" s="404" t="s">
        <v>75</v>
      </c>
      <c r="V579" s="19">
        <v>1</v>
      </c>
      <c r="W579" s="19">
        <v>0</v>
      </c>
      <c r="X579" s="19">
        <v>0</v>
      </c>
      <c r="Y579" s="19">
        <v>0</v>
      </c>
      <c r="Z579" s="19">
        <v>-1</v>
      </c>
      <c r="AA579" s="19">
        <v>-2</v>
      </c>
      <c r="AB579" s="26">
        <v>0</v>
      </c>
      <c r="AC579" s="26">
        <v>0</v>
      </c>
      <c r="AD579" s="68">
        <v>1</v>
      </c>
      <c r="AE579" s="26">
        <v>0</v>
      </c>
      <c r="AF579" s="26">
        <v>0</v>
      </c>
      <c r="AG579" s="19">
        <v>0</v>
      </c>
      <c r="AH579" s="26">
        <v>-1</v>
      </c>
      <c r="AI579" s="19">
        <v>0</v>
      </c>
      <c r="AJ579" s="384" t="s">
        <v>97</v>
      </c>
      <c r="AK579" s="384" t="s">
        <v>139</v>
      </c>
      <c r="AL579" s="375" t="s">
        <v>3603</v>
      </c>
      <c r="AM579" s="19">
        <v>5</v>
      </c>
      <c r="AN579" s="26">
        <v>-2</v>
      </c>
      <c r="AO579" s="26">
        <v>-2</v>
      </c>
      <c r="AP579" s="26">
        <v>-2</v>
      </c>
      <c r="AQ579" s="26">
        <v>-2</v>
      </c>
      <c r="AR579" s="26">
        <v>-2</v>
      </c>
      <c r="AS579" s="26">
        <v>0</v>
      </c>
      <c r="AT579" s="19">
        <v>-2</v>
      </c>
      <c r="AU579" s="26">
        <v>-3</v>
      </c>
      <c r="AV579" s="26">
        <v>0</v>
      </c>
      <c r="AW579" s="26">
        <v>0</v>
      </c>
      <c r="AX579" s="19">
        <v>0</v>
      </c>
      <c r="AY579" s="19">
        <v>0</v>
      </c>
      <c r="AZ579" s="26">
        <v>-1</v>
      </c>
      <c r="BA579" s="26">
        <v>-1</v>
      </c>
      <c r="BB579" s="26">
        <v>-1</v>
      </c>
      <c r="BC579" s="26">
        <v>-1</v>
      </c>
      <c r="BD579" s="28"/>
      <c r="BE579" s="20"/>
      <c r="BF579" s="26"/>
      <c r="BG579" s="26"/>
      <c r="BH579" s="26"/>
      <c r="BI579" s="26"/>
      <c r="BJ579" s="26"/>
      <c r="BK579" s="26"/>
      <c r="BL579" s="26"/>
      <c r="BM579" s="26"/>
      <c r="BN579" s="20"/>
      <c r="BO579" s="20"/>
    </row>
    <row r="580" spans="1:67" ht="48" hidden="1" x14ac:dyDescent="0.2">
      <c r="A580" s="18" t="s">
        <v>248</v>
      </c>
      <c r="B580" s="20"/>
      <c r="C580" s="21" t="s">
        <v>2026</v>
      </c>
      <c r="D580" s="18" t="s">
        <v>124</v>
      </c>
      <c r="E580" s="18" t="s">
        <v>183</v>
      </c>
      <c r="F580" s="19">
        <v>1</v>
      </c>
      <c r="G580" s="19">
        <v>0</v>
      </c>
      <c r="H580" s="19">
        <v>0</v>
      </c>
      <c r="I580" s="20"/>
      <c r="J580" s="21" t="s">
        <v>1077</v>
      </c>
      <c r="K580" s="43"/>
      <c r="L580" s="21" t="s">
        <v>1938</v>
      </c>
      <c r="M580" s="25"/>
      <c r="N580" s="24">
        <f t="shared" ref="N580:N590" si="189">YEAR(IF(AND(O580&lt;&gt;"NA",O580&lt;&gt;""),O580,IF(AND(P580&lt;&gt;"NA",P580&lt;&gt;""),P580,IF(AND(Q580&lt;&gt;"NA",Q580&lt;&gt;""),Q580,IF(AND(R580&lt;&gt;"NA",R580&lt;&gt;""),R580,S580)))))</f>
        <v>1986</v>
      </c>
      <c r="O580" s="25">
        <v>31776</v>
      </c>
      <c r="P580" s="23" t="s">
        <v>75</v>
      </c>
      <c r="Q580" s="23" t="s">
        <v>75</v>
      </c>
      <c r="R580" s="23" t="s">
        <v>75</v>
      </c>
      <c r="S580" s="23" t="s">
        <v>75</v>
      </c>
      <c r="T580" s="23" t="s">
        <v>75</v>
      </c>
      <c r="U580" s="23" t="s">
        <v>75</v>
      </c>
      <c r="V580" s="26">
        <v>1</v>
      </c>
      <c r="W580" s="19">
        <f t="shared" ref="W580:W590" si="190">IF(OR(AND(Q580&lt;&gt;"NA",Q580&lt;&gt;""),AND(S580&lt;&gt;"NA",S580&lt;&gt;""),AND(T580&lt;&gt;"NA",T580&lt;&gt;"")),1,0)</f>
        <v>0</v>
      </c>
      <c r="X580" s="19">
        <f t="shared" ref="X580:X590" si="191">IF(OR(AND(S580&lt;&gt;"NA",S580&lt;&gt;""),Y580=1),1,0)</f>
        <v>0</v>
      </c>
      <c r="Y580" s="19">
        <f t="shared" ref="Y580:Y590" si="192">IF(AND(T580&lt;&gt;"NA",T580&lt;&gt;""),1,0)</f>
        <v>0</v>
      </c>
      <c r="Z580" s="26">
        <v>-1</v>
      </c>
      <c r="AA580" s="19">
        <v>-2</v>
      </c>
      <c r="AB580" s="26">
        <v>0</v>
      </c>
      <c r="AC580" s="26">
        <v>0</v>
      </c>
      <c r="AD580" s="26">
        <v>1</v>
      </c>
      <c r="AE580" s="26">
        <v>0</v>
      </c>
      <c r="AF580" s="26">
        <v>0</v>
      </c>
      <c r="AG580" s="26">
        <v>0</v>
      </c>
      <c r="AH580" s="26">
        <v>0</v>
      </c>
      <c r="AI580" s="26">
        <v>0</v>
      </c>
      <c r="AJ580" s="18" t="s">
        <v>128</v>
      </c>
      <c r="AK580" s="18" t="s">
        <v>76</v>
      </c>
      <c r="AL580" s="21" t="s">
        <v>1935</v>
      </c>
      <c r="AM580" s="19">
        <f t="shared" ref="AM580:AM589" si="193">IF(AND(AN580=1,AO580=1),3,IF(AND(AN580=1,OR(AO580=0,AO580=-1)),1,IF(AND(OR(AN580=0,AN580=-1),AO580=1),2,IF(AND(AN580=0,AN580=-1),OR(AO580=0,AO580=-1),4))))</f>
        <v>3</v>
      </c>
      <c r="AN580" s="26">
        <v>1</v>
      </c>
      <c r="AO580" s="26">
        <v>1</v>
      </c>
      <c r="AP580" s="26">
        <v>1</v>
      </c>
      <c r="AQ580" s="26">
        <v>1</v>
      </c>
      <c r="AR580" s="26">
        <v>1</v>
      </c>
      <c r="AS580" s="26">
        <v>0</v>
      </c>
      <c r="AT580" s="19">
        <v>-2</v>
      </c>
      <c r="AU580" s="26">
        <v>-3</v>
      </c>
      <c r="AV580" s="26">
        <v>0</v>
      </c>
      <c r="AW580" s="26">
        <v>0</v>
      </c>
      <c r="AX580" s="19">
        <v>0</v>
      </c>
      <c r="AY580" s="19">
        <v>0</v>
      </c>
      <c r="AZ580" s="26">
        <v>1</v>
      </c>
      <c r="BA580" s="26">
        <v>1</v>
      </c>
      <c r="BB580" s="26">
        <v>-1</v>
      </c>
      <c r="BC580" s="26">
        <v>1</v>
      </c>
      <c r="BD580" s="28"/>
      <c r="BE580" s="20"/>
      <c r="BF580" s="18" t="s">
        <v>1936</v>
      </c>
      <c r="BG580" s="20"/>
      <c r="BH580" s="26"/>
      <c r="BI580" s="26">
        <v>1</v>
      </c>
      <c r="BJ580" s="26">
        <v>0</v>
      </c>
      <c r="BK580" s="26"/>
      <c r="BL580" s="26"/>
      <c r="BM580" s="26"/>
      <c r="BN580" s="20"/>
      <c r="BO580" s="20"/>
    </row>
    <row r="581" spans="1:67" ht="48" hidden="1" x14ac:dyDescent="0.2">
      <c r="A581" s="18" t="s">
        <v>248</v>
      </c>
      <c r="B581" s="20"/>
      <c r="C581" s="21" t="s">
        <v>2027</v>
      </c>
      <c r="D581" s="18" t="s">
        <v>124</v>
      </c>
      <c r="E581" s="18" t="s">
        <v>183</v>
      </c>
      <c r="F581" s="19">
        <v>1</v>
      </c>
      <c r="G581" s="19">
        <v>0</v>
      </c>
      <c r="H581" s="19">
        <v>0</v>
      </c>
      <c r="I581" s="20"/>
      <c r="J581" s="21" t="s">
        <v>1077</v>
      </c>
      <c r="K581" s="43"/>
      <c r="L581" s="21" t="s">
        <v>1938</v>
      </c>
      <c r="M581" s="25"/>
      <c r="N581" s="24">
        <f t="shared" si="189"/>
        <v>1986</v>
      </c>
      <c r="O581" s="25">
        <v>31776</v>
      </c>
      <c r="P581" s="23" t="s">
        <v>75</v>
      </c>
      <c r="Q581" s="23" t="s">
        <v>75</v>
      </c>
      <c r="R581" s="23" t="s">
        <v>75</v>
      </c>
      <c r="S581" s="23" t="s">
        <v>75</v>
      </c>
      <c r="T581" s="23" t="s">
        <v>75</v>
      </c>
      <c r="U581" s="23" t="s">
        <v>75</v>
      </c>
      <c r="V581" s="26">
        <v>1</v>
      </c>
      <c r="W581" s="19">
        <f t="shared" si="190"/>
        <v>0</v>
      </c>
      <c r="X581" s="19">
        <f t="shared" si="191"/>
        <v>0</v>
      </c>
      <c r="Y581" s="19">
        <f t="shared" si="192"/>
        <v>0</v>
      </c>
      <c r="Z581" s="26">
        <v>-1</v>
      </c>
      <c r="AA581" s="19">
        <v>-2</v>
      </c>
      <c r="AB581" s="26">
        <v>0</v>
      </c>
      <c r="AC581" s="26">
        <v>0</v>
      </c>
      <c r="AD581" s="26">
        <v>1</v>
      </c>
      <c r="AE581" s="26">
        <v>0</v>
      </c>
      <c r="AF581" s="26">
        <v>0</v>
      </c>
      <c r="AG581" s="26">
        <v>0</v>
      </c>
      <c r="AH581" s="26">
        <v>0</v>
      </c>
      <c r="AI581" s="26">
        <v>0</v>
      </c>
      <c r="AJ581" s="18" t="s">
        <v>128</v>
      </c>
      <c r="AK581" s="18" t="s">
        <v>76</v>
      </c>
      <c r="AL581" s="21" t="s">
        <v>1935</v>
      </c>
      <c r="AM581" s="19">
        <f t="shared" si="193"/>
        <v>3</v>
      </c>
      <c r="AN581" s="26">
        <v>1</v>
      </c>
      <c r="AO581" s="26">
        <v>1</v>
      </c>
      <c r="AP581" s="26">
        <v>1</v>
      </c>
      <c r="AQ581" s="26">
        <v>1</v>
      </c>
      <c r="AR581" s="26">
        <v>1</v>
      </c>
      <c r="AS581" s="26">
        <v>0</v>
      </c>
      <c r="AT581" s="19">
        <v>-2</v>
      </c>
      <c r="AU581" s="26">
        <v>-3</v>
      </c>
      <c r="AV581" s="26">
        <v>0</v>
      </c>
      <c r="AW581" s="26">
        <v>0</v>
      </c>
      <c r="AX581" s="19">
        <v>0</v>
      </c>
      <c r="AY581" s="19">
        <v>0</v>
      </c>
      <c r="AZ581" s="26">
        <v>1</v>
      </c>
      <c r="BA581" s="26">
        <v>1</v>
      </c>
      <c r="BB581" s="26">
        <v>-1</v>
      </c>
      <c r="BC581" s="26">
        <v>1</v>
      </c>
      <c r="BD581" s="28"/>
      <c r="BE581" s="20"/>
      <c r="BF581" s="18" t="s">
        <v>1936</v>
      </c>
      <c r="BG581" s="20"/>
      <c r="BH581" s="26"/>
      <c r="BI581" s="26">
        <v>1</v>
      </c>
      <c r="BJ581" s="26">
        <v>0</v>
      </c>
      <c r="BK581" s="26"/>
      <c r="BL581" s="26"/>
      <c r="BM581" s="26"/>
      <c r="BN581" s="20"/>
      <c r="BO581" s="20"/>
    </row>
    <row r="582" spans="1:67" ht="48" hidden="1" x14ac:dyDescent="0.2">
      <c r="A582" s="18" t="s">
        <v>248</v>
      </c>
      <c r="B582" s="20"/>
      <c r="C582" s="21" t="s">
        <v>2028</v>
      </c>
      <c r="D582" s="18" t="s">
        <v>124</v>
      </c>
      <c r="E582" s="18" t="s">
        <v>183</v>
      </c>
      <c r="F582" s="19">
        <v>1</v>
      </c>
      <c r="G582" s="19">
        <v>0</v>
      </c>
      <c r="H582" s="19">
        <v>0</v>
      </c>
      <c r="I582" s="20"/>
      <c r="J582" s="21" t="s">
        <v>1077</v>
      </c>
      <c r="K582" s="43"/>
      <c r="L582" s="21" t="s">
        <v>1938</v>
      </c>
      <c r="M582" s="25"/>
      <c r="N582" s="24">
        <f t="shared" si="189"/>
        <v>1986</v>
      </c>
      <c r="O582" s="25">
        <v>31776</v>
      </c>
      <c r="P582" s="23" t="s">
        <v>75</v>
      </c>
      <c r="Q582" s="23" t="s">
        <v>75</v>
      </c>
      <c r="R582" s="23" t="s">
        <v>75</v>
      </c>
      <c r="S582" s="23" t="s">
        <v>75</v>
      </c>
      <c r="T582" s="23" t="s">
        <v>75</v>
      </c>
      <c r="U582" s="23" t="s">
        <v>75</v>
      </c>
      <c r="V582" s="26">
        <v>1</v>
      </c>
      <c r="W582" s="19">
        <f t="shared" si="190"/>
        <v>0</v>
      </c>
      <c r="X582" s="19">
        <f t="shared" si="191"/>
        <v>0</v>
      </c>
      <c r="Y582" s="19">
        <f t="shared" si="192"/>
        <v>0</v>
      </c>
      <c r="Z582" s="26">
        <v>-1</v>
      </c>
      <c r="AA582" s="19">
        <v>-2</v>
      </c>
      <c r="AB582" s="26">
        <v>0</v>
      </c>
      <c r="AC582" s="26">
        <v>0</v>
      </c>
      <c r="AD582" s="26">
        <v>1</v>
      </c>
      <c r="AE582" s="26">
        <v>0</v>
      </c>
      <c r="AF582" s="26">
        <v>0</v>
      </c>
      <c r="AG582" s="26">
        <v>0</v>
      </c>
      <c r="AH582" s="26">
        <v>0</v>
      </c>
      <c r="AI582" s="26">
        <v>0</v>
      </c>
      <c r="AJ582" s="18" t="s">
        <v>128</v>
      </c>
      <c r="AK582" s="18" t="s">
        <v>76</v>
      </c>
      <c r="AL582" s="21" t="s">
        <v>1935</v>
      </c>
      <c r="AM582" s="19">
        <f t="shared" si="193"/>
        <v>3</v>
      </c>
      <c r="AN582" s="26">
        <v>1</v>
      </c>
      <c r="AO582" s="26">
        <v>1</v>
      </c>
      <c r="AP582" s="26">
        <v>1</v>
      </c>
      <c r="AQ582" s="26">
        <v>1</v>
      </c>
      <c r="AR582" s="26">
        <v>1</v>
      </c>
      <c r="AS582" s="26">
        <v>0</v>
      </c>
      <c r="AT582" s="19">
        <v>-2</v>
      </c>
      <c r="AU582" s="26">
        <v>-3</v>
      </c>
      <c r="AV582" s="26">
        <v>0</v>
      </c>
      <c r="AW582" s="26">
        <v>0</v>
      </c>
      <c r="AX582" s="19">
        <v>0</v>
      </c>
      <c r="AY582" s="19">
        <v>0</v>
      </c>
      <c r="AZ582" s="26">
        <v>1</v>
      </c>
      <c r="BA582" s="26">
        <v>1</v>
      </c>
      <c r="BB582" s="26">
        <v>-1</v>
      </c>
      <c r="BC582" s="26">
        <v>1</v>
      </c>
      <c r="BD582" s="28"/>
      <c r="BE582" s="20"/>
      <c r="BF582" s="18" t="s">
        <v>1936</v>
      </c>
      <c r="BG582" s="20"/>
      <c r="BH582" s="26"/>
      <c r="BI582" s="26">
        <v>1</v>
      </c>
      <c r="BJ582" s="26">
        <v>0</v>
      </c>
      <c r="BK582" s="26"/>
      <c r="BL582" s="26"/>
      <c r="BM582" s="26"/>
      <c r="BN582" s="20"/>
      <c r="BO582" s="20"/>
    </row>
    <row r="583" spans="1:67" ht="48" hidden="1" x14ac:dyDescent="0.2">
      <c r="A583" s="18" t="s">
        <v>248</v>
      </c>
      <c r="B583" s="20"/>
      <c r="C583" s="21" t="s">
        <v>2029</v>
      </c>
      <c r="D583" s="18" t="s">
        <v>124</v>
      </c>
      <c r="E583" s="18" t="s">
        <v>183</v>
      </c>
      <c r="F583" s="19">
        <v>1</v>
      </c>
      <c r="G583" s="19">
        <v>0</v>
      </c>
      <c r="H583" s="19">
        <v>0</v>
      </c>
      <c r="I583" s="20"/>
      <c r="J583" s="21" t="s">
        <v>1077</v>
      </c>
      <c r="K583" s="43"/>
      <c r="L583" s="21" t="s">
        <v>1938</v>
      </c>
      <c r="M583" s="25"/>
      <c r="N583" s="24">
        <f t="shared" si="189"/>
        <v>1986</v>
      </c>
      <c r="O583" s="25">
        <v>31776</v>
      </c>
      <c r="P583" s="23" t="s">
        <v>75</v>
      </c>
      <c r="Q583" s="23" t="s">
        <v>75</v>
      </c>
      <c r="R583" s="23" t="s">
        <v>75</v>
      </c>
      <c r="S583" s="23" t="s">
        <v>75</v>
      </c>
      <c r="T583" s="23" t="s">
        <v>75</v>
      </c>
      <c r="U583" s="23" t="s">
        <v>75</v>
      </c>
      <c r="V583" s="26">
        <v>1</v>
      </c>
      <c r="W583" s="19">
        <f t="shared" si="190"/>
        <v>0</v>
      </c>
      <c r="X583" s="19">
        <f t="shared" si="191"/>
        <v>0</v>
      </c>
      <c r="Y583" s="19">
        <f t="shared" si="192"/>
        <v>0</v>
      </c>
      <c r="Z583" s="26">
        <v>-1</v>
      </c>
      <c r="AA583" s="19">
        <v>-2</v>
      </c>
      <c r="AB583" s="26">
        <v>0</v>
      </c>
      <c r="AC583" s="26">
        <v>0</v>
      </c>
      <c r="AD583" s="26">
        <v>1</v>
      </c>
      <c r="AE583" s="26">
        <v>0</v>
      </c>
      <c r="AF583" s="26">
        <v>0</v>
      </c>
      <c r="AG583" s="26">
        <v>0</v>
      </c>
      <c r="AH583" s="26">
        <v>0</v>
      </c>
      <c r="AI583" s="26">
        <v>0</v>
      </c>
      <c r="AJ583" s="18" t="s">
        <v>128</v>
      </c>
      <c r="AK583" s="18" t="s">
        <v>76</v>
      </c>
      <c r="AL583" s="21" t="s">
        <v>1935</v>
      </c>
      <c r="AM583" s="19">
        <f t="shared" si="193"/>
        <v>3</v>
      </c>
      <c r="AN583" s="26">
        <v>1</v>
      </c>
      <c r="AO583" s="26">
        <v>1</v>
      </c>
      <c r="AP583" s="26">
        <v>1</v>
      </c>
      <c r="AQ583" s="26">
        <v>1</v>
      </c>
      <c r="AR583" s="26">
        <v>1</v>
      </c>
      <c r="AS583" s="26">
        <v>0</v>
      </c>
      <c r="AT583" s="19">
        <v>-2</v>
      </c>
      <c r="AU583" s="26">
        <v>-3</v>
      </c>
      <c r="AV583" s="26">
        <v>0</v>
      </c>
      <c r="AW583" s="26">
        <v>0</v>
      </c>
      <c r="AX583" s="19">
        <v>0</v>
      </c>
      <c r="AY583" s="19">
        <v>0</v>
      </c>
      <c r="AZ583" s="26">
        <v>1</v>
      </c>
      <c r="BA583" s="26">
        <v>1</v>
      </c>
      <c r="BB583" s="26">
        <v>-1</v>
      </c>
      <c r="BC583" s="26">
        <v>1</v>
      </c>
      <c r="BD583" s="28"/>
      <c r="BE583" s="20"/>
      <c r="BF583" s="18" t="s">
        <v>1936</v>
      </c>
      <c r="BG583" s="20"/>
      <c r="BH583" s="26"/>
      <c r="BI583" s="26">
        <v>1</v>
      </c>
      <c r="BJ583" s="26">
        <v>0</v>
      </c>
      <c r="BK583" s="26"/>
      <c r="BL583" s="26"/>
      <c r="BM583" s="26"/>
      <c r="BN583" s="20"/>
      <c r="BO583" s="20"/>
    </row>
    <row r="584" spans="1:67" ht="48" hidden="1" x14ac:dyDescent="0.2">
      <c r="A584" s="18" t="s">
        <v>248</v>
      </c>
      <c r="B584" s="20"/>
      <c r="C584" s="21" t="s">
        <v>2030</v>
      </c>
      <c r="D584" s="18" t="s">
        <v>124</v>
      </c>
      <c r="E584" s="18" t="s">
        <v>183</v>
      </c>
      <c r="F584" s="19">
        <v>1</v>
      </c>
      <c r="G584" s="19">
        <v>0</v>
      </c>
      <c r="H584" s="19">
        <v>0</v>
      </c>
      <c r="I584" s="20"/>
      <c r="J584" s="21" t="s">
        <v>1077</v>
      </c>
      <c r="K584" s="43"/>
      <c r="L584" s="21" t="s">
        <v>1938</v>
      </c>
      <c r="M584" s="25"/>
      <c r="N584" s="24">
        <f t="shared" si="189"/>
        <v>1986</v>
      </c>
      <c r="O584" s="25">
        <v>31776</v>
      </c>
      <c r="P584" s="23" t="s">
        <v>75</v>
      </c>
      <c r="Q584" s="23" t="s">
        <v>75</v>
      </c>
      <c r="R584" s="23" t="s">
        <v>75</v>
      </c>
      <c r="S584" s="23" t="s">
        <v>75</v>
      </c>
      <c r="T584" s="23" t="s">
        <v>75</v>
      </c>
      <c r="U584" s="23" t="s">
        <v>75</v>
      </c>
      <c r="V584" s="26">
        <v>1</v>
      </c>
      <c r="W584" s="19">
        <f t="shared" si="190"/>
        <v>0</v>
      </c>
      <c r="X584" s="19">
        <f t="shared" si="191"/>
        <v>0</v>
      </c>
      <c r="Y584" s="19">
        <f t="shared" si="192"/>
        <v>0</v>
      </c>
      <c r="Z584" s="26">
        <v>-1</v>
      </c>
      <c r="AA584" s="19">
        <v>-2</v>
      </c>
      <c r="AB584" s="26">
        <v>0</v>
      </c>
      <c r="AC584" s="26">
        <v>0</v>
      </c>
      <c r="AD584" s="26">
        <v>1</v>
      </c>
      <c r="AE584" s="26">
        <v>0</v>
      </c>
      <c r="AF584" s="26">
        <v>0</v>
      </c>
      <c r="AG584" s="26">
        <v>0</v>
      </c>
      <c r="AH584" s="26">
        <v>0</v>
      </c>
      <c r="AI584" s="26">
        <v>0</v>
      </c>
      <c r="AJ584" s="18" t="s">
        <v>128</v>
      </c>
      <c r="AK584" s="18" t="s">
        <v>76</v>
      </c>
      <c r="AL584" s="21" t="s">
        <v>1935</v>
      </c>
      <c r="AM584" s="19">
        <f t="shared" si="193"/>
        <v>3</v>
      </c>
      <c r="AN584" s="26">
        <v>1</v>
      </c>
      <c r="AO584" s="26">
        <v>1</v>
      </c>
      <c r="AP584" s="26">
        <v>1</v>
      </c>
      <c r="AQ584" s="26">
        <v>1</v>
      </c>
      <c r="AR584" s="26">
        <v>1</v>
      </c>
      <c r="AS584" s="26">
        <v>0</v>
      </c>
      <c r="AT584" s="19">
        <v>-2</v>
      </c>
      <c r="AU584" s="26">
        <v>-3</v>
      </c>
      <c r="AV584" s="26">
        <v>0</v>
      </c>
      <c r="AW584" s="26">
        <v>0</v>
      </c>
      <c r="AX584" s="19">
        <v>0</v>
      </c>
      <c r="AY584" s="19">
        <v>0</v>
      </c>
      <c r="AZ584" s="26">
        <v>1</v>
      </c>
      <c r="BA584" s="26">
        <v>1</v>
      </c>
      <c r="BB584" s="26">
        <v>-1</v>
      </c>
      <c r="BC584" s="26">
        <v>1</v>
      </c>
      <c r="BD584" s="28"/>
      <c r="BE584" s="20"/>
      <c r="BF584" s="18" t="s">
        <v>1936</v>
      </c>
      <c r="BG584" s="20"/>
      <c r="BH584" s="26"/>
      <c r="BI584" s="26">
        <v>1</v>
      </c>
      <c r="BJ584" s="26">
        <v>0</v>
      </c>
      <c r="BK584" s="26"/>
      <c r="BL584" s="26"/>
      <c r="BM584" s="26"/>
      <c r="BN584" s="20"/>
      <c r="BO584" s="20"/>
    </row>
    <row r="585" spans="1:67" ht="48" hidden="1" x14ac:dyDescent="0.2">
      <c r="A585" s="18" t="s">
        <v>248</v>
      </c>
      <c r="B585" s="20"/>
      <c r="C585" s="21" t="s">
        <v>2031</v>
      </c>
      <c r="D585" s="18" t="s">
        <v>124</v>
      </c>
      <c r="E585" s="18" t="s">
        <v>183</v>
      </c>
      <c r="F585" s="19">
        <v>1</v>
      </c>
      <c r="G585" s="19">
        <v>0</v>
      </c>
      <c r="H585" s="19">
        <v>0</v>
      </c>
      <c r="I585" s="20"/>
      <c r="J585" s="21" t="s">
        <v>1077</v>
      </c>
      <c r="K585" s="43"/>
      <c r="L585" s="21" t="s">
        <v>1938</v>
      </c>
      <c r="M585" s="25"/>
      <c r="N585" s="24">
        <f t="shared" si="189"/>
        <v>1986</v>
      </c>
      <c r="O585" s="25">
        <v>31776</v>
      </c>
      <c r="P585" s="23" t="s">
        <v>75</v>
      </c>
      <c r="Q585" s="23" t="s">
        <v>75</v>
      </c>
      <c r="R585" s="23" t="s">
        <v>75</v>
      </c>
      <c r="S585" s="23" t="s">
        <v>75</v>
      </c>
      <c r="T585" s="23" t="s">
        <v>75</v>
      </c>
      <c r="U585" s="23" t="s">
        <v>75</v>
      </c>
      <c r="V585" s="26">
        <v>1</v>
      </c>
      <c r="W585" s="19">
        <f t="shared" si="190"/>
        <v>0</v>
      </c>
      <c r="X585" s="19">
        <f t="shared" si="191"/>
        <v>0</v>
      </c>
      <c r="Y585" s="19">
        <f t="shared" si="192"/>
        <v>0</v>
      </c>
      <c r="Z585" s="26">
        <v>-1</v>
      </c>
      <c r="AA585" s="19">
        <v>-2</v>
      </c>
      <c r="AB585" s="26">
        <v>0</v>
      </c>
      <c r="AC585" s="26">
        <v>0</v>
      </c>
      <c r="AD585" s="26">
        <v>1</v>
      </c>
      <c r="AE585" s="26">
        <v>0</v>
      </c>
      <c r="AF585" s="26">
        <v>0</v>
      </c>
      <c r="AG585" s="26">
        <v>0</v>
      </c>
      <c r="AH585" s="26">
        <v>0</v>
      </c>
      <c r="AI585" s="26">
        <v>0</v>
      </c>
      <c r="AJ585" s="18" t="s">
        <v>128</v>
      </c>
      <c r="AK585" s="18" t="s">
        <v>76</v>
      </c>
      <c r="AL585" s="21" t="s">
        <v>1935</v>
      </c>
      <c r="AM585" s="19">
        <f t="shared" si="193"/>
        <v>3</v>
      </c>
      <c r="AN585" s="26">
        <v>1</v>
      </c>
      <c r="AO585" s="26">
        <v>1</v>
      </c>
      <c r="AP585" s="26">
        <v>1</v>
      </c>
      <c r="AQ585" s="26">
        <v>1</v>
      </c>
      <c r="AR585" s="26">
        <v>1</v>
      </c>
      <c r="AS585" s="26">
        <v>0</v>
      </c>
      <c r="AT585" s="19">
        <v>-2</v>
      </c>
      <c r="AU585" s="26">
        <v>-3</v>
      </c>
      <c r="AV585" s="26">
        <v>0</v>
      </c>
      <c r="AW585" s="26">
        <v>0</v>
      </c>
      <c r="AX585" s="19">
        <v>0</v>
      </c>
      <c r="AY585" s="19">
        <v>0</v>
      </c>
      <c r="AZ585" s="26">
        <v>1</v>
      </c>
      <c r="BA585" s="26">
        <v>1</v>
      </c>
      <c r="BB585" s="26">
        <v>-1</v>
      </c>
      <c r="BC585" s="26">
        <v>1</v>
      </c>
      <c r="BD585" s="28"/>
      <c r="BE585" s="20"/>
      <c r="BF585" s="18" t="s">
        <v>1936</v>
      </c>
      <c r="BG585" s="20"/>
      <c r="BH585" s="26"/>
      <c r="BI585" s="26">
        <v>1</v>
      </c>
      <c r="BJ585" s="26">
        <v>0</v>
      </c>
      <c r="BK585" s="26"/>
      <c r="BL585" s="26"/>
      <c r="BM585" s="26"/>
      <c r="BN585" s="20"/>
      <c r="BO585" s="20"/>
    </row>
    <row r="586" spans="1:67" ht="48" hidden="1" x14ac:dyDescent="0.2">
      <c r="A586" s="18" t="s">
        <v>248</v>
      </c>
      <c r="B586" s="20"/>
      <c r="C586" s="21" t="s">
        <v>2032</v>
      </c>
      <c r="D586" s="18" t="s">
        <v>124</v>
      </c>
      <c r="E586" s="18" t="s">
        <v>183</v>
      </c>
      <c r="F586" s="19">
        <v>1</v>
      </c>
      <c r="G586" s="19">
        <v>0</v>
      </c>
      <c r="H586" s="19">
        <v>0</v>
      </c>
      <c r="I586" s="20"/>
      <c r="J586" s="21" t="s">
        <v>1077</v>
      </c>
      <c r="K586" s="43"/>
      <c r="L586" s="21" t="s">
        <v>1938</v>
      </c>
      <c r="M586" s="25"/>
      <c r="N586" s="24">
        <f t="shared" si="189"/>
        <v>1986</v>
      </c>
      <c r="O586" s="25">
        <v>31776</v>
      </c>
      <c r="P586" s="23" t="s">
        <v>75</v>
      </c>
      <c r="Q586" s="23" t="s">
        <v>75</v>
      </c>
      <c r="R586" s="23" t="s">
        <v>75</v>
      </c>
      <c r="S586" s="23" t="s">
        <v>75</v>
      </c>
      <c r="T586" s="23" t="s">
        <v>75</v>
      </c>
      <c r="U586" s="23" t="s">
        <v>75</v>
      </c>
      <c r="V586" s="26">
        <v>1</v>
      </c>
      <c r="W586" s="19">
        <f t="shared" si="190"/>
        <v>0</v>
      </c>
      <c r="X586" s="19">
        <f t="shared" si="191"/>
        <v>0</v>
      </c>
      <c r="Y586" s="19">
        <f t="shared" si="192"/>
        <v>0</v>
      </c>
      <c r="Z586" s="26">
        <v>-1</v>
      </c>
      <c r="AA586" s="19">
        <v>-2</v>
      </c>
      <c r="AB586" s="26">
        <v>0</v>
      </c>
      <c r="AC586" s="26">
        <v>0</v>
      </c>
      <c r="AD586" s="26">
        <v>1</v>
      </c>
      <c r="AE586" s="26">
        <v>0</v>
      </c>
      <c r="AF586" s="26">
        <v>0</v>
      </c>
      <c r="AG586" s="26">
        <v>0</v>
      </c>
      <c r="AH586" s="26">
        <v>0</v>
      </c>
      <c r="AI586" s="26">
        <v>0</v>
      </c>
      <c r="AJ586" s="18" t="s">
        <v>128</v>
      </c>
      <c r="AK586" s="18" t="s">
        <v>76</v>
      </c>
      <c r="AL586" s="21" t="s">
        <v>1935</v>
      </c>
      <c r="AM586" s="19">
        <f t="shared" si="193"/>
        <v>3</v>
      </c>
      <c r="AN586" s="26">
        <v>1</v>
      </c>
      <c r="AO586" s="26">
        <v>1</v>
      </c>
      <c r="AP586" s="26">
        <v>1</v>
      </c>
      <c r="AQ586" s="26">
        <v>1</v>
      </c>
      <c r="AR586" s="26">
        <v>1</v>
      </c>
      <c r="AS586" s="26">
        <v>0</v>
      </c>
      <c r="AT586" s="19">
        <v>-2</v>
      </c>
      <c r="AU586" s="26">
        <v>-3</v>
      </c>
      <c r="AV586" s="26">
        <v>0</v>
      </c>
      <c r="AW586" s="26">
        <v>0</v>
      </c>
      <c r="AX586" s="19">
        <v>0</v>
      </c>
      <c r="AY586" s="19">
        <v>0</v>
      </c>
      <c r="AZ586" s="26">
        <v>1</v>
      </c>
      <c r="BA586" s="26">
        <v>1</v>
      </c>
      <c r="BB586" s="26">
        <v>-1</v>
      </c>
      <c r="BC586" s="26">
        <v>1</v>
      </c>
      <c r="BD586" s="28"/>
      <c r="BE586" s="20"/>
      <c r="BF586" s="18" t="s">
        <v>1936</v>
      </c>
      <c r="BG586" s="20"/>
      <c r="BH586" s="26"/>
      <c r="BI586" s="26">
        <v>1</v>
      </c>
      <c r="BJ586" s="26">
        <v>0</v>
      </c>
      <c r="BK586" s="26"/>
      <c r="BL586" s="26"/>
      <c r="BM586" s="26"/>
      <c r="BN586" s="20"/>
      <c r="BO586" s="20"/>
    </row>
    <row r="587" spans="1:67" ht="48" hidden="1" x14ac:dyDescent="0.2">
      <c r="A587" s="18" t="s">
        <v>248</v>
      </c>
      <c r="B587" s="20"/>
      <c r="C587" s="21" t="s">
        <v>2033</v>
      </c>
      <c r="D587" s="18" t="s">
        <v>124</v>
      </c>
      <c r="E587" s="18" t="s">
        <v>183</v>
      </c>
      <c r="F587" s="19">
        <v>1</v>
      </c>
      <c r="G587" s="19">
        <v>0</v>
      </c>
      <c r="H587" s="19">
        <v>0</v>
      </c>
      <c r="I587" s="20"/>
      <c r="J587" s="21" t="s">
        <v>1077</v>
      </c>
      <c r="K587" s="43"/>
      <c r="L587" s="21" t="s">
        <v>1938</v>
      </c>
      <c r="M587" s="25"/>
      <c r="N587" s="24">
        <f t="shared" si="189"/>
        <v>1986</v>
      </c>
      <c r="O587" s="25">
        <v>31776</v>
      </c>
      <c r="P587" s="23" t="s">
        <v>75</v>
      </c>
      <c r="Q587" s="23" t="s">
        <v>75</v>
      </c>
      <c r="R587" s="23" t="s">
        <v>75</v>
      </c>
      <c r="S587" s="23" t="s">
        <v>75</v>
      </c>
      <c r="T587" s="23" t="s">
        <v>75</v>
      </c>
      <c r="U587" s="23" t="s">
        <v>75</v>
      </c>
      <c r="V587" s="26">
        <v>1</v>
      </c>
      <c r="W587" s="19">
        <f t="shared" si="190"/>
        <v>0</v>
      </c>
      <c r="X587" s="19">
        <f t="shared" si="191"/>
        <v>0</v>
      </c>
      <c r="Y587" s="19">
        <f t="shared" si="192"/>
        <v>0</v>
      </c>
      <c r="Z587" s="26">
        <v>-1</v>
      </c>
      <c r="AA587" s="19">
        <v>-2</v>
      </c>
      <c r="AB587" s="26">
        <v>0</v>
      </c>
      <c r="AC587" s="26">
        <v>0</v>
      </c>
      <c r="AD587" s="26">
        <v>1</v>
      </c>
      <c r="AE587" s="26">
        <v>0</v>
      </c>
      <c r="AF587" s="26">
        <v>0</v>
      </c>
      <c r="AG587" s="26">
        <v>0</v>
      </c>
      <c r="AH587" s="26">
        <v>0</v>
      </c>
      <c r="AI587" s="26">
        <v>0</v>
      </c>
      <c r="AJ587" s="18" t="s">
        <v>128</v>
      </c>
      <c r="AK587" s="18" t="s">
        <v>76</v>
      </c>
      <c r="AL587" s="21" t="s">
        <v>1935</v>
      </c>
      <c r="AM587" s="19">
        <f t="shared" si="193"/>
        <v>3</v>
      </c>
      <c r="AN587" s="26">
        <v>1</v>
      </c>
      <c r="AO587" s="26">
        <v>1</v>
      </c>
      <c r="AP587" s="26">
        <v>1</v>
      </c>
      <c r="AQ587" s="26">
        <v>1</v>
      </c>
      <c r="AR587" s="26">
        <v>1</v>
      </c>
      <c r="AS587" s="26">
        <v>0</v>
      </c>
      <c r="AT587" s="19">
        <v>-2</v>
      </c>
      <c r="AU587" s="26">
        <v>-3</v>
      </c>
      <c r="AV587" s="26">
        <v>0</v>
      </c>
      <c r="AW587" s="26">
        <v>0</v>
      </c>
      <c r="AX587" s="19">
        <v>0</v>
      </c>
      <c r="AY587" s="19">
        <v>0</v>
      </c>
      <c r="AZ587" s="26">
        <v>1</v>
      </c>
      <c r="BA587" s="26">
        <v>1</v>
      </c>
      <c r="BB587" s="26">
        <v>-1</v>
      </c>
      <c r="BC587" s="26">
        <v>1</v>
      </c>
      <c r="BD587" s="28"/>
      <c r="BE587" s="20"/>
      <c r="BF587" s="18" t="s">
        <v>1936</v>
      </c>
      <c r="BG587" s="20"/>
      <c r="BH587" s="26"/>
      <c r="BI587" s="26">
        <v>1</v>
      </c>
      <c r="BJ587" s="26">
        <v>0</v>
      </c>
      <c r="BK587" s="26"/>
      <c r="BL587" s="26"/>
      <c r="BM587" s="26"/>
      <c r="BN587" s="20"/>
      <c r="BO587" s="20"/>
    </row>
    <row r="588" spans="1:67" ht="48" hidden="1" x14ac:dyDescent="0.2">
      <c r="A588" s="18" t="s">
        <v>248</v>
      </c>
      <c r="B588" s="20"/>
      <c r="C588" s="21" t="s">
        <v>2034</v>
      </c>
      <c r="D588" s="18" t="s">
        <v>124</v>
      </c>
      <c r="E588" s="18" t="s">
        <v>183</v>
      </c>
      <c r="F588" s="19">
        <v>1</v>
      </c>
      <c r="G588" s="19">
        <v>0</v>
      </c>
      <c r="H588" s="19">
        <v>0</v>
      </c>
      <c r="I588" s="20"/>
      <c r="J588" s="21" t="s">
        <v>1077</v>
      </c>
      <c r="K588" s="43"/>
      <c r="L588" s="21" t="s">
        <v>1938</v>
      </c>
      <c r="M588" s="25"/>
      <c r="N588" s="24">
        <f t="shared" si="189"/>
        <v>1986</v>
      </c>
      <c r="O588" s="25">
        <v>31776</v>
      </c>
      <c r="P588" s="23" t="s">
        <v>75</v>
      </c>
      <c r="Q588" s="23" t="s">
        <v>75</v>
      </c>
      <c r="R588" s="23" t="s">
        <v>75</v>
      </c>
      <c r="S588" s="23" t="s">
        <v>75</v>
      </c>
      <c r="T588" s="23" t="s">
        <v>75</v>
      </c>
      <c r="U588" s="23" t="s">
        <v>75</v>
      </c>
      <c r="V588" s="26">
        <v>1</v>
      </c>
      <c r="W588" s="19">
        <f t="shared" si="190"/>
        <v>0</v>
      </c>
      <c r="X588" s="19">
        <f t="shared" si="191"/>
        <v>0</v>
      </c>
      <c r="Y588" s="19">
        <f t="shared" si="192"/>
        <v>0</v>
      </c>
      <c r="Z588" s="26">
        <v>-1</v>
      </c>
      <c r="AA588" s="19">
        <v>-2</v>
      </c>
      <c r="AB588" s="26">
        <v>0</v>
      </c>
      <c r="AC588" s="26">
        <v>0</v>
      </c>
      <c r="AD588" s="26">
        <v>1</v>
      </c>
      <c r="AE588" s="26">
        <v>0</v>
      </c>
      <c r="AF588" s="26">
        <v>0</v>
      </c>
      <c r="AG588" s="26">
        <v>0</v>
      </c>
      <c r="AH588" s="26">
        <v>0</v>
      </c>
      <c r="AI588" s="26">
        <v>0</v>
      </c>
      <c r="AJ588" s="18" t="s">
        <v>128</v>
      </c>
      <c r="AK588" s="18" t="s">
        <v>76</v>
      </c>
      <c r="AL588" s="21" t="s">
        <v>1935</v>
      </c>
      <c r="AM588" s="19">
        <f t="shared" si="193"/>
        <v>3</v>
      </c>
      <c r="AN588" s="26">
        <v>1</v>
      </c>
      <c r="AO588" s="26">
        <v>1</v>
      </c>
      <c r="AP588" s="26">
        <v>1</v>
      </c>
      <c r="AQ588" s="26">
        <v>1</v>
      </c>
      <c r="AR588" s="26">
        <v>1</v>
      </c>
      <c r="AS588" s="26">
        <v>0</v>
      </c>
      <c r="AT588" s="19">
        <v>-2</v>
      </c>
      <c r="AU588" s="26">
        <v>-3</v>
      </c>
      <c r="AV588" s="26">
        <v>0</v>
      </c>
      <c r="AW588" s="26">
        <v>0</v>
      </c>
      <c r="AX588" s="19">
        <v>0</v>
      </c>
      <c r="AY588" s="19">
        <v>0</v>
      </c>
      <c r="AZ588" s="26">
        <v>1</v>
      </c>
      <c r="BA588" s="26">
        <v>1</v>
      </c>
      <c r="BB588" s="26">
        <v>-1</v>
      </c>
      <c r="BC588" s="26">
        <v>1</v>
      </c>
      <c r="BD588" s="28"/>
      <c r="BE588" s="20"/>
      <c r="BF588" s="18" t="s">
        <v>1936</v>
      </c>
      <c r="BG588" s="20"/>
      <c r="BH588" s="26"/>
      <c r="BI588" s="26">
        <v>1</v>
      </c>
      <c r="BJ588" s="26">
        <v>0</v>
      </c>
      <c r="BK588" s="26"/>
      <c r="BL588" s="26"/>
      <c r="BM588" s="26"/>
      <c r="BN588" s="20"/>
      <c r="BO588" s="20"/>
    </row>
    <row r="589" spans="1:67" ht="48" hidden="1" x14ac:dyDescent="0.2">
      <c r="A589" s="18" t="s">
        <v>248</v>
      </c>
      <c r="B589" s="20"/>
      <c r="C589" s="21" t="s">
        <v>2035</v>
      </c>
      <c r="D589" s="18" t="s">
        <v>124</v>
      </c>
      <c r="E589" s="18" t="s">
        <v>183</v>
      </c>
      <c r="F589" s="19">
        <v>1</v>
      </c>
      <c r="G589" s="19">
        <v>0</v>
      </c>
      <c r="H589" s="19">
        <v>0</v>
      </c>
      <c r="I589" s="20"/>
      <c r="J589" s="21" t="s">
        <v>1077</v>
      </c>
      <c r="K589" s="43"/>
      <c r="L589" s="21" t="s">
        <v>1938</v>
      </c>
      <c r="M589" s="25"/>
      <c r="N589" s="24">
        <f t="shared" si="189"/>
        <v>1986</v>
      </c>
      <c r="O589" s="25">
        <v>31776</v>
      </c>
      <c r="P589" s="23" t="s">
        <v>75</v>
      </c>
      <c r="Q589" s="23" t="s">
        <v>75</v>
      </c>
      <c r="R589" s="23" t="s">
        <v>75</v>
      </c>
      <c r="S589" s="23" t="s">
        <v>75</v>
      </c>
      <c r="T589" s="23" t="s">
        <v>75</v>
      </c>
      <c r="U589" s="23" t="s">
        <v>75</v>
      </c>
      <c r="V589" s="26">
        <v>1</v>
      </c>
      <c r="W589" s="19">
        <f t="shared" si="190"/>
        <v>0</v>
      </c>
      <c r="X589" s="19">
        <f t="shared" si="191"/>
        <v>0</v>
      </c>
      <c r="Y589" s="19">
        <f t="shared" si="192"/>
        <v>0</v>
      </c>
      <c r="Z589" s="26">
        <v>-1</v>
      </c>
      <c r="AA589" s="19">
        <v>-2</v>
      </c>
      <c r="AB589" s="26">
        <v>0</v>
      </c>
      <c r="AC589" s="26">
        <v>0</v>
      </c>
      <c r="AD589" s="26">
        <v>1</v>
      </c>
      <c r="AE589" s="26">
        <v>0</v>
      </c>
      <c r="AF589" s="26">
        <v>0</v>
      </c>
      <c r="AG589" s="26">
        <v>0</v>
      </c>
      <c r="AH589" s="26">
        <v>0</v>
      </c>
      <c r="AI589" s="26">
        <v>0</v>
      </c>
      <c r="AJ589" s="18" t="s">
        <v>128</v>
      </c>
      <c r="AK589" s="18" t="s">
        <v>76</v>
      </c>
      <c r="AL589" s="21" t="s">
        <v>1935</v>
      </c>
      <c r="AM589" s="19">
        <f t="shared" si="193"/>
        <v>3</v>
      </c>
      <c r="AN589" s="26">
        <v>1</v>
      </c>
      <c r="AO589" s="26">
        <v>1</v>
      </c>
      <c r="AP589" s="26">
        <v>1</v>
      </c>
      <c r="AQ589" s="26">
        <v>1</v>
      </c>
      <c r="AR589" s="26">
        <v>1</v>
      </c>
      <c r="AS589" s="26">
        <v>0</v>
      </c>
      <c r="AT589" s="19">
        <v>-2</v>
      </c>
      <c r="AU589" s="26">
        <v>-3</v>
      </c>
      <c r="AV589" s="26">
        <v>0</v>
      </c>
      <c r="AW589" s="26">
        <v>0</v>
      </c>
      <c r="AX589" s="19">
        <v>0</v>
      </c>
      <c r="AY589" s="19">
        <v>0</v>
      </c>
      <c r="AZ589" s="26">
        <v>1</v>
      </c>
      <c r="BA589" s="26">
        <v>1</v>
      </c>
      <c r="BB589" s="26">
        <v>-1</v>
      </c>
      <c r="BC589" s="26">
        <v>1</v>
      </c>
      <c r="BD589" s="28"/>
      <c r="BE589" s="20"/>
      <c r="BF589" s="18" t="s">
        <v>1936</v>
      </c>
      <c r="BG589" s="20"/>
      <c r="BH589" s="26"/>
      <c r="BI589" s="26">
        <v>1</v>
      </c>
      <c r="BJ589" s="26">
        <v>0</v>
      </c>
      <c r="BK589" s="26"/>
      <c r="BL589" s="26"/>
      <c r="BM589" s="26"/>
      <c r="BN589" s="20"/>
      <c r="BO589" s="20"/>
    </row>
    <row r="590" spans="1:67" ht="64" hidden="1" x14ac:dyDescent="0.2">
      <c r="A590" s="17" t="s">
        <v>78</v>
      </c>
      <c r="B590" s="42"/>
      <c r="C590" s="64" t="s">
        <v>2417</v>
      </c>
      <c r="D590" s="18" t="s">
        <v>409</v>
      </c>
      <c r="E590" s="18" t="s">
        <v>302</v>
      </c>
      <c r="F590" s="19">
        <v>1</v>
      </c>
      <c r="G590" s="19">
        <v>0</v>
      </c>
      <c r="H590" s="19">
        <v>0</v>
      </c>
      <c r="I590" s="20"/>
      <c r="J590" s="21" t="s">
        <v>472</v>
      </c>
      <c r="K590" s="22" t="s">
        <v>2311</v>
      </c>
      <c r="L590" s="18" t="s">
        <v>2312</v>
      </c>
      <c r="M590" s="25"/>
      <c r="N590" s="24">
        <f t="shared" si="189"/>
        <v>1992</v>
      </c>
      <c r="O590" s="25">
        <v>33604</v>
      </c>
      <c r="P590" s="23" t="s">
        <v>75</v>
      </c>
      <c r="Q590" s="23" t="s">
        <v>75</v>
      </c>
      <c r="R590" s="23" t="s">
        <v>75</v>
      </c>
      <c r="S590" s="23" t="s">
        <v>75</v>
      </c>
      <c r="T590" s="23" t="s">
        <v>75</v>
      </c>
      <c r="U590" s="23" t="s">
        <v>75</v>
      </c>
      <c r="V590" s="26">
        <v>1</v>
      </c>
      <c r="W590" s="19">
        <f t="shared" si="190"/>
        <v>0</v>
      </c>
      <c r="X590" s="19">
        <f t="shared" si="191"/>
        <v>0</v>
      </c>
      <c r="Y590" s="19">
        <f t="shared" si="192"/>
        <v>0</v>
      </c>
      <c r="Z590" s="26">
        <v>-1</v>
      </c>
      <c r="AA590" s="19">
        <v>-2</v>
      </c>
      <c r="AB590" s="26">
        <v>0</v>
      </c>
      <c r="AC590" s="26">
        <v>1</v>
      </c>
      <c r="AD590" s="26">
        <v>0</v>
      </c>
      <c r="AE590" s="26">
        <v>0</v>
      </c>
      <c r="AF590" s="26">
        <v>0</v>
      </c>
      <c r="AG590" s="19">
        <v>0</v>
      </c>
      <c r="AH590" s="26">
        <v>1</v>
      </c>
      <c r="AI590" s="26">
        <v>0</v>
      </c>
      <c r="AJ590" s="18" t="s">
        <v>97</v>
      </c>
      <c r="AK590" s="18" t="s">
        <v>77</v>
      </c>
      <c r="AL590" s="21" t="s">
        <v>2313</v>
      </c>
      <c r="AM590" s="19">
        <v>4</v>
      </c>
      <c r="AN590" s="26">
        <v>-1</v>
      </c>
      <c r="AO590" s="26">
        <v>-1</v>
      </c>
      <c r="AP590" s="26">
        <v>-1</v>
      </c>
      <c r="AQ590" s="26">
        <v>-1</v>
      </c>
      <c r="AR590" s="26">
        <v>-1</v>
      </c>
      <c r="AS590" s="26">
        <v>0</v>
      </c>
      <c r="AT590" s="19">
        <v>-2</v>
      </c>
      <c r="AU590" s="26">
        <v>-3</v>
      </c>
      <c r="AV590" s="26">
        <v>0</v>
      </c>
      <c r="AW590" s="26">
        <v>0</v>
      </c>
      <c r="AX590" s="19">
        <v>0</v>
      </c>
      <c r="AY590" s="19">
        <v>0</v>
      </c>
      <c r="AZ590" s="26">
        <v>1</v>
      </c>
      <c r="BA590" s="26">
        <v>1</v>
      </c>
      <c r="BB590" s="26">
        <v>-1</v>
      </c>
      <c r="BC590" s="26">
        <v>-1</v>
      </c>
      <c r="BD590" s="28"/>
      <c r="BE590" s="20"/>
      <c r="BF590" s="26"/>
      <c r="BG590" s="26"/>
      <c r="BH590" s="26"/>
      <c r="BI590" s="26">
        <v>1</v>
      </c>
      <c r="BJ590" s="26">
        <v>-1</v>
      </c>
      <c r="BK590" s="26"/>
      <c r="BL590" s="26"/>
      <c r="BM590" s="26"/>
      <c r="BN590" s="20"/>
      <c r="BO590" s="20"/>
    </row>
    <row r="591" spans="1:67" ht="64" hidden="1" x14ac:dyDescent="0.2">
      <c r="A591" s="17" t="s">
        <v>3373</v>
      </c>
      <c r="B591" s="42"/>
      <c r="C591" s="64" t="s">
        <v>2417</v>
      </c>
      <c r="D591" s="384" t="s">
        <v>2875</v>
      </c>
      <c r="E591" s="384" t="s">
        <v>210</v>
      </c>
      <c r="F591" s="19">
        <v>1</v>
      </c>
      <c r="G591" s="19">
        <v>1</v>
      </c>
      <c r="H591" s="19">
        <v>1</v>
      </c>
      <c r="I591" s="20"/>
      <c r="J591" s="375" t="s">
        <v>472</v>
      </c>
      <c r="K591" s="22"/>
      <c r="L591" s="375" t="s">
        <v>3384</v>
      </c>
      <c r="M591" s="512">
        <v>1992</v>
      </c>
      <c r="N591" s="24">
        <v>2008</v>
      </c>
      <c r="O591" s="508">
        <v>39448</v>
      </c>
      <c r="P591" s="404" t="s">
        <v>75</v>
      </c>
      <c r="Q591" s="404" t="s">
        <v>75</v>
      </c>
      <c r="R591" s="404" t="s">
        <v>75</v>
      </c>
      <c r="S591" s="404" t="s">
        <v>75</v>
      </c>
      <c r="T591" s="404" t="s">
        <v>75</v>
      </c>
      <c r="U591" s="404" t="s">
        <v>75</v>
      </c>
      <c r="V591" s="19">
        <v>1</v>
      </c>
      <c r="W591" s="19">
        <v>0</v>
      </c>
      <c r="X591" s="19">
        <v>0</v>
      </c>
      <c r="Y591" s="19">
        <v>0</v>
      </c>
      <c r="Z591" s="19">
        <v>-1</v>
      </c>
      <c r="AA591" s="19">
        <v>-2</v>
      </c>
      <c r="AB591" s="26">
        <v>0</v>
      </c>
      <c r="AC591" s="26">
        <v>0</v>
      </c>
      <c r="AD591" s="68">
        <v>1</v>
      </c>
      <c r="AE591" s="26">
        <v>0</v>
      </c>
      <c r="AF591" s="26">
        <v>0</v>
      </c>
      <c r="AG591" s="19">
        <v>0</v>
      </c>
      <c r="AH591" s="26">
        <v>-1</v>
      </c>
      <c r="AI591" s="19">
        <v>0</v>
      </c>
      <c r="AJ591" s="384" t="s">
        <v>97</v>
      </c>
      <c r="AK591" s="384" t="s">
        <v>139</v>
      </c>
      <c r="AL591" s="375" t="s">
        <v>3603</v>
      </c>
      <c r="AM591" s="19">
        <v>5</v>
      </c>
      <c r="AN591" s="26">
        <v>-2</v>
      </c>
      <c r="AO591" s="26">
        <v>-2</v>
      </c>
      <c r="AP591" s="26">
        <v>-2</v>
      </c>
      <c r="AQ591" s="26">
        <v>-2</v>
      </c>
      <c r="AR591" s="26">
        <v>-2</v>
      </c>
      <c r="AS591" s="26">
        <v>0</v>
      </c>
      <c r="AT591" s="19">
        <v>-2</v>
      </c>
      <c r="AU591" s="26">
        <v>-3</v>
      </c>
      <c r="AV591" s="26">
        <v>0</v>
      </c>
      <c r="AW591" s="26">
        <v>0</v>
      </c>
      <c r="AX591" s="19">
        <v>0</v>
      </c>
      <c r="AY591" s="19">
        <v>0</v>
      </c>
      <c r="AZ591" s="26">
        <v>-1</v>
      </c>
      <c r="BA591" s="26">
        <v>-1</v>
      </c>
      <c r="BB591" s="26">
        <v>-1</v>
      </c>
      <c r="BC591" s="26">
        <v>-1</v>
      </c>
      <c r="BD591" s="28"/>
      <c r="BE591" s="20"/>
      <c r="BF591" s="26"/>
      <c r="BG591" s="26"/>
      <c r="BH591" s="26"/>
      <c r="BI591" s="26"/>
      <c r="BJ591" s="26"/>
      <c r="BK591" s="26"/>
      <c r="BL591" s="26"/>
      <c r="BM591" s="26"/>
      <c r="BN591" s="20"/>
      <c r="BO591" s="20"/>
    </row>
    <row r="592" spans="1:67" ht="48" hidden="1" x14ac:dyDescent="0.2">
      <c r="A592" s="18" t="s">
        <v>248</v>
      </c>
      <c r="B592" s="20"/>
      <c r="C592" s="21" t="s">
        <v>2036</v>
      </c>
      <c r="D592" s="18" t="s">
        <v>124</v>
      </c>
      <c r="E592" s="18" t="s">
        <v>183</v>
      </c>
      <c r="F592" s="19">
        <v>1</v>
      </c>
      <c r="G592" s="19">
        <v>0</v>
      </c>
      <c r="H592" s="19">
        <v>0</v>
      </c>
      <c r="I592" s="20"/>
      <c r="J592" s="21" t="s">
        <v>1077</v>
      </c>
      <c r="K592" s="43"/>
      <c r="L592" s="21" t="s">
        <v>1938</v>
      </c>
      <c r="M592" s="25"/>
      <c r="N592" s="24">
        <f t="shared" ref="N592:N602" si="194">YEAR(IF(AND(O592&lt;&gt;"NA",O592&lt;&gt;""),O592,IF(AND(P592&lt;&gt;"NA",P592&lt;&gt;""),P592,IF(AND(Q592&lt;&gt;"NA",Q592&lt;&gt;""),Q592,IF(AND(R592&lt;&gt;"NA",R592&lt;&gt;""),R592,S592)))))</f>
        <v>1986</v>
      </c>
      <c r="O592" s="25">
        <v>31776</v>
      </c>
      <c r="P592" s="23" t="s">
        <v>75</v>
      </c>
      <c r="Q592" s="23" t="s">
        <v>75</v>
      </c>
      <c r="R592" s="23" t="s">
        <v>75</v>
      </c>
      <c r="S592" s="23" t="s">
        <v>75</v>
      </c>
      <c r="T592" s="23" t="s">
        <v>75</v>
      </c>
      <c r="U592" s="23" t="s">
        <v>75</v>
      </c>
      <c r="V592" s="26">
        <v>1</v>
      </c>
      <c r="W592" s="19">
        <f t="shared" ref="W592:W602" si="195">IF(OR(AND(Q592&lt;&gt;"NA",Q592&lt;&gt;""),AND(S592&lt;&gt;"NA",S592&lt;&gt;""),AND(T592&lt;&gt;"NA",T592&lt;&gt;"")),1,0)</f>
        <v>0</v>
      </c>
      <c r="X592" s="19">
        <f t="shared" ref="X592:X602" si="196">IF(OR(AND(S592&lt;&gt;"NA",S592&lt;&gt;""),Y592=1),1,0)</f>
        <v>0</v>
      </c>
      <c r="Y592" s="19">
        <f t="shared" ref="Y592:Y602" si="197">IF(AND(T592&lt;&gt;"NA",T592&lt;&gt;""),1,0)</f>
        <v>0</v>
      </c>
      <c r="Z592" s="26">
        <v>-1</v>
      </c>
      <c r="AA592" s="19">
        <v>-2</v>
      </c>
      <c r="AB592" s="26">
        <v>0</v>
      </c>
      <c r="AC592" s="26">
        <v>0</v>
      </c>
      <c r="AD592" s="26">
        <v>1</v>
      </c>
      <c r="AE592" s="26">
        <v>0</v>
      </c>
      <c r="AF592" s="26">
        <v>0</v>
      </c>
      <c r="AG592" s="26">
        <v>0</v>
      </c>
      <c r="AH592" s="26">
        <v>0</v>
      </c>
      <c r="AI592" s="26">
        <v>0</v>
      </c>
      <c r="AJ592" s="18" t="s">
        <v>128</v>
      </c>
      <c r="AK592" s="18" t="s">
        <v>76</v>
      </c>
      <c r="AL592" s="21" t="s">
        <v>1935</v>
      </c>
      <c r="AM592" s="19">
        <f t="shared" ref="AM592:AM601" si="198">IF(AND(AN592=1,AO592=1),3,IF(AND(AN592=1,OR(AO592=0,AO592=-1)),1,IF(AND(OR(AN592=0,AN592=-1),AO592=1),2,IF(AND(AN592=0,AN592=-1),OR(AO592=0,AO592=-1),4))))</f>
        <v>3</v>
      </c>
      <c r="AN592" s="26">
        <v>1</v>
      </c>
      <c r="AO592" s="26">
        <v>1</v>
      </c>
      <c r="AP592" s="26">
        <v>1</v>
      </c>
      <c r="AQ592" s="26">
        <v>1</v>
      </c>
      <c r="AR592" s="26">
        <v>1</v>
      </c>
      <c r="AS592" s="26">
        <v>0</v>
      </c>
      <c r="AT592" s="19">
        <v>-2</v>
      </c>
      <c r="AU592" s="26">
        <v>-3</v>
      </c>
      <c r="AV592" s="26">
        <v>0</v>
      </c>
      <c r="AW592" s="26">
        <v>0</v>
      </c>
      <c r="AX592" s="19">
        <v>0</v>
      </c>
      <c r="AY592" s="19">
        <v>0</v>
      </c>
      <c r="AZ592" s="26">
        <v>1</v>
      </c>
      <c r="BA592" s="26">
        <v>1</v>
      </c>
      <c r="BB592" s="26">
        <v>-1</v>
      </c>
      <c r="BC592" s="26">
        <v>1</v>
      </c>
      <c r="BD592" s="28"/>
      <c r="BE592" s="20"/>
      <c r="BF592" s="18" t="s">
        <v>1936</v>
      </c>
      <c r="BG592" s="20"/>
      <c r="BH592" s="26"/>
      <c r="BI592" s="26">
        <v>1</v>
      </c>
      <c r="BJ592" s="26">
        <v>0</v>
      </c>
      <c r="BK592" s="26"/>
      <c r="BL592" s="26"/>
      <c r="BM592" s="26"/>
      <c r="BN592" s="20"/>
      <c r="BO592" s="20"/>
    </row>
    <row r="593" spans="1:67" ht="48" hidden="1" x14ac:dyDescent="0.2">
      <c r="A593" s="18" t="s">
        <v>248</v>
      </c>
      <c r="B593" s="20"/>
      <c r="C593" s="21" t="s">
        <v>2037</v>
      </c>
      <c r="D593" s="18" t="s">
        <v>124</v>
      </c>
      <c r="E593" s="18" t="s">
        <v>183</v>
      </c>
      <c r="F593" s="19">
        <v>1</v>
      </c>
      <c r="G593" s="19">
        <v>0</v>
      </c>
      <c r="H593" s="19">
        <v>0</v>
      </c>
      <c r="I593" s="20"/>
      <c r="J593" s="21" t="s">
        <v>1077</v>
      </c>
      <c r="K593" s="43"/>
      <c r="L593" s="21" t="s">
        <v>1938</v>
      </c>
      <c r="M593" s="25"/>
      <c r="N593" s="24">
        <f t="shared" si="194"/>
        <v>1986</v>
      </c>
      <c r="O593" s="25">
        <v>31776</v>
      </c>
      <c r="P593" s="23" t="s">
        <v>75</v>
      </c>
      <c r="Q593" s="23" t="s">
        <v>75</v>
      </c>
      <c r="R593" s="23" t="s">
        <v>75</v>
      </c>
      <c r="S593" s="23" t="s">
        <v>75</v>
      </c>
      <c r="T593" s="23" t="s">
        <v>75</v>
      </c>
      <c r="U593" s="23" t="s">
        <v>75</v>
      </c>
      <c r="V593" s="26">
        <v>1</v>
      </c>
      <c r="W593" s="19">
        <f t="shared" si="195"/>
        <v>0</v>
      </c>
      <c r="X593" s="19">
        <f t="shared" si="196"/>
        <v>0</v>
      </c>
      <c r="Y593" s="19">
        <f t="shared" si="197"/>
        <v>0</v>
      </c>
      <c r="Z593" s="26">
        <v>-1</v>
      </c>
      <c r="AA593" s="19">
        <v>-2</v>
      </c>
      <c r="AB593" s="26">
        <v>0</v>
      </c>
      <c r="AC593" s="26">
        <v>0</v>
      </c>
      <c r="AD593" s="26">
        <v>1</v>
      </c>
      <c r="AE593" s="26">
        <v>0</v>
      </c>
      <c r="AF593" s="26">
        <v>0</v>
      </c>
      <c r="AG593" s="26">
        <v>0</v>
      </c>
      <c r="AH593" s="26">
        <v>0</v>
      </c>
      <c r="AI593" s="26">
        <v>0</v>
      </c>
      <c r="AJ593" s="18" t="s">
        <v>128</v>
      </c>
      <c r="AK593" s="18" t="s">
        <v>76</v>
      </c>
      <c r="AL593" s="21" t="s">
        <v>1935</v>
      </c>
      <c r="AM593" s="19">
        <f t="shared" si="198"/>
        <v>3</v>
      </c>
      <c r="AN593" s="26">
        <v>1</v>
      </c>
      <c r="AO593" s="26">
        <v>1</v>
      </c>
      <c r="AP593" s="26">
        <v>1</v>
      </c>
      <c r="AQ593" s="26">
        <v>1</v>
      </c>
      <c r="AR593" s="26">
        <v>1</v>
      </c>
      <c r="AS593" s="26">
        <v>0</v>
      </c>
      <c r="AT593" s="19">
        <v>-2</v>
      </c>
      <c r="AU593" s="26">
        <v>-3</v>
      </c>
      <c r="AV593" s="26">
        <v>0</v>
      </c>
      <c r="AW593" s="26">
        <v>0</v>
      </c>
      <c r="AX593" s="19">
        <v>0</v>
      </c>
      <c r="AY593" s="19">
        <v>0</v>
      </c>
      <c r="AZ593" s="26">
        <v>1</v>
      </c>
      <c r="BA593" s="26">
        <v>1</v>
      </c>
      <c r="BB593" s="26">
        <v>-1</v>
      </c>
      <c r="BC593" s="26">
        <v>1</v>
      </c>
      <c r="BD593" s="28"/>
      <c r="BE593" s="20"/>
      <c r="BF593" s="18" t="s">
        <v>1936</v>
      </c>
      <c r="BG593" s="20"/>
      <c r="BH593" s="26"/>
      <c r="BI593" s="26">
        <v>1</v>
      </c>
      <c r="BJ593" s="26">
        <v>0</v>
      </c>
      <c r="BK593" s="26"/>
      <c r="BL593" s="26"/>
      <c r="BM593" s="26"/>
      <c r="BN593" s="20"/>
      <c r="BO593" s="20"/>
    </row>
    <row r="594" spans="1:67" ht="48" hidden="1" x14ac:dyDescent="0.2">
      <c r="A594" s="18" t="s">
        <v>248</v>
      </c>
      <c r="B594" s="20"/>
      <c r="C594" s="21" t="s">
        <v>2038</v>
      </c>
      <c r="D594" s="18" t="s">
        <v>124</v>
      </c>
      <c r="E594" s="18" t="s">
        <v>183</v>
      </c>
      <c r="F594" s="19">
        <v>1</v>
      </c>
      <c r="G594" s="19">
        <v>0</v>
      </c>
      <c r="H594" s="19">
        <v>0</v>
      </c>
      <c r="I594" s="20"/>
      <c r="J594" s="21" t="s">
        <v>1077</v>
      </c>
      <c r="K594" s="43"/>
      <c r="L594" s="21" t="s">
        <v>1938</v>
      </c>
      <c r="M594" s="25"/>
      <c r="N594" s="24">
        <f t="shared" si="194"/>
        <v>1986</v>
      </c>
      <c r="O594" s="25">
        <v>31776</v>
      </c>
      <c r="P594" s="23" t="s">
        <v>75</v>
      </c>
      <c r="Q594" s="23" t="s">
        <v>75</v>
      </c>
      <c r="R594" s="23" t="s">
        <v>75</v>
      </c>
      <c r="S594" s="23" t="s">
        <v>75</v>
      </c>
      <c r="T594" s="23" t="s">
        <v>75</v>
      </c>
      <c r="U594" s="23" t="s">
        <v>75</v>
      </c>
      <c r="V594" s="26">
        <v>1</v>
      </c>
      <c r="W594" s="19">
        <f t="shared" si="195"/>
        <v>0</v>
      </c>
      <c r="X594" s="19">
        <f t="shared" si="196"/>
        <v>0</v>
      </c>
      <c r="Y594" s="19">
        <f t="shared" si="197"/>
        <v>0</v>
      </c>
      <c r="Z594" s="26">
        <v>-1</v>
      </c>
      <c r="AA594" s="19">
        <v>-2</v>
      </c>
      <c r="AB594" s="26">
        <v>0</v>
      </c>
      <c r="AC594" s="26">
        <v>0</v>
      </c>
      <c r="AD594" s="26">
        <v>1</v>
      </c>
      <c r="AE594" s="26">
        <v>0</v>
      </c>
      <c r="AF594" s="26">
        <v>0</v>
      </c>
      <c r="AG594" s="26">
        <v>0</v>
      </c>
      <c r="AH594" s="26">
        <v>0</v>
      </c>
      <c r="AI594" s="26">
        <v>0</v>
      </c>
      <c r="AJ594" s="18" t="s">
        <v>128</v>
      </c>
      <c r="AK594" s="18" t="s">
        <v>76</v>
      </c>
      <c r="AL594" s="21" t="s">
        <v>1935</v>
      </c>
      <c r="AM594" s="19">
        <f t="shared" si="198"/>
        <v>3</v>
      </c>
      <c r="AN594" s="26">
        <v>1</v>
      </c>
      <c r="AO594" s="26">
        <v>1</v>
      </c>
      <c r="AP594" s="26">
        <v>1</v>
      </c>
      <c r="AQ594" s="26">
        <v>1</v>
      </c>
      <c r="AR594" s="26">
        <v>1</v>
      </c>
      <c r="AS594" s="26">
        <v>0</v>
      </c>
      <c r="AT594" s="19">
        <v>-2</v>
      </c>
      <c r="AU594" s="26">
        <v>-3</v>
      </c>
      <c r="AV594" s="26">
        <v>0</v>
      </c>
      <c r="AW594" s="26">
        <v>0</v>
      </c>
      <c r="AX594" s="19">
        <v>0</v>
      </c>
      <c r="AY594" s="19">
        <v>0</v>
      </c>
      <c r="AZ594" s="26">
        <v>1</v>
      </c>
      <c r="BA594" s="26">
        <v>1</v>
      </c>
      <c r="BB594" s="26">
        <v>-1</v>
      </c>
      <c r="BC594" s="26">
        <v>1</v>
      </c>
      <c r="BD594" s="28"/>
      <c r="BE594" s="20"/>
      <c r="BF594" s="18" t="s">
        <v>1936</v>
      </c>
      <c r="BG594" s="20"/>
      <c r="BH594" s="26"/>
      <c r="BI594" s="26">
        <v>1</v>
      </c>
      <c r="BJ594" s="26">
        <v>0</v>
      </c>
      <c r="BK594" s="26"/>
      <c r="BL594" s="26"/>
      <c r="BM594" s="26"/>
      <c r="BN594" s="20"/>
      <c r="BO594" s="20"/>
    </row>
    <row r="595" spans="1:67" ht="48" hidden="1" x14ac:dyDescent="0.2">
      <c r="A595" s="18" t="s">
        <v>248</v>
      </c>
      <c r="B595" s="20"/>
      <c r="C595" s="21" t="s">
        <v>2039</v>
      </c>
      <c r="D595" s="18" t="s">
        <v>124</v>
      </c>
      <c r="E595" s="18" t="s">
        <v>183</v>
      </c>
      <c r="F595" s="19">
        <v>1</v>
      </c>
      <c r="G595" s="19">
        <v>0</v>
      </c>
      <c r="H595" s="19">
        <v>0</v>
      </c>
      <c r="I595" s="20"/>
      <c r="J595" s="21" t="s">
        <v>1077</v>
      </c>
      <c r="K595" s="43"/>
      <c r="L595" s="21" t="s">
        <v>1938</v>
      </c>
      <c r="M595" s="25"/>
      <c r="N595" s="24">
        <f t="shared" si="194"/>
        <v>1986</v>
      </c>
      <c r="O595" s="25">
        <v>31776</v>
      </c>
      <c r="P595" s="23" t="s">
        <v>75</v>
      </c>
      <c r="Q595" s="23" t="s">
        <v>75</v>
      </c>
      <c r="R595" s="23" t="s">
        <v>75</v>
      </c>
      <c r="S595" s="23" t="s">
        <v>75</v>
      </c>
      <c r="T595" s="23" t="s">
        <v>75</v>
      </c>
      <c r="U595" s="23" t="s">
        <v>75</v>
      </c>
      <c r="V595" s="26">
        <v>1</v>
      </c>
      <c r="W595" s="19">
        <f t="shared" si="195"/>
        <v>0</v>
      </c>
      <c r="X595" s="19">
        <f t="shared" si="196"/>
        <v>0</v>
      </c>
      <c r="Y595" s="19">
        <f t="shared" si="197"/>
        <v>0</v>
      </c>
      <c r="Z595" s="26">
        <v>-1</v>
      </c>
      <c r="AA595" s="19">
        <v>-2</v>
      </c>
      <c r="AB595" s="26">
        <v>0</v>
      </c>
      <c r="AC595" s="26">
        <v>0</v>
      </c>
      <c r="AD595" s="26">
        <v>1</v>
      </c>
      <c r="AE595" s="26">
        <v>0</v>
      </c>
      <c r="AF595" s="26">
        <v>0</v>
      </c>
      <c r="AG595" s="26">
        <v>0</v>
      </c>
      <c r="AH595" s="26">
        <v>0</v>
      </c>
      <c r="AI595" s="26">
        <v>0</v>
      </c>
      <c r="AJ595" s="18" t="s">
        <v>128</v>
      </c>
      <c r="AK595" s="18" t="s">
        <v>76</v>
      </c>
      <c r="AL595" s="21" t="s">
        <v>1935</v>
      </c>
      <c r="AM595" s="19">
        <f t="shared" si="198"/>
        <v>3</v>
      </c>
      <c r="AN595" s="26">
        <v>1</v>
      </c>
      <c r="AO595" s="26">
        <v>1</v>
      </c>
      <c r="AP595" s="26">
        <v>1</v>
      </c>
      <c r="AQ595" s="26">
        <v>1</v>
      </c>
      <c r="AR595" s="26">
        <v>1</v>
      </c>
      <c r="AS595" s="26">
        <v>0</v>
      </c>
      <c r="AT595" s="19">
        <v>-2</v>
      </c>
      <c r="AU595" s="26">
        <v>-3</v>
      </c>
      <c r="AV595" s="26">
        <v>0</v>
      </c>
      <c r="AW595" s="26">
        <v>0</v>
      </c>
      <c r="AX595" s="19">
        <v>0</v>
      </c>
      <c r="AY595" s="19">
        <v>0</v>
      </c>
      <c r="AZ595" s="26">
        <v>1</v>
      </c>
      <c r="BA595" s="26">
        <v>1</v>
      </c>
      <c r="BB595" s="26">
        <v>-1</v>
      </c>
      <c r="BC595" s="26">
        <v>1</v>
      </c>
      <c r="BD595" s="28"/>
      <c r="BE595" s="20"/>
      <c r="BF595" s="18" t="s">
        <v>1936</v>
      </c>
      <c r="BG595" s="20"/>
      <c r="BH595" s="26"/>
      <c r="BI595" s="26">
        <v>1</v>
      </c>
      <c r="BJ595" s="26">
        <v>0</v>
      </c>
      <c r="BK595" s="26"/>
      <c r="BL595" s="26"/>
      <c r="BM595" s="26"/>
      <c r="BN595" s="20"/>
      <c r="BO595" s="20"/>
    </row>
    <row r="596" spans="1:67" ht="48" hidden="1" x14ac:dyDescent="0.2">
      <c r="A596" s="18" t="s">
        <v>248</v>
      </c>
      <c r="B596" s="20"/>
      <c r="C596" s="21" t="s">
        <v>2040</v>
      </c>
      <c r="D596" s="18" t="s">
        <v>124</v>
      </c>
      <c r="E596" s="18" t="s">
        <v>183</v>
      </c>
      <c r="F596" s="19">
        <v>1</v>
      </c>
      <c r="G596" s="19">
        <v>0</v>
      </c>
      <c r="H596" s="19">
        <v>0</v>
      </c>
      <c r="I596" s="20"/>
      <c r="J596" s="21" t="s">
        <v>1077</v>
      </c>
      <c r="K596" s="43"/>
      <c r="L596" s="21" t="s">
        <v>1938</v>
      </c>
      <c r="M596" s="25"/>
      <c r="N596" s="24">
        <f t="shared" si="194"/>
        <v>1986</v>
      </c>
      <c r="O596" s="25">
        <v>31776</v>
      </c>
      <c r="P596" s="23" t="s">
        <v>75</v>
      </c>
      <c r="Q596" s="23" t="s">
        <v>75</v>
      </c>
      <c r="R596" s="23" t="s">
        <v>75</v>
      </c>
      <c r="S596" s="23" t="s">
        <v>75</v>
      </c>
      <c r="T596" s="23" t="s">
        <v>75</v>
      </c>
      <c r="U596" s="23" t="s">
        <v>75</v>
      </c>
      <c r="V596" s="26">
        <v>1</v>
      </c>
      <c r="W596" s="19">
        <f t="shared" si="195"/>
        <v>0</v>
      </c>
      <c r="X596" s="19">
        <f t="shared" si="196"/>
        <v>0</v>
      </c>
      <c r="Y596" s="19">
        <f t="shared" si="197"/>
        <v>0</v>
      </c>
      <c r="Z596" s="26">
        <v>-1</v>
      </c>
      <c r="AA596" s="19">
        <v>-2</v>
      </c>
      <c r="AB596" s="26">
        <v>0</v>
      </c>
      <c r="AC596" s="26">
        <v>0</v>
      </c>
      <c r="AD596" s="26">
        <v>1</v>
      </c>
      <c r="AE596" s="26">
        <v>0</v>
      </c>
      <c r="AF596" s="26">
        <v>0</v>
      </c>
      <c r="AG596" s="26">
        <v>0</v>
      </c>
      <c r="AH596" s="26">
        <v>0</v>
      </c>
      <c r="AI596" s="26">
        <v>0</v>
      </c>
      <c r="AJ596" s="18" t="s">
        <v>128</v>
      </c>
      <c r="AK596" s="18" t="s">
        <v>76</v>
      </c>
      <c r="AL596" s="21" t="s">
        <v>1935</v>
      </c>
      <c r="AM596" s="19">
        <f t="shared" si="198"/>
        <v>3</v>
      </c>
      <c r="AN596" s="26">
        <v>1</v>
      </c>
      <c r="AO596" s="26">
        <v>1</v>
      </c>
      <c r="AP596" s="26">
        <v>1</v>
      </c>
      <c r="AQ596" s="26">
        <v>1</v>
      </c>
      <c r="AR596" s="26">
        <v>1</v>
      </c>
      <c r="AS596" s="26">
        <v>0</v>
      </c>
      <c r="AT596" s="19">
        <v>-2</v>
      </c>
      <c r="AU596" s="26">
        <v>-3</v>
      </c>
      <c r="AV596" s="26">
        <v>0</v>
      </c>
      <c r="AW596" s="26">
        <v>0</v>
      </c>
      <c r="AX596" s="19">
        <v>0</v>
      </c>
      <c r="AY596" s="19">
        <v>0</v>
      </c>
      <c r="AZ596" s="26">
        <v>1</v>
      </c>
      <c r="BA596" s="26">
        <v>1</v>
      </c>
      <c r="BB596" s="26">
        <v>-1</v>
      </c>
      <c r="BC596" s="26">
        <v>1</v>
      </c>
      <c r="BD596" s="28"/>
      <c r="BE596" s="20"/>
      <c r="BF596" s="18" t="s">
        <v>1936</v>
      </c>
      <c r="BG596" s="20"/>
      <c r="BH596" s="26"/>
      <c r="BI596" s="26">
        <v>1</v>
      </c>
      <c r="BJ596" s="26">
        <v>0</v>
      </c>
      <c r="BK596" s="26"/>
      <c r="BL596" s="26"/>
      <c r="BM596" s="26"/>
      <c r="BN596" s="20"/>
      <c r="BO596" s="20"/>
    </row>
    <row r="597" spans="1:67" ht="48" hidden="1" x14ac:dyDescent="0.2">
      <c r="A597" s="18" t="s">
        <v>248</v>
      </c>
      <c r="B597" s="20"/>
      <c r="C597" s="21" t="s">
        <v>2041</v>
      </c>
      <c r="D597" s="18" t="s">
        <v>124</v>
      </c>
      <c r="E597" s="18" t="s">
        <v>183</v>
      </c>
      <c r="F597" s="19">
        <v>1</v>
      </c>
      <c r="G597" s="19">
        <v>0</v>
      </c>
      <c r="H597" s="19">
        <v>0</v>
      </c>
      <c r="I597" s="20"/>
      <c r="J597" s="21" t="s">
        <v>1077</v>
      </c>
      <c r="K597" s="43"/>
      <c r="L597" s="21" t="s">
        <v>1938</v>
      </c>
      <c r="M597" s="25"/>
      <c r="N597" s="24">
        <f t="shared" si="194"/>
        <v>1986</v>
      </c>
      <c r="O597" s="25">
        <v>31776</v>
      </c>
      <c r="P597" s="23" t="s">
        <v>75</v>
      </c>
      <c r="Q597" s="23" t="s">
        <v>75</v>
      </c>
      <c r="R597" s="23" t="s">
        <v>75</v>
      </c>
      <c r="S597" s="23" t="s">
        <v>75</v>
      </c>
      <c r="T597" s="23" t="s">
        <v>75</v>
      </c>
      <c r="U597" s="23" t="s">
        <v>75</v>
      </c>
      <c r="V597" s="26">
        <v>1</v>
      </c>
      <c r="W597" s="19">
        <f t="shared" si="195"/>
        <v>0</v>
      </c>
      <c r="X597" s="19">
        <f t="shared" si="196"/>
        <v>0</v>
      </c>
      <c r="Y597" s="19">
        <f t="shared" si="197"/>
        <v>0</v>
      </c>
      <c r="Z597" s="26">
        <v>-1</v>
      </c>
      <c r="AA597" s="19">
        <v>-2</v>
      </c>
      <c r="AB597" s="26">
        <v>0</v>
      </c>
      <c r="AC597" s="26">
        <v>0</v>
      </c>
      <c r="AD597" s="26">
        <v>1</v>
      </c>
      <c r="AE597" s="26">
        <v>0</v>
      </c>
      <c r="AF597" s="26">
        <v>0</v>
      </c>
      <c r="AG597" s="26">
        <v>0</v>
      </c>
      <c r="AH597" s="26">
        <v>0</v>
      </c>
      <c r="AI597" s="26">
        <v>0</v>
      </c>
      <c r="AJ597" s="18" t="s">
        <v>128</v>
      </c>
      <c r="AK597" s="18" t="s">
        <v>76</v>
      </c>
      <c r="AL597" s="21" t="s">
        <v>1935</v>
      </c>
      <c r="AM597" s="19">
        <f t="shared" si="198"/>
        <v>3</v>
      </c>
      <c r="AN597" s="26">
        <v>1</v>
      </c>
      <c r="AO597" s="26">
        <v>1</v>
      </c>
      <c r="AP597" s="26">
        <v>1</v>
      </c>
      <c r="AQ597" s="26">
        <v>1</v>
      </c>
      <c r="AR597" s="26">
        <v>1</v>
      </c>
      <c r="AS597" s="26">
        <v>0</v>
      </c>
      <c r="AT597" s="19">
        <v>-2</v>
      </c>
      <c r="AU597" s="26">
        <v>-3</v>
      </c>
      <c r="AV597" s="26">
        <v>0</v>
      </c>
      <c r="AW597" s="26">
        <v>0</v>
      </c>
      <c r="AX597" s="19">
        <v>0</v>
      </c>
      <c r="AY597" s="19">
        <v>0</v>
      </c>
      <c r="AZ597" s="26">
        <v>1</v>
      </c>
      <c r="BA597" s="26">
        <v>1</v>
      </c>
      <c r="BB597" s="26">
        <v>-1</v>
      </c>
      <c r="BC597" s="26">
        <v>1</v>
      </c>
      <c r="BD597" s="28"/>
      <c r="BE597" s="20"/>
      <c r="BF597" s="18" t="s">
        <v>1936</v>
      </c>
      <c r="BG597" s="20"/>
      <c r="BH597" s="26"/>
      <c r="BI597" s="26">
        <v>1</v>
      </c>
      <c r="BJ597" s="26">
        <v>0</v>
      </c>
      <c r="BK597" s="26"/>
      <c r="BL597" s="26"/>
      <c r="BM597" s="26"/>
      <c r="BN597" s="20"/>
      <c r="BO597" s="20"/>
    </row>
    <row r="598" spans="1:67" ht="48" hidden="1" x14ac:dyDescent="0.2">
      <c r="A598" s="18" t="s">
        <v>248</v>
      </c>
      <c r="B598" s="20"/>
      <c r="C598" s="21" t="s">
        <v>2042</v>
      </c>
      <c r="D598" s="18" t="s">
        <v>124</v>
      </c>
      <c r="E598" s="18" t="s">
        <v>183</v>
      </c>
      <c r="F598" s="19">
        <v>1</v>
      </c>
      <c r="G598" s="19">
        <v>0</v>
      </c>
      <c r="H598" s="19">
        <v>0</v>
      </c>
      <c r="I598" s="20"/>
      <c r="J598" s="21" t="s">
        <v>1077</v>
      </c>
      <c r="K598" s="43"/>
      <c r="L598" s="21" t="s">
        <v>1938</v>
      </c>
      <c r="M598" s="25"/>
      <c r="N598" s="24">
        <f t="shared" si="194"/>
        <v>1986</v>
      </c>
      <c r="O598" s="25">
        <v>31776</v>
      </c>
      <c r="P598" s="23" t="s">
        <v>75</v>
      </c>
      <c r="Q598" s="23" t="s">
        <v>75</v>
      </c>
      <c r="R598" s="23" t="s">
        <v>75</v>
      </c>
      <c r="S598" s="23" t="s">
        <v>75</v>
      </c>
      <c r="T598" s="23" t="s">
        <v>75</v>
      </c>
      <c r="U598" s="23" t="s">
        <v>75</v>
      </c>
      <c r="V598" s="26">
        <v>1</v>
      </c>
      <c r="W598" s="19">
        <f t="shared" si="195"/>
        <v>0</v>
      </c>
      <c r="X598" s="19">
        <f t="shared" si="196"/>
        <v>0</v>
      </c>
      <c r="Y598" s="19">
        <f t="shared" si="197"/>
        <v>0</v>
      </c>
      <c r="Z598" s="26">
        <v>-1</v>
      </c>
      <c r="AA598" s="19">
        <v>-2</v>
      </c>
      <c r="AB598" s="26">
        <v>0</v>
      </c>
      <c r="AC598" s="26">
        <v>0</v>
      </c>
      <c r="AD598" s="26">
        <v>1</v>
      </c>
      <c r="AE598" s="26">
        <v>0</v>
      </c>
      <c r="AF598" s="26">
        <v>0</v>
      </c>
      <c r="AG598" s="26">
        <v>0</v>
      </c>
      <c r="AH598" s="26">
        <v>0</v>
      </c>
      <c r="AI598" s="26">
        <v>0</v>
      </c>
      <c r="AJ598" s="18" t="s">
        <v>128</v>
      </c>
      <c r="AK598" s="18" t="s">
        <v>76</v>
      </c>
      <c r="AL598" s="21" t="s">
        <v>1935</v>
      </c>
      <c r="AM598" s="19">
        <f t="shared" si="198"/>
        <v>3</v>
      </c>
      <c r="AN598" s="26">
        <v>1</v>
      </c>
      <c r="AO598" s="26">
        <v>1</v>
      </c>
      <c r="AP598" s="26">
        <v>1</v>
      </c>
      <c r="AQ598" s="26">
        <v>1</v>
      </c>
      <c r="AR598" s="26">
        <v>1</v>
      </c>
      <c r="AS598" s="26">
        <v>0</v>
      </c>
      <c r="AT598" s="19">
        <v>-2</v>
      </c>
      <c r="AU598" s="26">
        <v>-3</v>
      </c>
      <c r="AV598" s="26">
        <v>0</v>
      </c>
      <c r="AW598" s="26">
        <v>0</v>
      </c>
      <c r="AX598" s="19">
        <v>0</v>
      </c>
      <c r="AY598" s="19">
        <v>0</v>
      </c>
      <c r="AZ598" s="26">
        <v>1</v>
      </c>
      <c r="BA598" s="26">
        <v>1</v>
      </c>
      <c r="BB598" s="26">
        <v>-1</v>
      </c>
      <c r="BC598" s="26">
        <v>1</v>
      </c>
      <c r="BD598" s="28"/>
      <c r="BE598" s="20"/>
      <c r="BF598" s="18" t="s">
        <v>1936</v>
      </c>
      <c r="BG598" s="20"/>
      <c r="BH598" s="26"/>
      <c r="BI598" s="26">
        <v>1</v>
      </c>
      <c r="BJ598" s="26">
        <v>0</v>
      </c>
      <c r="BK598" s="26"/>
      <c r="BL598" s="26"/>
      <c r="BM598" s="26"/>
      <c r="BN598" s="20"/>
      <c r="BO598" s="20"/>
    </row>
    <row r="599" spans="1:67" ht="48" hidden="1" x14ac:dyDescent="0.2">
      <c r="A599" s="18" t="s">
        <v>248</v>
      </c>
      <c r="B599" s="20"/>
      <c r="C599" s="21" t="s">
        <v>2043</v>
      </c>
      <c r="D599" s="18" t="s">
        <v>124</v>
      </c>
      <c r="E599" s="18" t="s">
        <v>183</v>
      </c>
      <c r="F599" s="19">
        <v>1</v>
      </c>
      <c r="G599" s="19">
        <v>0</v>
      </c>
      <c r="H599" s="19">
        <v>0</v>
      </c>
      <c r="I599" s="20"/>
      <c r="J599" s="21" t="s">
        <v>1077</v>
      </c>
      <c r="K599" s="43"/>
      <c r="L599" s="21" t="s">
        <v>1938</v>
      </c>
      <c r="M599" s="25"/>
      <c r="N599" s="24">
        <f t="shared" si="194"/>
        <v>1986</v>
      </c>
      <c r="O599" s="25">
        <v>31776</v>
      </c>
      <c r="P599" s="23" t="s">
        <v>75</v>
      </c>
      <c r="Q599" s="23" t="s">
        <v>75</v>
      </c>
      <c r="R599" s="23" t="s">
        <v>75</v>
      </c>
      <c r="S599" s="23" t="s">
        <v>75</v>
      </c>
      <c r="T599" s="23" t="s">
        <v>75</v>
      </c>
      <c r="U599" s="23" t="s">
        <v>75</v>
      </c>
      <c r="V599" s="26">
        <v>1</v>
      </c>
      <c r="W599" s="19">
        <f t="shared" si="195"/>
        <v>0</v>
      </c>
      <c r="X599" s="19">
        <f t="shared" si="196"/>
        <v>0</v>
      </c>
      <c r="Y599" s="19">
        <f t="shared" si="197"/>
        <v>0</v>
      </c>
      <c r="Z599" s="26">
        <v>-1</v>
      </c>
      <c r="AA599" s="19">
        <v>-2</v>
      </c>
      <c r="AB599" s="26">
        <v>0</v>
      </c>
      <c r="AC599" s="26">
        <v>0</v>
      </c>
      <c r="AD599" s="26">
        <v>1</v>
      </c>
      <c r="AE599" s="26">
        <v>0</v>
      </c>
      <c r="AF599" s="26">
        <v>0</v>
      </c>
      <c r="AG599" s="26">
        <v>0</v>
      </c>
      <c r="AH599" s="26">
        <v>0</v>
      </c>
      <c r="AI599" s="26">
        <v>0</v>
      </c>
      <c r="AJ599" s="18" t="s">
        <v>128</v>
      </c>
      <c r="AK599" s="18" t="s">
        <v>76</v>
      </c>
      <c r="AL599" s="21" t="s">
        <v>1935</v>
      </c>
      <c r="AM599" s="19">
        <f t="shared" si="198"/>
        <v>3</v>
      </c>
      <c r="AN599" s="26">
        <v>1</v>
      </c>
      <c r="AO599" s="26">
        <v>1</v>
      </c>
      <c r="AP599" s="26">
        <v>1</v>
      </c>
      <c r="AQ599" s="26">
        <v>1</v>
      </c>
      <c r="AR599" s="26">
        <v>1</v>
      </c>
      <c r="AS599" s="26">
        <v>0</v>
      </c>
      <c r="AT599" s="19">
        <v>-2</v>
      </c>
      <c r="AU599" s="26">
        <v>-3</v>
      </c>
      <c r="AV599" s="26">
        <v>0</v>
      </c>
      <c r="AW599" s="26">
        <v>0</v>
      </c>
      <c r="AX599" s="19">
        <v>0</v>
      </c>
      <c r="AY599" s="19">
        <v>0</v>
      </c>
      <c r="AZ599" s="26">
        <v>1</v>
      </c>
      <c r="BA599" s="26">
        <v>1</v>
      </c>
      <c r="BB599" s="26">
        <v>-1</v>
      </c>
      <c r="BC599" s="26">
        <v>1</v>
      </c>
      <c r="BD599" s="28"/>
      <c r="BE599" s="20"/>
      <c r="BF599" s="18" t="s">
        <v>1936</v>
      </c>
      <c r="BG599" s="20"/>
      <c r="BH599" s="26"/>
      <c r="BI599" s="26">
        <v>1</v>
      </c>
      <c r="BJ599" s="26">
        <v>0</v>
      </c>
      <c r="BK599" s="26"/>
      <c r="BL599" s="26"/>
      <c r="BM599" s="26"/>
      <c r="BN599" s="20"/>
      <c r="BO599" s="20"/>
    </row>
    <row r="600" spans="1:67" ht="48" hidden="1" x14ac:dyDescent="0.2">
      <c r="A600" s="18" t="s">
        <v>248</v>
      </c>
      <c r="B600" s="20"/>
      <c r="C600" s="21" t="s">
        <v>2044</v>
      </c>
      <c r="D600" s="18" t="s">
        <v>124</v>
      </c>
      <c r="E600" s="18" t="s">
        <v>183</v>
      </c>
      <c r="F600" s="19">
        <v>1</v>
      </c>
      <c r="G600" s="19">
        <v>0</v>
      </c>
      <c r="H600" s="19">
        <v>0</v>
      </c>
      <c r="I600" s="20"/>
      <c r="J600" s="21" t="s">
        <v>1077</v>
      </c>
      <c r="K600" s="43"/>
      <c r="L600" s="21" t="s">
        <v>1938</v>
      </c>
      <c r="M600" s="25"/>
      <c r="N600" s="24">
        <f t="shared" si="194"/>
        <v>1986</v>
      </c>
      <c r="O600" s="25">
        <v>31776</v>
      </c>
      <c r="P600" s="23" t="s">
        <v>75</v>
      </c>
      <c r="Q600" s="23" t="s">
        <v>75</v>
      </c>
      <c r="R600" s="23" t="s">
        <v>75</v>
      </c>
      <c r="S600" s="23" t="s">
        <v>75</v>
      </c>
      <c r="T600" s="23" t="s">
        <v>75</v>
      </c>
      <c r="U600" s="23" t="s">
        <v>75</v>
      </c>
      <c r="V600" s="26">
        <v>1</v>
      </c>
      <c r="W600" s="19">
        <f t="shared" si="195"/>
        <v>0</v>
      </c>
      <c r="X600" s="19">
        <f t="shared" si="196"/>
        <v>0</v>
      </c>
      <c r="Y600" s="19">
        <f t="shared" si="197"/>
        <v>0</v>
      </c>
      <c r="Z600" s="26">
        <v>-1</v>
      </c>
      <c r="AA600" s="19">
        <v>-2</v>
      </c>
      <c r="AB600" s="26">
        <v>0</v>
      </c>
      <c r="AC600" s="26">
        <v>0</v>
      </c>
      <c r="AD600" s="26">
        <v>1</v>
      </c>
      <c r="AE600" s="26">
        <v>0</v>
      </c>
      <c r="AF600" s="26">
        <v>0</v>
      </c>
      <c r="AG600" s="26">
        <v>0</v>
      </c>
      <c r="AH600" s="26">
        <v>0</v>
      </c>
      <c r="AI600" s="26">
        <v>0</v>
      </c>
      <c r="AJ600" s="18" t="s">
        <v>128</v>
      </c>
      <c r="AK600" s="18" t="s">
        <v>76</v>
      </c>
      <c r="AL600" s="21" t="s">
        <v>1935</v>
      </c>
      <c r="AM600" s="19">
        <f t="shared" si="198"/>
        <v>3</v>
      </c>
      <c r="AN600" s="26">
        <v>1</v>
      </c>
      <c r="AO600" s="26">
        <v>1</v>
      </c>
      <c r="AP600" s="26">
        <v>1</v>
      </c>
      <c r="AQ600" s="26">
        <v>1</v>
      </c>
      <c r="AR600" s="26">
        <v>1</v>
      </c>
      <c r="AS600" s="26">
        <v>0</v>
      </c>
      <c r="AT600" s="19">
        <v>-2</v>
      </c>
      <c r="AU600" s="26">
        <v>-3</v>
      </c>
      <c r="AV600" s="26">
        <v>0</v>
      </c>
      <c r="AW600" s="26">
        <v>0</v>
      </c>
      <c r="AX600" s="19">
        <v>0</v>
      </c>
      <c r="AY600" s="19">
        <v>0</v>
      </c>
      <c r="AZ600" s="26">
        <v>1</v>
      </c>
      <c r="BA600" s="26">
        <v>1</v>
      </c>
      <c r="BB600" s="26">
        <v>-1</v>
      </c>
      <c r="BC600" s="26">
        <v>1</v>
      </c>
      <c r="BD600" s="28"/>
      <c r="BE600" s="20"/>
      <c r="BF600" s="18" t="s">
        <v>1936</v>
      </c>
      <c r="BG600" s="20"/>
      <c r="BH600" s="26"/>
      <c r="BI600" s="26">
        <v>1</v>
      </c>
      <c r="BJ600" s="26">
        <v>0</v>
      </c>
      <c r="BK600" s="26"/>
      <c r="BL600" s="26"/>
      <c r="BM600" s="26"/>
      <c r="BN600" s="20"/>
      <c r="BO600" s="20"/>
    </row>
    <row r="601" spans="1:67" ht="48" hidden="1" x14ac:dyDescent="0.2">
      <c r="A601" s="18" t="s">
        <v>248</v>
      </c>
      <c r="B601" s="20"/>
      <c r="C601" s="21" t="s">
        <v>2045</v>
      </c>
      <c r="D601" s="18" t="s">
        <v>124</v>
      </c>
      <c r="E601" s="18" t="s">
        <v>183</v>
      </c>
      <c r="F601" s="19">
        <v>1</v>
      </c>
      <c r="G601" s="19">
        <v>0</v>
      </c>
      <c r="H601" s="19">
        <v>0</v>
      </c>
      <c r="I601" s="20"/>
      <c r="J601" s="21" t="s">
        <v>1077</v>
      </c>
      <c r="K601" s="43"/>
      <c r="L601" s="21" t="s">
        <v>1938</v>
      </c>
      <c r="M601" s="25"/>
      <c r="N601" s="24">
        <f t="shared" si="194"/>
        <v>1986</v>
      </c>
      <c r="O601" s="25">
        <v>31776</v>
      </c>
      <c r="P601" s="23" t="s">
        <v>75</v>
      </c>
      <c r="Q601" s="23" t="s">
        <v>75</v>
      </c>
      <c r="R601" s="23" t="s">
        <v>75</v>
      </c>
      <c r="S601" s="23" t="s">
        <v>75</v>
      </c>
      <c r="T601" s="23" t="s">
        <v>75</v>
      </c>
      <c r="U601" s="23" t="s">
        <v>75</v>
      </c>
      <c r="V601" s="26">
        <v>1</v>
      </c>
      <c r="W601" s="19">
        <f t="shared" si="195"/>
        <v>0</v>
      </c>
      <c r="X601" s="19">
        <f t="shared" si="196"/>
        <v>0</v>
      </c>
      <c r="Y601" s="19">
        <f t="shared" si="197"/>
        <v>0</v>
      </c>
      <c r="Z601" s="26">
        <v>-1</v>
      </c>
      <c r="AA601" s="19">
        <v>-2</v>
      </c>
      <c r="AB601" s="26">
        <v>0</v>
      </c>
      <c r="AC601" s="26">
        <v>0</v>
      </c>
      <c r="AD601" s="26">
        <v>1</v>
      </c>
      <c r="AE601" s="26">
        <v>0</v>
      </c>
      <c r="AF601" s="26">
        <v>0</v>
      </c>
      <c r="AG601" s="26">
        <v>0</v>
      </c>
      <c r="AH601" s="26">
        <v>0</v>
      </c>
      <c r="AI601" s="26">
        <v>0</v>
      </c>
      <c r="AJ601" s="18" t="s">
        <v>128</v>
      </c>
      <c r="AK601" s="18" t="s">
        <v>76</v>
      </c>
      <c r="AL601" s="21" t="s">
        <v>1935</v>
      </c>
      <c r="AM601" s="19">
        <f t="shared" si="198"/>
        <v>3</v>
      </c>
      <c r="AN601" s="26">
        <v>1</v>
      </c>
      <c r="AO601" s="26">
        <v>1</v>
      </c>
      <c r="AP601" s="26">
        <v>1</v>
      </c>
      <c r="AQ601" s="26">
        <v>1</v>
      </c>
      <c r="AR601" s="26">
        <v>1</v>
      </c>
      <c r="AS601" s="26">
        <v>0</v>
      </c>
      <c r="AT601" s="19">
        <v>-2</v>
      </c>
      <c r="AU601" s="26">
        <v>-3</v>
      </c>
      <c r="AV601" s="26">
        <v>0</v>
      </c>
      <c r="AW601" s="26">
        <v>0</v>
      </c>
      <c r="AX601" s="19">
        <v>0</v>
      </c>
      <c r="AY601" s="19">
        <v>0</v>
      </c>
      <c r="AZ601" s="26">
        <v>1</v>
      </c>
      <c r="BA601" s="26">
        <v>1</v>
      </c>
      <c r="BB601" s="26">
        <v>-1</v>
      </c>
      <c r="BC601" s="26">
        <v>1</v>
      </c>
      <c r="BD601" s="28"/>
      <c r="BE601" s="20"/>
      <c r="BF601" s="18" t="s">
        <v>1936</v>
      </c>
      <c r="BG601" s="20"/>
      <c r="BH601" s="26"/>
      <c r="BI601" s="26">
        <v>1</v>
      </c>
      <c r="BJ601" s="26">
        <v>0</v>
      </c>
      <c r="BK601" s="26"/>
      <c r="BL601" s="26"/>
      <c r="BM601" s="26"/>
      <c r="BN601" s="20"/>
      <c r="BO601" s="20"/>
    </row>
    <row r="602" spans="1:67" ht="64" hidden="1" x14ac:dyDescent="0.2">
      <c r="A602" s="17" t="s">
        <v>78</v>
      </c>
      <c r="B602" s="42"/>
      <c r="C602" s="64" t="s">
        <v>2418</v>
      </c>
      <c r="D602" s="18" t="s">
        <v>409</v>
      </c>
      <c r="E602" s="18" t="s">
        <v>302</v>
      </c>
      <c r="F602" s="19">
        <v>1</v>
      </c>
      <c r="G602" s="19">
        <v>0</v>
      </c>
      <c r="H602" s="19">
        <v>0</v>
      </c>
      <c r="I602" s="20"/>
      <c r="J602" s="21" t="s">
        <v>472</v>
      </c>
      <c r="K602" s="22" t="s">
        <v>2311</v>
      </c>
      <c r="L602" s="18" t="s">
        <v>2312</v>
      </c>
      <c r="M602" s="25"/>
      <c r="N602" s="24">
        <f t="shared" si="194"/>
        <v>1992</v>
      </c>
      <c r="O602" s="25">
        <v>33604</v>
      </c>
      <c r="P602" s="23" t="s">
        <v>75</v>
      </c>
      <c r="Q602" s="23" t="s">
        <v>75</v>
      </c>
      <c r="R602" s="23" t="s">
        <v>75</v>
      </c>
      <c r="S602" s="23" t="s">
        <v>75</v>
      </c>
      <c r="T602" s="23" t="s">
        <v>75</v>
      </c>
      <c r="U602" s="23" t="s">
        <v>75</v>
      </c>
      <c r="V602" s="26">
        <v>1</v>
      </c>
      <c r="W602" s="19">
        <f t="shared" si="195"/>
        <v>0</v>
      </c>
      <c r="X602" s="19">
        <f t="shared" si="196"/>
        <v>0</v>
      </c>
      <c r="Y602" s="19">
        <f t="shared" si="197"/>
        <v>0</v>
      </c>
      <c r="Z602" s="26">
        <v>-1</v>
      </c>
      <c r="AA602" s="19">
        <v>-2</v>
      </c>
      <c r="AB602" s="26">
        <v>0</v>
      </c>
      <c r="AC602" s="26">
        <v>1</v>
      </c>
      <c r="AD602" s="26">
        <v>0</v>
      </c>
      <c r="AE602" s="26">
        <v>0</v>
      </c>
      <c r="AF602" s="26">
        <v>0</v>
      </c>
      <c r="AG602" s="19">
        <v>0</v>
      </c>
      <c r="AH602" s="26">
        <v>1</v>
      </c>
      <c r="AI602" s="26">
        <v>0</v>
      </c>
      <c r="AJ602" s="18" t="s">
        <v>97</v>
      </c>
      <c r="AK602" s="18" t="s">
        <v>77</v>
      </c>
      <c r="AL602" s="21" t="s">
        <v>2313</v>
      </c>
      <c r="AM602" s="19">
        <v>4</v>
      </c>
      <c r="AN602" s="26">
        <v>-1</v>
      </c>
      <c r="AO602" s="26">
        <v>-1</v>
      </c>
      <c r="AP602" s="26">
        <v>-1</v>
      </c>
      <c r="AQ602" s="26">
        <v>-1</v>
      </c>
      <c r="AR602" s="26">
        <v>-1</v>
      </c>
      <c r="AS602" s="26">
        <v>0</v>
      </c>
      <c r="AT602" s="19">
        <v>-2</v>
      </c>
      <c r="AU602" s="26">
        <v>-3</v>
      </c>
      <c r="AV602" s="26">
        <v>0</v>
      </c>
      <c r="AW602" s="26">
        <v>0</v>
      </c>
      <c r="AX602" s="19">
        <v>0</v>
      </c>
      <c r="AY602" s="19">
        <v>0</v>
      </c>
      <c r="AZ602" s="26">
        <v>1</v>
      </c>
      <c r="BA602" s="26">
        <v>1</v>
      </c>
      <c r="BB602" s="26">
        <v>-1</v>
      </c>
      <c r="BC602" s="26">
        <v>-1</v>
      </c>
      <c r="BD602" s="28"/>
      <c r="BE602" s="20"/>
      <c r="BF602" s="26"/>
      <c r="BG602" s="26"/>
      <c r="BH602" s="26"/>
      <c r="BI602" s="26">
        <v>1</v>
      </c>
      <c r="BJ602" s="26">
        <v>-1</v>
      </c>
      <c r="BK602" s="26"/>
      <c r="BL602" s="26"/>
      <c r="BM602" s="26"/>
      <c r="BN602" s="20"/>
      <c r="BO602" s="20"/>
    </row>
    <row r="603" spans="1:67" ht="64" hidden="1" x14ac:dyDescent="0.2">
      <c r="A603" s="17" t="s">
        <v>3373</v>
      </c>
      <c r="B603" s="42"/>
      <c r="C603" s="64" t="s">
        <v>2418</v>
      </c>
      <c r="D603" s="384" t="s">
        <v>2875</v>
      </c>
      <c r="E603" s="384" t="s">
        <v>210</v>
      </c>
      <c r="F603" s="19">
        <v>1</v>
      </c>
      <c r="G603" s="19">
        <v>1</v>
      </c>
      <c r="H603" s="19">
        <v>1</v>
      </c>
      <c r="I603" s="20"/>
      <c r="J603" s="375" t="s">
        <v>472</v>
      </c>
      <c r="K603" s="22"/>
      <c r="L603" s="375" t="s">
        <v>3384</v>
      </c>
      <c r="M603" s="512">
        <v>1992</v>
      </c>
      <c r="N603" s="24">
        <v>2008</v>
      </c>
      <c r="O603" s="508">
        <v>39448</v>
      </c>
      <c r="P603" s="404" t="s">
        <v>75</v>
      </c>
      <c r="Q603" s="404" t="s">
        <v>75</v>
      </c>
      <c r="R603" s="404" t="s">
        <v>75</v>
      </c>
      <c r="S603" s="404" t="s">
        <v>75</v>
      </c>
      <c r="T603" s="404" t="s">
        <v>75</v>
      </c>
      <c r="U603" s="404" t="s">
        <v>75</v>
      </c>
      <c r="V603" s="19">
        <v>1</v>
      </c>
      <c r="W603" s="19">
        <v>0</v>
      </c>
      <c r="X603" s="19">
        <v>0</v>
      </c>
      <c r="Y603" s="19">
        <v>0</v>
      </c>
      <c r="Z603" s="19">
        <v>-1</v>
      </c>
      <c r="AA603" s="19">
        <v>-2</v>
      </c>
      <c r="AB603" s="26">
        <v>0</v>
      </c>
      <c r="AC603" s="26">
        <v>0</v>
      </c>
      <c r="AD603" s="68">
        <v>1</v>
      </c>
      <c r="AE603" s="26">
        <v>0</v>
      </c>
      <c r="AF603" s="26">
        <v>0</v>
      </c>
      <c r="AG603" s="19">
        <v>0</v>
      </c>
      <c r="AH603" s="26">
        <v>-1</v>
      </c>
      <c r="AI603" s="19">
        <v>0</v>
      </c>
      <c r="AJ603" s="384" t="s">
        <v>97</v>
      </c>
      <c r="AK603" s="384" t="s">
        <v>139</v>
      </c>
      <c r="AL603" s="375" t="s">
        <v>3603</v>
      </c>
      <c r="AM603" s="19">
        <v>5</v>
      </c>
      <c r="AN603" s="26">
        <v>-2</v>
      </c>
      <c r="AO603" s="26">
        <v>-2</v>
      </c>
      <c r="AP603" s="26">
        <v>-2</v>
      </c>
      <c r="AQ603" s="26">
        <v>-2</v>
      </c>
      <c r="AR603" s="26">
        <v>-2</v>
      </c>
      <c r="AS603" s="26">
        <v>0</v>
      </c>
      <c r="AT603" s="19">
        <v>-2</v>
      </c>
      <c r="AU603" s="26">
        <v>-3</v>
      </c>
      <c r="AV603" s="26">
        <v>0</v>
      </c>
      <c r="AW603" s="26">
        <v>0</v>
      </c>
      <c r="AX603" s="19">
        <v>0</v>
      </c>
      <c r="AY603" s="19">
        <v>0</v>
      </c>
      <c r="AZ603" s="26">
        <v>-1</v>
      </c>
      <c r="BA603" s="26">
        <v>-1</v>
      </c>
      <c r="BB603" s="26">
        <v>-1</v>
      </c>
      <c r="BC603" s="26">
        <v>-1</v>
      </c>
      <c r="BD603" s="28"/>
      <c r="BE603" s="20"/>
      <c r="BF603" s="26"/>
      <c r="BG603" s="26"/>
      <c r="BH603" s="26"/>
      <c r="BI603" s="26"/>
      <c r="BJ603" s="26"/>
      <c r="BK603" s="26"/>
      <c r="BL603" s="26"/>
      <c r="BM603" s="26"/>
      <c r="BN603" s="20"/>
      <c r="BO603" s="20"/>
    </row>
    <row r="604" spans="1:67" ht="48" hidden="1" x14ac:dyDescent="0.2">
      <c r="A604" s="18" t="s">
        <v>248</v>
      </c>
      <c r="B604" s="20"/>
      <c r="C604" s="21" t="s">
        <v>2046</v>
      </c>
      <c r="D604" s="18" t="s">
        <v>124</v>
      </c>
      <c r="E604" s="18" t="s">
        <v>183</v>
      </c>
      <c r="F604" s="19">
        <v>1</v>
      </c>
      <c r="G604" s="19">
        <v>0</v>
      </c>
      <c r="H604" s="19">
        <v>0</v>
      </c>
      <c r="I604" s="20"/>
      <c r="J604" s="21" t="s">
        <v>1077</v>
      </c>
      <c r="K604" s="43"/>
      <c r="L604" s="21" t="s">
        <v>1938</v>
      </c>
      <c r="M604" s="25"/>
      <c r="N604" s="24">
        <f t="shared" ref="N604:N614" si="199">YEAR(IF(AND(O604&lt;&gt;"NA",O604&lt;&gt;""),O604,IF(AND(P604&lt;&gt;"NA",P604&lt;&gt;""),P604,IF(AND(Q604&lt;&gt;"NA",Q604&lt;&gt;""),Q604,IF(AND(R604&lt;&gt;"NA",R604&lt;&gt;""),R604,S604)))))</f>
        <v>1986</v>
      </c>
      <c r="O604" s="25">
        <v>31776</v>
      </c>
      <c r="P604" s="23" t="s">
        <v>75</v>
      </c>
      <c r="Q604" s="23" t="s">
        <v>75</v>
      </c>
      <c r="R604" s="23" t="s">
        <v>75</v>
      </c>
      <c r="S604" s="23" t="s">
        <v>75</v>
      </c>
      <c r="T604" s="23" t="s">
        <v>75</v>
      </c>
      <c r="U604" s="23" t="s">
        <v>75</v>
      </c>
      <c r="V604" s="26">
        <v>1</v>
      </c>
      <c r="W604" s="19">
        <f t="shared" ref="W604:W614" si="200">IF(OR(AND(Q604&lt;&gt;"NA",Q604&lt;&gt;""),AND(S604&lt;&gt;"NA",S604&lt;&gt;""),AND(T604&lt;&gt;"NA",T604&lt;&gt;"")),1,0)</f>
        <v>0</v>
      </c>
      <c r="X604" s="19">
        <f t="shared" ref="X604:X614" si="201">IF(OR(AND(S604&lt;&gt;"NA",S604&lt;&gt;""),Y604=1),1,0)</f>
        <v>0</v>
      </c>
      <c r="Y604" s="19">
        <f t="shared" ref="Y604:Y614" si="202">IF(AND(T604&lt;&gt;"NA",T604&lt;&gt;""),1,0)</f>
        <v>0</v>
      </c>
      <c r="Z604" s="26">
        <v>-1</v>
      </c>
      <c r="AA604" s="19">
        <v>-2</v>
      </c>
      <c r="AB604" s="26">
        <v>0</v>
      </c>
      <c r="AC604" s="26">
        <v>0</v>
      </c>
      <c r="AD604" s="26">
        <v>1</v>
      </c>
      <c r="AE604" s="26">
        <v>0</v>
      </c>
      <c r="AF604" s="26">
        <v>0</v>
      </c>
      <c r="AG604" s="26">
        <v>0</v>
      </c>
      <c r="AH604" s="26">
        <v>0</v>
      </c>
      <c r="AI604" s="26">
        <v>0</v>
      </c>
      <c r="AJ604" s="18" t="s">
        <v>128</v>
      </c>
      <c r="AK604" s="18" t="s">
        <v>76</v>
      </c>
      <c r="AL604" s="21" t="s">
        <v>1935</v>
      </c>
      <c r="AM604" s="19">
        <f t="shared" ref="AM604:AM613" si="203">IF(AND(AN604=1,AO604=1),3,IF(AND(AN604=1,OR(AO604=0,AO604=-1)),1,IF(AND(OR(AN604=0,AN604=-1),AO604=1),2,IF(AND(AN604=0,AN604=-1),OR(AO604=0,AO604=-1),4))))</f>
        <v>3</v>
      </c>
      <c r="AN604" s="26">
        <v>1</v>
      </c>
      <c r="AO604" s="26">
        <v>1</v>
      </c>
      <c r="AP604" s="26">
        <v>1</v>
      </c>
      <c r="AQ604" s="26">
        <v>1</v>
      </c>
      <c r="AR604" s="26">
        <v>1</v>
      </c>
      <c r="AS604" s="26">
        <v>0</v>
      </c>
      <c r="AT604" s="19">
        <v>-2</v>
      </c>
      <c r="AU604" s="26">
        <v>-3</v>
      </c>
      <c r="AV604" s="26">
        <v>0</v>
      </c>
      <c r="AW604" s="26">
        <v>0</v>
      </c>
      <c r="AX604" s="19">
        <v>0</v>
      </c>
      <c r="AY604" s="19">
        <v>0</v>
      </c>
      <c r="AZ604" s="26">
        <v>1</v>
      </c>
      <c r="BA604" s="26">
        <v>1</v>
      </c>
      <c r="BB604" s="26">
        <v>-1</v>
      </c>
      <c r="BC604" s="26">
        <v>1</v>
      </c>
      <c r="BD604" s="28"/>
      <c r="BE604" s="20"/>
      <c r="BF604" s="18" t="s">
        <v>1936</v>
      </c>
      <c r="BG604" s="20"/>
      <c r="BH604" s="26"/>
      <c r="BI604" s="26">
        <v>1</v>
      </c>
      <c r="BJ604" s="26">
        <v>0</v>
      </c>
      <c r="BK604" s="26"/>
      <c r="BL604" s="26"/>
      <c r="BM604" s="26"/>
      <c r="BN604" s="20"/>
      <c r="BO604" s="20"/>
    </row>
    <row r="605" spans="1:67" ht="48" hidden="1" x14ac:dyDescent="0.2">
      <c r="A605" s="18" t="s">
        <v>248</v>
      </c>
      <c r="B605" s="20"/>
      <c r="C605" s="21" t="s">
        <v>2047</v>
      </c>
      <c r="D605" s="18" t="s">
        <v>124</v>
      </c>
      <c r="E605" s="18" t="s">
        <v>183</v>
      </c>
      <c r="F605" s="19">
        <v>1</v>
      </c>
      <c r="G605" s="19">
        <v>0</v>
      </c>
      <c r="H605" s="19">
        <v>0</v>
      </c>
      <c r="I605" s="20"/>
      <c r="J605" s="21" t="s">
        <v>1077</v>
      </c>
      <c r="K605" s="43"/>
      <c r="L605" s="21" t="s">
        <v>1938</v>
      </c>
      <c r="M605" s="25"/>
      <c r="N605" s="24">
        <f t="shared" si="199"/>
        <v>1986</v>
      </c>
      <c r="O605" s="25">
        <v>31776</v>
      </c>
      <c r="P605" s="23" t="s">
        <v>75</v>
      </c>
      <c r="Q605" s="23" t="s">
        <v>75</v>
      </c>
      <c r="R605" s="23" t="s">
        <v>75</v>
      </c>
      <c r="S605" s="23" t="s">
        <v>75</v>
      </c>
      <c r="T605" s="23" t="s">
        <v>75</v>
      </c>
      <c r="U605" s="23" t="s">
        <v>75</v>
      </c>
      <c r="V605" s="26">
        <v>1</v>
      </c>
      <c r="W605" s="19">
        <f t="shared" si="200"/>
        <v>0</v>
      </c>
      <c r="X605" s="19">
        <f t="shared" si="201"/>
        <v>0</v>
      </c>
      <c r="Y605" s="19">
        <f t="shared" si="202"/>
        <v>0</v>
      </c>
      <c r="Z605" s="26">
        <v>-1</v>
      </c>
      <c r="AA605" s="19">
        <v>-2</v>
      </c>
      <c r="AB605" s="26">
        <v>0</v>
      </c>
      <c r="AC605" s="26">
        <v>0</v>
      </c>
      <c r="AD605" s="26">
        <v>1</v>
      </c>
      <c r="AE605" s="26">
        <v>0</v>
      </c>
      <c r="AF605" s="26">
        <v>0</v>
      </c>
      <c r="AG605" s="26">
        <v>0</v>
      </c>
      <c r="AH605" s="26">
        <v>0</v>
      </c>
      <c r="AI605" s="26">
        <v>0</v>
      </c>
      <c r="AJ605" s="18" t="s">
        <v>128</v>
      </c>
      <c r="AK605" s="18" t="s">
        <v>76</v>
      </c>
      <c r="AL605" s="21" t="s">
        <v>1935</v>
      </c>
      <c r="AM605" s="19">
        <f t="shared" si="203"/>
        <v>3</v>
      </c>
      <c r="AN605" s="26">
        <v>1</v>
      </c>
      <c r="AO605" s="26">
        <v>1</v>
      </c>
      <c r="AP605" s="26">
        <v>1</v>
      </c>
      <c r="AQ605" s="26">
        <v>1</v>
      </c>
      <c r="AR605" s="26">
        <v>1</v>
      </c>
      <c r="AS605" s="26">
        <v>0</v>
      </c>
      <c r="AT605" s="19">
        <v>-2</v>
      </c>
      <c r="AU605" s="26">
        <v>-3</v>
      </c>
      <c r="AV605" s="26">
        <v>0</v>
      </c>
      <c r="AW605" s="26">
        <v>0</v>
      </c>
      <c r="AX605" s="19">
        <v>0</v>
      </c>
      <c r="AY605" s="19">
        <v>0</v>
      </c>
      <c r="AZ605" s="26">
        <v>1</v>
      </c>
      <c r="BA605" s="26">
        <v>1</v>
      </c>
      <c r="BB605" s="26">
        <v>-1</v>
      </c>
      <c r="BC605" s="26">
        <v>1</v>
      </c>
      <c r="BD605" s="28"/>
      <c r="BE605" s="20"/>
      <c r="BF605" s="18" t="s">
        <v>1936</v>
      </c>
      <c r="BG605" s="20"/>
      <c r="BH605" s="26"/>
      <c r="BI605" s="26">
        <v>1</v>
      </c>
      <c r="BJ605" s="26">
        <v>0</v>
      </c>
      <c r="BK605" s="26"/>
      <c r="BL605" s="26"/>
      <c r="BM605" s="26"/>
      <c r="BN605" s="20"/>
      <c r="BO605" s="20"/>
    </row>
    <row r="606" spans="1:67" ht="48" hidden="1" x14ac:dyDescent="0.2">
      <c r="A606" s="18" t="s">
        <v>248</v>
      </c>
      <c r="B606" s="20"/>
      <c r="C606" s="21" t="s">
        <v>2048</v>
      </c>
      <c r="D606" s="18" t="s">
        <v>124</v>
      </c>
      <c r="E606" s="18" t="s">
        <v>183</v>
      </c>
      <c r="F606" s="19">
        <v>1</v>
      </c>
      <c r="G606" s="19">
        <v>0</v>
      </c>
      <c r="H606" s="19">
        <v>0</v>
      </c>
      <c r="I606" s="20"/>
      <c r="J606" s="21" t="s">
        <v>1077</v>
      </c>
      <c r="K606" s="43"/>
      <c r="L606" s="21" t="s">
        <v>1938</v>
      </c>
      <c r="M606" s="25"/>
      <c r="N606" s="24">
        <f t="shared" si="199"/>
        <v>1986</v>
      </c>
      <c r="O606" s="25">
        <v>31776</v>
      </c>
      <c r="P606" s="23" t="s">
        <v>75</v>
      </c>
      <c r="Q606" s="23" t="s">
        <v>75</v>
      </c>
      <c r="R606" s="23" t="s">
        <v>75</v>
      </c>
      <c r="S606" s="23" t="s">
        <v>75</v>
      </c>
      <c r="T606" s="23" t="s">
        <v>75</v>
      </c>
      <c r="U606" s="23" t="s">
        <v>75</v>
      </c>
      <c r="V606" s="26">
        <v>1</v>
      </c>
      <c r="W606" s="19">
        <f t="shared" si="200"/>
        <v>0</v>
      </c>
      <c r="X606" s="19">
        <f t="shared" si="201"/>
        <v>0</v>
      </c>
      <c r="Y606" s="19">
        <f t="shared" si="202"/>
        <v>0</v>
      </c>
      <c r="Z606" s="26">
        <v>-1</v>
      </c>
      <c r="AA606" s="19">
        <v>-2</v>
      </c>
      <c r="AB606" s="26">
        <v>0</v>
      </c>
      <c r="AC606" s="26">
        <v>0</v>
      </c>
      <c r="AD606" s="26">
        <v>1</v>
      </c>
      <c r="AE606" s="26">
        <v>0</v>
      </c>
      <c r="AF606" s="26">
        <v>0</v>
      </c>
      <c r="AG606" s="26">
        <v>0</v>
      </c>
      <c r="AH606" s="26">
        <v>0</v>
      </c>
      <c r="AI606" s="26">
        <v>0</v>
      </c>
      <c r="AJ606" s="18" t="s">
        <v>128</v>
      </c>
      <c r="AK606" s="18" t="s">
        <v>76</v>
      </c>
      <c r="AL606" s="21" t="s">
        <v>1935</v>
      </c>
      <c r="AM606" s="19">
        <f t="shared" si="203"/>
        <v>3</v>
      </c>
      <c r="AN606" s="26">
        <v>1</v>
      </c>
      <c r="AO606" s="26">
        <v>1</v>
      </c>
      <c r="AP606" s="26">
        <v>1</v>
      </c>
      <c r="AQ606" s="26">
        <v>1</v>
      </c>
      <c r="AR606" s="26">
        <v>1</v>
      </c>
      <c r="AS606" s="26">
        <v>0</v>
      </c>
      <c r="AT606" s="19">
        <v>-2</v>
      </c>
      <c r="AU606" s="26">
        <v>-3</v>
      </c>
      <c r="AV606" s="26">
        <v>0</v>
      </c>
      <c r="AW606" s="26">
        <v>0</v>
      </c>
      <c r="AX606" s="19">
        <v>0</v>
      </c>
      <c r="AY606" s="19">
        <v>0</v>
      </c>
      <c r="AZ606" s="26">
        <v>1</v>
      </c>
      <c r="BA606" s="26">
        <v>1</v>
      </c>
      <c r="BB606" s="26">
        <v>-1</v>
      </c>
      <c r="BC606" s="26">
        <v>1</v>
      </c>
      <c r="BD606" s="28"/>
      <c r="BE606" s="20"/>
      <c r="BF606" s="18" t="s">
        <v>1936</v>
      </c>
      <c r="BG606" s="20"/>
      <c r="BH606" s="26"/>
      <c r="BI606" s="26">
        <v>1</v>
      </c>
      <c r="BJ606" s="26">
        <v>0</v>
      </c>
      <c r="BK606" s="26"/>
      <c r="BL606" s="26"/>
      <c r="BM606" s="26"/>
      <c r="BN606" s="20"/>
      <c r="BO606" s="20"/>
    </row>
    <row r="607" spans="1:67" ht="48" hidden="1" x14ac:dyDescent="0.2">
      <c r="A607" s="18" t="s">
        <v>248</v>
      </c>
      <c r="B607" s="20"/>
      <c r="C607" s="21" t="s">
        <v>2049</v>
      </c>
      <c r="D607" s="18" t="s">
        <v>124</v>
      </c>
      <c r="E607" s="18" t="s">
        <v>183</v>
      </c>
      <c r="F607" s="19">
        <v>1</v>
      </c>
      <c r="G607" s="19">
        <v>0</v>
      </c>
      <c r="H607" s="19">
        <v>0</v>
      </c>
      <c r="I607" s="20"/>
      <c r="J607" s="21" t="s">
        <v>1077</v>
      </c>
      <c r="K607" s="43"/>
      <c r="L607" s="21" t="s">
        <v>1938</v>
      </c>
      <c r="M607" s="25"/>
      <c r="N607" s="24">
        <f t="shared" si="199"/>
        <v>1986</v>
      </c>
      <c r="O607" s="25">
        <v>31776</v>
      </c>
      <c r="P607" s="23" t="s">
        <v>75</v>
      </c>
      <c r="Q607" s="23" t="s">
        <v>75</v>
      </c>
      <c r="R607" s="23" t="s">
        <v>75</v>
      </c>
      <c r="S607" s="23" t="s">
        <v>75</v>
      </c>
      <c r="T607" s="23" t="s">
        <v>75</v>
      </c>
      <c r="U607" s="23" t="s">
        <v>75</v>
      </c>
      <c r="V607" s="26">
        <v>1</v>
      </c>
      <c r="W607" s="19">
        <f t="shared" si="200"/>
        <v>0</v>
      </c>
      <c r="X607" s="19">
        <f t="shared" si="201"/>
        <v>0</v>
      </c>
      <c r="Y607" s="19">
        <f t="shared" si="202"/>
        <v>0</v>
      </c>
      <c r="Z607" s="26">
        <v>-1</v>
      </c>
      <c r="AA607" s="19">
        <v>-2</v>
      </c>
      <c r="AB607" s="26">
        <v>0</v>
      </c>
      <c r="AC607" s="26">
        <v>0</v>
      </c>
      <c r="AD607" s="26">
        <v>1</v>
      </c>
      <c r="AE607" s="26">
        <v>0</v>
      </c>
      <c r="AF607" s="26">
        <v>0</v>
      </c>
      <c r="AG607" s="26">
        <v>0</v>
      </c>
      <c r="AH607" s="26">
        <v>0</v>
      </c>
      <c r="AI607" s="26">
        <v>0</v>
      </c>
      <c r="AJ607" s="18" t="s">
        <v>128</v>
      </c>
      <c r="AK607" s="18" t="s">
        <v>76</v>
      </c>
      <c r="AL607" s="21" t="s">
        <v>1935</v>
      </c>
      <c r="AM607" s="19">
        <f t="shared" si="203"/>
        <v>3</v>
      </c>
      <c r="AN607" s="26">
        <v>1</v>
      </c>
      <c r="AO607" s="26">
        <v>1</v>
      </c>
      <c r="AP607" s="26">
        <v>1</v>
      </c>
      <c r="AQ607" s="26">
        <v>1</v>
      </c>
      <c r="AR607" s="26">
        <v>1</v>
      </c>
      <c r="AS607" s="26">
        <v>0</v>
      </c>
      <c r="AT607" s="19">
        <v>-2</v>
      </c>
      <c r="AU607" s="26">
        <v>-3</v>
      </c>
      <c r="AV607" s="26">
        <v>0</v>
      </c>
      <c r="AW607" s="26">
        <v>0</v>
      </c>
      <c r="AX607" s="19">
        <v>0</v>
      </c>
      <c r="AY607" s="19">
        <v>0</v>
      </c>
      <c r="AZ607" s="26">
        <v>1</v>
      </c>
      <c r="BA607" s="26">
        <v>1</v>
      </c>
      <c r="BB607" s="26">
        <v>-1</v>
      </c>
      <c r="BC607" s="26">
        <v>1</v>
      </c>
      <c r="BD607" s="28"/>
      <c r="BE607" s="20"/>
      <c r="BF607" s="18" t="s">
        <v>1936</v>
      </c>
      <c r="BG607" s="20"/>
      <c r="BH607" s="26"/>
      <c r="BI607" s="26">
        <v>1</v>
      </c>
      <c r="BJ607" s="26">
        <v>0</v>
      </c>
      <c r="BK607" s="26"/>
      <c r="BL607" s="26"/>
      <c r="BM607" s="26"/>
      <c r="BN607" s="20"/>
      <c r="BO607" s="20"/>
    </row>
    <row r="608" spans="1:67" ht="48" hidden="1" x14ac:dyDescent="0.2">
      <c r="A608" s="18" t="s">
        <v>248</v>
      </c>
      <c r="B608" s="20"/>
      <c r="C608" s="21" t="s">
        <v>2050</v>
      </c>
      <c r="D608" s="18" t="s">
        <v>124</v>
      </c>
      <c r="E608" s="18" t="s">
        <v>183</v>
      </c>
      <c r="F608" s="19">
        <v>1</v>
      </c>
      <c r="G608" s="19">
        <v>0</v>
      </c>
      <c r="H608" s="19">
        <v>0</v>
      </c>
      <c r="I608" s="20"/>
      <c r="J608" s="21" t="s">
        <v>1077</v>
      </c>
      <c r="K608" s="43"/>
      <c r="L608" s="21" t="s">
        <v>1938</v>
      </c>
      <c r="M608" s="25"/>
      <c r="N608" s="24">
        <f t="shared" si="199"/>
        <v>1986</v>
      </c>
      <c r="O608" s="25">
        <v>31776</v>
      </c>
      <c r="P608" s="23" t="s">
        <v>75</v>
      </c>
      <c r="Q608" s="23" t="s">
        <v>75</v>
      </c>
      <c r="R608" s="23" t="s">
        <v>75</v>
      </c>
      <c r="S608" s="23" t="s">
        <v>75</v>
      </c>
      <c r="T608" s="23" t="s">
        <v>75</v>
      </c>
      <c r="U608" s="23" t="s">
        <v>75</v>
      </c>
      <c r="V608" s="26">
        <v>1</v>
      </c>
      <c r="W608" s="19">
        <f t="shared" si="200"/>
        <v>0</v>
      </c>
      <c r="X608" s="19">
        <f t="shared" si="201"/>
        <v>0</v>
      </c>
      <c r="Y608" s="19">
        <f t="shared" si="202"/>
        <v>0</v>
      </c>
      <c r="Z608" s="26">
        <v>-1</v>
      </c>
      <c r="AA608" s="19">
        <v>-2</v>
      </c>
      <c r="AB608" s="26">
        <v>0</v>
      </c>
      <c r="AC608" s="26">
        <v>0</v>
      </c>
      <c r="AD608" s="26">
        <v>1</v>
      </c>
      <c r="AE608" s="26">
        <v>0</v>
      </c>
      <c r="AF608" s="26">
        <v>0</v>
      </c>
      <c r="AG608" s="26">
        <v>0</v>
      </c>
      <c r="AH608" s="26">
        <v>0</v>
      </c>
      <c r="AI608" s="26">
        <v>0</v>
      </c>
      <c r="AJ608" s="18" t="s">
        <v>128</v>
      </c>
      <c r="AK608" s="18" t="s">
        <v>76</v>
      </c>
      <c r="AL608" s="21" t="s">
        <v>1935</v>
      </c>
      <c r="AM608" s="19">
        <f t="shared" si="203"/>
        <v>3</v>
      </c>
      <c r="AN608" s="26">
        <v>1</v>
      </c>
      <c r="AO608" s="26">
        <v>1</v>
      </c>
      <c r="AP608" s="26">
        <v>1</v>
      </c>
      <c r="AQ608" s="26">
        <v>1</v>
      </c>
      <c r="AR608" s="26">
        <v>1</v>
      </c>
      <c r="AS608" s="26">
        <v>0</v>
      </c>
      <c r="AT608" s="19">
        <v>-2</v>
      </c>
      <c r="AU608" s="26">
        <v>-3</v>
      </c>
      <c r="AV608" s="26">
        <v>0</v>
      </c>
      <c r="AW608" s="26">
        <v>0</v>
      </c>
      <c r="AX608" s="19">
        <v>0</v>
      </c>
      <c r="AY608" s="19">
        <v>0</v>
      </c>
      <c r="AZ608" s="26">
        <v>1</v>
      </c>
      <c r="BA608" s="26">
        <v>1</v>
      </c>
      <c r="BB608" s="26">
        <v>-1</v>
      </c>
      <c r="BC608" s="26">
        <v>1</v>
      </c>
      <c r="BD608" s="28"/>
      <c r="BE608" s="20"/>
      <c r="BF608" s="18" t="s">
        <v>1936</v>
      </c>
      <c r="BG608" s="20"/>
      <c r="BH608" s="26"/>
      <c r="BI608" s="26">
        <v>1</v>
      </c>
      <c r="BJ608" s="26">
        <v>0</v>
      </c>
      <c r="BK608" s="26"/>
      <c r="BL608" s="26"/>
      <c r="BM608" s="26"/>
      <c r="BN608" s="20"/>
      <c r="BO608" s="20"/>
    </row>
    <row r="609" spans="1:67" ht="48" hidden="1" x14ac:dyDescent="0.2">
      <c r="A609" s="18" t="s">
        <v>248</v>
      </c>
      <c r="B609" s="20"/>
      <c r="C609" s="21" t="s">
        <v>2051</v>
      </c>
      <c r="D609" s="18" t="s">
        <v>124</v>
      </c>
      <c r="E609" s="18" t="s">
        <v>183</v>
      </c>
      <c r="F609" s="19">
        <v>1</v>
      </c>
      <c r="G609" s="19">
        <v>0</v>
      </c>
      <c r="H609" s="19">
        <v>0</v>
      </c>
      <c r="I609" s="20"/>
      <c r="J609" s="21" t="s">
        <v>1077</v>
      </c>
      <c r="K609" s="43"/>
      <c r="L609" s="21" t="s">
        <v>1938</v>
      </c>
      <c r="M609" s="25"/>
      <c r="N609" s="24">
        <f t="shared" si="199"/>
        <v>1986</v>
      </c>
      <c r="O609" s="25">
        <v>31776</v>
      </c>
      <c r="P609" s="23" t="s">
        <v>75</v>
      </c>
      <c r="Q609" s="23" t="s">
        <v>75</v>
      </c>
      <c r="R609" s="23" t="s">
        <v>75</v>
      </c>
      <c r="S609" s="23" t="s">
        <v>75</v>
      </c>
      <c r="T609" s="23" t="s">
        <v>75</v>
      </c>
      <c r="U609" s="23" t="s">
        <v>75</v>
      </c>
      <c r="V609" s="26">
        <v>1</v>
      </c>
      <c r="W609" s="19">
        <f t="shared" si="200"/>
        <v>0</v>
      </c>
      <c r="X609" s="19">
        <f t="shared" si="201"/>
        <v>0</v>
      </c>
      <c r="Y609" s="19">
        <f t="shared" si="202"/>
        <v>0</v>
      </c>
      <c r="Z609" s="26">
        <v>-1</v>
      </c>
      <c r="AA609" s="19">
        <v>-2</v>
      </c>
      <c r="AB609" s="26">
        <v>0</v>
      </c>
      <c r="AC609" s="26">
        <v>0</v>
      </c>
      <c r="AD609" s="26">
        <v>1</v>
      </c>
      <c r="AE609" s="26">
        <v>0</v>
      </c>
      <c r="AF609" s="26">
        <v>0</v>
      </c>
      <c r="AG609" s="26">
        <v>0</v>
      </c>
      <c r="AH609" s="26">
        <v>0</v>
      </c>
      <c r="AI609" s="26">
        <v>0</v>
      </c>
      <c r="AJ609" s="18" t="s">
        <v>128</v>
      </c>
      <c r="AK609" s="18" t="s">
        <v>76</v>
      </c>
      <c r="AL609" s="21" t="s">
        <v>1935</v>
      </c>
      <c r="AM609" s="19">
        <f t="shared" si="203"/>
        <v>3</v>
      </c>
      <c r="AN609" s="26">
        <v>1</v>
      </c>
      <c r="AO609" s="26">
        <v>1</v>
      </c>
      <c r="AP609" s="26">
        <v>1</v>
      </c>
      <c r="AQ609" s="26">
        <v>1</v>
      </c>
      <c r="AR609" s="26">
        <v>1</v>
      </c>
      <c r="AS609" s="26">
        <v>0</v>
      </c>
      <c r="AT609" s="19">
        <v>-2</v>
      </c>
      <c r="AU609" s="26">
        <v>-3</v>
      </c>
      <c r="AV609" s="26">
        <v>0</v>
      </c>
      <c r="AW609" s="26">
        <v>0</v>
      </c>
      <c r="AX609" s="19">
        <v>0</v>
      </c>
      <c r="AY609" s="19">
        <v>0</v>
      </c>
      <c r="AZ609" s="26">
        <v>1</v>
      </c>
      <c r="BA609" s="26">
        <v>1</v>
      </c>
      <c r="BB609" s="26">
        <v>-1</v>
      </c>
      <c r="BC609" s="26">
        <v>1</v>
      </c>
      <c r="BD609" s="28"/>
      <c r="BE609" s="20"/>
      <c r="BF609" s="18" t="s">
        <v>1936</v>
      </c>
      <c r="BG609" s="20"/>
      <c r="BH609" s="26"/>
      <c r="BI609" s="26">
        <v>1</v>
      </c>
      <c r="BJ609" s="26">
        <v>0</v>
      </c>
      <c r="BK609" s="26"/>
      <c r="BL609" s="26"/>
      <c r="BM609" s="26"/>
      <c r="BN609" s="20"/>
      <c r="BO609" s="20"/>
    </row>
    <row r="610" spans="1:67" ht="48" hidden="1" x14ac:dyDescent="0.2">
      <c r="A610" s="18" t="s">
        <v>248</v>
      </c>
      <c r="B610" s="20"/>
      <c r="C610" s="21" t="s">
        <v>2052</v>
      </c>
      <c r="D610" s="18" t="s">
        <v>124</v>
      </c>
      <c r="E610" s="18" t="s">
        <v>183</v>
      </c>
      <c r="F610" s="19">
        <v>1</v>
      </c>
      <c r="G610" s="19">
        <v>0</v>
      </c>
      <c r="H610" s="19">
        <v>0</v>
      </c>
      <c r="I610" s="20"/>
      <c r="J610" s="21" t="s">
        <v>1077</v>
      </c>
      <c r="K610" s="43"/>
      <c r="L610" s="21" t="s">
        <v>1938</v>
      </c>
      <c r="M610" s="25"/>
      <c r="N610" s="24">
        <f t="shared" si="199"/>
        <v>1986</v>
      </c>
      <c r="O610" s="25">
        <v>31776</v>
      </c>
      <c r="P610" s="23" t="s">
        <v>75</v>
      </c>
      <c r="Q610" s="23" t="s">
        <v>75</v>
      </c>
      <c r="R610" s="23" t="s">
        <v>75</v>
      </c>
      <c r="S610" s="23" t="s">
        <v>75</v>
      </c>
      <c r="T610" s="23" t="s">
        <v>75</v>
      </c>
      <c r="U610" s="23" t="s">
        <v>75</v>
      </c>
      <c r="V610" s="26">
        <v>1</v>
      </c>
      <c r="W610" s="19">
        <f t="shared" si="200"/>
        <v>0</v>
      </c>
      <c r="X610" s="19">
        <f t="shared" si="201"/>
        <v>0</v>
      </c>
      <c r="Y610" s="19">
        <f t="shared" si="202"/>
        <v>0</v>
      </c>
      <c r="Z610" s="26">
        <v>-1</v>
      </c>
      <c r="AA610" s="19">
        <v>-2</v>
      </c>
      <c r="AB610" s="26">
        <v>0</v>
      </c>
      <c r="AC610" s="26">
        <v>0</v>
      </c>
      <c r="AD610" s="26">
        <v>1</v>
      </c>
      <c r="AE610" s="26">
        <v>0</v>
      </c>
      <c r="AF610" s="26">
        <v>0</v>
      </c>
      <c r="AG610" s="26">
        <v>0</v>
      </c>
      <c r="AH610" s="26">
        <v>0</v>
      </c>
      <c r="AI610" s="26">
        <v>0</v>
      </c>
      <c r="AJ610" s="18" t="s">
        <v>128</v>
      </c>
      <c r="AK610" s="18" t="s">
        <v>76</v>
      </c>
      <c r="AL610" s="21" t="s">
        <v>1935</v>
      </c>
      <c r="AM610" s="19">
        <f t="shared" si="203"/>
        <v>3</v>
      </c>
      <c r="AN610" s="26">
        <v>1</v>
      </c>
      <c r="AO610" s="26">
        <v>1</v>
      </c>
      <c r="AP610" s="26">
        <v>1</v>
      </c>
      <c r="AQ610" s="26">
        <v>1</v>
      </c>
      <c r="AR610" s="26">
        <v>1</v>
      </c>
      <c r="AS610" s="26">
        <v>0</v>
      </c>
      <c r="AT610" s="19">
        <v>-2</v>
      </c>
      <c r="AU610" s="26">
        <v>-3</v>
      </c>
      <c r="AV610" s="26">
        <v>0</v>
      </c>
      <c r="AW610" s="26">
        <v>0</v>
      </c>
      <c r="AX610" s="19">
        <v>0</v>
      </c>
      <c r="AY610" s="19">
        <v>0</v>
      </c>
      <c r="AZ610" s="26">
        <v>1</v>
      </c>
      <c r="BA610" s="26">
        <v>1</v>
      </c>
      <c r="BB610" s="26">
        <v>-1</v>
      </c>
      <c r="BC610" s="26">
        <v>1</v>
      </c>
      <c r="BD610" s="28"/>
      <c r="BE610" s="20"/>
      <c r="BF610" s="18" t="s">
        <v>1936</v>
      </c>
      <c r="BG610" s="20"/>
      <c r="BH610" s="26"/>
      <c r="BI610" s="26">
        <v>1</v>
      </c>
      <c r="BJ610" s="26">
        <v>0</v>
      </c>
      <c r="BK610" s="26"/>
      <c r="BL610" s="26"/>
      <c r="BM610" s="26"/>
      <c r="BN610" s="20"/>
      <c r="BO610" s="20"/>
    </row>
    <row r="611" spans="1:67" ht="48" hidden="1" x14ac:dyDescent="0.2">
      <c r="A611" s="18" t="s">
        <v>248</v>
      </c>
      <c r="B611" s="20"/>
      <c r="C611" s="21" t="s">
        <v>2053</v>
      </c>
      <c r="D611" s="18" t="s">
        <v>124</v>
      </c>
      <c r="E611" s="18" t="s">
        <v>183</v>
      </c>
      <c r="F611" s="19">
        <v>1</v>
      </c>
      <c r="G611" s="19">
        <v>0</v>
      </c>
      <c r="H611" s="19">
        <v>0</v>
      </c>
      <c r="I611" s="20"/>
      <c r="J611" s="21" t="s">
        <v>1077</v>
      </c>
      <c r="K611" s="43"/>
      <c r="L611" s="21" t="s">
        <v>1938</v>
      </c>
      <c r="M611" s="25"/>
      <c r="N611" s="24">
        <f t="shared" si="199"/>
        <v>1986</v>
      </c>
      <c r="O611" s="25">
        <v>31776</v>
      </c>
      <c r="P611" s="23" t="s">
        <v>75</v>
      </c>
      <c r="Q611" s="23" t="s">
        <v>75</v>
      </c>
      <c r="R611" s="23" t="s">
        <v>75</v>
      </c>
      <c r="S611" s="23" t="s">
        <v>75</v>
      </c>
      <c r="T611" s="23" t="s">
        <v>75</v>
      </c>
      <c r="U611" s="23" t="s">
        <v>75</v>
      </c>
      <c r="V611" s="26">
        <v>1</v>
      </c>
      <c r="W611" s="19">
        <f t="shared" si="200"/>
        <v>0</v>
      </c>
      <c r="X611" s="19">
        <f t="shared" si="201"/>
        <v>0</v>
      </c>
      <c r="Y611" s="19">
        <f t="shared" si="202"/>
        <v>0</v>
      </c>
      <c r="Z611" s="26">
        <v>-1</v>
      </c>
      <c r="AA611" s="19">
        <v>-2</v>
      </c>
      <c r="AB611" s="26">
        <v>0</v>
      </c>
      <c r="AC611" s="26">
        <v>0</v>
      </c>
      <c r="AD611" s="26">
        <v>1</v>
      </c>
      <c r="AE611" s="26">
        <v>0</v>
      </c>
      <c r="AF611" s="26">
        <v>0</v>
      </c>
      <c r="AG611" s="26">
        <v>0</v>
      </c>
      <c r="AH611" s="26">
        <v>0</v>
      </c>
      <c r="AI611" s="26">
        <v>0</v>
      </c>
      <c r="AJ611" s="18" t="s">
        <v>128</v>
      </c>
      <c r="AK611" s="18" t="s">
        <v>76</v>
      </c>
      <c r="AL611" s="21" t="s">
        <v>1935</v>
      </c>
      <c r="AM611" s="19">
        <f t="shared" si="203"/>
        <v>3</v>
      </c>
      <c r="AN611" s="26">
        <v>1</v>
      </c>
      <c r="AO611" s="26">
        <v>1</v>
      </c>
      <c r="AP611" s="26">
        <v>1</v>
      </c>
      <c r="AQ611" s="26">
        <v>1</v>
      </c>
      <c r="AR611" s="26">
        <v>1</v>
      </c>
      <c r="AS611" s="26">
        <v>0</v>
      </c>
      <c r="AT611" s="19">
        <v>-2</v>
      </c>
      <c r="AU611" s="26">
        <v>-3</v>
      </c>
      <c r="AV611" s="26">
        <v>0</v>
      </c>
      <c r="AW611" s="26">
        <v>0</v>
      </c>
      <c r="AX611" s="19">
        <v>0</v>
      </c>
      <c r="AY611" s="19">
        <v>0</v>
      </c>
      <c r="AZ611" s="26">
        <v>1</v>
      </c>
      <c r="BA611" s="26">
        <v>1</v>
      </c>
      <c r="BB611" s="26">
        <v>-1</v>
      </c>
      <c r="BC611" s="26">
        <v>1</v>
      </c>
      <c r="BD611" s="28"/>
      <c r="BE611" s="20"/>
      <c r="BF611" s="18" t="s">
        <v>1936</v>
      </c>
      <c r="BG611" s="20"/>
      <c r="BH611" s="26"/>
      <c r="BI611" s="26">
        <v>1</v>
      </c>
      <c r="BJ611" s="26">
        <v>0</v>
      </c>
      <c r="BK611" s="26"/>
      <c r="BL611" s="26"/>
      <c r="BM611" s="26"/>
      <c r="BN611" s="20"/>
      <c r="BO611" s="20"/>
    </row>
    <row r="612" spans="1:67" ht="48" hidden="1" x14ac:dyDescent="0.2">
      <c r="A612" s="18" t="s">
        <v>248</v>
      </c>
      <c r="B612" s="20"/>
      <c r="C612" s="21" t="s">
        <v>2054</v>
      </c>
      <c r="D612" s="18" t="s">
        <v>124</v>
      </c>
      <c r="E612" s="18" t="s">
        <v>183</v>
      </c>
      <c r="F612" s="19">
        <v>1</v>
      </c>
      <c r="G612" s="19">
        <v>0</v>
      </c>
      <c r="H612" s="19">
        <v>0</v>
      </c>
      <c r="I612" s="20"/>
      <c r="J612" s="21" t="s">
        <v>1077</v>
      </c>
      <c r="K612" s="43"/>
      <c r="L612" s="21" t="s">
        <v>1938</v>
      </c>
      <c r="M612" s="25"/>
      <c r="N612" s="24">
        <f t="shared" si="199"/>
        <v>1986</v>
      </c>
      <c r="O612" s="25">
        <v>31776</v>
      </c>
      <c r="P612" s="23" t="s">
        <v>75</v>
      </c>
      <c r="Q612" s="23" t="s">
        <v>75</v>
      </c>
      <c r="R612" s="23" t="s">
        <v>75</v>
      </c>
      <c r="S612" s="23" t="s">
        <v>75</v>
      </c>
      <c r="T612" s="23" t="s">
        <v>75</v>
      </c>
      <c r="U612" s="23" t="s">
        <v>75</v>
      </c>
      <c r="V612" s="26">
        <v>1</v>
      </c>
      <c r="W612" s="19">
        <f t="shared" si="200"/>
        <v>0</v>
      </c>
      <c r="X612" s="19">
        <f t="shared" si="201"/>
        <v>0</v>
      </c>
      <c r="Y612" s="19">
        <f t="shared" si="202"/>
        <v>0</v>
      </c>
      <c r="Z612" s="26">
        <v>-1</v>
      </c>
      <c r="AA612" s="19">
        <v>-2</v>
      </c>
      <c r="AB612" s="26">
        <v>0</v>
      </c>
      <c r="AC612" s="26">
        <v>0</v>
      </c>
      <c r="AD612" s="26">
        <v>1</v>
      </c>
      <c r="AE612" s="26">
        <v>0</v>
      </c>
      <c r="AF612" s="26">
        <v>0</v>
      </c>
      <c r="AG612" s="26">
        <v>0</v>
      </c>
      <c r="AH612" s="26">
        <v>0</v>
      </c>
      <c r="AI612" s="26">
        <v>0</v>
      </c>
      <c r="AJ612" s="18" t="s">
        <v>128</v>
      </c>
      <c r="AK612" s="18" t="s">
        <v>76</v>
      </c>
      <c r="AL612" s="21" t="s">
        <v>1935</v>
      </c>
      <c r="AM612" s="19">
        <f t="shared" si="203"/>
        <v>3</v>
      </c>
      <c r="AN612" s="26">
        <v>1</v>
      </c>
      <c r="AO612" s="26">
        <v>1</v>
      </c>
      <c r="AP612" s="26">
        <v>1</v>
      </c>
      <c r="AQ612" s="26">
        <v>1</v>
      </c>
      <c r="AR612" s="26">
        <v>1</v>
      </c>
      <c r="AS612" s="26">
        <v>0</v>
      </c>
      <c r="AT612" s="19">
        <v>-2</v>
      </c>
      <c r="AU612" s="26">
        <v>-3</v>
      </c>
      <c r="AV612" s="26">
        <v>0</v>
      </c>
      <c r="AW612" s="26">
        <v>0</v>
      </c>
      <c r="AX612" s="19">
        <v>0</v>
      </c>
      <c r="AY612" s="19">
        <v>0</v>
      </c>
      <c r="AZ612" s="26">
        <v>1</v>
      </c>
      <c r="BA612" s="26">
        <v>1</v>
      </c>
      <c r="BB612" s="26">
        <v>-1</v>
      </c>
      <c r="BC612" s="26">
        <v>1</v>
      </c>
      <c r="BD612" s="28"/>
      <c r="BE612" s="20"/>
      <c r="BF612" s="18" t="s">
        <v>1936</v>
      </c>
      <c r="BG612" s="20"/>
      <c r="BH612" s="26"/>
      <c r="BI612" s="26">
        <v>1</v>
      </c>
      <c r="BJ612" s="26">
        <v>0</v>
      </c>
      <c r="BK612" s="26"/>
      <c r="BL612" s="26"/>
      <c r="BM612" s="26"/>
      <c r="BN612" s="20"/>
      <c r="BO612" s="20"/>
    </row>
    <row r="613" spans="1:67" ht="48" hidden="1" x14ac:dyDescent="0.2">
      <c r="A613" s="18" t="s">
        <v>248</v>
      </c>
      <c r="B613" s="20"/>
      <c r="C613" s="21" t="s">
        <v>2055</v>
      </c>
      <c r="D613" s="18" t="s">
        <v>124</v>
      </c>
      <c r="E613" s="18" t="s">
        <v>183</v>
      </c>
      <c r="F613" s="19">
        <v>1</v>
      </c>
      <c r="G613" s="19">
        <v>0</v>
      </c>
      <c r="H613" s="19">
        <v>0</v>
      </c>
      <c r="I613" s="20"/>
      <c r="J613" s="21" t="s">
        <v>1077</v>
      </c>
      <c r="K613" s="43"/>
      <c r="L613" s="21" t="s">
        <v>1938</v>
      </c>
      <c r="M613" s="25"/>
      <c r="N613" s="24">
        <f t="shared" si="199"/>
        <v>1986</v>
      </c>
      <c r="O613" s="25">
        <v>31776</v>
      </c>
      <c r="P613" s="23" t="s">
        <v>75</v>
      </c>
      <c r="Q613" s="23" t="s">
        <v>75</v>
      </c>
      <c r="R613" s="23" t="s">
        <v>75</v>
      </c>
      <c r="S613" s="23" t="s">
        <v>75</v>
      </c>
      <c r="T613" s="23" t="s">
        <v>75</v>
      </c>
      <c r="U613" s="23" t="s">
        <v>75</v>
      </c>
      <c r="V613" s="26">
        <v>1</v>
      </c>
      <c r="W613" s="19">
        <f t="shared" si="200"/>
        <v>0</v>
      </c>
      <c r="X613" s="19">
        <f t="shared" si="201"/>
        <v>0</v>
      </c>
      <c r="Y613" s="19">
        <f t="shared" si="202"/>
        <v>0</v>
      </c>
      <c r="Z613" s="26">
        <v>-1</v>
      </c>
      <c r="AA613" s="19">
        <v>-2</v>
      </c>
      <c r="AB613" s="26">
        <v>0</v>
      </c>
      <c r="AC613" s="26">
        <v>0</v>
      </c>
      <c r="AD613" s="26">
        <v>1</v>
      </c>
      <c r="AE613" s="26">
        <v>0</v>
      </c>
      <c r="AF613" s="26">
        <v>0</v>
      </c>
      <c r="AG613" s="26">
        <v>0</v>
      </c>
      <c r="AH613" s="26">
        <v>0</v>
      </c>
      <c r="AI613" s="26">
        <v>0</v>
      </c>
      <c r="AJ613" s="18" t="s">
        <v>128</v>
      </c>
      <c r="AK613" s="18" t="s">
        <v>76</v>
      </c>
      <c r="AL613" s="21" t="s">
        <v>1935</v>
      </c>
      <c r="AM613" s="19">
        <f t="shared" si="203"/>
        <v>3</v>
      </c>
      <c r="AN613" s="26">
        <v>1</v>
      </c>
      <c r="AO613" s="26">
        <v>1</v>
      </c>
      <c r="AP613" s="26">
        <v>1</v>
      </c>
      <c r="AQ613" s="26">
        <v>1</v>
      </c>
      <c r="AR613" s="26">
        <v>1</v>
      </c>
      <c r="AS613" s="26">
        <v>0</v>
      </c>
      <c r="AT613" s="19">
        <v>-2</v>
      </c>
      <c r="AU613" s="26">
        <v>-3</v>
      </c>
      <c r="AV613" s="26">
        <v>0</v>
      </c>
      <c r="AW613" s="26">
        <v>0</v>
      </c>
      <c r="AX613" s="19">
        <v>0</v>
      </c>
      <c r="AY613" s="19">
        <v>0</v>
      </c>
      <c r="AZ613" s="26">
        <v>1</v>
      </c>
      <c r="BA613" s="26">
        <v>1</v>
      </c>
      <c r="BB613" s="26">
        <v>-1</v>
      </c>
      <c r="BC613" s="26">
        <v>1</v>
      </c>
      <c r="BD613" s="28"/>
      <c r="BE613" s="20"/>
      <c r="BF613" s="18" t="s">
        <v>1936</v>
      </c>
      <c r="BG613" s="20"/>
      <c r="BH613" s="26"/>
      <c r="BI613" s="26">
        <v>1</v>
      </c>
      <c r="BJ613" s="26">
        <v>0</v>
      </c>
      <c r="BK613" s="26"/>
      <c r="BL613" s="26"/>
      <c r="BM613" s="26"/>
      <c r="BN613" s="20"/>
      <c r="BO613" s="20"/>
    </row>
    <row r="614" spans="1:67" ht="64" hidden="1" x14ac:dyDescent="0.2">
      <c r="A614" s="17" t="s">
        <v>78</v>
      </c>
      <c r="B614" s="42"/>
      <c r="C614" s="64" t="s">
        <v>2419</v>
      </c>
      <c r="D614" s="18" t="s">
        <v>409</v>
      </c>
      <c r="E614" s="18" t="s">
        <v>302</v>
      </c>
      <c r="F614" s="19">
        <v>1</v>
      </c>
      <c r="G614" s="19">
        <v>0</v>
      </c>
      <c r="H614" s="19">
        <v>0</v>
      </c>
      <c r="I614" s="20"/>
      <c r="J614" s="21" t="s">
        <v>472</v>
      </c>
      <c r="K614" s="22" t="s">
        <v>2311</v>
      </c>
      <c r="L614" s="18" t="s">
        <v>2312</v>
      </c>
      <c r="M614" s="25"/>
      <c r="N614" s="24">
        <f t="shared" si="199"/>
        <v>1992</v>
      </c>
      <c r="O614" s="25">
        <v>33604</v>
      </c>
      <c r="P614" s="23" t="s">
        <v>75</v>
      </c>
      <c r="Q614" s="23" t="s">
        <v>75</v>
      </c>
      <c r="R614" s="23" t="s">
        <v>75</v>
      </c>
      <c r="S614" s="23" t="s">
        <v>75</v>
      </c>
      <c r="T614" s="23" t="s">
        <v>75</v>
      </c>
      <c r="U614" s="23" t="s">
        <v>75</v>
      </c>
      <c r="V614" s="26">
        <v>1</v>
      </c>
      <c r="W614" s="19">
        <f t="shared" si="200"/>
        <v>0</v>
      </c>
      <c r="X614" s="19">
        <f t="shared" si="201"/>
        <v>0</v>
      </c>
      <c r="Y614" s="19">
        <f t="shared" si="202"/>
        <v>0</v>
      </c>
      <c r="Z614" s="26">
        <v>-1</v>
      </c>
      <c r="AA614" s="19">
        <v>-2</v>
      </c>
      <c r="AB614" s="26">
        <v>0</v>
      </c>
      <c r="AC614" s="26">
        <v>1</v>
      </c>
      <c r="AD614" s="26">
        <v>0</v>
      </c>
      <c r="AE614" s="26">
        <v>0</v>
      </c>
      <c r="AF614" s="26">
        <v>0</v>
      </c>
      <c r="AG614" s="19">
        <v>0</v>
      </c>
      <c r="AH614" s="26">
        <v>1</v>
      </c>
      <c r="AI614" s="26">
        <v>0</v>
      </c>
      <c r="AJ614" s="18" t="s">
        <v>97</v>
      </c>
      <c r="AK614" s="18" t="s">
        <v>77</v>
      </c>
      <c r="AL614" s="21" t="s">
        <v>2313</v>
      </c>
      <c r="AM614" s="19">
        <v>4</v>
      </c>
      <c r="AN614" s="26">
        <v>-1</v>
      </c>
      <c r="AO614" s="26">
        <v>-1</v>
      </c>
      <c r="AP614" s="26">
        <v>-1</v>
      </c>
      <c r="AQ614" s="26">
        <v>-1</v>
      </c>
      <c r="AR614" s="26">
        <v>-1</v>
      </c>
      <c r="AS614" s="26">
        <v>0</v>
      </c>
      <c r="AT614" s="19">
        <v>-2</v>
      </c>
      <c r="AU614" s="26">
        <v>-3</v>
      </c>
      <c r="AV614" s="26">
        <v>0</v>
      </c>
      <c r="AW614" s="26">
        <v>0</v>
      </c>
      <c r="AX614" s="19">
        <v>0</v>
      </c>
      <c r="AY614" s="19">
        <v>0</v>
      </c>
      <c r="AZ614" s="26">
        <v>1</v>
      </c>
      <c r="BA614" s="26">
        <v>1</v>
      </c>
      <c r="BB614" s="26">
        <v>-1</v>
      </c>
      <c r="BC614" s="26">
        <v>-1</v>
      </c>
      <c r="BD614" s="28"/>
      <c r="BE614" s="20"/>
      <c r="BF614" s="26"/>
      <c r="BG614" s="26"/>
      <c r="BH614" s="26"/>
      <c r="BI614" s="26">
        <v>1</v>
      </c>
      <c r="BJ614" s="26">
        <v>-1</v>
      </c>
      <c r="BK614" s="26"/>
      <c r="BL614" s="26"/>
      <c r="BM614" s="26"/>
      <c r="BN614" s="20"/>
      <c r="BO614" s="20"/>
    </row>
    <row r="615" spans="1:67" ht="64" hidden="1" x14ac:dyDescent="0.2">
      <c r="A615" s="17" t="s">
        <v>3373</v>
      </c>
      <c r="B615" s="42"/>
      <c r="C615" s="64" t="s">
        <v>2419</v>
      </c>
      <c r="D615" s="384" t="s">
        <v>2875</v>
      </c>
      <c r="E615" s="384" t="s">
        <v>210</v>
      </c>
      <c r="F615" s="19">
        <v>1</v>
      </c>
      <c r="G615" s="19">
        <v>1</v>
      </c>
      <c r="H615" s="19">
        <v>1</v>
      </c>
      <c r="I615" s="20"/>
      <c r="J615" s="375" t="s">
        <v>472</v>
      </c>
      <c r="K615" s="22"/>
      <c r="L615" s="375" t="s">
        <v>3384</v>
      </c>
      <c r="M615" s="512">
        <v>1992</v>
      </c>
      <c r="N615" s="24">
        <v>2008</v>
      </c>
      <c r="O615" s="508">
        <v>39448</v>
      </c>
      <c r="P615" s="404" t="s">
        <v>75</v>
      </c>
      <c r="Q615" s="404" t="s">
        <v>75</v>
      </c>
      <c r="R615" s="404" t="s">
        <v>75</v>
      </c>
      <c r="S615" s="404" t="s">
        <v>75</v>
      </c>
      <c r="T615" s="404" t="s">
        <v>75</v>
      </c>
      <c r="U615" s="404" t="s">
        <v>75</v>
      </c>
      <c r="V615" s="19">
        <v>1</v>
      </c>
      <c r="W615" s="19">
        <v>0</v>
      </c>
      <c r="X615" s="19">
        <v>0</v>
      </c>
      <c r="Y615" s="19">
        <v>0</v>
      </c>
      <c r="Z615" s="19">
        <v>-1</v>
      </c>
      <c r="AA615" s="19">
        <v>-2</v>
      </c>
      <c r="AB615" s="26">
        <v>0</v>
      </c>
      <c r="AC615" s="26">
        <v>0</v>
      </c>
      <c r="AD615" s="68">
        <v>1</v>
      </c>
      <c r="AE615" s="26">
        <v>0</v>
      </c>
      <c r="AF615" s="26">
        <v>0</v>
      </c>
      <c r="AG615" s="19">
        <v>0</v>
      </c>
      <c r="AH615" s="26">
        <v>-1</v>
      </c>
      <c r="AI615" s="19">
        <v>0</v>
      </c>
      <c r="AJ615" s="384" t="s">
        <v>97</v>
      </c>
      <c r="AK615" s="384" t="s">
        <v>139</v>
      </c>
      <c r="AL615" s="375" t="s">
        <v>3603</v>
      </c>
      <c r="AM615" s="19">
        <v>5</v>
      </c>
      <c r="AN615" s="26">
        <v>-2</v>
      </c>
      <c r="AO615" s="26">
        <v>-2</v>
      </c>
      <c r="AP615" s="26">
        <v>-2</v>
      </c>
      <c r="AQ615" s="26">
        <v>-2</v>
      </c>
      <c r="AR615" s="26">
        <v>-2</v>
      </c>
      <c r="AS615" s="26">
        <v>0</v>
      </c>
      <c r="AT615" s="19">
        <v>-2</v>
      </c>
      <c r="AU615" s="26">
        <v>-3</v>
      </c>
      <c r="AV615" s="26">
        <v>0</v>
      </c>
      <c r="AW615" s="26">
        <v>0</v>
      </c>
      <c r="AX615" s="19">
        <v>0</v>
      </c>
      <c r="AY615" s="19">
        <v>0</v>
      </c>
      <c r="AZ615" s="26">
        <v>-1</v>
      </c>
      <c r="BA615" s="26">
        <v>-1</v>
      </c>
      <c r="BB615" s="26">
        <v>-1</v>
      </c>
      <c r="BC615" s="26">
        <v>-1</v>
      </c>
      <c r="BD615" s="28"/>
      <c r="BE615" s="20"/>
      <c r="BF615" s="26"/>
      <c r="BG615" s="26"/>
      <c r="BH615" s="26"/>
      <c r="BI615" s="26"/>
      <c r="BJ615" s="26"/>
      <c r="BK615" s="26"/>
      <c r="BL615" s="26"/>
      <c r="BM615" s="26"/>
      <c r="BN615" s="20"/>
      <c r="BO615" s="20"/>
    </row>
    <row r="616" spans="1:67" ht="64" hidden="1" x14ac:dyDescent="0.2">
      <c r="A616" s="64" t="s">
        <v>3373</v>
      </c>
      <c r="B616" s="17"/>
      <c r="C616" s="64" t="s">
        <v>2419</v>
      </c>
      <c r="D616" s="384" t="s">
        <v>153</v>
      </c>
      <c r="E616" s="384" t="s">
        <v>210</v>
      </c>
      <c r="F616" s="19">
        <v>1</v>
      </c>
      <c r="G616" s="19">
        <v>1</v>
      </c>
      <c r="H616" s="19">
        <v>1</v>
      </c>
      <c r="I616" s="20"/>
      <c r="J616" s="375" t="s">
        <v>3378</v>
      </c>
      <c r="K616" s="46"/>
      <c r="L616" s="375" t="s">
        <v>3379</v>
      </c>
      <c r="M616" s="25"/>
      <c r="N616" s="24">
        <v>2017</v>
      </c>
      <c r="O616" s="25">
        <v>42736</v>
      </c>
      <c r="P616" s="23" t="s">
        <v>75</v>
      </c>
      <c r="Q616" s="23" t="s">
        <v>75</v>
      </c>
      <c r="R616" s="23" t="s">
        <v>75</v>
      </c>
      <c r="S616" s="23" t="s">
        <v>75</v>
      </c>
      <c r="T616" s="23" t="s">
        <v>75</v>
      </c>
      <c r="U616" s="23" t="s">
        <v>75</v>
      </c>
      <c r="V616" s="19">
        <v>1</v>
      </c>
      <c r="W616" s="19">
        <v>0</v>
      </c>
      <c r="X616" s="19">
        <v>0</v>
      </c>
      <c r="Y616" s="19">
        <v>0</v>
      </c>
      <c r="Z616" s="19">
        <v>-1</v>
      </c>
      <c r="AA616" s="19">
        <v>-2</v>
      </c>
      <c r="AB616" s="19"/>
      <c r="AC616" s="19"/>
      <c r="AD616" s="19"/>
      <c r="AE616" s="19"/>
      <c r="AF616" s="19"/>
      <c r="AG616" s="19">
        <v>1</v>
      </c>
      <c r="AH616" s="26">
        <v>-1</v>
      </c>
      <c r="AI616" s="26">
        <v>0</v>
      </c>
      <c r="AJ616" s="384" t="s">
        <v>134</v>
      </c>
      <c r="AK616" s="384" t="s">
        <v>139</v>
      </c>
      <c r="AL616" s="375" t="s">
        <v>3380</v>
      </c>
      <c r="AM616" s="19"/>
      <c r="AN616" s="19"/>
      <c r="AO616" s="19"/>
      <c r="AP616" s="19"/>
      <c r="AQ616" s="19"/>
      <c r="AR616" s="19"/>
      <c r="AS616" s="19"/>
      <c r="AT616" s="19"/>
      <c r="AU616" s="26"/>
      <c r="AV616" s="19"/>
      <c r="AW616" s="26"/>
      <c r="AX616" s="19"/>
      <c r="AY616" s="19"/>
      <c r="AZ616" s="19"/>
      <c r="BA616" s="19"/>
      <c r="BB616" s="19"/>
      <c r="BC616" s="19"/>
      <c r="BD616" s="28"/>
      <c r="BE616" s="20"/>
      <c r="BF616" s="20"/>
      <c r="BG616" s="20"/>
      <c r="BH616" s="20"/>
      <c r="BI616" s="20"/>
      <c r="BJ616" s="19"/>
      <c r="BK616" s="20"/>
      <c r="BL616" s="20"/>
      <c r="BM616" s="20"/>
      <c r="BN616" s="20"/>
      <c r="BO616" s="20"/>
    </row>
    <row r="617" spans="1:67" ht="64" hidden="1" x14ac:dyDescent="0.2">
      <c r="A617" s="17" t="s">
        <v>78</v>
      </c>
      <c r="B617" s="42"/>
      <c r="C617" s="64" t="s">
        <v>2420</v>
      </c>
      <c r="D617" s="18" t="s">
        <v>409</v>
      </c>
      <c r="E617" s="18" t="s">
        <v>302</v>
      </c>
      <c r="F617" s="19">
        <v>1</v>
      </c>
      <c r="G617" s="19">
        <v>0</v>
      </c>
      <c r="H617" s="19">
        <v>0</v>
      </c>
      <c r="I617" s="20"/>
      <c r="J617" s="21" t="s">
        <v>472</v>
      </c>
      <c r="K617" s="22" t="s">
        <v>2311</v>
      </c>
      <c r="L617" s="18" t="s">
        <v>2312</v>
      </c>
      <c r="M617" s="25"/>
      <c r="N617" s="24">
        <f>YEAR(IF(AND(O617&lt;&gt;"NA",O617&lt;&gt;""),O617,IF(AND(P617&lt;&gt;"NA",P617&lt;&gt;""),P617,IF(AND(Q617&lt;&gt;"NA",Q617&lt;&gt;""),Q617,IF(AND(R617&lt;&gt;"NA",R617&lt;&gt;""),R617,S617)))))</f>
        <v>1992</v>
      </c>
      <c r="O617" s="25">
        <v>33604</v>
      </c>
      <c r="P617" s="23" t="s">
        <v>75</v>
      </c>
      <c r="Q617" s="23" t="s">
        <v>75</v>
      </c>
      <c r="R617" s="23" t="s">
        <v>75</v>
      </c>
      <c r="S617" s="23" t="s">
        <v>75</v>
      </c>
      <c r="T617" s="23" t="s">
        <v>75</v>
      </c>
      <c r="U617" s="23" t="s">
        <v>75</v>
      </c>
      <c r="V617" s="26">
        <v>1</v>
      </c>
      <c r="W617" s="19">
        <f>IF(OR(AND(Q617&lt;&gt;"NA",Q617&lt;&gt;""),AND(S617&lt;&gt;"NA",S617&lt;&gt;""),AND(T617&lt;&gt;"NA",T617&lt;&gt;"")),1,0)</f>
        <v>0</v>
      </c>
      <c r="X617" s="19">
        <f>IF(OR(AND(S617&lt;&gt;"NA",S617&lt;&gt;""),Y617=1),1,0)</f>
        <v>0</v>
      </c>
      <c r="Y617" s="19">
        <f>IF(AND(T617&lt;&gt;"NA",T617&lt;&gt;""),1,0)</f>
        <v>0</v>
      </c>
      <c r="Z617" s="26">
        <v>-1</v>
      </c>
      <c r="AA617" s="19">
        <v>-2</v>
      </c>
      <c r="AB617" s="26">
        <v>0</v>
      </c>
      <c r="AC617" s="26">
        <v>1</v>
      </c>
      <c r="AD617" s="26">
        <v>0</v>
      </c>
      <c r="AE617" s="26">
        <v>0</v>
      </c>
      <c r="AF617" s="26">
        <v>0</v>
      </c>
      <c r="AG617" s="19">
        <v>0</v>
      </c>
      <c r="AH617" s="26">
        <v>1</v>
      </c>
      <c r="AI617" s="26">
        <v>0</v>
      </c>
      <c r="AJ617" s="18" t="s">
        <v>97</v>
      </c>
      <c r="AK617" s="18" t="s">
        <v>77</v>
      </c>
      <c r="AL617" s="21" t="s">
        <v>2313</v>
      </c>
      <c r="AM617" s="19">
        <v>4</v>
      </c>
      <c r="AN617" s="26">
        <v>-1</v>
      </c>
      <c r="AO617" s="26">
        <v>-1</v>
      </c>
      <c r="AP617" s="26">
        <v>-1</v>
      </c>
      <c r="AQ617" s="26">
        <v>-1</v>
      </c>
      <c r="AR617" s="26">
        <v>-1</v>
      </c>
      <c r="AS617" s="26">
        <v>0</v>
      </c>
      <c r="AT617" s="19">
        <v>-2</v>
      </c>
      <c r="AU617" s="26">
        <v>-3</v>
      </c>
      <c r="AV617" s="26">
        <v>0</v>
      </c>
      <c r="AW617" s="26">
        <v>0</v>
      </c>
      <c r="AX617" s="19">
        <v>0</v>
      </c>
      <c r="AY617" s="19">
        <v>0</v>
      </c>
      <c r="AZ617" s="26">
        <v>1</v>
      </c>
      <c r="BA617" s="26">
        <v>1</v>
      </c>
      <c r="BB617" s="26">
        <v>-1</v>
      </c>
      <c r="BC617" s="26">
        <v>-1</v>
      </c>
      <c r="BD617" s="28"/>
      <c r="BE617" s="20"/>
      <c r="BF617" s="26"/>
      <c r="BG617" s="26"/>
      <c r="BH617" s="26"/>
      <c r="BI617" s="26">
        <v>1</v>
      </c>
      <c r="BJ617" s="26">
        <v>-1</v>
      </c>
      <c r="BK617" s="26"/>
      <c r="BL617" s="26"/>
      <c r="BM617" s="26"/>
      <c r="BN617" s="20"/>
      <c r="BO617" s="20"/>
    </row>
    <row r="618" spans="1:67" ht="64" hidden="1" x14ac:dyDescent="0.2">
      <c r="A618" s="17" t="s">
        <v>3373</v>
      </c>
      <c r="B618" s="42"/>
      <c r="C618" s="64" t="s">
        <v>2420</v>
      </c>
      <c r="D618" s="384" t="s">
        <v>2875</v>
      </c>
      <c r="E618" s="384" t="s">
        <v>210</v>
      </c>
      <c r="F618" s="19">
        <v>1</v>
      </c>
      <c r="G618" s="19">
        <v>1</v>
      </c>
      <c r="H618" s="19">
        <v>1</v>
      </c>
      <c r="I618" s="20"/>
      <c r="J618" s="375" t="s">
        <v>472</v>
      </c>
      <c r="K618" s="22"/>
      <c r="L618" s="375" t="s">
        <v>3384</v>
      </c>
      <c r="M618" s="512">
        <v>1992</v>
      </c>
      <c r="N618" s="24">
        <v>2008</v>
      </c>
      <c r="O618" s="508">
        <v>39448</v>
      </c>
      <c r="P618" s="404" t="s">
        <v>75</v>
      </c>
      <c r="Q618" s="404" t="s">
        <v>75</v>
      </c>
      <c r="R618" s="404" t="s">
        <v>75</v>
      </c>
      <c r="S618" s="404" t="s">
        <v>75</v>
      </c>
      <c r="T618" s="404" t="s">
        <v>75</v>
      </c>
      <c r="U618" s="404" t="s">
        <v>75</v>
      </c>
      <c r="V618" s="19">
        <v>1</v>
      </c>
      <c r="W618" s="19">
        <v>0</v>
      </c>
      <c r="X618" s="19">
        <v>0</v>
      </c>
      <c r="Y618" s="19">
        <v>0</v>
      </c>
      <c r="Z618" s="19">
        <v>-1</v>
      </c>
      <c r="AA618" s="19">
        <v>-2</v>
      </c>
      <c r="AB618" s="26">
        <v>0</v>
      </c>
      <c r="AC618" s="26">
        <v>0</v>
      </c>
      <c r="AD618" s="68">
        <v>1</v>
      </c>
      <c r="AE618" s="26">
        <v>0</v>
      </c>
      <c r="AF618" s="26">
        <v>0</v>
      </c>
      <c r="AG618" s="19">
        <v>0</v>
      </c>
      <c r="AH618" s="26">
        <v>-1</v>
      </c>
      <c r="AI618" s="19">
        <v>0</v>
      </c>
      <c r="AJ618" s="384" t="s">
        <v>97</v>
      </c>
      <c r="AK618" s="384" t="s">
        <v>139</v>
      </c>
      <c r="AL618" s="375" t="s">
        <v>3603</v>
      </c>
      <c r="AM618" s="19">
        <v>5</v>
      </c>
      <c r="AN618" s="26">
        <v>-2</v>
      </c>
      <c r="AO618" s="26">
        <v>-2</v>
      </c>
      <c r="AP618" s="26">
        <v>-2</v>
      </c>
      <c r="AQ618" s="26">
        <v>-2</v>
      </c>
      <c r="AR618" s="26">
        <v>-2</v>
      </c>
      <c r="AS618" s="26">
        <v>0</v>
      </c>
      <c r="AT618" s="19">
        <v>-2</v>
      </c>
      <c r="AU618" s="26">
        <v>-3</v>
      </c>
      <c r="AV618" s="26">
        <v>0</v>
      </c>
      <c r="AW618" s="26">
        <v>0</v>
      </c>
      <c r="AX618" s="19">
        <v>0</v>
      </c>
      <c r="AY618" s="19">
        <v>0</v>
      </c>
      <c r="AZ618" s="26">
        <v>-1</v>
      </c>
      <c r="BA618" s="26">
        <v>-1</v>
      </c>
      <c r="BB618" s="26">
        <v>-1</v>
      </c>
      <c r="BC618" s="26">
        <v>-1</v>
      </c>
      <c r="BD618" s="28"/>
      <c r="BE618" s="20"/>
      <c r="BF618" s="26"/>
      <c r="BG618" s="26"/>
      <c r="BH618" s="26"/>
      <c r="BI618" s="26"/>
      <c r="BJ618" s="26"/>
      <c r="BK618" s="26"/>
      <c r="BL618" s="26"/>
      <c r="BM618" s="26"/>
      <c r="BN618" s="20"/>
      <c r="BO618" s="20"/>
    </row>
    <row r="619" spans="1:67" ht="48" hidden="1" x14ac:dyDescent="0.2">
      <c r="A619" s="18" t="s">
        <v>248</v>
      </c>
      <c r="B619" s="20"/>
      <c r="C619" s="21" t="s">
        <v>2056</v>
      </c>
      <c r="D619" s="18" t="s">
        <v>124</v>
      </c>
      <c r="E619" s="18" t="s">
        <v>183</v>
      </c>
      <c r="F619" s="19">
        <v>1</v>
      </c>
      <c r="G619" s="19">
        <v>0</v>
      </c>
      <c r="H619" s="19">
        <v>0</v>
      </c>
      <c r="I619" s="20"/>
      <c r="J619" s="21" t="s">
        <v>1077</v>
      </c>
      <c r="K619" s="43"/>
      <c r="L619" s="21" t="s">
        <v>1938</v>
      </c>
      <c r="M619" s="25"/>
      <c r="N619" s="24">
        <f t="shared" ref="N619:N629" si="204">YEAR(IF(AND(O619&lt;&gt;"NA",O619&lt;&gt;""),O619,IF(AND(P619&lt;&gt;"NA",P619&lt;&gt;""),P619,IF(AND(Q619&lt;&gt;"NA",Q619&lt;&gt;""),Q619,IF(AND(R619&lt;&gt;"NA",R619&lt;&gt;""),R619,S619)))))</f>
        <v>1986</v>
      </c>
      <c r="O619" s="25">
        <v>31776</v>
      </c>
      <c r="P619" s="23" t="s">
        <v>75</v>
      </c>
      <c r="Q619" s="23" t="s">
        <v>75</v>
      </c>
      <c r="R619" s="23" t="s">
        <v>75</v>
      </c>
      <c r="S619" s="23" t="s">
        <v>75</v>
      </c>
      <c r="T619" s="23" t="s">
        <v>75</v>
      </c>
      <c r="U619" s="23" t="s">
        <v>75</v>
      </c>
      <c r="V619" s="26">
        <v>1</v>
      </c>
      <c r="W619" s="19">
        <f t="shared" ref="W619:W629" si="205">IF(OR(AND(Q619&lt;&gt;"NA",Q619&lt;&gt;""),AND(S619&lt;&gt;"NA",S619&lt;&gt;""),AND(T619&lt;&gt;"NA",T619&lt;&gt;"")),1,0)</f>
        <v>0</v>
      </c>
      <c r="X619" s="19">
        <f t="shared" ref="X619:X629" si="206">IF(OR(AND(S619&lt;&gt;"NA",S619&lt;&gt;""),Y619=1),1,0)</f>
        <v>0</v>
      </c>
      <c r="Y619" s="19">
        <f t="shared" ref="Y619:Y629" si="207">IF(AND(T619&lt;&gt;"NA",T619&lt;&gt;""),1,0)</f>
        <v>0</v>
      </c>
      <c r="Z619" s="26">
        <v>-1</v>
      </c>
      <c r="AA619" s="19">
        <v>-2</v>
      </c>
      <c r="AB619" s="26">
        <v>0</v>
      </c>
      <c r="AC619" s="26">
        <v>0</v>
      </c>
      <c r="AD619" s="26">
        <v>1</v>
      </c>
      <c r="AE619" s="26">
        <v>0</v>
      </c>
      <c r="AF619" s="26">
        <v>0</v>
      </c>
      <c r="AG619" s="26">
        <v>0</v>
      </c>
      <c r="AH619" s="26">
        <v>0</v>
      </c>
      <c r="AI619" s="26">
        <v>0</v>
      </c>
      <c r="AJ619" s="18" t="s">
        <v>128</v>
      </c>
      <c r="AK619" s="18" t="s">
        <v>76</v>
      </c>
      <c r="AL619" s="21" t="s">
        <v>1935</v>
      </c>
      <c r="AM619" s="19">
        <f t="shared" ref="AM619:AM628" si="208">IF(AND(AN619=1,AO619=1),3,IF(AND(AN619=1,OR(AO619=0,AO619=-1)),1,IF(AND(OR(AN619=0,AN619=-1),AO619=1),2,IF(AND(AN619=0,AN619=-1),OR(AO619=0,AO619=-1),4))))</f>
        <v>3</v>
      </c>
      <c r="AN619" s="26">
        <v>1</v>
      </c>
      <c r="AO619" s="26">
        <v>1</v>
      </c>
      <c r="AP619" s="26">
        <v>1</v>
      </c>
      <c r="AQ619" s="26">
        <v>1</v>
      </c>
      <c r="AR619" s="26">
        <v>1</v>
      </c>
      <c r="AS619" s="26">
        <v>0</v>
      </c>
      <c r="AT619" s="19">
        <v>-2</v>
      </c>
      <c r="AU619" s="26">
        <v>-3</v>
      </c>
      <c r="AV619" s="26">
        <v>0</v>
      </c>
      <c r="AW619" s="26">
        <v>0</v>
      </c>
      <c r="AX619" s="19">
        <v>0</v>
      </c>
      <c r="AY619" s="19">
        <v>0</v>
      </c>
      <c r="AZ619" s="26">
        <v>1</v>
      </c>
      <c r="BA619" s="26">
        <v>1</v>
      </c>
      <c r="BB619" s="26">
        <v>-1</v>
      </c>
      <c r="BC619" s="26">
        <v>1</v>
      </c>
      <c r="BD619" s="28"/>
      <c r="BE619" s="20"/>
      <c r="BF619" s="18" t="s">
        <v>1936</v>
      </c>
      <c r="BG619" s="20"/>
      <c r="BH619" s="26"/>
      <c r="BI619" s="26">
        <v>1</v>
      </c>
      <c r="BJ619" s="26">
        <v>0</v>
      </c>
      <c r="BK619" s="26"/>
      <c r="BL619" s="26"/>
      <c r="BM619" s="26"/>
      <c r="BN619" s="20"/>
      <c r="BO619" s="20"/>
    </row>
    <row r="620" spans="1:67" ht="48" hidden="1" x14ac:dyDescent="0.2">
      <c r="A620" s="18" t="s">
        <v>248</v>
      </c>
      <c r="B620" s="20"/>
      <c r="C620" s="21" t="s">
        <v>2057</v>
      </c>
      <c r="D620" s="18" t="s">
        <v>124</v>
      </c>
      <c r="E620" s="18" t="s">
        <v>183</v>
      </c>
      <c r="F620" s="19">
        <v>1</v>
      </c>
      <c r="G620" s="19">
        <v>0</v>
      </c>
      <c r="H620" s="19">
        <v>0</v>
      </c>
      <c r="I620" s="20"/>
      <c r="J620" s="21" t="s">
        <v>1077</v>
      </c>
      <c r="K620" s="43"/>
      <c r="L620" s="21" t="s">
        <v>1938</v>
      </c>
      <c r="M620" s="25"/>
      <c r="N620" s="24">
        <f t="shared" si="204"/>
        <v>1986</v>
      </c>
      <c r="O620" s="25">
        <v>31776</v>
      </c>
      <c r="P620" s="23" t="s">
        <v>75</v>
      </c>
      <c r="Q620" s="23" t="s">
        <v>75</v>
      </c>
      <c r="R620" s="23" t="s">
        <v>75</v>
      </c>
      <c r="S620" s="23" t="s">
        <v>75</v>
      </c>
      <c r="T620" s="23" t="s">
        <v>75</v>
      </c>
      <c r="U620" s="23" t="s">
        <v>75</v>
      </c>
      <c r="V620" s="26">
        <v>1</v>
      </c>
      <c r="W620" s="19">
        <f t="shared" si="205"/>
        <v>0</v>
      </c>
      <c r="X620" s="19">
        <f t="shared" si="206"/>
        <v>0</v>
      </c>
      <c r="Y620" s="19">
        <f t="shared" si="207"/>
        <v>0</v>
      </c>
      <c r="Z620" s="26">
        <v>-1</v>
      </c>
      <c r="AA620" s="19">
        <v>-2</v>
      </c>
      <c r="AB620" s="26">
        <v>0</v>
      </c>
      <c r="AC620" s="26">
        <v>0</v>
      </c>
      <c r="AD620" s="26">
        <v>1</v>
      </c>
      <c r="AE620" s="26">
        <v>0</v>
      </c>
      <c r="AF620" s="26">
        <v>0</v>
      </c>
      <c r="AG620" s="26">
        <v>0</v>
      </c>
      <c r="AH620" s="26">
        <v>0</v>
      </c>
      <c r="AI620" s="26">
        <v>0</v>
      </c>
      <c r="AJ620" s="18" t="s">
        <v>128</v>
      </c>
      <c r="AK620" s="18" t="s">
        <v>76</v>
      </c>
      <c r="AL620" s="21" t="s">
        <v>1935</v>
      </c>
      <c r="AM620" s="19">
        <f t="shared" si="208"/>
        <v>3</v>
      </c>
      <c r="AN620" s="26">
        <v>1</v>
      </c>
      <c r="AO620" s="26">
        <v>1</v>
      </c>
      <c r="AP620" s="26">
        <v>1</v>
      </c>
      <c r="AQ620" s="26">
        <v>1</v>
      </c>
      <c r="AR620" s="26">
        <v>1</v>
      </c>
      <c r="AS620" s="26">
        <v>0</v>
      </c>
      <c r="AT620" s="19">
        <v>-2</v>
      </c>
      <c r="AU620" s="26">
        <v>-3</v>
      </c>
      <c r="AV620" s="26">
        <v>0</v>
      </c>
      <c r="AW620" s="26">
        <v>0</v>
      </c>
      <c r="AX620" s="19">
        <v>0</v>
      </c>
      <c r="AY620" s="19">
        <v>0</v>
      </c>
      <c r="AZ620" s="26">
        <v>1</v>
      </c>
      <c r="BA620" s="26">
        <v>1</v>
      </c>
      <c r="BB620" s="26">
        <v>-1</v>
      </c>
      <c r="BC620" s="26">
        <v>1</v>
      </c>
      <c r="BD620" s="28"/>
      <c r="BE620" s="20"/>
      <c r="BF620" s="18" t="s">
        <v>1936</v>
      </c>
      <c r="BG620" s="20"/>
      <c r="BH620" s="26"/>
      <c r="BI620" s="26">
        <v>1</v>
      </c>
      <c r="BJ620" s="26">
        <v>0</v>
      </c>
      <c r="BK620" s="26"/>
      <c r="BL620" s="26"/>
      <c r="BM620" s="26"/>
      <c r="BN620" s="20"/>
      <c r="BO620" s="20"/>
    </row>
    <row r="621" spans="1:67" ht="48" hidden="1" x14ac:dyDescent="0.2">
      <c r="A621" s="18" t="s">
        <v>248</v>
      </c>
      <c r="B621" s="20"/>
      <c r="C621" s="21" t="s">
        <v>2058</v>
      </c>
      <c r="D621" s="18" t="s">
        <v>124</v>
      </c>
      <c r="E621" s="18" t="s">
        <v>183</v>
      </c>
      <c r="F621" s="19">
        <v>1</v>
      </c>
      <c r="G621" s="19">
        <v>0</v>
      </c>
      <c r="H621" s="19">
        <v>0</v>
      </c>
      <c r="I621" s="20"/>
      <c r="J621" s="21" t="s">
        <v>1077</v>
      </c>
      <c r="K621" s="43"/>
      <c r="L621" s="21" t="s">
        <v>1938</v>
      </c>
      <c r="M621" s="25"/>
      <c r="N621" s="24">
        <f t="shared" si="204"/>
        <v>1986</v>
      </c>
      <c r="O621" s="25">
        <v>31776</v>
      </c>
      <c r="P621" s="23" t="s">
        <v>75</v>
      </c>
      <c r="Q621" s="23" t="s">
        <v>75</v>
      </c>
      <c r="R621" s="23" t="s">
        <v>75</v>
      </c>
      <c r="S621" s="23" t="s">
        <v>75</v>
      </c>
      <c r="T621" s="23" t="s">
        <v>75</v>
      </c>
      <c r="U621" s="23" t="s">
        <v>75</v>
      </c>
      <c r="V621" s="26">
        <v>1</v>
      </c>
      <c r="W621" s="19">
        <f t="shared" si="205"/>
        <v>0</v>
      </c>
      <c r="X621" s="19">
        <f t="shared" si="206"/>
        <v>0</v>
      </c>
      <c r="Y621" s="19">
        <f t="shared" si="207"/>
        <v>0</v>
      </c>
      <c r="Z621" s="26">
        <v>-1</v>
      </c>
      <c r="AA621" s="19">
        <v>-2</v>
      </c>
      <c r="AB621" s="26">
        <v>0</v>
      </c>
      <c r="AC621" s="26">
        <v>0</v>
      </c>
      <c r="AD621" s="26">
        <v>1</v>
      </c>
      <c r="AE621" s="26">
        <v>0</v>
      </c>
      <c r="AF621" s="26">
        <v>0</v>
      </c>
      <c r="AG621" s="26">
        <v>0</v>
      </c>
      <c r="AH621" s="26">
        <v>0</v>
      </c>
      <c r="AI621" s="26">
        <v>0</v>
      </c>
      <c r="AJ621" s="18" t="s">
        <v>128</v>
      </c>
      <c r="AK621" s="18" t="s">
        <v>76</v>
      </c>
      <c r="AL621" s="21" t="s">
        <v>1935</v>
      </c>
      <c r="AM621" s="19">
        <f t="shared" si="208"/>
        <v>3</v>
      </c>
      <c r="AN621" s="26">
        <v>1</v>
      </c>
      <c r="AO621" s="26">
        <v>1</v>
      </c>
      <c r="AP621" s="26">
        <v>1</v>
      </c>
      <c r="AQ621" s="26">
        <v>1</v>
      </c>
      <c r="AR621" s="26">
        <v>1</v>
      </c>
      <c r="AS621" s="26">
        <v>0</v>
      </c>
      <c r="AT621" s="19">
        <v>-2</v>
      </c>
      <c r="AU621" s="26">
        <v>-3</v>
      </c>
      <c r="AV621" s="26">
        <v>0</v>
      </c>
      <c r="AW621" s="26">
        <v>0</v>
      </c>
      <c r="AX621" s="19">
        <v>0</v>
      </c>
      <c r="AY621" s="19">
        <v>0</v>
      </c>
      <c r="AZ621" s="26">
        <v>1</v>
      </c>
      <c r="BA621" s="26">
        <v>1</v>
      </c>
      <c r="BB621" s="26">
        <v>-1</v>
      </c>
      <c r="BC621" s="26">
        <v>1</v>
      </c>
      <c r="BD621" s="28"/>
      <c r="BE621" s="20"/>
      <c r="BF621" s="18" t="s">
        <v>1936</v>
      </c>
      <c r="BG621" s="20"/>
      <c r="BH621" s="26"/>
      <c r="BI621" s="26">
        <v>1</v>
      </c>
      <c r="BJ621" s="26">
        <v>0</v>
      </c>
      <c r="BK621" s="26"/>
      <c r="BL621" s="26"/>
      <c r="BM621" s="26"/>
      <c r="BN621" s="20"/>
      <c r="BO621" s="20"/>
    </row>
    <row r="622" spans="1:67" ht="48" hidden="1" x14ac:dyDescent="0.2">
      <c r="A622" s="18" t="s">
        <v>248</v>
      </c>
      <c r="B622" s="20"/>
      <c r="C622" s="21" t="s">
        <v>2059</v>
      </c>
      <c r="D622" s="18" t="s">
        <v>124</v>
      </c>
      <c r="E622" s="18" t="s">
        <v>183</v>
      </c>
      <c r="F622" s="19">
        <v>1</v>
      </c>
      <c r="G622" s="19">
        <v>0</v>
      </c>
      <c r="H622" s="19">
        <v>0</v>
      </c>
      <c r="I622" s="20"/>
      <c r="J622" s="21" t="s">
        <v>1077</v>
      </c>
      <c r="K622" s="43"/>
      <c r="L622" s="21" t="s">
        <v>1938</v>
      </c>
      <c r="M622" s="25"/>
      <c r="N622" s="24">
        <f t="shared" si="204"/>
        <v>1986</v>
      </c>
      <c r="O622" s="25">
        <v>31776</v>
      </c>
      <c r="P622" s="23" t="s">
        <v>75</v>
      </c>
      <c r="Q622" s="23" t="s">
        <v>75</v>
      </c>
      <c r="R622" s="23" t="s">
        <v>75</v>
      </c>
      <c r="S622" s="23" t="s">
        <v>75</v>
      </c>
      <c r="T622" s="23" t="s">
        <v>75</v>
      </c>
      <c r="U622" s="23" t="s">
        <v>75</v>
      </c>
      <c r="V622" s="26">
        <v>1</v>
      </c>
      <c r="W622" s="19">
        <f t="shared" si="205"/>
        <v>0</v>
      </c>
      <c r="X622" s="19">
        <f t="shared" si="206"/>
        <v>0</v>
      </c>
      <c r="Y622" s="19">
        <f t="shared" si="207"/>
        <v>0</v>
      </c>
      <c r="Z622" s="26">
        <v>-1</v>
      </c>
      <c r="AA622" s="19">
        <v>-2</v>
      </c>
      <c r="AB622" s="26">
        <v>0</v>
      </c>
      <c r="AC622" s="26">
        <v>0</v>
      </c>
      <c r="AD622" s="26">
        <v>1</v>
      </c>
      <c r="AE622" s="26">
        <v>0</v>
      </c>
      <c r="AF622" s="26">
        <v>0</v>
      </c>
      <c r="AG622" s="26">
        <v>0</v>
      </c>
      <c r="AH622" s="26">
        <v>0</v>
      </c>
      <c r="AI622" s="26">
        <v>0</v>
      </c>
      <c r="AJ622" s="18" t="s">
        <v>128</v>
      </c>
      <c r="AK622" s="18" t="s">
        <v>76</v>
      </c>
      <c r="AL622" s="21" t="s">
        <v>1935</v>
      </c>
      <c r="AM622" s="19">
        <f t="shared" si="208"/>
        <v>3</v>
      </c>
      <c r="AN622" s="26">
        <v>1</v>
      </c>
      <c r="AO622" s="26">
        <v>1</v>
      </c>
      <c r="AP622" s="26">
        <v>1</v>
      </c>
      <c r="AQ622" s="26">
        <v>1</v>
      </c>
      <c r="AR622" s="26">
        <v>1</v>
      </c>
      <c r="AS622" s="26">
        <v>0</v>
      </c>
      <c r="AT622" s="19">
        <v>-2</v>
      </c>
      <c r="AU622" s="26">
        <v>-3</v>
      </c>
      <c r="AV622" s="26">
        <v>0</v>
      </c>
      <c r="AW622" s="26">
        <v>0</v>
      </c>
      <c r="AX622" s="19">
        <v>0</v>
      </c>
      <c r="AY622" s="19">
        <v>0</v>
      </c>
      <c r="AZ622" s="26">
        <v>1</v>
      </c>
      <c r="BA622" s="26">
        <v>1</v>
      </c>
      <c r="BB622" s="26">
        <v>-1</v>
      </c>
      <c r="BC622" s="26">
        <v>1</v>
      </c>
      <c r="BD622" s="28"/>
      <c r="BE622" s="20"/>
      <c r="BF622" s="18" t="s">
        <v>1936</v>
      </c>
      <c r="BG622" s="20"/>
      <c r="BH622" s="26"/>
      <c r="BI622" s="26">
        <v>1</v>
      </c>
      <c r="BJ622" s="26">
        <v>0</v>
      </c>
      <c r="BK622" s="26"/>
      <c r="BL622" s="26"/>
      <c r="BM622" s="26"/>
      <c r="BN622" s="20"/>
      <c r="BO622" s="20"/>
    </row>
    <row r="623" spans="1:67" ht="48" hidden="1" x14ac:dyDescent="0.2">
      <c r="A623" s="18" t="s">
        <v>248</v>
      </c>
      <c r="B623" s="20"/>
      <c r="C623" s="21" t="s">
        <v>2060</v>
      </c>
      <c r="D623" s="18" t="s">
        <v>124</v>
      </c>
      <c r="E623" s="18" t="s">
        <v>183</v>
      </c>
      <c r="F623" s="19">
        <v>1</v>
      </c>
      <c r="G623" s="19">
        <v>0</v>
      </c>
      <c r="H623" s="19">
        <v>0</v>
      </c>
      <c r="I623" s="20"/>
      <c r="J623" s="21" t="s">
        <v>1077</v>
      </c>
      <c r="K623" s="43"/>
      <c r="L623" s="21" t="s">
        <v>1938</v>
      </c>
      <c r="M623" s="25"/>
      <c r="N623" s="24">
        <f t="shared" si="204"/>
        <v>1986</v>
      </c>
      <c r="O623" s="25">
        <v>31776</v>
      </c>
      <c r="P623" s="23" t="s">
        <v>75</v>
      </c>
      <c r="Q623" s="23" t="s">
        <v>75</v>
      </c>
      <c r="R623" s="23" t="s">
        <v>75</v>
      </c>
      <c r="S623" s="23" t="s">
        <v>75</v>
      </c>
      <c r="T623" s="23" t="s">
        <v>75</v>
      </c>
      <c r="U623" s="23" t="s">
        <v>75</v>
      </c>
      <c r="V623" s="26">
        <v>1</v>
      </c>
      <c r="W623" s="19">
        <f t="shared" si="205"/>
        <v>0</v>
      </c>
      <c r="X623" s="19">
        <f t="shared" si="206"/>
        <v>0</v>
      </c>
      <c r="Y623" s="19">
        <f t="shared" si="207"/>
        <v>0</v>
      </c>
      <c r="Z623" s="26">
        <v>-1</v>
      </c>
      <c r="AA623" s="19">
        <v>-2</v>
      </c>
      <c r="AB623" s="26">
        <v>0</v>
      </c>
      <c r="AC623" s="26">
        <v>0</v>
      </c>
      <c r="AD623" s="26">
        <v>1</v>
      </c>
      <c r="AE623" s="26">
        <v>0</v>
      </c>
      <c r="AF623" s="26">
        <v>0</v>
      </c>
      <c r="AG623" s="26">
        <v>0</v>
      </c>
      <c r="AH623" s="26">
        <v>0</v>
      </c>
      <c r="AI623" s="26">
        <v>0</v>
      </c>
      <c r="AJ623" s="18" t="s">
        <v>128</v>
      </c>
      <c r="AK623" s="18" t="s">
        <v>76</v>
      </c>
      <c r="AL623" s="21" t="s">
        <v>1935</v>
      </c>
      <c r="AM623" s="19">
        <f t="shared" si="208"/>
        <v>3</v>
      </c>
      <c r="AN623" s="26">
        <v>1</v>
      </c>
      <c r="AO623" s="26">
        <v>1</v>
      </c>
      <c r="AP623" s="26">
        <v>1</v>
      </c>
      <c r="AQ623" s="26">
        <v>1</v>
      </c>
      <c r="AR623" s="26">
        <v>1</v>
      </c>
      <c r="AS623" s="26">
        <v>0</v>
      </c>
      <c r="AT623" s="19">
        <v>-2</v>
      </c>
      <c r="AU623" s="26">
        <v>-3</v>
      </c>
      <c r="AV623" s="26">
        <v>0</v>
      </c>
      <c r="AW623" s="26">
        <v>0</v>
      </c>
      <c r="AX623" s="19">
        <v>0</v>
      </c>
      <c r="AY623" s="19">
        <v>0</v>
      </c>
      <c r="AZ623" s="26">
        <v>1</v>
      </c>
      <c r="BA623" s="26">
        <v>1</v>
      </c>
      <c r="BB623" s="26">
        <v>-1</v>
      </c>
      <c r="BC623" s="26">
        <v>1</v>
      </c>
      <c r="BD623" s="28"/>
      <c r="BE623" s="20"/>
      <c r="BF623" s="18" t="s">
        <v>1936</v>
      </c>
      <c r="BG623" s="20"/>
      <c r="BH623" s="26"/>
      <c r="BI623" s="26">
        <v>1</v>
      </c>
      <c r="BJ623" s="26">
        <v>0</v>
      </c>
      <c r="BK623" s="26"/>
      <c r="BL623" s="26"/>
      <c r="BM623" s="26"/>
      <c r="BN623" s="20"/>
      <c r="BO623" s="20"/>
    </row>
    <row r="624" spans="1:67" ht="48" hidden="1" x14ac:dyDescent="0.2">
      <c r="A624" s="18" t="s">
        <v>248</v>
      </c>
      <c r="B624" s="20"/>
      <c r="C624" s="21" t="s">
        <v>2061</v>
      </c>
      <c r="D624" s="18" t="s">
        <v>124</v>
      </c>
      <c r="E624" s="18" t="s">
        <v>183</v>
      </c>
      <c r="F624" s="19">
        <v>1</v>
      </c>
      <c r="G624" s="19">
        <v>0</v>
      </c>
      <c r="H624" s="19">
        <v>0</v>
      </c>
      <c r="I624" s="20"/>
      <c r="J624" s="21" t="s">
        <v>1077</v>
      </c>
      <c r="K624" s="43"/>
      <c r="L624" s="21" t="s">
        <v>1938</v>
      </c>
      <c r="M624" s="25"/>
      <c r="N624" s="24">
        <f t="shared" si="204"/>
        <v>1986</v>
      </c>
      <c r="O624" s="25">
        <v>31776</v>
      </c>
      <c r="P624" s="23" t="s">
        <v>75</v>
      </c>
      <c r="Q624" s="23" t="s">
        <v>75</v>
      </c>
      <c r="R624" s="23" t="s">
        <v>75</v>
      </c>
      <c r="S624" s="23" t="s">
        <v>75</v>
      </c>
      <c r="T624" s="23" t="s">
        <v>75</v>
      </c>
      <c r="U624" s="23" t="s">
        <v>75</v>
      </c>
      <c r="V624" s="26">
        <v>1</v>
      </c>
      <c r="W624" s="19">
        <f t="shared" si="205"/>
        <v>0</v>
      </c>
      <c r="X624" s="19">
        <f t="shared" si="206"/>
        <v>0</v>
      </c>
      <c r="Y624" s="19">
        <f t="shared" si="207"/>
        <v>0</v>
      </c>
      <c r="Z624" s="26">
        <v>-1</v>
      </c>
      <c r="AA624" s="19">
        <v>-2</v>
      </c>
      <c r="AB624" s="26">
        <v>0</v>
      </c>
      <c r="AC624" s="26">
        <v>0</v>
      </c>
      <c r="AD624" s="26">
        <v>1</v>
      </c>
      <c r="AE624" s="26">
        <v>0</v>
      </c>
      <c r="AF624" s="26">
        <v>0</v>
      </c>
      <c r="AG624" s="26">
        <v>0</v>
      </c>
      <c r="AH624" s="26">
        <v>0</v>
      </c>
      <c r="AI624" s="26">
        <v>0</v>
      </c>
      <c r="AJ624" s="18" t="s">
        <v>128</v>
      </c>
      <c r="AK624" s="18" t="s">
        <v>76</v>
      </c>
      <c r="AL624" s="21" t="s">
        <v>1935</v>
      </c>
      <c r="AM624" s="19">
        <f t="shared" si="208"/>
        <v>3</v>
      </c>
      <c r="AN624" s="26">
        <v>1</v>
      </c>
      <c r="AO624" s="26">
        <v>1</v>
      </c>
      <c r="AP624" s="26">
        <v>1</v>
      </c>
      <c r="AQ624" s="26">
        <v>1</v>
      </c>
      <c r="AR624" s="26">
        <v>1</v>
      </c>
      <c r="AS624" s="26">
        <v>0</v>
      </c>
      <c r="AT624" s="19">
        <v>-2</v>
      </c>
      <c r="AU624" s="26">
        <v>-3</v>
      </c>
      <c r="AV624" s="26">
        <v>0</v>
      </c>
      <c r="AW624" s="26">
        <v>0</v>
      </c>
      <c r="AX624" s="19">
        <v>0</v>
      </c>
      <c r="AY624" s="19">
        <v>0</v>
      </c>
      <c r="AZ624" s="26">
        <v>1</v>
      </c>
      <c r="BA624" s="26">
        <v>1</v>
      </c>
      <c r="BB624" s="26">
        <v>-1</v>
      </c>
      <c r="BC624" s="26">
        <v>1</v>
      </c>
      <c r="BD624" s="28"/>
      <c r="BE624" s="20"/>
      <c r="BF624" s="18" t="s">
        <v>1936</v>
      </c>
      <c r="BG624" s="20"/>
      <c r="BH624" s="26"/>
      <c r="BI624" s="26">
        <v>1</v>
      </c>
      <c r="BJ624" s="26">
        <v>0</v>
      </c>
      <c r="BK624" s="26"/>
      <c r="BL624" s="26"/>
      <c r="BM624" s="26"/>
      <c r="BN624" s="20"/>
      <c r="BO624" s="20"/>
    </row>
    <row r="625" spans="1:67" ht="48" hidden="1" x14ac:dyDescent="0.2">
      <c r="A625" s="18" t="s">
        <v>248</v>
      </c>
      <c r="B625" s="20"/>
      <c r="C625" s="21" t="s">
        <v>2062</v>
      </c>
      <c r="D625" s="18" t="s">
        <v>124</v>
      </c>
      <c r="E625" s="18" t="s">
        <v>183</v>
      </c>
      <c r="F625" s="19">
        <v>1</v>
      </c>
      <c r="G625" s="19">
        <v>0</v>
      </c>
      <c r="H625" s="19">
        <v>0</v>
      </c>
      <c r="I625" s="20"/>
      <c r="J625" s="21" t="s">
        <v>1077</v>
      </c>
      <c r="K625" s="43"/>
      <c r="L625" s="21" t="s">
        <v>1938</v>
      </c>
      <c r="M625" s="25"/>
      <c r="N625" s="24">
        <f t="shared" si="204"/>
        <v>1986</v>
      </c>
      <c r="O625" s="25">
        <v>31776</v>
      </c>
      <c r="P625" s="23" t="s">
        <v>75</v>
      </c>
      <c r="Q625" s="23" t="s">
        <v>75</v>
      </c>
      <c r="R625" s="23" t="s">
        <v>75</v>
      </c>
      <c r="S625" s="23" t="s">
        <v>75</v>
      </c>
      <c r="T625" s="23" t="s">
        <v>75</v>
      </c>
      <c r="U625" s="23" t="s">
        <v>75</v>
      </c>
      <c r="V625" s="26">
        <v>1</v>
      </c>
      <c r="W625" s="19">
        <f t="shared" si="205"/>
        <v>0</v>
      </c>
      <c r="X625" s="19">
        <f t="shared" si="206"/>
        <v>0</v>
      </c>
      <c r="Y625" s="19">
        <f t="shared" si="207"/>
        <v>0</v>
      </c>
      <c r="Z625" s="26">
        <v>-1</v>
      </c>
      <c r="AA625" s="19">
        <v>-2</v>
      </c>
      <c r="AB625" s="26">
        <v>0</v>
      </c>
      <c r="AC625" s="26">
        <v>0</v>
      </c>
      <c r="AD625" s="26">
        <v>1</v>
      </c>
      <c r="AE625" s="26">
        <v>0</v>
      </c>
      <c r="AF625" s="26">
        <v>0</v>
      </c>
      <c r="AG625" s="26">
        <v>0</v>
      </c>
      <c r="AH625" s="26">
        <v>0</v>
      </c>
      <c r="AI625" s="26">
        <v>0</v>
      </c>
      <c r="AJ625" s="18" t="s">
        <v>128</v>
      </c>
      <c r="AK625" s="18" t="s">
        <v>76</v>
      </c>
      <c r="AL625" s="21" t="s">
        <v>1935</v>
      </c>
      <c r="AM625" s="19">
        <f t="shared" si="208"/>
        <v>3</v>
      </c>
      <c r="AN625" s="26">
        <v>1</v>
      </c>
      <c r="AO625" s="26">
        <v>1</v>
      </c>
      <c r="AP625" s="26">
        <v>1</v>
      </c>
      <c r="AQ625" s="26">
        <v>1</v>
      </c>
      <c r="AR625" s="26">
        <v>1</v>
      </c>
      <c r="AS625" s="26">
        <v>0</v>
      </c>
      <c r="AT625" s="19">
        <v>-2</v>
      </c>
      <c r="AU625" s="26">
        <v>-3</v>
      </c>
      <c r="AV625" s="26">
        <v>0</v>
      </c>
      <c r="AW625" s="26">
        <v>0</v>
      </c>
      <c r="AX625" s="19">
        <v>0</v>
      </c>
      <c r="AY625" s="19">
        <v>0</v>
      </c>
      <c r="AZ625" s="26">
        <v>1</v>
      </c>
      <c r="BA625" s="26">
        <v>1</v>
      </c>
      <c r="BB625" s="26">
        <v>-1</v>
      </c>
      <c r="BC625" s="26">
        <v>1</v>
      </c>
      <c r="BD625" s="28"/>
      <c r="BE625" s="20"/>
      <c r="BF625" s="18" t="s">
        <v>1936</v>
      </c>
      <c r="BG625" s="20"/>
      <c r="BH625" s="26"/>
      <c r="BI625" s="26">
        <v>1</v>
      </c>
      <c r="BJ625" s="26">
        <v>0</v>
      </c>
      <c r="BK625" s="26"/>
      <c r="BL625" s="26"/>
      <c r="BM625" s="26"/>
      <c r="BN625" s="20"/>
      <c r="BO625" s="20"/>
    </row>
    <row r="626" spans="1:67" ht="48" hidden="1" x14ac:dyDescent="0.2">
      <c r="A626" s="18" t="s">
        <v>248</v>
      </c>
      <c r="B626" s="20"/>
      <c r="C626" s="21" t="s">
        <v>2063</v>
      </c>
      <c r="D626" s="18" t="s">
        <v>124</v>
      </c>
      <c r="E626" s="18" t="s">
        <v>183</v>
      </c>
      <c r="F626" s="19">
        <v>1</v>
      </c>
      <c r="G626" s="19">
        <v>0</v>
      </c>
      <c r="H626" s="19">
        <v>0</v>
      </c>
      <c r="I626" s="20"/>
      <c r="J626" s="21" t="s">
        <v>1077</v>
      </c>
      <c r="K626" s="43"/>
      <c r="L626" s="21" t="s">
        <v>1938</v>
      </c>
      <c r="M626" s="25"/>
      <c r="N626" s="24">
        <f t="shared" si="204"/>
        <v>1986</v>
      </c>
      <c r="O626" s="25">
        <v>31776</v>
      </c>
      <c r="P626" s="23" t="s">
        <v>75</v>
      </c>
      <c r="Q626" s="23" t="s">
        <v>75</v>
      </c>
      <c r="R626" s="23" t="s">
        <v>75</v>
      </c>
      <c r="S626" s="23" t="s">
        <v>75</v>
      </c>
      <c r="T626" s="23" t="s">
        <v>75</v>
      </c>
      <c r="U626" s="23" t="s">
        <v>75</v>
      </c>
      <c r="V626" s="26">
        <v>1</v>
      </c>
      <c r="W626" s="19">
        <f t="shared" si="205"/>
        <v>0</v>
      </c>
      <c r="X626" s="19">
        <f t="shared" si="206"/>
        <v>0</v>
      </c>
      <c r="Y626" s="19">
        <f t="shared" si="207"/>
        <v>0</v>
      </c>
      <c r="Z626" s="26">
        <v>-1</v>
      </c>
      <c r="AA626" s="19">
        <v>-2</v>
      </c>
      <c r="AB626" s="26">
        <v>0</v>
      </c>
      <c r="AC626" s="26">
        <v>0</v>
      </c>
      <c r="AD626" s="26">
        <v>1</v>
      </c>
      <c r="AE626" s="26">
        <v>0</v>
      </c>
      <c r="AF626" s="26">
        <v>0</v>
      </c>
      <c r="AG626" s="26">
        <v>0</v>
      </c>
      <c r="AH626" s="26">
        <v>0</v>
      </c>
      <c r="AI626" s="26">
        <v>0</v>
      </c>
      <c r="AJ626" s="18" t="s">
        <v>128</v>
      </c>
      <c r="AK626" s="18" t="s">
        <v>76</v>
      </c>
      <c r="AL626" s="21" t="s">
        <v>1935</v>
      </c>
      <c r="AM626" s="19">
        <f t="shared" si="208"/>
        <v>3</v>
      </c>
      <c r="AN626" s="26">
        <v>1</v>
      </c>
      <c r="AO626" s="26">
        <v>1</v>
      </c>
      <c r="AP626" s="26">
        <v>1</v>
      </c>
      <c r="AQ626" s="26">
        <v>1</v>
      </c>
      <c r="AR626" s="26">
        <v>1</v>
      </c>
      <c r="AS626" s="26">
        <v>0</v>
      </c>
      <c r="AT626" s="19">
        <v>-2</v>
      </c>
      <c r="AU626" s="26">
        <v>-3</v>
      </c>
      <c r="AV626" s="26">
        <v>0</v>
      </c>
      <c r="AW626" s="26">
        <v>0</v>
      </c>
      <c r="AX626" s="19">
        <v>0</v>
      </c>
      <c r="AY626" s="19">
        <v>0</v>
      </c>
      <c r="AZ626" s="26">
        <v>1</v>
      </c>
      <c r="BA626" s="26">
        <v>1</v>
      </c>
      <c r="BB626" s="26">
        <v>-1</v>
      </c>
      <c r="BC626" s="26">
        <v>1</v>
      </c>
      <c r="BD626" s="28"/>
      <c r="BE626" s="20"/>
      <c r="BF626" s="18" t="s">
        <v>1936</v>
      </c>
      <c r="BG626" s="20"/>
      <c r="BH626" s="26"/>
      <c r="BI626" s="26">
        <v>1</v>
      </c>
      <c r="BJ626" s="26">
        <v>0</v>
      </c>
      <c r="BK626" s="26"/>
      <c r="BL626" s="26"/>
      <c r="BM626" s="26"/>
      <c r="BN626" s="20"/>
      <c r="BO626" s="20"/>
    </row>
    <row r="627" spans="1:67" ht="48" hidden="1" x14ac:dyDescent="0.2">
      <c r="A627" s="18" t="s">
        <v>248</v>
      </c>
      <c r="B627" s="20"/>
      <c r="C627" s="21" t="s">
        <v>2064</v>
      </c>
      <c r="D627" s="18" t="s">
        <v>124</v>
      </c>
      <c r="E627" s="18" t="s">
        <v>183</v>
      </c>
      <c r="F627" s="19">
        <v>1</v>
      </c>
      <c r="G627" s="19">
        <v>0</v>
      </c>
      <c r="H627" s="19">
        <v>0</v>
      </c>
      <c r="I627" s="20"/>
      <c r="J627" s="21" t="s">
        <v>1077</v>
      </c>
      <c r="K627" s="43"/>
      <c r="L627" s="21" t="s">
        <v>1938</v>
      </c>
      <c r="M627" s="25"/>
      <c r="N627" s="24">
        <f t="shared" si="204"/>
        <v>1986</v>
      </c>
      <c r="O627" s="25">
        <v>31776</v>
      </c>
      <c r="P627" s="23" t="s">
        <v>75</v>
      </c>
      <c r="Q627" s="23" t="s">
        <v>75</v>
      </c>
      <c r="R627" s="23" t="s">
        <v>75</v>
      </c>
      <c r="S627" s="23" t="s">
        <v>75</v>
      </c>
      <c r="T627" s="23" t="s">
        <v>75</v>
      </c>
      <c r="U627" s="23" t="s">
        <v>75</v>
      </c>
      <c r="V627" s="26">
        <v>1</v>
      </c>
      <c r="W627" s="19">
        <f t="shared" si="205"/>
        <v>0</v>
      </c>
      <c r="X627" s="19">
        <f t="shared" si="206"/>
        <v>0</v>
      </c>
      <c r="Y627" s="19">
        <f t="shared" si="207"/>
        <v>0</v>
      </c>
      <c r="Z627" s="26">
        <v>-1</v>
      </c>
      <c r="AA627" s="19">
        <v>-2</v>
      </c>
      <c r="AB627" s="26">
        <v>0</v>
      </c>
      <c r="AC627" s="26">
        <v>0</v>
      </c>
      <c r="AD627" s="26">
        <v>1</v>
      </c>
      <c r="AE627" s="26">
        <v>0</v>
      </c>
      <c r="AF627" s="26">
        <v>0</v>
      </c>
      <c r="AG627" s="26">
        <v>0</v>
      </c>
      <c r="AH627" s="26">
        <v>0</v>
      </c>
      <c r="AI627" s="26">
        <v>0</v>
      </c>
      <c r="AJ627" s="18" t="s">
        <v>128</v>
      </c>
      <c r="AK627" s="18" t="s">
        <v>76</v>
      </c>
      <c r="AL627" s="21" t="s">
        <v>1935</v>
      </c>
      <c r="AM627" s="19">
        <f t="shared" si="208"/>
        <v>3</v>
      </c>
      <c r="AN627" s="26">
        <v>1</v>
      </c>
      <c r="AO627" s="26">
        <v>1</v>
      </c>
      <c r="AP627" s="26">
        <v>1</v>
      </c>
      <c r="AQ627" s="26">
        <v>1</v>
      </c>
      <c r="AR627" s="26">
        <v>1</v>
      </c>
      <c r="AS627" s="26">
        <v>0</v>
      </c>
      <c r="AT627" s="19">
        <v>-2</v>
      </c>
      <c r="AU627" s="26">
        <v>-3</v>
      </c>
      <c r="AV627" s="26">
        <v>0</v>
      </c>
      <c r="AW627" s="26">
        <v>0</v>
      </c>
      <c r="AX627" s="19">
        <v>0</v>
      </c>
      <c r="AY627" s="19">
        <v>0</v>
      </c>
      <c r="AZ627" s="26">
        <v>1</v>
      </c>
      <c r="BA627" s="26">
        <v>1</v>
      </c>
      <c r="BB627" s="26">
        <v>-1</v>
      </c>
      <c r="BC627" s="26">
        <v>1</v>
      </c>
      <c r="BD627" s="28"/>
      <c r="BE627" s="20"/>
      <c r="BF627" s="18" t="s">
        <v>1936</v>
      </c>
      <c r="BG627" s="20"/>
      <c r="BH627" s="26"/>
      <c r="BI627" s="26">
        <v>1</v>
      </c>
      <c r="BJ627" s="26">
        <v>0</v>
      </c>
      <c r="BK627" s="26"/>
      <c r="BL627" s="26"/>
      <c r="BM627" s="26"/>
      <c r="BN627" s="20"/>
      <c r="BO627" s="20"/>
    </row>
    <row r="628" spans="1:67" ht="48" hidden="1" x14ac:dyDescent="0.2">
      <c r="A628" s="18" t="s">
        <v>248</v>
      </c>
      <c r="B628" s="20"/>
      <c r="C628" s="21" t="s">
        <v>2065</v>
      </c>
      <c r="D628" s="18" t="s">
        <v>124</v>
      </c>
      <c r="E628" s="18" t="s">
        <v>183</v>
      </c>
      <c r="F628" s="19">
        <v>1</v>
      </c>
      <c r="G628" s="19">
        <v>0</v>
      </c>
      <c r="H628" s="19">
        <v>0</v>
      </c>
      <c r="I628" s="20"/>
      <c r="J628" s="21" t="s">
        <v>1077</v>
      </c>
      <c r="K628" s="43"/>
      <c r="L628" s="21" t="s">
        <v>1938</v>
      </c>
      <c r="M628" s="25"/>
      <c r="N628" s="24">
        <f t="shared" si="204"/>
        <v>1986</v>
      </c>
      <c r="O628" s="25">
        <v>31776</v>
      </c>
      <c r="P628" s="23" t="s">
        <v>75</v>
      </c>
      <c r="Q628" s="23" t="s">
        <v>75</v>
      </c>
      <c r="R628" s="23" t="s">
        <v>75</v>
      </c>
      <c r="S628" s="23" t="s">
        <v>75</v>
      </c>
      <c r="T628" s="23" t="s">
        <v>75</v>
      </c>
      <c r="U628" s="23" t="s">
        <v>75</v>
      </c>
      <c r="V628" s="26">
        <v>1</v>
      </c>
      <c r="W628" s="19">
        <f t="shared" si="205"/>
        <v>0</v>
      </c>
      <c r="X628" s="19">
        <f t="shared" si="206"/>
        <v>0</v>
      </c>
      <c r="Y628" s="19">
        <f t="shared" si="207"/>
        <v>0</v>
      </c>
      <c r="Z628" s="26">
        <v>-1</v>
      </c>
      <c r="AA628" s="19">
        <v>-2</v>
      </c>
      <c r="AB628" s="26">
        <v>0</v>
      </c>
      <c r="AC628" s="26">
        <v>0</v>
      </c>
      <c r="AD628" s="26">
        <v>1</v>
      </c>
      <c r="AE628" s="26">
        <v>0</v>
      </c>
      <c r="AF628" s="26">
        <v>0</v>
      </c>
      <c r="AG628" s="26">
        <v>0</v>
      </c>
      <c r="AH628" s="26">
        <v>0</v>
      </c>
      <c r="AI628" s="26">
        <v>0</v>
      </c>
      <c r="AJ628" s="18" t="s">
        <v>128</v>
      </c>
      <c r="AK628" s="18" t="s">
        <v>76</v>
      </c>
      <c r="AL628" s="21" t="s">
        <v>1935</v>
      </c>
      <c r="AM628" s="19">
        <f t="shared" si="208"/>
        <v>3</v>
      </c>
      <c r="AN628" s="26">
        <v>1</v>
      </c>
      <c r="AO628" s="26">
        <v>1</v>
      </c>
      <c r="AP628" s="26">
        <v>1</v>
      </c>
      <c r="AQ628" s="26">
        <v>1</v>
      </c>
      <c r="AR628" s="26">
        <v>1</v>
      </c>
      <c r="AS628" s="26">
        <v>0</v>
      </c>
      <c r="AT628" s="19">
        <v>-2</v>
      </c>
      <c r="AU628" s="26">
        <v>-3</v>
      </c>
      <c r="AV628" s="26">
        <v>0</v>
      </c>
      <c r="AW628" s="26">
        <v>0</v>
      </c>
      <c r="AX628" s="19">
        <v>0</v>
      </c>
      <c r="AY628" s="19">
        <v>0</v>
      </c>
      <c r="AZ628" s="26">
        <v>1</v>
      </c>
      <c r="BA628" s="26">
        <v>1</v>
      </c>
      <c r="BB628" s="26">
        <v>-1</v>
      </c>
      <c r="BC628" s="26">
        <v>1</v>
      </c>
      <c r="BD628" s="28"/>
      <c r="BE628" s="20"/>
      <c r="BF628" s="18" t="s">
        <v>1936</v>
      </c>
      <c r="BG628" s="20"/>
      <c r="BH628" s="26"/>
      <c r="BI628" s="26">
        <v>1</v>
      </c>
      <c r="BJ628" s="26">
        <v>0</v>
      </c>
      <c r="BK628" s="26"/>
      <c r="BL628" s="26"/>
      <c r="BM628" s="26"/>
      <c r="BN628" s="20"/>
      <c r="BO628" s="20"/>
    </row>
    <row r="629" spans="1:67" ht="64" hidden="1" x14ac:dyDescent="0.2">
      <c r="A629" s="17" t="s">
        <v>78</v>
      </c>
      <c r="B629" s="42"/>
      <c r="C629" s="64" t="s">
        <v>2421</v>
      </c>
      <c r="D629" s="18" t="s">
        <v>409</v>
      </c>
      <c r="E629" s="18" t="s">
        <v>302</v>
      </c>
      <c r="F629" s="19">
        <v>1</v>
      </c>
      <c r="G629" s="19">
        <v>0</v>
      </c>
      <c r="H629" s="19">
        <v>0</v>
      </c>
      <c r="I629" s="20"/>
      <c r="J629" s="21" t="s">
        <v>472</v>
      </c>
      <c r="K629" s="22" t="s">
        <v>2311</v>
      </c>
      <c r="L629" s="18" t="s">
        <v>2312</v>
      </c>
      <c r="M629" s="25"/>
      <c r="N629" s="24">
        <f t="shared" si="204"/>
        <v>1992</v>
      </c>
      <c r="O629" s="25">
        <v>33604</v>
      </c>
      <c r="P629" s="23" t="s">
        <v>75</v>
      </c>
      <c r="Q629" s="23" t="s">
        <v>75</v>
      </c>
      <c r="R629" s="23" t="s">
        <v>75</v>
      </c>
      <c r="S629" s="23" t="s">
        <v>75</v>
      </c>
      <c r="T629" s="23" t="s">
        <v>75</v>
      </c>
      <c r="U629" s="23" t="s">
        <v>75</v>
      </c>
      <c r="V629" s="26">
        <v>1</v>
      </c>
      <c r="W629" s="19">
        <f t="shared" si="205"/>
        <v>0</v>
      </c>
      <c r="X629" s="19">
        <f t="shared" si="206"/>
        <v>0</v>
      </c>
      <c r="Y629" s="19">
        <f t="shared" si="207"/>
        <v>0</v>
      </c>
      <c r="Z629" s="26">
        <v>-1</v>
      </c>
      <c r="AA629" s="19">
        <v>-2</v>
      </c>
      <c r="AB629" s="26">
        <v>0</v>
      </c>
      <c r="AC629" s="26">
        <v>1</v>
      </c>
      <c r="AD629" s="26">
        <v>0</v>
      </c>
      <c r="AE629" s="26">
        <v>0</v>
      </c>
      <c r="AF629" s="26">
        <v>0</v>
      </c>
      <c r="AG629" s="19">
        <v>0</v>
      </c>
      <c r="AH629" s="26">
        <v>1</v>
      </c>
      <c r="AI629" s="26">
        <v>0</v>
      </c>
      <c r="AJ629" s="18" t="s">
        <v>97</v>
      </c>
      <c r="AK629" s="18" t="s">
        <v>77</v>
      </c>
      <c r="AL629" s="21" t="s">
        <v>2313</v>
      </c>
      <c r="AM629" s="19">
        <v>4</v>
      </c>
      <c r="AN629" s="26">
        <v>-1</v>
      </c>
      <c r="AO629" s="26">
        <v>-1</v>
      </c>
      <c r="AP629" s="26">
        <v>-1</v>
      </c>
      <c r="AQ629" s="26">
        <v>-1</v>
      </c>
      <c r="AR629" s="26">
        <v>-1</v>
      </c>
      <c r="AS629" s="26">
        <v>0</v>
      </c>
      <c r="AT629" s="19">
        <v>-2</v>
      </c>
      <c r="AU629" s="26">
        <v>-3</v>
      </c>
      <c r="AV629" s="26">
        <v>0</v>
      </c>
      <c r="AW629" s="26">
        <v>0</v>
      </c>
      <c r="AX629" s="19">
        <v>0</v>
      </c>
      <c r="AY629" s="19">
        <v>0</v>
      </c>
      <c r="AZ629" s="26">
        <v>1</v>
      </c>
      <c r="BA629" s="26">
        <v>1</v>
      </c>
      <c r="BB629" s="26">
        <v>-1</v>
      </c>
      <c r="BC629" s="26">
        <v>-1</v>
      </c>
      <c r="BD629" s="28"/>
      <c r="BE629" s="20"/>
      <c r="BF629" s="26"/>
      <c r="BG629" s="26"/>
      <c r="BH629" s="26"/>
      <c r="BI629" s="26">
        <v>1</v>
      </c>
      <c r="BJ629" s="26">
        <v>-1</v>
      </c>
      <c r="BK629" s="26"/>
      <c r="BL629" s="26"/>
      <c r="BM629" s="26"/>
      <c r="BN629" s="20"/>
      <c r="BO629" s="20"/>
    </row>
    <row r="630" spans="1:67" ht="64" hidden="1" x14ac:dyDescent="0.2">
      <c r="A630" s="17" t="s">
        <v>3373</v>
      </c>
      <c r="B630" s="42"/>
      <c r="C630" s="64" t="s">
        <v>2421</v>
      </c>
      <c r="D630" s="384" t="s">
        <v>2875</v>
      </c>
      <c r="E630" s="384" t="s">
        <v>210</v>
      </c>
      <c r="F630" s="19">
        <v>1</v>
      </c>
      <c r="G630" s="19">
        <v>1</v>
      </c>
      <c r="H630" s="19">
        <v>1</v>
      </c>
      <c r="I630" s="20"/>
      <c r="J630" s="375" t="s">
        <v>472</v>
      </c>
      <c r="K630" s="22"/>
      <c r="L630" s="375" t="s">
        <v>3384</v>
      </c>
      <c r="M630" s="512">
        <v>1992</v>
      </c>
      <c r="N630" s="24">
        <v>2008</v>
      </c>
      <c r="O630" s="508">
        <v>39448</v>
      </c>
      <c r="P630" s="404" t="s">
        <v>75</v>
      </c>
      <c r="Q630" s="404" t="s">
        <v>75</v>
      </c>
      <c r="R630" s="404" t="s">
        <v>75</v>
      </c>
      <c r="S630" s="404" t="s">
        <v>75</v>
      </c>
      <c r="T630" s="404" t="s">
        <v>75</v>
      </c>
      <c r="U630" s="404" t="s">
        <v>75</v>
      </c>
      <c r="V630" s="19">
        <v>1</v>
      </c>
      <c r="W630" s="19">
        <v>0</v>
      </c>
      <c r="X630" s="19">
        <v>0</v>
      </c>
      <c r="Y630" s="19">
        <v>0</v>
      </c>
      <c r="Z630" s="19">
        <v>-1</v>
      </c>
      <c r="AA630" s="19">
        <v>-2</v>
      </c>
      <c r="AB630" s="26">
        <v>0</v>
      </c>
      <c r="AC630" s="26">
        <v>0</v>
      </c>
      <c r="AD630" s="68">
        <v>1</v>
      </c>
      <c r="AE630" s="26">
        <v>0</v>
      </c>
      <c r="AF630" s="26">
        <v>0</v>
      </c>
      <c r="AG630" s="19">
        <v>0</v>
      </c>
      <c r="AH630" s="26">
        <v>-1</v>
      </c>
      <c r="AI630" s="19">
        <v>0</v>
      </c>
      <c r="AJ630" s="384" t="s">
        <v>97</v>
      </c>
      <c r="AK630" s="384" t="s">
        <v>139</v>
      </c>
      <c r="AL630" s="375" t="s">
        <v>3603</v>
      </c>
      <c r="AM630" s="19">
        <v>5</v>
      </c>
      <c r="AN630" s="26">
        <v>-2</v>
      </c>
      <c r="AO630" s="26">
        <v>-2</v>
      </c>
      <c r="AP630" s="26">
        <v>-2</v>
      </c>
      <c r="AQ630" s="26">
        <v>-2</v>
      </c>
      <c r="AR630" s="26">
        <v>-2</v>
      </c>
      <c r="AS630" s="26">
        <v>0</v>
      </c>
      <c r="AT630" s="19">
        <v>-2</v>
      </c>
      <c r="AU630" s="26">
        <v>-3</v>
      </c>
      <c r="AV630" s="26">
        <v>0</v>
      </c>
      <c r="AW630" s="26">
        <v>0</v>
      </c>
      <c r="AX630" s="19">
        <v>0</v>
      </c>
      <c r="AY630" s="19">
        <v>0</v>
      </c>
      <c r="AZ630" s="26">
        <v>-1</v>
      </c>
      <c r="BA630" s="26">
        <v>-1</v>
      </c>
      <c r="BB630" s="26">
        <v>-1</v>
      </c>
      <c r="BC630" s="26">
        <v>-1</v>
      </c>
      <c r="BD630" s="28"/>
      <c r="BE630" s="20"/>
      <c r="BF630" s="26"/>
      <c r="BG630" s="26"/>
      <c r="BH630" s="26"/>
      <c r="BI630" s="26"/>
      <c r="BJ630" s="26"/>
      <c r="BK630" s="26"/>
      <c r="BL630" s="26"/>
      <c r="BM630" s="26"/>
      <c r="BN630" s="20"/>
      <c r="BO630" s="20"/>
    </row>
    <row r="631" spans="1:67" ht="48" hidden="1" x14ac:dyDescent="0.2">
      <c r="A631" s="18" t="s">
        <v>248</v>
      </c>
      <c r="B631" s="20"/>
      <c r="C631" s="21" t="s">
        <v>2066</v>
      </c>
      <c r="D631" s="18" t="s">
        <v>124</v>
      </c>
      <c r="E631" s="18" t="s">
        <v>183</v>
      </c>
      <c r="F631" s="19">
        <v>1</v>
      </c>
      <c r="G631" s="19">
        <v>0</v>
      </c>
      <c r="H631" s="19">
        <v>0</v>
      </c>
      <c r="I631" s="20"/>
      <c r="J631" s="21" t="s">
        <v>1077</v>
      </c>
      <c r="K631" s="43"/>
      <c r="L631" s="21" t="s">
        <v>1938</v>
      </c>
      <c r="M631" s="25"/>
      <c r="N631" s="24">
        <f t="shared" ref="N631:N641" si="209">YEAR(IF(AND(O631&lt;&gt;"NA",O631&lt;&gt;""),O631,IF(AND(P631&lt;&gt;"NA",P631&lt;&gt;""),P631,IF(AND(Q631&lt;&gt;"NA",Q631&lt;&gt;""),Q631,IF(AND(R631&lt;&gt;"NA",R631&lt;&gt;""),R631,S631)))))</f>
        <v>1986</v>
      </c>
      <c r="O631" s="25">
        <v>31776</v>
      </c>
      <c r="P631" s="23" t="s">
        <v>75</v>
      </c>
      <c r="Q631" s="23" t="s">
        <v>75</v>
      </c>
      <c r="R631" s="23" t="s">
        <v>75</v>
      </c>
      <c r="S631" s="23" t="s">
        <v>75</v>
      </c>
      <c r="T631" s="23" t="s">
        <v>75</v>
      </c>
      <c r="U631" s="23" t="s">
        <v>75</v>
      </c>
      <c r="V631" s="26">
        <v>1</v>
      </c>
      <c r="W631" s="19">
        <f t="shared" ref="W631:W641" si="210">IF(OR(AND(Q631&lt;&gt;"NA",Q631&lt;&gt;""),AND(S631&lt;&gt;"NA",S631&lt;&gt;""),AND(T631&lt;&gt;"NA",T631&lt;&gt;"")),1,0)</f>
        <v>0</v>
      </c>
      <c r="X631" s="19">
        <f t="shared" ref="X631:X641" si="211">IF(OR(AND(S631&lt;&gt;"NA",S631&lt;&gt;""),Y631=1),1,0)</f>
        <v>0</v>
      </c>
      <c r="Y631" s="19">
        <f t="shared" ref="Y631:Y641" si="212">IF(AND(T631&lt;&gt;"NA",T631&lt;&gt;""),1,0)</f>
        <v>0</v>
      </c>
      <c r="Z631" s="26">
        <v>-1</v>
      </c>
      <c r="AA631" s="19">
        <v>-2</v>
      </c>
      <c r="AB631" s="26">
        <v>0</v>
      </c>
      <c r="AC631" s="26">
        <v>0</v>
      </c>
      <c r="AD631" s="26">
        <v>1</v>
      </c>
      <c r="AE631" s="26">
        <v>0</v>
      </c>
      <c r="AF631" s="26">
        <v>0</v>
      </c>
      <c r="AG631" s="26">
        <v>0</v>
      </c>
      <c r="AH631" s="26">
        <v>0</v>
      </c>
      <c r="AI631" s="26">
        <v>0</v>
      </c>
      <c r="AJ631" s="18" t="s">
        <v>128</v>
      </c>
      <c r="AK631" s="18" t="s">
        <v>76</v>
      </c>
      <c r="AL631" s="21" t="s">
        <v>1935</v>
      </c>
      <c r="AM631" s="19">
        <f t="shared" ref="AM631:AM640" si="213">IF(AND(AN631=1,AO631=1),3,IF(AND(AN631=1,OR(AO631=0,AO631=-1)),1,IF(AND(OR(AN631=0,AN631=-1),AO631=1),2,IF(AND(AN631=0,AN631=-1),OR(AO631=0,AO631=-1),4))))</f>
        <v>3</v>
      </c>
      <c r="AN631" s="26">
        <v>1</v>
      </c>
      <c r="AO631" s="26">
        <v>1</v>
      </c>
      <c r="AP631" s="26">
        <v>1</v>
      </c>
      <c r="AQ631" s="26">
        <v>1</v>
      </c>
      <c r="AR631" s="26">
        <v>1</v>
      </c>
      <c r="AS631" s="26">
        <v>0</v>
      </c>
      <c r="AT631" s="19">
        <v>-2</v>
      </c>
      <c r="AU631" s="26">
        <v>-3</v>
      </c>
      <c r="AV631" s="26">
        <v>0</v>
      </c>
      <c r="AW631" s="26">
        <v>0</v>
      </c>
      <c r="AX631" s="19">
        <v>0</v>
      </c>
      <c r="AY631" s="19">
        <v>0</v>
      </c>
      <c r="AZ631" s="26">
        <v>1</v>
      </c>
      <c r="BA631" s="26">
        <v>1</v>
      </c>
      <c r="BB631" s="26">
        <v>-1</v>
      </c>
      <c r="BC631" s="26">
        <v>1</v>
      </c>
      <c r="BD631" s="28"/>
      <c r="BE631" s="20"/>
      <c r="BF631" s="18" t="s">
        <v>1936</v>
      </c>
      <c r="BG631" s="20"/>
      <c r="BH631" s="26"/>
      <c r="BI631" s="26">
        <v>1</v>
      </c>
      <c r="BJ631" s="26">
        <v>0</v>
      </c>
      <c r="BK631" s="26"/>
      <c r="BL631" s="26"/>
      <c r="BM631" s="26"/>
      <c r="BN631" s="20"/>
      <c r="BO631" s="20"/>
    </row>
    <row r="632" spans="1:67" ht="48" hidden="1" x14ac:dyDescent="0.2">
      <c r="A632" s="18" t="s">
        <v>248</v>
      </c>
      <c r="B632" s="20"/>
      <c r="C632" s="21" t="s">
        <v>2067</v>
      </c>
      <c r="D632" s="18" t="s">
        <v>124</v>
      </c>
      <c r="E632" s="18" t="s">
        <v>183</v>
      </c>
      <c r="F632" s="19">
        <v>1</v>
      </c>
      <c r="G632" s="19">
        <v>0</v>
      </c>
      <c r="H632" s="19">
        <v>0</v>
      </c>
      <c r="I632" s="20"/>
      <c r="J632" s="21" t="s">
        <v>1077</v>
      </c>
      <c r="K632" s="43"/>
      <c r="L632" s="21" t="s">
        <v>1938</v>
      </c>
      <c r="M632" s="25"/>
      <c r="N632" s="24">
        <f t="shared" si="209"/>
        <v>1986</v>
      </c>
      <c r="O632" s="25">
        <v>31776</v>
      </c>
      <c r="P632" s="23" t="s">
        <v>75</v>
      </c>
      <c r="Q632" s="23" t="s">
        <v>75</v>
      </c>
      <c r="R632" s="23" t="s">
        <v>75</v>
      </c>
      <c r="S632" s="23" t="s">
        <v>75</v>
      </c>
      <c r="T632" s="23" t="s">
        <v>75</v>
      </c>
      <c r="U632" s="23" t="s">
        <v>75</v>
      </c>
      <c r="V632" s="26">
        <v>1</v>
      </c>
      <c r="W632" s="19">
        <f t="shared" si="210"/>
        <v>0</v>
      </c>
      <c r="X632" s="19">
        <f t="shared" si="211"/>
        <v>0</v>
      </c>
      <c r="Y632" s="19">
        <f t="shared" si="212"/>
        <v>0</v>
      </c>
      <c r="Z632" s="26">
        <v>-1</v>
      </c>
      <c r="AA632" s="19">
        <v>-2</v>
      </c>
      <c r="AB632" s="26">
        <v>0</v>
      </c>
      <c r="AC632" s="26">
        <v>0</v>
      </c>
      <c r="AD632" s="26">
        <v>1</v>
      </c>
      <c r="AE632" s="26">
        <v>0</v>
      </c>
      <c r="AF632" s="26">
        <v>0</v>
      </c>
      <c r="AG632" s="26">
        <v>0</v>
      </c>
      <c r="AH632" s="26">
        <v>0</v>
      </c>
      <c r="AI632" s="26">
        <v>0</v>
      </c>
      <c r="AJ632" s="18" t="s">
        <v>128</v>
      </c>
      <c r="AK632" s="18" t="s">
        <v>76</v>
      </c>
      <c r="AL632" s="21" t="s">
        <v>1935</v>
      </c>
      <c r="AM632" s="19">
        <f t="shared" si="213"/>
        <v>3</v>
      </c>
      <c r="AN632" s="26">
        <v>1</v>
      </c>
      <c r="AO632" s="26">
        <v>1</v>
      </c>
      <c r="AP632" s="26">
        <v>1</v>
      </c>
      <c r="AQ632" s="26">
        <v>1</v>
      </c>
      <c r="AR632" s="26">
        <v>1</v>
      </c>
      <c r="AS632" s="26">
        <v>0</v>
      </c>
      <c r="AT632" s="19">
        <v>-2</v>
      </c>
      <c r="AU632" s="26">
        <v>-3</v>
      </c>
      <c r="AV632" s="26">
        <v>0</v>
      </c>
      <c r="AW632" s="26">
        <v>0</v>
      </c>
      <c r="AX632" s="19">
        <v>0</v>
      </c>
      <c r="AY632" s="19">
        <v>0</v>
      </c>
      <c r="AZ632" s="26">
        <v>1</v>
      </c>
      <c r="BA632" s="26">
        <v>1</v>
      </c>
      <c r="BB632" s="26">
        <v>-1</v>
      </c>
      <c r="BC632" s="26">
        <v>1</v>
      </c>
      <c r="BD632" s="28"/>
      <c r="BE632" s="20"/>
      <c r="BF632" s="18" t="s">
        <v>1936</v>
      </c>
      <c r="BG632" s="20"/>
      <c r="BH632" s="26"/>
      <c r="BI632" s="26">
        <v>1</v>
      </c>
      <c r="BJ632" s="26">
        <v>0</v>
      </c>
      <c r="BK632" s="26"/>
      <c r="BL632" s="26"/>
      <c r="BM632" s="26"/>
      <c r="BN632" s="20"/>
      <c r="BO632" s="20"/>
    </row>
    <row r="633" spans="1:67" ht="48" hidden="1" x14ac:dyDescent="0.2">
      <c r="A633" s="18" t="s">
        <v>248</v>
      </c>
      <c r="B633" s="20"/>
      <c r="C633" s="21" t="s">
        <v>2068</v>
      </c>
      <c r="D633" s="18" t="s">
        <v>124</v>
      </c>
      <c r="E633" s="18" t="s">
        <v>183</v>
      </c>
      <c r="F633" s="19">
        <v>1</v>
      </c>
      <c r="G633" s="19">
        <v>0</v>
      </c>
      <c r="H633" s="19">
        <v>0</v>
      </c>
      <c r="I633" s="20"/>
      <c r="J633" s="21" t="s">
        <v>1077</v>
      </c>
      <c r="K633" s="43"/>
      <c r="L633" s="21" t="s">
        <v>1938</v>
      </c>
      <c r="M633" s="25"/>
      <c r="N633" s="24">
        <f t="shared" si="209"/>
        <v>1986</v>
      </c>
      <c r="O633" s="25">
        <v>31776</v>
      </c>
      <c r="P633" s="23" t="s">
        <v>75</v>
      </c>
      <c r="Q633" s="23" t="s">
        <v>75</v>
      </c>
      <c r="R633" s="23" t="s">
        <v>75</v>
      </c>
      <c r="S633" s="23" t="s">
        <v>75</v>
      </c>
      <c r="T633" s="23" t="s">
        <v>75</v>
      </c>
      <c r="U633" s="23" t="s">
        <v>75</v>
      </c>
      <c r="V633" s="26">
        <v>1</v>
      </c>
      <c r="W633" s="19">
        <f t="shared" si="210"/>
        <v>0</v>
      </c>
      <c r="X633" s="19">
        <f t="shared" si="211"/>
        <v>0</v>
      </c>
      <c r="Y633" s="19">
        <f t="shared" si="212"/>
        <v>0</v>
      </c>
      <c r="Z633" s="26">
        <v>-1</v>
      </c>
      <c r="AA633" s="19">
        <v>-2</v>
      </c>
      <c r="AB633" s="26">
        <v>0</v>
      </c>
      <c r="AC633" s="26">
        <v>0</v>
      </c>
      <c r="AD633" s="26">
        <v>1</v>
      </c>
      <c r="AE633" s="26">
        <v>0</v>
      </c>
      <c r="AF633" s="26">
        <v>0</v>
      </c>
      <c r="AG633" s="26">
        <v>0</v>
      </c>
      <c r="AH633" s="26">
        <v>0</v>
      </c>
      <c r="AI633" s="26">
        <v>0</v>
      </c>
      <c r="AJ633" s="18" t="s">
        <v>128</v>
      </c>
      <c r="AK633" s="18" t="s">
        <v>76</v>
      </c>
      <c r="AL633" s="21" t="s">
        <v>1935</v>
      </c>
      <c r="AM633" s="19">
        <f t="shared" si="213"/>
        <v>3</v>
      </c>
      <c r="AN633" s="26">
        <v>1</v>
      </c>
      <c r="AO633" s="26">
        <v>1</v>
      </c>
      <c r="AP633" s="26">
        <v>1</v>
      </c>
      <c r="AQ633" s="26">
        <v>1</v>
      </c>
      <c r="AR633" s="26">
        <v>1</v>
      </c>
      <c r="AS633" s="26">
        <v>0</v>
      </c>
      <c r="AT633" s="19">
        <v>-2</v>
      </c>
      <c r="AU633" s="26">
        <v>-3</v>
      </c>
      <c r="AV633" s="26">
        <v>0</v>
      </c>
      <c r="AW633" s="26">
        <v>0</v>
      </c>
      <c r="AX633" s="19">
        <v>0</v>
      </c>
      <c r="AY633" s="19">
        <v>0</v>
      </c>
      <c r="AZ633" s="26">
        <v>1</v>
      </c>
      <c r="BA633" s="26">
        <v>1</v>
      </c>
      <c r="BB633" s="26">
        <v>-1</v>
      </c>
      <c r="BC633" s="26">
        <v>1</v>
      </c>
      <c r="BD633" s="28"/>
      <c r="BE633" s="20"/>
      <c r="BF633" s="18" t="s">
        <v>1936</v>
      </c>
      <c r="BG633" s="20"/>
      <c r="BH633" s="26"/>
      <c r="BI633" s="26">
        <v>1</v>
      </c>
      <c r="BJ633" s="26">
        <v>0</v>
      </c>
      <c r="BK633" s="26"/>
      <c r="BL633" s="26"/>
      <c r="BM633" s="26"/>
      <c r="BN633" s="20"/>
      <c r="BO633" s="20"/>
    </row>
    <row r="634" spans="1:67" ht="48" hidden="1" x14ac:dyDescent="0.2">
      <c r="A634" s="18" t="s">
        <v>248</v>
      </c>
      <c r="B634" s="20"/>
      <c r="C634" s="21" t="s">
        <v>2069</v>
      </c>
      <c r="D634" s="18" t="s">
        <v>124</v>
      </c>
      <c r="E634" s="18" t="s">
        <v>183</v>
      </c>
      <c r="F634" s="19">
        <v>1</v>
      </c>
      <c r="G634" s="19">
        <v>0</v>
      </c>
      <c r="H634" s="19">
        <v>0</v>
      </c>
      <c r="I634" s="20"/>
      <c r="J634" s="21" t="s">
        <v>1077</v>
      </c>
      <c r="K634" s="43"/>
      <c r="L634" s="21" t="s">
        <v>1938</v>
      </c>
      <c r="M634" s="25"/>
      <c r="N634" s="24">
        <f t="shared" si="209"/>
        <v>1986</v>
      </c>
      <c r="O634" s="25">
        <v>31776</v>
      </c>
      <c r="P634" s="23" t="s">
        <v>75</v>
      </c>
      <c r="Q634" s="23" t="s">
        <v>75</v>
      </c>
      <c r="R634" s="23" t="s">
        <v>75</v>
      </c>
      <c r="S634" s="23" t="s">
        <v>75</v>
      </c>
      <c r="T634" s="23" t="s">
        <v>75</v>
      </c>
      <c r="U634" s="23" t="s">
        <v>75</v>
      </c>
      <c r="V634" s="26">
        <v>1</v>
      </c>
      <c r="W634" s="19">
        <f t="shared" si="210"/>
        <v>0</v>
      </c>
      <c r="X634" s="19">
        <f t="shared" si="211"/>
        <v>0</v>
      </c>
      <c r="Y634" s="19">
        <f t="shared" si="212"/>
        <v>0</v>
      </c>
      <c r="Z634" s="26">
        <v>-1</v>
      </c>
      <c r="AA634" s="19">
        <v>-2</v>
      </c>
      <c r="AB634" s="26">
        <v>0</v>
      </c>
      <c r="AC634" s="26">
        <v>0</v>
      </c>
      <c r="AD634" s="26">
        <v>1</v>
      </c>
      <c r="AE634" s="26">
        <v>0</v>
      </c>
      <c r="AF634" s="26">
        <v>0</v>
      </c>
      <c r="AG634" s="26">
        <v>0</v>
      </c>
      <c r="AH634" s="26">
        <v>0</v>
      </c>
      <c r="AI634" s="26">
        <v>0</v>
      </c>
      <c r="AJ634" s="18" t="s">
        <v>128</v>
      </c>
      <c r="AK634" s="18" t="s">
        <v>76</v>
      </c>
      <c r="AL634" s="21" t="s">
        <v>1935</v>
      </c>
      <c r="AM634" s="19">
        <f t="shared" si="213"/>
        <v>3</v>
      </c>
      <c r="AN634" s="26">
        <v>1</v>
      </c>
      <c r="AO634" s="26">
        <v>1</v>
      </c>
      <c r="AP634" s="26">
        <v>1</v>
      </c>
      <c r="AQ634" s="26">
        <v>1</v>
      </c>
      <c r="AR634" s="26">
        <v>1</v>
      </c>
      <c r="AS634" s="26">
        <v>0</v>
      </c>
      <c r="AT634" s="19">
        <v>-2</v>
      </c>
      <c r="AU634" s="26">
        <v>-3</v>
      </c>
      <c r="AV634" s="26">
        <v>0</v>
      </c>
      <c r="AW634" s="26">
        <v>0</v>
      </c>
      <c r="AX634" s="19">
        <v>0</v>
      </c>
      <c r="AY634" s="19">
        <v>0</v>
      </c>
      <c r="AZ634" s="26">
        <v>1</v>
      </c>
      <c r="BA634" s="26">
        <v>1</v>
      </c>
      <c r="BB634" s="26">
        <v>-1</v>
      </c>
      <c r="BC634" s="26">
        <v>1</v>
      </c>
      <c r="BD634" s="28"/>
      <c r="BE634" s="20"/>
      <c r="BF634" s="18" t="s">
        <v>1936</v>
      </c>
      <c r="BG634" s="20"/>
      <c r="BH634" s="26"/>
      <c r="BI634" s="26">
        <v>1</v>
      </c>
      <c r="BJ634" s="26">
        <v>0</v>
      </c>
      <c r="BK634" s="26"/>
      <c r="BL634" s="26"/>
      <c r="BM634" s="26"/>
      <c r="BN634" s="20"/>
      <c r="BO634" s="20"/>
    </row>
    <row r="635" spans="1:67" ht="48" hidden="1" x14ac:dyDescent="0.2">
      <c r="A635" s="18" t="s">
        <v>248</v>
      </c>
      <c r="B635" s="20"/>
      <c r="C635" s="21" t="s">
        <v>2070</v>
      </c>
      <c r="D635" s="18" t="s">
        <v>124</v>
      </c>
      <c r="E635" s="18" t="s">
        <v>183</v>
      </c>
      <c r="F635" s="19">
        <v>1</v>
      </c>
      <c r="G635" s="19">
        <v>0</v>
      </c>
      <c r="H635" s="19">
        <v>0</v>
      </c>
      <c r="I635" s="20"/>
      <c r="J635" s="21" t="s">
        <v>1077</v>
      </c>
      <c r="K635" s="43"/>
      <c r="L635" s="21" t="s">
        <v>1938</v>
      </c>
      <c r="M635" s="25"/>
      <c r="N635" s="24">
        <f t="shared" si="209"/>
        <v>1986</v>
      </c>
      <c r="O635" s="25">
        <v>31776</v>
      </c>
      <c r="P635" s="23" t="s">
        <v>75</v>
      </c>
      <c r="Q635" s="23" t="s">
        <v>75</v>
      </c>
      <c r="R635" s="23" t="s">
        <v>75</v>
      </c>
      <c r="S635" s="23" t="s">
        <v>75</v>
      </c>
      <c r="T635" s="23" t="s">
        <v>75</v>
      </c>
      <c r="U635" s="23" t="s">
        <v>75</v>
      </c>
      <c r="V635" s="26">
        <v>1</v>
      </c>
      <c r="W635" s="19">
        <f t="shared" si="210"/>
        <v>0</v>
      </c>
      <c r="X635" s="19">
        <f t="shared" si="211"/>
        <v>0</v>
      </c>
      <c r="Y635" s="19">
        <f t="shared" si="212"/>
        <v>0</v>
      </c>
      <c r="Z635" s="26">
        <v>-1</v>
      </c>
      <c r="AA635" s="19">
        <v>-2</v>
      </c>
      <c r="AB635" s="26">
        <v>0</v>
      </c>
      <c r="AC635" s="26">
        <v>0</v>
      </c>
      <c r="AD635" s="26">
        <v>1</v>
      </c>
      <c r="AE635" s="26">
        <v>0</v>
      </c>
      <c r="AF635" s="26">
        <v>0</v>
      </c>
      <c r="AG635" s="26">
        <v>0</v>
      </c>
      <c r="AH635" s="26">
        <v>0</v>
      </c>
      <c r="AI635" s="26">
        <v>0</v>
      </c>
      <c r="AJ635" s="18" t="s">
        <v>128</v>
      </c>
      <c r="AK635" s="18" t="s">
        <v>76</v>
      </c>
      <c r="AL635" s="21" t="s">
        <v>1935</v>
      </c>
      <c r="AM635" s="19">
        <f t="shared" si="213"/>
        <v>3</v>
      </c>
      <c r="AN635" s="26">
        <v>1</v>
      </c>
      <c r="AO635" s="26">
        <v>1</v>
      </c>
      <c r="AP635" s="26">
        <v>1</v>
      </c>
      <c r="AQ635" s="26">
        <v>1</v>
      </c>
      <c r="AR635" s="26">
        <v>1</v>
      </c>
      <c r="AS635" s="26">
        <v>0</v>
      </c>
      <c r="AT635" s="19">
        <v>-2</v>
      </c>
      <c r="AU635" s="26">
        <v>-3</v>
      </c>
      <c r="AV635" s="26">
        <v>0</v>
      </c>
      <c r="AW635" s="26">
        <v>0</v>
      </c>
      <c r="AX635" s="19">
        <v>0</v>
      </c>
      <c r="AY635" s="19">
        <v>0</v>
      </c>
      <c r="AZ635" s="26">
        <v>1</v>
      </c>
      <c r="BA635" s="26">
        <v>1</v>
      </c>
      <c r="BB635" s="26">
        <v>-1</v>
      </c>
      <c r="BC635" s="26">
        <v>1</v>
      </c>
      <c r="BD635" s="28"/>
      <c r="BE635" s="20"/>
      <c r="BF635" s="18" t="s">
        <v>1936</v>
      </c>
      <c r="BG635" s="20"/>
      <c r="BH635" s="26"/>
      <c r="BI635" s="26">
        <v>1</v>
      </c>
      <c r="BJ635" s="26">
        <v>0</v>
      </c>
      <c r="BK635" s="26"/>
      <c r="BL635" s="26"/>
      <c r="BM635" s="26"/>
      <c r="BN635" s="20"/>
      <c r="BO635" s="20"/>
    </row>
    <row r="636" spans="1:67" ht="48" hidden="1" x14ac:dyDescent="0.2">
      <c r="A636" s="18" t="s">
        <v>248</v>
      </c>
      <c r="B636" s="20"/>
      <c r="C636" s="21" t="s">
        <v>2071</v>
      </c>
      <c r="D636" s="18" t="s">
        <v>124</v>
      </c>
      <c r="E636" s="18" t="s">
        <v>183</v>
      </c>
      <c r="F636" s="19">
        <v>1</v>
      </c>
      <c r="G636" s="19">
        <v>0</v>
      </c>
      <c r="H636" s="19">
        <v>0</v>
      </c>
      <c r="I636" s="20"/>
      <c r="J636" s="21" t="s">
        <v>1077</v>
      </c>
      <c r="K636" s="43"/>
      <c r="L636" s="21" t="s">
        <v>1938</v>
      </c>
      <c r="M636" s="25"/>
      <c r="N636" s="24">
        <f t="shared" si="209"/>
        <v>1986</v>
      </c>
      <c r="O636" s="25">
        <v>31776</v>
      </c>
      <c r="P636" s="23" t="s">
        <v>75</v>
      </c>
      <c r="Q636" s="23" t="s">
        <v>75</v>
      </c>
      <c r="R636" s="23" t="s">
        <v>75</v>
      </c>
      <c r="S636" s="23" t="s">
        <v>75</v>
      </c>
      <c r="T636" s="23" t="s">
        <v>75</v>
      </c>
      <c r="U636" s="23" t="s">
        <v>75</v>
      </c>
      <c r="V636" s="26">
        <v>1</v>
      </c>
      <c r="W636" s="19">
        <f t="shared" si="210"/>
        <v>0</v>
      </c>
      <c r="X636" s="19">
        <f t="shared" si="211"/>
        <v>0</v>
      </c>
      <c r="Y636" s="19">
        <f t="shared" si="212"/>
        <v>0</v>
      </c>
      <c r="Z636" s="26">
        <v>-1</v>
      </c>
      <c r="AA636" s="19">
        <v>-2</v>
      </c>
      <c r="AB636" s="26">
        <v>0</v>
      </c>
      <c r="AC636" s="26">
        <v>0</v>
      </c>
      <c r="AD636" s="26">
        <v>1</v>
      </c>
      <c r="AE636" s="26">
        <v>0</v>
      </c>
      <c r="AF636" s="26">
        <v>0</v>
      </c>
      <c r="AG636" s="26">
        <v>0</v>
      </c>
      <c r="AH636" s="26">
        <v>0</v>
      </c>
      <c r="AI636" s="26">
        <v>0</v>
      </c>
      <c r="AJ636" s="18" t="s">
        <v>128</v>
      </c>
      <c r="AK636" s="18" t="s">
        <v>76</v>
      </c>
      <c r="AL636" s="21" t="s">
        <v>1935</v>
      </c>
      <c r="AM636" s="19">
        <f t="shared" si="213"/>
        <v>3</v>
      </c>
      <c r="AN636" s="26">
        <v>1</v>
      </c>
      <c r="AO636" s="26">
        <v>1</v>
      </c>
      <c r="AP636" s="26">
        <v>1</v>
      </c>
      <c r="AQ636" s="26">
        <v>1</v>
      </c>
      <c r="AR636" s="26">
        <v>1</v>
      </c>
      <c r="AS636" s="26">
        <v>0</v>
      </c>
      <c r="AT636" s="19">
        <v>-2</v>
      </c>
      <c r="AU636" s="26">
        <v>-3</v>
      </c>
      <c r="AV636" s="26">
        <v>0</v>
      </c>
      <c r="AW636" s="26">
        <v>0</v>
      </c>
      <c r="AX636" s="19">
        <v>0</v>
      </c>
      <c r="AY636" s="19">
        <v>0</v>
      </c>
      <c r="AZ636" s="26">
        <v>1</v>
      </c>
      <c r="BA636" s="26">
        <v>1</v>
      </c>
      <c r="BB636" s="26">
        <v>-1</v>
      </c>
      <c r="BC636" s="26">
        <v>1</v>
      </c>
      <c r="BD636" s="28"/>
      <c r="BE636" s="20"/>
      <c r="BF636" s="18" t="s">
        <v>1936</v>
      </c>
      <c r="BG636" s="20"/>
      <c r="BH636" s="26"/>
      <c r="BI636" s="26">
        <v>1</v>
      </c>
      <c r="BJ636" s="26">
        <v>0</v>
      </c>
      <c r="BK636" s="26"/>
      <c r="BL636" s="26"/>
      <c r="BM636" s="26"/>
      <c r="BN636" s="20"/>
      <c r="BO636" s="20"/>
    </row>
    <row r="637" spans="1:67" ht="48" hidden="1" x14ac:dyDescent="0.2">
      <c r="A637" s="18" t="s">
        <v>248</v>
      </c>
      <c r="B637" s="20"/>
      <c r="C637" s="21" t="s">
        <v>2072</v>
      </c>
      <c r="D637" s="18" t="s">
        <v>124</v>
      </c>
      <c r="E637" s="18" t="s">
        <v>183</v>
      </c>
      <c r="F637" s="19">
        <v>1</v>
      </c>
      <c r="G637" s="19">
        <v>0</v>
      </c>
      <c r="H637" s="19">
        <v>0</v>
      </c>
      <c r="I637" s="20"/>
      <c r="J637" s="21" t="s">
        <v>1077</v>
      </c>
      <c r="K637" s="43"/>
      <c r="L637" s="21" t="s">
        <v>1938</v>
      </c>
      <c r="M637" s="25"/>
      <c r="N637" s="24">
        <f t="shared" si="209"/>
        <v>1986</v>
      </c>
      <c r="O637" s="25">
        <v>31776</v>
      </c>
      <c r="P637" s="23" t="s">
        <v>75</v>
      </c>
      <c r="Q637" s="23" t="s">
        <v>75</v>
      </c>
      <c r="R637" s="23" t="s">
        <v>75</v>
      </c>
      <c r="S637" s="23" t="s">
        <v>75</v>
      </c>
      <c r="T637" s="23" t="s">
        <v>75</v>
      </c>
      <c r="U637" s="23" t="s">
        <v>75</v>
      </c>
      <c r="V637" s="26">
        <v>1</v>
      </c>
      <c r="W637" s="19">
        <f t="shared" si="210"/>
        <v>0</v>
      </c>
      <c r="X637" s="19">
        <f t="shared" si="211"/>
        <v>0</v>
      </c>
      <c r="Y637" s="19">
        <f t="shared" si="212"/>
        <v>0</v>
      </c>
      <c r="Z637" s="26">
        <v>-1</v>
      </c>
      <c r="AA637" s="19">
        <v>-2</v>
      </c>
      <c r="AB637" s="26">
        <v>0</v>
      </c>
      <c r="AC637" s="26">
        <v>0</v>
      </c>
      <c r="AD637" s="26">
        <v>1</v>
      </c>
      <c r="AE637" s="26">
        <v>0</v>
      </c>
      <c r="AF637" s="26">
        <v>0</v>
      </c>
      <c r="AG637" s="26">
        <v>0</v>
      </c>
      <c r="AH637" s="26">
        <v>0</v>
      </c>
      <c r="AI637" s="26">
        <v>0</v>
      </c>
      <c r="AJ637" s="18" t="s">
        <v>128</v>
      </c>
      <c r="AK637" s="18" t="s">
        <v>76</v>
      </c>
      <c r="AL637" s="21" t="s">
        <v>1935</v>
      </c>
      <c r="AM637" s="19">
        <f t="shared" si="213"/>
        <v>3</v>
      </c>
      <c r="AN637" s="26">
        <v>1</v>
      </c>
      <c r="AO637" s="26">
        <v>1</v>
      </c>
      <c r="AP637" s="26">
        <v>1</v>
      </c>
      <c r="AQ637" s="26">
        <v>1</v>
      </c>
      <c r="AR637" s="26">
        <v>1</v>
      </c>
      <c r="AS637" s="26">
        <v>0</v>
      </c>
      <c r="AT637" s="19">
        <v>-2</v>
      </c>
      <c r="AU637" s="26">
        <v>-3</v>
      </c>
      <c r="AV637" s="26">
        <v>0</v>
      </c>
      <c r="AW637" s="26">
        <v>0</v>
      </c>
      <c r="AX637" s="19">
        <v>0</v>
      </c>
      <c r="AY637" s="19">
        <v>0</v>
      </c>
      <c r="AZ637" s="26">
        <v>1</v>
      </c>
      <c r="BA637" s="26">
        <v>1</v>
      </c>
      <c r="BB637" s="26">
        <v>-1</v>
      </c>
      <c r="BC637" s="26">
        <v>1</v>
      </c>
      <c r="BD637" s="28"/>
      <c r="BE637" s="20"/>
      <c r="BF637" s="18" t="s">
        <v>1936</v>
      </c>
      <c r="BG637" s="20"/>
      <c r="BH637" s="26"/>
      <c r="BI637" s="26">
        <v>1</v>
      </c>
      <c r="BJ637" s="26">
        <v>0</v>
      </c>
      <c r="BK637" s="26"/>
      <c r="BL637" s="26"/>
      <c r="BM637" s="26"/>
      <c r="BN637" s="20"/>
      <c r="BO637" s="20"/>
    </row>
    <row r="638" spans="1:67" ht="48" hidden="1" x14ac:dyDescent="0.2">
      <c r="A638" s="18" t="s">
        <v>248</v>
      </c>
      <c r="B638" s="20"/>
      <c r="C638" s="21" t="s">
        <v>2073</v>
      </c>
      <c r="D638" s="18" t="s">
        <v>124</v>
      </c>
      <c r="E638" s="18" t="s">
        <v>183</v>
      </c>
      <c r="F638" s="19">
        <v>1</v>
      </c>
      <c r="G638" s="19">
        <v>0</v>
      </c>
      <c r="H638" s="19">
        <v>0</v>
      </c>
      <c r="I638" s="20"/>
      <c r="J638" s="21" t="s">
        <v>1077</v>
      </c>
      <c r="K638" s="43"/>
      <c r="L638" s="21" t="s">
        <v>1938</v>
      </c>
      <c r="M638" s="25"/>
      <c r="N638" s="24">
        <f t="shared" si="209"/>
        <v>1986</v>
      </c>
      <c r="O638" s="25">
        <v>31776</v>
      </c>
      <c r="P638" s="23" t="s">
        <v>75</v>
      </c>
      <c r="Q638" s="23" t="s">
        <v>75</v>
      </c>
      <c r="R638" s="23" t="s">
        <v>75</v>
      </c>
      <c r="S638" s="23" t="s">
        <v>75</v>
      </c>
      <c r="T638" s="23" t="s">
        <v>75</v>
      </c>
      <c r="U638" s="23" t="s">
        <v>75</v>
      </c>
      <c r="V638" s="26">
        <v>1</v>
      </c>
      <c r="W638" s="19">
        <f t="shared" si="210"/>
        <v>0</v>
      </c>
      <c r="X638" s="19">
        <f t="shared" si="211"/>
        <v>0</v>
      </c>
      <c r="Y638" s="19">
        <f t="shared" si="212"/>
        <v>0</v>
      </c>
      <c r="Z638" s="26">
        <v>-1</v>
      </c>
      <c r="AA638" s="19">
        <v>-2</v>
      </c>
      <c r="AB638" s="26">
        <v>0</v>
      </c>
      <c r="AC638" s="26">
        <v>0</v>
      </c>
      <c r="AD638" s="26">
        <v>1</v>
      </c>
      <c r="AE638" s="26">
        <v>0</v>
      </c>
      <c r="AF638" s="26">
        <v>0</v>
      </c>
      <c r="AG638" s="26">
        <v>0</v>
      </c>
      <c r="AH638" s="26">
        <v>0</v>
      </c>
      <c r="AI638" s="26">
        <v>0</v>
      </c>
      <c r="AJ638" s="18" t="s">
        <v>128</v>
      </c>
      <c r="AK638" s="18" t="s">
        <v>76</v>
      </c>
      <c r="AL638" s="21" t="s">
        <v>1935</v>
      </c>
      <c r="AM638" s="19">
        <f t="shared" si="213"/>
        <v>3</v>
      </c>
      <c r="AN638" s="26">
        <v>1</v>
      </c>
      <c r="AO638" s="26">
        <v>1</v>
      </c>
      <c r="AP638" s="26">
        <v>1</v>
      </c>
      <c r="AQ638" s="26">
        <v>1</v>
      </c>
      <c r="AR638" s="26">
        <v>1</v>
      </c>
      <c r="AS638" s="26">
        <v>0</v>
      </c>
      <c r="AT638" s="19">
        <v>-2</v>
      </c>
      <c r="AU638" s="26">
        <v>-3</v>
      </c>
      <c r="AV638" s="26">
        <v>0</v>
      </c>
      <c r="AW638" s="26">
        <v>0</v>
      </c>
      <c r="AX638" s="19">
        <v>0</v>
      </c>
      <c r="AY638" s="19">
        <v>0</v>
      </c>
      <c r="AZ638" s="26">
        <v>1</v>
      </c>
      <c r="BA638" s="26">
        <v>1</v>
      </c>
      <c r="BB638" s="26">
        <v>-1</v>
      </c>
      <c r="BC638" s="26">
        <v>1</v>
      </c>
      <c r="BD638" s="28"/>
      <c r="BE638" s="20"/>
      <c r="BF638" s="18" t="s">
        <v>1936</v>
      </c>
      <c r="BG638" s="20"/>
      <c r="BH638" s="26"/>
      <c r="BI638" s="26">
        <v>1</v>
      </c>
      <c r="BJ638" s="26">
        <v>0</v>
      </c>
      <c r="BK638" s="26"/>
      <c r="BL638" s="26"/>
      <c r="BM638" s="26"/>
      <c r="BN638" s="20"/>
      <c r="BO638" s="20"/>
    </row>
    <row r="639" spans="1:67" ht="48" hidden="1" x14ac:dyDescent="0.2">
      <c r="A639" s="18" t="s">
        <v>248</v>
      </c>
      <c r="B639" s="20"/>
      <c r="C639" s="21" t="s">
        <v>2074</v>
      </c>
      <c r="D639" s="18" t="s">
        <v>124</v>
      </c>
      <c r="E639" s="18" t="s">
        <v>183</v>
      </c>
      <c r="F639" s="19">
        <v>1</v>
      </c>
      <c r="G639" s="19">
        <v>0</v>
      </c>
      <c r="H639" s="19">
        <v>0</v>
      </c>
      <c r="I639" s="20"/>
      <c r="J639" s="21" t="s">
        <v>1077</v>
      </c>
      <c r="K639" s="43"/>
      <c r="L639" s="21" t="s">
        <v>1938</v>
      </c>
      <c r="M639" s="25"/>
      <c r="N639" s="24">
        <f t="shared" si="209"/>
        <v>1986</v>
      </c>
      <c r="O639" s="25">
        <v>31776</v>
      </c>
      <c r="P639" s="23" t="s">
        <v>75</v>
      </c>
      <c r="Q639" s="23" t="s">
        <v>75</v>
      </c>
      <c r="R639" s="23" t="s">
        <v>75</v>
      </c>
      <c r="S639" s="23" t="s">
        <v>75</v>
      </c>
      <c r="T639" s="23" t="s">
        <v>75</v>
      </c>
      <c r="U639" s="23" t="s">
        <v>75</v>
      </c>
      <c r="V639" s="26">
        <v>1</v>
      </c>
      <c r="W639" s="19">
        <f t="shared" si="210"/>
        <v>0</v>
      </c>
      <c r="X639" s="19">
        <f t="shared" si="211"/>
        <v>0</v>
      </c>
      <c r="Y639" s="19">
        <f t="shared" si="212"/>
        <v>0</v>
      </c>
      <c r="Z639" s="26">
        <v>-1</v>
      </c>
      <c r="AA639" s="19">
        <v>-2</v>
      </c>
      <c r="AB639" s="26">
        <v>0</v>
      </c>
      <c r="AC639" s="26">
        <v>0</v>
      </c>
      <c r="AD639" s="26">
        <v>1</v>
      </c>
      <c r="AE639" s="26">
        <v>0</v>
      </c>
      <c r="AF639" s="26">
        <v>0</v>
      </c>
      <c r="AG639" s="26">
        <v>0</v>
      </c>
      <c r="AH639" s="26">
        <v>0</v>
      </c>
      <c r="AI639" s="26">
        <v>0</v>
      </c>
      <c r="AJ639" s="18" t="s">
        <v>128</v>
      </c>
      <c r="AK639" s="18" t="s">
        <v>76</v>
      </c>
      <c r="AL639" s="21" t="s">
        <v>1935</v>
      </c>
      <c r="AM639" s="19">
        <f t="shared" si="213"/>
        <v>3</v>
      </c>
      <c r="AN639" s="26">
        <v>1</v>
      </c>
      <c r="AO639" s="26">
        <v>1</v>
      </c>
      <c r="AP639" s="26">
        <v>1</v>
      </c>
      <c r="AQ639" s="26">
        <v>1</v>
      </c>
      <c r="AR639" s="26">
        <v>1</v>
      </c>
      <c r="AS639" s="26">
        <v>0</v>
      </c>
      <c r="AT639" s="19">
        <v>-2</v>
      </c>
      <c r="AU639" s="26">
        <v>-3</v>
      </c>
      <c r="AV639" s="26">
        <v>0</v>
      </c>
      <c r="AW639" s="26">
        <v>0</v>
      </c>
      <c r="AX639" s="19">
        <v>0</v>
      </c>
      <c r="AY639" s="19">
        <v>0</v>
      </c>
      <c r="AZ639" s="26">
        <v>1</v>
      </c>
      <c r="BA639" s="26">
        <v>1</v>
      </c>
      <c r="BB639" s="26">
        <v>-1</v>
      </c>
      <c r="BC639" s="26">
        <v>1</v>
      </c>
      <c r="BD639" s="28"/>
      <c r="BE639" s="20"/>
      <c r="BF639" s="18" t="s">
        <v>1936</v>
      </c>
      <c r="BG639" s="20"/>
      <c r="BH639" s="26"/>
      <c r="BI639" s="26">
        <v>1</v>
      </c>
      <c r="BJ639" s="26">
        <v>0</v>
      </c>
      <c r="BK639" s="26"/>
      <c r="BL639" s="26"/>
      <c r="BM639" s="26"/>
      <c r="BN639" s="20"/>
      <c r="BO639" s="20"/>
    </row>
    <row r="640" spans="1:67" ht="48" hidden="1" x14ac:dyDescent="0.2">
      <c r="A640" s="18" t="s">
        <v>248</v>
      </c>
      <c r="B640" s="20"/>
      <c r="C640" s="21" t="s">
        <v>2075</v>
      </c>
      <c r="D640" s="18" t="s">
        <v>124</v>
      </c>
      <c r="E640" s="18" t="s">
        <v>183</v>
      </c>
      <c r="F640" s="19">
        <v>1</v>
      </c>
      <c r="G640" s="19">
        <v>0</v>
      </c>
      <c r="H640" s="19">
        <v>0</v>
      </c>
      <c r="I640" s="20"/>
      <c r="J640" s="21" t="s">
        <v>1077</v>
      </c>
      <c r="K640" s="43"/>
      <c r="L640" s="21" t="s">
        <v>1938</v>
      </c>
      <c r="M640" s="25"/>
      <c r="N640" s="24">
        <f t="shared" si="209"/>
        <v>1986</v>
      </c>
      <c r="O640" s="25">
        <v>31776</v>
      </c>
      <c r="P640" s="23" t="s">
        <v>75</v>
      </c>
      <c r="Q640" s="23" t="s">
        <v>75</v>
      </c>
      <c r="R640" s="23" t="s">
        <v>75</v>
      </c>
      <c r="S640" s="23" t="s">
        <v>75</v>
      </c>
      <c r="T640" s="23" t="s">
        <v>75</v>
      </c>
      <c r="U640" s="23" t="s">
        <v>75</v>
      </c>
      <c r="V640" s="26">
        <v>1</v>
      </c>
      <c r="W640" s="19">
        <f t="shared" si="210"/>
        <v>0</v>
      </c>
      <c r="X640" s="19">
        <f t="shared" si="211"/>
        <v>0</v>
      </c>
      <c r="Y640" s="19">
        <f t="shared" si="212"/>
        <v>0</v>
      </c>
      <c r="Z640" s="26">
        <v>-1</v>
      </c>
      <c r="AA640" s="19">
        <v>-2</v>
      </c>
      <c r="AB640" s="26">
        <v>0</v>
      </c>
      <c r="AC640" s="26">
        <v>0</v>
      </c>
      <c r="AD640" s="26">
        <v>1</v>
      </c>
      <c r="AE640" s="26">
        <v>0</v>
      </c>
      <c r="AF640" s="26">
        <v>0</v>
      </c>
      <c r="AG640" s="26">
        <v>0</v>
      </c>
      <c r="AH640" s="26">
        <v>0</v>
      </c>
      <c r="AI640" s="26">
        <v>0</v>
      </c>
      <c r="AJ640" s="18" t="s">
        <v>128</v>
      </c>
      <c r="AK640" s="18" t="s">
        <v>76</v>
      </c>
      <c r="AL640" s="21" t="s">
        <v>1935</v>
      </c>
      <c r="AM640" s="19">
        <f t="shared" si="213"/>
        <v>3</v>
      </c>
      <c r="AN640" s="26">
        <v>1</v>
      </c>
      <c r="AO640" s="26">
        <v>1</v>
      </c>
      <c r="AP640" s="26">
        <v>1</v>
      </c>
      <c r="AQ640" s="26">
        <v>1</v>
      </c>
      <c r="AR640" s="26">
        <v>1</v>
      </c>
      <c r="AS640" s="26">
        <v>0</v>
      </c>
      <c r="AT640" s="19">
        <v>-2</v>
      </c>
      <c r="AU640" s="26">
        <v>-3</v>
      </c>
      <c r="AV640" s="26">
        <v>0</v>
      </c>
      <c r="AW640" s="26">
        <v>0</v>
      </c>
      <c r="AX640" s="19">
        <v>0</v>
      </c>
      <c r="AY640" s="19">
        <v>0</v>
      </c>
      <c r="AZ640" s="26">
        <v>1</v>
      </c>
      <c r="BA640" s="26">
        <v>1</v>
      </c>
      <c r="BB640" s="26">
        <v>-1</v>
      </c>
      <c r="BC640" s="26">
        <v>1</v>
      </c>
      <c r="BD640" s="28"/>
      <c r="BE640" s="20"/>
      <c r="BF640" s="18" t="s">
        <v>1936</v>
      </c>
      <c r="BG640" s="20"/>
      <c r="BH640" s="26"/>
      <c r="BI640" s="26">
        <v>1</v>
      </c>
      <c r="BJ640" s="26">
        <v>0</v>
      </c>
      <c r="BK640" s="26"/>
      <c r="BL640" s="26"/>
      <c r="BM640" s="26"/>
      <c r="BN640" s="20"/>
      <c r="BO640" s="20"/>
    </row>
    <row r="641" spans="1:67" ht="64" hidden="1" x14ac:dyDescent="0.2">
      <c r="A641" s="17" t="s">
        <v>78</v>
      </c>
      <c r="B641" s="42"/>
      <c r="C641" s="64" t="s">
        <v>2422</v>
      </c>
      <c r="D641" s="18" t="s">
        <v>409</v>
      </c>
      <c r="E641" s="18" t="s">
        <v>302</v>
      </c>
      <c r="F641" s="19">
        <v>1</v>
      </c>
      <c r="G641" s="19">
        <v>0</v>
      </c>
      <c r="H641" s="19">
        <v>0</v>
      </c>
      <c r="I641" s="20"/>
      <c r="J641" s="21" t="s">
        <v>472</v>
      </c>
      <c r="K641" s="22" t="s">
        <v>2311</v>
      </c>
      <c r="L641" s="18" t="s">
        <v>2312</v>
      </c>
      <c r="M641" s="25"/>
      <c r="N641" s="24">
        <f t="shared" si="209"/>
        <v>1992</v>
      </c>
      <c r="O641" s="25">
        <v>33604</v>
      </c>
      <c r="P641" s="23" t="s">
        <v>75</v>
      </c>
      <c r="Q641" s="23" t="s">
        <v>75</v>
      </c>
      <c r="R641" s="23" t="s">
        <v>75</v>
      </c>
      <c r="S641" s="23" t="s">
        <v>75</v>
      </c>
      <c r="T641" s="23" t="s">
        <v>75</v>
      </c>
      <c r="U641" s="23" t="s">
        <v>75</v>
      </c>
      <c r="V641" s="26">
        <v>1</v>
      </c>
      <c r="W641" s="19">
        <f t="shared" si="210"/>
        <v>0</v>
      </c>
      <c r="X641" s="19">
        <f t="shared" si="211"/>
        <v>0</v>
      </c>
      <c r="Y641" s="19">
        <f t="shared" si="212"/>
        <v>0</v>
      </c>
      <c r="Z641" s="26">
        <v>-1</v>
      </c>
      <c r="AA641" s="19">
        <v>-2</v>
      </c>
      <c r="AB641" s="26">
        <v>0</v>
      </c>
      <c r="AC641" s="26">
        <v>1</v>
      </c>
      <c r="AD641" s="26">
        <v>0</v>
      </c>
      <c r="AE641" s="26">
        <v>0</v>
      </c>
      <c r="AF641" s="26">
        <v>0</v>
      </c>
      <c r="AG641" s="19">
        <v>0</v>
      </c>
      <c r="AH641" s="26">
        <v>1</v>
      </c>
      <c r="AI641" s="26">
        <v>0</v>
      </c>
      <c r="AJ641" s="18" t="s">
        <v>97</v>
      </c>
      <c r="AK641" s="18" t="s">
        <v>77</v>
      </c>
      <c r="AL641" s="21" t="s">
        <v>2313</v>
      </c>
      <c r="AM641" s="19">
        <v>4</v>
      </c>
      <c r="AN641" s="26">
        <v>-1</v>
      </c>
      <c r="AO641" s="26">
        <v>-1</v>
      </c>
      <c r="AP641" s="26">
        <v>-1</v>
      </c>
      <c r="AQ641" s="26">
        <v>-1</v>
      </c>
      <c r="AR641" s="26">
        <v>-1</v>
      </c>
      <c r="AS641" s="26">
        <v>0</v>
      </c>
      <c r="AT641" s="19">
        <v>-2</v>
      </c>
      <c r="AU641" s="26">
        <v>-3</v>
      </c>
      <c r="AV641" s="26">
        <v>0</v>
      </c>
      <c r="AW641" s="26">
        <v>0</v>
      </c>
      <c r="AX641" s="19">
        <v>0</v>
      </c>
      <c r="AY641" s="19">
        <v>0</v>
      </c>
      <c r="AZ641" s="26">
        <v>1</v>
      </c>
      <c r="BA641" s="26">
        <v>1</v>
      </c>
      <c r="BB641" s="26">
        <v>-1</v>
      </c>
      <c r="BC641" s="26">
        <v>-1</v>
      </c>
      <c r="BD641" s="28"/>
      <c r="BE641" s="20"/>
      <c r="BF641" s="26"/>
      <c r="BG641" s="26"/>
      <c r="BH641" s="26"/>
      <c r="BI641" s="26">
        <v>1</v>
      </c>
      <c r="BJ641" s="26">
        <v>-1</v>
      </c>
      <c r="BK641" s="26"/>
      <c r="BL641" s="26"/>
      <c r="BM641" s="26"/>
      <c r="BN641" s="20"/>
      <c r="BO641" s="20"/>
    </row>
    <row r="642" spans="1:67" ht="64" hidden="1" x14ac:dyDescent="0.2">
      <c r="A642" s="17" t="s">
        <v>3373</v>
      </c>
      <c r="B642" s="42"/>
      <c r="C642" s="64" t="s">
        <v>2422</v>
      </c>
      <c r="D642" s="384" t="s">
        <v>2875</v>
      </c>
      <c r="E642" s="384" t="s">
        <v>210</v>
      </c>
      <c r="F642" s="19">
        <v>1</v>
      </c>
      <c r="G642" s="19">
        <v>1</v>
      </c>
      <c r="H642" s="19">
        <v>1</v>
      </c>
      <c r="I642" s="20"/>
      <c r="J642" s="375" t="s">
        <v>472</v>
      </c>
      <c r="K642" s="22"/>
      <c r="L642" s="375" t="s">
        <v>3384</v>
      </c>
      <c r="M642" s="512">
        <v>1992</v>
      </c>
      <c r="N642" s="24">
        <v>2008</v>
      </c>
      <c r="O642" s="508">
        <v>39448</v>
      </c>
      <c r="P642" s="404" t="s">
        <v>75</v>
      </c>
      <c r="Q642" s="404" t="s">
        <v>75</v>
      </c>
      <c r="R642" s="404" t="s">
        <v>75</v>
      </c>
      <c r="S642" s="404" t="s">
        <v>75</v>
      </c>
      <c r="T642" s="404" t="s">
        <v>75</v>
      </c>
      <c r="U642" s="404" t="s">
        <v>75</v>
      </c>
      <c r="V642" s="19">
        <v>1</v>
      </c>
      <c r="W642" s="19">
        <v>0</v>
      </c>
      <c r="X642" s="19">
        <v>0</v>
      </c>
      <c r="Y642" s="19">
        <v>0</v>
      </c>
      <c r="Z642" s="19">
        <v>-1</v>
      </c>
      <c r="AA642" s="19">
        <v>-2</v>
      </c>
      <c r="AB642" s="26">
        <v>0</v>
      </c>
      <c r="AC642" s="26">
        <v>0</v>
      </c>
      <c r="AD642" s="68">
        <v>1</v>
      </c>
      <c r="AE642" s="26">
        <v>0</v>
      </c>
      <c r="AF642" s="26">
        <v>0</v>
      </c>
      <c r="AG642" s="19">
        <v>0</v>
      </c>
      <c r="AH642" s="26">
        <v>-1</v>
      </c>
      <c r="AI642" s="19">
        <v>0</v>
      </c>
      <c r="AJ642" s="384" t="s">
        <v>97</v>
      </c>
      <c r="AK642" s="384" t="s">
        <v>139</v>
      </c>
      <c r="AL642" s="375" t="s">
        <v>3603</v>
      </c>
      <c r="AM642" s="19">
        <v>5</v>
      </c>
      <c r="AN642" s="26">
        <v>-2</v>
      </c>
      <c r="AO642" s="26">
        <v>-2</v>
      </c>
      <c r="AP642" s="26">
        <v>-2</v>
      </c>
      <c r="AQ642" s="26">
        <v>-2</v>
      </c>
      <c r="AR642" s="26">
        <v>-2</v>
      </c>
      <c r="AS642" s="26">
        <v>0</v>
      </c>
      <c r="AT642" s="19">
        <v>-2</v>
      </c>
      <c r="AU642" s="26">
        <v>-3</v>
      </c>
      <c r="AV642" s="26">
        <v>0</v>
      </c>
      <c r="AW642" s="26">
        <v>0</v>
      </c>
      <c r="AX642" s="19">
        <v>0</v>
      </c>
      <c r="AY642" s="19">
        <v>0</v>
      </c>
      <c r="AZ642" s="26">
        <v>-1</v>
      </c>
      <c r="BA642" s="26">
        <v>-1</v>
      </c>
      <c r="BB642" s="26">
        <v>-1</v>
      </c>
      <c r="BC642" s="26">
        <v>-1</v>
      </c>
      <c r="BD642" s="28"/>
      <c r="BE642" s="20"/>
      <c r="BF642" s="26"/>
      <c r="BG642" s="26"/>
      <c r="BH642" s="26"/>
      <c r="BI642" s="26"/>
      <c r="BJ642" s="26"/>
      <c r="BK642" s="26"/>
      <c r="BL642" s="26"/>
      <c r="BM642" s="26"/>
      <c r="BN642" s="20"/>
      <c r="BO642" s="20"/>
    </row>
    <row r="643" spans="1:67" ht="48" hidden="1" x14ac:dyDescent="0.2">
      <c r="A643" s="18" t="s">
        <v>248</v>
      </c>
      <c r="B643" s="20"/>
      <c r="C643" s="21" t="s">
        <v>2076</v>
      </c>
      <c r="D643" s="18" t="s">
        <v>124</v>
      </c>
      <c r="E643" s="18" t="s">
        <v>183</v>
      </c>
      <c r="F643" s="19">
        <v>1</v>
      </c>
      <c r="G643" s="19">
        <v>0</v>
      </c>
      <c r="H643" s="19">
        <v>0</v>
      </c>
      <c r="I643" s="20"/>
      <c r="J643" s="21" t="s">
        <v>1077</v>
      </c>
      <c r="K643" s="43"/>
      <c r="L643" s="21" t="s">
        <v>1938</v>
      </c>
      <c r="M643" s="25"/>
      <c r="N643" s="24">
        <f t="shared" ref="N643:N653" si="214">YEAR(IF(AND(O643&lt;&gt;"NA",O643&lt;&gt;""),O643,IF(AND(P643&lt;&gt;"NA",P643&lt;&gt;""),P643,IF(AND(Q643&lt;&gt;"NA",Q643&lt;&gt;""),Q643,IF(AND(R643&lt;&gt;"NA",R643&lt;&gt;""),R643,S643)))))</f>
        <v>1986</v>
      </c>
      <c r="O643" s="25">
        <v>31776</v>
      </c>
      <c r="P643" s="23" t="s">
        <v>75</v>
      </c>
      <c r="Q643" s="23" t="s">
        <v>75</v>
      </c>
      <c r="R643" s="23" t="s">
        <v>75</v>
      </c>
      <c r="S643" s="23" t="s">
        <v>75</v>
      </c>
      <c r="T643" s="23" t="s">
        <v>75</v>
      </c>
      <c r="U643" s="23" t="s">
        <v>75</v>
      </c>
      <c r="V643" s="26">
        <v>1</v>
      </c>
      <c r="W643" s="19">
        <f t="shared" ref="W643:W653" si="215">IF(OR(AND(Q643&lt;&gt;"NA",Q643&lt;&gt;""),AND(S643&lt;&gt;"NA",S643&lt;&gt;""),AND(T643&lt;&gt;"NA",T643&lt;&gt;"")),1,0)</f>
        <v>0</v>
      </c>
      <c r="X643" s="19">
        <f t="shared" ref="X643:X653" si="216">IF(OR(AND(S643&lt;&gt;"NA",S643&lt;&gt;""),Y643=1),1,0)</f>
        <v>0</v>
      </c>
      <c r="Y643" s="19">
        <f t="shared" ref="Y643:Y653" si="217">IF(AND(T643&lt;&gt;"NA",T643&lt;&gt;""),1,0)</f>
        <v>0</v>
      </c>
      <c r="Z643" s="26">
        <v>-1</v>
      </c>
      <c r="AA643" s="19">
        <v>-2</v>
      </c>
      <c r="AB643" s="26">
        <v>0</v>
      </c>
      <c r="AC643" s="26">
        <v>0</v>
      </c>
      <c r="AD643" s="26">
        <v>1</v>
      </c>
      <c r="AE643" s="26">
        <v>0</v>
      </c>
      <c r="AF643" s="26">
        <v>0</v>
      </c>
      <c r="AG643" s="26">
        <v>0</v>
      </c>
      <c r="AH643" s="26">
        <v>0</v>
      </c>
      <c r="AI643" s="26">
        <v>0</v>
      </c>
      <c r="AJ643" s="18" t="s">
        <v>128</v>
      </c>
      <c r="AK643" s="18" t="s">
        <v>76</v>
      </c>
      <c r="AL643" s="21" t="s">
        <v>1935</v>
      </c>
      <c r="AM643" s="19">
        <f t="shared" ref="AM643:AM652" si="218">IF(AND(AN643=1,AO643=1),3,IF(AND(AN643=1,OR(AO643=0,AO643=-1)),1,IF(AND(OR(AN643=0,AN643=-1),AO643=1),2,IF(AND(AN643=0,AN643=-1),OR(AO643=0,AO643=-1),4))))</f>
        <v>3</v>
      </c>
      <c r="AN643" s="26">
        <v>1</v>
      </c>
      <c r="AO643" s="26">
        <v>1</v>
      </c>
      <c r="AP643" s="26">
        <v>1</v>
      </c>
      <c r="AQ643" s="26">
        <v>1</v>
      </c>
      <c r="AR643" s="26">
        <v>1</v>
      </c>
      <c r="AS643" s="26">
        <v>0</v>
      </c>
      <c r="AT643" s="19">
        <v>-2</v>
      </c>
      <c r="AU643" s="26">
        <v>-3</v>
      </c>
      <c r="AV643" s="26">
        <v>0</v>
      </c>
      <c r="AW643" s="26">
        <v>0</v>
      </c>
      <c r="AX643" s="19">
        <v>0</v>
      </c>
      <c r="AY643" s="19">
        <v>0</v>
      </c>
      <c r="AZ643" s="26">
        <v>1</v>
      </c>
      <c r="BA643" s="26">
        <v>1</v>
      </c>
      <c r="BB643" s="26">
        <v>-1</v>
      </c>
      <c r="BC643" s="26">
        <v>1</v>
      </c>
      <c r="BD643" s="28"/>
      <c r="BE643" s="20"/>
      <c r="BF643" s="18" t="s">
        <v>1936</v>
      </c>
      <c r="BG643" s="20"/>
      <c r="BH643" s="26"/>
      <c r="BI643" s="26">
        <v>1</v>
      </c>
      <c r="BJ643" s="26">
        <v>0</v>
      </c>
      <c r="BK643" s="26"/>
      <c r="BL643" s="26"/>
      <c r="BM643" s="26"/>
      <c r="BN643" s="20"/>
      <c r="BO643" s="20"/>
    </row>
    <row r="644" spans="1:67" ht="48" hidden="1" x14ac:dyDescent="0.2">
      <c r="A644" s="18" t="s">
        <v>248</v>
      </c>
      <c r="B644" s="20"/>
      <c r="C644" s="21" t="s">
        <v>2077</v>
      </c>
      <c r="D644" s="18" t="s">
        <v>124</v>
      </c>
      <c r="E644" s="18" t="s">
        <v>183</v>
      </c>
      <c r="F644" s="19">
        <v>1</v>
      </c>
      <c r="G644" s="19">
        <v>0</v>
      </c>
      <c r="H644" s="19">
        <v>0</v>
      </c>
      <c r="I644" s="20"/>
      <c r="J644" s="21" t="s">
        <v>1077</v>
      </c>
      <c r="K644" s="43"/>
      <c r="L644" s="21" t="s">
        <v>1938</v>
      </c>
      <c r="M644" s="25"/>
      <c r="N644" s="24">
        <f t="shared" si="214"/>
        <v>1986</v>
      </c>
      <c r="O644" s="25">
        <v>31776</v>
      </c>
      <c r="P644" s="23" t="s">
        <v>75</v>
      </c>
      <c r="Q644" s="23" t="s">
        <v>75</v>
      </c>
      <c r="R644" s="23" t="s">
        <v>75</v>
      </c>
      <c r="S644" s="23" t="s">
        <v>75</v>
      </c>
      <c r="T644" s="23" t="s">
        <v>75</v>
      </c>
      <c r="U644" s="23" t="s">
        <v>75</v>
      </c>
      <c r="V644" s="26">
        <v>1</v>
      </c>
      <c r="W644" s="19">
        <f t="shared" si="215"/>
        <v>0</v>
      </c>
      <c r="X644" s="19">
        <f t="shared" si="216"/>
        <v>0</v>
      </c>
      <c r="Y644" s="19">
        <f t="shared" si="217"/>
        <v>0</v>
      </c>
      <c r="Z644" s="26">
        <v>-1</v>
      </c>
      <c r="AA644" s="19">
        <v>-2</v>
      </c>
      <c r="AB644" s="26">
        <v>0</v>
      </c>
      <c r="AC644" s="26">
        <v>0</v>
      </c>
      <c r="AD644" s="26">
        <v>1</v>
      </c>
      <c r="AE644" s="26">
        <v>0</v>
      </c>
      <c r="AF644" s="26">
        <v>0</v>
      </c>
      <c r="AG644" s="26">
        <v>0</v>
      </c>
      <c r="AH644" s="26">
        <v>0</v>
      </c>
      <c r="AI644" s="26">
        <v>0</v>
      </c>
      <c r="AJ644" s="18" t="s">
        <v>128</v>
      </c>
      <c r="AK644" s="18" t="s">
        <v>76</v>
      </c>
      <c r="AL644" s="21" t="s">
        <v>1935</v>
      </c>
      <c r="AM644" s="19">
        <f t="shared" si="218"/>
        <v>3</v>
      </c>
      <c r="AN644" s="26">
        <v>1</v>
      </c>
      <c r="AO644" s="26">
        <v>1</v>
      </c>
      <c r="AP644" s="26">
        <v>1</v>
      </c>
      <c r="AQ644" s="26">
        <v>1</v>
      </c>
      <c r="AR644" s="26">
        <v>1</v>
      </c>
      <c r="AS644" s="26">
        <v>0</v>
      </c>
      <c r="AT644" s="19">
        <v>-2</v>
      </c>
      <c r="AU644" s="26">
        <v>-3</v>
      </c>
      <c r="AV644" s="26">
        <v>0</v>
      </c>
      <c r="AW644" s="26">
        <v>0</v>
      </c>
      <c r="AX644" s="19">
        <v>0</v>
      </c>
      <c r="AY644" s="19">
        <v>0</v>
      </c>
      <c r="AZ644" s="26">
        <v>1</v>
      </c>
      <c r="BA644" s="26">
        <v>1</v>
      </c>
      <c r="BB644" s="26">
        <v>-1</v>
      </c>
      <c r="BC644" s="26">
        <v>1</v>
      </c>
      <c r="BD644" s="28"/>
      <c r="BE644" s="20"/>
      <c r="BF644" s="18" t="s">
        <v>1936</v>
      </c>
      <c r="BG644" s="20"/>
      <c r="BH644" s="26"/>
      <c r="BI644" s="26">
        <v>1</v>
      </c>
      <c r="BJ644" s="26">
        <v>0</v>
      </c>
      <c r="BK644" s="26"/>
      <c r="BL644" s="26"/>
      <c r="BM644" s="26"/>
      <c r="BN644" s="20"/>
      <c r="BO644" s="20"/>
    </row>
    <row r="645" spans="1:67" ht="48" hidden="1" x14ac:dyDescent="0.2">
      <c r="A645" s="18" t="s">
        <v>248</v>
      </c>
      <c r="B645" s="20"/>
      <c r="C645" s="21" t="s">
        <v>2078</v>
      </c>
      <c r="D645" s="18" t="s">
        <v>124</v>
      </c>
      <c r="E645" s="18" t="s">
        <v>183</v>
      </c>
      <c r="F645" s="19">
        <v>1</v>
      </c>
      <c r="G645" s="19">
        <v>0</v>
      </c>
      <c r="H645" s="19">
        <v>0</v>
      </c>
      <c r="I645" s="20"/>
      <c r="J645" s="21" t="s">
        <v>1077</v>
      </c>
      <c r="K645" s="43"/>
      <c r="L645" s="21" t="s">
        <v>1938</v>
      </c>
      <c r="M645" s="25"/>
      <c r="N645" s="24">
        <f t="shared" si="214"/>
        <v>1986</v>
      </c>
      <c r="O645" s="25">
        <v>31776</v>
      </c>
      <c r="P645" s="23" t="s">
        <v>75</v>
      </c>
      <c r="Q645" s="23" t="s">
        <v>75</v>
      </c>
      <c r="R645" s="23" t="s">
        <v>75</v>
      </c>
      <c r="S645" s="23" t="s">
        <v>75</v>
      </c>
      <c r="T645" s="23" t="s">
        <v>75</v>
      </c>
      <c r="U645" s="23" t="s">
        <v>75</v>
      </c>
      <c r="V645" s="26">
        <v>1</v>
      </c>
      <c r="W645" s="19">
        <f t="shared" si="215"/>
        <v>0</v>
      </c>
      <c r="X645" s="19">
        <f t="shared" si="216"/>
        <v>0</v>
      </c>
      <c r="Y645" s="19">
        <f t="shared" si="217"/>
        <v>0</v>
      </c>
      <c r="Z645" s="26">
        <v>-1</v>
      </c>
      <c r="AA645" s="19">
        <v>-2</v>
      </c>
      <c r="AB645" s="26">
        <v>0</v>
      </c>
      <c r="AC645" s="26">
        <v>0</v>
      </c>
      <c r="AD645" s="26">
        <v>1</v>
      </c>
      <c r="AE645" s="26">
        <v>0</v>
      </c>
      <c r="AF645" s="26">
        <v>0</v>
      </c>
      <c r="AG645" s="26">
        <v>0</v>
      </c>
      <c r="AH645" s="26">
        <v>0</v>
      </c>
      <c r="AI645" s="26">
        <v>0</v>
      </c>
      <c r="AJ645" s="18" t="s">
        <v>128</v>
      </c>
      <c r="AK645" s="18" t="s">
        <v>76</v>
      </c>
      <c r="AL645" s="21" t="s">
        <v>1935</v>
      </c>
      <c r="AM645" s="19">
        <f t="shared" si="218"/>
        <v>3</v>
      </c>
      <c r="AN645" s="26">
        <v>1</v>
      </c>
      <c r="AO645" s="26">
        <v>1</v>
      </c>
      <c r="AP645" s="26">
        <v>1</v>
      </c>
      <c r="AQ645" s="26">
        <v>1</v>
      </c>
      <c r="AR645" s="26">
        <v>1</v>
      </c>
      <c r="AS645" s="26">
        <v>0</v>
      </c>
      <c r="AT645" s="19">
        <v>-2</v>
      </c>
      <c r="AU645" s="26">
        <v>-3</v>
      </c>
      <c r="AV645" s="26">
        <v>0</v>
      </c>
      <c r="AW645" s="26">
        <v>0</v>
      </c>
      <c r="AX645" s="19">
        <v>0</v>
      </c>
      <c r="AY645" s="19">
        <v>0</v>
      </c>
      <c r="AZ645" s="26">
        <v>1</v>
      </c>
      <c r="BA645" s="26">
        <v>1</v>
      </c>
      <c r="BB645" s="26">
        <v>-1</v>
      </c>
      <c r="BC645" s="26">
        <v>1</v>
      </c>
      <c r="BD645" s="28"/>
      <c r="BE645" s="20"/>
      <c r="BF645" s="18" t="s">
        <v>1936</v>
      </c>
      <c r="BG645" s="20"/>
      <c r="BH645" s="26"/>
      <c r="BI645" s="26">
        <v>1</v>
      </c>
      <c r="BJ645" s="26">
        <v>0</v>
      </c>
      <c r="BK645" s="26"/>
      <c r="BL645" s="26"/>
      <c r="BM645" s="26"/>
      <c r="BN645" s="20"/>
      <c r="BO645" s="20"/>
    </row>
    <row r="646" spans="1:67" ht="48" hidden="1" x14ac:dyDescent="0.2">
      <c r="A646" s="18" t="s">
        <v>248</v>
      </c>
      <c r="B646" s="20"/>
      <c r="C646" s="21" t="s">
        <v>2079</v>
      </c>
      <c r="D646" s="18" t="s">
        <v>124</v>
      </c>
      <c r="E646" s="18" t="s">
        <v>183</v>
      </c>
      <c r="F646" s="19">
        <v>1</v>
      </c>
      <c r="G646" s="19">
        <v>0</v>
      </c>
      <c r="H646" s="19">
        <v>0</v>
      </c>
      <c r="I646" s="20"/>
      <c r="J646" s="21" t="s">
        <v>1077</v>
      </c>
      <c r="K646" s="43"/>
      <c r="L646" s="21" t="s">
        <v>1938</v>
      </c>
      <c r="M646" s="25"/>
      <c r="N646" s="24">
        <f t="shared" si="214"/>
        <v>1986</v>
      </c>
      <c r="O646" s="25">
        <v>31776</v>
      </c>
      <c r="P646" s="23" t="s">
        <v>3621</v>
      </c>
      <c r="Q646" s="23" t="s">
        <v>75</v>
      </c>
      <c r="R646" s="23" t="s">
        <v>75</v>
      </c>
      <c r="S646" s="23" t="s">
        <v>75</v>
      </c>
      <c r="T646" s="23" t="s">
        <v>75</v>
      </c>
      <c r="U646" s="23" t="s">
        <v>75</v>
      </c>
      <c r="V646" s="26">
        <v>1</v>
      </c>
      <c r="W646" s="19">
        <f t="shared" si="215"/>
        <v>0</v>
      </c>
      <c r="X646" s="19">
        <f t="shared" si="216"/>
        <v>0</v>
      </c>
      <c r="Y646" s="19">
        <f t="shared" si="217"/>
        <v>0</v>
      </c>
      <c r="Z646" s="26">
        <v>-1</v>
      </c>
      <c r="AA646" s="19">
        <v>-2</v>
      </c>
      <c r="AB646" s="26">
        <v>0</v>
      </c>
      <c r="AC646" s="26">
        <v>0</v>
      </c>
      <c r="AD646" s="26">
        <v>1</v>
      </c>
      <c r="AE646" s="26">
        <v>0</v>
      </c>
      <c r="AF646" s="26">
        <v>0</v>
      </c>
      <c r="AG646" s="26">
        <v>0</v>
      </c>
      <c r="AH646" s="26">
        <v>0</v>
      </c>
      <c r="AI646" s="26">
        <v>0</v>
      </c>
      <c r="AJ646" s="18" t="s">
        <v>128</v>
      </c>
      <c r="AK646" s="18" t="s">
        <v>76</v>
      </c>
      <c r="AL646" s="21" t="s">
        <v>1935</v>
      </c>
      <c r="AM646" s="19">
        <f t="shared" si="218"/>
        <v>3</v>
      </c>
      <c r="AN646" s="26">
        <v>1</v>
      </c>
      <c r="AO646" s="26">
        <v>1</v>
      </c>
      <c r="AP646" s="26">
        <v>1</v>
      </c>
      <c r="AQ646" s="26">
        <v>1</v>
      </c>
      <c r="AR646" s="26">
        <v>1</v>
      </c>
      <c r="AS646" s="26">
        <v>0</v>
      </c>
      <c r="AT646" s="19">
        <v>-2</v>
      </c>
      <c r="AU646" s="26">
        <v>-3</v>
      </c>
      <c r="AV646" s="26">
        <v>0</v>
      </c>
      <c r="AW646" s="26">
        <v>0</v>
      </c>
      <c r="AX646" s="19">
        <v>0</v>
      </c>
      <c r="AY646" s="19">
        <v>0</v>
      </c>
      <c r="AZ646" s="26">
        <v>1</v>
      </c>
      <c r="BA646" s="26">
        <v>1</v>
      </c>
      <c r="BB646" s="26">
        <v>-1</v>
      </c>
      <c r="BC646" s="26">
        <v>1</v>
      </c>
      <c r="BD646" s="28"/>
      <c r="BE646" s="20"/>
      <c r="BF646" s="18" t="s">
        <v>1936</v>
      </c>
      <c r="BG646" s="20"/>
      <c r="BH646" s="26"/>
      <c r="BI646" s="26">
        <v>1</v>
      </c>
      <c r="BJ646" s="26">
        <v>0</v>
      </c>
      <c r="BK646" s="26"/>
      <c r="BL646" s="26"/>
      <c r="BM646" s="26"/>
      <c r="BN646" s="20"/>
      <c r="BO646" s="20"/>
    </row>
    <row r="647" spans="1:67" ht="48" hidden="1" x14ac:dyDescent="0.2">
      <c r="A647" s="18" t="s">
        <v>248</v>
      </c>
      <c r="B647" s="20"/>
      <c r="C647" s="21" t="s">
        <v>2080</v>
      </c>
      <c r="D647" s="18" t="s">
        <v>124</v>
      </c>
      <c r="E647" s="18" t="s">
        <v>183</v>
      </c>
      <c r="F647" s="19">
        <v>1</v>
      </c>
      <c r="G647" s="19">
        <v>0</v>
      </c>
      <c r="H647" s="19">
        <v>0</v>
      </c>
      <c r="I647" s="20"/>
      <c r="J647" s="21" t="s">
        <v>1077</v>
      </c>
      <c r="K647" s="43"/>
      <c r="L647" s="21" t="s">
        <v>1938</v>
      </c>
      <c r="M647" s="25"/>
      <c r="N647" s="24">
        <f t="shared" si="214"/>
        <v>1986</v>
      </c>
      <c r="O647" s="25">
        <v>31776</v>
      </c>
      <c r="P647" s="23" t="s">
        <v>75</v>
      </c>
      <c r="Q647" s="23" t="s">
        <v>75</v>
      </c>
      <c r="R647" s="23" t="s">
        <v>75</v>
      </c>
      <c r="S647" s="23" t="s">
        <v>75</v>
      </c>
      <c r="T647" s="23" t="s">
        <v>75</v>
      </c>
      <c r="U647" s="23" t="s">
        <v>75</v>
      </c>
      <c r="V647" s="26">
        <v>1</v>
      </c>
      <c r="W647" s="19">
        <f t="shared" si="215"/>
        <v>0</v>
      </c>
      <c r="X647" s="19">
        <f t="shared" si="216"/>
        <v>0</v>
      </c>
      <c r="Y647" s="19">
        <f t="shared" si="217"/>
        <v>0</v>
      </c>
      <c r="Z647" s="26">
        <v>-1</v>
      </c>
      <c r="AA647" s="19">
        <v>-2</v>
      </c>
      <c r="AB647" s="26">
        <v>0</v>
      </c>
      <c r="AC647" s="26">
        <v>0</v>
      </c>
      <c r="AD647" s="26">
        <v>1</v>
      </c>
      <c r="AE647" s="26">
        <v>0</v>
      </c>
      <c r="AF647" s="26">
        <v>0</v>
      </c>
      <c r="AG647" s="26">
        <v>0</v>
      </c>
      <c r="AH647" s="26">
        <v>0</v>
      </c>
      <c r="AI647" s="26">
        <v>0</v>
      </c>
      <c r="AJ647" s="18" t="s">
        <v>128</v>
      </c>
      <c r="AK647" s="18" t="s">
        <v>76</v>
      </c>
      <c r="AL647" s="21" t="s">
        <v>1935</v>
      </c>
      <c r="AM647" s="19">
        <f t="shared" si="218"/>
        <v>3</v>
      </c>
      <c r="AN647" s="26">
        <v>1</v>
      </c>
      <c r="AO647" s="26">
        <v>1</v>
      </c>
      <c r="AP647" s="26">
        <v>1</v>
      </c>
      <c r="AQ647" s="26">
        <v>1</v>
      </c>
      <c r="AR647" s="26">
        <v>1</v>
      </c>
      <c r="AS647" s="26">
        <v>0</v>
      </c>
      <c r="AT647" s="19">
        <v>-2</v>
      </c>
      <c r="AU647" s="26">
        <v>-3</v>
      </c>
      <c r="AV647" s="26">
        <v>0</v>
      </c>
      <c r="AW647" s="26">
        <v>0</v>
      </c>
      <c r="AX647" s="19">
        <v>0</v>
      </c>
      <c r="AY647" s="19">
        <v>0</v>
      </c>
      <c r="AZ647" s="26">
        <v>1</v>
      </c>
      <c r="BA647" s="26">
        <v>1</v>
      </c>
      <c r="BB647" s="26">
        <v>-1</v>
      </c>
      <c r="BC647" s="26">
        <v>1</v>
      </c>
      <c r="BD647" s="28"/>
      <c r="BE647" s="20"/>
      <c r="BF647" s="18" t="s">
        <v>1936</v>
      </c>
      <c r="BG647" s="20"/>
      <c r="BH647" s="26"/>
      <c r="BI647" s="26">
        <v>1</v>
      </c>
      <c r="BJ647" s="26">
        <v>0</v>
      </c>
      <c r="BK647" s="26"/>
      <c r="BL647" s="26"/>
      <c r="BM647" s="26"/>
      <c r="BN647" s="20"/>
      <c r="BO647" s="20"/>
    </row>
    <row r="648" spans="1:67" ht="48" hidden="1" x14ac:dyDescent="0.2">
      <c r="A648" s="18" t="s">
        <v>248</v>
      </c>
      <c r="B648" s="20"/>
      <c r="C648" s="21" t="s">
        <v>2081</v>
      </c>
      <c r="D648" s="18" t="s">
        <v>124</v>
      </c>
      <c r="E648" s="18" t="s">
        <v>183</v>
      </c>
      <c r="F648" s="19">
        <v>1</v>
      </c>
      <c r="G648" s="19">
        <v>0</v>
      </c>
      <c r="H648" s="19">
        <v>0</v>
      </c>
      <c r="I648" s="20"/>
      <c r="J648" s="21" t="s">
        <v>1077</v>
      </c>
      <c r="K648" s="43"/>
      <c r="L648" s="21" t="s">
        <v>1938</v>
      </c>
      <c r="M648" s="25"/>
      <c r="N648" s="24">
        <f t="shared" si="214"/>
        <v>1986</v>
      </c>
      <c r="O648" s="25">
        <v>31776</v>
      </c>
      <c r="P648" s="23" t="s">
        <v>75</v>
      </c>
      <c r="Q648" s="23" t="s">
        <v>75</v>
      </c>
      <c r="R648" s="23" t="s">
        <v>75</v>
      </c>
      <c r="S648" s="23" t="s">
        <v>75</v>
      </c>
      <c r="T648" s="23" t="s">
        <v>75</v>
      </c>
      <c r="U648" s="23" t="s">
        <v>75</v>
      </c>
      <c r="V648" s="26">
        <v>1</v>
      </c>
      <c r="W648" s="19">
        <f t="shared" si="215"/>
        <v>0</v>
      </c>
      <c r="X648" s="19">
        <f t="shared" si="216"/>
        <v>0</v>
      </c>
      <c r="Y648" s="19">
        <f t="shared" si="217"/>
        <v>0</v>
      </c>
      <c r="Z648" s="26">
        <v>-1</v>
      </c>
      <c r="AA648" s="19">
        <v>-2</v>
      </c>
      <c r="AB648" s="26">
        <v>0</v>
      </c>
      <c r="AC648" s="26">
        <v>0</v>
      </c>
      <c r="AD648" s="26">
        <v>1</v>
      </c>
      <c r="AE648" s="26">
        <v>0</v>
      </c>
      <c r="AF648" s="26">
        <v>0</v>
      </c>
      <c r="AG648" s="26">
        <v>0</v>
      </c>
      <c r="AH648" s="26">
        <v>0</v>
      </c>
      <c r="AI648" s="26">
        <v>0</v>
      </c>
      <c r="AJ648" s="18" t="s">
        <v>128</v>
      </c>
      <c r="AK648" s="18" t="s">
        <v>76</v>
      </c>
      <c r="AL648" s="21" t="s">
        <v>1935</v>
      </c>
      <c r="AM648" s="19">
        <f t="shared" si="218"/>
        <v>3</v>
      </c>
      <c r="AN648" s="26">
        <v>1</v>
      </c>
      <c r="AO648" s="26">
        <v>1</v>
      </c>
      <c r="AP648" s="26">
        <v>1</v>
      </c>
      <c r="AQ648" s="26">
        <v>1</v>
      </c>
      <c r="AR648" s="26">
        <v>1</v>
      </c>
      <c r="AS648" s="26">
        <v>0</v>
      </c>
      <c r="AT648" s="19">
        <v>-2</v>
      </c>
      <c r="AU648" s="26">
        <v>-3</v>
      </c>
      <c r="AV648" s="26">
        <v>0</v>
      </c>
      <c r="AW648" s="26">
        <v>0</v>
      </c>
      <c r="AX648" s="19">
        <v>0</v>
      </c>
      <c r="AY648" s="19">
        <v>0</v>
      </c>
      <c r="AZ648" s="26">
        <v>1</v>
      </c>
      <c r="BA648" s="26">
        <v>1</v>
      </c>
      <c r="BB648" s="26">
        <v>-1</v>
      </c>
      <c r="BC648" s="26">
        <v>1</v>
      </c>
      <c r="BD648" s="28"/>
      <c r="BE648" s="20"/>
      <c r="BF648" s="18" t="s">
        <v>1936</v>
      </c>
      <c r="BG648" s="20"/>
      <c r="BH648" s="26"/>
      <c r="BI648" s="26">
        <v>1</v>
      </c>
      <c r="BJ648" s="26">
        <v>0</v>
      </c>
      <c r="BK648" s="26"/>
      <c r="BL648" s="26"/>
      <c r="BM648" s="26"/>
      <c r="BN648" s="20"/>
      <c r="BO648" s="20"/>
    </row>
    <row r="649" spans="1:67" ht="48" hidden="1" x14ac:dyDescent="0.2">
      <c r="A649" s="18" t="s">
        <v>248</v>
      </c>
      <c r="B649" s="20"/>
      <c r="C649" s="21" t="s">
        <v>2082</v>
      </c>
      <c r="D649" s="18" t="s">
        <v>124</v>
      </c>
      <c r="E649" s="18" t="s">
        <v>183</v>
      </c>
      <c r="F649" s="19">
        <v>1</v>
      </c>
      <c r="G649" s="19">
        <v>0</v>
      </c>
      <c r="H649" s="19">
        <v>0</v>
      </c>
      <c r="I649" s="20"/>
      <c r="J649" s="21" t="s">
        <v>1077</v>
      </c>
      <c r="K649" s="43"/>
      <c r="L649" s="21" t="s">
        <v>1938</v>
      </c>
      <c r="M649" s="25"/>
      <c r="N649" s="24">
        <f t="shared" si="214"/>
        <v>1986</v>
      </c>
      <c r="O649" s="25">
        <v>31776</v>
      </c>
      <c r="P649" s="23" t="s">
        <v>75</v>
      </c>
      <c r="Q649" s="23" t="s">
        <v>75</v>
      </c>
      <c r="R649" s="23" t="s">
        <v>75</v>
      </c>
      <c r="S649" s="23" t="s">
        <v>75</v>
      </c>
      <c r="T649" s="23" t="s">
        <v>75</v>
      </c>
      <c r="U649" s="23" t="s">
        <v>75</v>
      </c>
      <c r="V649" s="26">
        <v>1</v>
      </c>
      <c r="W649" s="19">
        <f t="shared" si="215"/>
        <v>0</v>
      </c>
      <c r="X649" s="19">
        <f t="shared" si="216"/>
        <v>0</v>
      </c>
      <c r="Y649" s="19">
        <f t="shared" si="217"/>
        <v>0</v>
      </c>
      <c r="Z649" s="26">
        <v>-1</v>
      </c>
      <c r="AA649" s="19">
        <v>-2</v>
      </c>
      <c r="AB649" s="26">
        <v>0</v>
      </c>
      <c r="AC649" s="26">
        <v>0</v>
      </c>
      <c r="AD649" s="26">
        <v>1</v>
      </c>
      <c r="AE649" s="26">
        <v>0</v>
      </c>
      <c r="AF649" s="26">
        <v>0</v>
      </c>
      <c r="AG649" s="26">
        <v>0</v>
      </c>
      <c r="AH649" s="26">
        <v>0</v>
      </c>
      <c r="AI649" s="26">
        <v>0</v>
      </c>
      <c r="AJ649" s="18" t="s">
        <v>128</v>
      </c>
      <c r="AK649" s="18" t="s">
        <v>76</v>
      </c>
      <c r="AL649" s="21" t="s">
        <v>1935</v>
      </c>
      <c r="AM649" s="19">
        <f t="shared" si="218"/>
        <v>3</v>
      </c>
      <c r="AN649" s="26">
        <v>1</v>
      </c>
      <c r="AO649" s="26">
        <v>1</v>
      </c>
      <c r="AP649" s="26">
        <v>1</v>
      </c>
      <c r="AQ649" s="26">
        <v>1</v>
      </c>
      <c r="AR649" s="26">
        <v>1</v>
      </c>
      <c r="AS649" s="26">
        <v>0</v>
      </c>
      <c r="AT649" s="19">
        <v>-2</v>
      </c>
      <c r="AU649" s="26">
        <v>-3</v>
      </c>
      <c r="AV649" s="26">
        <v>0</v>
      </c>
      <c r="AW649" s="26">
        <v>0</v>
      </c>
      <c r="AX649" s="19">
        <v>0</v>
      </c>
      <c r="AY649" s="19">
        <v>0</v>
      </c>
      <c r="AZ649" s="26">
        <v>1</v>
      </c>
      <c r="BA649" s="26">
        <v>1</v>
      </c>
      <c r="BB649" s="26">
        <v>-1</v>
      </c>
      <c r="BC649" s="26">
        <v>1</v>
      </c>
      <c r="BD649" s="28"/>
      <c r="BE649" s="20"/>
      <c r="BF649" s="18" t="s">
        <v>1936</v>
      </c>
      <c r="BG649" s="20"/>
      <c r="BH649" s="26"/>
      <c r="BI649" s="26">
        <v>1</v>
      </c>
      <c r="BJ649" s="26">
        <v>0</v>
      </c>
      <c r="BK649" s="26"/>
      <c r="BL649" s="26"/>
      <c r="BM649" s="26"/>
      <c r="BN649" s="20"/>
      <c r="BO649" s="20"/>
    </row>
    <row r="650" spans="1:67" ht="48" hidden="1" x14ac:dyDescent="0.2">
      <c r="A650" s="18" t="s">
        <v>248</v>
      </c>
      <c r="B650" s="20"/>
      <c r="C650" s="21" t="s">
        <v>2083</v>
      </c>
      <c r="D650" s="18" t="s">
        <v>124</v>
      </c>
      <c r="E650" s="18" t="s">
        <v>183</v>
      </c>
      <c r="F650" s="19">
        <v>1</v>
      </c>
      <c r="G650" s="19">
        <v>0</v>
      </c>
      <c r="H650" s="19">
        <v>0</v>
      </c>
      <c r="I650" s="20"/>
      <c r="J650" s="21" t="s">
        <v>1077</v>
      </c>
      <c r="K650" s="43"/>
      <c r="L650" s="21" t="s">
        <v>1938</v>
      </c>
      <c r="M650" s="25"/>
      <c r="N650" s="24">
        <f t="shared" si="214"/>
        <v>1986</v>
      </c>
      <c r="O650" s="25">
        <v>31776</v>
      </c>
      <c r="P650" s="23" t="s">
        <v>75</v>
      </c>
      <c r="Q650" s="23" t="s">
        <v>75</v>
      </c>
      <c r="R650" s="23" t="s">
        <v>75</v>
      </c>
      <c r="S650" s="23" t="s">
        <v>75</v>
      </c>
      <c r="T650" s="23" t="s">
        <v>75</v>
      </c>
      <c r="U650" s="23" t="s">
        <v>75</v>
      </c>
      <c r="V650" s="26">
        <v>1</v>
      </c>
      <c r="W650" s="19">
        <f t="shared" si="215"/>
        <v>0</v>
      </c>
      <c r="X650" s="19">
        <f t="shared" si="216"/>
        <v>0</v>
      </c>
      <c r="Y650" s="19">
        <f t="shared" si="217"/>
        <v>0</v>
      </c>
      <c r="Z650" s="26">
        <v>-1</v>
      </c>
      <c r="AA650" s="19">
        <v>-2</v>
      </c>
      <c r="AB650" s="26">
        <v>0</v>
      </c>
      <c r="AC650" s="26">
        <v>0</v>
      </c>
      <c r="AD650" s="26">
        <v>1</v>
      </c>
      <c r="AE650" s="26">
        <v>0</v>
      </c>
      <c r="AF650" s="26">
        <v>0</v>
      </c>
      <c r="AG650" s="26">
        <v>0</v>
      </c>
      <c r="AH650" s="26">
        <v>0</v>
      </c>
      <c r="AI650" s="26">
        <v>0</v>
      </c>
      <c r="AJ650" s="18" t="s">
        <v>128</v>
      </c>
      <c r="AK650" s="18" t="s">
        <v>76</v>
      </c>
      <c r="AL650" s="21" t="s">
        <v>1935</v>
      </c>
      <c r="AM650" s="19">
        <f t="shared" si="218"/>
        <v>3</v>
      </c>
      <c r="AN650" s="26">
        <v>1</v>
      </c>
      <c r="AO650" s="26">
        <v>1</v>
      </c>
      <c r="AP650" s="26">
        <v>1</v>
      </c>
      <c r="AQ650" s="26">
        <v>1</v>
      </c>
      <c r="AR650" s="26">
        <v>1</v>
      </c>
      <c r="AS650" s="26">
        <v>0</v>
      </c>
      <c r="AT650" s="19">
        <v>-2</v>
      </c>
      <c r="AU650" s="26">
        <v>-3</v>
      </c>
      <c r="AV650" s="26">
        <v>0</v>
      </c>
      <c r="AW650" s="26">
        <v>0</v>
      </c>
      <c r="AX650" s="19">
        <v>0</v>
      </c>
      <c r="AY650" s="19">
        <v>0</v>
      </c>
      <c r="AZ650" s="26">
        <v>1</v>
      </c>
      <c r="BA650" s="26">
        <v>1</v>
      </c>
      <c r="BB650" s="26">
        <v>-1</v>
      </c>
      <c r="BC650" s="26">
        <v>1</v>
      </c>
      <c r="BD650" s="28"/>
      <c r="BE650" s="20"/>
      <c r="BF650" s="18" t="s">
        <v>1936</v>
      </c>
      <c r="BG650" s="20"/>
      <c r="BH650" s="26"/>
      <c r="BI650" s="26">
        <v>1</v>
      </c>
      <c r="BJ650" s="26">
        <v>0</v>
      </c>
      <c r="BK650" s="26"/>
      <c r="BL650" s="26"/>
      <c r="BM650" s="26"/>
      <c r="BN650" s="20"/>
      <c r="BO650" s="20"/>
    </row>
    <row r="651" spans="1:67" ht="48" hidden="1" x14ac:dyDescent="0.2">
      <c r="A651" s="18" t="s">
        <v>248</v>
      </c>
      <c r="B651" s="20"/>
      <c r="C651" s="21" t="s">
        <v>2084</v>
      </c>
      <c r="D651" s="18" t="s">
        <v>124</v>
      </c>
      <c r="E651" s="18" t="s">
        <v>183</v>
      </c>
      <c r="F651" s="19">
        <v>1</v>
      </c>
      <c r="G651" s="19">
        <v>0</v>
      </c>
      <c r="H651" s="19">
        <v>0</v>
      </c>
      <c r="I651" s="20"/>
      <c r="J651" s="21" t="s">
        <v>1077</v>
      </c>
      <c r="K651" s="43"/>
      <c r="L651" s="21" t="s">
        <v>1938</v>
      </c>
      <c r="M651" s="25"/>
      <c r="N651" s="24">
        <f t="shared" si="214"/>
        <v>1986</v>
      </c>
      <c r="O651" s="25">
        <v>31776</v>
      </c>
      <c r="P651" s="23" t="s">
        <v>75</v>
      </c>
      <c r="Q651" s="23" t="s">
        <v>75</v>
      </c>
      <c r="R651" s="23" t="s">
        <v>75</v>
      </c>
      <c r="S651" s="23" t="s">
        <v>75</v>
      </c>
      <c r="T651" s="23" t="s">
        <v>75</v>
      </c>
      <c r="U651" s="23" t="s">
        <v>75</v>
      </c>
      <c r="V651" s="26">
        <v>1</v>
      </c>
      <c r="W651" s="19">
        <f t="shared" si="215"/>
        <v>0</v>
      </c>
      <c r="X651" s="19">
        <f t="shared" si="216"/>
        <v>0</v>
      </c>
      <c r="Y651" s="19">
        <f t="shared" si="217"/>
        <v>0</v>
      </c>
      <c r="Z651" s="26">
        <v>-1</v>
      </c>
      <c r="AA651" s="19">
        <v>-2</v>
      </c>
      <c r="AB651" s="26">
        <v>0</v>
      </c>
      <c r="AC651" s="26">
        <v>0</v>
      </c>
      <c r="AD651" s="26">
        <v>1</v>
      </c>
      <c r="AE651" s="26">
        <v>0</v>
      </c>
      <c r="AF651" s="26">
        <v>0</v>
      </c>
      <c r="AG651" s="26">
        <v>0</v>
      </c>
      <c r="AH651" s="26">
        <v>0</v>
      </c>
      <c r="AI651" s="26">
        <v>0</v>
      </c>
      <c r="AJ651" s="18" t="s">
        <v>128</v>
      </c>
      <c r="AK651" s="18" t="s">
        <v>76</v>
      </c>
      <c r="AL651" s="21" t="s">
        <v>1935</v>
      </c>
      <c r="AM651" s="19">
        <f t="shared" si="218"/>
        <v>3</v>
      </c>
      <c r="AN651" s="26">
        <v>1</v>
      </c>
      <c r="AO651" s="26">
        <v>1</v>
      </c>
      <c r="AP651" s="26">
        <v>1</v>
      </c>
      <c r="AQ651" s="26">
        <v>1</v>
      </c>
      <c r="AR651" s="26">
        <v>1</v>
      </c>
      <c r="AS651" s="26">
        <v>0</v>
      </c>
      <c r="AT651" s="19">
        <v>-2</v>
      </c>
      <c r="AU651" s="26">
        <v>-3</v>
      </c>
      <c r="AV651" s="26">
        <v>0</v>
      </c>
      <c r="AW651" s="26">
        <v>0</v>
      </c>
      <c r="AX651" s="19">
        <v>0</v>
      </c>
      <c r="AY651" s="19">
        <v>0</v>
      </c>
      <c r="AZ651" s="26">
        <v>1</v>
      </c>
      <c r="BA651" s="26">
        <v>1</v>
      </c>
      <c r="BB651" s="26">
        <v>-1</v>
      </c>
      <c r="BC651" s="26">
        <v>1</v>
      </c>
      <c r="BD651" s="28"/>
      <c r="BE651" s="20"/>
      <c r="BF651" s="18" t="s">
        <v>1936</v>
      </c>
      <c r="BG651" s="20"/>
      <c r="BH651" s="26"/>
      <c r="BI651" s="26">
        <v>1</v>
      </c>
      <c r="BJ651" s="26">
        <v>0</v>
      </c>
      <c r="BK651" s="26"/>
      <c r="BL651" s="26"/>
      <c r="BM651" s="26"/>
      <c r="BN651" s="20"/>
      <c r="BO651" s="20"/>
    </row>
    <row r="652" spans="1:67" ht="48" hidden="1" x14ac:dyDescent="0.2">
      <c r="A652" s="18" t="s">
        <v>248</v>
      </c>
      <c r="B652" s="20"/>
      <c r="C652" s="21" t="s">
        <v>2085</v>
      </c>
      <c r="D652" s="18" t="s">
        <v>124</v>
      </c>
      <c r="E652" s="18" t="s">
        <v>183</v>
      </c>
      <c r="F652" s="19">
        <v>1</v>
      </c>
      <c r="G652" s="19">
        <v>0</v>
      </c>
      <c r="H652" s="19">
        <v>0</v>
      </c>
      <c r="I652" s="20"/>
      <c r="J652" s="21" t="s">
        <v>1077</v>
      </c>
      <c r="K652" s="43"/>
      <c r="L652" s="21" t="s">
        <v>1938</v>
      </c>
      <c r="M652" s="25"/>
      <c r="N652" s="24">
        <f t="shared" si="214"/>
        <v>1986</v>
      </c>
      <c r="O652" s="25">
        <v>31776</v>
      </c>
      <c r="P652" s="23" t="s">
        <v>75</v>
      </c>
      <c r="Q652" s="23" t="s">
        <v>75</v>
      </c>
      <c r="R652" s="23" t="s">
        <v>75</v>
      </c>
      <c r="S652" s="23" t="s">
        <v>75</v>
      </c>
      <c r="T652" s="23" t="s">
        <v>75</v>
      </c>
      <c r="U652" s="23" t="s">
        <v>75</v>
      </c>
      <c r="V652" s="26">
        <v>1</v>
      </c>
      <c r="W652" s="19">
        <f t="shared" si="215"/>
        <v>0</v>
      </c>
      <c r="X652" s="19">
        <f t="shared" si="216"/>
        <v>0</v>
      </c>
      <c r="Y652" s="19">
        <f t="shared" si="217"/>
        <v>0</v>
      </c>
      <c r="Z652" s="26">
        <v>-1</v>
      </c>
      <c r="AA652" s="19">
        <v>-2</v>
      </c>
      <c r="AB652" s="26">
        <v>0</v>
      </c>
      <c r="AC652" s="26">
        <v>0</v>
      </c>
      <c r="AD652" s="26">
        <v>1</v>
      </c>
      <c r="AE652" s="26">
        <v>0</v>
      </c>
      <c r="AF652" s="26">
        <v>0</v>
      </c>
      <c r="AG652" s="26">
        <v>0</v>
      </c>
      <c r="AH652" s="26">
        <v>0</v>
      </c>
      <c r="AI652" s="26">
        <v>0</v>
      </c>
      <c r="AJ652" s="18" t="s">
        <v>128</v>
      </c>
      <c r="AK652" s="18" t="s">
        <v>76</v>
      </c>
      <c r="AL652" s="21" t="s">
        <v>1935</v>
      </c>
      <c r="AM652" s="19">
        <f t="shared" si="218"/>
        <v>3</v>
      </c>
      <c r="AN652" s="26">
        <v>1</v>
      </c>
      <c r="AO652" s="26">
        <v>1</v>
      </c>
      <c r="AP652" s="26">
        <v>1</v>
      </c>
      <c r="AQ652" s="26">
        <v>1</v>
      </c>
      <c r="AR652" s="26">
        <v>1</v>
      </c>
      <c r="AS652" s="26">
        <v>0</v>
      </c>
      <c r="AT652" s="19">
        <v>-2</v>
      </c>
      <c r="AU652" s="26">
        <v>-3</v>
      </c>
      <c r="AV652" s="26">
        <v>0</v>
      </c>
      <c r="AW652" s="26">
        <v>0</v>
      </c>
      <c r="AX652" s="19">
        <v>0</v>
      </c>
      <c r="AY652" s="19">
        <v>0</v>
      </c>
      <c r="AZ652" s="26">
        <v>1</v>
      </c>
      <c r="BA652" s="26">
        <v>1</v>
      </c>
      <c r="BB652" s="26">
        <v>-1</v>
      </c>
      <c r="BC652" s="26">
        <v>1</v>
      </c>
      <c r="BD652" s="28"/>
      <c r="BE652" s="20"/>
      <c r="BF652" s="18" t="s">
        <v>1936</v>
      </c>
      <c r="BG652" s="20"/>
      <c r="BH652" s="26"/>
      <c r="BI652" s="26">
        <v>1</v>
      </c>
      <c r="BJ652" s="26">
        <v>0</v>
      </c>
      <c r="BK652" s="26"/>
      <c r="BL652" s="26"/>
      <c r="BM652" s="26"/>
      <c r="BN652" s="20"/>
      <c r="BO652" s="20"/>
    </row>
    <row r="653" spans="1:67" ht="64" hidden="1" x14ac:dyDescent="0.2">
      <c r="A653" s="17" t="s">
        <v>78</v>
      </c>
      <c r="B653" s="42"/>
      <c r="C653" s="64" t="s">
        <v>2423</v>
      </c>
      <c r="D653" s="18" t="s">
        <v>409</v>
      </c>
      <c r="E653" s="18" t="s">
        <v>302</v>
      </c>
      <c r="F653" s="19">
        <v>1</v>
      </c>
      <c r="G653" s="19">
        <v>0</v>
      </c>
      <c r="H653" s="19">
        <v>0</v>
      </c>
      <c r="I653" s="20"/>
      <c r="J653" s="21" t="s">
        <v>472</v>
      </c>
      <c r="K653" s="22" t="s">
        <v>2311</v>
      </c>
      <c r="L653" s="18" t="s">
        <v>2312</v>
      </c>
      <c r="M653" s="25"/>
      <c r="N653" s="24">
        <f t="shared" si="214"/>
        <v>1992</v>
      </c>
      <c r="O653" s="25">
        <v>33604</v>
      </c>
      <c r="P653" s="23" t="s">
        <v>75</v>
      </c>
      <c r="Q653" s="23" t="s">
        <v>75</v>
      </c>
      <c r="R653" s="23" t="s">
        <v>75</v>
      </c>
      <c r="S653" s="23" t="s">
        <v>75</v>
      </c>
      <c r="T653" s="23" t="s">
        <v>75</v>
      </c>
      <c r="U653" s="23" t="s">
        <v>75</v>
      </c>
      <c r="V653" s="26">
        <v>1</v>
      </c>
      <c r="W653" s="19">
        <f t="shared" si="215"/>
        <v>0</v>
      </c>
      <c r="X653" s="19">
        <f t="shared" si="216"/>
        <v>0</v>
      </c>
      <c r="Y653" s="19">
        <f t="shared" si="217"/>
        <v>0</v>
      </c>
      <c r="Z653" s="26">
        <v>-1</v>
      </c>
      <c r="AA653" s="19">
        <v>-2</v>
      </c>
      <c r="AB653" s="26">
        <v>0</v>
      </c>
      <c r="AC653" s="26">
        <v>1</v>
      </c>
      <c r="AD653" s="26">
        <v>0</v>
      </c>
      <c r="AE653" s="26">
        <v>0</v>
      </c>
      <c r="AF653" s="26">
        <v>0</v>
      </c>
      <c r="AG653" s="19">
        <v>0</v>
      </c>
      <c r="AH653" s="26">
        <v>1</v>
      </c>
      <c r="AI653" s="26">
        <v>0</v>
      </c>
      <c r="AJ653" s="18" t="s">
        <v>97</v>
      </c>
      <c r="AK653" s="18" t="s">
        <v>77</v>
      </c>
      <c r="AL653" s="21" t="s">
        <v>2313</v>
      </c>
      <c r="AM653" s="19">
        <v>4</v>
      </c>
      <c r="AN653" s="26">
        <v>-1</v>
      </c>
      <c r="AO653" s="26">
        <v>-1</v>
      </c>
      <c r="AP653" s="26">
        <v>-1</v>
      </c>
      <c r="AQ653" s="26">
        <v>-1</v>
      </c>
      <c r="AR653" s="26">
        <v>-1</v>
      </c>
      <c r="AS653" s="26">
        <v>0</v>
      </c>
      <c r="AT653" s="19">
        <v>-2</v>
      </c>
      <c r="AU653" s="26">
        <v>-3</v>
      </c>
      <c r="AV653" s="26">
        <v>0</v>
      </c>
      <c r="AW653" s="26">
        <v>0</v>
      </c>
      <c r="AX653" s="19">
        <v>0</v>
      </c>
      <c r="AY653" s="19">
        <v>0</v>
      </c>
      <c r="AZ653" s="26">
        <v>1</v>
      </c>
      <c r="BA653" s="26">
        <v>1</v>
      </c>
      <c r="BB653" s="26">
        <v>-1</v>
      </c>
      <c r="BC653" s="26">
        <v>-1</v>
      </c>
      <c r="BD653" s="28"/>
      <c r="BE653" s="20"/>
      <c r="BF653" s="26"/>
      <c r="BG653" s="26"/>
      <c r="BH653" s="26"/>
      <c r="BI653" s="26">
        <v>1</v>
      </c>
      <c r="BJ653" s="26">
        <v>-1</v>
      </c>
      <c r="BK653" s="26"/>
      <c r="BL653" s="26"/>
      <c r="BM653" s="26"/>
      <c r="BN653" s="20"/>
      <c r="BO653" s="20"/>
    </row>
    <row r="654" spans="1:67" ht="64" hidden="1" x14ac:dyDescent="0.2">
      <c r="A654" s="17" t="s">
        <v>3373</v>
      </c>
      <c r="B654" s="42"/>
      <c r="C654" s="64" t="s">
        <v>2423</v>
      </c>
      <c r="D654" s="384" t="s">
        <v>2875</v>
      </c>
      <c r="E654" s="384" t="s">
        <v>210</v>
      </c>
      <c r="F654" s="19">
        <v>1</v>
      </c>
      <c r="G654" s="19">
        <v>1</v>
      </c>
      <c r="H654" s="19">
        <v>1</v>
      </c>
      <c r="I654" s="20"/>
      <c r="J654" s="375" t="s">
        <v>472</v>
      </c>
      <c r="K654" s="22"/>
      <c r="L654" s="375" t="s">
        <v>3384</v>
      </c>
      <c r="M654" s="512">
        <v>1992</v>
      </c>
      <c r="N654" s="24">
        <v>2008</v>
      </c>
      <c r="O654" s="508">
        <v>39448</v>
      </c>
      <c r="P654" s="404" t="s">
        <v>75</v>
      </c>
      <c r="Q654" s="404" t="s">
        <v>75</v>
      </c>
      <c r="R654" s="404" t="s">
        <v>75</v>
      </c>
      <c r="S654" s="404" t="s">
        <v>75</v>
      </c>
      <c r="T654" s="404" t="s">
        <v>75</v>
      </c>
      <c r="U654" s="404" t="s">
        <v>75</v>
      </c>
      <c r="V654" s="19">
        <v>1</v>
      </c>
      <c r="W654" s="19">
        <v>0</v>
      </c>
      <c r="X654" s="19">
        <v>0</v>
      </c>
      <c r="Y654" s="19">
        <v>0</v>
      </c>
      <c r="Z654" s="19">
        <v>-1</v>
      </c>
      <c r="AA654" s="19">
        <v>-2</v>
      </c>
      <c r="AB654" s="26">
        <v>0</v>
      </c>
      <c r="AC654" s="26">
        <v>0</v>
      </c>
      <c r="AD654" s="68">
        <v>1</v>
      </c>
      <c r="AE654" s="26">
        <v>0</v>
      </c>
      <c r="AF654" s="26">
        <v>0</v>
      </c>
      <c r="AG654" s="19">
        <v>0</v>
      </c>
      <c r="AH654" s="26">
        <v>-1</v>
      </c>
      <c r="AI654" s="19">
        <v>0</v>
      </c>
      <c r="AJ654" s="384" t="s">
        <v>97</v>
      </c>
      <c r="AK654" s="384" t="s">
        <v>139</v>
      </c>
      <c r="AL654" s="375" t="s">
        <v>3603</v>
      </c>
      <c r="AM654" s="19">
        <v>5</v>
      </c>
      <c r="AN654" s="26">
        <v>-2</v>
      </c>
      <c r="AO654" s="26">
        <v>-2</v>
      </c>
      <c r="AP654" s="26">
        <v>-2</v>
      </c>
      <c r="AQ654" s="26">
        <v>-2</v>
      </c>
      <c r="AR654" s="26">
        <v>-2</v>
      </c>
      <c r="AS654" s="26">
        <v>0</v>
      </c>
      <c r="AT654" s="19">
        <v>-2</v>
      </c>
      <c r="AU654" s="26">
        <v>-3</v>
      </c>
      <c r="AV654" s="26">
        <v>0</v>
      </c>
      <c r="AW654" s="26">
        <v>0</v>
      </c>
      <c r="AX654" s="19">
        <v>0</v>
      </c>
      <c r="AY654" s="19">
        <v>0</v>
      </c>
      <c r="AZ654" s="26">
        <v>-1</v>
      </c>
      <c r="BA654" s="26">
        <v>-1</v>
      </c>
      <c r="BB654" s="26">
        <v>-1</v>
      </c>
      <c r="BC654" s="26">
        <v>-1</v>
      </c>
      <c r="BD654" s="28"/>
      <c r="BE654" s="20"/>
      <c r="BF654" s="26"/>
      <c r="BG654" s="26"/>
      <c r="BH654" s="26"/>
      <c r="BI654" s="26"/>
      <c r="BJ654" s="26"/>
      <c r="BK654" s="26"/>
      <c r="BL654" s="26"/>
      <c r="BM654" s="26"/>
      <c r="BN654" s="20"/>
      <c r="BO654" s="20"/>
    </row>
    <row r="655" spans="1:67" ht="48" hidden="1" x14ac:dyDescent="0.2">
      <c r="A655" s="18" t="s">
        <v>248</v>
      </c>
      <c r="B655" s="20"/>
      <c r="C655" s="21" t="s">
        <v>2086</v>
      </c>
      <c r="D655" s="18" t="s">
        <v>124</v>
      </c>
      <c r="E655" s="18" t="s">
        <v>183</v>
      </c>
      <c r="F655" s="19">
        <v>1</v>
      </c>
      <c r="G655" s="19">
        <v>0</v>
      </c>
      <c r="H655" s="19">
        <v>0</v>
      </c>
      <c r="I655" s="20"/>
      <c r="J655" s="21" t="s">
        <v>1077</v>
      </c>
      <c r="K655" s="43"/>
      <c r="L655" s="21" t="s">
        <v>1938</v>
      </c>
      <c r="M655" s="25"/>
      <c r="N655" s="24">
        <f t="shared" ref="N655:N665" si="219">YEAR(IF(AND(O655&lt;&gt;"NA",O655&lt;&gt;""),O655,IF(AND(P655&lt;&gt;"NA",P655&lt;&gt;""),P655,IF(AND(Q655&lt;&gt;"NA",Q655&lt;&gt;""),Q655,IF(AND(R655&lt;&gt;"NA",R655&lt;&gt;""),R655,S655)))))</f>
        <v>1986</v>
      </c>
      <c r="O655" s="25">
        <v>31776</v>
      </c>
      <c r="P655" s="23" t="s">
        <v>75</v>
      </c>
      <c r="Q655" s="23" t="s">
        <v>75</v>
      </c>
      <c r="R655" s="23" t="s">
        <v>75</v>
      </c>
      <c r="S655" s="23" t="s">
        <v>75</v>
      </c>
      <c r="T655" s="23" t="s">
        <v>75</v>
      </c>
      <c r="U655" s="23" t="s">
        <v>75</v>
      </c>
      <c r="V655" s="26">
        <v>1</v>
      </c>
      <c r="W655" s="19">
        <f t="shared" ref="W655:W665" si="220">IF(OR(AND(Q655&lt;&gt;"NA",Q655&lt;&gt;""),AND(S655&lt;&gt;"NA",S655&lt;&gt;""),AND(T655&lt;&gt;"NA",T655&lt;&gt;"")),1,0)</f>
        <v>0</v>
      </c>
      <c r="X655" s="19">
        <f t="shared" ref="X655:X665" si="221">IF(OR(AND(S655&lt;&gt;"NA",S655&lt;&gt;""),Y655=1),1,0)</f>
        <v>0</v>
      </c>
      <c r="Y655" s="19">
        <f t="shared" ref="Y655:Y665" si="222">IF(AND(T655&lt;&gt;"NA",T655&lt;&gt;""),1,0)</f>
        <v>0</v>
      </c>
      <c r="Z655" s="26">
        <v>-1</v>
      </c>
      <c r="AA655" s="19">
        <v>-2</v>
      </c>
      <c r="AB655" s="26">
        <v>0</v>
      </c>
      <c r="AC655" s="26">
        <v>0</v>
      </c>
      <c r="AD655" s="26">
        <v>1</v>
      </c>
      <c r="AE655" s="26">
        <v>0</v>
      </c>
      <c r="AF655" s="26">
        <v>0</v>
      </c>
      <c r="AG655" s="26">
        <v>0</v>
      </c>
      <c r="AH655" s="26">
        <v>0</v>
      </c>
      <c r="AI655" s="26">
        <v>0</v>
      </c>
      <c r="AJ655" s="18" t="s">
        <v>128</v>
      </c>
      <c r="AK655" s="18" t="s">
        <v>76</v>
      </c>
      <c r="AL655" s="21" t="s">
        <v>1935</v>
      </c>
      <c r="AM655" s="19">
        <f t="shared" ref="AM655:AM664" si="223">IF(AND(AN655=1,AO655=1),3,IF(AND(AN655=1,OR(AO655=0,AO655=-1)),1,IF(AND(OR(AN655=0,AN655=-1),AO655=1),2,IF(AND(AN655=0,AN655=-1),OR(AO655=0,AO655=-1),4))))</f>
        <v>3</v>
      </c>
      <c r="AN655" s="26">
        <v>1</v>
      </c>
      <c r="AO655" s="26">
        <v>1</v>
      </c>
      <c r="AP655" s="26">
        <v>1</v>
      </c>
      <c r="AQ655" s="26">
        <v>1</v>
      </c>
      <c r="AR655" s="26">
        <v>1</v>
      </c>
      <c r="AS655" s="26">
        <v>0</v>
      </c>
      <c r="AT655" s="19">
        <v>-2</v>
      </c>
      <c r="AU655" s="26">
        <v>-3</v>
      </c>
      <c r="AV655" s="26">
        <v>0</v>
      </c>
      <c r="AW655" s="26">
        <v>0</v>
      </c>
      <c r="AX655" s="19">
        <v>0</v>
      </c>
      <c r="AY655" s="19">
        <v>0</v>
      </c>
      <c r="AZ655" s="26">
        <v>1</v>
      </c>
      <c r="BA655" s="26">
        <v>1</v>
      </c>
      <c r="BB655" s="26">
        <v>-1</v>
      </c>
      <c r="BC655" s="26">
        <v>1</v>
      </c>
      <c r="BD655" s="28"/>
      <c r="BE655" s="20"/>
      <c r="BF655" s="18" t="s">
        <v>1936</v>
      </c>
      <c r="BG655" s="20"/>
      <c r="BH655" s="26"/>
      <c r="BI655" s="26">
        <v>1</v>
      </c>
      <c r="BJ655" s="26">
        <v>0</v>
      </c>
      <c r="BK655" s="26"/>
      <c r="BL655" s="26"/>
      <c r="BM655" s="26"/>
      <c r="BN655" s="20"/>
      <c r="BO655" s="20"/>
    </row>
    <row r="656" spans="1:67" ht="48" hidden="1" x14ac:dyDescent="0.2">
      <c r="A656" s="18" t="s">
        <v>248</v>
      </c>
      <c r="B656" s="20"/>
      <c r="C656" s="21" t="s">
        <v>2087</v>
      </c>
      <c r="D656" s="18" t="s">
        <v>124</v>
      </c>
      <c r="E656" s="18" t="s">
        <v>183</v>
      </c>
      <c r="F656" s="19">
        <v>1</v>
      </c>
      <c r="G656" s="19">
        <v>0</v>
      </c>
      <c r="H656" s="19">
        <v>0</v>
      </c>
      <c r="I656" s="20"/>
      <c r="J656" s="21" t="s">
        <v>1077</v>
      </c>
      <c r="K656" s="43"/>
      <c r="L656" s="21" t="s">
        <v>1938</v>
      </c>
      <c r="M656" s="25"/>
      <c r="N656" s="24">
        <f t="shared" si="219"/>
        <v>1986</v>
      </c>
      <c r="O656" s="25">
        <v>31776</v>
      </c>
      <c r="P656" s="23" t="s">
        <v>75</v>
      </c>
      <c r="Q656" s="23" t="s">
        <v>75</v>
      </c>
      <c r="R656" s="23" t="s">
        <v>75</v>
      </c>
      <c r="S656" s="23" t="s">
        <v>75</v>
      </c>
      <c r="T656" s="23" t="s">
        <v>75</v>
      </c>
      <c r="U656" s="23" t="s">
        <v>75</v>
      </c>
      <c r="V656" s="26">
        <v>1</v>
      </c>
      <c r="W656" s="19">
        <f t="shared" si="220"/>
        <v>0</v>
      </c>
      <c r="X656" s="19">
        <f t="shared" si="221"/>
        <v>0</v>
      </c>
      <c r="Y656" s="19">
        <f t="shared" si="222"/>
        <v>0</v>
      </c>
      <c r="Z656" s="26">
        <v>-1</v>
      </c>
      <c r="AA656" s="19">
        <v>-2</v>
      </c>
      <c r="AB656" s="26">
        <v>0</v>
      </c>
      <c r="AC656" s="26">
        <v>0</v>
      </c>
      <c r="AD656" s="26">
        <v>1</v>
      </c>
      <c r="AE656" s="26">
        <v>0</v>
      </c>
      <c r="AF656" s="26">
        <v>0</v>
      </c>
      <c r="AG656" s="26">
        <v>0</v>
      </c>
      <c r="AH656" s="26">
        <v>0</v>
      </c>
      <c r="AI656" s="26">
        <v>0</v>
      </c>
      <c r="AJ656" s="18" t="s">
        <v>128</v>
      </c>
      <c r="AK656" s="18" t="s">
        <v>76</v>
      </c>
      <c r="AL656" s="21" t="s">
        <v>1935</v>
      </c>
      <c r="AM656" s="19">
        <f t="shared" si="223"/>
        <v>3</v>
      </c>
      <c r="AN656" s="26">
        <v>1</v>
      </c>
      <c r="AO656" s="26">
        <v>1</v>
      </c>
      <c r="AP656" s="26">
        <v>1</v>
      </c>
      <c r="AQ656" s="26">
        <v>1</v>
      </c>
      <c r="AR656" s="26">
        <v>1</v>
      </c>
      <c r="AS656" s="26">
        <v>0</v>
      </c>
      <c r="AT656" s="19">
        <v>-2</v>
      </c>
      <c r="AU656" s="26">
        <v>-3</v>
      </c>
      <c r="AV656" s="26">
        <v>0</v>
      </c>
      <c r="AW656" s="26">
        <v>0</v>
      </c>
      <c r="AX656" s="19">
        <v>0</v>
      </c>
      <c r="AY656" s="19">
        <v>0</v>
      </c>
      <c r="AZ656" s="26">
        <v>1</v>
      </c>
      <c r="BA656" s="26">
        <v>1</v>
      </c>
      <c r="BB656" s="26">
        <v>-1</v>
      </c>
      <c r="BC656" s="26">
        <v>1</v>
      </c>
      <c r="BD656" s="28"/>
      <c r="BE656" s="20"/>
      <c r="BF656" s="18" t="s">
        <v>1936</v>
      </c>
      <c r="BG656" s="20"/>
      <c r="BH656" s="26"/>
      <c r="BI656" s="26">
        <v>1</v>
      </c>
      <c r="BJ656" s="26">
        <v>0</v>
      </c>
      <c r="BK656" s="26"/>
      <c r="BL656" s="26"/>
      <c r="BM656" s="26"/>
      <c r="BN656" s="20"/>
      <c r="BO656" s="20"/>
    </row>
    <row r="657" spans="1:67" ht="48" hidden="1" x14ac:dyDescent="0.2">
      <c r="A657" s="18" t="s">
        <v>248</v>
      </c>
      <c r="B657" s="20"/>
      <c r="C657" s="21" t="s">
        <v>2088</v>
      </c>
      <c r="D657" s="18" t="s">
        <v>124</v>
      </c>
      <c r="E657" s="18" t="s">
        <v>183</v>
      </c>
      <c r="F657" s="19">
        <v>1</v>
      </c>
      <c r="G657" s="19">
        <v>0</v>
      </c>
      <c r="H657" s="19">
        <v>0</v>
      </c>
      <c r="I657" s="20"/>
      <c r="J657" s="21" t="s">
        <v>1077</v>
      </c>
      <c r="K657" s="43"/>
      <c r="L657" s="21" t="s">
        <v>1938</v>
      </c>
      <c r="M657" s="25"/>
      <c r="N657" s="24">
        <f t="shared" si="219"/>
        <v>1986</v>
      </c>
      <c r="O657" s="25">
        <v>31776</v>
      </c>
      <c r="P657" s="23" t="s">
        <v>75</v>
      </c>
      <c r="Q657" s="23" t="s">
        <v>75</v>
      </c>
      <c r="R657" s="23" t="s">
        <v>75</v>
      </c>
      <c r="S657" s="23" t="s">
        <v>75</v>
      </c>
      <c r="T657" s="23" t="s">
        <v>75</v>
      </c>
      <c r="U657" s="23" t="s">
        <v>75</v>
      </c>
      <c r="V657" s="26">
        <v>1</v>
      </c>
      <c r="W657" s="19">
        <f t="shared" si="220"/>
        <v>0</v>
      </c>
      <c r="X657" s="19">
        <f t="shared" si="221"/>
        <v>0</v>
      </c>
      <c r="Y657" s="19">
        <f t="shared" si="222"/>
        <v>0</v>
      </c>
      <c r="Z657" s="26">
        <v>-1</v>
      </c>
      <c r="AA657" s="19">
        <v>-2</v>
      </c>
      <c r="AB657" s="26">
        <v>0</v>
      </c>
      <c r="AC657" s="26">
        <v>0</v>
      </c>
      <c r="AD657" s="26">
        <v>1</v>
      </c>
      <c r="AE657" s="26">
        <v>0</v>
      </c>
      <c r="AF657" s="26">
        <v>0</v>
      </c>
      <c r="AG657" s="26">
        <v>0</v>
      </c>
      <c r="AH657" s="26">
        <v>0</v>
      </c>
      <c r="AI657" s="26">
        <v>0</v>
      </c>
      <c r="AJ657" s="18" t="s">
        <v>128</v>
      </c>
      <c r="AK657" s="18" t="s">
        <v>76</v>
      </c>
      <c r="AL657" s="21" t="s">
        <v>1935</v>
      </c>
      <c r="AM657" s="19">
        <f t="shared" si="223"/>
        <v>3</v>
      </c>
      <c r="AN657" s="26">
        <v>1</v>
      </c>
      <c r="AO657" s="26">
        <v>1</v>
      </c>
      <c r="AP657" s="26">
        <v>1</v>
      </c>
      <c r="AQ657" s="26">
        <v>1</v>
      </c>
      <c r="AR657" s="26">
        <v>1</v>
      </c>
      <c r="AS657" s="26">
        <v>0</v>
      </c>
      <c r="AT657" s="19">
        <v>-2</v>
      </c>
      <c r="AU657" s="26">
        <v>-3</v>
      </c>
      <c r="AV657" s="26">
        <v>0</v>
      </c>
      <c r="AW657" s="26">
        <v>0</v>
      </c>
      <c r="AX657" s="19">
        <v>0</v>
      </c>
      <c r="AY657" s="19">
        <v>0</v>
      </c>
      <c r="AZ657" s="26">
        <v>1</v>
      </c>
      <c r="BA657" s="26">
        <v>1</v>
      </c>
      <c r="BB657" s="26">
        <v>-1</v>
      </c>
      <c r="BC657" s="26">
        <v>1</v>
      </c>
      <c r="BD657" s="28"/>
      <c r="BE657" s="20"/>
      <c r="BF657" s="18" t="s">
        <v>1936</v>
      </c>
      <c r="BG657" s="20"/>
      <c r="BH657" s="26"/>
      <c r="BI657" s="26">
        <v>1</v>
      </c>
      <c r="BJ657" s="26">
        <v>0</v>
      </c>
      <c r="BK657" s="26"/>
      <c r="BL657" s="26"/>
      <c r="BM657" s="26"/>
      <c r="BN657" s="20"/>
      <c r="BO657" s="20"/>
    </row>
    <row r="658" spans="1:67" ht="48" hidden="1" x14ac:dyDescent="0.2">
      <c r="A658" s="18" t="s">
        <v>248</v>
      </c>
      <c r="B658" s="20"/>
      <c r="C658" s="21" t="s">
        <v>2089</v>
      </c>
      <c r="D658" s="18" t="s">
        <v>124</v>
      </c>
      <c r="E658" s="18" t="s">
        <v>183</v>
      </c>
      <c r="F658" s="19">
        <v>1</v>
      </c>
      <c r="G658" s="19">
        <v>0</v>
      </c>
      <c r="H658" s="19">
        <v>0</v>
      </c>
      <c r="I658" s="20"/>
      <c r="J658" s="21" t="s">
        <v>1077</v>
      </c>
      <c r="K658" s="43"/>
      <c r="L658" s="21" t="s">
        <v>1938</v>
      </c>
      <c r="M658" s="25"/>
      <c r="N658" s="24">
        <f t="shared" si="219"/>
        <v>1986</v>
      </c>
      <c r="O658" s="25">
        <v>31776</v>
      </c>
      <c r="P658" s="23" t="s">
        <v>75</v>
      </c>
      <c r="Q658" s="23" t="s">
        <v>75</v>
      </c>
      <c r="R658" s="23" t="s">
        <v>75</v>
      </c>
      <c r="S658" s="23" t="s">
        <v>75</v>
      </c>
      <c r="T658" s="23" t="s">
        <v>75</v>
      </c>
      <c r="U658" s="23" t="s">
        <v>75</v>
      </c>
      <c r="V658" s="26">
        <v>1</v>
      </c>
      <c r="W658" s="19">
        <f t="shared" si="220"/>
        <v>0</v>
      </c>
      <c r="X658" s="19">
        <f t="shared" si="221"/>
        <v>0</v>
      </c>
      <c r="Y658" s="19">
        <f t="shared" si="222"/>
        <v>0</v>
      </c>
      <c r="Z658" s="26">
        <v>-1</v>
      </c>
      <c r="AA658" s="19">
        <v>-2</v>
      </c>
      <c r="AB658" s="26">
        <v>0</v>
      </c>
      <c r="AC658" s="26">
        <v>0</v>
      </c>
      <c r="AD658" s="26">
        <v>1</v>
      </c>
      <c r="AE658" s="26">
        <v>0</v>
      </c>
      <c r="AF658" s="26">
        <v>0</v>
      </c>
      <c r="AG658" s="26">
        <v>0</v>
      </c>
      <c r="AH658" s="26">
        <v>0</v>
      </c>
      <c r="AI658" s="26">
        <v>0</v>
      </c>
      <c r="AJ658" s="18" t="s">
        <v>128</v>
      </c>
      <c r="AK658" s="18" t="s">
        <v>76</v>
      </c>
      <c r="AL658" s="21" t="s">
        <v>1935</v>
      </c>
      <c r="AM658" s="19">
        <f t="shared" si="223"/>
        <v>3</v>
      </c>
      <c r="AN658" s="26">
        <v>1</v>
      </c>
      <c r="AO658" s="26">
        <v>1</v>
      </c>
      <c r="AP658" s="26">
        <v>1</v>
      </c>
      <c r="AQ658" s="26">
        <v>1</v>
      </c>
      <c r="AR658" s="26">
        <v>1</v>
      </c>
      <c r="AS658" s="26">
        <v>0</v>
      </c>
      <c r="AT658" s="19">
        <v>-2</v>
      </c>
      <c r="AU658" s="26">
        <v>-3</v>
      </c>
      <c r="AV658" s="26">
        <v>0</v>
      </c>
      <c r="AW658" s="26">
        <v>0</v>
      </c>
      <c r="AX658" s="19">
        <v>0</v>
      </c>
      <c r="AY658" s="19">
        <v>0</v>
      </c>
      <c r="AZ658" s="26">
        <v>1</v>
      </c>
      <c r="BA658" s="26">
        <v>1</v>
      </c>
      <c r="BB658" s="26">
        <v>-1</v>
      </c>
      <c r="BC658" s="26">
        <v>1</v>
      </c>
      <c r="BD658" s="28"/>
      <c r="BE658" s="20"/>
      <c r="BF658" s="18" t="s">
        <v>1936</v>
      </c>
      <c r="BG658" s="20"/>
      <c r="BH658" s="26"/>
      <c r="BI658" s="26">
        <v>1</v>
      </c>
      <c r="BJ658" s="26">
        <v>0</v>
      </c>
      <c r="BK658" s="26"/>
      <c r="BL658" s="26"/>
      <c r="BM658" s="26"/>
      <c r="BN658" s="20"/>
      <c r="BO658" s="20"/>
    </row>
    <row r="659" spans="1:67" ht="48" hidden="1" x14ac:dyDescent="0.2">
      <c r="A659" s="18" t="s">
        <v>248</v>
      </c>
      <c r="B659" s="20"/>
      <c r="C659" s="21" t="s">
        <v>2090</v>
      </c>
      <c r="D659" s="18" t="s">
        <v>124</v>
      </c>
      <c r="E659" s="18" t="s">
        <v>183</v>
      </c>
      <c r="F659" s="19">
        <v>1</v>
      </c>
      <c r="G659" s="19">
        <v>0</v>
      </c>
      <c r="H659" s="19">
        <v>0</v>
      </c>
      <c r="I659" s="20"/>
      <c r="J659" s="21" t="s">
        <v>1077</v>
      </c>
      <c r="K659" s="43"/>
      <c r="L659" s="21" t="s">
        <v>1938</v>
      </c>
      <c r="M659" s="25"/>
      <c r="N659" s="24">
        <f t="shared" si="219"/>
        <v>1986</v>
      </c>
      <c r="O659" s="25">
        <v>31776</v>
      </c>
      <c r="P659" s="23" t="s">
        <v>75</v>
      </c>
      <c r="Q659" s="23" t="s">
        <v>75</v>
      </c>
      <c r="R659" s="23" t="s">
        <v>75</v>
      </c>
      <c r="S659" s="23" t="s">
        <v>75</v>
      </c>
      <c r="T659" s="23" t="s">
        <v>75</v>
      </c>
      <c r="U659" s="23" t="s">
        <v>75</v>
      </c>
      <c r="V659" s="26">
        <v>1</v>
      </c>
      <c r="W659" s="19">
        <f t="shared" si="220"/>
        <v>0</v>
      </c>
      <c r="X659" s="19">
        <f t="shared" si="221"/>
        <v>0</v>
      </c>
      <c r="Y659" s="19">
        <f t="shared" si="222"/>
        <v>0</v>
      </c>
      <c r="Z659" s="26">
        <v>-1</v>
      </c>
      <c r="AA659" s="19">
        <v>-2</v>
      </c>
      <c r="AB659" s="26">
        <v>0</v>
      </c>
      <c r="AC659" s="26">
        <v>0</v>
      </c>
      <c r="AD659" s="26">
        <v>1</v>
      </c>
      <c r="AE659" s="26">
        <v>0</v>
      </c>
      <c r="AF659" s="26">
        <v>0</v>
      </c>
      <c r="AG659" s="26">
        <v>0</v>
      </c>
      <c r="AH659" s="26">
        <v>0</v>
      </c>
      <c r="AI659" s="26">
        <v>0</v>
      </c>
      <c r="AJ659" s="18" t="s">
        <v>128</v>
      </c>
      <c r="AK659" s="18" t="s">
        <v>76</v>
      </c>
      <c r="AL659" s="21" t="s">
        <v>1935</v>
      </c>
      <c r="AM659" s="19">
        <f t="shared" si="223"/>
        <v>3</v>
      </c>
      <c r="AN659" s="26">
        <v>1</v>
      </c>
      <c r="AO659" s="26">
        <v>1</v>
      </c>
      <c r="AP659" s="26">
        <v>1</v>
      </c>
      <c r="AQ659" s="26">
        <v>1</v>
      </c>
      <c r="AR659" s="26">
        <v>1</v>
      </c>
      <c r="AS659" s="26">
        <v>0</v>
      </c>
      <c r="AT659" s="19">
        <v>-2</v>
      </c>
      <c r="AU659" s="26">
        <v>-3</v>
      </c>
      <c r="AV659" s="26">
        <v>0</v>
      </c>
      <c r="AW659" s="26">
        <v>0</v>
      </c>
      <c r="AX659" s="19">
        <v>0</v>
      </c>
      <c r="AY659" s="19">
        <v>0</v>
      </c>
      <c r="AZ659" s="26">
        <v>1</v>
      </c>
      <c r="BA659" s="26">
        <v>1</v>
      </c>
      <c r="BB659" s="26">
        <v>-1</v>
      </c>
      <c r="BC659" s="26">
        <v>1</v>
      </c>
      <c r="BD659" s="28"/>
      <c r="BE659" s="20"/>
      <c r="BF659" s="18" t="s">
        <v>1936</v>
      </c>
      <c r="BG659" s="20"/>
      <c r="BH659" s="26"/>
      <c r="BI659" s="26">
        <v>1</v>
      </c>
      <c r="BJ659" s="26">
        <v>0</v>
      </c>
      <c r="BK659" s="26"/>
      <c r="BL659" s="26"/>
      <c r="BM659" s="26"/>
      <c r="BN659" s="20"/>
      <c r="BO659" s="20"/>
    </row>
    <row r="660" spans="1:67" ht="48" hidden="1" x14ac:dyDescent="0.2">
      <c r="A660" s="18" t="s">
        <v>248</v>
      </c>
      <c r="B660" s="20"/>
      <c r="C660" s="21" t="s">
        <v>2091</v>
      </c>
      <c r="D660" s="18" t="s">
        <v>124</v>
      </c>
      <c r="E660" s="18" t="s">
        <v>183</v>
      </c>
      <c r="F660" s="19">
        <v>1</v>
      </c>
      <c r="G660" s="19">
        <v>0</v>
      </c>
      <c r="H660" s="19">
        <v>0</v>
      </c>
      <c r="I660" s="20"/>
      <c r="J660" s="21" t="s">
        <v>1077</v>
      </c>
      <c r="K660" s="43"/>
      <c r="L660" s="21" t="s">
        <v>1938</v>
      </c>
      <c r="M660" s="25"/>
      <c r="N660" s="24">
        <f t="shared" si="219"/>
        <v>1986</v>
      </c>
      <c r="O660" s="25">
        <v>31776</v>
      </c>
      <c r="P660" s="23" t="s">
        <v>75</v>
      </c>
      <c r="Q660" s="23" t="s">
        <v>75</v>
      </c>
      <c r="R660" s="23" t="s">
        <v>75</v>
      </c>
      <c r="S660" s="23" t="s">
        <v>75</v>
      </c>
      <c r="T660" s="23" t="s">
        <v>75</v>
      </c>
      <c r="U660" s="23" t="s">
        <v>75</v>
      </c>
      <c r="V660" s="26">
        <v>1</v>
      </c>
      <c r="W660" s="19">
        <f t="shared" si="220"/>
        <v>0</v>
      </c>
      <c r="X660" s="19">
        <f t="shared" si="221"/>
        <v>0</v>
      </c>
      <c r="Y660" s="19">
        <f t="shared" si="222"/>
        <v>0</v>
      </c>
      <c r="Z660" s="26">
        <v>-1</v>
      </c>
      <c r="AA660" s="19">
        <v>-2</v>
      </c>
      <c r="AB660" s="26">
        <v>0</v>
      </c>
      <c r="AC660" s="26">
        <v>0</v>
      </c>
      <c r="AD660" s="26">
        <v>1</v>
      </c>
      <c r="AE660" s="26">
        <v>0</v>
      </c>
      <c r="AF660" s="26">
        <v>0</v>
      </c>
      <c r="AG660" s="26">
        <v>0</v>
      </c>
      <c r="AH660" s="26">
        <v>0</v>
      </c>
      <c r="AI660" s="26">
        <v>0</v>
      </c>
      <c r="AJ660" s="18" t="s">
        <v>128</v>
      </c>
      <c r="AK660" s="18" t="s">
        <v>76</v>
      </c>
      <c r="AL660" s="21" t="s">
        <v>1935</v>
      </c>
      <c r="AM660" s="19">
        <f t="shared" si="223"/>
        <v>3</v>
      </c>
      <c r="AN660" s="26">
        <v>1</v>
      </c>
      <c r="AO660" s="26">
        <v>1</v>
      </c>
      <c r="AP660" s="26">
        <v>1</v>
      </c>
      <c r="AQ660" s="26">
        <v>1</v>
      </c>
      <c r="AR660" s="26">
        <v>1</v>
      </c>
      <c r="AS660" s="26">
        <v>0</v>
      </c>
      <c r="AT660" s="19">
        <v>-2</v>
      </c>
      <c r="AU660" s="26">
        <v>-3</v>
      </c>
      <c r="AV660" s="26">
        <v>0</v>
      </c>
      <c r="AW660" s="26">
        <v>0</v>
      </c>
      <c r="AX660" s="19">
        <v>0</v>
      </c>
      <c r="AY660" s="19">
        <v>0</v>
      </c>
      <c r="AZ660" s="26">
        <v>1</v>
      </c>
      <c r="BA660" s="26">
        <v>1</v>
      </c>
      <c r="BB660" s="26">
        <v>-1</v>
      </c>
      <c r="BC660" s="26">
        <v>1</v>
      </c>
      <c r="BD660" s="28"/>
      <c r="BE660" s="20"/>
      <c r="BF660" s="18" t="s">
        <v>1936</v>
      </c>
      <c r="BG660" s="20"/>
      <c r="BH660" s="26"/>
      <c r="BI660" s="26">
        <v>1</v>
      </c>
      <c r="BJ660" s="26">
        <v>0</v>
      </c>
      <c r="BK660" s="26"/>
      <c r="BL660" s="26"/>
      <c r="BM660" s="26"/>
      <c r="BN660" s="20"/>
      <c r="BO660" s="20"/>
    </row>
    <row r="661" spans="1:67" ht="48" hidden="1" x14ac:dyDescent="0.2">
      <c r="A661" s="18" t="s">
        <v>248</v>
      </c>
      <c r="B661" s="20"/>
      <c r="C661" s="21" t="s">
        <v>2092</v>
      </c>
      <c r="D661" s="18" t="s">
        <v>124</v>
      </c>
      <c r="E661" s="18" t="s">
        <v>183</v>
      </c>
      <c r="F661" s="19">
        <v>1</v>
      </c>
      <c r="G661" s="19">
        <v>0</v>
      </c>
      <c r="H661" s="19">
        <v>0</v>
      </c>
      <c r="I661" s="20"/>
      <c r="J661" s="21" t="s">
        <v>1077</v>
      </c>
      <c r="K661" s="43"/>
      <c r="L661" s="21" t="s">
        <v>1938</v>
      </c>
      <c r="M661" s="25"/>
      <c r="N661" s="24">
        <f t="shared" si="219"/>
        <v>1986</v>
      </c>
      <c r="O661" s="25">
        <v>31776</v>
      </c>
      <c r="P661" s="23" t="s">
        <v>75</v>
      </c>
      <c r="Q661" s="23" t="s">
        <v>75</v>
      </c>
      <c r="R661" s="23" t="s">
        <v>75</v>
      </c>
      <c r="S661" s="23" t="s">
        <v>75</v>
      </c>
      <c r="T661" s="23" t="s">
        <v>75</v>
      </c>
      <c r="U661" s="23" t="s">
        <v>75</v>
      </c>
      <c r="V661" s="26">
        <v>1</v>
      </c>
      <c r="W661" s="19">
        <f t="shared" si="220"/>
        <v>0</v>
      </c>
      <c r="X661" s="19">
        <f t="shared" si="221"/>
        <v>0</v>
      </c>
      <c r="Y661" s="19">
        <f t="shared" si="222"/>
        <v>0</v>
      </c>
      <c r="Z661" s="26">
        <v>-1</v>
      </c>
      <c r="AA661" s="19">
        <v>-2</v>
      </c>
      <c r="AB661" s="26">
        <v>0</v>
      </c>
      <c r="AC661" s="26">
        <v>0</v>
      </c>
      <c r="AD661" s="26">
        <v>1</v>
      </c>
      <c r="AE661" s="26">
        <v>0</v>
      </c>
      <c r="AF661" s="26">
        <v>0</v>
      </c>
      <c r="AG661" s="26">
        <v>0</v>
      </c>
      <c r="AH661" s="26">
        <v>0</v>
      </c>
      <c r="AI661" s="26">
        <v>0</v>
      </c>
      <c r="AJ661" s="18" t="s">
        <v>128</v>
      </c>
      <c r="AK661" s="18" t="s">
        <v>76</v>
      </c>
      <c r="AL661" s="21" t="s">
        <v>1935</v>
      </c>
      <c r="AM661" s="19">
        <f t="shared" si="223"/>
        <v>3</v>
      </c>
      <c r="AN661" s="26">
        <v>1</v>
      </c>
      <c r="AO661" s="26">
        <v>1</v>
      </c>
      <c r="AP661" s="26">
        <v>1</v>
      </c>
      <c r="AQ661" s="26">
        <v>1</v>
      </c>
      <c r="AR661" s="26">
        <v>1</v>
      </c>
      <c r="AS661" s="26">
        <v>0</v>
      </c>
      <c r="AT661" s="19">
        <v>-2</v>
      </c>
      <c r="AU661" s="26">
        <v>-3</v>
      </c>
      <c r="AV661" s="26">
        <v>0</v>
      </c>
      <c r="AW661" s="26">
        <v>0</v>
      </c>
      <c r="AX661" s="19">
        <v>0</v>
      </c>
      <c r="AY661" s="19">
        <v>0</v>
      </c>
      <c r="AZ661" s="26">
        <v>1</v>
      </c>
      <c r="BA661" s="26">
        <v>1</v>
      </c>
      <c r="BB661" s="26">
        <v>-1</v>
      </c>
      <c r="BC661" s="26">
        <v>1</v>
      </c>
      <c r="BD661" s="28"/>
      <c r="BE661" s="20"/>
      <c r="BF661" s="18" t="s">
        <v>1936</v>
      </c>
      <c r="BG661" s="20"/>
      <c r="BH661" s="26"/>
      <c r="BI661" s="26">
        <v>1</v>
      </c>
      <c r="BJ661" s="26">
        <v>0</v>
      </c>
      <c r="BK661" s="26"/>
      <c r="BL661" s="26"/>
      <c r="BM661" s="26"/>
      <c r="BN661" s="20"/>
      <c r="BO661" s="20"/>
    </row>
    <row r="662" spans="1:67" ht="48" hidden="1" x14ac:dyDescent="0.2">
      <c r="A662" s="18" t="s">
        <v>248</v>
      </c>
      <c r="B662" s="20"/>
      <c r="C662" s="21" t="s">
        <v>2093</v>
      </c>
      <c r="D662" s="18" t="s">
        <v>124</v>
      </c>
      <c r="E662" s="18" t="s">
        <v>183</v>
      </c>
      <c r="F662" s="19">
        <v>1</v>
      </c>
      <c r="G662" s="19">
        <v>0</v>
      </c>
      <c r="H662" s="19">
        <v>0</v>
      </c>
      <c r="I662" s="20"/>
      <c r="J662" s="21" t="s">
        <v>1077</v>
      </c>
      <c r="K662" s="43"/>
      <c r="L662" s="21" t="s">
        <v>1938</v>
      </c>
      <c r="M662" s="25"/>
      <c r="N662" s="24">
        <f t="shared" si="219"/>
        <v>1986</v>
      </c>
      <c r="O662" s="25">
        <v>31776</v>
      </c>
      <c r="P662" s="23" t="s">
        <v>75</v>
      </c>
      <c r="Q662" s="23" t="s">
        <v>75</v>
      </c>
      <c r="R662" s="23" t="s">
        <v>75</v>
      </c>
      <c r="S662" s="23" t="s">
        <v>75</v>
      </c>
      <c r="T662" s="23" t="s">
        <v>75</v>
      </c>
      <c r="U662" s="23" t="s">
        <v>75</v>
      </c>
      <c r="V662" s="26">
        <v>1</v>
      </c>
      <c r="W662" s="19">
        <f t="shared" si="220"/>
        <v>0</v>
      </c>
      <c r="X662" s="19">
        <f t="shared" si="221"/>
        <v>0</v>
      </c>
      <c r="Y662" s="19">
        <f t="shared" si="222"/>
        <v>0</v>
      </c>
      <c r="Z662" s="26">
        <v>-1</v>
      </c>
      <c r="AA662" s="19">
        <v>-2</v>
      </c>
      <c r="AB662" s="26">
        <v>0</v>
      </c>
      <c r="AC662" s="26">
        <v>0</v>
      </c>
      <c r="AD662" s="26">
        <v>1</v>
      </c>
      <c r="AE662" s="26">
        <v>0</v>
      </c>
      <c r="AF662" s="26">
        <v>0</v>
      </c>
      <c r="AG662" s="26">
        <v>0</v>
      </c>
      <c r="AH662" s="26">
        <v>0</v>
      </c>
      <c r="AI662" s="26">
        <v>0</v>
      </c>
      <c r="AJ662" s="18" t="s">
        <v>128</v>
      </c>
      <c r="AK662" s="18" t="s">
        <v>76</v>
      </c>
      <c r="AL662" s="21" t="s">
        <v>1935</v>
      </c>
      <c r="AM662" s="19">
        <f t="shared" si="223"/>
        <v>3</v>
      </c>
      <c r="AN662" s="26">
        <v>1</v>
      </c>
      <c r="AO662" s="26">
        <v>1</v>
      </c>
      <c r="AP662" s="26">
        <v>1</v>
      </c>
      <c r="AQ662" s="26">
        <v>1</v>
      </c>
      <c r="AR662" s="26">
        <v>1</v>
      </c>
      <c r="AS662" s="26">
        <v>0</v>
      </c>
      <c r="AT662" s="19">
        <v>-2</v>
      </c>
      <c r="AU662" s="26">
        <v>-3</v>
      </c>
      <c r="AV662" s="26">
        <v>0</v>
      </c>
      <c r="AW662" s="26">
        <v>0</v>
      </c>
      <c r="AX662" s="19">
        <v>0</v>
      </c>
      <c r="AY662" s="19">
        <v>0</v>
      </c>
      <c r="AZ662" s="26">
        <v>1</v>
      </c>
      <c r="BA662" s="26">
        <v>1</v>
      </c>
      <c r="BB662" s="26">
        <v>-1</v>
      </c>
      <c r="BC662" s="26">
        <v>1</v>
      </c>
      <c r="BD662" s="28"/>
      <c r="BE662" s="20"/>
      <c r="BF662" s="18" t="s">
        <v>1936</v>
      </c>
      <c r="BG662" s="20"/>
      <c r="BH662" s="26"/>
      <c r="BI662" s="26">
        <v>1</v>
      </c>
      <c r="BJ662" s="26">
        <v>0</v>
      </c>
      <c r="BK662" s="26"/>
      <c r="BL662" s="26"/>
      <c r="BM662" s="26"/>
      <c r="BN662" s="20"/>
      <c r="BO662" s="20"/>
    </row>
    <row r="663" spans="1:67" ht="48" hidden="1" x14ac:dyDescent="0.2">
      <c r="A663" s="18" t="s">
        <v>248</v>
      </c>
      <c r="B663" s="20"/>
      <c r="C663" s="21" t="s">
        <v>2094</v>
      </c>
      <c r="D663" s="18" t="s">
        <v>124</v>
      </c>
      <c r="E663" s="18" t="s">
        <v>183</v>
      </c>
      <c r="F663" s="19">
        <v>1</v>
      </c>
      <c r="G663" s="19">
        <v>0</v>
      </c>
      <c r="H663" s="19">
        <v>0</v>
      </c>
      <c r="I663" s="20"/>
      <c r="J663" s="21" t="s">
        <v>1077</v>
      </c>
      <c r="K663" s="43"/>
      <c r="L663" s="21" t="s">
        <v>1938</v>
      </c>
      <c r="M663" s="25"/>
      <c r="N663" s="24">
        <f t="shared" si="219"/>
        <v>1986</v>
      </c>
      <c r="O663" s="25">
        <v>31776</v>
      </c>
      <c r="P663" s="23" t="s">
        <v>75</v>
      </c>
      <c r="Q663" s="23" t="s">
        <v>75</v>
      </c>
      <c r="R663" s="23" t="s">
        <v>75</v>
      </c>
      <c r="S663" s="23" t="s">
        <v>75</v>
      </c>
      <c r="T663" s="23" t="s">
        <v>75</v>
      </c>
      <c r="U663" s="23" t="s">
        <v>75</v>
      </c>
      <c r="V663" s="26">
        <v>1</v>
      </c>
      <c r="W663" s="19">
        <f t="shared" si="220"/>
        <v>0</v>
      </c>
      <c r="X663" s="19">
        <f t="shared" si="221"/>
        <v>0</v>
      </c>
      <c r="Y663" s="19">
        <f t="shared" si="222"/>
        <v>0</v>
      </c>
      <c r="Z663" s="26">
        <v>-1</v>
      </c>
      <c r="AA663" s="19">
        <v>-2</v>
      </c>
      <c r="AB663" s="26">
        <v>0</v>
      </c>
      <c r="AC663" s="26">
        <v>0</v>
      </c>
      <c r="AD663" s="26">
        <v>1</v>
      </c>
      <c r="AE663" s="26">
        <v>0</v>
      </c>
      <c r="AF663" s="26">
        <v>0</v>
      </c>
      <c r="AG663" s="26">
        <v>0</v>
      </c>
      <c r="AH663" s="26">
        <v>0</v>
      </c>
      <c r="AI663" s="26">
        <v>0</v>
      </c>
      <c r="AJ663" s="18" t="s">
        <v>128</v>
      </c>
      <c r="AK663" s="18" t="s">
        <v>76</v>
      </c>
      <c r="AL663" s="21" t="s">
        <v>1935</v>
      </c>
      <c r="AM663" s="19">
        <f t="shared" si="223"/>
        <v>3</v>
      </c>
      <c r="AN663" s="26">
        <v>1</v>
      </c>
      <c r="AO663" s="26">
        <v>1</v>
      </c>
      <c r="AP663" s="26">
        <v>1</v>
      </c>
      <c r="AQ663" s="26">
        <v>1</v>
      </c>
      <c r="AR663" s="26">
        <v>1</v>
      </c>
      <c r="AS663" s="26">
        <v>0</v>
      </c>
      <c r="AT663" s="19">
        <v>-2</v>
      </c>
      <c r="AU663" s="26">
        <v>-3</v>
      </c>
      <c r="AV663" s="26">
        <v>0</v>
      </c>
      <c r="AW663" s="26">
        <v>0</v>
      </c>
      <c r="AX663" s="19">
        <v>0</v>
      </c>
      <c r="AY663" s="19">
        <v>0</v>
      </c>
      <c r="AZ663" s="26">
        <v>1</v>
      </c>
      <c r="BA663" s="26">
        <v>1</v>
      </c>
      <c r="BB663" s="26">
        <v>-1</v>
      </c>
      <c r="BC663" s="26">
        <v>1</v>
      </c>
      <c r="BD663" s="28"/>
      <c r="BE663" s="20"/>
      <c r="BF663" s="18" t="s">
        <v>1936</v>
      </c>
      <c r="BG663" s="20"/>
      <c r="BH663" s="26"/>
      <c r="BI663" s="26">
        <v>1</v>
      </c>
      <c r="BJ663" s="26">
        <v>0</v>
      </c>
      <c r="BK663" s="26"/>
      <c r="BL663" s="26"/>
      <c r="BM663" s="26"/>
      <c r="BN663" s="20"/>
      <c r="BO663" s="20"/>
    </row>
    <row r="664" spans="1:67" ht="48" hidden="1" x14ac:dyDescent="0.2">
      <c r="A664" s="18" t="s">
        <v>248</v>
      </c>
      <c r="B664" s="20"/>
      <c r="C664" s="21" t="s">
        <v>2095</v>
      </c>
      <c r="D664" s="18" t="s">
        <v>124</v>
      </c>
      <c r="E664" s="18" t="s">
        <v>183</v>
      </c>
      <c r="F664" s="19">
        <v>1</v>
      </c>
      <c r="G664" s="19">
        <v>0</v>
      </c>
      <c r="H664" s="19">
        <v>0</v>
      </c>
      <c r="I664" s="20"/>
      <c r="J664" s="21" t="s">
        <v>1077</v>
      </c>
      <c r="K664" s="43"/>
      <c r="L664" s="21" t="s">
        <v>1938</v>
      </c>
      <c r="M664" s="25"/>
      <c r="N664" s="24">
        <f t="shared" si="219"/>
        <v>1986</v>
      </c>
      <c r="O664" s="25">
        <v>31776</v>
      </c>
      <c r="P664" s="23" t="s">
        <v>75</v>
      </c>
      <c r="Q664" s="23" t="s">
        <v>75</v>
      </c>
      <c r="R664" s="23" t="s">
        <v>75</v>
      </c>
      <c r="S664" s="23" t="s">
        <v>75</v>
      </c>
      <c r="T664" s="23" t="s">
        <v>75</v>
      </c>
      <c r="U664" s="23" t="s">
        <v>75</v>
      </c>
      <c r="V664" s="26">
        <v>1</v>
      </c>
      <c r="W664" s="19">
        <f t="shared" si="220"/>
        <v>0</v>
      </c>
      <c r="X664" s="19">
        <f t="shared" si="221"/>
        <v>0</v>
      </c>
      <c r="Y664" s="19">
        <f t="shared" si="222"/>
        <v>0</v>
      </c>
      <c r="Z664" s="26">
        <v>-1</v>
      </c>
      <c r="AA664" s="19">
        <v>-2</v>
      </c>
      <c r="AB664" s="26">
        <v>0</v>
      </c>
      <c r="AC664" s="26">
        <v>0</v>
      </c>
      <c r="AD664" s="26">
        <v>1</v>
      </c>
      <c r="AE664" s="26">
        <v>0</v>
      </c>
      <c r="AF664" s="26">
        <v>0</v>
      </c>
      <c r="AG664" s="26">
        <v>0</v>
      </c>
      <c r="AH664" s="26">
        <v>0</v>
      </c>
      <c r="AI664" s="26">
        <v>0</v>
      </c>
      <c r="AJ664" s="18" t="s">
        <v>128</v>
      </c>
      <c r="AK664" s="18" t="s">
        <v>76</v>
      </c>
      <c r="AL664" s="21" t="s">
        <v>1935</v>
      </c>
      <c r="AM664" s="19">
        <f t="shared" si="223"/>
        <v>3</v>
      </c>
      <c r="AN664" s="26">
        <v>1</v>
      </c>
      <c r="AO664" s="26">
        <v>1</v>
      </c>
      <c r="AP664" s="26">
        <v>1</v>
      </c>
      <c r="AQ664" s="26">
        <v>1</v>
      </c>
      <c r="AR664" s="26">
        <v>1</v>
      </c>
      <c r="AS664" s="26">
        <v>0</v>
      </c>
      <c r="AT664" s="19">
        <v>-2</v>
      </c>
      <c r="AU664" s="26">
        <v>-3</v>
      </c>
      <c r="AV664" s="26">
        <v>0</v>
      </c>
      <c r="AW664" s="26">
        <v>0</v>
      </c>
      <c r="AX664" s="19">
        <v>0</v>
      </c>
      <c r="AY664" s="19">
        <v>0</v>
      </c>
      <c r="AZ664" s="26">
        <v>1</v>
      </c>
      <c r="BA664" s="26">
        <v>1</v>
      </c>
      <c r="BB664" s="26">
        <v>-1</v>
      </c>
      <c r="BC664" s="26">
        <v>1</v>
      </c>
      <c r="BD664" s="28"/>
      <c r="BE664" s="20"/>
      <c r="BF664" s="18" t="s">
        <v>1936</v>
      </c>
      <c r="BG664" s="20"/>
      <c r="BH664" s="26"/>
      <c r="BI664" s="26">
        <v>1</v>
      </c>
      <c r="BJ664" s="26">
        <v>0</v>
      </c>
      <c r="BK664" s="26"/>
      <c r="BL664" s="26"/>
      <c r="BM664" s="26"/>
      <c r="BN664" s="20"/>
      <c r="BO664" s="20"/>
    </row>
    <row r="665" spans="1:67" ht="64" hidden="1" x14ac:dyDescent="0.2">
      <c r="A665" s="17" t="s">
        <v>78</v>
      </c>
      <c r="B665" s="42"/>
      <c r="C665" s="64" t="s">
        <v>2424</v>
      </c>
      <c r="D665" s="18" t="s">
        <v>409</v>
      </c>
      <c r="E665" s="18" t="s">
        <v>302</v>
      </c>
      <c r="F665" s="19">
        <v>1</v>
      </c>
      <c r="G665" s="19">
        <v>0</v>
      </c>
      <c r="H665" s="19">
        <v>0</v>
      </c>
      <c r="I665" s="20"/>
      <c r="J665" s="21" t="s">
        <v>472</v>
      </c>
      <c r="K665" s="22" t="s">
        <v>2311</v>
      </c>
      <c r="L665" s="18" t="s">
        <v>2312</v>
      </c>
      <c r="M665" s="25"/>
      <c r="N665" s="24">
        <f t="shared" si="219"/>
        <v>1992</v>
      </c>
      <c r="O665" s="25">
        <v>33604</v>
      </c>
      <c r="P665" s="23" t="s">
        <v>75</v>
      </c>
      <c r="Q665" s="23" t="s">
        <v>75</v>
      </c>
      <c r="R665" s="23" t="s">
        <v>75</v>
      </c>
      <c r="S665" s="23" t="s">
        <v>75</v>
      </c>
      <c r="T665" s="23" t="s">
        <v>75</v>
      </c>
      <c r="U665" s="23" t="s">
        <v>75</v>
      </c>
      <c r="V665" s="26">
        <v>1</v>
      </c>
      <c r="W665" s="19">
        <f t="shared" si="220"/>
        <v>0</v>
      </c>
      <c r="X665" s="19">
        <f t="shared" si="221"/>
        <v>0</v>
      </c>
      <c r="Y665" s="19">
        <f t="shared" si="222"/>
        <v>0</v>
      </c>
      <c r="Z665" s="26">
        <v>-1</v>
      </c>
      <c r="AA665" s="19">
        <v>-2</v>
      </c>
      <c r="AB665" s="26">
        <v>0</v>
      </c>
      <c r="AC665" s="26">
        <v>1</v>
      </c>
      <c r="AD665" s="26">
        <v>0</v>
      </c>
      <c r="AE665" s="26">
        <v>0</v>
      </c>
      <c r="AF665" s="26">
        <v>0</v>
      </c>
      <c r="AG665" s="19">
        <v>0</v>
      </c>
      <c r="AH665" s="26">
        <v>1</v>
      </c>
      <c r="AI665" s="26">
        <v>0</v>
      </c>
      <c r="AJ665" s="18" t="s">
        <v>97</v>
      </c>
      <c r="AK665" s="18" t="s">
        <v>77</v>
      </c>
      <c r="AL665" s="21" t="s">
        <v>2313</v>
      </c>
      <c r="AM665" s="19">
        <v>4</v>
      </c>
      <c r="AN665" s="26">
        <v>-1</v>
      </c>
      <c r="AO665" s="26">
        <v>-1</v>
      </c>
      <c r="AP665" s="26">
        <v>-1</v>
      </c>
      <c r="AQ665" s="26">
        <v>-1</v>
      </c>
      <c r="AR665" s="26">
        <v>-1</v>
      </c>
      <c r="AS665" s="26">
        <v>0</v>
      </c>
      <c r="AT665" s="19">
        <v>-2</v>
      </c>
      <c r="AU665" s="26">
        <v>-3</v>
      </c>
      <c r="AV665" s="26">
        <v>0</v>
      </c>
      <c r="AW665" s="26">
        <v>0</v>
      </c>
      <c r="AX665" s="19">
        <v>0</v>
      </c>
      <c r="AY665" s="19">
        <v>0</v>
      </c>
      <c r="AZ665" s="26">
        <v>1</v>
      </c>
      <c r="BA665" s="26">
        <v>1</v>
      </c>
      <c r="BB665" s="26">
        <v>-1</v>
      </c>
      <c r="BC665" s="26">
        <v>-1</v>
      </c>
      <c r="BD665" s="28"/>
      <c r="BE665" s="20"/>
      <c r="BF665" s="26"/>
      <c r="BG665" s="26"/>
      <c r="BH665" s="26"/>
      <c r="BI665" s="26">
        <v>1</v>
      </c>
      <c r="BJ665" s="26">
        <v>-1</v>
      </c>
      <c r="BK665" s="26"/>
      <c r="BL665" s="26"/>
      <c r="BM665" s="26"/>
      <c r="BN665" s="20"/>
      <c r="BO665" s="20"/>
    </row>
    <row r="666" spans="1:67" ht="64" hidden="1" x14ac:dyDescent="0.2">
      <c r="A666" s="17" t="s">
        <v>3373</v>
      </c>
      <c r="B666" s="42"/>
      <c r="C666" s="64" t="s">
        <v>2424</v>
      </c>
      <c r="D666" s="384" t="s">
        <v>2875</v>
      </c>
      <c r="E666" s="384" t="s">
        <v>210</v>
      </c>
      <c r="F666" s="19">
        <v>1</v>
      </c>
      <c r="G666" s="19">
        <v>1</v>
      </c>
      <c r="H666" s="19">
        <v>1</v>
      </c>
      <c r="I666" s="20"/>
      <c r="J666" s="375" t="s">
        <v>472</v>
      </c>
      <c r="K666" s="22"/>
      <c r="L666" s="375" t="s">
        <v>3384</v>
      </c>
      <c r="M666" s="512">
        <v>1992</v>
      </c>
      <c r="N666" s="24">
        <v>2008</v>
      </c>
      <c r="O666" s="508">
        <v>39448</v>
      </c>
      <c r="P666" s="404" t="s">
        <v>75</v>
      </c>
      <c r="Q666" s="404" t="s">
        <v>75</v>
      </c>
      <c r="R666" s="404" t="s">
        <v>75</v>
      </c>
      <c r="S666" s="404" t="s">
        <v>75</v>
      </c>
      <c r="T666" s="404" t="s">
        <v>75</v>
      </c>
      <c r="U666" s="404" t="s">
        <v>75</v>
      </c>
      <c r="V666" s="19">
        <v>1</v>
      </c>
      <c r="W666" s="19">
        <v>0</v>
      </c>
      <c r="X666" s="19">
        <v>0</v>
      </c>
      <c r="Y666" s="19">
        <v>0</v>
      </c>
      <c r="Z666" s="19">
        <v>-1</v>
      </c>
      <c r="AA666" s="19">
        <v>-2</v>
      </c>
      <c r="AB666" s="26">
        <v>0</v>
      </c>
      <c r="AC666" s="26">
        <v>0</v>
      </c>
      <c r="AD666" s="68">
        <v>1</v>
      </c>
      <c r="AE666" s="26">
        <v>0</v>
      </c>
      <c r="AF666" s="26">
        <v>0</v>
      </c>
      <c r="AG666" s="19">
        <v>0</v>
      </c>
      <c r="AH666" s="26">
        <v>-1</v>
      </c>
      <c r="AI666" s="19">
        <v>0</v>
      </c>
      <c r="AJ666" s="384" t="s">
        <v>97</v>
      </c>
      <c r="AK666" s="384" t="s">
        <v>139</v>
      </c>
      <c r="AL666" s="375" t="s">
        <v>3603</v>
      </c>
      <c r="AM666" s="19">
        <v>5</v>
      </c>
      <c r="AN666" s="26">
        <v>-2</v>
      </c>
      <c r="AO666" s="26">
        <v>-2</v>
      </c>
      <c r="AP666" s="26">
        <v>-2</v>
      </c>
      <c r="AQ666" s="26">
        <v>-2</v>
      </c>
      <c r="AR666" s="26">
        <v>-2</v>
      </c>
      <c r="AS666" s="26">
        <v>0</v>
      </c>
      <c r="AT666" s="19">
        <v>-2</v>
      </c>
      <c r="AU666" s="26">
        <v>-3</v>
      </c>
      <c r="AV666" s="26">
        <v>0</v>
      </c>
      <c r="AW666" s="26">
        <v>0</v>
      </c>
      <c r="AX666" s="19">
        <v>0</v>
      </c>
      <c r="AY666" s="19">
        <v>0</v>
      </c>
      <c r="AZ666" s="26">
        <v>-1</v>
      </c>
      <c r="BA666" s="26">
        <v>-1</v>
      </c>
      <c r="BB666" s="26">
        <v>-1</v>
      </c>
      <c r="BC666" s="26">
        <v>-1</v>
      </c>
      <c r="BD666" s="28"/>
      <c r="BE666" s="20"/>
      <c r="BF666" s="26"/>
      <c r="BG666" s="26"/>
      <c r="BH666" s="26"/>
      <c r="BI666" s="26"/>
      <c r="BJ666" s="26"/>
      <c r="BK666" s="26"/>
      <c r="BL666" s="26"/>
      <c r="BM666" s="26"/>
      <c r="BN666" s="20"/>
      <c r="BO666" s="20"/>
    </row>
    <row r="667" spans="1:67" ht="48" hidden="1" x14ac:dyDescent="0.2">
      <c r="A667" s="18" t="s">
        <v>248</v>
      </c>
      <c r="B667" s="20"/>
      <c r="C667" s="21" t="s">
        <v>2096</v>
      </c>
      <c r="D667" s="18" t="s">
        <v>124</v>
      </c>
      <c r="E667" s="18" t="s">
        <v>183</v>
      </c>
      <c r="F667" s="19">
        <v>1</v>
      </c>
      <c r="G667" s="19">
        <v>0</v>
      </c>
      <c r="H667" s="19">
        <v>0</v>
      </c>
      <c r="I667" s="20"/>
      <c r="J667" s="21" t="s">
        <v>1077</v>
      </c>
      <c r="K667" s="43"/>
      <c r="L667" s="21" t="s">
        <v>1938</v>
      </c>
      <c r="M667" s="25"/>
      <c r="N667" s="24">
        <f t="shared" ref="N667:N677" si="224">YEAR(IF(AND(O667&lt;&gt;"NA",O667&lt;&gt;""),O667,IF(AND(P667&lt;&gt;"NA",P667&lt;&gt;""),P667,IF(AND(Q667&lt;&gt;"NA",Q667&lt;&gt;""),Q667,IF(AND(R667&lt;&gt;"NA",R667&lt;&gt;""),R667,S667)))))</f>
        <v>1986</v>
      </c>
      <c r="O667" s="25">
        <v>31776</v>
      </c>
      <c r="P667" s="23" t="s">
        <v>75</v>
      </c>
      <c r="Q667" s="23" t="s">
        <v>75</v>
      </c>
      <c r="R667" s="23" t="s">
        <v>75</v>
      </c>
      <c r="S667" s="23" t="s">
        <v>75</v>
      </c>
      <c r="T667" s="23" t="s">
        <v>75</v>
      </c>
      <c r="U667" s="23" t="s">
        <v>75</v>
      </c>
      <c r="V667" s="26">
        <v>1</v>
      </c>
      <c r="W667" s="19">
        <f t="shared" ref="W667:W677" si="225">IF(OR(AND(Q667&lt;&gt;"NA",Q667&lt;&gt;""),AND(S667&lt;&gt;"NA",S667&lt;&gt;""),AND(T667&lt;&gt;"NA",T667&lt;&gt;"")),1,0)</f>
        <v>0</v>
      </c>
      <c r="X667" s="19">
        <f t="shared" ref="X667:X677" si="226">IF(OR(AND(S667&lt;&gt;"NA",S667&lt;&gt;""),Y667=1),1,0)</f>
        <v>0</v>
      </c>
      <c r="Y667" s="19">
        <f t="shared" ref="Y667:Y677" si="227">IF(AND(T667&lt;&gt;"NA",T667&lt;&gt;""),1,0)</f>
        <v>0</v>
      </c>
      <c r="Z667" s="26">
        <v>-1</v>
      </c>
      <c r="AA667" s="19">
        <v>-2</v>
      </c>
      <c r="AB667" s="26">
        <v>0</v>
      </c>
      <c r="AC667" s="26">
        <v>0</v>
      </c>
      <c r="AD667" s="26">
        <v>1</v>
      </c>
      <c r="AE667" s="26">
        <v>0</v>
      </c>
      <c r="AF667" s="26">
        <v>0</v>
      </c>
      <c r="AG667" s="26">
        <v>0</v>
      </c>
      <c r="AH667" s="26">
        <v>0</v>
      </c>
      <c r="AI667" s="26">
        <v>0</v>
      </c>
      <c r="AJ667" s="18" t="s">
        <v>128</v>
      </c>
      <c r="AK667" s="18" t="s">
        <v>76</v>
      </c>
      <c r="AL667" s="21" t="s">
        <v>1935</v>
      </c>
      <c r="AM667" s="19">
        <f t="shared" ref="AM667:AM676" si="228">IF(AND(AN667=1,AO667=1),3,IF(AND(AN667=1,OR(AO667=0,AO667=-1)),1,IF(AND(OR(AN667=0,AN667=-1),AO667=1),2,IF(AND(AN667=0,AN667=-1),OR(AO667=0,AO667=-1),4))))</f>
        <v>3</v>
      </c>
      <c r="AN667" s="26">
        <v>1</v>
      </c>
      <c r="AO667" s="26">
        <v>1</v>
      </c>
      <c r="AP667" s="26">
        <v>1</v>
      </c>
      <c r="AQ667" s="26">
        <v>1</v>
      </c>
      <c r="AR667" s="26">
        <v>1</v>
      </c>
      <c r="AS667" s="26">
        <v>0</v>
      </c>
      <c r="AT667" s="19">
        <v>-2</v>
      </c>
      <c r="AU667" s="26">
        <v>-3</v>
      </c>
      <c r="AV667" s="26">
        <v>0</v>
      </c>
      <c r="AW667" s="26">
        <v>0</v>
      </c>
      <c r="AX667" s="19">
        <v>0</v>
      </c>
      <c r="AY667" s="19">
        <v>0</v>
      </c>
      <c r="AZ667" s="26">
        <v>1</v>
      </c>
      <c r="BA667" s="26">
        <v>1</v>
      </c>
      <c r="BB667" s="26">
        <v>-1</v>
      </c>
      <c r="BC667" s="26">
        <v>1</v>
      </c>
      <c r="BD667" s="28"/>
      <c r="BE667" s="20"/>
      <c r="BF667" s="18" t="s">
        <v>1936</v>
      </c>
      <c r="BG667" s="20"/>
      <c r="BH667" s="26"/>
      <c r="BI667" s="26">
        <v>1</v>
      </c>
      <c r="BJ667" s="26">
        <v>0</v>
      </c>
      <c r="BK667" s="26"/>
      <c r="BL667" s="26"/>
      <c r="BM667" s="26"/>
      <c r="BN667" s="20"/>
      <c r="BO667" s="20"/>
    </row>
    <row r="668" spans="1:67" ht="48" hidden="1" x14ac:dyDescent="0.2">
      <c r="A668" s="18" t="s">
        <v>248</v>
      </c>
      <c r="B668" s="20"/>
      <c r="C668" s="21" t="s">
        <v>2097</v>
      </c>
      <c r="D668" s="18" t="s">
        <v>124</v>
      </c>
      <c r="E668" s="18" t="s">
        <v>183</v>
      </c>
      <c r="F668" s="19">
        <v>1</v>
      </c>
      <c r="G668" s="19">
        <v>0</v>
      </c>
      <c r="H668" s="19">
        <v>0</v>
      </c>
      <c r="I668" s="20"/>
      <c r="J668" s="21" t="s">
        <v>1077</v>
      </c>
      <c r="K668" s="43"/>
      <c r="L668" s="21" t="s">
        <v>1938</v>
      </c>
      <c r="M668" s="25"/>
      <c r="N668" s="24">
        <f t="shared" si="224"/>
        <v>1986</v>
      </c>
      <c r="O668" s="25">
        <v>31776</v>
      </c>
      <c r="P668" s="23" t="s">
        <v>75</v>
      </c>
      <c r="Q668" s="23" t="s">
        <v>75</v>
      </c>
      <c r="R668" s="23" t="s">
        <v>75</v>
      </c>
      <c r="S668" s="23" t="s">
        <v>75</v>
      </c>
      <c r="T668" s="23" t="s">
        <v>75</v>
      </c>
      <c r="U668" s="23" t="s">
        <v>75</v>
      </c>
      <c r="V668" s="26">
        <v>1</v>
      </c>
      <c r="W668" s="19">
        <f t="shared" si="225"/>
        <v>0</v>
      </c>
      <c r="X668" s="19">
        <f t="shared" si="226"/>
        <v>0</v>
      </c>
      <c r="Y668" s="19">
        <f t="shared" si="227"/>
        <v>0</v>
      </c>
      <c r="Z668" s="26">
        <v>-1</v>
      </c>
      <c r="AA668" s="19">
        <v>-2</v>
      </c>
      <c r="AB668" s="26">
        <v>0</v>
      </c>
      <c r="AC668" s="26">
        <v>0</v>
      </c>
      <c r="AD668" s="26">
        <v>1</v>
      </c>
      <c r="AE668" s="26">
        <v>0</v>
      </c>
      <c r="AF668" s="26">
        <v>0</v>
      </c>
      <c r="AG668" s="26">
        <v>0</v>
      </c>
      <c r="AH668" s="26">
        <v>0</v>
      </c>
      <c r="AI668" s="26">
        <v>0</v>
      </c>
      <c r="AJ668" s="18" t="s">
        <v>128</v>
      </c>
      <c r="AK668" s="18" t="s">
        <v>76</v>
      </c>
      <c r="AL668" s="21" t="s">
        <v>1935</v>
      </c>
      <c r="AM668" s="19">
        <f t="shared" si="228"/>
        <v>3</v>
      </c>
      <c r="AN668" s="26">
        <v>1</v>
      </c>
      <c r="AO668" s="26">
        <v>1</v>
      </c>
      <c r="AP668" s="26">
        <v>1</v>
      </c>
      <c r="AQ668" s="26">
        <v>1</v>
      </c>
      <c r="AR668" s="26">
        <v>1</v>
      </c>
      <c r="AS668" s="26">
        <v>0</v>
      </c>
      <c r="AT668" s="19">
        <v>-2</v>
      </c>
      <c r="AU668" s="26">
        <v>-3</v>
      </c>
      <c r="AV668" s="26">
        <v>0</v>
      </c>
      <c r="AW668" s="26">
        <v>0</v>
      </c>
      <c r="AX668" s="19">
        <v>0</v>
      </c>
      <c r="AY668" s="19">
        <v>0</v>
      </c>
      <c r="AZ668" s="26">
        <v>1</v>
      </c>
      <c r="BA668" s="26">
        <v>1</v>
      </c>
      <c r="BB668" s="26">
        <v>-1</v>
      </c>
      <c r="BC668" s="26">
        <v>1</v>
      </c>
      <c r="BD668" s="28"/>
      <c r="BE668" s="20"/>
      <c r="BF668" s="18" t="s">
        <v>1936</v>
      </c>
      <c r="BG668" s="20"/>
      <c r="BH668" s="26"/>
      <c r="BI668" s="26">
        <v>1</v>
      </c>
      <c r="BJ668" s="26">
        <v>0</v>
      </c>
      <c r="BK668" s="26"/>
      <c r="BL668" s="26"/>
      <c r="BM668" s="26"/>
      <c r="BN668" s="20"/>
      <c r="BO668" s="20"/>
    </row>
    <row r="669" spans="1:67" ht="48" hidden="1" x14ac:dyDescent="0.2">
      <c r="A669" s="18" t="s">
        <v>248</v>
      </c>
      <c r="B669" s="20"/>
      <c r="C669" s="21" t="s">
        <v>2098</v>
      </c>
      <c r="D669" s="18" t="s">
        <v>124</v>
      </c>
      <c r="E669" s="18" t="s">
        <v>183</v>
      </c>
      <c r="F669" s="19">
        <v>1</v>
      </c>
      <c r="G669" s="19">
        <v>0</v>
      </c>
      <c r="H669" s="19">
        <v>0</v>
      </c>
      <c r="I669" s="20"/>
      <c r="J669" s="21" t="s">
        <v>1077</v>
      </c>
      <c r="K669" s="43"/>
      <c r="L669" s="21" t="s">
        <v>1938</v>
      </c>
      <c r="M669" s="25"/>
      <c r="N669" s="24">
        <f t="shared" si="224"/>
        <v>1986</v>
      </c>
      <c r="O669" s="25">
        <v>31776</v>
      </c>
      <c r="P669" s="23" t="s">
        <v>75</v>
      </c>
      <c r="Q669" s="23" t="s">
        <v>75</v>
      </c>
      <c r="R669" s="23" t="s">
        <v>75</v>
      </c>
      <c r="S669" s="23" t="s">
        <v>75</v>
      </c>
      <c r="T669" s="23" t="s">
        <v>75</v>
      </c>
      <c r="U669" s="23" t="s">
        <v>75</v>
      </c>
      <c r="V669" s="26">
        <v>1</v>
      </c>
      <c r="W669" s="19">
        <f t="shared" si="225"/>
        <v>0</v>
      </c>
      <c r="X669" s="19">
        <f t="shared" si="226"/>
        <v>0</v>
      </c>
      <c r="Y669" s="19">
        <f t="shared" si="227"/>
        <v>0</v>
      </c>
      <c r="Z669" s="26">
        <v>-1</v>
      </c>
      <c r="AA669" s="19">
        <v>-2</v>
      </c>
      <c r="AB669" s="26">
        <v>0</v>
      </c>
      <c r="AC669" s="26">
        <v>0</v>
      </c>
      <c r="AD669" s="26">
        <v>1</v>
      </c>
      <c r="AE669" s="26">
        <v>0</v>
      </c>
      <c r="AF669" s="26">
        <v>0</v>
      </c>
      <c r="AG669" s="26">
        <v>0</v>
      </c>
      <c r="AH669" s="26">
        <v>0</v>
      </c>
      <c r="AI669" s="26">
        <v>0</v>
      </c>
      <c r="AJ669" s="18" t="s">
        <v>128</v>
      </c>
      <c r="AK669" s="18" t="s">
        <v>76</v>
      </c>
      <c r="AL669" s="21" t="s">
        <v>1935</v>
      </c>
      <c r="AM669" s="19">
        <f t="shared" si="228"/>
        <v>3</v>
      </c>
      <c r="AN669" s="26">
        <v>1</v>
      </c>
      <c r="AO669" s="26">
        <v>1</v>
      </c>
      <c r="AP669" s="26">
        <v>1</v>
      </c>
      <c r="AQ669" s="26">
        <v>1</v>
      </c>
      <c r="AR669" s="26">
        <v>1</v>
      </c>
      <c r="AS669" s="26">
        <v>0</v>
      </c>
      <c r="AT669" s="19">
        <v>-2</v>
      </c>
      <c r="AU669" s="26">
        <v>-3</v>
      </c>
      <c r="AV669" s="26">
        <v>0</v>
      </c>
      <c r="AW669" s="26">
        <v>0</v>
      </c>
      <c r="AX669" s="19">
        <v>0</v>
      </c>
      <c r="AY669" s="19">
        <v>0</v>
      </c>
      <c r="AZ669" s="26">
        <v>1</v>
      </c>
      <c r="BA669" s="26">
        <v>1</v>
      </c>
      <c r="BB669" s="26">
        <v>-1</v>
      </c>
      <c r="BC669" s="26">
        <v>1</v>
      </c>
      <c r="BD669" s="28"/>
      <c r="BE669" s="20"/>
      <c r="BF669" s="18" t="s">
        <v>1936</v>
      </c>
      <c r="BG669" s="20"/>
      <c r="BH669" s="26"/>
      <c r="BI669" s="26">
        <v>1</v>
      </c>
      <c r="BJ669" s="26">
        <v>0</v>
      </c>
      <c r="BK669" s="26"/>
      <c r="BL669" s="26"/>
      <c r="BM669" s="26"/>
      <c r="BN669" s="20"/>
      <c r="BO669" s="20"/>
    </row>
    <row r="670" spans="1:67" ht="48" hidden="1" x14ac:dyDescent="0.2">
      <c r="A670" s="18" t="s">
        <v>248</v>
      </c>
      <c r="B670" s="20"/>
      <c r="C670" s="21" t="s">
        <v>2099</v>
      </c>
      <c r="D670" s="18" t="s">
        <v>124</v>
      </c>
      <c r="E670" s="18" t="s">
        <v>183</v>
      </c>
      <c r="F670" s="19">
        <v>1</v>
      </c>
      <c r="G670" s="19">
        <v>0</v>
      </c>
      <c r="H670" s="19">
        <v>0</v>
      </c>
      <c r="I670" s="20"/>
      <c r="J670" s="21" t="s">
        <v>1077</v>
      </c>
      <c r="K670" s="43"/>
      <c r="L670" s="21" t="s">
        <v>1938</v>
      </c>
      <c r="M670" s="25"/>
      <c r="N670" s="24">
        <f t="shared" si="224"/>
        <v>1986</v>
      </c>
      <c r="O670" s="25">
        <v>31776</v>
      </c>
      <c r="P670" s="23" t="s">
        <v>75</v>
      </c>
      <c r="Q670" s="23" t="s">
        <v>75</v>
      </c>
      <c r="R670" s="23" t="s">
        <v>75</v>
      </c>
      <c r="S670" s="23" t="s">
        <v>75</v>
      </c>
      <c r="T670" s="23" t="s">
        <v>75</v>
      </c>
      <c r="U670" s="23" t="s">
        <v>75</v>
      </c>
      <c r="V670" s="26">
        <v>1</v>
      </c>
      <c r="W670" s="19">
        <f t="shared" si="225"/>
        <v>0</v>
      </c>
      <c r="X670" s="19">
        <f t="shared" si="226"/>
        <v>0</v>
      </c>
      <c r="Y670" s="19">
        <f t="shared" si="227"/>
        <v>0</v>
      </c>
      <c r="Z670" s="26">
        <v>-1</v>
      </c>
      <c r="AA670" s="19">
        <v>-2</v>
      </c>
      <c r="AB670" s="26">
        <v>0</v>
      </c>
      <c r="AC670" s="26">
        <v>0</v>
      </c>
      <c r="AD670" s="26">
        <v>1</v>
      </c>
      <c r="AE670" s="26">
        <v>0</v>
      </c>
      <c r="AF670" s="26">
        <v>0</v>
      </c>
      <c r="AG670" s="26">
        <v>0</v>
      </c>
      <c r="AH670" s="26">
        <v>0</v>
      </c>
      <c r="AI670" s="26">
        <v>0</v>
      </c>
      <c r="AJ670" s="18" t="s">
        <v>128</v>
      </c>
      <c r="AK670" s="18" t="s">
        <v>76</v>
      </c>
      <c r="AL670" s="21" t="s">
        <v>1935</v>
      </c>
      <c r="AM670" s="19">
        <f t="shared" si="228"/>
        <v>3</v>
      </c>
      <c r="AN670" s="26">
        <v>1</v>
      </c>
      <c r="AO670" s="26">
        <v>1</v>
      </c>
      <c r="AP670" s="26">
        <v>1</v>
      </c>
      <c r="AQ670" s="26">
        <v>1</v>
      </c>
      <c r="AR670" s="26">
        <v>1</v>
      </c>
      <c r="AS670" s="26">
        <v>0</v>
      </c>
      <c r="AT670" s="19">
        <v>-2</v>
      </c>
      <c r="AU670" s="26">
        <v>-3</v>
      </c>
      <c r="AV670" s="26">
        <v>0</v>
      </c>
      <c r="AW670" s="26">
        <v>0</v>
      </c>
      <c r="AX670" s="19">
        <v>0</v>
      </c>
      <c r="AY670" s="19">
        <v>0</v>
      </c>
      <c r="AZ670" s="26">
        <v>1</v>
      </c>
      <c r="BA670" s="26">
        <v>1</v>
      </c>
      <c r="BB670" s="26">
        <v>-1</v>
      </c>
      <c r="BC670" s="26">
        <v>1</v>
      </c>
      <c r="BD670" s="28"/>
      <c r="BE670" s="20"/>
      <c r="BF670" s="18" t="s">
        <v>1936</v>
      </c>
      <c r="BG670" s="20"/>
      <c r="BH670" s="26"/>
      <c r="BI670" s="26">
        <v>1</v>
      </c>
      <c r="BJ670" s="26">
        <v>0</v>
      </c>
      <c r="BK670" s="26"/>
      <c r="BL670" s="26"/>
      <c r="BM670" s="26"/>
      <c r="BN670" s="20"/>
      <c r="BO670" s="20"/>
    </row>
    <row r="671" spans="1:67" ht="48" hidden="1" x14ac:dyDescent="0.2">
      <c r="A671" s="18" t="s">
        <v>248</v>
      </c>
      <c r="B671" s="20"/>
      <c r="C671" s="21" t="s">
        <v>2100</v>
      </c>
      <c r="D671" s="18" t="s">
        <v>124</v>
      </c>
      <c r="E671" s="18" t="s">
        <v>183</v>
      </c>
      <c r="F671" s="19">
        <v>1</v>
      </c>
      <c r="G671" s="19">
        <v>0</v>
      </c>
      <c r="H671" s="19">
        <v>0</v>
      </c>
      <c r="I671" s="20"/>
      <c r="J671" s="21" t="s">
        <v>1077</v>
      </c>
      <c r="K671" s="43"/>
      <c r="L671" s="21" t="s">
        <v>1938</v>
      </c>
      <c r="M671" s="25"/>
      <c r="N671" s="24">
        <f t="shared" si="224"/>
        <v>1986</v>
      </c>
      <c r="O671" s="25">
        <v>31776</v>
      </c>
      <c r="P671" s="23" t="s">
        <v>75</v>
      </c>
      <c r="Q671" s="23" t="s">
        <v>75</v>
      </c>
      <c r="R671" s="23" t="s">
        <v>75</v>
      </c>
      <c r="S671" s="23" t="s">
        <v>75</v>
      </c>
      <c r="T671" s="23" t="s">
        <v>75</v>
      </c>
      <c r="U671" s="23" t="s">
        <v>75</v>
      </c>
      <c r="V671" s="26">
        <v>1</v>
      </c>
      <c r="W671" s="19">
        <f t="shared" si="225"/>
        <v>0</v>
      </c>
      <c r="X671" s="19">
        <f t="shared" si="226"/>
        <v>0</v>
      </c>
      <c r="Y671" s="19">
        <f t="shared" si="227"/>
        <v>0</v>
      </c>
      <c r="Z671" s="26">
        <v>-1</v>
      </c>
      <c r="AA671" s="19">
        <v>-2</v>
      </c>
      <c r="AB671" s="26">
        <v>0</v>
      </c>
      <c r="AC671" s="26">
        <v>0</v>
      </c>
      <c r="AD671" s="26">
        <v>1</v>
      </c>
      <c r="AE671" s="26">
        <v>0</v>
      </c>
      <c r="AF671" s="26">
        <v>0</v>
      </c>
      <c r="AG671" s="26">
        <v>0</v>
      </c>
      <c r="AH671" s="26">
        <v>0</v>
      </c>
      <c r="AI671" s="26">
        <v>0</v>
      </c>
      <c r="AJ671" s="18" t="s">
        <v>128</v>
      </c>
      <c r="AK671" s="18" t="s">
        <v>76</v>
      </c>
      <c r="AL671" s="21" t="s">
        <v>1935</v>
      </c>
      <c r="AM671" s="19">
        <f t="shared" si="228"/>
        <v>3</v>
      </c>
      <c r="AN671" s="26">
        <v>1</v>
      </c>
      <c r="AO671" s="26">
        <v>1</v>
      </c>
      <c r="AP671" s="26">
        <v>1</v>
      </c>
      <c r="AQ671" s="26">
        <v>1</v>
      </c>
      <c r="AR671" s="26">
        <v>1</v>
      </c>
      <c r="AS671" s="26">
        <v>0</v>
      </c>
      <c r="AT671" s="19">
        <v>-2</v>
      </c>
      <c r="AU671" s="26">
        <v>-3</v>
      </c>
      <c r="AV671" s="26">
        <v>0</v>
      </c>
      <c r="AW671" s="26">
        <v>0</v>
      </c>
      <c r="AX671" s="19">
        <v>0</v>
      </c>
      <c r="AY671" s="19">
        <v>0</v>
      </c>
      <c r="AZ671" s="26">
        <v>1</v>
      </c>
      <c r="BA671" s="26">
        <v>1</v>
      </c>
      <c r="BB671" s="26">
        <v>-1</v>
      </c>
      <c r="BC671" s="26">
        <v>1</v>
      </c>
      <c r="BD671" s="28"/>
      <c r="BE671" s="20"/>
      <c r="BF671" s="18" t="s">
        <v>1936</v>
      </c>
      <c r="BG671" s="20"/>
      <c r="BH671" s="26"/>
      <c r="BI671" s="26">
        <v>1</v>
      </c>
      <c r="BJ671" s="26">
        <v>0</v>
      </c>
      <c r="BK671" s="26"/>
      <c r="BL671" s="26"/>
      <c r="BM671" s="26"/>
      <c r="BN671" s="20"/>
      <c r="BO671" s="20"/>
    </row>
    <row r="672" spans="1:67" ht="48" hidden="1" x14ac:dyDescent="0.2">
      <c r="A672" s="18" t="s">
        <v>248</v>
      </c>
      <c r="B672" s="20"/>
      <c r="C672" s="21" t="s">
        <v>2101</v>
      </c>
      <c r="D672" s="18" t="s">
        <v>124</v>
      </c>
      <c r="E672" s="18" t="s">
        <v>183</v>
      </c>
      <c r="F672" s="19">
        <v>1</v>
      </c>
      <c r="G672" s="19">
        <v>0</v>
      </c>
      <c r="H672" s="19">
        <v>0</v>
      </c>
      <c r="I672" s="20"/>
      <c r="J672" s="21" t="s">
        <v>1077</v>
      </c>
      <c r="K672" s="43"/>
      <c r="L672" s="21" t="s">
        <v>1938</v>
      </c>
      <c r="M672" s="25"/>
      <c r="N672" s="24">
        <f t="shared" si="224"/>
        <v>1986</v>
      </c>
      <c r="O672" s="25">
        <v>31776</v>
      </c>
      <c r="P672" s="23" t="s">
        <v>75</v>
      </c>
      <c r="Q672" s="23" t="s">
        <v>75</v>
      </c>
      <c r="R672" s="23" t="s">
        <v>75</v>
      </c>
      <c r="S672" s="23" t="s">
        <v>75</v>
      </c>
      <c r="T672" s="23" t="s">
        <v>75</v>
      </c>
      <c r="U672" s="23" t="s">
        <v>75</v>
      </c>
      <c r="V672" s="26">
        <v>1</v>
      </c>
      <c r="W672" s="19">
        <f t="shared" si="225"/>
        <v>0</v>
      </c>
      <c r="X672" s="19">
        <f t="shared" si="226"/>
        <v>0</v>
      </c>
      <c r="Y672" s="19">
        <f t="shared" si="227"/>
        <v>0</v>
      </c>
      <c r="Z672" s="26">
        <v>-1</v>
      </c>
      <c r="AA672" s="19">
        <v>-2</v>
      </c>
      <c r="AB672" s="26">
        <v>0</v>
      </c>
      <c r="AC672" s="26">
        <v>0</v>
      </c>
      <c r="AD672" s="26">
        <v>1</v>
      </c>
      <c r="AE672" s="26">
        <v>0</v>
      </c>
      <c r="AF672" s="26">
        <v>0</v>
      </c>
      <c r="AG672" s="26">
        <v>0</v>
      </c>
      <c r="AH672" s="26">
        <v>0</v>
      </c>
      <c r="AI672" s="26">
        <v>0</v>
      </c>
      <c r="AJ672" s="18" t="s">
        <v>128</v>
      </c>
      <c r="AK672" s="18" t="s">
        <v>76</v>
      </c>
      <c r="AL672" s="21" t="s">
        <v>1935</v>
      </c>
      <c r="AM672" s="19">
        <f t="shared" si="228"/>
        <v>3</v>
      </c>
      <c r="AN672" s="26">
        <v>1</v>
      </c>
      <c r="AO672" s="26">
        <v>1</v>
      </c>
      <c r="AP672" s="26">
        <v>1</v>
      </c>
      <c r="AQ672" s="26">
        <v>1</v>
      </c>
      <c r="AR672" s="26">
        <v>1</v>
      </c>
      <c r="AS672" s="26">
        <v>0</v>
      </c>
      <c r="AT672" s="19">
        <v>-2</v>
      </c>
      <c r="AU672" s="26">
        <v>-3</v>
      </c>
      <c r="AV672" s="26">
        <v>0</v>
      </c>
      <c r="AW672" s="26">
        <v>0</v>
      </c>
      <c r="AX672" s="19">
        <v>0</v>
      </c>
      <c r="AY672" s="19">
        <v>0</v>
      </c>
      <c r="AZ672" s="26">
        <v>1</v>
      </c>
      <c r="BA672" s="26">
        <v>1</v>
      </c>
      <c r="BB672" s="26">
        <v>-1</v>
      </c>
      <c r="BC672" s="26">
        <v>1</v>
      </c>
      <c r="BD672" s="28"/>
      <c r="BE672" s="20"/>
      <c r="BF672" s="18" t="s">
        <v>1936</v>
      </c>
      <c r="BG672" s="20"/>
      <c r="BH672" s="26"/>
      <c r="BI672" s="26">
        <v>1</v>
      </c>
      <c r="BJ672" s="26">
        <v>0</v>
      </c>
      <c r="BK672" s="26"/>
      <c r="BL672" s="26"/>
      <c r="BM672" s="26"/>
      <c r="BN672" s="20"/>
      <c r="BO672" s="20"/>
    </row>
    <row r="673" spans="1:67" ht="48" hidden="1" x14ac:dyDescent="0.2">
      <c r="A673" s="18" t="s">
        <v>248</v>
      </c>
      <c r="B673" s="20"/>
      <c r="C673" s="21" t="s">
        <v>2102</v>
      </c>
      <c r="D673" s="18" t="s">
        <v>124</v>
      </c>
      <c r="E673" s="18" t="s">
        <v>183</v>
      </c>
      <c r="F673" s="19">
        <v>1</v>
      </c>
      <c r="G673" s="19">
        <v>0</v>
      </c>
      <c r="H673" s="19">
        <v>0</v>
      </c>
      <c r="I673" s="20"/>
      <c r="J673" s="21" t="s">
        <v>1077</v>
      </c>
      <c r="K673" s="43"/>
      <c r="L673" s="21" t="s">
        <v>1938</v>
      </c>
      <c r="M673" s="25"/>
      <c r="N673" s="24">
        <f t="shared" si="224"/>
        <v>1986</v>
      </c>
      <c r="O673" s="25">
        <v>31776</v>
      </c>
      <c r="P673" s="23" t="s">
        <v>75</v>
      </c>
      <c r="Q673" s="23" t="s">
        <v>75</v>
      </c>
      <c r="R673" s="23" t="s">
        <v>75</v>
      </c>
      <c r="S673" s="23" t="s">
        <v>75</v>
      </c>
      <c r="T673" s="23" t="s">
        <v>75</v>
      </c>
      <c r="U673" s="23" t="s">
        <v>75</v>
      </c>
      <c r="V673" s="26">
        <v>1</v>
      </c>
      <c r="W673" s="19">
        <f t="shared" si="225"/>
        <v>0</v>
      </c>
      <c r="X673" s="19">
        <f t="shared" si="226"/>
        <v>0</v>
      </c>
      <c r="Y673" s="19">
        <f t="shared" si="227"/>
        <v>0</v>
      </c>
      <c r="Z673" s="26">
        <v>-1</v>
      </c>
      <c r="AA673" s="19">
        <v>-2</v>
      </c>
      <c r="AB673" s="26">
        <v>0</v>
      </c>
      <c r="AC673" s="26">
        <v>0</v>
      </c>
      <c r="AD673" s="26">
        <v>1</v>
      </c>
      <c r="AE673" s="26">
        <v>0</v>
      </c>
      <c r="AF673" s="26">
        <v>0</v>
      </c>
      <c r="AG673" s="26">
        <v>0</v>
      </c>
      <c r="AH673" s="26">
        <v>0</v>
      </c>
      <c r="AI673" s="26">
        <v>0</v>
      </c>
      <c r="AJ673" s="18" t="s">
        <v>128</v>
      </c>
      <c r="AK673" s="18" t="s">
        <v>76</v>
      </c>
      <c r="AL673" s="21" t="s">
        <v>1935</v>
      </c>
      <c r="AM673" s="19">
        <f t="shared" si="228"/>
        <v>3</v>
      </c>
      <c r="AN673" s="26">
        <v>1</v>
      </c>
      <c r="AO673" s="26">
        <v>1</v>
      </c>
      <c r="AP673" s="26">
        <v>1</v>
      </c>
      <c r="AQ673" s="26">
        <v>1</v>
      </c>
      <c r="AR673" s="26">
        <v>1</v>
      </c>
      <c r="AS673" s="26">
        <v>0</v>
      </c>
      <c r="AT673" s="19">
        <v>-2</v>
      </c>
      <c r="AU673" s="26">
        <v>-3</v>
      </c>
      <c r="AV673" s="26">
        <v>0</v>
      </c>
      <c r="AW673" s="26">
        <v>0</v>
      </c>
      <c r="AX673" s="19">
        <v>0</v>
      </c>
      <c r="AY673" s="19">
        <v>0</v>
      </c>
      <c r="AZ673" s="26">
        <v>1</v>
      </c>
      <c r="BA673" s="26">
        <v>1</v>
      </c>
      <c r="BB673" s="26">
        <v>-1</v>
      </c>
      <c r="BC673" s="26">
        <v>1</v>
      </c>
      <c r="BD673" s="28"/>
      <c r="BE673" s="20"/>
      <c r="BF673" s="18" t="s">
        <v>1936</v>
      </c>
      <c r="BG673" s="20"/>
      <c r="BH673" s="26"/>
      <c r="BI673" s="26">
        <v>1</v>
      </c>
      <c r="BJ673" s="26">
        <v>0</v>
      </c>
      <c r="BK673" s="26"/>
      <c r="BL673" s="26"/>
      <c r="BM673" s="26"/>
      <c r="BN673" s="20"/>
      <c r="BO673" s="20"/>
    </row>
    <row r="674" spans="1:67" ht="48" hidden="1" x14ac:dyDescent="0.2">
      <c r="A674" s="18" t="s">
        <v>248</v>
      </c>
      <c r="B674" s="20"/>
      <c r="C674" s="21" t="s">
        <v>2103</v>
      </c>
      <c r="D674" s="18" t="s">
        <v>124</v>
      </c>
      <c r="E674" s="18" t="s">
        <v>183</v>
      </c>
      <c r="F674" s="19">
        <v>1</v>
      </c>
      <c r="G674" s="19">
        <v>0</v>
      </c>
      <c r="H674" s="19">
        <v>0</v>
      </c>
      <c r="I674" s="20"/>
      <c r="J674" s="21" t="s">
        <v>1077</v>
      </c>
      <c r="K674" s="43"/>
      <c r="L674" s="21" t="s">
        <v>1938</v>
      </c>
      <c r="M674" s="25"/>
      <c r="N674" s="24">
        <f t="shared" si="224"/>
        <v>1986</v>
      </c>
      <c r="O674" s="25">
        <v>31776</v>
      </c>
      <c r="P674" s="23" t="s">
        <v>75</v>
      </c>
      <c r="Q674" s="23" t="s">
        <v>75</v>
      </c>
      <c r="R674" s="23" t="s">
        <v>75</v>
      </c>
      <c r="S674" s="23" t="s">
        <v>75</v>
      </c>
      <c r="T674" s="23" t="s">
        <v>75</v>
      </c>
      <c r="U674" s="23" t="s">
        <v>75</v>
      </c>
      <c r="V674" s="26">
        <v>1</v>
      </c>
      <c r="W674" s="19">
        <f t="shared" si="225"/>
        <v>0</v>
      </c>
      <c r="X674" s="19">
        <f t="shared" si="226"/>
        <v>0</v>
      </c>
      <c r="Y674" s="19">
        <f t="shared" si="227"/>
        <v>0</v>
      </c>
      <c r="Z674" s="26">
        <v>-1</v>
      </c>
      <c r="AA674" s="19">
        <v>-2</v>
      </c>
      <c r="AB674" s="26">
        <v>0</v>
      </c>
      <c r="AC674" s="26">
        <v>0</v>
      </c>
      <c r="AD674" s="26">
        <v>1</v>
      </c>
      <c r="AE674" s="26">
        <v>0</v>
      </c>
      <c r="AF674" s="26">
        <v>0</v>
      </c>
      <c r="AG674" s="26">
        <v>0</v>
      </c>
      <c r="AH674" s="26">
        <v>0</v>
      </c>
      <c r="AI674" s="26">
        <v>0</v>
      </c>
      <c r="AJ674" s="18" t="s">
        <v>128</v>
      </c>
      <c r="AK674" s="18" t="s">
        <v>76</v>
      </c>
      <c r="AL674" s="21" t="s">
        <v>1935</v>
      </c>
      <c r="AM674" s="19">
        <f t="shared" si="228"/>
        <v>3</v>
      </c>
      <c r="AN674" s="26">
        <v>1</v>
      </c>
      <c r="AO674" s="26">
        <v>1</v>
      </c>
      <c r="AP674" s="26">
        <v>1</v>
      </c>
      <c r="AQ674" s="26">
        <v>1</v>
      </c>
      <c r="AR674" s="26">
        <v>1</v>
      </c>
      <c r="AS674" s="26">
        <v>0</v>
      </c>
      <c r="AT674" s="19">
        <v>-2</v>
      </c>
      <c r="AU674" s="26">
        <v>-3</v>
      </c>
      <c r="AV674" s="26">
        <v>0</v>
      </c>
      <c r="AW674" s="26">
        <v>0</v>
      </c>
      <c r="AX674" s="19">
        <v>0</v>
      </c>
      <c r="AY674" s="19">
        <v>0</v>
      </c>
      <c r="AZ674" s="26">
        <v>1</v>
      </c>
      <c r="BA674" s="26">
        <v>1</v>
      </c>
      <c r="BB674" s="26">
        <v>-1</v>
      </c>
      <c r="BC674" s="26">
        <v>1</v>
      </c>
      <c r="BD674" s="28"/>
      <c r="BE674" s="20"/>
      <c r="BF674" s="18" t="s">
        <v>1936</v>
      </c>
      <c r="BG674" s="20"/>
      <c r="BH674" s="26"/>
      <c r="BI674" s="26">
        <v>1</v>
      </c>
      <c r="BJ674" s="26">
        <v>0</v>
      </c>
      <c r="BK674" s="26"/>
      <c r="BL674" s="26"/>
      <c r="BM674" s="26"/>
      <c r="BN674" s="20"/>
      <c r="BO674" s="20"/>
    </row>
    <row r="675" spans="1:67" ht="48" hidden="1" x14ac:dyDescent="0.2">
      <c r="A675" s="18" t="s">
        <v>248</v>
      </c>
      <c r="B675" s="20"/>
      <c r="C675" s="21" t="s">
        <v>2104</v>
      </c>
      <c r="D675" s="18" t="s">
        <v>124</v>
      </c>
      <c r="E675" s="18" t="s">
        <v>183</v>
      </c>
      <c r="F675" s="19">
        <v>1</v>
      </c>
      <c r="G675" s="19">
        <v>0</v>
      </c>
      <c r="H675" s="19">
        <v>0</v>
      </c>
      <c r="I675" s="20"/>
      <c r="J675" s="21" t="s">
        <v>1077</v>
      </c>
      <c r="K675" s="43"/>
      <c r="L675" s="21" t="s">
        <v>1938</v>
      </c>
      <c r="M675" s="25"/>
      <c r="N675" s="24">
        <f t="shared" si="224"/>
        <v>1986</v>
      </c>
      <c r="O675" s="25">
        <v>31776</v>
      </c>
      <c r="P675" s="23" t="s">
        <v>75</v>
      </c>
      <c r="Q675" s="23" t="s">
        <v>75</v>
      </c>
      <c r="R675" s="23" t="s">
        <v>75</v>
      </c>
      <c r="S675" s="23" t="s">
        <v>75</v>
      </c>
      <c r="T675" s="23" t="s">
        <v>75</v>
      </c>
      <c r="U675" s="23" t="s">
        <v>75</v>
      </c>
      <c r="V675" s="26">
        <v>1</v>
      </c>
      <c r="W675" s="19">
        <f t="shared" si="225"/>
        <v>0</v>
      </c>
      <c r="X675" s="19">
        <f t="shared" si="226"/>
        <v>0</v>
      </c>
      <c r="Y675" s="19">
        <f t="shared" si="227"/>
        <v>0</v>
      </c>
      <c r="Z675" s="26">
        <v>-1</v>
      </c>
      <c r="AA675" s="19">
        <v>-2</v>
      </c>
      <c r="AB675" s="26">
        <v>0</v>
      </c>
      <c r="AC675" s="26">
        <v>0</v>
      </c>
      <c r="AD675" s="26">
        <v>1</v>
      </c>
      <c r="AE675" s="26">
        <v>0</v>
      </c>
      <c r="AF675" s="26">
        <v>0</v>
      </c>
      <c r="AG675" s="26">
        <v>0</v>
      </c>
      <c r="AH675" s="26">
        <v>0</v>
      </c>
      <c r="AI675" s="26">
        <v>0</v>
      </c>
      <c r="AJ675" s="18" t="s">
        <v>128</v>
      </c>
      <c r="AK675" s="18" t="s">
        <v>76</v>
      </c>
      <c r="AL675" s="21" t="s">
        <v>1935</v>
      </c>
      <c r="AM675" s="19">
        <f t="shared" si="228"/>
        <v>3</v>
      </c>
      <c r="AN675" s="26">
        <v>1</v>
      </c>
      <c r="AO675" s="26">
        <v>1</v>
      </c>
      <c r="AP675" s="26">
        <v>1</v>
      </c>
      <c r="AQ675" s="26">
        <v>1</v>
      </c>
      <c r="AR675" s="26">
        <v>1</v>
      </c>
      <c r="AS675" s="26">
        <v>0</v>
      </c>
      <c r="AT675" s="19">
        <v>-2</v>
      </c>
      <c r="AU675" s="26">
        <v>-3</v>
      </c>
      <c r="AV675" s="26">
        <v>0</v>
      </c>
      <c r="AW675" s="26">
        <v>0</v>
      </c>
      <c r="AX675" s="19">
        <v>0</v>
      </c>
      <c r="AY675" s="19">
        <v>0</v>
      </c>
      <c r="AZ675" s="26">
        <v>1</v>
      </c>
      <c r="BA675" s="26">
        <v>1</v>
      </c>
      <c r="BB675" s="26">
        <v>-1</v>
      </c>
      <c r="BC675" s="26">
        <v>1</v>
      </c>
      <c r="BD675" s="28"/>
      <c r="BE675" s="20"/>
      <c r="BF675" s="18" t="s">
        <v>1936</v>
      </c>
      <c r="BG675" s="20"/>
      <c r="BH675" s="26"/>
      <c r="BI675" s="26">
        <v>1</v>
      </c>
      <c r="BJ675" s="26">
        <v>0</v>
      </c>
      <c r="BK675" s="26"/>
      <c r="BL675" s="26"/>
      <c r="BM675" s="26"/>
      <c r="BN675" s="20"/>
      <c r="BO675" s="20"/>
    </row>
    <row r="676" spans="1:67" ht="48" hidden="1" x14ac:dyDescent="0.2">
      <c r="A676" s="18" t="s">
        <v>248</v>
      </c>
      <c r="B676" s="20"/>
      <c r="C676" s="21" t="s">
        <v>2105</v>
      </c>
      <c r="D676" s="18" t="s">
        <v>124</v>
      </c>
      <c r="E676" s="18" t="s">
        <v>183</v>
      </c>
      <c r="F676" s="19">
        <v>1</v>
      </c>
      <c r="G676" s="19">
        <v>0</v>
      </c>
      <c r="H676" s="19">
        <v>0</v>
      </c>
      <c r="I676" s="20"/>
      <c r="J676" s="21" t="s">
        <v>1077</v>
      </c>
      <c r="K676" s="43"/>
      <c r="L676" s="21" t="s">
        <v>1938</v>
      </c>
      <c r="M676" s="25"/>
      <c r="N676" s="24">
        <f t="shared" si="224"/>
        <v>1986</v>
      </c>
      <c r="O676" s="25">
        <v>31776</v>
      </c>
      <c r="P676" s="23" t="s">
        <v>75</v>
      </c>
      <c r="Q676" s="23" t="s">
        <v>75</v>
      </c>
      <c r="R676" s="23" t="s">
        <v>75</v>
      </c>
      <c r="S676" s="23" t="s">
        <v>75</v>
      </c>
      <c r="T676" s="23" t="s">
        <v>75</v>
      </c>
      <c r="U676" s="23" t="s">
        <v>75</v>
      </c>
      <c r="V676" s="26">
        <v>1</v>
      </c>
      <c r="W676" s="19">
        <f t="shared" si="225"/>
        <v>0</v>
      </c>
      <c r="X676" s="19">
        <f t="shared" si="226"/>
        <v>0</v>
      </c>
      <c r="Y676" s="19">
        <f t="shared" si="227"/>
        <v>0</v>
      </c>
      <c r="Z676" s="26">
        <v>-1</v>
      </c>
      <c r="AA676" s="19">
        <v>-2</v>
      </c>
      <c r="AB676" s="26">
        <v>0</v>
      </c>
      <c r="AC676" s="26">
        <v>0</v>
      </c>
      <c r="AD676" s="26">
        <v>1</v>
      </c>
      <c r="AE676" s="26">
        <v>0</v>
      </c>
      <c r="AF676" s="26">
        <v>0</v>
      </c>
      <c r="AG676" s="26">
        <v>0</v>
      </c>
      <c r="AH676" s="26">
        <v>0</v>
      </c>
      <c r="AI676" s="26">
        <v>0</v>
      </c>
      <c r="AJ676" s="18" t="s">
        <v>128</v>
      </c>
      <c r="AK676" s="18" t="s">
        <v>76</v>
      </c>
      <c r="AL676" s="21" t="s">
        <v>1935</v>
      </c>
      <c r="AM676" s="19">
        <f t="shared" si="228"/>
        <v>3</v>
      </c>
      <c r="AN676" s="26">
        <v>1</v>
      </c>
      <c r="AO676" s="26">
        <v>1</v>
      </c>
      <c r="AP676" s="26">
        <v>1</v>
      </c>
      <c r="AQ676" s="26">
        <v>1</v>
      </c>
      <c r="AR676" s="26">
        <v>1</v>
      </c>
      <c r="AS676" s="26">
        <v>0</v>
      </c>
      <c r="AT676" s="19">
        <v>-2</v>
      </c>
      <c r="AU676" s="26">
        <v>-3</v>
      </c>
      <c r="AV676" s="26">
        <v>0</v>
      </c>
      <c r="AW676" s="26">
        <v>0</v>
      </c>
      <c r="AX676" s="19">
        <v>0</v>
      </c>
      <c r="AY676" s="19">
        <v>0</v>
      </c>
      <c r="AZ676" s="26">
        <v>1</v>
      </c>
      <c r="BA676" s="26">
        <v>1</v>
      </c>
      <c r="BB676" s="26">
        <v>-1</v>
      </c>
      <c r="BC676" s="26">
        <v>1</v>
      </c>
      <c r="BD676" s="28"/>
      <c r="BE676" s="20"/>
      <c r="BF676" s="18" t="s">
        <v>1936</v>
      </c>
      <c r="BG676" s="20"/>
      <c r="BH676" s="26"/>
      <c r="BI676" s="26">
        <v>1</v>
      </c>
      <c r="BJ676" s="26">
        <v>0</v>
      </c>
      <c r="BK676" s="26"/>
      <c r="BL676" s="26"/>
      <c r="BM676" s="26"/>
      <c r="BN676" s="20"/>
      <c r="BO676" s="20"/>
    </row>
    <row r="677" spans="1:67" ht="64" hidden="1" x14ac:dyDescent="0.2">
      <c r="A677" s="17" t="s">
        <v>78</v>
      </c>
      <c r="B677" s="42"/>
      <c r="C677" s="64" t="s">
        <v>2425</v>
      </c>
      <c r="D677" s="18" t="s">
        <v>409</v>
      </c>
      <c r="E677" s="18" t="s">
        <v>302</v>
      </c>
      <c r="F677" s="19">
        <v>1</v>
      </c>
      <c r="G677" s="19">
        <v>0</v>
      </c>
      <c r="H677" s="19">
        <v>0</v>
      </c>
      <c r="I677" s="20"/>
      <c r="J677" s="21" t="s">
        <v>472</v>
      </c>
      <c r="K677" s="22" t="s">
        <v>2311</v>
      </c>
      <c r="L677" s="18" t="s">
        <v>2312</v>
      </c>
      <c r="M677" s="25"/>
      <c r="N677" s="24">
        <f t="shared" si="224"/>
        <v>1992</v>
      </c>
      <c r="O677" s="25">
        <v>33604</v>
      </c>
      <c r="P677" s="23" t="s">
        <v>75</v>
      </c>
      <c r="Q677" s="23" t="s">
        <v>75</v>
      </c>
      <c r="R677" s="23" t="s">
        <v>75</v>
      </c>
      <c r="S677" s="23" t="s">
        <v>75</v>
      </c>
      <c r="T677" s="23" t="s">
        <v>75</v>
      </c>
      <c r="U677" s="23" t="s">
        <v>75</v>
      </c>
      <c r="V677" s="26">
        <v>1</v>
      </c>
      <c r="W677" s="19">
        <f t="shared" si="225"/>
        <v>0</v>
      </c>
      <c r="X677" s="19">
        <f t="shared" si="226"/>
        <v>0</v>
      </c>
      <c r="Y677" s="19">
        <f t="shared" si="227"/>
        <v>0</v>
      </c>
      <c r="Z677" s="26">
        <v>-1</v>
      </c>
      <c r="AA677" s="19">
        <v>-2</v>
      </c>
      <c r="AB677" s="26">
        <v>0</v>
      </c>
      <c r="AC677" s="26">
        <v>1</v>
      </c>
      <c r="AD677" s="26">
        <v>0</v>
      </c>
      <c r="AE677" s="26">
        <v>0</v>
      </c>
      <c r="AF677" s="26">
        <v>0</v>
      </c>
      <c r="AG677" s="19">
        <v>0</v>
      </c>
      <c r="AH677" s="26">
        <v>1</v>
      </c>
      <c r="AI677" s="26">
        <v>0</v>
      </c>
      <c r="AJ677" s="18" t="s">
        <v>97</v>
      </c>
      <c r="AK677" s="18" t="s">
        <v>77</v>
      </c>
      <c r="AL677" s="21" t="s">
        <v>2313</v>
      </c>
      <c r="AM677" s="19">
        <v>4</v>
      </c>
      <c r="AN677" s="26">
        <v>-1</v>
      </c>
      <c r="AO677" s="26">
        <v>-1</v>
      </c>
      <c r="AP677" s="26">
        <v>-1</v>
      </c>
      <c r="AQ677" s="26">
        <v>-1</v>
      </c>
      <c r="AR677" s="26">
        <v>-1</v>
      </c>
      <c r="AS677" s="26">
        <v>0</v>
      </c>
      <c r="AT677" s="19">
        <v>-2</v>
      </c>
      <c r="AU677" s="26">
        <v>-3</v>
      </c>
      <c r="AV677" s="26">
        <v>0</v>
      </c>
      <c r="AW677" s="26">
        <v>0</v>
      </c>
      <c r="AX677" s="19">
        <v>0</v>
      </c>
      <c r="AY677" s="19">
        <v>0</v>
      </c>
      <c r="AZ677" s="26">
        <v>1</v>
      </c>
      <c r="BA677" s="26">
        <v>1</v>
      </c>
      <c r="BB677" s="26">
        <v>-1</v>
      </c>
      <c r="BC677" s="26">
        <v>-1</v>
      </c>
      <c r="BD677" s="28"/>
      <c r="BE677" s="20"/>
      <c r="BF677" s="26"/>
      <c r="BG677" s="26"/>
      <c r="BH677" s="26"/>
      <c r="BI677" s="26">
        <v>1</v>
      </c>
      <c r="BJ677" s="26">
        <v>-1</v>
      </c>
      <c r="BK677" s="26"/>
      <c r="BL677" s="26"/>
      <c r="BM677" s="26"/>
      <c r="BN677" s="20"/>
      <c r="BO677" s="20"/>
    </row>
    <row r="678" spans="1:67" ht="64" hidden="1" x14ac:dyDescent="0.2">
      <c r="A678" s="17" t="s">
        <v>3373</v>
      </c>
      <c r="B678" s="42"/>
      <c r="C678" s="64" t="s">
        <v>2425</v>
      </c>
      <c r="D678" s="384" t="s">
        <v>2875</v>
      </c>
      <c r="E678" s="384" t="s">
        <v>210</v>
      </c>
      <c r="F678" s="19">
        <v>1</v>
      </c>
      <c r="G678" s="19">
        <v>1</v>
      </c>
      <c r="H678" s="19">
        <v>1</v>
      </c>
      <c r="I678" s="20"/>
      <c r="J678" s="375" t="s">
        <v>472</v>
      </c>
      <c r="K678" s="22"/>
      <c r="L678" s="375" t="s">
        <v>3384</v>
      </c>
      <c r="M678" s="512">
        <v>1992</v>
      </c>
      <c r="N678" s="24">
        <v>2008</v>
      </c>
      <c r="O678" s="508">
        <v>39448</v>
      </c>
      <c r="P678" s="404" t="s">
        <v>75</v>
      </c>
      <c r="Q678" s="404" t="s">
        <v>75</v>
      </c>
      <c r="R678" s="404" t="s">
        <v>75</v>
      </c>
      <c r="S678" s="404" t="s">
        <v>75</v>
      </c>
      <c r="T678" s="404" t="s">
        <v>75</v>
      </c>
      <c r="U678" s="404" t="s">
        <v>75</v>
      </c>
      <c r="V678" s="19">
        <v>1</v>
      </c>
      <c r="W678" s="19">
        <v>0</v>
      </c>
      <c r="X678" s="19">
        <v>0</v>
      </c>
      <c r="Y678" s="19">
        <v>0</v>
      </c>
      <c r="Z678" s="19">
        <v>-1</v>
      </c>
      <c r="AA678" s="19">
        <v>-2</v>
      </c>
      <c r="AB678" s="26">
        <v>0</v>
      </c>
      <c r="AC678" s="26">
        <v>0</v>
      </c>
      <c r="AD678" s="68">
        <v>1</v>
      </c>
      <c r="AE678" s="26">
        <v>0</v>
      </c>
      <c r="AF678" s="26">
        <v>0</v>
      </c>
      <c r="AG678" s="19">
        <v>0</v>
      </c>
      <c r="AH678" s="26">
        <v>-1</v>
      </c>
      <c r="AI678" s="19">
        <v>0</v>
      </c>
      <c r="AJ678" s="384" t="s">
        <v>97</v>
      </c>
      <c r="AK678" s="384" t="s">
        <v>139</v>
      </c>
      <c r="AL678" s="375" t="s">
        <v>3603</v>
      </c>
      <c r="AM678" s="19">
        <v>5</v>
      </c>
      <c r="AN678" s="26">
        <v>-2</v>
      </c>
      <c r="AO678" s="26">
        <v>-2</v>
      </c>
      <c r="AP678" s="26">
        <v>-2</v>
      </c>
      <c r="AQ678" s="26">
        <v>-2</v>
      </c>
      <c r="AR678" s="26">
        <v>-2</v>
      </c>
      <c r="AS678" s="26">
        <v>0</v>
      </c>
      <c r="AT678" s="19">
        <v>-2</v>
      </c>
      <c r="AU678" s="26">
        <v>-3</v>
      </c>
      <c r="AV678" s="26">
        <v>0</v>
      </c>
      <c r="AW678" s="26">
        <v>0</v>
      </c>
      <c r="AX678" s="19">
        <v>0</v>
      </c>
      <c r="AY678" s="19">
        <v>0</v>
      </c>
      <c r="AZ678" s="26">
        <v>-1</v>
      </c>
      <c r="BA678" s="26">
        <v>-1</v>
      </c>
      <c r="BB678" s="26">
        <v>-1</v>
      </c>
      <c r="BC678" s="26">
        <v>-1</v>
      </c>
      <c r="BD678" s="28"/>
      <c r="BE678" s="20"/>
      <c r="BF678" s="26"/>
      <c r="BG678" s="26"/>
      <c r="BH678" s="26"/>
      <c r="BI678" s="26"/>
      <c r="BJ678" s="26"/>
      <c r="BK678" s="26"/>
      <c r="BL678" s="26"/>
      <c r="BM678" s="26"/>
      <c r="BN678" s="20"/>
      <c r="BO678" s="20"/>
    </row>
    <row r="679" spans="1:67" ht="48" hidden="1" x14ac:dyDescent="0.2">
      <c r="A679" s="18" t="s">
        <v>248</v>
      </c>
      <c r="B679" s="20"/>
      <c r="C679" s="21" t="s">
        <v>2106</v>
      </c>
      <c r="D679" s="18" t="s">
        <v>124</v>
      </c>
      <c r="E679" s="18" t="s">
        <v>183</v>
      </c>
      <c r="F679" s="19">
        <v>1</v>
      </c>
      <c r="G679" s="19">
        <v>0</v>
      </c>
      <c r="H679" s="19">
        <v>0</v>
      </c>
      <c r="I679" s="20"/>
      <c r="J679" s="21" t="s">
        <v>1077</v>
      </c>
      <c r="K679" s="43"/>
      <c r="L679" s="21" t="s">
        <v>1938</v>
      </c>
      <c r="M679" s="25"/>
      <c r="N679" s="24">
        <f t="shared" ref="N679:N689" si="229">YEAR(IF(AND(O679&lt;&gt;"NA",O679&lt;&gt;""),O679,IF(AND(P679&lt;&gt;"NA",P679&lt;&gt;""),P679,IF(AND(Q679&lt;&gt;"NA",Q679&lt;&gt;""),Q679,IF(AND(R679&lt;&gt;"NA",R679&lt;&gt;""),R679,S679)))))</f>
        <v>1986</v>
      </c>
      <c r="O679" s="25">
        <v>31776</v>
      </c>
      <c r="P679" s="23" t="s">
        <v>75</v>
      </c>
      <c r="Q679" s="23" t="s">
        <v>75</v>
      </c>
      <c r="R679" s="23" t="s">
        <v>75</v>
      </c>
      <c r="S679" s="23" t="s">
        <v>75</v>
      </c>
      <c r="T679" s="23" t="s">
        <v>75</v>
      </c>
      <c r="U679" s="23" t="s">
        <v>75</v>
      </c>
      <c r="V679" s="26">
        <v>1</v>
      </c>
      <c r="W679" s="19">
        <f t="shared" ref="W679:W689" si="230">IF(OR(AND(Q679&lt;&gt;"NA",Q679&lt;&gt;""),AND(S679&lt;&gt;"NA",S679&lt;&gt;""),AND(T679&lt;&gt;"NA",T679&lt;&gt;"")),1,0)</f>
        <v>0</v>
      </c>
      <c r="X679" s="19">
        <f t="shared" ref="X679:X689" si="231">IF(OR(AND(S679&lt;&gt;"NA",S679&lt;&gt;""),Y679=1),1,0)</f>
        <v>0</v>
      </c>
      <c r="Y679" s="19">
        <f t="shared" ref="Y679:Y689" si="232">IF(AND(T679&lt;&gt;"NA",T679&lt;&gt;""),1,0)</f>
        <v>0</v>
      </c>
      <c r="Z679" s="26">
        <v>-1</v>
      </c>
      <c r="AA679" s="19">
        <v>-2</v>
      </c>
      <c r="AB679" s="26">
        <v>0</v>
      </c>
      <c r="AC679" s="26">
        <v>0</v>
      </c>
      <c r="AD679" s="26">
        <v>1</v>
      </c>
      <c r="AE679" s="26">
        <v>0</v>
      </c>
      <c r="AF679" s="26">
        <v>0</v>
      </c>
      <c r="AG679" s="26">
        <v>0</v>
      </c>
      <c r="AH679" s="26">
        <v>0</v>
      </c>
      <c r="AI679" s="26">
        <v>0</v>
      </c>
      <c r="AJ679" s="18" t="s">
        <v>128</v>
      </c>
      <c r="AK679" s="18" t="s">
        <v>76</v>
      </c>
      <c r="AL679" s="21" t="s">
        <v>1935</v>
      </c>
      <c r="AM679" s="19">
        <f t="shared" ref="AM679:AM688" si="233">IF(AND(AN679=1,AO679=1),3,IF(AND(AN679=1,OR(AO679=0,AO679=-1)),1,IF(AND(OR(AN679=0,AN679=-1),AO679=1),2,IF(AND(AN679=0,AN679=-1),OR(AO679=0,AO679=-1),4))))</f>
        <v>3</v>
      </c>
      <c r="AN679" s="26">
        <v>1</v>
      </c>
      <c r="AO679" s="26">
        <v>1</v>
      </c>
      <c r="AP679" s="26">
        <v>1</v>
      </c>
      <c r="AQ679" s="26">
        <v>1</v>
      </c>
      <c r="AR679" s="26">
        <v>1</v>
      </c>
      <c r="AS679" s="26">
        <v>0</v>
      </c>
      <c r="AT679" s="19">
        <v>-2</v>
      </c>
      <c r="AU679" s="26">
        <v>-3</v>
      </c>
      <c r="AV679" s="26">
        <v>0</v>
      </c>
      <c r="AW679" s="26">
        <v>0</v>
      </c>
      <c r="AX679" s="19">
        <v>0</v>
      </c>
      <c r="AY679" s="19">
        <v>0</v>
      </c>
      <c r="AZ679" s="26">
        <v>1</v>
      </c>
      <c r="BA679" s="26">
        <v>1</v>
      </c>
      <c r="BB679" s="26">
        <v>-1</v>
      </c>
      <c r="BC679" s="26">
        <v>1</v>
      </c>
      <c r="BD679" s="28"/>
      <c r="BE679" s="20"/>
      <c r="BF679" s="18" t="s">
        <v>1936</v>
      </c>
      <c r="BG679" s="20"/>
      <c r="BH679" s="26"/>
      <c r="BI679" s="26">
        <v>1</v>
      </c>
      <c r="BJ679" s="26">
        <v>0</v>
      </c>
      <c r="BK679" s="26"/>
      <c r="BL679" s="26"/>
      <c r="BM679" s="26"/>
      <c r="BN679" s="20"/>
      <c r="BO679" s="20"/>
    </row>
    <row r="680" spans="1:67" ht="48" hidden="1" x14ac:dyDescent="0.2">
      <c r="A680" s="18" t="s">
        <v>248</v>
      </c>
      <c r="B680" s="20"/>
      <c r="C680" s="21" t="s">
        <v>2107</v>
      </c>
      <c r="D680" s="18" t="s">
        <v>124</v>
      </c>
      <c r="E680" s="18" t="s">
        <v>183</v>
      </c>
      <c r="F680" s="19">
        <v>1</v>
      </c>
      <c r="G680" s="19">
        <v>0</v>
      </c>
      <c r="H680" s="19">
        <v>0</v>
      </c>
      <c r="I680" s="20"/>
      <c r="J680" s="21" t="s">
        <v>1077</v>
      </c>
      <c r="K680" s="43"/>
      <c r="L680" s="21" t="s">
        <v>1938</v>
      </c>
      <c r="M680" s="25"/>
      <c r="N680" s="24">
        <f t="shared" si="229"/>
        <v>1986</v>
      </c>
      <c r="O680" s="25">
        <v>31776</v>
      </c>
      <c r="P680" s="23" t="s">
        <v>75</v>
      </c>
      <c r="Q680" s="23" t="s">
        <v>75</v>
      </c>
      <c r="R680" s="23" t="s">
        <v>75</v>
      </c>
      <c r="S680" s="23" t="s">
        <v>75</v>
      </c>
      <c r="T680" s="23" t="s">
        <v>75</v>
      </c>
      <c r="U680" s="23" t="s">
        <v>75</v>
      </c>
      <c r="V680" s="26">
        <v>1</v>
      </c>
      <c r="W680" s="19">
        <f t="shared" si="230"/>
        <v>0</v>
      </c>
      <c r="X680" s="19">
        <f t="shared" si="231"/>
        <v>0</v>
      </c>
      <c r="Y680" s="19">
        <f t="shared" si="232"/>
        <v>0</v>
      </c>
      <c r="Z680" s="26">
        <v>-1</v>
      </c>
      <c r="AA680" s="19">
        <v>-2</v>
      </c>
      <c r="AB680" s="26">
        <v>0</v>
      </c>
      <c r="AC680" s="26">
        <v>0</v>
      </c>
      <c r="AD680" s="26">
        <v>1</v>
      </c>
      <c r="AE680" s="26">
        <v>0</v>
      </c>
      <c r="AF680" s="26">
        <v>0</v>
      </c>
      <c r="AG680" s="26">
        <v>0</v>
      </c>
      <c r="AH680" s="26">
        <v>0</v>
      </c>
      <c r="AI680" s="26">
        <v>0</v>
      </c>
      <c r="AJ680" s="18" t="s">
        <v>128</v>
      </c>
      <c r="AK680" s="18" t="s">
        <v>76</v>
      </c>
      <c r="AL680" s="21" t="s">
        <v>1935</v>
      </c>
      <c r="AM680" s="19">
        <f t="shared" si="233"/>
        <v>3</v>
      </c>
      <c r="AN680" s="26">
        <v>1</v>
      </c>
      <c r="AO680" s="26">
        <v>1</v>
      </c>
      <c r="AP680" s="26">
        <v>1</v>
      </c>
      <c r="AQ680" s="26">
        <v>1</v>
      </c>
      <c r="AR680" s="26">
        <v>1</v>
      </c>
      <c r="AS680" s="26">
        <v>0</v>
      </c>
      <c r="AT680" s="19">
        <v>-2</v>
      </c>
      <c r="AU680" s="26">
        <v>-3</v>
      </c>
      <c r="AV680" s="26">
        <v>0</v>
      </c>
      <c r="AW680" s="26">
        <v>0</v>
      </c>
      <c r="AX680" s="19">
        <v>0</v>
      </c>
      <c r="AY680" s="19">
        <v>0</v>
      </c>
      <c r="AZ680" s="26">
        <v>1</v>
      </c>
      <c r="BA680" s="26">
        <v>1</v>
      </c>
      <c r="BB680" s="26">
        <v>-1</v>
      </c>
      <c r="BC680" s="26">
        <v>1</v>
      </c>
      <c r="BD680" s="28"/>
      <c r="BE680" s="20"/>
      <c r="BF680" s="18" t="s">
        <v>1936</v>
      </c>
      <c r="BG680" s="20"/>
      <c r="BH680" s="26"/>
      <c r="BI680" s="26">
        <v>1</v>
      </c>
      <c r="BJ680" s="26">
        <v>0</v>
      </c>
      <c r="BK680" s="26"/>
      <c r="BL680" s="26"/>
      <c r="BM680" s="26"/>
      <c r="BN680" s="20"/>
      <c r="BO680" s="20"/>
    </row>
    <row r="681" spans="1:67" ht="48" hidden="1" x14ac:dyDescent="0.2">
      <c r="A681" s="18" t="s">
        <v>248</v>
      </c>
      <c r="B681" s="20"/>
      <c r="C681" s="21" t="s">
        <v>2108</v>
      </c>
      <c r="D681" s="18" t="s">
        <v>124</v>
      </c>
      <c r="E681" s="18" t="s">
        <v>183</v>
      </c>
      <c r="F681" s="19">
        <v>1</v>
      </c>
      <c r="G681" s="19">
        <v>0</v>
      </c>
      <c r="H681" s="19">
        <v>0</v>
      </c>
      <c r="I681" s="20"/>
      <c r="J681" s="21" t="s">
        <v>1077</v>
      </c>
      <c r="K681" s="43"/>
      <c r="L681" s="21" t="s">
        <v>1938</v>
      </c>
      <c r="M681" s="25"/>
      <c r="N681" s="24">
        <f t="shared" si="229"/>
        <v>1986</v>
      </c>
      <c r="O681" s="25">
        <v>31776</v>
      </c>
      <c r="P681" s="23" t="s">
        <v>75</v>
      </c>
      <c r="Q681" s="23" t="s">
        <v>75</v>
      </c>
      <c r="R681" s="23" t="s">
        <v>75</v>
      </c>
      <c r="S681" s="23" t="s">
        <v>75</v>
      </c>
      <c r="T681" s="23" t="s">
        <v>75</v>
      </c>
      <c r="U681" s="23" t="s">
        <v>75</v>
      </c>
      <c r="V681" s="26">
        <v>1</v>
      </c>
      <c r="W681" s="19">
        <f t="shared" si="230"/>
        <v>0</v>
      </c>
      <c r="X681" s="19">
        <f t="shared" si="231"/>
        <v>0</v>
      </c>
      <c r="Y681" s="19">
        <f t="shared" si="232"/>
        <v>0</v>
      </c>
      <c r="Z681" s="26">
        <v>-1</v>
      </c>
      <c r="AA681" s="19">
        <v>-2</v>
      </c>
      <c r="AB681" s="26">
        <v>0</v>
      </c>
      <c r="AC681" s="26">
        <v>0</v>
      </c>
      <c r="AD681" s="26">
        <v>1</v>
      </c>
      <c r="AE681" s="26">
        <v>0</v>
      </c>
      <c r="AF681" s="26">
        <v>0</v>
      </c>
      <c r="AG681" s="26">
        <v>0</v>
      </c>
      <c r="AH681" s="26">
        <v>0</v>
      </c>
      <c r="AI681" s="26">
        <v>0</v>
      </c>
      <c r="AJ681" s="18" t="s">
        <v>128</v>
      </c>
      <c r="AK681" s="18" t="s">
        <v>76</v>
      </c>
      <c r="AL681" s="21" t="s">
        <v>1935</v>
      </c>
      <c r="AM681" s="19">
        <f t="shared" si="233"/>
        <v>3</v>
      </c>
      <c r="AN681" s="26">
        <v>1</v>
      </c>
      <c r="AO681" s="26">
        <v>1</v>
      </c>
      <c r="AP681" s="26">
        <v>1</v>
      </c>
      <c r="AQ681" s="26">
        <v>1</v>
      </c>
      <c r="AR681" s="26">
        <v>1</v>
      </c>
      <c r="AS681" s="26">
        <v>0</v>
      </c>
      <c r="AT681" s="19">
        <v>-2</v>
      </c>
      <c r="AU681" s="26">
        <v>-3</v>
      </c>
      <c r="AV681" s="26">
        <v>0</v>
      </c>
      <c r="AW681" s="26">
        <v>0</v>
      </c>
      <c r="AX681" s="19">
        <v>0</v>
      </c>
      <c r="AY681" s="19">
        <v>0</v>
      </c>
      <c r="AZ681" s="26">
        <v>1</v>
      </c>
      <c r="BA681" s="26">
        <v>1</v>
      </c>
      <c r="BB681" s="26">
        <v>-1</v>
      </c>
      <c r="BC681" s="26">
        <v>1</v>
      </c>
      <c r="BD681" s="28"/>
      <c r="BE681" s="20"/>
      <c r="BF681" s="18" t="s">
        <v>1936</v>
      </c>
      <c r="BG681" s="20"/>
      <c r="BH681" s="26"/>
      <c r="BI681" s="26">
        <v>1</v>
      </c>
      <c r="BJ681" s="26">
        <v>0</v>
      </c>
      <c r="BK681" s="26"/>
      <c r="BL681" s="26"/>
      <c r="BM681" s="26"/>
      <c r="BN681" s="20"/>
      <c r="BO681" s="20"/>
    </row>
    <row r="682" spans="1:67" ht="48" hidden="1" x14ac:dyDescent="0.2">
      <c r="A682" s="18" t="s">
        <v>248</v>
      </c>
      <c r="B682" s="20"/>
      <c r="C682" s="21" t="s">
        <v>2109</v>
      </c>
      <c r="D682" s="18" t="s">
        <v>124</v>
      </c>
      <c r="E682" s="18" t="s">
        <v>183</v>
      </c>
      <c r="F682" s="19">
        <v>1</v>
      </c>
      <c r="G682" s="19">
        <v>0</v>
      </c>
      <c r="H682" s="19">
        <v>0</v>
      </c>
      <c r="I682" s="20"/>
      <c r="J682" s="21" t="s">
        <v>1077</v>
      </c>
      <c r="K682" s="43"/>
      <c r="L682" s="21" t="s">
        <v>1938</v>
      </c>
      <c r="M682" s="25"/>
      <c r="N682" s="24">
        <f t="shared" si="229"/>
        <v>1986</v>
      </c>
      <c r="O682" s="25">
        <v>31776</v>
      </c>
      <c r="P682" s="23" t="s">
        <v>75</v>
      </c>
      <c r="Q682" s="23" t="s">
        <v>75</v>
      </c>
      <c r="R682" s="23" t="s">
        <v>75</v>
      </c>
      <c r="S682" s="23" t="s">
        <v>75</v>
      </c>
      <c r="T682" s="23" t="s">
        <v>75</v>
      </c>
      <c r="U682" s="23" t="s">
        <v>75</v>
      </c>
      <c r="V682" s="26">
        <v>1</v>
      </c>
      <c r="W682" s="19">
        <f t="shared" si="230"/>
        <v>0</v>
      </c>
      <c r="X682" s="19">
        <f t="shared" si="231"/>
        <v>0</v>
      </c>
      <c r="Y682" s="19">
        <f t="shared" si="232"/>
        <v>0</v>
      </c>
      <c r="Z682" s="26">
        <v>-1</v>
      </c>
      <c r="AA682" s="19">
        <v>-2</v>
      </c>
      <c r="AB682" s="26">
        <v>0</v>
      </c>
      <c r="AC682" s="26">
        <v>0</v>
      </c>
      <c r="AD682" s="26">
        <v>1</v>
      </c>
      <c r="AE682" s="26">
        <v>0</v>
      </c>
      <c r="AF682" s="26">
        <v>0</v>
      </c>
      <c r="AG682" s="26">
        <v>0</v>
      </c>
      <c r="AH682" s="26">
        <v>0</v>
      </c>
      <c r="AI682" s="26">
        <v>0</v>
      </c>
      <c r="AJ682" s="18" t="s">
        <v>128</v>
      </c>
      <c r="AK682" s="18" t="s">
        <v>76</v>
      </c>
      <c r="AL682" s="21" t="s">
        <v>1935</v>
      </c>
      <c r="AM682" s="19">
        <f t="shared" si="233"/>
        <v>3</v>
      </c>
      <c r="AN682" s="26">
        <v>1</v>
      </c>
      <c r="AO682" s="26">
        <v>1</v>
      </c>
      <c r="AP682" s="26">
        <v>1</v>
      </c>
      <c r="AQ682" s="26">
        <v>1</v>
      </c>
      <c r="AR682" s="26">
        <v>1</v>
      </c>
      <c r="AS682" s="26">
        <v>0</v>
      </c>
      <c r="AT682" s="19">
        <v>-2</v>
      </c>
      <c r="AU682" s="26">
        <v>-3</v>
      </c>
      <c r="AV682" s="26">
        <v>0</v>
      </c>
      <c r="AW682" s="26">
        <v>0</v>
      </c>
      <c r="AX682" s="19">
        <v>0</v>
      </c>
      <c r="AY682" s="19">
        <v>0</v>
      </c>
      <c r="AZ682" s="26">
        <v>1</v>
      </c>
      <c r="BA682" s="26">
        <v>1</v>
      </c>
      <c r="BB682" s="26">
        <v>-1</v>
      </c>
      <c r="BC682" s="26">
        <v>1</v>
      </c>
      <c r="BD682" s="28"/>
      <c r="BE682" s="20"/>
      <c r="BF682" s="18" t="s">
        <v>1936</v>
      </c>
      <c r="BG682" s="20"/>
      <c r="BH682" s="26"/>
      <c r="BI682" s="26">
        <v>1</v>
      </c>
      <c r="BJ682" s="26">
        <v>0</v>
      </c>
      <c r="BK682" s="26"/>
      <c r="BL682" s="26"/>
      <c r="BM682" s="26"/>
      <c r="BN682" s="20"/>
      <c r="BO682" s="20"/>
    </row>
    <row r="683" spans="1:67" ht="48" hidden="1" x14ac:dyDescent="0.2">
      <c r="A683" s="18" t="s">
        <v>248</v>
      </c>
      <c r="B683" s="20"/>
      <c r="C683" s="21" t="s">
        <v>2110</v>
      </c>
      <c r="D683" s="18" t="s">
        <v>124</v>
      </c>
      <c r="E683" s="18" t="s">
        <v>183</v>
      </c>
      <c r="F683" s="19">
        <v>1</v>
      </c>
      <c r="G683" s="19">
        <v>0</v>
      </c>
      <c r="H683" s="19">
        <v>0</v>
      </c>
      <c r="I683" s="20"/>
      <c r="J683" s="21" t="s">
        <v>1077</v>
      </c>
      <c r="K683" s="43"/>
      <c r="L683" s="21" t="s">
        <v>1938</v>
      </c>
      <c r="M683" s="25"/>
      <c r="N683" s="24">
        <f t="shared" si="229"/>
        <v>1986</v>
      </c>
      <c r="O683" s="25">
        <v>31776</v>
      </c>
      <c r="P683" s="23" t="s">
        <v>75</v>
      </c>
      <c r="Q683" s="23" t="s">
        <v>75</v>
      </c>
      <c r="R683" s="23" t="s">
        <v>75</v>
      </c>
      <c r="S683" s="23" t="s">
        <v>75</v>
      </c>
      <c r="T683" s="23" t="s">
        <v>75</v>
      </c>
      <c r="U683" s="23" t="s">
        <v>75</v>
      </c>
      <c r="V683" s="26">
        <v>1</v>
      </c>
      <c r="W683" s="19">
        <f t="shared" si="230"/>
        <v>0</v>
      </c>
      <c r="X683" s="19">
        <f t="shared" si="231"/>
        <v>0</v>
      </c>
      <c r="Y683" s="19">
        <f t="shared" si="232"/>
        <v>0</v>
      </c>
      <c r="Z683" s="26">
        <v>-1</v>
      </c>
      <c r="AA683" s="19">
        <v>-2</v>
      </c>
      <c r="AB683" s="26">
        <v>0</v>
      </c>
      <c r="AC683" s="26">
        <v>0</v>
      </c>
      <c r="AD683" s="26">
        <v>1</v>
      </c>
      <c r="AE683" s="26">
        <v>0</v>
      </c>
      <c r="AF683" s="26">
        <v>0</v>
      </c>
      <c r="AG683" s="26">
        <v>0</v>
      </c>
      <c r="AH683" s="26">
        <v>0</v>
      </c>
      <c r="AI683" s="26">
        <v>0</v>
      </c>
      <c r="AJ683" s="18" t="s">
        <v>128</v>
      </c>
      <c r="AK683" s="18" t="s">
        <v>76</v>
      </c>
      <c r="AL683" s="21" t="s">
        <v>1935</v>
      </c>
      <c r="AM683" s="19">
        <f t="shared" si="233"/>
        <v>3</v>
      </c>
      <c r="AN683" s="26">
        <v>1</v>
      </c>
      <c r="AO683" s="26">
        <v>1</v>
      </c>
      <c r="AP683" s="26">
        <v>1</v>
      </c>
      <c r="AQ683" s="26">
        <v>1</v>
      </c>
      <c r="AR683" s="26">
        <v>1</v>
      </c>
      <c r="AS683" s="26">
        <v>0</v>
      </c>
      <c r="AT683" s="19">
        <v>-2</v>
      </c>
      <c r="AU683" s="26">
        <v>-3</v>
      </c>
      <c r="AV683" s="26">
        <v>0</v>
      </c>
      <c r="AW683" s="26">
        <v>0</v>
      </c>
      <c r="AX683" s="19">
        <v>0</v>
      </c>
      <c r="AY683" s="19">
        <v>0</v>
      </c>
      <c r="AZ683" s="26">
        <v>1</v>
      </c>
      <c r="BA683" s="26">
        <v>1</v>
      </c>
      <c r="BB683" s="26">
        <v>-1</v>
      </c>
      <c r="BC683" s="26">
        <v>1</v>
      </c>
      <c r="BD683" s="28"/>
      <c r="BE683" s="20"/>
      <c r="BF683" s="18" t="s">
        <v>1936</v>
      </c>
      <c r="BG683" s="20"/>
      <c r="BH683" s="26"/>
      <c r="BI683" s="26">
        <v>1</v>
      </c>
      <c r="BJ683" s="26">
        <v>0</v>
      </c>
      <c r="BK683" s="26"/>
      <c r="BL683" s="26"/>
      <c r="BM683" s="26"/>
      <c r="BN683" s="20"/>
      <c r="BO683" s="20"/>
    </row>
    <row r="684" spans="1:67" ht="48" hidden="1" x14ac:dyDescent="0.2">
      <c r="A684" s="18" t="s">
        <v>248</v>
      </c>
      <c r="B684" s="20"/>
      <c r="C684" s="21" t="s">
        <v>2111</v>
      </c>
      <c r="D684" s="18" t="s">
        <v>124</v>
      </c>
      <c r="E684" s="18" t="s">
        <v>183</v>
      </c>
      <c r="F684" s="19">
        <v>1</v>
      </c>
      <c r="G684" s="19">
        <v>0</v>
      </c>
      <c r="H684" s="19">
        <v>0</v>
      </c>
      <c r="I684" s="20"/>
      <c r="J684" s="21" t="s">
        <v>1077</v>
      </c>
      <c r="K684" s="43"/>
      <c r="L684" s="21" t="s">
        <v>1938</v>
      </c>
      <c r="M684" s="25"/>
      <c r="N684" s="24">
        <f t="shared" si="229"/>
        <v>1986</v>
      </c>
      <c r="O684" s="25">
        <v>31776</v>
      </c>
      <c r="P684" s="23" t="s">
        <v>75</v>
      </c>
      <c r="Q684" s="23" t="s">
        <v>75</v>
      </c>
      <c r="R684" s="23" t="s">
        <v>75</v>
      </c>
      <c r="S684" s="23" t="s">
        <v>75</v>
      </c>
      <c r="T684" s="23" t="s">
        <v>75</v>
      </c>
      <c r="U684" s="23" t="s">
        <v>75</v>
      </c>
      <c r="V684" s="26">
        <v>1</v>
      </c>
      <c r="W684" s="19">
        <f t="shared" si="230"/>
        <v>0</v>
      </c>
      <c r="X684" s="19">
        <f t="shared" si="231"/>
        <v>0</v>
      </c>
      <c r="Y684" s="19">
        <f t="shared" si="232"/>
        <v>0</v>
      </c>
      <c r="Z684" s="26">
        <v>-1</v>
      </c>
      <c r="AA684" s="19">
        <v>-2</v>
      </c>
      <c r="AB684" s="26">
        <v>0</v>
      </c>
      <c r="AC684" s="26">
        <v>0</v>
      </c>
      <c r="AD684" s="26">
        <v>1</v>
      </c>
      <c r="AE684" s="26">
        <v>0</v>
      </c>
      <c r="AF684" s="26">
        <v>0</v>
      </c>
      <c r="AG684" s="26">
        <v>0</v>
      </c>
      <c r="AH684" s="26">
        <v>0</v>
      </c>
      <c r="AI684" s="26">
        <v>0</v>
      </c>
      <c r="AJ684" s="18" t="s">
        <v>128</v>
      </c>
      <c r="AK684" s="18" t="s">
        <v>76</v>
      </c>
      <c r="AL684" s="21" t="s">
        <v>1935</v>
      </c>
      <c r="AM684" s="19">
        <f t="shared" si="233"/>
        <v>3</v>
      </c>
      <c r="AN684" s="26">
        <v>1</v>
      </c>
      <c r="AO684" s="26">
        <v>1</v>
      </c>
      <c r="AP684" s="26">
        <v>1</v>
      </c>
      <c r="AQ684" s="26">
        <v>1</v>
      </c>
      <c r="AR684" s="26">
        <v>1</v>
      </c>
      <c r="AS684" s="26">
        <v>0</v>
      </c>
      <c r="AT684" s="19">
        <v>-2</v>
      </c>
      <c r="AU684" s="26">
        <v>-3</v>
      </c>
      <c r="AV684" s="26">
        <v>0</v>
      </c>
      <c r="AW684" s="26">
        <v>0</v>
      </c>
      <c r="AX684" s="19">
        <v>0</v>
      </c>
      <c r="AY684" s="19">
        <v>0</v>
      </c>
      <c r="AZ684" s="26">
        <v>1</v>
      </c>
      <c r="BA684" s="26">
        <v>1</v>
      </c>
      <c r="BB684" s="26">
        <v>-1</v>
      </c>
      <c r="BC684" s="26">
        <v>1</v>
      </c>
      <c r="BD684" s="28"/>
      <c r="BE684" s="20"/>
      <c r="BF684" s="18" t="s">
        <v>1936</v>
      </c>
      <c r="BG684" s="20"/>
      <c r="BH684" s="26"/>
      <c r="BI684" s="26">
        <v>1</v>
      </c>
      <c r="BJ684" s="26">
        <v>0</v>
      </c>
      <c r="BK684" s="26"/>
      <c r="BL684" s="26"/>
      <c r="BM684" s="26"/>
      <c r="BN684" s="20"/>
      <c r="BO684" s="20"/>
    </row>
    <row r="685" spans="1:67" ht="48" hidden="1" x14ac:dyDescent="0.2">
      <c r="A685" s="18" t="s">
        <v>248</v>
      </c>
      <c r="B685" s="20"/>
      <c r="C685" s="21" t="s">
        <v>2112</v>
      </c>
      <c r="D685" s="18" t="s">
        <v>124</v>
      </c>
      <c r="E685" s="18" t="s">
        <v>183</v>
      </c>
      <c r="F685" s="19">
        <v>1</v>
      </c>
      <c r="G685" s="19">
        <v>0</v>
      </c>
      <c r="H685" s="19">
        <v>0</v>
      </c>
      <c r="I685" s="20"/>
      <c r="J685" s="21" t="s">
        <v>1077</v>
      </c>
      <c r="K685" s="43"/>
      <c r="L685" s="21" t="s">
        <v>1938</v>
      </c>
      <c r="M685" s="25"/>
      <c r="N685" s="24">
        <f t="shared" si="229"/>
        <v>1986</v>
      </c>
      <c r="O685" s="25">
        <v>31776</v>
      </c>
      <c r="P685" s="23" t="s">
        <v>75</v>
      </c>
      <c r="Q685" s="23" t="s">
        <v>75</v>
      </c>
      <c r="R685" s="23" t="s">
        <v>75</v>
      </c>
      <c r="S685" s="23" t="s">
        <v>75</v>
      </c>
      <c r="T685" s="23" t="s">
        <v>75</v>
      </c>
      <c r="U685" s="23" t="s">
        <v>75</v>
      </c>
      <c r="V685" s="26">
        <v>1</v>
      </c>
      <c r="W685" s="19">
        <f t="shared" si="230"/>
        <v>0</v>
      </c>
      <c r="X685" s="19">
        <f t="shared" si="231"/>
        <v>0</v>
      </c>
      <c r="Y685" s="19">
        <f t="shared" si="232"/>
        <v>0</v>
      </c>
      <c r="Z685" s="26">
        <v>-1</v>
      </c>
      <c r="AA685" s="19">
        <v>-2</v>
      </c>
      <c r="AB685" s="26">
        <v>0</v>
      </c>
      <c r="AC685" s="26">
        <v>0</v>
      </c>
      <c r="AD685" s="26">
        <v>1</v>
      </c>
      <c r="AE685" s="26">
        <v>0</v>
      </c>
      <c r="AF685" s="26">
        <v>0</v>
      </c>
      <c r="AG685" s="26">
        <v>0</v>
      </c>
      <c r="AH685" s="26">
        <v>0</v>
      </c>
      <c r="AI685" s="26">
        <v>0</v>
      </c>
      <c r="AJ685" s="18" t="s">
        <v>128</v>
      </c>
      <c r="AK685" s="18" t="s">
        <v>76</v>
      </c>
      <c r="AL685" s="21" t="s">
        <v>1935</v>
      </c>
      <c r="AM685" s="19">
        <f t="shared" si="233"/>
        <v>3</v>
      </c>
      <c r="AN685" s="26">
        <v>1</v>
      </c>
      <c r="AO685" s="26">
        <v>1</v>
      </c>
      <c r="AP685" s="26">
        <v>1</v>
      </c>
      <c r="AQ685" s="26">
        <v>1</v>
      </c>
      <c r="AR685" s="26">
        <v>1</v>
      </c>
      <c r="AS685" s="26">
        <v>0</v>
      </c>
      <c r="AT685" s="19">
        <v>-2</v>
      </c>
      <c r="AU685" s="26">
        <v>-3</v>
      </c>
      <c r="AV685" s="26">
        <v>0</v>
      </c>
      <c r="AW685" s="26">
        <v>0</v>
      </c>
      <c r="AX685" s="19">
        <v>0</v>
      </c>
      <c r="AY685" s="19">
        <v>0</v>
      </c>
      <c r="AZ685" s="26">
        <v>1</v>
      </c>
      <c r="BA685" s="26">
        <v>1</v>
      </c>
      <c r="BB685" s="26">
        <v>-1</v>
      </c>
      <c r="BC685" s="26">
        <v>1</v>
      </c>
      <c r="BD685" s="28"/>
      <c r="BE685" s="20"/>
      <c r="BF685" s="18" t="s">
        <v>1936</v>
      </c>
      <c r="BG685" s="20"/>
      <c r="BH685" s="26"/>
      <c r="BI685" s="26">
        <v>1</v>
      </c>
      <c r="BJ685" s="26">
        <v>0</v>
      </c>
      <c r="BK685" s="26"/>
      <c r="BL685" s="26"/>
      <c r="BM685" s="26"/>
      <c r="BN685" s="20"/>
      <c r="BO685" s="20"/>
    </row>
    <row r="686" spans="1:67" ht="48" hidden="1" x14ac:dyDescent="0.2">
      <c r="A686" s="18" t="s">
        <v>248</v>
      </c>
      <c r="B686" s="20"/>
      <c r="C686" s="21" t="s">
        <v>2113</v>
      </c>
      <c r="D686" s="18" t="s">
        <v>124</v>
      </c>
      <c r="E686" s="18" t="s">
        <v>183</v>
      </c>
      <c r="F686" s="19">
        <v>1</v>
      </c>
      <c r="G686" s="19">
        <v>0</v>
      </c>
      <c r="H686" s="19">
        <v>0</v>
      </c>
      <c r="I686" s="20"/>
      <c r="J686" s="21" t="s">
        <v>1077</v>
      </c>
      <c r="K686" s="43"/>
      <c r="L686" s="21" t="s">
        <v>1938</v>
      </c>
      <c r="M686" s="25"/>
      <c r="N686" s="24">
        <f t="shared" si="229"/>
        <v>1986</v>
      </c>
      <c r="O686" s="25">
        <v>31776</v>
      </c>
      <c r="P686" s="23" t="s">
        <v>75</v>
      </c>
      <c r="Q686" s="23" t="s">
        <v>75</v>
      </c>
      <c r="R686" s="23" t="s">
        <v>75</v>
      </c>
      <c r="S686" s="23" t="s">
        <v>75</v>
      </c>
      <c r="T686" s="23" t="s">
        <v>75</v>
      </c>
      <c r="U686" s="23" t="s">
        <v>75</v>
      </c>
      <c r="V686" s="26">
        <v>1</v>
      </c>
      <c r="W686" s="19">
        <f t="shared" si="230"/>
        <v>0</v>
      </c>
      <c r="X686" s="19">
        <f t="shared" si="231"/>
        <v>0</v>
      </c>
      <c r="Y686" s="19">
        <f t="shared" si="232"/>
        <v>0</v>
      </c>
      <c r="Z686" s="26">
        <v>-1</v>
      </c>
      <c r="AA686" s="19">
        <v>-2</v>
      </c>
      <c r="AB686" s="26">
        <v>0</v>
      </c>
      <c r="AC686" s="26">
        <v>0</v>
      </c>
      <c r="AD686" s="26">
        <v>1</v>
      </c>
      <c r="AE686" s="26">
        <v>0</v>
      </c>
      <c r="AF686" s="26">
        <v>0</v>
      </c>
      <c r="AG686" s="26">
        <v>0</v>
      </c>
      <c r="AH686" s="26">
        <v>0</v>
      </c>
      <c r="AI686" s="26">
        <v>0</v>
      </c>
      <c r="AJ686" s="18" t="s">
        <v>128</v>
      </c>
      <c r="AK686" s="18" t="s">
        <v>76</v>
      </c>
      <c r="AL686" s="21" t="s">
        <v>1935</v>
      </c>
      <c r="AM686" s="19">
        <f t="shared" si="233"/>
        <v>3</v>
      </c>
      <c r="AN686" s="26">
        <v>1</v>
      </c>
      <c r="AO686" s="26">
        <v>1</v>
      </c>
      <c r="AP686" s="26">
        <v>1</v>
      </c>
      <c r="AQ686" s="26">
        <v>1</v>
      </c>
      <c r="AR686" s="26">
        <v>1</v>
      </c>
      <c r="AS686" s="26">
        <v>0</v>
      </c>
      <c r="AT686" s="19">
        <v>-2</v>
      </c>
      <c r="AU686" s="26">
        <v>-3</v>
      </c>
      <c r="AV686" s="26">
        <v>0</v>
      </c>
      <c r="AW686" s="26">
        <v>0</v>
      </c>
      <c r="AX686" s="19">
        <v>0</v>
      </c>
      <c r="AY686" s="19">
        <v>0</v>
      </c>
      <c r="AZ686" s="26">
        <v>1</v>
      </c>
      <c r="BA686" s="26">
        <v>1</v>
      </c>
      <c r="BB686" s="26">
        <v>-1</v>
      </c>
      <c r="BC686" s="26">
        <v>1</v>
      </c>
      <c r="BD686" s="28"/>
      <c r="BE686" s="20"/>
      <c r="BF686" s="18" t="s">
        <v>1936</v>
      </c>
      <c r="BG686" s="20"/>
      <c r="BH686" s="26"/>
      <c r="BI686" s="26">
        <v>1</v>
      </c>
      <c r="BJ686" s="26">
        <v>0</v>
      </c>
      <c r="BK686" s="26"/>
      <c r="BL686" s="26"/>
      <c r="BM686" s="26"/>
      <c r="BN686" s="20"/>
      <c r="BO686" s="20"/>
    </row>
    <row r="687" spans="1:67" ht="48" hidden="1" x14ac:dyDescent="0.2">
      <c r="A687" s="18" t="s">
        <v>248</v>
      </c>
      <c r="B687" s="20"/>
      <c r="C687" s="21" t="s">
        <v>2114</v>
      </c>
      <c r="D687" s="18" t="s">
        <v>124</v>
      </c>
      <c r="E687" s="18" t="s">
        <v>183</v>
      </c>
      <c r="F687" s="19">
        <v>1</v>
      </c>
      <c r="G687" s="19">
        <v>0</v>
      </c>
      <c r="H687" s="19">
        <v>0</v>
      </c>
      <c r="I687" s="20"/>
      <c r="J687" s="21" t="s">
        <v>1077</v>
      </c>
      <c r="K687" s="43"/>
      <c r="L687" s="21" t="s">
        <v>1938</v>
      </c>
      <c r="M687" s="25"/>
      <c r="N687" s="24">
        <f t="shared" si="229"/>
        <v>1986</v>
      </c>
      <c r="O687" s="25">
        <v>31776</v>
      </c>
      <c r="P687" s="23" t="s">
        <v>75</v>
      </c>
      <c r="Q687" s="23" t="s">
        <v>75</v>
      </c>
      <c r="R687" s="23" t="s">
        <v>75</v>
      </c>
      <c r="S687" s="23" t="s">
        <v>75</v>
      </c>
      <c r="T687" s="23" t="s">
        <v>75</v>
      </c>
      <c r="U687" s="23" t="s">
        <v>75</v>
      </c>
      <c r="V687" s="26">
        <v>1</v>
      </c>
      <c r="W687" s="19">
        <f t="shared" si="230"/>
        <v>0</v>
      </c>
      <c r="X687" s="19">
        <f t="shared" si="231"/>
        <v>0</v>
      </c>
      <c r="Y687" s="19">
        <f t="shared" si="232"/>
        <v>0</v>
      </c>
      <c r="Z687" s="26">
        <v>-1</v>
      </c>
      <c r="AA687" s="19">
        <v>-2</v>
      </c>
      <c r="AB687" s="26">
        <v>0</v>
      </c>
      <c r="AC687" s="26">
        <v>0</v>
      </c>
      <c r="AD687" s="26">
        <v>1</v>
      </c>
      <c r="AE687" s="26">
        <v>0</v>
      </c>
      <c r="AF687" s="26">
        <v>0</v>
      </c>
      <c r="AG687" s="26">
        <v>0</v>
      </c>
      <c r="AH687" s="26">
        <v>0</v>
      </c>
      <c r="AI687" s="26">
        <v>0</v>
      </c>
      <c r="AJ687" s="18" t="s">
        <v>128</v>
      </c>
      <c r="AK687" s="18" t="s">
        <v>76</v>
      </c>
      <c r="AL687" s="21" t="s">
        <v>1935</v>
      </c>
      <c r="AM687" s="19">
        <f t="shared" si="233"/>
        <v>3</v>
      </c>
      <c r="AN687" s="26">
        <v>1</v>
      </c>
      <c r="AO687" s="26">
        <v>1</v>
      </c>
      <c r="AP687" s="26">
        <v>1</v>
      </c>
      <c r="AQ687" s="26">
        <v>1</v>
      </c>
      <c r="AR687" s="26">
        <v>1</v>
      </c>
      <c r="AS687" s="26">
        <v>0</v>
      </c>
      <c r="AT687" s="19">
        <v>-2</v>
      </c>
      <c r="AU687" s="26">
        <v>-3</v>
      </c>
      <c r="AV687" s="26">
        <v>0</v>
      </c>
      <c r="AW687" s="26">
        <v>0</v>
      </c>
      <c r="AX687" s="19">
        <v>0</v>
      </c>
      <c r="AY687" s="19">
        <v>0</v>
      </c>
      <c r="AZ687" s="26">
        <v>1</v>
      </c>
      <c r="BA687" s="26">
        <v>1</v>
      </c>
      <c r="BB687" s="26">
        <v>-1</v>
      </c>
      <c r="BC687" s="26">
        <v>1</v>
      </c>
      <c r="BD687" s="28"/>
      <c r="BE687" s="20"/>
      <c r="BF687" s="18" t="s">
        <v>1936</v>
      </c>
      <c r="BG687" s="20"/>
      <c r="BH687" s="26"/>
      <c r="BI687" s="26">
        <v>1</v>
      </c>
      <c r="BJ687" s="26">
        <v>0</v>
      </c>
      <c r="BK687" s="26"/>
      <c r="BL687" s="26"/>
      <c r="BM687" s="26"/>
      <c r="BN687" s="20"/>
      <c r="BO687" s="20"/>
    </row>
    <row r="688" spans="1:67" ht="48" hidden="1" x14ac:dyDescent="0.2">
      <c r="A688" s="18" t="s">
        <v>248</v>
      </c>
      <c r="B688" s="20"/>
      <c r="C688" s="21" t="s">
        <v>2115</v>
      </c>
      <c r="D688" s="18" t="s">
        <v>124</v>
      </c>
      <c r="E688" s="18" t="s">
        <v>183</v>
      </c>
      <c r="F688" s="19">
        <v>1</v>
      </c>
      <c r="G688" s="19">
        <v>0</v>
      </c>
      <c r="H688" s="19">
        <v>0</v>
      </c>
      <c r="I688" s="20"/>
      <c r="J688" s="21" t="s">
        <v>1077</v>
      </c>
      <c r="K688" s="43"/>
      <c r="L688" s="21" t="s">
        <v>1938</v>
      </c>
      <c r="M688" s="25"/>
      <c r="N688" s="24">
        <f t="shared" si="229"/>
        <v>1986</v>
      </c>
      <c r="O688" s="25">
        <v>31776</v>
      </c>
      <c r="P688" s="23" t="s">
        <v>75</v>
      </c>
      <c r="Q688" s="23" t="s">
        <v>75</v>
      </c>
      <c r="R688" s="23" t="s">
        <v>75</v>
      </c>
      <c r="S688" s="23" t="s">
        <v>75</v>
      </c>
      <c r="T688" s="23" t="s">
        <v>75</v>
      </c>
      <c r="U688" s="23" t="s">
        <v>75</v>
      </c>
      <c r="V688" s="26">
        <v>1</v>
      </c>
      <c r="W688" s="19">
        <f t="shared" si="230"/>
        <v>0</v>
      </c>
      <c r="X688" s="19">
        <f t="shared" si="231"/>
        <v>0</v>
      </c>
      <c r="Y688" s="19">
        <f t="shared" si="232"/>
        <v>0</v>
      </c>
      <c r="Z688" s="26">
        <v>-1</v>
      </c>
      <c r="AA688" s="19">
        <v>-2</v>
      </c>
      <c r="AB688" s="26">
        <v>0</v>
      </c>
      <c r="AC688" s="26">
        <v>0</v>
      </c>
      <c r="AD688" s="26">
        <v>1</v>
      </c>
      <c r="AE688" s="26">
        <v>0</v>
      </c>
      <c r="AF688" s="26">
        <v>0</v>
      </c>
      <c r="AG688" s="26">
        <v>0</v>
      </c>
      <c r="AH688" s="26">
        <v>0</v>
      </c>
      <c r="AI688" s="26">
        <v>0</v>
      </c>
      <c r="AJ688" s="18" t="s">
        <v>128</v>
      </c>
      <c r="AK688" s="18" t="s">
        <v>76</v>
      </c>
      <c r="AL688" s="21" t="s">
        <v>1935</v>
      </c>
      <c r="AM688" s="19">
        <f t="shared" si="233"/>
        <v>3</v>
      </c>
      <c r="AN688" s="26">
        <v>1</v>
      </c>
      <c r="AO688" s="26">
        <v>1</v>
      </c>
      <c r="AP688" s="26">
        <v>1</v>
      </c>
      <c r="AQ688" s="26">
        <v>1</v>
      </c>
      <c r="AR688" s="26">
        <v>1</v>
      </c>
      <c r="AS688" s="26">
        <v>0</v>
      </c>
      <c r="AT688" s="19">
        <v>-2</v>
      </c>
      <c r="AU688" s="26">
        <v>-3</v>
      </c>
      <c r="AV688" s="26">
        <v>0</v>
      </c>
      <c r="AW688" s="26">
        <v>0</v>
      </c>
      <c r="AX688" s="19">
        <v>0</v>
      </c>
      <c r="AY688" s="19">
        <v>0</v>
      </c>
      <c r="AZ688" s="26">
        <v>1</v>
      </c>
      <c r="BA688" s="26">
        <v>1</v>
      </c>
      <c r="BB688" s="26">
        <v>-1</v>
      </c>
      <c r="BC688" s="26">
        <v>1</v>
      </c>
      <c r="BD688" s="28"/>
      <c r="BE688" s="20"/>
      <c r="BF688" s="18" t="s">
        <v>1936</v>
      </c>
      <c r="BG688" s="20"/>
      <c r="BH688" s="26"/>
      <c r="BI688" s="26">
        <v>1</v>
      </c>
      <c r="BJ688" s="26">
        <v>0</v>
      </c>
      <c r="BK688" s="26"/>
      <c r="BL688" s="26"/>
      <c r="BM688" s="26"/>
      <c r="BN688" s="20"/>
      <c r="BO688" s="20"/>
    </row>
    <row r="689" spans="1:67" ht="64" hidden="1" x14ac:dyDescent="0.2">
      <c r="A689" s="17" t="s">
        <v>78</v>
      </c>
      <c r="B689" s="42"/>
      <c r="C689" s="64" t="s">
        <v>2426</v>
      </c>
      <c r="D689" s="18" t="s">
        <v>409</v>
      </c>
      <c r="E689" s="18" t="s">
        <v>302</v>
      </c>
      <c r="F689" s="19">
        <v>1</v>
      </c>
      <c r="G689" s="19">
        <v>0</v>
      </c>
      <c r="H689" s="19">
        <v>0</v>
      </c>
      <c r="I689" s="20"/>
      <c r="J689" s="21" t="s">
        <v>472</v>
      </c>
      <c r="K689" s="22" t="s">
        <v>2311</v>
      </c>
      <c r="L689" s="18" t="s">
        <v>2312</v>
      </c>
      <c r="M689" s="25"/>
      <c r="N689" s="24">
        <f t="shared" si="229"/>
        <v>1992</v>
      </c>
      <c r="O689" s="25">
        <v>33604</v>
      </c>
      <c r="P689" s="23" t="s">
        <v>75</v>
      </c>
      <c r="Q689" s="23" t="s">
        <v>75</v>
      </c>
      <c r="R689" s="23" t="s">
        <v>75</v>
      </c>
      <c r="S689" s="23" t="s">
        <v>75</v>
      </c>
      <c r="T689" s="23" t="s">
        <v>75</v>
      </c>
      <c r="U689" s="23" t="s">
        <v>75</v>
      </c>
      <c r="V689" s="26">
        <v>1</v>
      </c>
      <c r="W689" s="19">
        <f t="shared" si="230"/>
        <v>0</v>
      </c>
      <c r="X689" s="19">
        <f t="shared" si="231"/>
        <v>0</v>
      </c>
      <c r="Y689" s="19">
        <f t="shared" si="232"/>
        <v>0</v>
      </c>
      <c r="Z689" s="26">
        <v>-1</v>
      </c>
      <c r="AA689" s="19">
        <v>-2</v>
      </c>
      <c r="AB689" s="26">
        <v>0</v>
      </c>
      <c r="AC689" s="26">
        <v>1</v>
      </c>
      <c r="AD689" s="26">
        <v>0</v>
      </c>
      <c r="AE689" s="26">
        <v>0</v>
      </c>
      <c r="AF689" s="26">
        <v>0</v>
      </c>
      <c r="AG689" s="19">
        <v>0</v>
      </c>
      <c r="AH689" s="26">
        <v>1</v>
      </c>
      <c r="AI689" s="26">
        <v>0</v>
      </c>
      <c r="AJ689" s="18" t="s">
        <v>97</v>
      </c>
      <c r="AK689" s="18" t="s">
        <v>77</v>
      </c>
      <c r="AL689" s="21" t="s">
        <v>2313</v>
      </c>
      <c r="AM689" s="19">
        <v>4</v>
      </c>
      <c r="AN689" s="26">
        <v>-1</v>
      </c>
      <c r="AO689" s="26">
        <v>-1</v>
      </c>
      <c r="AP689" s="26">
        <v>-1</v>
      </c>
      <c r="AQ689" s="26">
        <v>-1</v>
      </c>
      <c r="AR689" s="26">
        <v>-1</v>
      </c>
      <c r="AS689" s="26">
        <v>0</v>
      </c>
      <c r="AT689" s="19">
        <v>-2</v>
      </c>
      <c r="AU689" s="26">
        <v>-3</v>
      </c>
      <c r="AV689" s="26">
        <v>0</v>
      </c>
      <c r="AW689" s="26">
        <v>0</v>
      </c>
      <c r="AX689" s="19">
        <v>0</v>
      </c>
      <c r="AY689" s="19">
        <v>0</v>
      </c>
      <c r="AZ689" s="26">
        <v>1</v>
      </c>
      <c r="BA689" s="26">
        <v>1</v>
      </c>
      <c r="BB689" s="26">
        <v>-1</v>
      </c>
      <c r="BC689" s="26">
        <v>-1</v>
      </c>
      <c r="BD689" s="28"/>
      <c r="BE689" s="20"/>
      <c r="BF689" s="26"/>
      <c r="BG689" s="26"/>
      <c r="BH689" s="26"/>
      <c r="BI689" s="26">
        <v>1</v>
      </c>
      <c r="BJ689" s="26">
        <v>-1</v>
      </c>
      <c r="BK689" s="26"/>
      <c r="BL689" s="26"/>
      <c r="BM689" s="26"/>
      <c r="BN689" s="20"/>
      <c r="BO689" s="20"/>
    </row>
    <row r="690" spans="1:67" ht="64" hidden="1" x14ac:dyDescent="0.2">
      <c r="A690" s="17" t="s">
        <v>3373</v>
      </c>
      <c r="B690" s="42"/>
      <c r="C690" s="64" t="s">
        <v>2426</v>
      </c>
      <c r="D690" s="384" t="s">
        <v>2875</v>
      </c>
      <c r="E690" s="384" t="s">
        <v>210</v>
      </c>
      <c r="F690" s="19">
        <v>1</v>
      </c>
      <c r="G690" s="19">
        <v>1</v>
      </c>
      <c r="H690" s="19">
        <v>1</v>
      </c>
      <c r="I690" s="20"/>
      <c r="J690" s="375" t="s">
        <v>472</v>
      </c>
      <c r="K690" s="22"/>
      <c r="L690" s="375" t="s">
        <v>3384</v>
      </c>
      <c r="M690" s="512">
        <v>1992</v>
      </c>
      <c r="N690" s="24">
        <v>2008</v>
      </c>
      <c r="O690" s="508">
        <v>39448</v>
      </c>
      <c r="P690" s="404" t="s">
        <v>75</v>
      </c>
      <c r="Q690" s="404" t="s">
        <v>75</v>
      </c>
      <c r="R690" s="404" t="s">
        <v>75</v>
      </c>
      <c r="S690" s="404" t="s">
        <v>75</v>
      </c>
      <c r="T690" s="404" t="s">
        <v>75</v>
      </c>
      <c r="U690" s="404" t="s">
        <v>75</v>
      </c>
      <c r="V690" s="19">
        <v>1</v>
      </c>
      <c r="W690" s="19">
        <v>0</v>
      </c>
      <c r="X690" s="19">
        <v>0</v>
      </c>
      <c r="Y690" s="19">
        <v>0</v>
      </c>
      <c r="Z690" s="19">
        <v>-1</v>
      </c>
      <c r="AA690" s="19">
        <v>-2</v>
      </c>
      <c r="AB690" s="26">
        <v>0</v>
      </c>
      <c r="AC690" s="26">
        <v>0</v>
      </c>
      <c r="AD690" s="68">
        <v>1</v>
      </c>
      <c r="AE690" s="26">
        <v>0</v>
      </c>
      <c r="AF690" s="26">
        <v>0</v>
      </c>
      <c r="AG690" s="19">
        <v>0</v>
      </c>
      <c r="AH690" s="26">
        <v>-1</v>
      </c>
      <c r="AI690" s="19">
        <v>0</v>
      </c>
      <c r="AJ690" s="384" t="s">
        <v>97</v>
      </c>
      <c r="AK690" s="384" t="s">
        <v>139</v>
      </c>
      <c r="AL690" s="375" t="s">
        <v>3603</v>
      </c>
      <c r="AM690" s="19">
        <v>5</v>
      </c>
      <c r="AN690" s="26">
        <v>-2</v>
      </c>
      <c r="AO690" s="26">
        <v>-2</v>
      </c>
      <c r="AP690" s="26">
        <v>-2</v>
      </c>
      <c r="AQ690" s="26">
        <v>-2</v>
      </c>
      <c r="AR690" s="26">
        <v>-2</v>
      </c>
      <c r="AS690" s="26">
        <v>0</v>
      </c>
      <c r="AT690" s="19">
        <v>-2</v>
      </c>
      <c r="AU690" s="26">
        <v>-3</v>
      </c>
      <c r="AV690" s="26">
        <v>0</v>
      </c>
      <c r="AW690" s="26">
        <v>0</v>
      </c>
      <c r="AX690" s="19">
        <v>0</v>
      </c>
      <c r="AY690" s="19">
        <v>0</v>
      </c>
      <c r="AZ690" s="26">
        <v>-1</v>
      </c>
      <c r="BA690" s="26">
        <v>-1</v>
      </c>
      <c r="BB690" s="26">
        <v>-1</v>
      </c>
      <c r="BC690" s="26">
        <v>-1</v>
      </c>
      <c r="BD690" s="28"/>
      <c r="BE690" s="20"/>
      <c r="BF690" s="26"/>
      <c r="BG690" s="26"/>
      <c r="BH690" s="26"/>
      <c r="BI690" s="26"/>
      <c r="BJ690" s="26"/>
      <c r="BK690" s="26"/>
      <c r="BL690" s="26"/>
      <c r="BM690" s="26"/>
      <c r="BN690" s="20"/>
      <c r="BO690" s="20"/>
    </row>
    <row r="691" spans="1:67" ht="48" hidden="1" x14ac:dyDescent="0.2">
      <c r="A691" s="18" t="s">
        <v>248</v>
      </c>
      <c r="B691" s="20"/>
      <c r="C691" s="21" t="s">
        <v>2116</v>
      </c>
      <c r="D691" s="18" t="s">
        <v>124</v>
      </c>
      <c r="E691" s="18" t="s">
        <v>183</v>
      </c>
      <c r="F691" s="19">
        <v>1</v>
      </c>
      <c r="G691" s="19">
        <v>0</v>
      </c>
      <c r="H691" s="19">
        <v>0</v>
      </c>
      <c r="I691" s="20"/>
      <c r="J691" s="21" t="s">
        <v>1077</v>
      </c>
      <c r="K691" s="43"/>
      <c r="L691" s="21" t="s">
        <v>1938</v>
      </c>
      <c r="M691" s="25"/>
      <c r="N691" s="24">
        <f t="shared" ref="N691:N701" si="234">YEAR(IF(AND(O691&lt;&gt;"NA",O691&lt;&gt;""),O691,IF(AND(P691&lt;&gt;"NA",P691&lt;&gt;""),P691,IF(AND(Q691&lt;&gt;"NA",Q691&lt;&gt;""),Q691,IF(AND(R691&lt;&gt;"NA",R691&lt;&gt;""),R691,S691)))))</f>
        <v>1986</v>
      </c>
      <c r="O691" s="25">
        <v>31776</v>
      </c>
      <c r="P691" s="23" t="s">
        <v>75</v>
      </c>
      <c r="Q691" s="23" t="s">
        <v>75</v>
      </c>
      <c r="R691" s="23" t="s">
        <v>75</v>
      </c>
      <c r="S691" s="23" t="s">
        <v>75</v>
      </c>
      <c r="T691" s="23" t="s">
        <v>75</v>
      </c>
      <c r="U691" s="23" t="s">
        <v>75</v>
      </c>
      <c r="V691" s="26">
        <v>1</v>
      </c>
      <c r="W691" s="19">
        <f t="shared" ref="W691:W701" si="235">IF(OR(AND(Q691&lt;&gt;"NA",Q691&lt;&gt;""),AND(S691&lt;&gt;"NA",S691&lt;&gt;""),AND(T691&lt;&gt;"NA",T691&lt;&gt;"")),1,0)</f>
        <v>0</v>
      </c>
      <c r="X691" s="19">
        <f t="shared" ref="X691:X701" si="236">IF(OR(AND(S691&lt;&gt;"NA",S691&lt;&gt;""),Y691=1),1,0)</f>
        <v>0</v>
      </c>
      <c r="Y691" s="19">
        <f t="shared" ref="Y691:Y701" si="237">IF(AND(T691&lt;&gt;"NA",T691&lt;&gt;""),1,0)</f>
        <v>0</v>
      </c>
      <c r="Z691" s="26">
        <v>-1</v>
      </c>
      <c r="AA691" s="19">
        <v>-2</v>
      </c>
      <c r="AB691" s="26">
        <v>0</v>
      </c>
      <c r="AC691" s="26">
        <v>0</v>
      </c>
      <c r="AD691" s="26">
        <v>1</v>
      </c>
      <c r="AE691" s="26">
        <v>0</v>
      </c>
      <c r="AF691" s="26">
        <v>0</v>
      </c>
      <c r="AG691" s="26">
        <v>0</v>
      </c>
      <c r="AH691" s="26">
        <v>0</v>
      </c>
      <c r="AI691" s="26">
        <v>0</v>
      </c>
      <c r="AJ691" s="18" t="s">
        <v>128</v>
      </c>
      <c r="AK691" s="18" t="s">
        <v>76</v>
      </c>
      <c r="AL691" s="21" t="s">
        <v>1935</v>
      </c>
      <c r="AM691" s="19">
        <f t="shared" ref="AM691:AM700" si="238">IF(AND(AN691=1,AO691=1),3,IF(AND(AN691=1,OR(AO691=0,AO691=-1)),1,IF(AND(OR(AN691=0,AN691=-1),AO691=1),2,IF(AND(AN691=0,AN691=-1),OR(AO691=0,AO691=-1),4))))</f>
        <v>3</v>
      </c>
      <c r="AN691" s="26">
        <v>1</v>
      </c>
      <c r="AO691" s="26">
        <v>1</v>
      </c>
      <c r="AP691" s="26">
        <v>1</v>
      </c>
      <c r="AQ691" s="26">
        <v>1</v>
      </c>
      <c r="AR691" s="26">
        <v>1</v>
      </c>
      <c r="AS691" s="26">
        <v>0</v>
      </c>
      <c r="AT691" s="19">
        <v>-2</v>
      </c>
      <c r="AU691" s="26">
        <v>-3</v>
      </c>
      <c r="AV691" s="26">
        <v>0</v>
      </c>
      <c r="AW691" s="26">
        <v>0</v>
      </c>
      <c r="AX691" s="19">
        <v>0</v>
      </c>
      <c r="AY691" s="19">
        <v>0</v>
      </c>
      <c r="AZ691" s="26">
        <v>1</v>
      </c>
      <c r="BA691" s="26">
        <v>1</v>
      </c>
      <c r="BB691" s="26">
        <v>-1</v>
      </c>
      <c r="BC691" s="26">
        <v>1</v>
      </c>
      <c r="BD691" s="28"/>
      <c r="BE691" s="20"/>
      <c r="BF691" s="18" t="s">
        <v>1936</v>
      </c>
      <c r="BG691" s="20"/>
      <c r="BH691" s="26"/>
      <c r="BI691" s="26">
        <v>1</v>
      </c>
      <c r="BJ691" s="26">
        <v>0</v>
      </c>
      <c r="BK691" s="26"/>
      <c r="BL691" s="26"/>
      <c r="BM691" s="26"/>
      <c r="BN691" s="20"/>
      <c r="BO691" s="20"/>
    </row>
    <row r="692" spans="1:67" ht="48" hidden="1" x14ac:dyDescent="0.2">
      <c r="A692" s="18" t="s">
        <v>248</v>
      </c>
      <c r="B692" s="20"/>
      <c r="C692" s="21" t="s">
        <v>2117</v>
      </c>
      <c r="D692" s="18" t="s">
        <v>124</v>
      </c>
      <c r="E692" s="18" t="s">
        <v>183</v>
      </c>
      <c r="F692" s="19">
        <v>1</v>
      </c>
      <c r="G692" s="19">
        <v>0</v>
      </c>
      <c r="H692" s="19">
        <v>0</v>
      </c>
      <c r="I692" s="20"/>
      <c r="J692" s="21" t="s">
        <v>1077</v>
      </c>
      <c r="K692" s="43"/>
      <c r="L692" s="21" t="s">
        <v>1938</v>
      </c>
      <c r="M692" s="25"/>
      <c r="N692" s="24">
        <f t="shared" si="234"/>
        <v>1986</v>
      </c>
      <c r="O692" s="25">
        <v>31776</v>
      </c>
      <c r="P692" s="23" t="s">
        <v>75</v>
      </c>
      <c r="Q692" s="23" t="s">
        <v>75</v>
      </c>
      <c r="R692" s="23" t="s">
        <v>75</v>
      </c>
      <c r="S692" s="23" t="s">
        <v>75</v>
      </c>
      <c r="T692" s="23" t="s">
        <v>75</v>
      </c>
      <c r="U692" s="23" t="s">
        <v>75</v>
      </c>
      <c r="V692" s="26">
        <v>1</v>
      </c>
      <c r="W692" s="19">
        <f t="shared" si="235"/>
        <v>0</v>
      </c>
      <c r="X692" s="19">
        <f t="shared" si="236"/>
        <v>0</v>
      </c>
      <c r="Y692" s="19">
        <f t="shared" si="237"/>
        <v>0</v>
      </c>
      <c r="Z692" s="26">
        <v>-1</v>
      </c>
      <c r="AA692" s="19">
        <v>-2</v>
      </c>
      <c r="AB692" s="26">
        <v>0</v>
      </c>
      <c r="AC692" s="26">
        <v>0</v>
      </c>
      <c r="AD692" s="26">
        <v>1</v>
      </c>
      <c r="AE692" s="26">
        <v>0</v>
      </c>
      <c r="AF692" s="26">
        <v>0</v>
      </c>
      <c r="AG692" s="26">
        <v>0</v>
      </c>
      <c r="AH692" s="26">
        <v>0</v>
      </c>
      <c r="AI692" s="26">
        <v>0</v>
      </c>
      <c r="AJ692" s="18" t="s">
        <v>128</v>
      </c>
      <c r="AK692" s="18" t="s">
        <v>76</v>
      </c>
      <c r="AL692" s="21" t="s">
        <v>1935</v>
      </c>
      <c r="AM692" s="19">
        <f t="shared" si="238"/>
        <v>3</v>
      </c>
      <c r="AN692" s="26">
        <v>1</v>
      </c>
      <c r="AO692" s="26">
        <v>1</v>
      </c>
      <c r="AP692" s="26">
        <v>1</v>
      </c>
      <c r="AQ692" s="26">
        <v>1</v>
      </c>
      <c r="AR692" s="26">
        <v>1</v>
      </c>
      <c r="AS692" s="26">
        <v>0</v>
      </c>
      <c r="AT692" s="19">
        <v>-2</v>
      </c>
      <c r="AU692" s="26">
        <v>-3</v>
      </c>
      <c r="AV692" s="26">
        <v>0</v>
      </c>
      <c r="AW692" s="26">
        <v>0</v>
      </c>
      <c r="AX692" s="19">
        <v>0</v>
      </c>
      <c r="AY692" s="19">
        <v>0</v>
      </c>
      <c r="AZ692" s="26">
        <v>1</v>
      </c>
      <c r="BA692" s="26">
        <v>1</v>
      </c>
      <c r="BB692" s="26">
        <v>-1</v>
      </c>
      <c r="BC692" s="26">
        <v>1</v>
      </c>
      <c r="BD692" s="28"/>
      <c r="BE692" s="20"/>
      <c r="BF692" s="18" t="s">
        <v>1936</v>
      </c>
      <c r="BG692" s="20"/>
      <c r="BH692" s="26"/>
      <c r="BI692" s="26">
        <v>1</v>
      </c>
      <c r="BJ692" s="26">
        <v>0</v>
      </c>
      <c r="BK692" s="26"/>
      <c r="BL692" s="26"/>
      <c r="BM692" s="26"/>
      <c r="BN692" s="20"/>
      <c r="BO692" s="20"/>
    </row>
    <row r="693" spans="1:67" ht="48" hidden="1" x14ac:dyDescent="0.2">
      <c r="A693" s="18" t="s">
        <v>248</v>
      </c>
      <c r="B693" s="20"/>
      <c r="C693" s="21" t="s">
        <v>2118</v>
      </c>
      <c r="D693" s="18" t="s">
        <v>124</v>
      </c>
      <c r="E693" s="18" t="s">
        <v>183</v>
      </c>
      <c r="F693" s="19">
        <v>1</v>
      </c>
      <c r="G693" s="19">
        <v>0</v>
      </c>
      <c r="H693" s="19">
        <v>0</v>
      </c>
      <c r="I693" s="20"/>
      <c r="J693" s="21" t="s">
        <v>1077</v>
      </c>
      <c r="K693" s="43"/>
      <c r="L693" s="21" t="s">
        <v>1938</v>
      </c>
      <c r="M693" s="25"/>
      <c r="N693" s="24">
        <f t="shared" si="234"/>
        <v>1986</v>
      </c>
      <c r="O693" s="25">
        <v>31776</v>
      </c>
      <c r="P693" s="23" t="s">
        <v>75</v>
      </c>
      <c r="Q693" s="23" t="s">
        <v>75</v>
      </c>
      <c r="R693" s="23" t="s">
        <v>75</v>
      </c>
      <c r="S693" s="23" t="s">
        <v>75</v>
      </c>
      <c r="T693" s="23" t="s">
        <v>75</v>
      </c>
      <c r="U693" s="23" t="s">
        <v>75</v>
      </c>
      <c r="V693" s="26">
        <v>1</v>
      </c>
      <c r="W693" s="19">
        <f t="shared" si="235"/>
        <v>0</v>
      </c>
      <c r="X693" s="19">
        <f t="shared" si="236"/>
        <v>0</v>
      </c>
      <c r="Y693" s="19">
        <f t="shared" si="237"/>
        <v>0</v>
      </c>
      <c r="Z693" s="26">
        <v>-1</v>
      </c>
      <c r="AA693" s="19">
        <v>-2</v>
      </c>
      <c r="AB693" s="26">
        <v>0</v>
      </c>
      <c r="AC693" s="26">
        <v>0</v>
      </c>
      <c r="AD693" s="26">
        <v>1</v>
      </c>
      <c r="AE693" s="26">
        <v>0</v>
      </c>
      <c r="AF693" s="26">
        <v>0</v>
      </c>
      <c r="AG693" s="26">
        <v>0</v>
      </c>
      <c r="AH693" s="26">
        <v>0</v>
      </c>
      <c r="AI693" s="26">
        <v>0</v>
      </c>
      <c r="AJ693" s="18" t="s">
        <v>128</v>
      </c>
      <c r="AK693" s="18" t="s">
        <v>76</v>
      </c>
      <c r="AL693" s="21" t="s">
        <v>1935</v>
      </c>
      <c r="AM693" s="19">
        <f t="shared" si="238"/>
        <v>3</v>
      </c>
      <c r="AN693" s="26">
        <v>1</v>
      </c>
      <c r="AO693" s="26">
        <v>1</v>
      </c>
      <c r="AP693" s="26">
        <v>1</v>
      </c>
      <c r="AQ693" s="26">
        <v>1</v>
      </c>
      <c r="AR693" s="26">
        <v>1</v>
      </c>
      <c r="AS693" s="26">
        <v>0</v>
      </c>
      <c r="AT693" s="19">
        <v>-2</v>
      </c>
      <c r="AU693" s="26">
        <v>-3</v>
      </c>
      <c r="AV693" s="26">
        <v>0</v>
      </c>
      <c r="AW693" s="26">
        <v>0</v>
      </c>
      <c r="AX693" s="19">
        <v>0</v>
      </c>
      <c r="AY693" s="19">
        <v>0</v>
      </c>
      <c r="AZ693" s="26">
        <v>1</v>
      </c>
      <c r="BA693" s="26">
        <v>1</v>
      </c>
      <c r="BB693" s="26">
        <v>-1</v>
      </c>
      <c r="BC693" s="26">
        <v>1</v>
      </c>
      <c r="BD693" s="28"/>
      <c r="BE693" s="20"/>
      <c r="BF693" s="18" t="s">
        <v>1936</v>
      </c>
      <c r="BG693" s="20"/>
      <c r="BH693" s="26"/>
      <c r="BI693" s="26">
        <v>1</v>
      </c>
      <c r="BJ693" s="26">
        <v>0</v>
      </c>
      <c r="BK693" s="26"/>
      <c r="BL693" s="26"/>
      <c r="BM693" s="26"/>
      <c r="BN693" s="20"/>
      <c r="BO693" s="20"/>
    </row>
    <row r="694" spans="1:67" ht="48" hidden="1" x14ac:dyDescent="0.2">
      <c r="A694" s="18" t="s">
        <v>248</v>
      </c>
      <c r="B694" s="20"/>
      <c r="C694" s="21" t="s">
        <v>2119</v>
      </c>
      <c r="D694" s="18" t="s">
        <v>124</v>
      </c>
      <c r="E694" s="18" t="s">
        <v>183</v>
      </c>
      <c r="F694" s="19">
        <v>1</v>
      </c>
      <c r="G694" s="19">
        <v>0</v>
      </c>
      <c r="H694" s="19">
        <v>0</v>
      </c>
      <c r="I694" s="20"/>
      <c r="J694" s="21" t="s">
        <v>1077</v>
      </c>
      <c r="K694" s="43"/>
      <c r="L694" s="21" t="s">
        <v>1938</v>
      </c>
      <c r="M694" s="25"/>
      <c r="N694" s="24">
        <f t="shared" si="234"/>
        <v>1986</v>
      </c>
      <c r="O694" s="25">
        <v>31776</v>
      </c>
      <c r="P694" s="23" t="s">
        <v>75</v>
      </c>
      <c r="Q694" s="23" t="s">
        <v>75</v>
      </c>
      <c r="R694" s="23" t="s">
        <v>75</v>
      </c>
      <c r="S694" s="23" t="s">
        <v>75</v>
      </c>
      <c r="T694" s="23" t="s">
        <v>75</v>
      </c>
      <c r="U694" s="23" t="s">
        <v>75</v>
      </c>
      <c r="V694" s="26">
        <v>1</v>
      </c>
      <c r="W694" s="19">
        <f t="shared" si="235"/>
        <v>0</v>
      </c>
      <c r="X694" s="19">
        <f t="shared" si="236"/>
        <v>0</v>
      </c>
      <c r="Y694" s="19">
        <f t="shared" si="237"/>
        <v>0</v>
      </c>
      <c r="Z694" s="26">
        <v>-1</v>
      </c>
      <c r="AA694" s="19">
        <v>-2</v>
      </c>
      <c r="AB694" s="26">
        <v>0</v>
      </c>
      <c r="AC694" s="26">
        <v>0</v>
      </c>
      <c r="AD694" s="26">
        <v>1</v>
      </c>
      <c r="AE694" s="26">
        <v>0</v>
      </c>
      <c r="AF694" s="26">
        <v>0</v>
      </c>
      <c r="AG694" s="26">
        <v>0</v>
      </c>
      <c r="AH694" s="26">
        <v>0</v>
      </c>
      <c r="AI694" s="26">
        <v>0</v>
      </c>
      <c r="AJ694" s="18" t="s">
        <v>128</v>
      </c>
      <c r="AK694" s="18" t="s">
        <v>76</v>
      </c>
      <c r="AL694" s="21" t="s">
        <v>1935</v>
      </c>
      <c r="AM694" s="19">
        <f t="shared" si="238"/>
        <v>3</v>
      </c>
      <c r="AN694" s="26">
        <v>1</v>
      </c>
      <c r="AO694" s="26">
        <v>1</v>
      </c>
      <c r="AP694" s="26">
        <v>1</v>
      </c>
      <c r="AQ694" s="26">
        <v>1</v>
      </c>
      <c r="AR694" s="26">
        <v>1</v>
      </c>
      <c r="AS694" s="26">
        <v>0</v>
      </c>
      <c r="AT694" s="19">
        <v>-2</v>
      </c>
      <c r="AU694" s="26">
        <v>-3</v>
      </c>
      <c r="AV694" s="26">
        <v>0</v>
      </c>
      <c r="AW694" s="26">
        <v>0</v>
      </c>
      <c r="AX694" s="19">
        <v>0</v>
      </c>
      <c r="AY694" s="19">
        <v>0</v>
      </c>
      <c r="AZ694" s="26">
        <v>1</v>
      </c>
      <c r="BA694" s="26">
        <v>1</v>
      </c>
      <c r="BB694" s="26">
        <v>-1</v>
      </c>
      <c r="BC694" s="26">
        <v>1</v>
      </c>
      <c r="BD694" s="28"/>
      <c r="BE694" s="20"/>
      <c r="BF694" s="18" t="s">
        <v>1936</v>
      </c>
      <c r="BG694" s="20"/>
      <c r="BH694" s="26"/>
      <c r="BI694" s="26">
        <v>1</v>
      </c>
      <c r="BJ694" s="26">
        <v>0</v>
      </c>
      <c r="BK694" s="26"/>
      <c r="BL694" s="26"/>
      <c r="BM694" s="26"/>
      <c r="BN694" s="20"/>
      <c r="BO694" s="20"/>
    </row>
    <row r="695" spans="1:67" ht="48" hidden="1" x14ac:dyDescent="0.2">
      <c r="A695" s="18" t="s">
        <v>248</v>
      </c>
      <c r="B695" s="20"/>
      <c r="C695" s="21" t="s">
        <v>2120</v>
      </c>
      <c r="D695" s="18" t="s">
        <v>124</v>
      </c>
      <c r="E695" s="18" t="s">
        <v>183</v>
      </c>
      <c r="F695" s="19">
        <v>1</v>
      </c>
      <c r="G695" s="19">
        <v>0</v>
      </c>
      <c r="H695" s="19">
        <v>0</v>
      </c>
      <c r="I695" s="20"/>
      <c r="J695" s="21" t="s">
        <v>1077</v>
      </c>
      <c r="K695" s="43"/>
      <c r="L695" s="21" t="s">
        <v>1938</v>
      </c>
      <c r="M695" s="25"/>
      <c r="N695" s="24">
        <f t="shared" si="234"/>
        <v>1986</v>
      </c>
      <c r="O695" s="25">
        <v>31776</v>
      </c>
      <c r="P695" s="23" t="s">
        <v>75</v>
      </c>
      <c r="Q695" s="23" t="s">
        <v>75</v>
      </c>
      <c r="R695" s="23" t="s">
        <v>75</v>
      </c>
      <c r="S695" s="23" t="s">
        <v>75</v>
      </c>
      <c r="T695" s="23" t="s">
        <v>75</v>
      </c>
      <c r="U695" s="23" t="s">
        <v>75</v>
      </c>
      <c r="V695" s="26">
        <v>1</v>
      </c>
      <c r="W695" s="19">
        <f t="shared" si="235"/>
        <v>0</v>
      </c>
      <c r="X695" s="19">
        <f t="shared" si="236"/>
        <v>0</v>
      </c>
      <c r="Y695" s="19">
        <f t="shared" si="237"/>
        <v>0</v>
      </c>
      <c r="Z695" s="26">
        <v>-1</v>
      </c>
      <c r="AA695" s="19">
        <v>-2</v>
      </c>
      <c r="AB695" s="26">
        <v>0</v>
      </c>
      <c r="AC695" s="26">
        <v>0</v>
      </c>
      <c r="AD695" s="26">
        <v>1</v>
      </c>
      <c r="AE695" s="26">
        <v>0</v>
      </c>
      <c r="AF695" s="26">
        <v>0</v>
      </c>
      <c r="AG695" s="26">
        <v>0</v>
      </c>
      <c r="AH695" s="26">
        <v>0</v>
      </c>
      <c r="AI695" s="26">
        <v>0</v>
      </c>
      <c r="AJ695" s="18" t="s">
        <v>128</v>
      </c>
      <c r="AK695" s="18" t="s">
        <v>76</v>
      </c>
      <c r="AL695" s="21" t="s">
        <v>1935</v>
      </c>
      <c r="AM695" s="19">
        <f t="shared" si="238"/>
        <v>3</v>
      </c>
      <c r="AN695" s="26">
        <v>1</v>
      </c>
      <c r="AO695" s="26">
        <v>1</v>
      </c>
      <c r="AP695" s="26">
        <v>1</v>
      </c>
      <c r="AQ695" s="26">
        <v>1</v>
      </c>
      <c r="AR695" s="26">
        <v>1</v>
      </c>
      <c r="AS695" s="26">
        <v>0</v>
      </c>
      <c r="AT695" s="19">
        <v>-2</v>
      </c>
      <c r="AU695" s="26">
        <v>-3</v>
      </c>
      <c r="AV695" s="26">
        <v>0</v>
      </c>
      <c r="AW695" s="26">
        <v>0</v>
      </c>
      <c r="AX695" s="19">
        <v>0</v>
      </c>
      <c r="AY695" s="19">
        <v>0</v>
      </c>
      <c r="AZ695" s="26">
        <v>1</v>
      </c>
      <c r="BA695" s="26">
        <v>1</v>
      </c>
      <c r="BB695" s="26">
        <v>-1</v>
      </c>
      <c r="BC695" s="26">
        <v>1</v>
      </c>
      <c r="BD695" s="28"/>
      <c r="BE695" s="20"/>
      <c r="BF695" s="18" t="s">
        <v>1936</v>
      </c>
      <c r="BG695" s="20"/>
      <c r="BH695" s="26"/>
      <c r="BI695" s="26">
        <v>1</v>
      </c>
      <c r="BJ695" s="26">
        <v>0</v>
      </c>
      <c r="BK695" s="26"/>
      <c r="BL695" s="26"/>
      <c r="BM695" s="26"/>
      <c r="BN695" s="20"/>
      <c r="BO695" s="20"/>
    </row>
    <row r="696" spans="1:67" ht="48" hidden="1" x14ac:dyDescent="0.2">
      <c r="A696" s="18" t="s">
        <v>248</v>
      </c>
      <c r="B696" s="20"/>
      <c r="C696" s="21" t="s">
        <v>2121</v>
      </c>
      <c r="D696" s="18" t="s">
        <v>124</v>
      </c>
      <c r="E696" s="18" t="s">
        <v>183</v>
      </c>
      <c r="F696" s="19">
        <v>1</v>
      </c>
      <c r="G696" s="19">
        <v>0</v>
      </c>
      <c r="H696" s="19">
        <v>0</v>
      </c>
      <c r="I696" s="20"/>
      <c r="J696" s="21" t="s">
        <v>1077</v>
      </c>
      <c r="K696" s="43"/>
      <c r="L696" s="21" t="s">
        <v>1938</v>
      </c>
      <c r="M696" s="25"/>
      <c r="N696" s="24">
        <f t="shared" si="234"/>
        <v>1986</v>
      </c>
      <c r="O696" s="25">
        <v>31776</v>
      </c>
      <c r="P696" s="23" t="s">
        <v>75</v>
      </c>
      <c r="Q696" s="23" t="s">
        <v>75</v>
      </c>
      <c r="R696" s="23" t="s">
        <v>75</v>
      </c>
      <c r="S696" s="23" t="s">
        <v>75</v>
      </c>
      <c r="T696" s="23" t="s">
        <v>75</v>
      </c>
      <c r="U696" s="23" t="s">
        <v>75</v>
      </c>
      <c r="V696" s="26">
        <v>1</v>
      </c>
      <c r="W696" s="19">
        <f t="shared" si="235"/>
        <v>0</v>
      </c>
      <c r="X696" s="19">
        <f t="shared" si="236"/>
        <v>0</v>
      </c>
      <c r="Y696" s="19">
        <f t="shared" si="237"/>
        <v>0</v>
      </c>
      <c r="Z696" s="26">
        <v>-1</v>
      </c>
      <c r="AA696" s="19">
        <v>-2</v>
      </c>
      <c r="AB696" s="26">
        <v>0</v>
      </c>
      <c r="AC696" s="26">
        <v>0</v>
      </c>
      <c r="AD696" s="26">
        <v>1</v>
      </c>
      <c r="AE696" s="26">
        <v>0</v>
      </c>
      <c r="AF696" s="26">
        <v>0</v>
      </c>
      <c r="AG696" s="26">
        <v>0</v>
      </c>
      <c r="AH696" s="26">
        <v>0</v>
      </c>
      <c r="AI696" s="26">
        <v>0</v>
      </c>
      <c r="AJ696" s="18" t="s">
        <v>128</v>
      </c>
      <c r="AK696" s="18" t="s">
        <v>76</v>
      </c>
      <c r="AL696" s="21" t="s">
        <v>1935</v>
      </c>
      <c r="AM696" s="19">
        <f t="shared" si="238"/>
        <v>3</v>
      </c>
      <c r="AN696" s="26">
        <v>1</v>
      </c>
      <c r="AO696" s="26">
        <v>1</v>
      </c>
      <c r="AP696" s="26">
        <v>1</v>
      </c>
      <c r="AQ696" s="26">
        <v>1</v>
      </c>
      <c r="AR696" s="26">
        <v>1</v>
      </c>
      <c r="AS696" s="26">
        <v>0</v>
      </c>
      <c r="AT696" s="19">
        <v>-2</v>
      </c>
      <c r="AU696" s="26">
        <v>-3</v>
      </c>
      <c r="AV696" s="26">
        <v>0</v>
      </c>
      <c r="AW696" s="26">
        <v>0</v>
      </c>
      <c r="AX696" s="19">
        <v>0</v>
      </c>
      <c r="AY696" s="19">
        <v>0</v>
      </c>
      <c r="AZ696" s="26">
        <v>1</v>
      </c>
      <c r="BA696" s="26">
        <v>1</v>
      </c>
      <c r="BB696" s="26">
        <v>-1</v>
      </c>
      <c r="BC696" s="26">
        <v>1</v>
      </c>
      <c r="BD696" s="28"/>
      <c r="BE696" s="20"/>
      <c r="BF696" s="18" t="s">
        <v>1936</v>
      </c>
      <c r="BG696" s="20"/>
      <c r="BH696" s="26"/>
      <c r="BI696" s="26">
        <v>1</v>
      </c>
      <c r="BJ696" s="26">
        <v>0</v>
      </c>
      <c r="BK696" s="26"/>
      <c r="BL696" s="26"/>
      <c r="BM696" s="26"/>
      <c r="BN696" s="20"/>
      <c r="BO696" s="20"/>
    </row>
    <row r="697" spans="1:67" ht="48" hidden="1" x14ac:dyDescent="0.2">
      <c r="A697" s="18" t="s">
        <v>248</v>
      </c>
      <c r="B697" s="20"/>
      <c r="C697" s="21" t="s">
        <v>2122</v>
      </c>
      <c r="D697" s="18" t="s">
        <v>124</v>
      </c>
      <c r="E697" s="18" t="s">
        <v>183</v>
      </c>
      <c r="F697" s="19">
        <v>1</v>
      </c>
      <c r="G697" s="19">
        <v>0</v>
      </c>
      <c r="H697" s="19">
        <v>0</v>
      </c>
      <c r="I697" s="20"/>
      <c r="J697" s="21" t="s">
        <v>1077</v>
      </c>
      <c r="K697" s="43"/>
      <c r="L697" s="21" t="s">
        <v>1938</v>
      </c>
      <c r="M697" s="25"/>
      <c r="N697" s="24">
        <f t="shared" si="234"/>
        <v>1986</v>
      </c>
      <c r="O697" s="25">
        <v>31776</v>
      </c>
      <c r="P697" s="23" t="s">
        <v>75</v>
      </c>
      <c r="Q697" s="23" t="s">
        <v>75</v>
      </c>
      <c r="R697" s="23" t="s">
        <v>75</v>
      </c>
      <c r="S697" s="23" t="s">
        <v>75</v>
      </c>
      <c r="T697" s="23" t="s">
        <v>75</v>
      </c>
      <c r="U697" s="23" t="s">
        <v>75</v>
      </c>
      <c r="V697" s="26">
        <v>1</v>
      </c>
      <c r="W697" s="19">
        <f t="shared" si="235"/>
        <v>0</v>
      </c>
      <c r="X697" s="19">
        <f t="shared" si="236"/>
        <v>0</v>
      </c>
      <c r="Y697" s="19">
        <f t="shared" si="237"/>
        <v>0</v>
      </c>
      <c r="Z697" s="26">
        <v>-1</v>
      </c>
      <c r="AA697" s="19">
        <v>-2</v>
      </c>
      <c r="AB697" s="26">
        <v>0</v>
      </c>
      <c r="AC697" s="26">
        <v>0</v>
      </c>
      <c r="AD697" s="26">
        <v>1</v>
      </c>
      <c r="AE697" s="26">
        <v>0</v>
      </c>
      <c r="AF697" s="26">
        <v>0</v>
      </c>
      <c r="AG697" s="26">
        <v>0</v>
      </c>
      <c r="AH697" s="26">
        <v>0</v>
      </c>
      <c r="AI697" s="26">
        <v>0</v>
      </c>
      <c r="AJ697" s="18" t="s">
        <v>128</v>
      </c>
      <c r="AK697" s="18" t="s">
        <v>76</v>
      </c>
      <c r="AL697" s="21" t="s">
        <v>1935</v>
      </c>
      <c r="AM697" s="19">
        <f t="shared" si="238"/>
        <v>3</v>
      </c>
      <c r="AN697" s="26">
        <v>1</v>
      </c>
      <c r="AO697" s="26">
        <v>1</v>
      </c>
      <c r="AP697" s="26">
        <v>1</v>
      </c>
      <c r="AQ697" s="26">
        <v>1</v>
      </c>
      <c r="AR697" s="26">
        <v>1</v>
      </c>
      <c r="AS697" s="26">
        <v>0</v>
      </c>
      <c r="AT697" s="19">
        <v>-2</v>
      </c>
      <c r="AU697" s="26">
        <v>-3</v>
      </c>
      <c r="AV697" s="26">
        <v>0</v>
      </c>
      <c r="AW697" s="26">
        <v>0</v>
      </c>
      <c r="AX697" s="19">
        <v>0</v>
      </c>
      <c r="AY697" s="19">
        <v>0</v>
      </c>
      <c r="AZ697" s="26">
        <v>1</v>
      </c>
      <c r="BA697" s="26">
        <v>1</v>
      </c>
      <c r="BB697" s="26">
        <v>-1</v>
      </c>
      <c r="BC697" s="26">
        <v>1</v>
      </c>
      <c r="BD697" s="28"/>
      <c r="BE697" s="20"/>
      <c r="BF697" s="18" t="s">
        <v>1936</v>
      </c>
      <c r="BG697" s="20"/>
      <c r="BH697" s="26"/>
      <c r="BI697" s="26">
        <v>1</v>
      </c>
      <c r="BJ697" s="26">
        <v>0</v>
      </c>
      <c r="BK697" s="26"/>
      <c r="BL697" s="26"/>
      <c r="BM697" s="26"/>
      <c r="BN697" s="20"/>
      <c r="BO697" s="20"/>
    </row>
    <row r="698" spans="1:67" ht="48" hidden="1" x14ac:dyDescent="0.2">
      <c r="A698" s="18" t="s">
        <v>248</v>
      </c>
      <c r="B698" s="20"/>
      <c r="C698" s="21" t="s">
        <v>2123</v>
      </c>
      <c r="D698" s="18" t="s">
        <v>124</v>
      </c>
      <c r="E698" s="18" t="s">
        <v>183</v>
      </c>
      <c r="F698" s="19">
        <v>1</v>
      </c>
      <c r="G698" s="19">
        <v>0</v>
      </c>
      <c r="H698" s="19">
        <v>0</v>
      </c>
      <c r="I698" s="20"/>
      <c r="J698" s="21" t="s">
        <v>1077</v>
      </c>
      <c r="K698" s="43"/>
      <c r="L698" s="21" t="s">
        <v>1938</v>
      </c>
      <c r="M698" s="25"/>
      <c r="N698" s="24">
        <f t="shared" si="234"/>
        <v>1986</v>
      </c>
      <c r="O698" s="25">
        <v>31776</v>
      </c>
      <c r="P698" s="23" t="s">
        <v>75</v>
      </c>
      <c r="Q698" s="23" t="s">
        <v>75</v>
      </c>
      <c r="R698" s="23" t="s">
        <v>75</v>
      </c>
      <c r="S698" s="23" t="s">
        <v>75</v>
      </c>
      <c r="T698" s="23" t="s">
        <v>75</v>
      </c>
      <c r="U698" s="23" t="s">
        <v>75</v>
      </c>
      <c r="V698" s="26">
        <v>1</v>
      </c>
      <c r="W698" s="19">
        <f t="shared" si="235"/>
        <v>0</v>
      </c>
      <c r="X698" s="19">
        <f t="shared" si="236"/>
        <v>0</v>
      </c>
      <c r="Y698" s="19">
        <f t="shared" si="237"/>
        <v>0</v>
      </c>
      <c r="Z698" s="26">
        <v>-1</v>
      </c>
      <c r="AA698" s="19">
        <v>-2</v>
      </c>
      <c r="AB698" s="26">
        <v>0</v>
      </c>
      <c r="AC698" s="26">
        <v>0</v>
      </c>
      <c r="AD698" s="26">
        <v>1</v>
      </c>
      <c r="AE698" s="26">
        <v>0</v>
      </c>
      <c r="AF698" s="26">
        <v>0</v>
      </c>
      <c r="AG698" s="26">
        <v>0</v>
      </c>
      <c r="AH698" s="26">
        <v>0</v>
      </c>
      <c r="AI698" s="26">
        <v>0</v>
      </c>
      <c r="AJ698" s="18" t="s">
        <v>128</v>
      </c>
      <c r="AK698" s="18" t="s">
        <v>76</v>
      </c>
      <c r="AL698" s="21" t="s">
        <v>1935</v>
      </c>
      <c r="AM698" s="19">
        <f t="shared" si="238"/>
        <v>3</v>
      </c>
      <c r="AN698" s="26">
        <v>1</v>
      </c>
      <c r="AO698" s="26">
        <v>1</v>
      </c>
      <c r="AP698" s="26">
        <v>1</v>
      </c>
      <c r="AQ698" s="26">
        <v>1</v>
      </c>
      <c r="AR698" s="26">
        <v>1</v>
      </c>
      <c r="AS698" s="26">
        <v>0</v>
      </c>
      <c r="AT698" s="19">
        <v>-2</v>
      </c>
      <c r="AU698" s="26">
        <v>-3</v>
      </c>
      <c r="AV698" s="26">
        <v>0</v>
      </c>
      <c r="AW698" s="26">
        <v>0</v>
      </c>
      <c r="AX698" s="19">
        <v>0</v>
      </c>
      <c r="AY698" s="19">
        <v>0</v>
      </c>
      <c r="AZ698" s="26">
        <v>1</v>
      </c>
      <c r="BA698" s="26">
        <v>1</v>
      </c>
      <c r="BB698" s="26">
        <v>-1</v>
      </c>
      <c r="BC698" s="26">
        <v>1</v>
      </c>
      <c r="BD698" s="28"/>
      <c r="BE698" s="20"/>
      <c r="BF698" s="18" t="s">
        <v>1936</v>
      </c>
      <c r="BG698" s="20"/>
      <c r="BH698" s="26"/>
      <c r="BI698" s="26">
        <v>1</v>
      </c>
      <c r="BJ698" s="26">
        <v>0</v>
      </c>
      <c r="BK698" s="26"/>
      <c r="BL698" s="26"/>
      <c r="BM698" s="26"/>
      <c r="BN698" s="20"/>
      <c r="BO698" s="20"/>
    </row>
    <row r="699" spans="1:67" ht="48" hidden="1" x14ac:dyDescent="0.2">
      <c r="A699" s="18" t="s">
        <v>248</v>
      </c>
      <c r="B699" s="20"/>
      <c r="C699" s="21" t="s">
        <v>2124</v>
      </c>
      <c r="D699" s="18" t="s">
        <v>124</v>
      </c>
      <c r="E699" s="18" t="s">
        <v>183</v>
      </c>
      <c r="F699" s="19">
        <v>1</v>
      </c>
      <c r="G699" s="19">
        <v>0</v>
      </c>
      <c r="H699" s="19">
        <v>0</v>
      </c>
      <c r="I699" s="20"/>
      <c r="J699" s="21" t="s">
        <v>1077</v>
      </c>
      <c r="K699" s="43"/>
      <c r="L699" s="21" t="s">
        <v>1938</v>
      </c>
      <c r="M699" s="25"/>
      <c r="N699" s="24">
        <f t="shared" si="234"/>
        <v>1986</v>
      </c>
      <c r="O699" s="25">
        <v>31776</v>
      </c>
      <c r="P699" s="23" t="s">
        <v>75</v>
      </c>
      <c r="Q699" s="23" t="s">
        <v>75</v>
      </c>
      <c r="R699" s="23" t="s">
        <v>75</v>
      </c>
      <c r="S699" s="23" t="s">
        <v>75</v>
      </c>
      <c r="T699" s="23" t="s">
        <v>75</v>
      </c>
      <c r="U699" s="23" t="s">
        <v>75</v>
      </c>
      <c r="V699" s="26">
        <v>1</v>
      </c>
      <c r="W699" s="19">
        <f t="shared" si="235"/>
        <v>0</v>
      </c>
      <c r="X699" s="19">
        <f t="shared" si="236"/>
        <v>0</v>
      </c>
      <c r="Y699" s="19">
        <f t="shared" si="237"/>
        <v>0</v>
      </c>
      <c r="Z699" s="26">
        <v>-1</v>
      </c>
      <c r="AA699" s="19">
        <v>-2</v>
      </c>
      <c r="AB699" s="26">
        <v>0</v>
      </c>
      <c r="AC699" s="26">
        <v>0</v>
      </c>
      <c r="AD699" s="26">
        <v>1</v>
      </c>
      <c r="AE699" s="26">
        <v>0</v>
      </c>
      <c r="AF699" s="26">
        <v>0</v>
      </c>
      <c r="AG699" s="26">
        <v>0</v>
      </c>
      <c r="AH699" s="26">
        <v>0</v>
      </c>
      <c r="AI699" s="26">
        <v>0</v>
      </c>
      <c r="AJ699" s="18" t="s">
        <v>128</v>
      </c>
      <c r="AK699" s="18" t="s">
        <v>76</v>
      </c>
      <c r="AL699" s="21" t="s">
        <v>1935</v>
      </c>
      <c r="AM699" s="19">
        <f t="shared" si="238"/>
        <v>3</v>
      </c>
      <c r="AN699" s="26">
        <v>1</v>
      </c>
      <c r="AO699" s="26">
        <v>1</v>
      </c>
      <c r="AP699" s="26">
        <v>1</v>
      </c>
      <c r="AQ699" s="26">
        <v>1</v>
      </c>
      <c r="AR699" s="26">
        <v>1</v>
      </c>
      <c r="AS699" s="26">
        <v>0</v>
      </c>
      <c r="AT699" s="19">
        <v>-2</v>
      </c>
      <c r="AU699" s="26">
        <v>-3</v>
      </c>
      <c r="AV699" s="26">
        <v>0</v>
      </c>
      <c r="AW699" s="26">
        <v>0</v>
      </c>
      <c r="AX699" s="19">
        <v>0</v>
      </c>
      <c r="AY699" s="19">
        <v>0</v>
      </c>
      <c r="AZ699" s="26">
        <v>1</v>
      </c>
      <c r="BA699" s="26">
        <v>1</v>
      </c>
      <c r="BB699" s="26">
        <v>-1</v>
      </c>
      <c r="BC699" s="26">
        <v>1</v>
      </c>
      <c r="BD699" s="28"/>
      <c r="BE699" s="20"/>
      <c r="BF699" s="18" t="s">
        <v>1936</v>
      </c>
      <c r="BG699" s="20"/>
      <c r="BH699" s="26"/>
      <c r="BI699" s="26">
        <v>1</v>
      </c>
      <c r="BJ699" s="26">
        <v>0</v>
      </c>
      <c r="BK699" s="26"/>
      <c r="BL699" s="26"/>
      <c r="BM699" s="26"/>
      <c r="BN699" s="20"/>
      <c r="BO699" s="20"/>
    </row>
    <row r="700" spans="1:67" ht="48" hidden="1" x14ac:dyDescent="0.2">
      <c r="A700" s="18" t="s">
        <v>248</v>
      </c>
      <c r="B700" s="20"/>
      <c r="C700" s="21" t="s">
        <v>2125</v>
      </c>
      <c r="D700" s="18" t="s">
        <v>124</v>
      </c>
      <c r="E700" s="18" t="s">
        <v>183</v>
      </c>
      <c r="F700" s="19">
        <v>1</v>
      </c>
      <c r="G700" s="19">
        <v>0</v>
      </c>
      <c r="H700" s="19">
        <v>0</v>
      </c>
      <c r="I700" s="20"/>
      <c r="J700" s="21" t="s">
        <v>1077</v>
      </c>
      <c r="K700" s="43"/>
      <c r="L700" s="21" t="s">
        <v>1938</v>
      </c>
      <c r="M700" s="25"/>
      <c r="N700" s="24">
        <f t="shared" si="234"/>
        <v>1986</v>
      </c>
      <c r="O700" s="25">
        <v>31776</v>
      </c>
      <c r="P700" s="23" t="s">
        <v>75</v>
      </c>
      <c r="Q700" s="23" t="s">
        <v>75</v>
      </c>
      <c r="R700" s="23" t="s">
        <v>75</v>
      </c>
      <c r="S700" s="23" t="s">
        <v>75</v>
      </c>
      <c r="T700" s="23" t="s">
        <v>75</v>
      </c>
      <c r="U700" s="23" t="s">
        <v>75</v>
      </c>
      <c r="V700" s="26">
        <v>1</v>
      </c>
      <c r="W700" s="19">
        <f t="shared" si="235"/>
        <v>0</v>
      </c>
      <c r="X700" s="19">
        <f t="shared" si="236"/>
        <v>0</v>
      </c>
      <c r="Y700" s="19">
        <f t="shared" si="237"/>
        <v>0</v>
      </c>
      <c r="Z700" s="26">
        <v>-1</v>
      </c>
      <c r="AA700" s="19">
        <v>-2</v>
      </c>
      <c r="AB700" s="26">
        <v>0</v>
      </c>
      <c r="AC700" s="26">
        <v>0</v>
      </c>
      <c r="AD700" s="26">
        <v>1</v>
      </c>
      <c r="AE700" s="26">
        <v>0</v>
      </c>
      <c r="AF700" s="26">
        <v>0</v>
      </c>
      <c r="AG700" s="26">
        <v>0</v>
      </c>
      <c r="AH700" s="26">
        <v>0</v>
      </c>
      <c r="AI700" s="26">
        <v>0</v>
      </c>
      <c r="AJ700" s="18" t="s">
        <v>128</v>
      </c>
      <c r="AK700" s="18" t="s">
        <v>76</v>
      </c>
      <c r="AL700" s="21" t="s">
        <v>1935</v>
      </c>
      <c r="AM700" s="19">
        <f t="shared" si="238"/>
        <v>3</v>
      </c>
      <c r="AN700" s="26">
        <v>1</v>
      </c>
      <c r="AO700" s="26">
        <v>1</v>
      </c>
      <c r="AP700" s="26">
        <v>1</v>
      </c>
      <c r="AQ700" s="26">
        <v>1</v>
      </c>
      <c r="AR700" s="26">
        <v>1</v>
      </c>
      <c r="AS700" s="26">
        <v>0</v>
      </c>
      <c r="AT700" s="19">
        <v>-2</v>
      </c>
      <c r="AU700" s="26">
        <v>-3</v>
      </c>
      <c r="AV700" s="26">
        <v>0</v>
      </c>
      <c r="AW700" s="26">
        <v>0</v>
      </c>
      <c r="AX700" s="19">
        <v>0</v>
      </c>
      <c r="AY700" s="19">
        <v>0</v>
      </c>
      <c r="AZ700" s="26">
        <v>1</v>
      </c>
      <c r="BA700" s="26">
        <v>1</v>
      </c>
      <c r="BB700" s="26">
        <v>-1</v>
      </c>
      <c r="BC700" s="26">
        <v>1</v>
      </c>
      <c r="BD700" s="28"/>
      <c r="BE700" s="20"/>
      <c r="BF700" s="18" t="s">
        <v>1936</v>
      </c>
      <c r="BG700" s="20"/>
      <c r="BH700" s="26"/>
      <c r="BI700" s="26">
        <v>1</v>
      </c>
      <c r="BJ700" s="26">
        <v>0</v>
      </c>
      <c r="BK700" s="26"/>
      <c r="BL700" s="26"/>
      <c r="BM700" s="26"/>
      <c r="BN700" s="20"/>
      <c r="BO700" s="20"/>
    </row>
    <row r="701" spans="1:67" ht="64" hidden="1" x14ac:dyDescent="0.2">
      <c r="A701" s="17" t="s">
        <v>78</v>
      </c>
      <c r="B701" s="42"/>
      <c r="C701" s="64" t="s">
        <v>2427</v>
      </c>
      <c r="D701" s="18" t="s">
        <v>409</v>
      </c>
      <c r="E701" s="18" t="s">
        <v>302</v>
      </c>
      <c r="F701" s="19">
        <v>1</v>
      </c>
      <c r="G701" s="19">
        <v>0</v>
      </c>
      <c r="H701" s="19">
        <v>0</v>
      </c>
      <c r="I701" s="20"/>
      <c r="J701" s="21" t="s">
        <v>472</v>
      </c>
      <c r="K701" s="22" t="s">
        <v>2311</v>
      </c>
      <c r="L701" s="18" t="s">
        <v>2312</v>
      </c>
      <c r="M701" s="25"/>
      <c r="N701" s="24">
        <f t="shared" si="234"/>
        <v>1992</v>
      </c>
      <c r="O701" s="25">
        <v>33604</v>
      </c>
      <c r="P701" s="23" t="s">
        <v>75</v>
      </c>
      <c r="Q701" s="23" t="s">
        <v>75</v>
      </c>
      <c r="R701" s="23" t="s">
        <v>75</v>
      </c>
      <c r="S701" s="23" t="s">
        <v>75</v>
      </c>
      <c r="T701" s="23" t="s">
        <v>75</v>
      </c>
      <c r="U701" s="23" t="s">
        <v>75</v>
      </c>
      <c r="V701" s="26">
        <v>1</v>
      </c>
      <c r="W701" s="19">
        <f t="shared" si="235"/>
        <v>0</v>
      </c>
      <c r="X701" s="19">
        <f t="shared" si="236"/>
        <v>0</v>
      </c>
      <c r="Y701" s="19">
        <f t="shared" si="237"/>
        <v>0</v>
      </c>
      <c r="Z701" s="26">
        <v>-1</v>
      </c>
      <c r="AA701" s="19">
        <v>-2</v>
      </c>
      <c r="AB701" s="26">
        <v>0</v>
      </c>
      <c r="AC701" s="26">
        <v>1</v>
      </c>
      <c r="AD701" s="26">
        <v>0</v>
      </c>
      <c r="AE701" s="26">
        <v>0</v>
      </c>
      <c r="AF701" s="26">
        <v>0</v>
      </c>
      <c r="AG701" s="19">
        <v>0</v>
      </c>
      <c r="AH701" s="26">
        <v>1</v>
      </c>
      <c r="AI701" s="26">
        <v>0</v>
      </c>
      <c r="AJ701" s="18" t="s">
        <v>97</v>
      </c>
      <c r="AK701" s="18" t="s">
        <v>77</v>
      </c>
      <c r="AL701" s="21" t="s">
        <v>2313</v>
      </c>
      <c r="AM701" s="19">
        <v>4</v>
      </c>
      <c r="AN701" s="26">
        <v>-1</v>
      </c>
      <c r="AO701" s="26">
        <v>-1</v>
      </c>
      <c r="AP701" s="26">
        <v>-1</v>
      </c>
      <c r="AQ701" s="26">
        <v>-1</v>
      </c>
      <c r="AR701" s="26">
        <v>-1</v>
      </c>
      <c r="AS701" s="26">
        <v>0</v>
      </c>
      <c r="AT701" s="19">
        <v>-2</v>
      </c>
      <c r="AU701" s="26">
        <v>-3</v>
      </c>
      <c r="AV701" s="26">
        <v>0</v>
      </c>
      <c r="AW701" s="26">
        <v>0</v>
      </c>
      <c r="AX701" s="19">
        <v>0</v>
      </c>
      <c r="AY701" s="19">
        <v>0</v>
      </c>
      <c r="AZ701" s="26">
        <v>1</v>
      </c>
      <c r="BA701" s="26">
        <v>1</v>
      </c>
      <c r="BB701" s="26">
        <v>-1</v>
      </c>
      <c r="BC701" s="26">
        <v>-1</v>
      </c>
      <c r="BD701" s="28"/>
      <c r="BE701" s="20"/>
      <c r="BF701" s="26"/>
      <c r="BG701" s="26"/>
      <c r="BH701" s="26"/>
      <c r="BI701" s="26">
        <v>1</v>
      </c>
      <c r="BJ701" s="26">
        <v>-1</v>
      </c>
      <c r="BK701" s="26"/>
      <c r="BL701" s="26"/>
      <c r="BM701" s="26"/>
      <c r="BN701" s="20"/>
      <c r="BO701" s="20"/>
    </row>
    <row r="702" spans="1:67" ht="64" hidden="1" x14ac:dyDescent="0.2">
      <c r="A702" s="17" t="s">
        <v>3373</v>
      </c>
      <c r="B702" s="42"/>
      <c r="C702" s="64" t="s">
        <v>2427</v>
      </c>
      <c r="D702" s="384" t="s">
        <v>2875</v>
      </c>
      <c r="E702" s="384" t="s">
        <v>210</v>
      </c>
      <c r="F702" s="19">
        <v>1</v>
      </c>
      <c r="G702" s="19">
        <v>1</v>
      </c>
      <c r="H702" s="19">
        <v>1</v>
      </c>
      <c r="I702" s="20"/>
      <c r="J702" s="375" t="s">
        <v>472</v>
      </c>
      <c r="K702" s="22"/>
      <c r="L702" s="375" t="s">
        <v>3384</v>
      </c>
      <c r="M702" s="512">
        <v>1992</v>
      </c>
      <c r="N702" s="24">
        <v>2008</v>
      </c>
      <c r="O702" s="508">
        <v>39448</v>
      </c>
      <c r="P702" s="404" t="s">
        <v>75</v>
      </c>
      <c r="Q702" s="404" t="s">
        <v>75</v>
      </c>
      <c r="R702" s="404" t="s">
        <v>75</v>
      </c>
      <c r="S702" s="404" t="s">
        <v>75</v>
      </c>
      <c r="T702" s="404" t="s">
        <v>75</v>
      </c>
      <c r="U702" s="404" t="s">
        <v>75</v>
      </c>
      <c r="V702" s="19">
        <v>1</v>
      </c>
      <c r="W702" s="19">
        <v>0</v>
      </c>
      <c r="X702" s="19">
        <v>0</v>
      </c>
      <c r="Y702" s="19">
        <v>0</v>
      </c>
      <c r="Z702" s="19">
        <v>-1</v>
      </c>
      <c r="AA702" s="19">
        <v>-2</v>
      </c>
      <c r="AB702" s="26">
        <v>0</v>
      </c>
      <c r="AC702" s="26">
        <v>0</v>
      </c>
      <c r="AD702" s="68">
        <v>1</v>
      </c>
      <c r="AE702" s="26">
        <v>0</v>
      </c>
      <c r="AF702" s="26">
        <v>0</v>
      </c>
      <c r="AG702" s="19">
        <v>0</v>
      </c>
      <c r="AH702" s="26">
        <v>-1</v>
      </c>
      <c r="AI702" s="19">
        <v>0</v>
      </c>
      <c r="AJ702" s="384" t="s">
        <v>97</v>
      </c>
      <c r="AK702" s="384" t="s">
        <v>139</v>
      </c>
      <c r="AL702" s="375" t="s">
        <v>3603</v>
      </c>
      <c r="AM702" s="19">
        <v>5</v>
      </c>
      <c r="AN702" s="26">
        <v>-2</v>
      </c>
      <c r="AO702" s="26">
        <v>-2</v>
      </c>
      <c r="AP702" s="26">
        <v>-2</v>
      </c>
      <c r="AQ702" s="26">
        <v>-2</v>
      </c>
      <c r="AR702" s="26">
        <v>-2</v>
      </c>
      <c r="AS702" s="26">
        <v>0</v>
      </c>
      <c r="AT702" s="19">
        <v>-2</v>
      </c>
      <c r="AU702" s="26">
        <v>-3</v>
      </c>
      <c r="AV702" s="26">
        <v>0</v>
      </c>
      <c r="AW702" s="26">
        <v>0</v>
      </c>
      <c r="AX702" s="19">
        <v>0</v>
      </c>
      <c r="AY702" s="19">
        <v>0</v>
      </c>
      <c r="AZ702" s="26">
        <v>-1</v>
      </c>
      <c r="BA702" s="26">
        <v>-1</v>
      </c>
      <c r="BB702" s="26">
        <v>-1</v>
      </c>
      <c r="BC702" s="26">
        <v>-1</v>
      </c>
      <c r="BD702" s="28"/>
      <c r="BE702" s="20"/>
      <c r="BF702" s="26"/>
      <c r="BG702" s="26"/>
      <c r="BH702" s="26"/>
      <c r="BI702" s="26"/>
      <c r="BJ702" s="26"/>
      <c r="BK702" s="26"/>
      <c r="BL702" s="26"/>
      <c r="BM702" s="26"/>
      <c r="BN702" s="20"/>
      <c r="BO702" s="20"/>
    </row>
    <row r="703" spans="1:67" ht="48" hidden="1" x14ac:dyDescent="0.2">
      <c r="A703" s="18" t="s">
        <v>248</v>
      </c>
      <c r="B703" s="20"/>
      <c r="C703" s="21" t="s">
        <v>2126</v>
      </c>
      <c r="D703" s="18" t="s">
        <v>124</v>
      </c>
      <c r="E703" s="18" t="s">
        <v>183</v>
      </c>
      <c r="F703" s="19">
        <v>1</v>
      </c>
      <c r="G703" s="19">
        <v>0</v>
      </c>
      <c r="H703" s="19">
        <v>0</v>
      </c>
      <c r="I703" s="20"/>
      <c r="J703" s="21" t="s">
        <v>1077</v>
      </c>
      <c r="K703" s="43"/>
      <c r="L703" s="21" t="s">
        <v>1938</v>
      </c>
      <c r="M703" s="25"/>
      <c r="N703" s="24">
        <f t="shared" ref="N703:N713" si="239">YEAR(IF(AND(O703&lt;&gt;"NA",O703&lt;&gt;""),O703,IF(AND(P703&lt;&gt;"NA",P703&lt;&gt;""),P703,IF(AND(Q703&lt;&gt;"NA",Q703&lt;&gt;""),Q703,IF(AND(R703&lt;&gt;"NA",R703&lt;&gt;""),R703,S703)))))</f>
        <v>1986</v>
      </c>
      <c r="O703" s="25">
        <v>31776</v>
      </c>
      <c r="P703" s="23" t="s">
        <v>75</v>
      </c>
      <c r="Q703" s="23" t="s">
        <v>75</v>
      </c>
      <c r="R703" s="23" t="s">
        <v>75</v>
      </c>
      <c r="S703" s="23" t="s">
        <v>75</v>
      </c>
      <c r="T703" s="23" t="s">
        <v>75</v>
      </c>
      <c r="U703" s="23" t="s">
        <v>75</v>
      </c>
      <c r="V703" s="26">
        <v>1</v>
      </c>
      <c r="W703" s="19">
        <f t="shared" ref="W703:W713" si="240">IF(OR(AND(Q703&lt;&gt;"NA",Q703&lt;&gt;""),AND(S703&lt;&gt;"NA",S703&lt;&gt;""),AND(T703&lt;&gt;"NA",T703&lt;&gt;"")),1,0)</f>
        <v>0</v>
      </c>
      <c r="X703" s="19">
        <f t="shared" ref="X703:X713" si="241">IF(OR(AND(S703&lt;&gt;"NA",S703&lt;&gt;""),Y703=1),1,0)</f>
        <v>0</v>
      </c>
      <c r="Y703" s="19">
        <f t="shared" ref="Y703:Y713" si="242">IF(AND(T703&lt;&gt;"NA",T703&lt;&gt;""),1,0)</f>
        <v>0</v>
      </c>
      <c r="Z703" s="26">
        <v>-1</v>
      </c>
      <c r="AA703" s="19">
        <v>-2</v>
      </c>
      <c r="AB703" s="26">
        <v>0</v>
      </c>
      <c r="AC703" s="26">
        <v>0</v>
      </c>
      <c r="AD703" s="26">
        <v>1</v>
      </c>
      <c r="AE703" s="26">
        <v>0</v>
      </c>
      <c r="AF703" s="26">
        <v>0</v>
      </c>
      <c r="AG703" s="26">
        <v>0</v>
      </c>
      <c r="AH703" s="26">
        <v>0</v>
      </c>
      <c r="AI703" s="26">
        <v>0</v>
      </c>
      <c r="AJ703" s="18" t="s">
        <v>128</v>
      </c>
      <c r="AK703" s="18" t="s">
        <v>76</v>
      </c>
      <c r="AL703" s="21" t="s">
        <v>1935</v>
      </c>
      <c r="AM703" s="19">
        <f t="shared" ref="AM703:AM712" si="243">IF(AND(AN703=1,AO703=1),3,IF(AND(AN703=1,OR(AO703=0,AO703=-1)),1,IF(AND(OR(AN703=0,AN703=-1),AO703=1),2,IF(AND(AN703=0,AN703=-1),OR(AO703=0,AO703=-1),4))))</f>
        <v>3</v>
      </c>
      <c r="AN703" s="26">
        <v>1</v>
      </c>
      <c r="AO703" s="26">
        <v>1</v>
      </c>
      <c r="AP703" s="26">
        <v>1</v>
      </c>
      <c r="AQ703" s="26">
        <v>1</v>
      </c>
      <c r="AR703" s="26">
        <v>1</v>
      </c>
      <c r="AS703" s="26">
        <v>0</v>
      </c>
      <c r="AT703" s="19">
        <v>-2</v>
      </c>
      <c r="AU703" s="26">
        <v>-3</v>
      </c>
      <c r="AV703" s="26">
        <v>0</v>
      </c>
      <c r="AW703" s="26">
        <v>0</v>
      </c>
      <c r="AX703" s="19">
        <v>0</v>
      </c>
      <c r="AY703" s="19">
        <v>0</v>
      </c>
      <c r="AZ703" s="26">
        <v>1</v>
      </c>
      <c r="BA703" s="26">
        <v>1</v>
      </c>
      <c r="BB703" s="26">
        <v>-1</v>
      </c>
      <c r="BC703" s="26">
        <v>1</v>
      </c>
      <c r="BD703" s="28"/>
      <c r="BE703" s="20"/>
      <c r="BF703" s="18" t="s">
        <v>1936</v>
      </c>
      <c r="BG703" s="20"/>
      <c r="BH703" s="26"/>
      <c r="BI703" s="26">
        <v>1</v>
      </c>
      <c r="BJ703" s="26">
        <v>0</v>
      </c>
      <c r="BK703" s="26"/>
      <c r="BL703" s="26"/>
      <c r="BM703" s="26"/>
      <c r="BN703" s="20"/>
      <c r="BO703" s="20"/>
    </row>
    <row r="704" spans="1:67" ht="48" hidden="1" x14ac:dyDescent="0.2">
      <c r="A704" s="18" t="s">
        <v>248</v>
      </c>
      <c r="B704" s="20"/>
      <c r="C704" s="21" t="s">
        <v>2127</v>
      </c>
      <c r="D704" s="18" t="s">
        <v>124</v>
      </c>
      <c r="E704" s="18" t="s">
        <v>183</v>
      </c>
      <c r="F704" s="19">
        <v>1</v>
      </c>
      <c r="G704" s="19">
        <v>0</v>
      </c>
      <c r="H704" s="19">
        <v>0</v>
      </c>
      <c r="I704" s="20"/>
      <c r="J704" s="21" t="s">
        <v>1077</v>
      </c>
      <c r="K704" s="43"/>
      <c r="L704" s="21" t="s">
        <v>1938</v>
      </c>
      <c r="M704" s="25"/>
      <c r="N704" s="24">
        <f t="shared" si="239"/>
        <v>1986</v>
      </c>
      <c r="O704" s="25">
        <v>31776</v>
      </c>
      <c r="P704" s="23" t="s">
        <v>75</v>
      </c>
      <c r="Q704" s="23" t="s">
        <v>75</v>
      </c>
      <c r="R704" s="23" t="s">
        <v>75</v>
      </c>
      <c r="S704" s="23" t="s">
        <v>75</v>
      </c>
      <c r="T704" s="23" t="s">
        <v>75</v>
      </c>
      <c r="U704" s="23" t="s">
        <v>75</v>
      </c>
      <c r="V704" s="26">
        <v>1</v>
      </c>
      <c r="W704" s="19">
        <f t="shared" si="240"/>
        <v>0</v>
      </c>
      <c r="X704" s="19">
        <f t="shared" si="241"/>
        <v>0</v>
      </c>
      <c r="Y704" s="19">
        <f t="shared" si="242"/>
        <v>0</v>
      </c>
      <c r="Z704" s="26">
        <v>-1</v>
      </c>
      <c r="AA704" s="19">
        <v>-2</v>
      </c>
      <c r="AB704" s="26">
        <v>0</v>
      </c>
      <c r="AC704" s="26">
        <v>0</v>
      </c>
      <c r="AD704" s="26">
        <v>1</v>
      </c>
      <c r="AE704" s="26">
        <v>0</v>
      </c>
      <c r="AF704" s="26">
        <v>0</v>
      </c>
      <c r="AG704" s="26">
        <v>0</v>
      </c>
      <c r="AH704" s="26">
        <v>0</v>
      </c>
      <c r="AI704" s="26">
        <v>0</v>
      </c>
      <c r="AJ704" s="18" t="s">
        <v>128</v>
      </c>
      <c r="AK704" s="18" t="s">
        <v>76</v>
      </c>
      <c r="AL704" s="21" t="s">
        <v>1935</v>
      </c>
      <c r="AM704" s="19">
        <f t="shared" si="243"/>
        <v>3</v>
      </c>
      <c r="AN704" s="26">
        <v>1</v>
      </c>
      <c r="AO704" s="26">
        <v>1</v>
      </c>
      <c r="AP704" s="26">
        <v>1</v>
      </c>
      <c r="AQ704" s="26">
        <v>1</v>
      </c>
      <c r="AR704" s="26">
        <v>1</v>
      </c>
      <c r="AS704" s="26">
        <v>0</v>
      </c>
      <c r="AT704" s="19">
        <v>-2</v>
      </c>
      <c r="AU704" s="26">
        <v>-3</v>
      </c>
      <c r="AV704" s="26">
        <v>0</v>
      </c>
      <c r="AW704" s="26">
        <v>0</v>
      </c>
      <c r="AX704" s="19">
        <v>0</v>
      </c>
      <c r="AY704" s="19">
        <v>0</v>
      </c>
      <c r="AZ704" s="26">
        <v>1</v>
      </c>
      <c r="BA704" s="26">
        <v>1</v>
      </c>
      <c r="BB704" s="26">
        <v>-1</v>
      </c>
      <c r="BC704" s="26">
        <v>1</v>
      </c>
      <c r="BD704" s="28"/>
      <c r="BE704" s="20"/>
      <c r="BF704" s="18" t="s">
        <v>1936</v>
      </c>
      <c r="BG704" s="20"/>
      <c r="BH704" s="26"/>
      <c r="BI704" s="26">
        <v>1</v>
      </c>
      <c r="BJ704" s="26">
        <v>0</v>
      </c>
      <c r="BK704" s="26"/>
      <c r="BL704" s="26"/>
      <c r="BM704" s="26"/>
      <c r="BN704" s="20"/>
      <c r="BO704" s="20"/>
    </row>
    <row r="705" spans="1:256" ht="48" hidden="1" x14ac:dyDescent="0.2">
      <c r="A705" s="18" t="s">
        <v>248</v>
      </c>
      <c r="B705" s="20"/>
      <c r="C705" s="21" t="s">
        <v>2128</v>
      </c>
      <c r="D705" s="18" t="s">
        <v>124</v>
      </c>
      <c r="E705" s="18" t="s">
        <v>183</v>
      </c>
      <c r="F705" s="19">
        <v>1</v>
      </c>
      <c r="G705" s="19">
        <v>0</v>
      </c>
      <c r="H705" s="19">
        <v>0</v>
      </c>
      <c r="I705" s="20"/>
      <c r="J705" s="21" t="s">
        <v>1077</v>
      </c>
      <c r="K705" s="43"/>
      <c r="L705" s="21" t="s">
        <v>1938</v>
      </c>
      <c r="M705" s="25"/>
      <c r="N705" s="24">
        <f t="shared" si="239"/>
        <v>1986</v>
      </c>
      <c r="O705" s="25">
        <v>31776</v>
      </c>
      <c r="P705" s="23" t="s">
        <v>75</v>
      </c>
      <c r="Q705" s="23" t="s">
        <v>75</v>
      </c>
      <c r="R705" s="23" t="s">
        <v>75</v>
      </c>
      <c r="S705" s="23" t="s">
        <v>75</v>
      </c>
      <c r="T705" s="23" t="s">
        <v>75</v>
      </c>
      <c r="U705" s="23" t="s">
        <v>75</v>
      </c>
      <c r="V705" s="26">
        <v>1</v>
      </c>
      <c r="W705" s="19">
        <f t="shared" si="240"/>
        <v>0</v>
      </c>
      <c r="X705" s="19">
        <f t="shared" si="241"/>
        <v>0</v>
      </c>
      <c r="Y705" s="19">
        <f t="shared" si="242"/>
        <v>0</v>
      </c>
      <c r="Z705" s="26">
        <v>-1</v>
      </c>
      <c r="AA705" s="19">
        <v>-2</v>
      </c>
      <c r="AB705" s="26">
        <v>0</v>
      </c>
      <c r="AC705" s="26">
        <v>0</v>
      </c>
      <c r="AD705" s="26">
        <v>1</v>
      </c>
      <c r="AE705" s="26">
        <v>0</v>
      </c>
      <c r="AF705" s="26">
        <v>0</v>
      </c>
      <c r="AG705" s="26">
        <v>0</v>
      </c>
      <c r="AH705" s="26">
        <v>0</v>
      </c>
      <c r="AI705" s="26">
        <v>0</v>
      </c>
      <c r="AJ705" s="18" t="s">
        <v>128</v>
      </c>
      <c r="AK705" s="18" t="s">
        <v>76</v>
      </c>
      <c r="AL705" s="21" t="s">
        <v>1935</v>
      </c>
      <c r="AM705" s="19">
        <f t="shared" si="243"/>
        <v>3</v>
      </c>
      <c r="AN705" s="26">
        <v>1</v>
      </c>
      <c r="AO705" s="26">
        <v>1</v>
      </c>
      <c r="AP705" s="26">
        <v>1</v>
      </c>
      <c r="AQ705" s="26">
        <v>1</v>
      </c>
      <c r="AR705" s="26">
        <v>1</v>
      </c>
      <c r="AS705" s="26">
        <v>0</v>
      </c>
      <c r="AT705" s="19">
        <v>-2</v>
      </c>
      <c r="AU705" s="26">
        <v>-3</v>
      </c>
      <c r="AV705" s="26">
        <v>0</v>
      </c>
      <c r="AW705" s="26">
        <v>0</v>
      </c>
      <c r="AX705" s="19">
        <v>0</v>
      </c>
      <c r="AY705" s="19">
        <v>0</v>
      </c>
      <c r="AZ705" s="26">
        <v>1</v>
      </c>
      <c r="BA705" s="26">
        <v>1</v>
      </c>
      <c r="BB705" s="26">
        <v>-1</v>
      </c>
      <c r="BC705" s="26">
        <v>1</v>
      </c>
      <c r="BD705" s="28"/>
      <c r="BE705" s="20"/>
      <c r="BF705" s="18" t="s">
        <v>1936</v>
      </c>
      <c r="BG705" s="20"/>
      <c r="BH705" s="26"/>
      <c r="BI705" s="26">
        <v>1</v>
      </c>
      <c r="BJ705" s="26">
        <v>0</v>
      </c>
      <c r="BK705" s="26"/>
      <c r="BL705" s="26"/>
      <c r="BM705" s="26"/>
      <c r="BN705" s="20"/>
      <c r="BO705" s="20"/>
    </row>
    <row r="706" spans="1:256" ht="48" hidden="1" x14ac:dyDescent="0.2">
      <c r="A706" s="18" t="s">
        <v>248</v>
      </c>
      <c r="B706" s="20"/>
      <c r="C706" s="21" t="s">
        <v>2129</v>
      </c>
      <c r="D706" s="18" t="s">
        <v>124</v>
      </c>
      <c r="E706" s="18" t="s">
        <v>183</v>
      </c>
      <c r="F706" s="19">
        <v>1</v>
      </c>
      <c r="G706" s="19">
        <v>0</v>
      </c>
      <c r="H706" s="19">
        <v>0</v>
      </c>
      <c r="I706" s="20"/>
      <c r="J706" s="21" t="s">
        <v>1077</v>
      </c>
      <c r="K706" s="43"/>
      <c r="L706" s="21" t="s">
        <v>1938</v>
      </c>
      <c r="M706" s="25"/>
      <c r="N706" s="24">
        <f t="shared" si="239"/>
        <v>1986</v>
      </c>
      <c r="O706" s="25">
        <v>31776</v>
      </c>
      <c r="P706" s="23" t="s">
        <v>75</v>
      </c>
      <c r="Q706" s="23" t="s">
        <v>75</v>
      </c>
      <c r="R706" s="23" t="s">
        <v>75</v>
      </c>
      <c r="S706" s="23" t="s">
        <v>75</v>
      </c>
      <c r="T706" s="23" t="s">
        <v>75</v>
      </c>
      <c r="U706" s="23" t="s">
        <v>75</v>
      </c>
      <c r="V706" s="26">
        <v>1</v>
      </c>
      <c r="W706" s="19">
        <f t="shared" si="240"/>
        <v>0</v>
      </c>
      <c r="X706" s="19">
        <f t="shared" si="241"/>
        <v>0</v>
      </c>
      <c r="Y706" s="19">
        <f t="shared" si="242"/>
        <v>0</v>
      </c>
      <c r="Z706" s="26">
        <v>-1</v>
      </c>
      <c r="AA706" s="19">
        <v>-2</v>
      </c>
      <c r="AB706" s="26">
        <v>0</v>
      </c>
      <c r="AC706" s="26">
        <v>0</v>
      </c>
      <c r="AD706" s="26">
        <v>1</v>
      </c>
      <c r="AE706" s="26">
        <v>0</v>
      </c>
      <c r="AF706" s="26">
        <v>0</v>
      </c>
      <c r="AG706" s="26">
        <v>0</v>
      </c>
      <c r="AH706" s="26">
        <v>0</v>
      </c>
      <c r="AI706" s="26">
        <v>0</v>
      </c>
      <c r="AJ706" s="18" t="s">
        <v>128</v>
      </c>
      <c r="AK706" s="18" t="s">
        <v>76</v>
      </c>
      <c r="AL706" s="21" t="s">
        <v>1935</v>
      </c>
      <c r="AM706" s="19">
        <f t="shared" si="243"/>
        <v>3</v>
      </c>
      <c r="AN706" s="26">
        <v>1</v>
      </c>
      <c r="AO706" s="26">
        <v>1</v>
      </c>
      <c r="AP706" s="26">
        <v>1</v>
      </c>
      <c r="AQ706" s="26">
        <v>1</v>
      </c>
      <c r="AR706" s="26">
        <v>1</v>
      </c>
      <c r="AS706" s="26">
        <v>0</v>
      </c>
      <c r="AT706" s="19">
        <v>-2</v>
      </c>
      <c r="AU706" s="26">
        <v>-3</v>
      </c>
      <c r="AV706" s="26">
        <v>0</v>
      </c>
      <c r="AW706" s="26">
        <v>0</v>
      </c>
      <c r="AX706" s="19">
        <v>0</v>
      </c>
      <c r="AY706" s="19">
        <v>0</v>
      </c>
      <c r="AZ706" s="26">
        <v>1</v>
      </c>
      <c r="BA706" s="26">
        <v>1</v>
      </c>
      <c r="BB706" s="26">
        <v>-1</v>
      </c>
      <c r="BC706" s="26">
        <v>1</v>
      </c>
      <c r="BD706" s="28"/>
      <c r="BE706" s="20"/>
      <c r="BF706" s="18" t="s">
        <v>1936</v>
      </c>
      <c r="BG706" s="20"/>
      <c r="BH706" s="26"/>
      <c r="BI706" s="26">
        <v>1</v>
      </c>
      <c r="BJ706" s="26">
        <v>0</v>
      </c>
      <c r="BK706" s="26"/>
      <c r="BL706" s="26"/>
      <c r="BM706" s="26"/>
      <c r="BN706" s="20"/>
      <c r="BO706" s="20"/>
    </row>
    <row r="707" spans="1:256" ht="48" hidden="1" x14ac:dyDescent="0.2">
      <c r="A707" s="18" t="s">
        <v>248</v>
      </c>
      <c r="B707" s="20"/>
      <c r="C707" s="21" t="s">
        <v>2130</v>
      </c>
      <c r="D707" s="18" t="s">
        <v>124</v>
      </c>
      <c r="E707" s="18" t="s">
        <v>183</v>
      </c>
      <c r="F707" s="19">
        <v>1</v>
      </c>
      <c r="G707" s="19">
        <v>0</v>
      </c>
      <c r="H707" s="19">
        <v>0</v>
      </c>
      <c r="I707" s="20"/>
      <c r="J707" s="21" t="s">
        <v>1077</v>
      </c>
      <c r="K707" s="43"/>
      <c r="L707" s="21" t="s">
        <v>1938</v>
      </c>
      <c r="M707" s="25"/>
      <c r="N707" s="24">
        <f t="shared" si="239"/>
        <v>1986</v>
      </c>
      <c r="O707" s="25">
        <v>31776</v>
      </c>
      <c r="P707" s="23" t="s">
        <v>75</v>
      </c>
      <c r="Q707" s="23" t="s">
        <v>75</v>
      </c>
      <c r="R707" s="23" t="s">
        <v>75</v>
      </c>
      <c r="S707" s="23" t="s">
        <v>75</v>
      </c>
      <c r="T707" s="23" t="s">
        <v>75</v>
      </c>
      <c r="U707" s="23" t="s">
        <v>75</v>
      </c>
      <c r="V707" s="26">
        <v>1</v>
      </c>
      <c r="W707" s="19">
        <f t="shared" si="240"/>
        <v>0</v>
      </c>
      <c r="X707" s="19">
        <f t="shared" si="241"/>
        <v>0</v>
      </c>
      <c r="Y707" s="19">
        <f t="shared" si="242"/>
        <v>0</v>
      </c>
      <c r="Z707" s="26">
        <v>-1</v>
      </c>
      <c r="AA707" s="19">
        <v>-2</v>
      </c>
      <c r="AB707" s="26">
        <v>0</v>
      </c>
      <c r="AC707" s="26">
        <v>0</v>
      </c>
      <c r="AD707" s="26">
        <v>1</v>
      </c>
      <c r="AE707" s="26">
        <v>0</v>
      </c>
      <c r="AF707" s="26">
        <v>0</v>
      </c>
      <c r="AG707" s="26">
        <v>0</v>
      </c>
      <c r="AH707" s="26">
        <v>0</v>
      </c>
      <c r="AI707" s="26">
        <v>0</v>
      </c>
      <c r="AJ707" s="18" t="s">
        <v>128</v>
      </c>
      <c r="AK707" s="18" t="s">
        <v>76</v>
      </c>
      <c r="AL707" s="21" t="s">
        <v>1935</v>
      </c>
      <c r="AM707" s="19">
        <f t="shared" si="243"/>
        <v>3</v>
      </c>
      <c r="AN707" s="26">
        <v>1</v>
      </c>
      <c r="AO707" s="26">
        <v>1</v>
      </c>
      <c r="AP707" s="26">
        <v>1</v>
      </c>
      <c r="AQ707" s="26">
        <v>1</v>
      </c>
      <c r="AR707" s="26">
        <v>1</v>
      </c>
      <c r="AS707" s="26">
        <v>0</v>
      </c>
      <c r="AT707" s="19">
        <v>-2</v>
      </c>
      <c r="AU707" s="26">
        <v>-3</v>
      </c>
      <c r="AV707" s="26">
        <v>0</v>
      </c>
      <c r="AW707" s="26">
        <v>0</v>
      </c>
      <c r="AX707" s="19">
        <v>0</v>
      </c>
      <c r="AY707" s="19">
        <v>0</v>
      </c>
      <c r="AZ707" s="26">
        <v>1</v>
      </c>
      <c r="BA707" s="26">
        <v>1</v>
      </c>
      <c r="BB707" s="26">
        <v>-1</v>
      </c>
      <c r="BC707" s="26">
        <v>1</v>
      </c>
      <c r="BD707" s="28"/>
      <c r="BE707" s="20"/>
      <c r="BF707" s="18" t="s">
        <v>1936</v>
      </c>
      <c r="BG707" s="20"/>
      <c r="BH707" s="26"/>
      <c r="BI707" s="26">
        <v>1</v>
      </c>
      <c r="BJ707" s="26">
        <v>0</v>
      </c>
      <c r="BK707" s="26"/>
      <c r="BL707" s="26"/>
      <c r="BM707" s="26"/>
      <c r="BN707" s="20"/>
      <c r="BO707" s="20"/>
    </row>
    <row r="708" spans="1:256" ht="48" hidden="1" x14ac:dyDescent="0.2">
      <c r="A708" s="18" t="s">
        <v>248</v>
      </c>
      <c r="B708" s="20"/>
      <c r="C708" s="21" t="s">
        <v>2131</v>
      </c>
      <c r="D708" s="18" t="s">
        <v>124</v>
      </c>
      <c r="E708" s="18" t="s">
        <v>183</v>
      </c>
      <c r="F708" s="19">
        <v>1</v>
      </c>
      <c r="G708" s="19">
        <v>0</v>
      </c>
      <c r="H708" s="19">
        <v>0</v>
      </c>
      <c r="I708" s="20"/>
      <c r="J708" s="21" t="s">
        <v>1077</v>
      </c>
      <c r="K708" s="43"/>
      <c r="L708" s="21" t="s">
        <v>1938</v>
      </c>
      <c r="M708" s="25"/>
      <c r="N708" s="24">
        <f t="shared" si="239"/>
        <v>1986</v>
      </c>
      <c r="O708" s="25">
        <v>31776</v>
      </c>
      <c r="P708" s="23" t="s">
        <v>75</v>
      </c>
      <c r="Q708" s="23" t="s">
        <v>75</v>
      </c>
      <c r="R708" s="23" t="s">
        <v>75</v>
      </c>
      <c r="S708" s="23" t="s">
        <v>75</v>
      </c>
      <c r="T708" s="23" t="s">
        <v>75</v>
      </c>
      <c r="U708" s="23" t="s">
        <v>75</v>
      </c>
      <c r="V708" s="26">
        <v>1</v>
      </c>
      <c r="W708" s="19">
        <f t="shared" si="240"/>
        <v>0</v>
      </c>
      <c r="X708" s="19">
        <f t="shared" si="241"/>
        <v>0</v>
      </c>
      <c r="Y708" s="19">
        <f t="shared" si="242"/>
        <v>0</v>
      </c>
      <c r="Z708" s="26">
        <v>-1</v>
      </c>
      <c r="AA708" s="19">
        <v>-2</v>
      </c>
      <c r="AB708" s="26">
        <v>0</v>
      </c>
      <c r="AC708" s="26">
        <v>0</v>
      </c>
      <c r="AD708" s="26">
        <v>1</v>
      </c>
      <c r="AE708" s="26">
        <v>0</v>
      </c>
      <c r="AF708" s="26">
        <v>0</v>
      </c>
      <c r="AG708" s="26">
        <v>0</v>
      </c>
      <c r="AH708" s="26">
        <v>0</v>
      </c>
      <c r="AI708" s="26">
        <v>0</v>
      </c>
      <c r="AJ708" s="18" t="s">
        <v>128</v>
      </c>
      <c r="AK708" s="18" t="s">
        <v>76</v>
      </c>
      <c r="AL708" s="21" t="s">
        <v>1935</v>
      </c>
      <c r="AM708" s="19">
        <f t="shared" si="243"/>
        <v>3</v>
      </c>
      <c r="AN708" s="26">
        <v>1</v>
      </c>
      <c r="AO708" s="26">
        <v>1</v>
      </c>
      <c r="AP708" s="26">
        <v>1</v>
      </c>
      <c r="AQ708" s="26">
        <v>1</v>
      </c>
      <c r="AR708" s="26">
        <v>1</v>
      </c>
      <c r="AS708" s="26">
        <v>0</v>
      </c>
      <c r="AT708" s="19">
        <v>-2</v>
      </c>
      <c r="AU708" s="26">
        <v>-3</v>
      </c>
      <c r="AV708" s="26">
        <v>0</v>
      </c>
      <c r="AW708" s="26">
        <v>0</v>
      </c>
      <c r="AX708" s="19">
        <v>0</v>
      </c>
      <c r="AY708" s="19">
        <v>0</v>
      </c>
      <c r="AZ708" s="26">
        <v>1</v>
      </c>
      <c r="BA708" s="26">
        <v>1</v>
      </c>
      <c r="BB708" s="26">
        <v>-1</v>
      </c>
      <c r="BC708" s="26">
        <v>1</v>
      </c>
      <c r="BD708" s="28"/>
      <c r="BE708" s="20"/>
      <c r="BF708" s="18" t="s">
        <v>1936</v>
      </c>
      <c r="BG708" s="20"/>
      <c r="BH708" s="26"/>
      <c r="BI708" s="26">
        <v>1</v>
      </c>
      <c r="BJ708" s="26">
        <v>0</v>
      </c>
      <c r="BK708" s="26"/>
      <c r="BL708" s="26"/>
      <c r="BM708" s="26"/>
      <c r="BN708" s="20"/>
      <c r="BO708" s="20"/>
    </row>
    <row r="709" spans="1:256" ht="48" hidden="1" x14ac:dyDescent="0.2">
      <c r="A709" s="18" t="s">
        <v>248</v>
      </c>
      <c r="B709" s="20"/>
      <c r="C709" s="21" t="s">
        <v>2132</v>
      </c>
      <c r="D709" s="18" t="s">
        <v>124</v>
      </c>
      <c r="E709" s="18" t="s">
        <v>183</v>
      </c>
      <c r="F709" s="19">
        <v>1</v>
      </c>
      <c r="G709" s="19">
        <v>0</v>
      </c>
      <c r="H709" s="19">
        <v>0</v>
      </c>
      <c r="I709" s="20"/>
      <c r="J709" s="21" t="s">
        <v>1077</v>
      </c>
      <c r="K709" s="43"/>
      <c r="L709" s="21" t="s">
        <v>1938</v>
      </c>
      <c r="M709" s="25"/>
      <c r="N709" s="24">
        <f t="shared" si="239"/>
        <v>1986</v>
      </c>
      <c r="O709" s="25">
        <v>31776</v>
      </c>
      <c r="P709" s="23" t="s">
        <v>75</v>
      </c>
      <c r="Q709" s="23" t="s">
        <v>75</v>
      </c>
      <c r="R709" s="23" t="s">
        <v>75</v>
      </c>
      <c r="S709" s="23" t="s">
        <v>75</v>
      </c>
      <c r="T709" s="23" t="s">
        <v>75</v>
      </c>
      <c r="U709" s="23" t="s">
        <v>75</v>
      </c>
      <c r="V709" s="26">
        <v>1</v>
      </c>
      <c r="W709" s="19">
        <f t="shared" si="240"/>
        <v>0</v>
      </c>
      <c r="X709" s="19">
        <f t="shared" si="241"/>
        <v>0</v>
      </c>
      <c r="Y709" s="19">
        <f t="shared" si="242"/>
        <v>0</v>
      </c>
      <c r="Z709" s="26">
        <v>-1</v>
      </c>
      <c r="AA709" s="19">
        <v>-2</v>
      </c>
      <c r="AB709" s="26">
        <v>0</v>
      </c>
      <c r="AC709" s="26">
        <v>0</v>
      </c>
      <c r="AD709" s="26">
        <v>1</v>
      </c>
      <c r="AE709" s="26">
        <v>0</v>
      </c>
      <c r="AF709" s="26">
        <v>0</v>
      </c>
      <c r="AG709" s="26">
        <v>0</v>
      </c>
      <c r="AH709" s="26">
        <v>0</v>
      </c>
      <c r="AI709" s="26">
        <v>0</v>
      </c>
      <c r="AJ709" s="18" t="s">
        <v>128</v>
      </c>
      <c r="AK709" s="18" t="s">
        <v>76</v>
      </c>
      <c r="AL709" s="21" t="s">
        <v>1935</v>
      </c>
      <c r="AM709" s="19">
        <f t="shared" si="243"/>
        <v>3</v>
      </c>
      <c r="AN709" s="26">
        <v>1</v>
      </c>
      <c r="AO709" s="26">
        <v>1</v>
      </c>
      <c r="AP709" s="26">
        <v>1</v>
      </c>
      <c r="AQ709" s="26">
        <v>1</v>
      </c>
      <c r="AR709" s="26">
        <v>1</v>
      </c>
      <c r="AS709" s="26">
        <v>0</v>
      </c>
      <c r="AT709" s="19">
        <v>-2</v>
      </c>
      <c r="AU709" s="26">
        <v>-3</v>
      </c>
      <c r="AV709" s="26">
        <v>0</v>
      </c>
      <c r="AW709" s="26">
        <v>0</v>
      </c>
      <c r="AX709" s="19">
        <v>0</v>
      </c>
      <c r="AY709" s="19">
        <v>0</v>
      </c>
      <c r="AZ709" s="26">
        <v>1</v>
      </c>
      <c r="BA709" s="26">
        <v>1</v>
      </c>
      <c r="BB709" s="26">
        <v>-1</v>
      </c>
      <c r="BC709" s="26">
        <v>1</v>
      </c>
      <c r="BD709" s="28"/>
      <c r="BE709" s="20"/>
      <c r="BF709" s="18" t="s">
        <v>1936</v>
      </c>
      <c r="BG709" s="20"/>
      <c r="BH709" s="26"/>
      <c r="BI709" s="26">
        <v>1</v>
      </c>
      <c r="BJ709" s="26">
        <v>0</v>
      </c>
      <c r="BK709" s="26"/>
      <c r="BL709" s="26"/>
      <c r="BM709" s="26"/>
      <c r="BN709" s="20"/>
      <c r="BO709" s="20"/>
    </row>
    <row r="710" spans="1:256" ht="48" hidden="1" x14ac:dyDescent="0.2">
      <c r="A710" s="18" t="s">
        <v>248</v>
      </c>
      <c r="B710" s="20"/>
      <c r="C710" s="21" t="s">
        <v>2133</v>
      </c>
      <c r="D710" s="18" t="s">
        <v>124</v>
      </c>
      <c r="E710" s="18" t="s">
        <v>183</v>
      </c>
      <c r="F710" s="19">
        <v>1</v>
      </c>
      <c r="G710" s="19">
        <v>0</v>
      </c>
      <c r="H710" s="19">
        <v>0</v>
      </c>
      <c r="I710" s="20"/>
      <c r="J710" s="21" t="s">
        <v>1077</v>
      </c>
      <c r="K710" s="43"/>
      <c r="L710" s="21" t="s">
        <v>1938</v>
      </c>
      <c r="M710" s="25"/>
      <c r="N710" s="24">
        <f t="shared" si="239"/>
        <v>1986</v>
      </c>
      <c r="O710" s="25">
        <v>31776</v>
      </c>
      <c r="P710" s="23" t="s">
        <v>75</v>
      </c>
      <c r="Q710" s="23" t="s">
        <v>75</v>
      </c>
      <c r="R710" s="23" t="s">
        <v>75</v>
      </c>
      <c r="S710" s="23" t="s">
        <v>75</v>
      </c>
      <c r="T710" s="23" t="s">
        <v>75</v>
      </c>
      <c r="U710" s="23" t="s">
        <v>75</v>
      </c>
      <c r="V710" s="26">
        <v>1</v>
      </c>
      <c r="W710" s="19">
        <f t="shared" si="240"/>
        <v>0</v>
      </c>
      <c r="X710" s="19">
        <f t="shared" si="241"/>
        <v>0</v>
      </c>
      <c r="Y710" s="19">
        <f t="shared" si="242"/>
        <v>0</v>
      </c>
      <c r="Z710" s="26">
        <v>-1</v>
      </c>
      <c r="AA710" s="19">
        <v>-2</v>
      </c>
      <c r="AB710" s="26">
        <v>0</v>
      </c>
      <c r="AC710" s="26">
        <v>0</v>
      </c>
      <c r="AD710" s="26">
        <v>1</v>
      </c>
      <c r="AE710" s="26">
        <v>0</v>
      </c>
      <c r="AF710" s="26">
        <v>0</v>
      </c>
      <c r="AG710" s="26">
        <v>0</v>
      </c>
      <c r="AH710" s="26">
        <v>0</v>
      </c>
      <c r="AI710" s="26">
        <v>0</v>
      </c>
      <c r="AJ710" s="18" t="s">
        <v>128</v>
      </c>
      <c r="AK710" s="18" t="s">
        <v>76</v>
      </c>
      <c r="AL710" s="21" t="s">
        <v>1935</v>
      </c>
      <c r="AM710" s="19">
        <f t="shared" si="243"/>
        <v>3</v>
      </c>
      <c r="AN710" s="26">
        <v>1</v>
      </c>
      <c r="AO710" s="26">
        <v>1</v>
      </c>
      <c r="AP710" s="26">
        <v>1</v>
      </c>
      <c r="AQ710" s="26">
        <v>1</v>
      </c>
      <c r="AR710" s="26">
        <v>1</v>
      </c>
      <c r="AS710" s="26">
        <v>0</v>
      </c>
      <c r="AT710" s="19">
        <v>-2</v>
      </c>
      <c r="AU710" s="26">
        <v>-3</v>
      </c>
      <c r="AV710" s="26">
        <v>0</v>
      </c>
      <c r="AW710" s="26">
        <v>0</v>
      </c>
      <c r="AX710" s="19">
        <v>0</v>
      </c>
      <c r="AY710" s="19">
        <v>0</v>
      </c>
      <c r="AZ710" s="26">
        <v>1</v>
      </c>
      <c r="BA710" s="26">
        <v>1</v>
      </c>
      <c r="BB710" s="26">
        <v>-1</v>
      </c>
      <c r="BC710" s="26">
        <v>1</v>
      </c>
      <c r="BD710" s="28"/>
      <c r="BE710" s="20"/>
      <c r="BF710" s="18" t="s">
        <v>1936</v>
      </c>
      <c r="BG710" s="20"/>
      <c r="BH710" s="26"/>
      <c r="BI710" s="26">
        <v>1</v>
      </c>
      <c r="BJ710" s="26">
        <v>0</v>
      </c>
      <c r="BK710" s="26"/>
      <c r="BL710" s="26"/>
      <c r="BM710" s="26"/>
      <c r="BN710" s="20"/>
      <c r="BO710" s="20"/>
    </row>
    <row r="711" spans="1:256" ht="48" hidden="1" x14ac:dyDescent="0.2">
      <c r="A711" s="18" t="s">
        <v>248</v>
      </c>
      <c r="B711" s="20"/>
      <c r="C711" s="21" t="s">
        <v>2134</v>
      </c>
      <c r="D711" s="18" t="s">
        <v>124</v>
      </c>
      <c r="E711" s="18" t="s">
        <v>183</v>
      </c>
      <c r="F711" s="19">
        <v>1</v>
      </c>
      <c r="G711" s="19">
        <v>0</v>
      </c>
      <c r="H711" s="19">
        <v>0</v>
      </c>
      <c r="I711" s="20"/>
      <c r="J711" s="21" t="s">
        <v>1077</v>
      </c>
      <c r="K711" s="43"/>
      <c r="L711" s="21" t="s">
        <v>1938</v>
      </c>
      <c r="M711" s="25"/>
      <c r="N711" s="24">
        <f t="shared" si="239"/>
        <v>1986</v>
      </c>
      <c r="O711" s="25">
        <v>31776</v>
      </c>
      <c r="P711" s="23" t="s">
        <v>75</v>
      </c>
      <c r="Q711" s="23" t="s">
        <v>75</v>
      </c>
      <c r="R711" s="23" t="s">
        <v>75</v>
      </c>
      <c r="S711" s="23" t="s">
        <v>75</v>
      </c>
      <c r="T711" s="23" t="s">
        <v>75</v>
      </c>
      <c r="U711" s="23" t="s">
        <v>75</v>
      </c>
      <c r="V711" s="26">
        <v>1</v>
      </c>
      <c r="W711" s="19">
        <f t="shared" si="240"/>
        <v>0</v>
      </c>
      <c r="X711" s="19">
        <f t="shared" si="241"/>
        <v>0</v>
      </c>
      <c r="Y711" s="19">
        <f t="shared" si="242"/>
        <v>0</v>
      </c>
      <c r="Z711" s="26">
        <v>-1</v>
      </c>
      <c r="AA711" s="19">
        <v>-2</v>
      </c>
      <c r="AB711" s="26">
        <v>0</v>
      </c>
      <c r="AC711" s="26">
        <v>0</v>
      </c>
      <c r="AD711" s="26">
        <v>1</v>
      </c>
      <c r="AE711" s="26">
        <v>0</v>
      </c>
      <c r="AF711" s="26">
        <v>0</v>
      </c>
      <c r="AG711" s="26">
        <v>0</v>
      </c>
      <c r="AH711" s="26">
        <v>0</v>
      </c>
      <c r="AI711" s="26">
        <v>0</v>
      </c>
      <c r="AJ711" s="18" t="s">
        <v>128</v>
      </c>
      <c r="AK711" s="18" t="s">
        <v>76</v>
      </c>
      <c r="AL711" s="21" t="s">
        <v>1935</v>
      </c>
      <c r="AM711" s="19">
        <f t="shared" si="243"/>
        <v>3</v>
      </c>
      <c r="AN711" s="26">
        <v>1</v>
      </c>
      <c r="AO711" s="26">
        <v>1</v>
      </c>
      <c r="AP711" s="26">
        <v>1</v>
      </c>
      <c r="AQ711" s="26">
        <v>1</v>
      </c>
      <c r="AR711" s="26">
        <v>1</v>
      </c>
      <c r="AS711" s="26">
        <v>0</v>
      </c>
      <c r="AT711" s="19">
        <v>-2</v>
      </c>
      <c r="AU711" s="26">
        <v>-3</v>
      </c>
      <c r="AV711" s="26">
        <v>0</v>
      </c>
      <c r="AW711" s="26">
        <v>0</v>
      </c>
      <c r="AX711" s="19">
        <v>0</v>
      </c>
      <c r="AY711" s="19">
        <v>0</v>
      </c>
      <c r="AZ711" s="26">
        <v>1</v>
      </c>
      <c r="BA711" s="26">
        <v>1</v>
      </c>
      <c r="BB711" s="26">
        <v>-1</v>
      </c>
      <c r="BC711" s="26">
        <v>1</v>
      </c>
      <c r="BD711" s="28"/>
      <c r="BE711" s="20"/>
      <c r="BF711" s="18" t="s">
        <v>1936</v>
      </c>
      <c r="BG711" s="20"/>
      <c r="BH711" s="26"/>
      <c r="BI711" s="26">
        <v>1</v>
      </c>
      <c r="BJ711" s="26">
        <v>0</v>
      </c>
      <c r="BK711" s="26"/>
      <c r="BL711" s="26"/>
      <c r="BM711" s="26"/>
      <c r="BN711" s="20"/>
      <c r="BO711" s="20"/>
    </row>
    <row r="712" spans="1:256" ht="48" hidden="1" x14ac:dyDescent="0.2">
      <c r="A712" s="18" t="s">
        <v>248</v>
      </c>
      <c r="B712" s="20"/>
      <c r="C712" s="21" t="s">
        <v>2135</v>
      </c>
      <c r="D712" s="18" t="s">
        <v>124</v>
      </c>
      <c r="E712" s="18" t="s">
        <v>183</v>
      </c>
      <c r="F712" s="19">
        <v>1</v>
      </c>
      <c r="G712" s="19">
        <v>0</v>
      </c>
      <c r="H712" s="19">
        <v>0</v>
      </c>
      <c r="I712" s="20"/>
      <c r="J712" s="21" t="s">
        <v>1077</v>
      </c>
      <c r="K712" s="43"/>
      <c r="L712" s="21" t="s">
        <v>1938</v>
      </c>
      <c r="M712" s="25"/>
      <c r="N712" s="24">
        <f t="shared" si="239"/>
        <v>1986</v>
      </c>
      <c r="O712" s="25">
        <v>31776</v>
      </c>
      <c r="P712" s="23" t="s">
        <v>75</v>
      </c>
      <c r="Q712" s="23" t="s">
        <v>75</v>
      </c>
      <c r="R712" s="23" t="s">
        <v>75</v>
      </c>
      <c r="S712" s="23" t="s">
        <v>75</v>
      </c>
      <c r="T712" s="23" t="s">
        <v>75</v>
      </c>
      <c r="U712" s="23" t="s">
        <v>75</v>
      </c>
      <c r="V712" s="26">
        <v>1</v>
      </c>
      <c r="W712" s="19">
        <f t="shared" si="240"/>
        <v>0</v>
      </c>
      <c r="X712" s="19">
        <f t="shared" si="241"/>
        <v>0</v>
      </c>
      <c r="Y712" s="19">
        <f t="shared" si="242"/>
        <v>0</v>
      </c>
      <c r="Z712" s="26">
        <v>-1</v>
      </c>
      <c r="AA712" s="19">
        <v>-2</v>
      </c>
      <c r="AB712" s="26">
        <v>0</v>
      </c>
      <c r="AC712" s="26">
        <v>0</v>
      </c>
      <c r="AD712" s="26">
        <v>1</v>
      </c>
      <c r="AE712" s="26">
        <v>0</v>
      </c>
      <c r="AF712" s="26">
        <v>0</v>
      </c>
      <c r="AG712" s="26">
        <v>0</v>
      </c>
      <c r="AH712" s="26">
        <v>0</v>
      </c>
      <c r="AI712" s="26">
        <v>0</v>
      </c>
      <c r="AJ712" s="18" t="s">
        <v>128</v>
      </c>
      <c r="AK712" s="18" t="s">
        <v>76</v>
      </c>
      <c r="AL712" s="21" t="s">
        <v>1935</v>
      </c>
      <c r="AM712" s="19">
        <f t="shared" si="243"/>
        <v>3</v>
      </c>
      <c r="AN712" s="26">
        <v>1</v>
      </c>
      <c r="AO712" s="26">
        <v>1</v>
      </c>
      <c r="AP712" s="26">
        <v>1</v>
      </c>
      <c r="AQ712" s="26">
        <v>1</v>
      </c>
      <c r="AR712" s="26">
        <v>1</v>
      </c>
      <c r="AS712" s="26">
        <v>0</v>
      </c>
      <c r="AT712" s="19">
        <v>-2</v>
      </c>
      <c r="AU712" s="26">
        <v>-3</v>
      </c>
      <c r="AV712" s="26">
        <v>0</v>
      </c>
      <c r="AW712" s="26">
        <v>0</v>
      </c>
      <c r="AX712" s="19">
        <v>0</v>
      </c>
      <c r="AY712" s="19">
        <v>0</v>
      </c>
      <c r="AZ712" s="26">
        <v>1</v>
      </c>
      <c r="BA712" s="26">
        <v>1</v>
      </c>
      <c r="BB712" s="26">
        <v>-1</v>
      </c>
      <c r="BC712" s="26">
        <v>1</v>
      </c>
      <c r="BD712" s="28"/>
      <c r="BE712" s="20"/>
      <c r="BF712" s="18" t="s">
        <v>1936</v>
      </c>
      <c r="BG712" s="20"/>
      <c r="BH712" s="26"/>
      <c r="BI712" s="26">
        <v>1</v>
      </c>
      <c r="BJ712" s="26">
        <v>0</v>
      </c>
      <c r="BK712" s="26"/>
      <c r="BL712" s="26"/>
      <c r="BM712" s="26"/>
      <c r="BN712" s="20"/>
      <c r="BO712" s="20"/>
    </row>
    <row r="713" spans="1:256" ht="64" hidden="1" x14ac:dyDescent="0.2">
      <c r="A713" s="17" t="s">
        <v>78</v>
      </c>
      <c r="B713" s="42"/>
      <c r="C713" s="64" t="s">
        <v>2428</v>
      </c>
      <c r="D713" s="18" t="s">
        <v>409</v>
      </c>
      <c r="E713" s="18" t="s">
        <v>302</v>
      </c>
      <c r="F713" s="19">
        <v>1</v>
      </c>
      <c r="G713" s="19">
        <v>0</v>
      </c>
      <c r="H713" s="19">
        <v>0</v>
      </c>
      <c r="I713" s="20"/>
      <c r="J713" s="21" t="s">
        <v>472</v>
      </c>
      <c r="K713" s="22" t="s">
        <v>2311</v>
      </c>
      <c r="L713" s="18" t="s">
        <v>2312</v>
      </c>
      <c r="M713" s="25"/>
      <c r="N713" s="24">
        <f t="shared" si="239"/>
        <v>1992</v>
      </c>
      <c r="O713" s="25">
        <v>33604</v>
      </c>
      <c r="P713" s="23" t="s">
        <v>75</v>
      </c>
      <c r="Q713" s="23" t="s">
        <v>75</v>
      </c>
      <c r="R713" s="23" t="s">
        <v>75</v>
      </c>
      <c r="S713" s="23" t="s">
        <v>75</v>
      </c>
      <c r="T713" s="23" t="s">
        <v>75</v>
      </c>
      <c r="U713" s="23" t="s">
        <v>75</v>
      </c>
      <c r="V713" s="26">
        <v>1</v>
      </c>
      <c r="W713" s="19">
        <f t="shared" si="240"/>
        <v>0</v>
      </c>
      <c r="X713" s="19">
        <f t="shared" si="241"/>
        <v>0</v>
      </c>
      <c r="Y713" s="19">
        <f t="shared" si="242"/>
        <v>0</v>
      </c>
      <c r="Z713" s="26">
        <v>-1</v>
      </c>
      <c r="AA713" s="19">
        <v>-2</v>
      </c>
      <c r="AB713" s="26">
        <v>0</v>
      </c>
      <c r="AC713" s="26">
        <v>1</v>
      </c>
      <c r="AD713" s="26">
        <v>0</v>
      </c>
      <c r="AE713" s="26">
        <v>0</v>
      </c>
      <c r="AF713" s="26">
        <v>0</v>
      </c>
      <c r="AG713" s="19">
        <v>0</v>
      </c>
      <c r="AH713" s="26">
        <v>1</v>
      </c>
      <c r="AI713" s="26">
        <v>0</v>
      </c>
      <c r="AJ713" s="18" t="s">
        <v>97</v>
      </c>
      <c r="AK713" s="18" t="s">
        <v>77</v>
      </c>
      <c r="AL713" s="21" t="s">
        <v>2313</v>
      </c>
      <c r="AM713" s="19">
        <v>4</v>
      </c>
      <c r="AN713" s="26">
        <v>-1</v>
      </c>
      <c r="AO713" s="26">
        <v>-1</v>
      </c>
      <c r="AP713" s="26">
        <v>-1</v>
      </c>
      <c r="AQ713" s="26">
        <v>-1</v>
      </c>
      <c r="AR713" s="26">
        <v>-1</v>
      </c>
      <c r="AS713" s="26">
        <v>0</v>
      </c>
      <c r="AT713" s="19">
        <v>-2</v>
      </c>
      <c r="AU713" s="26">
        <v>-3</v>
      </c>
      <c r="AV713" s="26">
        <v>0</v>
      </c>
      <c r="AW713" s="26">
        <v>0</v>
      </c>
      <c r="AX713" s="19">
        <v>0</v>
      </c>
      <c r="AY713" s="19">
        <v>0</v>
      </c>
      <c r="AZ713" s="26">
        <v>1</v>
      </c>
      <c r="BA713" s="26">
        <v>1</v>
      </c>
      <c r="BB713" s="26">
        <v>-1</v>
      </c>
      <c r="BC713" s="26">
        <v>-1</v>
      </c>
      <c r="BD713" s="28"/>
      <c r="BE713" s="20"/>
      <c r="BF713" s="26"/>
      <c r="BG713" s="26"/>
      <c r="BH713" s="26"/>
      <c r="BI713" s="26">
        <v>1</v>
      </c>
      <c r="BJ713" s="26">
        <v>-1</v>
      </c>
      <c r="BK713" s="26"/>
      <c r="BL713" s="26"/>
      <c r="BM713" s="26"/>
      <c r="BN713" s="20"/>
      <c r="BO713" s="20"/>
    </row>
    <row r="714" spans="1:256" ht="64" hidden="1" x14ac:dyDescent="0.2">
      <c r="A714" s="407" t="s">
        <v>3373</v>
      </c>
      <c r="B714" s="410"/>
      <c r="C714" s="409" t="s">
        <v>2428</v>
      </c>
      <c r="D714" s="411" t="s">
        <v>2875</v>
      </c>
      <c r="E714" s="411" t="s">
        <v>210</v>
      </c>
      <c r="F714" s="19">
        <v>1</v>
      </c>
      <c r="G714" s="19">
        <v>1</v>
      </c>
      <c r="H714" s="19">
        <v>1</v>
      </c>
      <c r="I714" s="413"/>
      <c r="J714" s="417" t="s">
        <v>472</v>
      </c>
      <c r="K714" s="419"/>
      <c r="L714" s="417" t="s">
        <v>3384</v>
      </c>
      <c r="M714" s="512">
        <v>1992</v>
      </c>
      <c r="N714" s="425">
        <v>2008</v>
      </c>
      <c r="O714" s="509">
        <v>39448</v>
      </c>
      <c r="P714" s="404" t="s">
        <v>75</v>
      </c>
      <c r="Q714" s="404" t="s">
        <v>75</v>
      </c>
      <c r="R714" s="404" t="s">
        <v>75</v>
      </c>
      <c r="S714" s="404" t="s">
        <v>75</v>
      </c>
      <c r="T714" s="404" t="s">
        <v>75</v>
      </c>
      <c r="U714" s="404" t="s">
        <v>75</v>
      </c>
      <c r="V714" s="19">
        <v>1</v>
      </c>
      <c r="W714" s="19">
        <v>0</v>
      </c>
      <c r="X714" s="19">
        <v>0</v>
      </c>
      <c r="Y714" s="19">
        <v>0</v>
      </c>
      <c r="Z714" s="19">
        <v>-1</v>
      </c>
      <c r="AA714" s="19">
        <v>-2</v>
      </c>
      <c r="AB714" s="26">
        <v>0</v>
      </c>
      <c r="AC714" s="26">
        <v>0</v>
      </c>
      <c r="AD714" s="68">
        <v>1</v>
      </c>
      <c r="AE714" s="26">
        <v>0</v>
      </c>
      <c r="AF714" s="26">
        <v>0</v>
      </c>
      <c r="AG714" s="19">
        <v>0</v>
      </c>
      <c r="AH714" s="26">
        <v>-1</v>
      </c>
      <c r="AI714" s="19">
        <v>0</v>
      </c>
      <c r="AJ714" s="411" t="s">
        <v>97</v>
      </c>
      <c r="AK714" s="411" t="s">
        <v>139</v>
      </c>
      <c r="AL714" s="375" t="s">
        <v>3603</v>
      </c>
      <c r="AM714" s="19">
        <v>5</v>
      </c>
      <c r="AN714" s="26">
        <v>-2</v>
      </c>
      <c r="AO714" s="26">
        <v>-2</v>
      </c>
      <c r="AP714" s="26">
        <v>-2</v>
      </c>
      <c r="AQ714" s="26">
        <v>-2</v>
      </c>
      <c r="AR714" s="26">
        <v>-2</v>
      </c>
      <c r="AS714" s="26">
        <v>0</v>
      </c>
      <c r="AT714" s="19">
        <v>-2</v>
      </c>
      <c r="AU714" s="26">
        <v>-3</v>
      </c>
      <c r="AV714" s="26">
        <v>0</v>
      </c>
      <c r="AW714" s="26">
        <v>0</v>
      </c>
      <c r="AX714" s="19">
        <v>0</v>
      </c>
      <c r="AY714" s="19">
        <v>0</v>
      </c>
      <c r="AZ714" s="26">
        <v>-1</v>
      </c>
      <c r="BA714" s="26">
        <v>-1</v>
      </c>
      <c r="BB714" s="26">
        <v>-1</v>
      </c>
      <c r="BC714" s="26">
        <v>-1</v>
      </c>
      <c r="BD714" s="434"/>
      <c r="BE714" s="413"/>
      <c r="BF714" s="428"/>
      <c r="BG714" s="428"/>
      <c r="BH714" s="428"/>
      <c r="BI714" s="428"/>
      <c r="BJ714" s="428"/>
      <c r="BK714" s="428"/>
      <c r="BL714" s="428"/>
      <c r="BM714" s="428"/>
      <c r="BN714" s="413"/>
      <c r="BO714" s="413"/>
    </row>
    <row r="715" spans="1:256" ht="48" hidden="1" x14ac:dyDescent="0.2">
      <c r="A715" s="18" t="s">
        <v>248</v>
      </c>
      <c r="B715" s="20"/>
      <c r="C715" s="21" t="s">
        <v>2136</v>
      </c>
      <c r="D715" s="18" t="s">
        <v>124</v>
      </c>
      <c r="E715" s="18" t="s">
        <v>183</v>
      </c>
      <c r="F715" s="19">
        <v>1</v>
      </c>
      <c r="G715" s="19">
        <v>0</v>
      </c>
      <c r="H715" s="19">
        <v>0</v>
      </c>
      <c r="I715" s="20"/>
      <c r="J715" s="21" t="s">
        <v>1077</v>
      </c>
      <c r="K715" s="43"/>
      <c r="L715" s="21" t="s">
        <v>1938</v>
      </c>
      <c r="M715" s="25"/>
      <c r="N715" s="24">
        <f t="shared" ref="N715:N725" si="244">YEAR(IF(AND(O715&lt;&gt;"NA",O715&lt;&gt;""),O715,IF(AND(P715&lt;&gt;"NA",P715&lt;&gt;""),P715,IF(AND(Q715&lt;&gt;"NA",Q715&lt;&gt;""),Q715,IF(AND(R715&lt;&gt;"NA",R715&lt;&gt;""),R715,S715)))))</f>
        <v>1986</v>
      </c>
      <c r="O715" s="25">
        <v>31776</v>
      </c>
      <c r="P715" s="23" t="s">
        <v>75</v>
      </c>
      <c r="Q715" s="23" t="s">
        <v>75</v>
      </c>
      <c r="R715" s="23" t="s">
        <v>75</v>
      </c>
      <c r="S715" s="23" t="s">
        <v>75</v>
      </c>
      <c r="T715" s="23" t="s">
        <v>75</v>
      </c>
      <c r="U715" s="23" t="s">
        <v>75</v>
      </c>
      <c r="V715" s="26">
        <v>1</v>
      </c>
      <c r="W715" s="19">
        <f t="shared" ref="W715:W725" si="245">IF(OR(AND(Q715&lt;&gt;"NA",Q715&lt;&gt;""),AND(S715&lt;&gt;"NA",S715&lt;&gt;""),AND(T715&lt;&gt;"NA",T715&lt;&gt;"")),1,0)</f>
        <v>0</v>
      </c>
      <c r="X715" s="19">
        <f t="shared" ref="X715:X725" si="246">IF(OR(AND(S715&lt;&gt;"NA",S715&lt;&gt;""),Y715=1),1,0)</f>
        <v>0</v>
      </c>
      <c r="Y715" s="19">
        <f t="shared" ref="Y715:Y725" si="247">IF(AND(T715&lt;&gt;"NA",T715&lt;&gt;""),1,0)</f>
        <v>0</v>
      </c>
      <c r="Z715" s="26">
        <v>-1</v>
      </c>
      <c r="AA715" s="19">
        <v>-2</v>
      </c>
      <c r="AB715" s="26">
        <v>0</v>
      </c>
      <c r="AC715" s="26">
        <v>0</v>
      </c>
      <c r="AD715" s="26">
        <v>1</v>
      </c>
      <c r="AE715" s="26">
        <v>0</v>
      </c>
      <c r="AF715" s="26">
        <v>0</v>
      </c>
      <c r="AG715" s="26">
        <v>0</v>
      </c>
      <c r="AH715" s="26">
        <v>0</v>
      </c>
      <c r="AI715" s="26">
        <v>0</v>
      </c>
      <c r="AJ715" s="18" t="s">
        <v>128</v>
      </c>
      <c r="AK715" s="18" t="s">
        <v>76</v>
      </c>
      <c r="AL715" s="21" t="s">
        <v>1935</v>
      </c>
      <c r="AM715" s="19">
        <f t="shared" ref="AM715:AM724" si="248">IF(AND(AN715=1,AO715=1),3,IF(AND(AN715=1,OR(AO715=0,AO715=-1)),1,IF(AND(OR(AN715=0,AN715=-1),AO715=1),2,IF(AND(AN715=0,AN715=-1),OR(AO715=0,AO715=-1),4))))</f>
        <v>3</v>
      </c>
      <c r="AN715" s="26">
        <v>1</v>
      </c>
      <c r="AO715" s="26">
        <v>1</v>
      </c>
      <c r="AP715" s="26">
        <v>1</v>
      </c>
      <c r="AQ715" s="26">
        <v>1</v>
      </c>
      <c r="AR715" s="26">
        <v>1</v>
      </c>
      <c r="AS715" s="26">
        <v>0</v>
      </c>
      <c r="AT715" s="19">
        <v>-2</v>
      </c>
      <c r="AU715" s="26">
        <v>-3</v>
      </c>
      <c r="AV715" s="26">
        <v>0</v>
      </c>
      <c r="AW715" s="26">
        <v>0</v>
      </c>
      <c r="AX715" s="19">
        <v>0</v>
      </c>
      <c r="AY715" s="19">
        <v>0</v>
      </c>
      <c r="AZ715" s="26">
        <v>1</v>
      </c>
      <c r="BA715" s="26">
        <v>1</v>
      </c>
      <c r="BB715" s="26">
        <v>-1</v>
      </c>
      <c r="BC715" s="26">
        <v>1</v>
      </c>
      <c r="BD715" s="28"/>
      <c r="BE715" s="20"/>
      <c r="BF715" s="18" t="s">
        <v>1936</v>
      </c>
      <c r="BG715" s="20"/>
      <c r="BH715" s="26"/>
      <c r="BI715" s="26">
        <v>1</v>
      </c>
      <c r="BJ715" s="26">
        <v>0</v>
      </c>
      <c r="BK715" s="26"/>
      <c r="BL715" s="26"/>
      <c r="BM715" s="26"/>
      <c r="BN715" s="20"/>
      <c r="BO715" s="20"/>
      <c r="BP715" s="370"/>
      <c r="BQ715" s="370"/>
      <c r="BR715" s="370"/>
      <c r="BS715" s="370"/>
      <c r="BT715" s="370"/>
      <c r="BU715" s="370"/>
      <c r="BV715" s="370"/>
      <c r="BW715" s="370"/>
      <c r="BX715" s="370"/>
      <c r="BY715" s="370"/>
      <c r="BZ715" s="370"/>
      <c r="CA715" s="370"/>
      <c r="CB715" s="370"/>
      <c r="CC715" s="370"/>
      <c r="CD715" s="370"/>
      <c r="CE715" s="370"/>
      <c r="CF715" s="370"/>
      <c r="CG715" s="370"/>
      <c r="CH715" s="370"/>
      <c r="CI715" s="370"/>
      <c r="CJ715" s="370"/>
      <c r="CK715" s="370"/>
      <c r="CL715" s="370"/>
      <c r="CM715" s="370"/>
      <c r="CN715" s="370"/>
      <c r="CO715" s="370"/>
      <c r="CP715" s="370"/>
      <c r="CQ715" s="370"/>
      <c r="CR715" s="370"/>
      <c r="CS715" s="370"/>
      <c r="CT715" s="370"/>
      <c r="CU715" s="370"/>
      <c r="CV715" s="370"/>
      <c r="CW715" s="370"/>
      <c r="CX715" s="370"/>
      <c r="CY715" s="370"/>
      <c r="CZ715" s="370"/>
      <c r="DA715" s="370"/>
      <c r="DB715" s="370"/>
      <c r="DC715" s="370"/>
      <c r="DD715" s="370"/>
      <c r="DE715" s="370"/>
      <c r="DF715" s="370"/>
      <c r="DG715" s="370"/>
      <c r="DH715" s="370"/>
      <c r="DI715" s="370"/>
      <c r="DJ715" s="370"/>
      <c r="DK715" s="370"/>
      <c r="DL715" s="370"/>
      <c r="DM715" s="370"/>
      <c r="DN715" s="370"/>
      <c r="DO715" s="370"/>
      <c r="DP715" s="370"/>
      <c r="DQ715" s="370"/>
      <c r="DR715" s="370"/>
      <c r="DS715" s="370"/>
      <c r="DT715" s="370"/>
      <c r="DU715" s="370"/>
      <c r="DV715" s="370"/>
      <c r="DW715" s="370"/>
      <c r="DX715" s="370"/>
      <c r="DY715" s="370"/>
      <c r="DZ715" s="370"/>
      <c r="EA715" s="370"/>
      <c r="EB715" s="370"/>
      <c r="EC715" s="370"/>
      <c r="ED715" s="370"/>
      <c r="EE715" s="370"/>
      <c r="EF715" s="370"/>
      <c r="EG715" s="370"/>
      <c r="EH715" s="370"/>
      <c r="EI715" s="370"/>
      <c r="EJ715" s="370"/>
      <c r="EK715" s="370"/>
      <c r="EL715" s="370"/>
      <c r="EM715" s="370"/>
      <c r="EN715" s="370"/>
      <c r="EO715" s="370"/>
      <c r="EP715" s="370"/>
      <c r="EQ715" s="370"/>
      <c r="ER715" s="370"/>
      <c r="ES715" s="370"/>
      <c r="ET715" s="370"/>
      <c r="EU715" s="370"/>
      <c r="EV715" s="370"/>
      <c r="EW715" s="370"/>
      <c r="EX715" s="370"/>
      <c r="EY715" s="370"/>
      <c r="EZ715" s="370"/>
      <c r="FA715" s="370"/>
      <c r="FB715" s="370"/>
      <c r="FC715" s="370"/>
      <c r="FD715" s="370"/>
      <c r="FE715" s="370"/>
      <c r="FF715" s="370"/>
      <c r="FG715" s="370"/>
      <c r="FH715" s="370"/>
      <c r="FI715" s="370"/>
      <c r="FJ715" s="370"/>
      <c r="FK715" s="370"/>
      <c r="FL715" s="370"/>
      <c r="FM715" s="370"/>
      <c r="FN715" s="370"/>
      <c r="FO715" s="370"/>
      <c r="FP715" s="370"/>
      <c r="FQ715" s="370"/>
      <c r="FR715" s="370"/>
      <c r="FS715" s="370"/>
      <c r="FT715" s="370"/>
      <c r="FU715" s="370"/>
      <c r="FV715" s="370"/>
      <c r="FW715" s="370"/>
      <c r="FX715" s="370"/>
      <c r="FY715" s="370"/>
      <c r="FZ715" s="370"/>
      <c r="GA715" s="370"/>
      <c r="GB715" s="370"/>
      <c r="GC715" s="370"/>
      <c r="GD715" s="370"/>
      <c r="GE715" s="370"/>
      <c r="GF715" s="370"/>
      <c r="GG715" s="370"/>
      <c r="GH715" s="370"/>
      <c r="GI715" s="370"/>
      <c r="GJ715" s="370"/>
      <c r="GK715" s="370"/>
      <c r="GL715" s="370"/>
      <c r="GM715" s="370"/>
      <c r="GN715" s="370"/>
      <c r="GO715" s="370"/>
      <c r="GP715" s="370"/>
      <c r="GQ715" s="370"/>
      <c r="GR715" s="370"/>
      <c r="GS715" s="370"/>
      <c r="GT715" s="370"/>
      <c r="GU715" s="370"/>
      <c r="GV715" s="370"/>
      <c r="GW715" s="370"/>
      <c r="GX715" s="370"/>
      <c r="GY715" s="370"/>
      <c r="GZ715" s="370"/>
      <c r="HA715" s="370"/>
      <c r="HB715" s="370"/>
      <c r="HC715" s="370"/>
      <c r="HD715" s="370"/>
      <c r="HE715" s="370"/>
      <c r="HF715" s="370"/>
      <c r="HG715" s="370"/>
      <c r="HH715" s="370"/>
      <c r="HI715" s="370"/>
      <c r="HJ715" s="370"/>
      <c r="HK715" s="370"/>
      <c r="HL715" s="370"/>
      <c r="HM715" s="370"/>
      <c r="HN715" s="370"/>
      <c r="HO715" s="370"/>
      <c r="HP715" s="370"/>
      <c r="HQ715" s="370"/>
      <c r="HR715" s="370"/>
      <c r="HS715" s="370"/>
      <c r="HT715" s="370"/>
      <c r="HU715" s="370"/>
      <c r="HV715" s="370"/>
      <c r="HW715" s="370"/>
      <c r="HX715" s="370"/>
      <c r="HY715" s="370"/>
      <c r="HZ715" s="370"/>
      <c r="IA715" s="370"/>
      <c r="IB715" s="370"/>
      <c r="IC715" s="370"/>
      <c r="ID715" s="370"/>
      <c r="IE715" s="370"/>
      <c r="IF715" s="370"/>
      <c r="IG715" s="370"/>
      <c r="IH715" s="370"/>
      <c r="II715" s="370"/>
      <c r="IJ715" s="370"/>
      <c r="IK715" s="370"/>
      <c r="IL715" s="370"/>
      <c r="IM715" s="370"/>
      <c r="IN715" s="370"/>
      <c r="IO715" s="370"/>
      <c r="IP715" s="370"/>
      <c r="IQ715" s="370"/>
      <c r="IR715" s="370"/>
      <c r="IS715" s="370"/>
      <c r="IT715" s="370"/>
      <c r="IU715" s="370"/>
      <c r="IV715" s="370"/>
    </row>
    <row r="716" spans="1:256" ht="48" hidden="1" x14ac:dyDescent="0.2">
      <c r="A716" s="18" t="s">
        <v>248</v>
      </c>
      <c r="B716" s="20"/>
      <c r="C716" s="21" t="s">
        <v>2137</v>
      </c>
      <c r="D716" s="18" t="s">
        <v>124</v>
      </c>
      <c r="E716" s="18" t="s">
        <v>183</v>
      </c>
      <c r="F716" s="19">
        <v>1</v>
      </c>
      <c r="G716" s="19">
        <v>0</v>
      </c>
      <c r="H716" s="19">
        <v>0</v>
      </c>
      <c r="I716" s="20"/>
      <c r="J716" s="21" t="s">
        <v>1077</v>
      </c>
      <c r="K716" s="43"/>
      <c r="L716" s="21" t="s">
        <v>1938</v>
      </c>
      <c r="M716" s="25"/>
      <c r="N716" s="24">
        <f t="shared" si="244"/>
        <v>1986</v>
      </c>
      <c r="O716" s="25">
        <v>31776</v>
      </c>
      <c r="P716" s="23" t="s">
        <v>75</v>
      </c>
      <c r="Q716" s="23" t="s">
        <v>75</v>
      </c>
      <c r="R716" s="23" t="s">
        <v>75</v>
      </c>
      <c r="S716" s="23" t="s">
        <v>75</v>
      </c>
      <c r="T716" s="23" t="s">
        <v>75</v>
      </c>
      <c r="U716" s="23" t="s">
        <v>75</v>
      </c>
      <c r="V716" s="26">
        <v>1</v>
      </c>
      <c r="W716" s="19">
        <f t="shared" si="245"/>
        <v>0</v>
      </c>
      <c r="X716" s="19">
        <f t="shared" si="246"/>
        <v>0</v>
      </c>
      <c r="Y716" s="19">
        <f t="shared" si="247"/>
        <v>0</v>
      </c>
      <c r="Z716" s="26">
        <v>-1</v>
      </c>
      <c r="AA716" s="19">
        <v>-2</v>
      </c>
      <c r="AB716" s="26">
        <v>0</v>
      </c>
      <c r="AC716" s="26">
        <v>0</v>
      </c>
      <c r="AD716" s="26">
        <v>1</v>
      </c>
      <c r="AE716" s="26">
        <v>0</v>
      </c>
      <c r="AF716" s="26">
        <v>0</v>
      </c>
      <c r="AG716" s="26">
        <v>0</v>
      </c>
      <c r="AH716" s="26">
        <v>0</v>
      </c>
      <c r="AI716" s="26">
        <v>0</v>
      </c>
      <c r="AJ716" s="18" t="s">
        <v>128</v>
      </c>
      <c r="AK716" s="18" t="s">
        <v>76</v>
      </c>
      <c r="AL716" s="21" t="s">
        <v>1935</v>
      </c>
      <c r="AM716" s="19">
        <f t="shared" si="248"/>
        <v>3</v>
      </c>
      <c r="AN716" s="26">
        <v>1</v>
      </c>
      <c r="AO716" s="26">
        <v>1</v>
      </c>
      <c r="AP716" s="26">
        <v>1</v>
      </c>
      <c r="AQ716" s="26">
        <v>1</v>
      </c>
      <c r="AR716" s="26">
        <v>1</v>
      </c>
      <c r="AS716" s="26">
        <v>0</v>
      </c>
      <c r="AT716" s="19">
        <v>-2</v>
      </c>
      <c r="AU716" s="26">
        <v>-3</v>
      </c>
      <c r="AV716" s="26">
        <v>0</v>
      </c>
      <c r="AW716" s="26">
        <v>0</v>
      </c>
      <c r="AX716" s="19">
        <v>0</v>
      </c>
      <c r="AY716" s="19">
        <v>0</v>
      </c>
      <c r="AZ716" s="26">
        <v>1</v>
      </c>
      <c r="BA716" s="26">
        <v>1</v>
      </c>
      <c r="BB716" s="26">
        <v>-1</v>
      </c>
      <c r="BC716" s="26">
        <v>1</v>
      </c>
      <c r="BD716" s="28"/>
      <c r="BE716" s="20"/>
      <c r="BF716" s="18" t="s">
        <v>1936</v>
      </c>
      <c r="BG716" s="20"/>
      <c r="BH716" s="26"/>
      <c r="BI716" s="26">
        <v>1</v>
      </c>
      <c r="BJ716" s="26">
        <v>0</v>
      </c>
      <c r="BK716" s="26"/>
      <c r="BL716" s="26"/>
      <c r="BM716" s="26"/>
      <c r="BN716" s="20"/>
      <c r="BO716" s="20"/>
    </row>
    <row r="717" spans="1:256" ht="48" hidden="1" x14ac:dyDescent="0.2">
      <c r="A717" s="18" t="s">
        <v>248</v>
      </c>
      <c r="B717" s="20"/>
      <c r="C717" s="21" t="s">
        <v>2138</v>
      </c>
      <c r="D717" s="18" t="s">
        <v>124</v>
      </c>
      <c r="E717" s="18" t="s">
        <v>183</v>
      </c>
      <c r="F717" s="19">
        <v>1</v>
      </c>
      <c r="G717" s="19">
        <v>0</v>
      </c>
      <c r="H717" s="19">
        <v>0</v>
      </c>
      <c r="I717" s="20"/>
      <c r="J717" s="21" t="s">
        <v>1077</v>
      </c>
      <c r="K717" s="43"/>
      <c r="L717" s="21" t="s">
        <v>1938</v>
      </c>
      <c r="M717" s="25"/>
      <c r="N717" s="24">
        <f t="shared" si="244"/>
        <v>1986</v>
      </c>
      <c r="O717" s="25">
        <v>31776</v>
      </c>
      <c r="P717" s="23" t="s">
        <v>75</v>
      </c>
      <c r="Q717" s="23" t="s">
        <v>75</v>
      </c>
      <c r="R717" s="23" t="s">
        <v>75</v>
      </c>
      <c r="S717" s="23" t="s">
        <v>75</v>
      </c>
      <c r="T717" s="23" t="s">
        <v>75</v>
      </c>
      <c r="U717" s="23" t="s">
        <v>75</v>
      </c>
      <c r="V717" s="26">
        <v>1</v>
      </c>
      <c r="W717" s="19">
        <f t="shared" si="245"/>
        <v>0</v>
      </c>
      <c r="X717" s="19">
        <f t="shared" si="246"/>
        <v>0</v>
      </c>
      <c r="Y717" s="19">
        <f t="shared" si="247"/>
        <v>0</v>
      </c>
      <c r="Z717" s="26">
        <v>-1</v>
      </c>
      <c r="AA717" s="19">
        <v>-2</v>
      </c>
      <c r="AB717" s="26">
        <v>0</v>
      </c>
      <c r="AC717" s="26">
        <v>0</v>
      </c>
      <c r="AD717" s="26">
        <v>1</v>
      </c>
      <c r="AE717" s="26">
        <v>0</v>
      </c>
      <c r="AF717" s="26">
        <v>0</v>
      </c>
      <c r="AG717" s="26">
        <v>0</v>
      </c>
      <c r="AH717" s="26">
        <v>0</v>
      </c>
      <c r="AI717" s="26">
        <v>0</v>
      </c>
      <c r="AJ717" s="18" t="s">
        <v>128</v>
      </c>
      <c r="AK717" s="18" t="s">
        <v>76</v>
      </c>
      <c r="AL717" s="21" t="s">
        <v>1935</v>
      </c>
      <c r="AM717" s="19">
        <f t="shared" si="248"/>
        <v>3</v>
      </c>
      <c r="AN717" s="26">
        <v>1</v>
      </c>
      <c r="AO717" s="26">
        <v>1</v>
      </c>
      <c r="AP717" s="26">
        <v>1</v>
      </c>
      <c r="AQ717" s="26">
        <v>1</v>
      </c>
      <c r="AR717" s="26">
        <v>1</v>
      </c>
      <c r="AS717" s="26">
        <v>0</v>
      </c>
      <c r="AT717" s="19">
        <v>-2</v>
      </c>
      <c r="AU717" s="26">
        <v>-3</v>
      </c>
      <c r="AV717" s="26">
        <v>0</v>
      </c>
      <c r="AW717" s="26">
        <v>0</v>
      </c>
      <c r="AX717" s="19">
        <v>0</v>
      </c>
      <c r="AY717" s="19">
        <v>0</v>
      </c>
      <c r="AZ717" s="26">
        <v>1</v>
      </c>
      <c r="BA717" s="26">
        <v>1</v>
      </c>
      <c r="BB717" s="26">
        <v>-1</v>
      </c>
      <c r="BC717" s="26">
        <v>1</v>
      </c>
      <c r="BD717" s="28"/>
      <c r="BE717" s="20"/>
      <c r="BF717" s="18" t="s">
        <v>1936</v>
      </c>
      <c r="BG717" s="20"/>
      <c r="BH717" s="26"/>
      <c r="BI717" s="26">
        <v>1</v>
      </c>
      <c r="BJ717" s="26">
        <v>0</v>
      </c>
      <c r="BK717" s="26"/>
      <c r="BL717" s="26"/>
      <c r="BM717" s="26"/>
      <c r="BN717" s="20"/>
      <c r="BO717" s="20"/>
    </row>
    <row r="718" spans="1:256" ht="48" hidden="1" x14ac:dyDescent="0.2">
      <c r="A718" s="18" t="s">
        <v>248</v>
      </c>
      <c r="B718" s="20"/>
      <c r="C718" s="21" t="s">
        <v>2139</v>
      </c>
      <c r="D718" s="18" t="s">
        <v>124</v>
      </c>
      <c r="E718" s="18" t="s">
        <v>183</v>
      </c>
      <c r="F718" s="19">
        <v>1</v>
      </c>
      <c r="G718" s="19">
        <v>0</v>
      </c>
      <c r="H718" s="19">
        <v>0</v>
      </c>
      <c r="I718" s="20"/>
      <c r="J718" s="21" t="s">
        <v>1077</v>
      </c>
      <c r="K718" s="43"/>
      <c r="L718" s="21" t="s">
        <v>1938</v>
      </c>
      <c r="M718" s="25"/>
      <c r="N718" s="24">
        <f t="shared" si="244"/>
        <v>1986</v>
      </c>
      <c r="O718" s="25">
        <v>31776</v>
      </c>
      <c r="P718" s="23" t="s">
        <v>75</v>
      </c>
      <c r="Q718" s="23" t="s">
        <v>75</v>
      </c>
      <c r="R718" s="23" t="s">
        <v>75</v>
      </c>
      <c r="S718" s="23" t="s">
        <v>75</v>
      </c>
      <c r="T718" s="23" t="s">
        <v>75</v>
      </c>
      <c r="U718" s="23" t="s">
        <v>75</v>
      </c>
      <c r="V718" s="26">
        <v>1</v>
      </c>
      <c r="W718" s="19">
        <f t="shared" si="245"/>
        <v>0</v>
      </c>
      <c r="X718" s="19">
        <f t="shared" si="246"/>
        <v>0</v>
      </c>
      <c r="Y718" s="19">
        <f t="shared" si="247"/>
        <v>0</v>
      </c>
      <c r="Z718" s="26">
        <v>-1</v>
      </c>
      <c r="AA718" s="19">
        <v>-2</v>
      </c>
      <c r="AB718" s="26">
        <v>0</v>
      </c>
      <c r="AC718" s="26">
        <v>0</v>
      </c>
      <c r="AD718" s="26">
        <v>1</v>
      </c>
      <c r="AE718" s="26">
        <v>0</v>
      </c>
      <c r="AF718" s="26">
        <v>0</v>
      </c>
      <c r="AG718" s="26">
        <v>0</v>
      </c>
      <c r="AH718" s="26">
        <v>0</v>
      </c>
      <c r="AI718" s="26">
        <v>0</v>
      </c>
      <c r="AJ718" s="18" t="s">
        <v>128</v>
      </c>
      <c r="AK718" s="18" t="s">
        <v>76</v>
      </c>
      <c r="AL718" s="21" t="s">
        <v>1935</v>
      </c>
      <c r="AM718" s="19">
        <f t="shared" si="248"/>
        <v>3</v>
      </c>
      <c r="AN718" s="26">
        <v>1</v>
      </c>
      <c r="AO718" s="26">
        <v>1</v>
      </c>
      <c r="AP718" s="26">
        <v>1</v>
      </c>
      <c r="AQ718" s="26">
        <v>1</v>
      </c>
      <c r="AR718" s="26">
        <v>1</v>
      </c>
      <c r="AS718" s="26">
        <v>0</v>
      </c>
      <c r="AT718" s="19">
        <v>-2</v>
      </c>
      <c r="AU718" s="26">
        <v>-3</v>
      </c>
      <c r="AV718" s="26">
        <v>0</v>
      </c>
      <c r="AW718" s="26">
        <v>0</v>
      </c>
      <c r="AX718" s="19">
        <v>0</v>
      </c>
      <c r="AY718" s="19">
        <v>0</v>
      </c>
      <c r="AZ718" s="26">
        <v>1</v>
      </c>
      <c r="BA718" s="26">
        <v>1</v>
      </c>
      <c r="BB718" s="26">
        <v>-1</v>
      </c>
      <c r="BC718" s="26">
        <v>1</v>
      </c>
      <c r="BD718" s="28"/>
      <c r="BE718" s="20"/>
      <c r="BF718" s="18" t="s">
        <v>1936</v>
      </c>
      <c r="BG718" s="20"/>
      <c r="BH718" s="26"/>
      <c r="BI718" s="26">
        <v>1</v>
      </c>
      <c r="BJ718" s="26">
        <v>0</v>
      </c>
      <c r="BK718" s="26"/>
      <c r="BL718" s="26"/>
      <c r="BM718" s="26"/>
      <c r="BN718" s="20"/>
      <c r="BO718" s="20"/>
    </row>
    <row r="719" spans="1:256" ht="48" hidden="1" x14ac:dyDescent="0.2">
      <c r="A719" s="18" t="s">
        <v>248</v>
      </c>
      <c r="B719" s="20"/>
      <c r="C719" s="21" t="s">
        <v>2140</v>
      </c>
      <c r="D719" s="18" t="s">
        <v>124</v>
      </c>
      <c r="E719" s="18" t="s">
        <v>183</v>
      </c>
      <c r="F719" s="19">
        <v>1</v>
      </c>
      <c r="G719" s="19">
        <v>0</v>
      </c>
      <c r="H719" s="19">
        <v>0</v>
      </c>
      <c r="I719" s="20"/>
      <c r="J719" s="21" t="s">
        <v>1077</v>
      </c>
      <c r="K719" s="43"/>
      <c r="L719" s="21" t="s">
        <v>1938</v>
      </c>
      <c r="M719" s="25"/>
      <c r="N719" s="24">
        <f t="shared" si="244"/>
        <v>1986</v>
      </c>
      <c r="O719" s="25">
        <v>31776</v>
      </c>
      <c r="P719" s="23" t="s">
        <v>75</v>
      </c>
      <c r="Q719" s="23" t="s">
        <v>75</v>
      </c>
      <c r="R719" s="23" t="s">
        <v>75</v>
      </c>
      <c r="S719" s="23" t="s">
        <v>75</v>
      </c>
      <c r="T719" s="23" t="s">
        <v>75</v>
      </c>
      <c r="U719" s="23" t="s">
        <v>75</v>
      </c>
      <c r="V719" s="26">
        <v>1</v>
      </c>
      <c r="W719" s="19">
        <f t="shared" si="245"/>
        <v>0</v>
      </c>
      <c r="X719" s="19">
        <f t="shared" si="246"/>
        <v>0</v>
      </c>
      <c r="Y719" s="19">
        <f t="shared" si="247"/>
        <v>0</v>
      </c>
      <c r="Z719" s="26">
        <v>-1</v>
      </c>
      <c r="AA719" s="19">
        <v>-2</v>
      </c>
      <c r="AB719" s="26">
        <v>0</v>
      </c>
      <c r="AC719" s="26">
        <v>0</v>
      </c>
      <c r="AD719" s="26">
        <v>1</v>
      </c>
      <c r="AE719" s="26">
        <v>0</v>
      </c>
      <c r="AF719" s="26">
        <v>0</v>
      </c>
      <c r="AG719" s="26">
        <v>0</v>
      </c>
      <c r="AH719" s="26">
        <v>0</v>
      </c>
      <c r="AI719" s="26">
        <v>0</v>
      </c>
      <c r="AJ719" s="18" t="s">
        <v>128</v>
      </c>
      <c r="AK719" s="18" t="s">
        <v>76</v>
      </c>
      <c r="AL719" s="21" t="s">
        <v>1935</v>
      </c>
      <c r="AM719" s="19">
        <f t="shared" si="248"/>
        <v>3</v>
      </c>
      <c r="AN719" s="26">
        <v>1</v>
      </c>
      <c r="AO719" s="26">
        <v>1</v>
      </c>
      <c r="AP719" s="26">
        <v>1</v>
      </c>
      <c r="AQ719" s="26">
        <v>1</v>
      </c>
      <c r="AR719" s="26">
        <v>1</v>
      </c>
      <c r="AS719" s="26">
        <v>0</v>
      </c>
      <c r="AT719" s="19">
        <v>-2</v>
      </c>
      <c r="AU719" s="26">
        <v>-3</v>
      </c>
      <c r="AV719" s="26">
        <v>0</v>
      </c>
      <c r="AW719" s="26">
        <v>0</v>
      </c>
      <c r="AX719" s="19">
        <v>0</v>
      </c>
      <c r="AY719" s="19">
        <v>0</v>
      </c>
      <c r="AZ719" s="26">
        <v>1</v>
      </c>
      <c r="BA719" s="26">
        <v>1</v>
      </c>
      <c r="BB719" s="26">
        <v>-1</v>
      </c>
      <c r="BC719" s="26">
        <v>1</v>
      </c>
      <c r="BD719" s="28"/>
      <c r="BE719" s="20"/>
      <c r="BF719" s="18" t="s">
        <v>1936</v>
      </c>
      <c r="BG719" s="20"/>
      <c r="BH719" s="26"/>
      <c r="BI719" s="26">
        <v>1</v>
      </c>
      <c r="BJ719" s="26">
        <v>0</v>
      </c>
      <c r="BK719" s="26"/>
      <c r="BL719" s="26"/>
      <c r="BM719" s="26"/>
      <c r="BN719" s="20"/>
      <c r="BO719" s="20"/>
    </row>
    <row r="720" spans="1:256" ht="48" hidden="1" x14ac:dyDescent="0.2">
      <c r="A720" s="18" t="s">
        <v>248</v>
      </c>
      <c r="B720" s="20"/>
      <c r="C720" s="21" t="s">
        <v>2141</v>
      </c>
      <c r="D720" s="18" t="s">
        <v>124</v>
      </c>
      <c r="E720" s="18" t="s">
        <v>183</v>
      </c>
      <c r="F720" s="19">
        <v>1</v>
      </c>
      <c r="G720" s="19">
        <v>0</v>
      </c>
      <c r="H720" s="19">
        <v>0</v>
      </c>
      <c r="I720" s="20"/>
      <c r="J720" s="21" t="s">
        <v>1077</v>
      </c>
      <c r="K720" s="43"/>
      <c r="L720" s="21" t="s">
        <v>1938</v>
      </c>
      <c r="M720" s="25"/>
      <c r="N720" s="24">
        <f t="shared" si="244"/>
        <v>1986</v>
      </c>
      <c r="O720" s="25">
        <v>31776</v>
      </c>
      <c r="P720" s="23" t="s">
        <v>75</v>
      </c>
      <c r="Q720" s="23" t="s">
        <v>75</v>
      </c>
      <c r="R720" s="23" t="s">
        <v>75</v>
      </c>
      <c r="S720" s="23" t="s">
        <v>75</v>
      </c>
      <c r="T720" s="23" t="s">
        <v>75</v>
      </c>
      <c r="U720" s="23" t="s">
        <v>75</v>
      </c>
      <c r="V720" s="26">
        <v>1</v>
      </c>
      <c r="W720" s="19">
        <f t="shared" si="245"/>
        <v>0</v>
      </c>
      <c r="X720" s="19">
        <f t="shared" si="246"/>
        <v>0</v>
      </c>
      <c r="Y720" s="19">
        <f t="shared" si="247"/>
        <v>0</v>
      </c>
      <c r="Z720" s="26">
        <v>-1</v>
      </c>
      <c r="AA720" s="19">
        <v>-2</v>
      </c>
      <c r="AB720" s="26">
        <v>0</v>
      </c>
      <c r="AC720" s="26">
        <v>0</v>
      </c>
      <c r="AD720" s="26">
        <v>1</v>
      </c>
      <c r="AE720" s="26">
        <v>0</v>
      </c>
      <c r="AF720" s="26">
        <v>0</v>
      </c>
      <c r="AG720" s="26">
        <v>0</v>
      </c>
      <c r="AH720" s="26">
        <v>0</v>
      </c>
      <c r="AI720" s="26">
        <v>0</v>
      </c>
      <c r="AJ720" s="18" t="s">
        <v>128</v>
      </c>
      <c r="AK720" s="18" t="s">
        <v>76</v>
      </c>
      <c r="AL720" s="21" t="s">
        <v>1935</v>
      </c>
      <c r="AM720" s="19">
        <f t="shared" si="248"/>
        <v>3</v>
      </c>
      <c r="AN720" s="26">
        <v>1</v>
      </c>
      <c r="AO720" s="26">
        <v>1</v>
      </c>
      <c r="AP720" s="26">
        <v>1</v>
      </c>
      <c r="AQ720" s="26">
        <v>1</v>
      </c>
      <c r="AR720" s="26">
        <v>1</v>
      </c>
      <c r="AS720" s="26">
        <v>0</v>
      </c>
      <c r="AT720" s="19">
        <v>-2</v>
      </c>
      <c r="AU720" s="26">
        <v>-3</v>
      </c>
      <c r="AV720" s="26">
        <v>0</v>
      </c>
      <c r="AW720" s="26">
        <v>0</v>
      </c>
      <c r="AX720" s="19">
        <v>0</v>
      </c>
      <c r="AY720" s="19">
        <v>0</v>
      </c>
      <c r="AZ720" s="26">
        <v>1</v>
      </c>
      <c r="BA720" s="26">
        <v>1</v>
      </c>
      <c r="BB720" s="26">
        <v>-1</v>
      </c>
      <c r="BC720" s="26">
        <v>1</v>
      </c>
      <c r="BD720" s="28"/>
      <c r="BE720" s="20"/>
      <c r="BF720" s="18" t="s">
        <v>1936</v>
      </c>
      <c r="BG720" s="20"/>
      <c r="BH720" s="26"/>
      <c r="BI720" s="26">
        <v>1</v>
      </c>
      <c r="BJ720" s="26">
        <v>0</v>
      </c>
      <c r="BK720" s="26"/>
      <c r="BL720" s="26"/>
      <c r="BM720" s="26"/>
      <c r="BN720" s="20"/>
      <c r="BO720" s="20"/>
    </row>
    <row r="721" spans="1:67" ht="48" hidden="1" x14ac:dyDescent="0.2">
      <c r="A721" s="18" t="s">
        <v>248</v>
      </c>
      <c r="B721" s="20"/>
      <c r="C721" s="21" t="s">
        <v>2142</v>
      </c>
      <c r="D721" s="18" t="s">
        <v>124</v>
      </c>
      <c r="E721" s="18" t="s">
        <v>183</v>
      </c>
      <c r="F721" s="19">
        <v>1</v>
      </c>
      <c r="G721" s="19">
        <v>0</v>
      </c>
      <c r="H721" s="19">
        <v>0</v>
      </c>
      <c r="I721" s="20"/>
      <c r="J721" s="21" t="s">
        <v>1077</v>
      </c>
      <c r="K721" s="43"/>
      <c r="L721" s="21" t="s">
        <v>1938</v>
      </c>
      <c r="M721" s="25"/>
      <c r="N721" s="24">
        <f t="shared" si="244"/>
        <v>1986</v>
      </c>
      <c r="O721" s="25">
        <v>31776</v>
      </c>
      <c r="P721" s="23" t="s">
        <v>75</v>
      </c>
      <c r="Q721" s="23" t="s">
        <v>75</v>
      </c>
      <c r="R721" s="23" t="s">
        <v>75</v>
      </c>
      <c r="S721" s="23" t="s">
        <v>75</v>
      </c>
      <c r="T721" s="23" t="s">
        <v>75</v>
      </c>
      <c r="U721" s="23" t="s">
        <v>75</v>
      </c>
      <c r="V721" s="26">
        <v>1</v>
      </c>
      <c r="W721" s="19">
        <f t="shared" si="245"/>
        <v>0</v>
      </c>
      <c r="X721" s="19">
        <f t="shared" si="246"/>
        <v>0</v>
      </c>
      <c r="Y721" s="19">
        <f t="shared" si="247"/>
        <v>0</v>
      </c>
      <c r="Z721" s="26">
        <v>-1</v>
      </c>
      <c r="AA721" s="19">
        <v>-2</v>
      </c>
      <c r="AB721" s="26">
        <v>0</v>
      </c>
      <c r="AC721" s="26">
        <v>0</v>
      </c>
      <c r="AD721" s="26">
        <v>1</v>
      </c>
      <c r="AE721" s="26">
        <v>0</v>
      </c>
      <c r="AF721" s="26">
        <v>0</v>
      </c>
      <c r="AG721" s="26">
        <v>0</v>
      </c>
      <c r="AH721" s="26">
        <v>0</v>
      </c>
      <c r="AI721" s="26">
        <v>0</v>
      </c>
      <c r="AJ721" s="18" t="s">
        <v>128</v>
      </c>
      <c r="AK721" s="18" t="s">
        <v>76</v>
      </c>
      <c r="AL721" s="21" t="s">
        <v>1935</v>
      </c>
      <c r="AM721" s="19">
        <f t="shared" si="248"/>
        <v>3</v>
      </c>
      <c r="AN721" s="26">
        <v>1</v>
      </c>
      <c r="AO721" s="26">
        <v>1</v>
      </c>
      <c r="AP721" s="26">
        <v>1</v>
      </c>
      <c r="AQ721" s="26">
        <v>1</v>
      </c>
      <c r="AR721" s="26">
        <v>1</v>
      </c>
      <c r="AS721" s="26">
        <v>0</v>
      </c>
      <c r="AT721" s="19">
        <v>-2</v>
      </c>
      <c r="AU721" s="26">
        <v>-3</v>
      </c>
      <c r="AV721" s="26">
        <v>0</v>
      </c>
      <c r="AW721" s="26">
        <v>0</v>
      </c>
      <c r="AX721" s="19">
        <v>0</v>
      </c>
      <c r="AY721" s="19">
        <v>0</v>
      </c>
      <c r="AZ721" s="26">
        <v>1</v>
      </c>
      <c r="BA721" s="26">
        <v>1</v>
      </c>
      <c r="BB721" s="26">
        <v>-1</v>
      </c>
      <c r="BC721" s="26">
        <v>1</v>
      </c>
      <c r="BD721" s="28"/>
      <c r="BE721" s="20"/>
      <c r="BF721" s="18" t="s">
        <v>1936</v>
      </c>
      <c r="BG721" s="20"/>
      <c r="BH721" s="26"/>
      <c r="BI721" s="26">
        <v>1</v>
      </c>
      <c r="BJ721" s="26">
        <v>0</v>
      </c>
      <c r="BK721" s="26"/>
      <c r="BL721" s="26"/>
      <c r="BM721" s="26"/>
      <c r="BN721" s="20"/>
      <c r="BO721" s="20"/>
    </row>
    <row r="722" spans="1:67" ht="48" hidden="1" x14ac:dyDescent="0.2">
      <c r="A722" s="18" t="s">
        <v>248</v>
      </c>
      <c r="B722" s="20"/>
      <c r="C722" s="21" t="s">
        <v>2143</v>
      </c>
      <c r="D722" s="18" t="s">
        <v>124</v>
      </c>
      <c r="E722" s="18" t="s">
        <v>183</v>
      </c>
      <c r="F722" s="19">
        <v>1</v>
      </c>
      <c r="G722" s="19">
        <v>0</v>
      </c>
      <c r="H722" s="19">
        <v>0</v>
      </c>
      <c r="I722" s="20"/>
      <c r="J722" s="21" t="s">
        <v>1077</v>
      </c>
      <c r="K722" s="43"/>
      <c r="L722" s="21" t="s">
        <v>1938</v>
      </c>
      <c r="M722" s="25"/>
      <c r="N722" s="24">
        <f t="shared" si="244"/>
        <v>1986</v>
      </c>
      <c r="O722" s="25">
        <v>31776</v>
      </c>
      <c r="P722" s="23" t="s">
        <v>75</v>
      </c>
      <c r="Q722" s="23" t="s">
        <v>75</v>
      </c>
      <c r="R722" s="23" t="s">
        <v>75</v>
      </c>
      <c r="S722" s="23" t="s">
        <v>75</v>
      </c>
      <c r="T722" s="23" t="s">
        <v>75</v>
      </c>
      <c r="U722" s="23" t="s">
        <v>75</v>
      </c>
      <c r="V722" s="26">
        <v>1</v>
      </c>
      <c r="W722" s="19">
        <f t="shared" si="245"/>
        <v>0</v>
      </c>
      <c r="X722" s="19">
        <f t="shared" si="246"/>
        <v>0</v>
      </c>
      <c r="Y722" s="19">
        <f t="shared" si="247"/>
        <v>0</v>
      </c>
      <c r="Z722" s="26">
        <v>-1</v>
      </c>
      <c r="AA722" s="19">
        <v>-2</v>
      </c>
      <c r="AB722" s="26">
        <v>0</v>
      </c>
      <c r="AC722" s="26">
        <v>0</v>
      </c>
      <c r="AD722" s="26">
        <v>1</v>
      </c>
      <c r="AE722" s="26">
        <v>0</v>
      </c>
      <c r="AF722" s="26">
        <v>0</v>
      </c>
      <c r="AG722" s="26">
        <v>0</v>
      </c>
      <c r="AH722" s="26">
        <v>0</v>
      </c>
      <c r="AI722" s="26">
        <v>0</v>
      </c>
      <c r="AJ722" s="18" t="s">
        <v>128</v>
      </c>
      <c r="AK722" s="18" t="s">
        <v>76</v>
      </c>
      <c r="AL722" s="21" t="s">
        <v>1935</v>
      </c>
      <c r="AM722" s="19">
        <f t="shared" si="248"/>
        <v>3</v>
      </c>
      <c r="AN722" s="26">
        <v>1</v>
      </c>
      <c r="AO722" s="26">
        <v>1</v>
      </c>
      <c r="AP722" s="26">
        <v>1</v>
      </c>
      <c r="AQ722" s="26">
        <v>1</v>
      </c>
      <c r="AR722" s="26">
        <v>1</v>
      </c>
      <c r="AS722" s="26">
        <v>0</v>
      </c>
      <c r="AT722" s="19">
        <v>-2</v>
      </c>
      <c r="AU722" s="26">
        <v>-3</v>
      </c>
      <c r="AV722" s="26">
        <v>0</v>
      </c>
      <c r="AW722" s="26">
        <v>0</v>
      </c>
      <c r="AX722" s="19">
        <v>0</v>
      </c>
      <c r="AY722" s="19">
        <v>0</v>
      </c>
      <c r="AZ722" s="26">
        <v>1</v>
      </c>
      <c r="BA722" s="26">
        <v>1</v>
      </c>
      <c r="BB722" s="26">
        <v>-1</v>
      </c>
      <c r="BC722" s="26">
        <v>1</v>
      </c>
      <c r="BD722" s="28"/>
      <c r="BE722" s="20"/>
      <c r="BF722" s="18" t="s">
        <v>1936</v>
      </c>
      <c r="BG722" s="20"/>
      <c r="BH722" s="26"/>
      <c r="BI722" s="26">
        <v>1</v>
      </c>
      <c r="BJ722" s="26">
        <v>0</v>
      </c>
      <c r="BK722" s="26"/>
      <c r="BL722" s="26"/>
      <c r="BM722" s="26"/>
      <c r="BN722" s="20"/>
      <c r="BO722" s="20"/>
    </row>
    <row r="723" spans="1:67" ht="48" hidden="1" x14ac:dyDescent="0.2">
      <c r="A723" s="18" t="s">
        <v>248</v>
      </c>
      <c r="B723" s="20"/>
      <c r="C723" s="21" t="s">
        <v>2144</v>
      </c>
      <c r="D723" s="18" t="s">
        <v>124</v>
      </c>
      <c r="E723" s="18" t="s">
        <v>183</v>
      </c>
      <c r="F723" s="19">
        <v>1</v>
      </c>
      <c r="G723" s="19">
        <v>0</v>
      </c>
      <c r="H723" s="19">
        <v>0</v>
      </c>
      <c r="I723" s="20"/>
      <c r="J723" s="21" t="s">
        <v>1077</v>
      </c>
      <c r="K723" s="43"/>
      <c r="L723" s="21" t="s">
        <v>1938</v>
      </c>
      <c r="M723" s="25"/>
      <c r="N723" s="24">
        <f t="shared" si="244"/>
        <v>1986</v>
      </c>
      <c r="O723" s="25">
        <v>31776</v>
      </c>
      <c r="P723" s="23" t="s">
        <v>75</v>
      </c>
      <c r="Q723" s="23" t="s">
        <v>75</v>
      </c>
      <c r="R723" s="23" t="s">
        <v>75</v>
      </c>
      <c r="S723" s="23" t="s">
        <v>75</v>
      </c>
      <c r="T723" s="23" t="s">
        <v>75</v>
      </c>
      <c r="U723" s="23" t="s">
        <v>75</v>
      </c>
      <c r="V723" s="26">
        <v>1</v>
      </c>
      <c r="W723" s="19">
        <f t="shared" si="245"/>
        <v>0</v>
      </c>
      <c r="X723" s="19">
        <f t="shared" si="246"/>
        <v>0</v>
      </c>
      <c r="Y723" s="19">
        <f t="shared" si="247"/>
        <v>0</v>
      </c>
      <c r="Z723" s="26">
        <v>-1</v>
      </c>
      <c r="AA723" s="19">
        <v>-2</v>
      </c>
      <c r="AB723" s="26">
        <v>0</v>
      </c>
      <c r="AC723" s="26">
        <v>0</v>
      </c>
      <c r="AD723" s="26">
        <v>1</v>
      </c>
      <c r="AE723" s="26">
        <v>0</v>
      </c>
      <c r="AF723" s="26">
        <v>0</v>
      </c>
      <c r="AG723" s="26">
        <v>0</v>
      </c>
      <c r="AH723" s="26">
        <v>0</v>
      </c>
      <c r="AI723" s="26">
        <v>0</v>
      </c>
      <c r="AJ723" s="18" t="s">
        <v>128</v>
      </c>
      <c r="AK723" s="18" t="s">
        <v>76</v>
      </c>
      <c r="AL723" s="21" t="s">
        <v>1935</v>
      </c>
      <c r="AM723" s="19">
        <f t="shared" si="248"/>
        <v>3</v>
      </c>
      <c r="AN723" s="26">
        <v>1</v>
      </c>
      <c r="AO723" s="26">
        <v>1</v>
      </c>
      <c r="AP723" s="26">
        <v>1</v>
      </c>
      <c r="AQ723" s="26">
        <v>1</v>
      </c>
      <c r="AR723" s="26">
        <v>1</v>
      </c>
      <c r="AS723" s="26">
        <v>0</v>
      </c>
      <c r="AT723" s="19">
        <v>-2</v>
      </c>
      <c r="AU723" s="26">
        <v>-3</v>
      </c>
      <c r="AV723" s="26">
        <v>0</v>
      </c>
      <c r="AW723" s="26">
        <v>0</v>
      </c>
      <c r="AX723" s="19">
        <v>0</v>
      </c>
      <c r="AY723" s="19">
        <v>0</v>
      </c>
      <c r="AZ723" s="26">
        <v>1</v>
      </c>
      <c r="BA723" s="26">
        <v>1</v>
      </c>
      <c r="BB723" s="26">
        <v>-1</v>
      </c>
      <c r="BC723" s="26">
        <v>1</v>
      </c>
      <c r="BD723" s="28"/>
      <c r="BE723" s="20"/>
      <c r="BF723" s="18" t="s">
        <v>1936</v>
      </c>
      <c r="BG723" s="20"/>
      <c r="BH723" s="26"/>
      <c r="BI723" s="26">
        <v>1</v>
      </c>
      <c r="BJ723" s="26">
        <v>0</v>
      </c>
      <c r="BK723" s="26"/>
      <c r="BL723" s="26"/>
      <c r="BM723" s="26"/>
      <c r="BN723" s="20"/>
      <c r="BO723" s="20"/>
    </row>
    <row r="724" spans="1:67" ht="48" hidden="1" x14ac:dyDescent="0.2">
      <c r="A724" s="18" t="s">
        <v>248</v>
      </c>
      <c r="B724" s="20"/>
      <c r="C724" s="21" t="s">
        <v>2145</v>
      </c>
      <c r="D724" s="18" t="s">
        <v>124</v>
      </c>
      <c r="E724" s="18" t="s">
        <v>183</v>
      </c>
      <c r="F724" s="19">
        <v>1</v>
      </c>
      <c r="G724" s="19">
        <v>0</v>
      </c>
      <c r="H724" s="19">
        <v>0</v>
      </c>
      <c r="I724" s="20"/>
      <c r="J724" s="21" t="s">
        <v>1077</v>
      </c>
      <c r="K724" s="43"/>
      <c r="L724" s="21" t="s">
        <v>1938</v>
      </c>
      <c r="M724" s="25"/>
      <c r="N724" s="24">
        <f t="shared" si="244"/>
        <v>1986</v>
      </c>
      <c r="O724" s="25">
        <v>31776</v>
      </c>
      <c r="P724" s="23" t="s">
        <v>75</v>
      </c>
      <c r="Q724" s="23" t="s">
        <v>75</v>
      </c>
      <c r="R724" s="23" t="s">
        <v>75</v>
      </c>
      <c r="S724" s="23" t="s">
        <v>75</v>
      </c>
      <c r="T724" s="23" t="s">
        <v>75</v>
      </c>
      <c r="U724" s="23" t="s">
        <v>75</v>
      </c>
      <c r="V724" s="26">
        <v>1</v>
      </c>
      <c r="W724" s="19">
        <f t="shared" si="245"/>
        <v>0</v>
      </c>
      <c r="X724" s="19">
        <f t="shared" si="246"/>
        <v>0</v>
      </c>
      <c r="Y724" s="19">
        <f t="shared" si="247"/>
        <v>0</v>
      </c>
      <c r="Z724" s="26">
        <v>-1</v>
      </c>
      <c r="AA724" s="19">
        <v>-2</v>
      </c>
      <c r="AB724" s="26">
        <v>0</v>
      </c>
      <c r="AC724" s="26">
        <v>0</v>
      </c>
      <c r="AD724" s="26">
        <v>1</v>
      </c>
      <c r="AE724" s="26">
        <v>0</v>
      </c>
      <c r="AF724" s="26">
        <v>0</v>
      </c>
      <c r="AG724" s="26">
        <v>0</v>
      </c>
      <c r="AH724" s="26">
        <v>0</v>
      </c>
      <c r="AI724" s="26">
        <v>0</v>
      </c>
      <c r="AJ724" s="18" t="s">
        <v>128</v>
      </c>
      <c r="AK724" s="18" t="s">
        <v>76</v>
      </c>
      <c r="AL724" s="21" t="s">
        <v>1935</v>
      </c>
      <c r="AM724" s="19">
        <f t="shared" si="248"/>
        <v>3</v>
      </c>
      <c r="AN724" s="26">
        <v>1</v>
      </c>
      <c r="AO724" s="26">
        <v>1</v>
      </c>
      <c r="AP724" s="26">
        <v>1</v>
      </c>
      <c r="AQ724" s="26">
        <v>1</v>
      </c>
      <c r="AR724" s="26">
        <v>1</v>
      </c>
      <c r="AS724" s="26">
        <v>0</v>
      </c>
      <c r="AT724" s="19">
        <v>-2</v>
      </c>
      <c r="AU724" s="26">
        <v>-3</v>
      </c>
      <c r="AV724" s="26">
        <v>0</v>
      </c>
      <c r="AW724" s="26">
        <v>0</v>
      </c>
      <c r="AX724" s="19">
        <v>0</v>
      </c>
      <c r="AY724" s="19">
        <v>0</v>
      </c>
      <c r="AZ724" s="26">
        <v>1</v>
      </c>
      <c r="BA724" s="26">
        <v>1</v>
      </c>
      <c r="BB724" s="26">
        <v>-1</v>
      </c>
      <c r="BC724" s="26">
        <v>1</v>
      </c>
      <c r="BD724" s="28"/>
      <c r="BE724" s="20"/>
      <c r="BF724" s="18" t="s">
        <v>1936</v>
      </c>
      <c r="BG724" s="20"/>
      <c r="BH724" s="26"/>
      <c r="BI724" s="26">
        <v>1</v>
      </c>
      <c r="BJ724" s="26">
        <v>0</v>
      </c>
      <c r="BK724" s="26"/>
      <c r="BL724" s="26"/>
      <c r="BM724" s="26"/>
      <c r="BN724" s="20"/>
      <c r="BO724" s="20"/>
    </row>
    <row r="725" spans="1:67" ht="64" hidden="1" x14ac:dyDescent="0.2">
      <c r="A725" s="17" t="s">
        <v>78</v>
      </c>
      <c r="B725" s="42"/>
      <c r="C725" s="64" t="s">
        <v>2429</v>
      </c>
      <c r="D725" s="18" t="s">
        <v>409</v>
      </c>
      <c r="E725" s="18" t="s">
        <v>302</v>
      </c>
      <c r="F725" s="19">
        <v>1</v>
      </c>
      <c r="G725" s="19">
        <v>0</v>
      </c>
      <c r="H725" s="19">
        <v>0</v>
      </c>
      <c r="I725" s="20"/>
      <c r="J725" s="21" t="s">
        <v>472</v>
      </c>
      <c r="K725" s="22" t="s">
        <v>2311</v>
      </c>
      <c r="L725" s="18" t="s">
        <v>2312</v>
      </c>
      <c r="M725" s="25"/>
      <c r="N725" s="24">
        <f t="shared" si="244"/>
        <v>1992</v>
      </c>
      <c r="O725" s="25">
        <v>33604</v>
      </c>
      <c r="P725" s="23" t="s">
        <v>75</v>
      </c>
      <c r="Q725" s="23" t="s">
        <v>75</v>
      </c>
      <c r="R725" s="23" t="s">
        <v>75</v>
      </c>
      <c r="S725" s="23" t="s">
        <v>75</v>
      </c>
      <c r="T725" s="23" t="s">
        <v>75</v>
      </c>
      <c r="U725" s="23" t="s">
        <v>75</v>
      </c>
      <c r="V725" s="26">
        <v>1</v>
      </c>
      <c r="W725" s="19">
        <f t="shared" si="245"/>
        <v>0</v>
      </c>
      <c r="X725" s="19">
        <f t="shared" si="246"/>
        <v>0</v>
      </c>
      <c r="Y725" s="19">
        <f t="shared" si="247"/>
        <v>0</v>
      </c>
      <c r="Z725" s="26">
        <v>-1</v>
      </c>
      <c r="AA725" s="19">
        <v>-2</v>
      </c>
      <c r="AB725" s="26">
        <v>0</v>
      </c>
      <c r="AC725" s="26">
        <v>1</v>
      </c>
      <c r="AD725" s="26">
        <v>0</v>
      </c>
      <c r="AE725" s="26">
        <v>0</v>
      </c>
      <c r="AF725" s="26">
        <v>0</v>
      </c>
      <c r="AG725" s="19">
        <v>0</v>
      </c>
      <c r="AH725" s="26">
        <v>1</v>
      </c>
      <c r="AI725" s="26">
        <v>0</v>
      </c>
      <c r="AJ725" s="18" t="s">
        <v>97</v>
      </c>
      <c r="AK725" s="18" t="s">
        <v>77</v>
      </c>
      <c r="AL725" s="21" t="s">
        <v>2313</v>
      </c>
      <c r="AM725" s="19">
        <v>4</v>
      </c>
      <c r="AN725" s="26">
        <v>-1</v>
      </c>
      <c r="AO725" s="26">
        <v>-1</v>
      </c>
      <c r="AP725" s="26">
        <v>-1</v>
      </c>
      <c r="AQ725" s="26">
        <v>-1</v>
      </c>
      <c r="AR725" s="26">
        <v>-1</v>
      </c>
      <c r="AS725" s="26">
        <v>0</v>
      </c>
      <c r="AT725" s="19">
        <v>-2</v>
      </c>
      <c r="AU725" s="26">
        <v>-3</v>
      </c>
      <c r="AV725" s="26">
        <v>0</v>
      </c>
      <c r="AW725" s="26">
        <v>0</v>
      </c>
      <c r="AX725" s="19">
        <v>0</v>
      </c>
      <c r="AY725" s="19">
        <v>0</v>
      </c>
      <c r="AZ725" s="26">
        <v>1</v>
      </c>
      <c r="BA725" s="26">
        <v>1</v>
      </c>
      <c r="BB725" s="26">
        <v>-1</v>
      </c>
      <c r="BC725" s="26">
        <v>-1</v>
      </c>
      <c r="BD725" s="28"/>
      <c r="BE725" s="20"/>
      <c r="BF725" s="26"/>
      <c r="BG725" s="26"/>
      <c r="BH725" s="26"/>
      <c r="BI725" s="26">
        <v>1</v>
      </c>
      <c r="BJ725" s="26">
        <v>-1</v>
      </c>
      <c r="BK725" s="26"/>
      <c r="BL725" s="26"/>
      <c r="BM725" s="26"/>
      <c r="BN725" s="20"/>
      <c r="BO725" s="20"/>
    </row>
    <row r="726" spans="1:67" ht="64" hidden="1" x14ac:dyDescent="0.2">
      <c r="A726" s="407" t="s">
        <v>3373</v>
      </c>
      <c r="B726" s="410"/>
      <c r="C726" s="409" t="s">
        <v>2429</v>
      </c>
      <c r="D726" s="411" t="s">
        <v>2875</v>
      </c>
      <c r="E726" s="411" t="s">
        <v>210</v>
      </c>
      <c r="F726" s="19">
        <v>1</v>
      </c>
      <c r="G726" s="19">
        <v>1</v>
      </c>
      <c r="H726" s="19">
        <v>1</v>
      </c>
      <c r="I726" s="413"/>
      <c r="J726" s="417" t="s">
        <v>472</v>
      </c>
      <c r="K726" s="419"/>
      <c r="L726" s="417" t="s">
        <v>3384</v>
      </c>
      <c r="M726" s="512">
        <v>1992</v>
      </c>
      <c r="N726" s="425">
        <v>2008</v>
      </c>
      <c r="O726" s="509">
        <v>39448</v>
      </c>
      <c r="P726" s="404" t="s">
        <v>75</v>
      </c>
      <c r="Q726" s="404" t="s">
        <v>75</v>
      </c>
      <c r="R726" s="404" t="s">
        <v>75</v>
      </c>
      <c r="S726" s="404" t="s">
        <v>75</v>
      </c>
      <c r="T726" s="404" t="s">
        <v>75</v>
      </c>
      <c r="U726" s="404" t="s">
        <v>75</v>
      </c>
      <c r="V726" s="19">
        <v>1</v>
      </c>
      <c r="W726" s="19">
        <v>0</v>
      </c>
      <c r="X726" s="19">
        <v>0</v>
      </c>
      <c r="Y726" s="19">
        <v>0</v>
      </c>
      <c r="Z726" s="19">
        <v>-1</v>
      </c>
      <c r="AA726" s="19">
        <v>-2</v>
      </c>
      <c r="AB726" s="26">
        <v>0</v>
      </c>
      <c r="AC726" s="26">
        <v>0</v>
      </c>
      <c r="AD726" s="68">
        <v>1</v>
      </c>
      <c r="AE726" s="26">
        <v>0</v>
      </c>
      <c r="AF726" s="26">
        <v>0</v>
      </c>
      <c r="AG726" s="19">
        <v>0</v>
      </c>
      <c r="AH726" s="26">
        <v>-1</v>
      </c>
      <c r="AI726" s="19">
        <v>0</v>
      </c>
      <c r="AJ726" s="411" t="s">
        <v>97</v>
      </c>
      <c r="AK726" s="411" t="s">
        <v>139</v>
      </c>
      <c r="AL726" s="375" t="s">
        <v>3603</v>
      </c>
      <c r="AM726" s="19">
        <v>5</v>
      </c>
      <c r="AN726" s="26">
        <v>-2</v>
      </c>
      <c r="AO726" s="26">
        <v>-2</v>
      </c>
      <c r="AP726" s="26">
        <v>-2</v>
      </c>
      <c r="AQ726" s="26">
        <v>-2</v>
      </c>
      <c r="AR726" s="26">
        <v>-2</v>
      </c>
      <c r="AS726" s="26">
        <v>0</v>
      </c>
      <c r="AT726" s="19">
        <v>-2</v>
      </c>
      <c r="AU726" s="26">
        <v>-3</v>
      </c>
      <c r="AV726" s="26">
        <v>0</v>
      </c>
      <c r="AW726" s="26">
        <v>0</v>
      </c>
      <c r="AX726" s="19">
        <v>0</v>
      </c>
      <c r="AY726" s="19">
        <v>0</v>
      </c>
      <c r="AZ726" s="26">
        <v>-1</v>
      </c>
      <c r="BA726" s="26">
        <v>-1</v>
      </c>
      <c r="BB726" s="26">
        <v>-1</v>
      </c>
      <c r="BC726" s="26">
        <v>-1</v>
      </c>
      <c r="BD726" s="434"/>
      <c r="BE726" s="413"/>
      <c r="BF726" s="428"/>
      <c r="BG726" s="428"/>
      <c r="BH726" s="428"/>
      <c r="BI726" s="428"/>
      <c r="BJ726" s="428"/>
      <c r="BK726" s="428"/>
      <c r="BL726" s="428"/>
      <c r="BM726" s="428"/>
      <c r="BN726" s="413"/>
      <c r="BO726" s="413"/>
    </row>
    <row r="727" spans="1:67" ht="48" hidden="1" x14ac:dyDescent="0.2">
      <c r="A727" s="18" t="s">
        <v>248</v>
      </c>
      <c r="B727" s="20"/>
      <c r="C727" s="21" t="s">
        <v>2146</v>
      </c>
      <c r="D727" s="18" t="s">
        <v>124</v>
      </c>
      <c r="E727" s="18" t="s">
        <v>183</v>
      </c>
      <c r="F727" s="19">
        <v>1</v>
      </c>
      <c r="G727" s="19">
        <v>0</v>
      </c>
      <c r="H727" s="19">
        <v>0</v>
      </c>
      <c r="I727" s="20"/>
      <c r="J727" s="21" t="s">
        <v>1077</v>
      </c>
      <c r="K727" s="43"/>
      <c r="L727" s="21" t="s">
        <v>1938</v>
      </c>
      <c r="M727" s="25"/>
      <c r="N727" s="24">
        <f t="shared" ref="N727:N735" si="249">YEAR(IF(AND(O727&lt;&gt;"NA",O727&lt;&gt;""),O727,IF(AND(P727&lt;&gt;"NA",P727&lt;&gt;""),P727,IF(AND(Q727&lt;&gt;"NA",Q727&lt;&gt;""),Q727,IF(AND(R727&lt;&gt;"NA",R727&lt;&gt;""),R727,S727)))))</f>
        <v>1986</v>
      </c>
      <c r="O727" s="25">
        <v>31776</v>
      </c>
      <c r="P727" s="23" t="s">
        <v>75</v>
      </c>
      <c r="Q727" s="23" t="s">
        <v>75</v>
      </c>
      <c r="R727" s="23" t="s">
        <v>75</v>
      </c>
      <c r="S727" s="23" t="s">
        <v>75</v>
      </c>
      <c r="T727" s="23" t="s">
        <v>75</v>
      </c>
      <c r="U727" s="23" t="s">
        <v>75</v>
      </c>
      <c r="V727" s="26">
        <v>1</v>
      </c>
      <c r="W727" s="19">
        <f t="shared" ref="W727:W735" si="250">IF(OR(AND(Q727&lt;&gt;"NA",Q727&lt;&gt;""),AND(S727&lt;&gt;"NA",S727&lt;&gt;""),AND(T727&lt;&gt;"NA",T727&lt;&gt;"")),1,0)</f>
        <v>0</v>
      </c>
      <c r="X727" s="19">
        <f t="shared" ref="X727:X735" si="251">IF(OR(AND(S727&lt;&gt;"NA",S727&lt;&gt;""),Y727=1),1,0)</f>
        <v>0</v>
      </c>
      <c r="Y727" s="19">
        <f t="shared" ref="Y727:Y735" si="252">IF(AND(T727&lt;&gt;"NA",T727&lt;&gt;""),1,0)</f>
        <v>0</v>
      </c>
      <c r="Z727" s="26">
        <v>-1</v>
      </c>
      <c r="AA727" s="19">
        <v>-2</v>
      </c>
      <c r="AB727" s="26">
        <v>0</v>
      </c>
      <c r="AC727" s="26">
        <v>0</v>
      </c>
      <c r="AD727" s="26">
        <v>1</v>
      </c>
      <c r="AE727" s="26">
        <v>0</v>
      </c>
      <c r="AF727" s="26">
        <v>0</v>
      </c>
      <c r="AG727" s="26">
        <v>0</v>
      </c>
      <c r="AH727" s="26">
        <v>0</v>
      </c>
      <c r="AI727" s="26">
        <v>0</v>
      </c>
      <c r="AJ727" s="18" t="s">
        <v>128</v>
      </c>
      <c r="AK727" s="18" t="s">
        <v>76</v>
      </c>
      <c r="AL727" s="21" t="s">
        <v>1935</v>
      </c>
      <c r="AM727" s="19">
        <f t="shared" ref="AM727:AM734" si="253">IF(AND(AN727=1,AO727=1),3,IF(AND(AN727=1,OR(AO727=0,AO727=-1)),1,IF(AND(OR(AN727=0,AN727=-1),AO727=1),2,IF(AND(AN727=0,AN727=-1),OR(AO727=0,AO727=-1),4))))</f>
        <v>3</v>
      </c>
      <c r="AN727" s="26">
        <v>1</v>
      </c>
      <c r="AO727" s="26">
        <v>1</v>
      </c>
      <c r="AP727" s="26">
        <v>1</v>
      </c>
      <c r="AQ727" s="26">
        <v>1</v>
      </c>
      <c r="AR727" s="26">
        <v>1</v>
      </c>
      <c r="AS727" s="26">
        <v>0</v>
      </c>
      <c r="AT727" s="19">
        <v>-2</v>
      </c>
      <c r="AU727" s="26">
        <v>-3</v>
      </c>
      <c r="AV727" s="26">
        <v>0</v>
      </c>
      <c r="AW727" s="26">
        <v>0</v>
      </c>
      <c r="AX727" s="19">
        <v>0</v>
      </c>
      <c r="AY727" s="19">
        <v>0</v>
      </c>
      <c r="AZ727" s="26">
        <v>1</v>
      </c>
      <c r="BA727" s="26">
        <v>1</v>
      </c>
      <c r="BB727" s="26">
        <v>-1</v>
      </c>
      <c r="BC727" s="26">
        <v>1</v>
      </c>
      <c r="BD727" s="28"/>
      <c r="BE727" s="20"/>
      <c r="BF727" s="18" t="s">
        <v>1936</v>
      </c>
      <c r="BG727" s="20"/>
      <c r="BH727" s="26"/>
      <c r="BI727" s="26">
        <v>1</v>
      </c>
      <c r="BJ727" s="26">
        <v>0</v>
      </c>
      <c r="BK727" s="26"/>
      <c r="BL727" s="26"/>
      <c r="BM727" s="26"/>
      <c r="BN727" s="20"/>
      <c r="BO727" s="20"/>
    </row>
    <row r="728" spans="1:67" ht="48" hidden="1" x14ac:dyDescent="0.2">
      <c r="A728" s="18" t="s">
        <v>248</v>
      </c>
      <c r="B728" s="20"/>
      <c r="C728" s="21" t="s">
        <v>2147</v>
      </c>
      <c r="D728" s="18" t="s">
        <v>124</v>
      </c>
      <c r="E728" s="18" t="s">
        <v>183</v>
      </c>
      <c r="F728" s="19">
        <v>1</v>
      </c>
      <c r="G728" s="19">
        <v>0</v>
      </c>
      <c r="H728" s="19">
        <v>0</v>
      </c>
      <c r="I728" s="20"/>
      <c r="J728" s="21" t="s">
        <v>1077</v>
      </c>
      <c r="K728" s="43"/>
      <c r="L728" s="21" t="s">
        <v>1938</v>
      </c>
      <c r="M728" s="25"/>
      <c r="N728" s="24">
        <f t="shared" si="249"/>
        <v>1986</v>
      </c>
      <c r="O728" s="25">
        <v>31776</v>
      </c>
      <c r="P728" s="23" t="s">
        <v>75</v>
      </c>
      <c r="Q728" s="23" t="s">
        <v>75</v>
      </c>
      <c r="R728" s="23" t="s">
        <v>75</v>
      </c>
      <c r="S728" s="23" t="s">
        <v>75</v>
      </c>
      <c r="T728" s="23" t="s">
        <v>75</v>
      </c>
      <c r="U728" s="23" t="s">
        <v>75</v>
      </c>
      <c r="V728" s="26">
        <v>1</v>
      </c>
      <c r="W728" s="19">
        <f t="shared" si="250"/>
        <v>0</v>
      </c>
      <c r="X728" s="19">
        <f t="shared" si="251"/>
        <v>0</v>
      </c>
      <c r="Y728" s="19">
        <f t="shared" si="252"/>
        <v>0</v>
      </c>
      <c r="Z728" s="26">
        <v>-1</v>
      </c>
      <c r="AA728" s="19">
        <v>-2</v>
      </c>
      <c r="AB728" s="26">
        <v>0</v>
      </c>
      <c r="AC728" s="26">
        <v>0</v>
      </c>
      <c r="AD728" s="26">
        <v>1</v>
      </c>
      <c r="AE728" s="26">
        <v>0</v>
      </c>
      <c r="AF728" s="26">
        <v>0</v>
      </c>
      <c r="AG728" s="26">
        <v>0</v>
      </c>
      <c r="AH728" s="26">
        <v>0</v>
      </c>
      <c r="AI728" s="26">
        <v>0</v>
      </c>
      <c r="AJ728" s="18" t="s">
        <v>128</v>
      </c>
      <c r="AK728" s="18" t="s">
        <v>76</v>
      </c>
      <c r="AL728" s="21" t="s">
        <v>1935</v>
      </c>
      <c r="AM728" s="19">
        <f t="shared" si="253"/>
        <v>3</v>
      </c>
      <c r="AN728" s="26">
        <v>1</v>
      </c>
      <c r="AO728" s="26">
        <v>1</v>
      </c>
      <c r="AP728" s="26">
        <v>1</v>
      </c>
      <c r="AQ728" s="26">
        <v>1</v>
      </c>
      <c r="AR728" s="26">
        <v>1</v>
      </c>
      <c r="AS728" s="26">
        <v>0</v>
      </c>
      <c r="AT728" s="19">
        <v>-2</v>
      </c>
      <c r="AU728" s="26">
        <v>-3</v>
      </c>
      <c r="AV728" s="26">
        <v>0</v>
      </c>
      <c r="AW728" s="26">
        <v>0</v>
      </c>
      <c r="AX728" s="19">
        <v>0</v>
      </c>
      <c r="AY728" s="19">
        <v>0</v>
      </c>
      <c r="AZ728" s="26">
        <v>1</v>
      </c>
      <c r="BA728" s="26">
        <v>1</v>
      </c>
      <c r="BB728" s="26">
        <v>-1</v>
      </c>
      <c r="BC728" s="26">
        <v>1</v>
      </c>
      <c r="BD728" s="28"/>
      <c r="BE728" s="20"/>
      <c r="BF728" s="18" t="s">
        <v>1936</v>
      </c>
      <c r="BG728" s="20"/>
      <c r="BH728" s="26"/>
      <c r="BI728" s="26">
        <v>1</v>
      </c>
      <c r="BJ728" s="26">
        <v>0</v>
      </c>
      <c r="BK728" s="26"/>
      <c r="BL728" s="26"/>
      <c r="BM728" s="26"/>
      <c r="BN728" s="20"/>
      <c r="BO728" s="20"/>
    </row>
    <row r="729" spans="1:67" ht="48" hidden="1" x14ac:dyDescent="0.2">
      <c r="A729" s="18" t="s">
        <v>248</v>
      </c>
      <c r="B729" s="20"/>
      <c r="C729" s="21" t="s">
        <v>2148</v>
      </c>
      <c r="D729" s="18" t="s">
        <v>124</v>
      </c>
      <c r="E729" s="18" t="s">
        <v>183</v>
      </c>
      <c r="F729" s="19">
        <v>1</v>
      </c>
      <c r="G729" s="19">
        <v>0</v>
      </c>
      <c r="H729" s="19">
        <v>0</v>
      </c>
      <c r="I729" s="20"/>
      <c r="J729" s="21" t="s">
        <v>1077</v>
      </c>
      <c r="K729" s="43"/>
      <c r="L729" s="21" t="s">
        <v>1938</v>
      </c>
      <c r="M729" s="25"/>
      <c r="N729" s="24">
        <f t="shared" si="249"/>
        <v>1986</v>
      </c>
      <c r="O729" s="25">
        <v>31776</v>
      </c>
      <c r="P729" s="23" t="s">
        <v>75</v>
      </c>
      <c r="Q729" s="23" t="s">
        <v>75</v>
      </c>
      <c r="R729" s="23" t="s">
        <v>75</v>
      </c>
      <c r="S729" s="23" t="s">
        <v>75</v>
      </c>
      <c r="T729" s="23" t="s">
        <v>75</v>
      </c>
      <c r="U729" s="23" t="s">
        <v>75</v>
      </c>
      <c r="V729" s="26">
        <v>1</v>
      </c>
      <c r="W729" s="19">
        <f t="shared" si="250"/>
        <v>0</v>
      </c>
      <c r="X729" s="19">
        <f t="shared" si="251"/>
        <v>0</v>
      </c>
      <c r="Y729" s="19">
        <f t="shared" si="252"/>
        <v>0</v>
      </c>
      <c r="Z729" s="26">
        <v>-1</v>
      </c>
      <c r="AA729" s="19">
        <v>-2</v>
      </c>
      <c r="AB729" s="26">
        <v>0</v>
      </c>
      <c r="AC729" s="26">
        <v>0</v>
      </c>
      <c r="AD729" s="26">
        <v>1</v>
      </c>
      <c r="AE729" s="26">
        <v>0</v>
      </c>
      <c r="AF729" s="26">
        <v>0</v>
      </c>
      <c r="AG729" s="26">
        <v>0</v>
      </c>
      <c r="AH729" s="26">
        <v>0</v>
      </c>
      <c r="AI729" s="26">
        <v>0</v>
      </c>
      <c r="AJ729" s="18" t="s">
        <v>128</v>
      </c>
      <c r="AK729" s="18" t="s">
        <v>76</v>
      </c>
      <c r="AL729" s="21" t="s">
        <v>1935</v>
      </c>
      <c r="AM729" s="19">
        <f t="shared" si="253"/>
        <v>3</v>
      </c>
      <c r="AN729" s="26">
        <v>1</v>
      </c>
      <c r="AO729" s="26">
        <v>1</v>
      </c>
      <c r="AP729" s="26">
        <v>1</v>
      </c>
      <c r="AQ729" s="26">
        <v>1</v>
      </c>
      <c r="AR729" s="26">
        <v>1</v>
      </c>
      <c r="AS729" s="26">
        <v>0</v>
      </c>
      <c r="AT729" s="19">
        <v>-2</v>
      </c>
      <c r="AU729" s="26">
        <v>-3</v>
      </c>
      <c r="AV729" s="26">
        <v>0</v>
      </c>
      <c r="AW729" s="26">
        <v>0</v>
      </c>
      <c r="AX729" s="19">
        <v>0</v>
      </c>
      <c r="AY729" s="19">
        <v>0</v>
      </c>
      <c r="AZ729" s="26">
        <v>1</v>
      </c>
      <c r="BA729" s="26">
        <v>1</v>
      </c>
      <c r="BB729" s="26">
        <v>-1</v>
      </c>
      <c r="BC729" s="26">
        <v>1</v>
      </c>
      <c r="BD729" s="28"/>
      <c r="BE729" s="20"/>
      <c r="BF729" s="18" t="s">
        <v>1936</v>
      </c>
      <c r="BG729" s="20"/>
      <c r="BH729" s="26"/>
      <c r="BI729" s="26">
        <v>1</v>
      </c>
      <c r="BJ729" s="26">
        <v>0</v>
      </c>
      <c r="BK729" s="26"/>
      <c r="BL729" s="26"/>
      <c r="BM729" s="26"/>
      <c r="BN729" s="20"/>
      <c r="BO729" s="20"/>
    </row>
    <row r="730" spans="1:67" ht="48" hidden="1" x14ac:dyDescent="0.2">
      <c r="A730" s="18" t="s">
        <v>248</v>
      </c>
      <c r="B730" s="20"/>
      <c r="C730" s="21" t="s">
        <v>2149</v>
      </c>
      <c r="D730" s="18" t="s">
        <v>124</v>
      </c>
      <c r="E730" s="18" t="s">
        <v>183</v>
      </c>
      <c r="F730" s="19">
        <v>1</v>
      </c>
      <c r="G730" s="19">
        <v>0</v>
      </c>
      <c r="H730" s="19">
        <v>0</v>
      </c>
      <c r="I730" s="20"/>
      <c r="J730" s="21" t="s">
        <v>1077</v>
      </c>
      <c r="K730" s="43"/>
      <c r="L730" s="21" t="s">
        <v>1938</v>
      </c>
      <c r="M730" s="25"/>
      <c r="N730" s="24">
        <f t="shared" si="249"/>
        <v>1986</v>
      </c>
      <c r="O730" s="25">
        <v>31776</v>
      </c>
      <c r="P730" s="23" t="s">
        <v>75</v>
      </c>
      <c r="Q730" s="23" t="s">
        <v>75</v>
      </c>
      <c r="R730" s="23" t="s">
        <v>75</v>
      </c>
      <c r="S730" s="23" t="s">
        <v>75</v>
      </c>
      <c r="T730" s="23" t="s">
        <v>75</v>
      </c>
      <c r="U730" s="23" t="s">
        <v>75</v>
      </c>
      <c r="V730" s="26">
        <v>1</v>
      </c>
      <c r="W730" s="19">
        <f t="shared" si="250"/>
        <v>0</v>
      </c>
      <c r="X730" s="19">
        <f t="shared" si="251"/>
        <v>0</v>
      </c>
      <c r="Y730" s="19">
        <f t="shared" si="252"/>
        <v>0</v>
      </c>
      <c r="Z730" s="26">
        <v>-1</v>
      </c>
      <c r="AA730" s="19">
        <v>-2</v>
      </c>
      <c r="AB730" s="26">
        <v>0</v>
      </c>
      <c r="AC730" s="26">
        <v>0</v>
      </c>
      <c r="AD730" s="26">
        <v>1</v>
      </c>
      <c r="AE730" s="26">
        <v>0</v>
      </c>
      <c r="AF730" s="26">
        <v>0</v>
      </c>
      <c r="AG730" s="26">
        <v>0</v>
      </c>
      <c r="AH730" s="26">
        <v>0</v>
      </c>
      <c r="AI730" s="26">
        <v>0</v>
      </c>
      <c r="AJ730" s="18" t="s">
        <v>128</v>
      </c>
      <c r="AK730" s="18" t="s">
        <v>76</v>
      </c>
      <c r="AL730" s="21" t="s">
        <v>1935</v>
      </c>
      <c r="AM730" s="19">
        <f t="shared" si="253"/>
        <v>3</v>
      </c>
      <c r="AN730" s="26">
        <v>1</v>
      </c>
      <c r="AO730" s="26">
        <v>1</v>
      </c>
      <c r="AP730" s="26">
        <v>1</v>
      </c>
      <c r="AQ730" s="26">
        <v>1</v>
      </c>
      <c r="AR730" s="26">
        <v>1</v>
      </c>
      <c r="AS730" s="26">
        <v>0</v>
      </c>
      <c r="AT730" s="19">
        <v>-2</v>
      </c>
      <c r="AU730" s="26">
        <v>-3</v>
      </c>
      <c r="AV730" s="26">
        <v>0</v>
      </c>
      <c r="AW730" s="26">
        <v>0</v>
      </c>
      <c r="AX730" s="19">
        <v>0</v>
      </c>
      <c r="AY730" s="19">
        <v>0</v>
      </c>
      <c r="AZ730" s="26">
        <v>1</v>
      </c>
      <c r="BA730" s="26">
        <v>1</v>
      </c>
      <c r="BB730" s="26">
        <v>-1</v>
      </c>
      <c r="BC730" s="26">
        <v>1</v>
      </c>
      <c r="BD730" s="28"/>
      <c r="BE730" s="20"/>
      <c r="BF730" s="18" t="s">
        <v>1936</v>
      </c>
      <c r="BG730" s="20"/>
      <c r="BH730" s="26"/>
      <c r="BI730" s="26">
        <v>1</v>
      </c>
      <c r="BJ730" s="26">
        <v>0</v>
      </c>
      <c r="BK730" s="26"/>
      <c r="BL730" s="26"/>
      <c r="BM730" s="26"/>
      <c r="BN730" s="20"/>
      <c r="BO730" s="20"/>
    </row>
    <row r="731" spans="1:67" ht="48" hidden="1" x14ac:dyDescent="0.2">
      <c r="A731" s="18" t="s">
        <v>248</v>
      </c>
      <c r="B731" s="20"/>
      <c r="C731" s="21" t="s">
        <v>2150</v>
      </c>
      <c r="D731" s="18" t="s">
        <v>124</v>
      </c>
      <c r="E731" s="18" t="s">
        <v>183</v>
      </c>
      <c r="F731" s="19">
        <v>1</v>
      </c>
      <c r="G731" s="19">
        <v>0</v>
      </c>
      <c r="H731" s="19">
        <v>0</v>
      </c>
      <c r="I731" s="20"/>
      <c r="J731" s="21" t="s">
        <v>1077</v>
      </c>
      <c r="K731" s="43"/>
      <c r="L731" s="21" t="s">
        <v>1938</v>
      </c>
      <c r="M731" s="25"/>
      <c r="N731" s="24">
        <f t="shared" si="249"/>
        <v>1986</v>
      </c>
      <c r="O731" s="25">
        <v>31776</v>
      </c>
      <c r="P731" s="23" t="s">
        <v>75</v>
      </c>
      <c r="Q731" s="23" t="s">
        <v>75</v>
      </c>
      <c r="R731" s="23" t="s">
        <v>75</v>
      </c>
      <c r="S731" s="23" t="s">
        <v>75</v>
      </c>
      <c r="T731" s="23" t="s">
        <v>75</v>
      </c>
      <c r="U731" s="23" t="s">
        <v>75</v>
      </c>
      <c r="V731" s="26">
        <v>1</v>
      </c>
      <c r="W731" s="19">
        <f t="shared" si="250"/>
        <v>0</v>
      </c>
      <c r="X731" s="19">
        <f t="shared" si="251"/>
        <v>0</v>
      </c>
      <c r="Y731" s="19">
        <f t="shared" si="252"/>
        <v>0</v>
      </c>
      <c r="Z731" s="26">
        <v>-1</v>
      </c>
      <c r="AA731" s="19">
        <v>-2</v>
      </c>
      <c r="AB731" s="26">
        <v>0</v>
      </c>
      <c r="AC731" s="26">
        <v>0</v>
      </c>
      <c r="AD731" s="26">
        <v>1</v>
      </c>
      <c r="AE731" s="26">
        <v>0</v>
      </c>
      <c r="AF731" s="26">
        <v>0</v>
      </c>
      <c r="AG731" s="26">
        <v>0</v>
      </c>
      <c r="AH731" s="26">
        <v>0</v>
      </c>
      <c r="AI731" s="26">
        <v>0</v>
      </c>
      <c r="AJ731" s="18" t="s">
        <v>128</v>
      </c>
      <c r="AK731" s="18" t="s">
        <v>76</v>
      </c>
      <c r="AL731" s="21" t="s">
        <v>1935</v>
      </c>
      <c r="AM731" s="19">
        <f t="shared" si="253"/>
        <v>3</v>
      </c>
      <c r="AN731" s="26">
        <v>1</v>
      </c>
      <c r="AO731" s="26">
        <v>1</v>
      </c>
      <c r="AP731" s="26">
        <v>1</v>
      </c>
      <c r="AQ731" s="26">
        <v>1</v>
      </c>
      <c r="AR731" s="26">
        <v>1</v>
      </c>
      <c r="AS731" s="26">
        <v>0</v>
      </c>
      <c r="AT731" s="19">
        <v>-2</v>
      </c>
      <c r="AU731" s="26">
        <v>-3</v>
      </c>
      <c r="AV731" s="26">
        <v>0</v>
      </c>
      <c r="AW731" s="26">
        <v>0</v>
      </c>
      <c r="AX731" s="19">
        <v>0</v>
      </c>
      <c r="AY731" s="19">
        <v>0</v>
      </c>
      <c r="AZ731" s="26">
        <v>1</v>
      </c>
      <c r="BA731" s="26">
        <v>1</v>
      </c>
      <c r="BB731" s="26">
        <v>-1</v>
      </c>
      <c r="BC731" s="26">
        <v>1</v>
      </c>
      <c r="BD731" s="28"/>
      <c r="BE731" s="20"/>
      <c r="BF731" s="18" t="s">
        <v>1936</v>
      </c>
      <c r="BG731" s="20"/>
      <c r="BH731" s="26"/>
      <c r="BI731" s="26">
        <v>1</v>
      </c>
      <c r="BJ731" s="26">
        <v>0</v>
      </c>
      <c r="BK731" s="26"/>
      <c r="BL731" s="26"/>
      <c r="BM731" s="26"/>
      <c r="BN731" s="20"/>
      <c r="BO731" s="20"/>
    </row>
    <row r="732" spans="1:67" ht="48" hidden="1" x14ac:dyDescent="0.2">
      <c r="A732" s="18" t="s">
        <v>248</v>
      </c>
      <c r="B732" s="20"/>
      <c r="C732" s="21" t="s">
        <v>2151</v>
      </c>
      <c r="D732" s="18" t="s">
        <v>124</v>
      </c>
      <c r="E732" s="18" t="s">
        <v>183</v>
      </c>
      <c r="F732" s="19">
        <v>1</v>
      </c>
      <c r="G732" s="19">
        <v>0</v>
      </c>
      <c r="H732" s="19">
        <v>0</v>
      </c>
      <c r="I732" s="20"/>
      <c r="J732" s="21" t="s">
        <v>1077</v>
      </c>
      <c r="K732" s="43"/>
      <c r="L732" s="21" t="s">
        <v>1938</v>
      </c>
      <c r="M732" s="25"/>
      <c r="N732" s="24">
        <f t="shared" si="249"/>
        <v>1986</v>
      </c>
      <c r="O732" s="25">
        <v>31776</v>
      </c>
      <c r="P732" s="23" t="s">
        <v>75</v>
      </c>
      <c r="Q732" s="23" t="s">
        <v>75</v>
      </c>
      <c r="R732" s="23" t="s">
        <v>75</v>
      </c>
      <c r="S732" s="23" t="s">
        <v>75</v>
      </c>
      <c r="T732" s="23" t="s">
        <v>75</v>
      </c>
      <c r="U732" s="23" t="s">
        <v>75</v>
      </c>
      <c r="V732" s="26">
        <v>1</v>
      </c>
      <c r="W732" s="19">
        <f t="shared" si="250"/>
        <v>0</v>
      </c>
      <c r="X732" s="19">
        <f t="shared" si="251"/>
        <v>0</v>
      </c>
      <c r="Y732" s="19">
        <f t="shared" si="252"/>
        <v>0</v>
      </c>
      <c r="Z732" s="26">
        <v>-1</v>
      </c>
      <c r="AA732" s="19">
        <v>-2</v>
      </c>
      <c r="AB732" s="26">
        <v>0</v>
      </c>
      <c r="AC732" s="26">
        <v>0</v>
      </c>
      <c r="AD732" s="26">
        <v>1</v>
      </c>
      <c r="AE732" s="26">
        <v>0</v>
      </c>
      <c r="AF732" s="26">
        <v>0</v>
      </c>
      <c r="AG732" s="26">
        <v>0</v>
      </c>
      <c r="AH732" s="26">
        <v>0</v>
      </c>
      <c r="AI732" s="26">
        <v>0</v>
      </c>
      <c r="AJ732" s="18" t="s">
        <v>128</v>
      </c>
      <c r="AK732" s="18" t="s">
        <v>76</v>
      </c>
      <c r="AL732" s="21" t="s">
        <v>1935</v>
      </c>
      <c r="AM732" s="19">
        <f t="shared" si="253"/>
        <v>3</v>
      </c>
      <c r="AN732" s="26">
        <v>1</v>
      </c>
      <c r="AO732" s="26">
        <v>1</v>
      </c>
      <c r="AP732" s="26">
        <v>1</v>
      </c>
      <c r="AQ732" s="26">
        <v>1</v>
      </c>
      <c r="AR732" s="26">
        <v>1</v>
      </c>
      <c r="AS732" s="26">
        <v>0</v>
      </c>
      <c r="AT732" s="19">
        <v>-2</v>
      </c>
      <c r="AU732" s="26">
        <v>-3</v>
      </c>
      <c r="AV732" s="26">
        <v>0</v>
      </c>
      <c r="AW732" s="26">
        <v>0</v>
      </c>
      <c r="AX732" s="19">
        <v>0</v>
      </c>
      <c r="AY732" s="19">
        <v>0</v>
      </c>
      <c r="AZ732" s="26">
        <v>1</v>
      </c>
      <c r="BA732" s="26">
        <v>1</v>
      </c>
      <c r="BB732" s="26">
        <v>-1</v>
      </c>
      <c r="BC732" s="26">
        <v>1</v>
      </c>
      <c r="BD732" s="28"/>
      <c r="BE732" s="20"/>
      <c r="BF732" s="18" t="s">
        <v>1936</v>
      </c>
      <c r="BG732" s="20"/>
      <c r="BH732" s="26"/>
      <c r="BI732" s="26">
        <v>1</v>
      </c>
      <c r="BJ732" s="26">
        <v>0</v>
      </c>
      <c r="BK732" s="26"/>
      <c r="BL732" s="26"/>
      <c r="BM732" s="26"/>
      <c r="BN732" s="20"/>
      <c r="BO732" s="20"/>
    </row>
    <row r="733" spans="1:67" ht="48" hidden="1" x14ac:dyDescent="0.2">
      <c r="A733" s="18" t="s">
        <v>248</v>
      </c>
      <c r="B733" s="20"/>
      <c r="C733" s="21" t="s">
        <v>2152</v>
      </c>
      <c r="D733" s="18" t="s">
        <v>124</v>
      </c>
      <c r="E733" s="18" t="s">
        <v>183</v>
      </c>
      <c r="F733" s="19">
        <v>1</v>
      </c>
      <c r="G733" s="19">
        <v>0</v>
      </c>
      <c r="H733" s="19">
        <v>0</v>
      </c>
      <c r="I733" s="20"/>
      <c r="J733" s="21" t="s">
        <v>1077</v>
      </c>
      <c r="K733" s="43"/>
      <c r="L733" s="21" t="s">
        <v>1938</v>
      </c>
      <c r="M733" s="25"/>
      <c r="N733" s="24">
        <f t="shared" si="249"/>
        <v>1986</v>
      </c>
      <c r="O733" s="25">
        <v>31776</v>
      </c>
      <c r="P733" s="23" t="s">
        <v>75</v>
      </c>
      <c r="Q733" s="23" t="s">
        <v>75</v>
      </c>
      <c r="R733" s="23" t="s">
        <v>75</v>
      </c>
      <c r="S733" s="23" t="s">
        <v>75</v>
      </c>
      <c r="T733" s="23" t="s">
        <v>75</v>
      </c>
      <c r="U733" s="23" t="s">
        <v>75</v>
      </c>
      <c r="V733" s="26">
        <v>1</v>
      </c>
      <c r="W733" s="19">
        <f t="shared" si="250"/>
        <v>0</v>
      </c>
      <c r="X733" s="19">
        <f t="shared" si="251"/>
        <v>0</v>
      </c>
      <c r="Y733" s="19">
        <f t="shared" si="252"/>
        <v>0</v>
      </c>
      <c r="Z733" s="26">
        <v>-1</v>
      </c>
      <c r="AA733" s="19">
        <v>-2</v>
      </c>
      <c r="AB733" s="26">
        <v>0</v>
      </c>
      <c r="AC733" s="26">
        <v>0</v>
      </c>
      <c r="AD733" s="26">
        <v>1</v>
      </c>
      <c r="AE733" s="26">
        <v>0</v>
      </c>
      <c r="AF733" s="26">
        <v>0</v>
      </c>
      <c r="AG733" s="26">
        <v>0</v>
      </c>
      <c r="AH733" s="26">
        <v>0</v>
      </c>
      <c r="AI733" s="26">
        <v>0</v>
      </c>
      <c r="AJ733" s="18" t="s">
        <v>128</v>
      </c>
      <c r="AK733" s="18" t="s">
        <v>76</v>
      </c>
      <c r="AL733" s="21" t="s">
        <v>1935</v>
      </c>
      <c r="AM733" s="19">
        <f t="shared" si="253"/>
        <v>3</v>
      </c>
      <c r="AN733" s="26">
        <v>1</v>
      </c>
      <c r="AO733" s="26">
        <v>1</v>
      </c>
      <c r="AP733" s="26">
        <v>1</v>
      </c>
      <c r="AQ733" s="26">
        <v>1</v>
      </c>
      <c r="AR733" s="26">
        <v>1</v>
      </c>
      <c r="AS733" s="26">
        <v>0</v>
      </c>
      <c r="AT733" s="19">
        <v>-2</v>
      </c>
      <c r="AU733" s="26">
        <v>-3</v>
      </c>
      <c r="AV733" s="26">
        <v>0</v>
      </c>
      <c r="AW733" s="26">
        <v>0</v>
      </c>
      <c r="AX733" s="19">
        <v>0</v>
      </c>
      <c r="AY733" s="19">
        <v>0</v>
      </c>
      <c r="AZ733" s="26">
        <v>1</v>
      </c>
      <c r="BA733" s="26">
        <v>1</v>
      </c>
      <c r="BB733" s="26">
        <v>-1</v>
      </c>
      <c r="BC733" s="26">
        <v>1</v>
      </c>
      <c r="BD733" s="28"/>
      <c r="BE733" s="20"/>
      <c r="BF733" s="18" t="s">
        <v>1936</v>
      </c>
      <c r="BG733" s="20"/>
      <c r="BH733" s="26"/>
      <c r="BI733" s="26">
        <v>1</v>
      </c>
      <c r="BJ733" s="26">
        <v>0</v>
      </c>
      <c r="BK733" s="26"/>
      <c r="BL733" s="26"/>
      <c r="BM733" s="26"/>
      <c r="BN733" s="20"/>
      <c r="BO733" s="20"/>
    </row>
    <row r="734" spans="1:67" ht="48" hidden="1" x14ac:dyDescent="0.2">
      <c r="A734" s="18" t="s">
        <v>248</v>
      </c>
      <c r="B734" s="20"/>
      <c r="C734" s="21" t="s">
        <v>2153</v>
      </c>
      <c r="D734" s="18" t="s">
        <v>124</v>
      </c>
      <c r="E734" s="18" t="s">
        <v>183</v>
      </c>
      <c r="F734" s="19">
        <v>1</v>
      </c>
      <c r="G734" s="19">
        <v>0</v>
      </c>
      <c r="H734" s="19">
        <v>0</v>
      </c>
      <c r="I734" s="20"/>
      <c r="J734" s="21" t="s">
        <v>1077</v>
      </c>
      <c r="K734" s="43"/>
      <c r="L734" s="21" t="s">
        <v>1938</v>
      </c>
      <c r="M734" s="25"/>
      <c r="N734" s="24">
        <f t="shared" si="249"/>
        <v>1986</v>
      </c>
      <c r="O734" s="25">
        <v>31776</v>
      </c>
      <c r="P734" s="23" t="s">
        <v>75</v>
      </c>
      <c r="Q734" s="23" t="s">
        <v>75</v>
      </c>
      <c r="R734" s="23" t="s">
        <v>75</v>
      </c>
      <c r="S734" s="23" t="s">
        <v>75</v>
      </c>
      <c r="T734" s="23" t="s">
        <v>75</v>
      </c>
      <c r="U734" s="23" t="s">
        <v>75</v>
      </c>
      <c r="V734" s="26">
        <v>1</v>
      </c>
      <c r="W734" s="19">
        <f t="shared" si="250"/>
        <v>0</v>
      </c>
      <c r="X734" s="19">
        <f t="shared" si="251"/>
        <v>0</v>
      </c>
      <c r="Y734" s="19">
        <f t="shared" si="252"/>
        <v>0</v>
      </c>
      <c r="Z734" s="26">
        <v>-1</v>
      </c>
      <c r="AA734" s="19">
        <v>-2</v>
      </c>
      <c r="AB734" s="26">
        <v>0</v>
      </c>
      <c r="AC734" s="26">
        <v>0</v>
      </c>
      <c r="AD734" s="26">
        <v>1</v>
      </c>
      <c r="AE734" s="26">
        <v>0</v>
      </c>
      <c r="AF734" s="26">
        <v>0</v>
      </c>
      <c r="AG734" s="26">
        <v>0</v>
      </c>
      <c r="AH734" s="26">
        <v>0</v>
      </c>
      <c r="AI734" s="26">
        <v>0</v>
      </c>
      <c r="AJ734" s="18" t="s">
        <v>128</v>
      </c>
      <c r="AK734" s="18" t="s">
        <v>76</v>
      </c>
      <c r="AL734" s="21" t="s">
        <v>1935</v>
      </c>
      <c r="AM734" s="19">
        <f t="shared" si="253"/>
        <v>3</v>
      </c>
      <c r="AN734" s="26">
        <v>1</v>
      </c>
      <c r="AO734" s="26">
        <v>1</v>
      </c>
      <c r="AP734" s="26">
        <v>1</v>
      </c>
      <c r="AQ734" s="26">
        <v>1</v>
      </c>
      <c r="AR734" s="26">
        <v>1</v>
      </c>
      <c r="AS734" s="26">
        <v>0</v>
      </c>
      <c r="AT734" s="19">
        <v>-2</v>
      </c>
      <c r="AU734" s="26">
        <v>-3</v>
      </c>
      <c r="AV734" s="26">
        <v>0</v>
      </c>
      <c r="AW734" s="26">
        <v>0</v>
      </c>
      <c r="AX734" s="19">
        <v>0</v>
      </c>
      <c r="AY734" s="19">
        <v>0</v>
      </c>
      <c r="AZ734" s="26">
        <v>1</v>
      </c>
      <c r="BA734" s="26">
        <v>1</v>
      </c>
      <c r="BB734" s="26">
        <v>-1</v>
      </c>
      <c r="BC734" s="26">
        <v>1</v>
      </c>
      <c r="BD734" s="28"/>
      <c r="BE734" s="20"/>
      <c r="BF734" s="18" t="s">
        <v>1936</v>
      </c>
      <c r="BG734" s="20"/>
      <c r="BH734" s="26"/>
      <c r="BI734" s="26">
        <v>1</v>
      </c>
      <c r="BJ734" s="26">
        <v>0</v>
      </c>
      <c r="BK734" s="26"/>
      <c r="BL734" s="26"/>
      <c r="BM734" s="26"/>
      <c r="BN734" s="20"/>
      <c r="BO734" s="20"/>
    </row>
    <row r="735" spans="1:67" ht="64" hidden="1" x14ac:dyDescent="0.2">
      <c r="A735" s="17" t="s">
        <v>78</v>
      </c>
      <c r="B735" s="42"/>
      <c r="C735" s="64" t="s">
        <v>2430</v>
      </c>
      <c r="D735" s="18" t="s">
        <v>409</v>
      </c>
      <c r="E735" s="18" t="s">
        <v>302</v>
      </c>
      <c r="F735" s="19">
        <v>1</v>
      </c>
      <c r="G735" s="19">
        <v>0</v>
      </c>
      <c r="H735" s="19">
        <v>0</v>
      </c>
      <c r="I735" s="20"/>
      <c r="J735" s="21" t="s">
        <v>472</v>
      </c>
      <c r="K735" s="22" t="s">
        <v>2311</v>
      </c>
      <c r="L735" s="18" t="s">
        <v>2312</v>
      </c>
      <c r="M735" s="25"/>
      <c r="N735" s="24">
        <f t="shared" si="249"/>
        <v>1992</v>
      </c>
      <c r="O735" s="25">
        <v>33604</v>
      </c>
      <c r="P735" s="23" t="s">
        <v>75</v>
      </c>
      <c r="Q735" s="23" t="s">
        <v>75</v>
      </c>
      <c r="R735" s="23" t="s">
        <v>75</v>
      </c>
      <c r="S735" s="23" t="s">
        <v>75</v>
      </c>
      <c r="T735" s="23" t="s">
        <v>75</v>
      </c>
      <c r="U735" s="23" t="s">
        <v>75</v>
      </c>
      <c r="V735" s="26">
        <v>1</v>
      </c>
      <c r="W735" s="19">
        <f t="shared" si="250"/>
        <v>0</v>
      </c>
      <c r="X735" s="19">
        <f t="shared" si="251"/>
        <v>0</v>
      </c>
      <c r="Y735" s="19">
        <f t="shared" si="252"/>
        <v>0</v>
      </c>
      <c r="Z735" s="26">
        <v>-1</v>
      </c>
      <c r="AA735" s="19">
        <v>-2</v>
      </c>
      <c r="AB735" s="26">
        <v>0</v>
      </c>
      <c r="AC735" s="26">
        <v>1</v>
      </c>
      <c r="AD735" s="26">
        <v>0</v>
      </c>
      <c r="AE735" s="26">
        <v>0</v>
      </c>
      <c r="AF735" s="26">
        <v>0</v>
      </c>
      <c r="AG735" s="19">
        <v>0</v>
      </c>
      <c r="AH735" s="26">
        <v>1</v>
      </c>
      <c r="AI735" s="26">
        <v>0</v>
      </c>
      <c r="AJ735" s="18" t="s">
        <v>97</v>
      </c>
      <c r="AK735" s="18" t="s">
        <v>77</v>
      </c>
      <c r="AL735" s="21" t="s">
        <v>2313</v>
      </c>
      <c r="AM735" s="19">
        <v>4</v>
      </c>
      <c r="AN735" s="26">
        <v>-1</v>
      </c>
      <c r="AO735" s="26">
        <v>-1</v>
      </c>
      <c r="AP735" s="26">
        <v>-1</v>
      </c>
      <c r="AQ735" s="26">
        <v>-1</v>
      </c>
      <c r="AR735" s="26">
        <v>-1</v>
      </c>
      <c r="AS735" s="26">
        <v>0</v>
      </c>
      <c r="AT735" s="19">
        <v>-2</v>
      </c>
      <c r="AU735" s="26">
        <v>-3</v>
      </c>
      <c r="AV735" s="26">
        <v>0</v>
      </c>
      <c r="AW735" s="26">
        <v>0</v>
      </c>
      <c r="AX735" s="19">
        <v>0</v>
      </c>
      <c r="AY735" s="19">
        <v>0</v>
      </c>
      <c r="AZ735" s="26">
        <v>1</v>
      </c>
      <c r="BA735" s="26">
        <v>1</v>
      </c>
      <c r="BB735" s="26">
        <v>-1</v>
      </c>
      <c r="BC735" s="26">
        <v>-1</v>
      </c>
      <c r="BD735" s="28"/>
      <c r="BE735" s="20"/>
      <c r="BF735" s="26"/>
      <c r="BG735" s="26"/>
      <c r="BH735" s="26"/>
      <c r="BI735" s="26">
        <v>1</v>
      </c>
      <c r="BJ735" s="26">
        <v>-1</v>
      </c>
      <c r="BK735" s="26"/>
      <c r="BL735" s="26"/>
      <c r="BM735" s="26"/>
      <c r="BN735" s="20"/>
      <c r="BO735" s="20"/>
    </row>
    <row r="736" spans="1:67" ht="64" hidden="1" x14ac:dyDescent="0.2">
      <c r="A736" s="17" t="s">
        <v>3373</v>
      </c>
      <c r="B736" s="42"/>
      <c r="C736" s="64" t="s">
        <v>2430</v>
      </c>
      <c r="D736" s="384" t="s">
        <v>2875</v>
      </c>
      <c r="E736" s="384" t="s">
        <v>210</v>
      </c>
      <c r="F736" s="19">
        <v>1</v>
      </c>
      <c r="G736" s="19">
        <v>1</v>
      </c>
      <c r="H736" s="19">
        <v>1</v>
      </c>
      <c r="I736" s="20"/>
      <c r="J736" s="375" t="s">
        <v>472</v>
      </c>
      <c r="K736" s="22"/>
      <c r="L736" s="375" t="s">
        <v>3384</v>
      </c>
      <c r="M736" s="512">
        <v>1992</v>
      </c>
      <c r="N736" s="24">
        <v>2008</v>
      </c>
      <c r="O736" s="508">
        <v>39448</v>
      </c>
      <c r="P736" s="404" t="s">
        <v>75</v>
      </c>
      <c r="Q736" s="404" t="s">
        <v>75</v>
      </c>
      <c r="R736" s="404" t="s">
        <v>75</v>
      </c>
      <c r="S736" s="404" t="s">
        <v>75</v>
      </c>
      <c r="T736" s="404" t="s">
        <v>75</v>
      </c>
      <c r="U736" s="404" t="s">
        <v>75</v>
      </c>
      <c r="V736" s="19">
        <v>1</v>
      </c>
      <c r="W736" s="19">
        <v>0</v>
      </c>
      <c r="X736" s="19">
        <v>0</v>
      </c>
      <c r="Y736" s="19">
        <v>0</v>
      </c>
      <c r="Z736" s="19">
        <v>-1</v>
      </c>
      <c r="AA736" s="19">
        <v>-2</v>
      </c>
      <c r="AB736" s="26">
        <v>0</v>
      </c>
      <c r="AC736" s="26">
        <v>0</v>
      </c>
      <c r="AD736" s="68">
        <v>1</v>
      </c>
      <c r="AE736" s="26">
        <v>0</v>
      </c>
      <c r="AF736" s="26">
        <v>0</v>
      </c>
      <c r="AG736" s="19">
        <v>0</v>
      </c>
      <c r="AH736" s="26">
        <v>-1</v>
      </c>
      <c r="AI736" s="19">
        <v>0</v>
      </c>
      <c r="AJ736" s="384" t="s">
        <v>97</v>
      </c>
      <c r="AK736" s="384" t="s">
        <v>139</v>
      </c>
      <c r="AL736" s="375" t="s">
        <v>3603</v>
      </c>
      <c r="AM736" s="19">
        <v>5</v>
      </c>
      <c r="AN736" s="26">
        <v>-2</v>
      </c>
      <c r="AO736" s="26">
        <v>-2</v>
      </c>
      <c r="AP736" s="26">
        <v>-2</v>
      </c>
      <c r="AQ736" s="26">
        <v>-2</v>
      </c>
      <c r="AR736" s="26">
        <v>-2</v>
      </c>
      <c r="AS736" s="26">
        <v>0</v>
      </c>
      <c r="AT736" s="19">
        <v>-2</v>
      </c>
      <c r="AU736" s="26">
        <v>-3</v>
      </c>
      <c r="AV736" s="26">
        <v>0</v>
      </c>
      <c r="AW736" s="26">
        <v>0</v>
      </c>
      <c r="AX736" s="19">
        <v>0</v>
      </c>
      <c r="AY736" s="19">
        <v>0</v>
      </c>
      <c r="AZ736" s="26">
        <v>-1</v>
      </c>
      <c r="BA736" s="26">
        <v>-1</v>
      </c>
      <c r="BB736" s="26">
        <v>-1</v>
      </c>
      <c r="BC736" s="26">
        <v>-1</v>
      </c>
      <c r="BD736" s="28"/>
      <c r="BE736" s="20"/>
      <c r="BF736" s="26"/>
      <c r="BG736" s="26"/>
      <c r="BH736" s="26"/>
      <c r="BI736" s="26"/>
      <c r="BJ736" s="26"/>
      <c r="BK736" s="26"/>
      <c r="BL736" s="26"/>
      <c r="BM736" s="26"/>
      <c r="BN736" s="20"/>
      <c r="BO736" s="20"/>
    </row>
    <row r="737" spans="1:67" ht="64" hidden="1" x14ac:dyDescent="0.2">
      <c r="A737" s="64" t="s">
        <v>3373</v>
      </c>
      <c r="B737" s="17"/>
      <c r="C737" s="64" t="s">
        <v>2430</v>
      </c>
      <c r="D737" s="384" t="s">
        <v>153</v>
      </c>
      <c r="E737" s="384" t="s">
        <v>210</v>
      </c>
      <c r="F737" s="19">
        <v>1</v>
      </c>
      <c r="G737" s="19">
        <v>1</v>
      </c>
      <c r="H737" s="19">
        <v>1</v>
      </c>
      <c r="I737" s="20"/>
      <c r="J737" s="375" t="s">
        <v>3378</v>
      </c>
      <c r="K737" s="46"/>
      <c r="L737" s="375" t="s">
        <v>3379</v>
      </c>
      <c r="M737" s="25"/>
      <c r="N737" s="24">
        <v>2017</v>
      </c>
      <c r="O737" s="25">
        <v>42736</v>
      </c>
      <c r="P737" s="23" t="s">
        <v>75</v>
      </c>
      <c r="Q737" s="23" t="s">
        <v>75</v>
      </c>
      <c r="R737" s="23" t="s">
        <v>75</v>
      </c>
      <c r="S737" s="23" t="s">
        <v>75</v>
      </c>
      <c r="T737" s="23" t="s">
        <v>75</v>
      </c>
      <c r="U737" s="23" t="s">
        <v>75</v>
      </c>
      <c r="V737" s="19">
        <v>1</v>
      </c>
      <c r="W737" s="19">
        <v>0</v>
      </c>
      <c r="X737" s="19">
        <v>0</v>
      </c>
      <c r="Y737" s="19">
        <v>0</v>
      </c>
      <c r="Z737" s="19">
        <v>-1</v>
      </c>
      <c r="AA737" s="19">
        <v>-2</v>
      </c>
      <c r="AB737" s="19"/>
      <c r="AC737" s="19"/>
      <c r="AD737" s="19"/>
      <c r="AE737" s="19"/>
      <c r="AF737" s="19"/>
      <c r="AG737" s="19">
        <v>1</v>
      </c>
      <c r="AH737" s="26">
        <v>-1</v>
      </c>
      <c r="AI737" s="26">
        <v>0</v>
      </c>
      <c r="AJ737" s="384" t="s">
        <v>134</v>
      </c>
      <c r="AK737" s="384" t="s">
        <v>139</v>
      </c>
      <c r="AL737" s="375" t="s">
        <v>3380</v>
      </c>
      <c r="AM737" s="19"/>
      <c r="AN737" s="19"/>
      <c r="AO737" s="19"/>
      <c r="AP737" s="19"/>
      <c r="AQ737" s="19"/>
      <c r="AR737" s="19"/>
      <c r="AS737" s="19"/>
      <c r="AT737" s="19"/>
      <c r="AU737" s="26"/>
      <c r="AV737" s="19"/>
      <c r="AW737" s="26"/>
      <c r="AX737" s="19"/>
      <c r="AY737" s="19"/>
      <c r="AZ737" s="19"/>
      <c r="BA737" s="19"/>
      <c r="BB737" s="19"/>
      <c r="BC737" s="19"/>
      <c r="BD737" s="28"/>
      <c r="BE737" s="20"/>
      <c r="BF737" s="20"/>
      <c r="BG737" s="20"/>
      <c r="BH737" s="20"/>
      <c r="BI737" s="20"/>
      <c r="BJ737" s="19"/>
      <c r="BK737" s="20"/>
      <c r="BL737" s="20"/>
      <c r="BM737" s="20"/>
      <c r="BN737" s="20"/>
      <c r="BO737" s="20"/>
    </row>
    <row r="738" spans="1:67" ht="64" hidden="1" x14ac:dyDescent="0.2">
      <c r="A738" s="17" t="s">
        <v>78</v>
      </c>
      <c r="B738" s="42"/>
      <c r="C738" s="64" t="s">
        <v>2431</v>
      </c>
      <c r="D738" s="18" t="s">
        <v>409</v>
      </c>
      <c r="E738" s="18" t="s">
        <v>302</v>
      </c>
      <c r="F738" s="19">
        <v>1</v>
      </c>
      <c r="G738" s="19">
        <v>0</v>
      </c>
      <c r="H738" s="19">
        <v>0</v>
      </c>
      <c r="I738" s="20"/>
      <c r="J738" s="21" t="s">
        <v>472</v>
      </c>
      <c r="K738" s="22" t="s">
        <v>2311</v>
      </c>
      <c r="L738" s="18" t="s">
        <v>2312</v>
      </c>
      <c r="M738" s="25"/>
      <c r="N738" s="24">
        <f>YEAR(IF(AND(O738&lt;&gt;"NA",O738&lt;&gt;""),O738,IF(AND(P738&lt;&gt;"NA",P738&lt;&gt;""),P738,IF(AND(Q738&lt;&gt;"NA",Q738&lt;&gt;""),Q738,IF(AND(R738&lt;&gt;"NA",R738&lt;&gt;""),R738,S738)))))</f>
        <v>1992</v>
      </c>
      <c r="O738" s="25">
        <v>33604</v>
      </c>
      <c r="P738" s="23" t="s">
        <v>75</v>
      </c>
      <c r="Q738" s="23" t="s">
        <v>75</v>
      </c>
      <c r="R738" s="23" t="s">
        <v>75</v>
      </c>
      <c r="S738" s="23" t="s">
        <v>75</v>
      </c>
      <c r="T738" s="23" t="s">
        <v>75</v>
      </c>
      <c r="U738" s="23" t="s">
        <v>75</v>
      </c>
      <c r="V738" s="26">
        <v>1</v>
      </c>
      <c r="W738" s="19">
        <f>IF(OR(AND(Q738&lt;&gt;"NA",Q738&lt;&gt;""),AND(S738&lt;&gt;"NA",S738&lt;&gt;""),AND(T738&lt;&gt;"NA",T738&lt;&gt;"")),1,0)</f>
        <v>0</v>
      </c>
      <c r="X738" s="19">
        <f>IF(OR(AND(S738&lt;&gt;"NA",S738&lt;&gt;""),Y738=1),1,0)</f>
        <v>0</v>
      </c>
      <c r="Y738" s="19">
        <f>IF(AND(T738&lt;&gt;"NA",T738&lt;&gt;""),1,0)</f>
        <v>0</v>
      </c>
      <c r="Z738" s="26">
        <v>-1</v>
      </c>
      <c r="AA738" s="19">
        <v>-2</v>
      </c>
      <c r="AB738" s="26">
        <v>0</v>
      </c>
      <c r="AC738" s="26">
        <v>1</v>
      </c>
      <c r="AD738" s="26">
        <v>0</v>
      </c>
      <c r="AE738" s="26">
        <v>0</v>
      </c>
      <c r="AF738" s="26">
        <v>0</v>
      </c>
      <c r="AG738" s="19">
        <v>0</v>
      </c>
      <c r="AH738" s="26">
        <v>1</v>
      </c>
      <c r="AI738" s="26">
        <v>0</v>
      </c>
      <c r="AJ738" s="18" t="s">
        <v>97</v>
      </c>
      <c r="AK738" s="18" t="s">
        <v>77</v>
      </c>
      <c r="AL738" s="21" t="s">
        <v>2313</v>
      </c>
      <c r="AM738" s="19">
        <v>4</v>
      </c>
      <c r="AN738" s="26">
        <v>-1</v>
      </c>
      <c r="AO738" s="26">
        <v>-1</v>
      </c>
      <c r="AP738" s="26">
        <v>-1</v>
      </c>
      <c r="AQ738" s="26">
        <v>-1</v>
      </c>
      <c r="AR738" s="26">
        <v>-1</v>
      </c>
      <c r="AS738" s="26">
        <v>0</v>
      </c>
      <c r="AT738" s="19">
        <v>-2</v>
      </c>
      <c r="AU738" s="26">
        <v>-3</v>
      </c>
      <c r="AV738" s="26">
        <v>0</v>
      </c>
      <c r="AW738" s="26">
        <v>0</v>
      </c>
      <c r="AX738" s="19">
        <v>0</v>
      </c>
      <c r="AY738" s="19">
        <v>0</v>
      </c>
      <c r="AZ738" s="26">
        <v>1</v>
      </c>
      <c r="BA738" s="26">
        <v>1</v>
      </c>
      <c r="BB738" s="26">
        <v>-1</v>
      </c>
      <c r="BC738" s="26">
        <v>-1</v>
      </c>
      <c r="BD738" s="28"/>
      <c r="BE738" s="20"/>
      <c r="BF738" s="26"/>
      <c r="BG738" s="26"/>
      <c r="BH738" s="26"/>
      <c r="BI738" s="26">
        <v>1</v>
      </c>
      <c r="BJ738" s="26">
        <v>-1</v>
      </c>
      <c r="BK738" s="26"/>
      <c r="BL738" s="26"/>
      <c r="BM738" s="26"/>
      <c r="BN738" s="20"/>
      <c r="BO738" s="20"/>
    </row>
    <row r="739" spans="1:67" ht="64" hidden="1" x14ac:dyDescent="0.2">
      <c r="A739" s="407" t="s">
        <v>3373</v>
      </c>
      <c r="B739" s="410"/>
      <c r="C739" s="409" t="s">
        <v>2431</v>
      </c>
      <c r="D739" s="411" t="s">
        <v>2875</v>
      </c>
      <c r="E739" s="411" t="s">
        <v>210</v>
      </c>
      <c r="F739" s="19">
        <v>1</v>
      </c>
      <c r="G739" s="19">
        <v>1</v>
      </c>
      <c r="H739" s="19">
        <v>1</v>
      </c>
      <c r="I739" s="413"/>
      <c r="J739" s="417" t="s">
        <v>472</v>
      </c>
      <c r="K739" s="419"/>
      <c r="L739" s="417" t="s">
        <v>3384</v>
      </c>
      <c r="M739" s="512">
        <v>1992</v>
      </c>
      <c r="N739" s="425">
        <v>2008</v>
      </c>
      <c r="O739" s="509">
        <v>39448</v>
      </c>
      <c r="P739" s="404" t="s">
        <v>75</v>
      </c>
      <c r="Q739" s="404" t="s">
        <v>75</v>
      </c>
      <c r="R739" s="404" t="s">
        <v>75</v>
      </c>
      <c r="S739" s="404" t="s">
        <v>75</v>
      </c>
      <c r="T739" s="404" t="s">
        <v>75</v>
      </c>
      <c r="U739" s="404" t="s">
        <v>75</v>
      </c>
      <c r="V739" s="19">
        <v>1</v>
      </c>
      <c r="W739" s="19">
        <v>0</v>
      </c>
      <c r="X739" s="19">
        <v>0</v>
      </c>
      <c r="Y739" s="19">
        <v>0</v>
      </c>
      <c r="Z739" s="19">
        <v>-1</v>
      </c>
      <c r="AA739" s="19">
        <v>-2</v>
      </c>
      <c r="AB739" s="26">
        <v>0</v>
      </c>
      <c r="AC739" s="26">
        <v>0</v>
      </c>
      <c r="AD739" s="68">
        <v>1</v>
      </c>
      <c r="AE739" s="26">
        <v>0</v>
      </c>
      <c r="AF739" s="26">
        <v>0</v>
      </c>
      <c r="AG739" s="19">
        <v>0</v>
      </c>
      <c r="AH739" s="26">
        <v>-1</v>
      </c>
      <c r="AI739" s="19">
        <v>0</v>
      </c>
      <c r="AJ739" s="411" t="s">
        <v>97</v>
      </c>
      <c r="AK739" s="411" t="s">
        <v>139</v>
      </c>
      <c r="AL739" s="375" t="s">
        <v>3603</v>
      </c>
      <c r="AM739" s="19">
        <v>5</v>
      </c>
      <c r="AN739" s="26">
        <v>-2</v>
      </c>
      <c r="AO739" s="26">
        <v>-2</v>
      </c>
      <c r="AP739" s="26">
        <v>-2</v>
      </c>
      <c r="AQ739" s="26">
        <v>-2</v>
      </c>
      <c r="AR739" s="26">
        <v>-2</v>
      </c>
      <c r="AS739" s="26">
        <v>0</v>
      </c>
      <c r="AT739" s="19">
        <v>-2</v>
      </c>
      <c r="AU739" s="26">
        <v>-3</v>
      </c>
      <c r="AV739" s="26">
        <v>0</v>
      </c>
      <c r="AW739" s="26">
        <v>0</v>
      </c>
      <c r="AX739" s="19">
        <v>0</v>
      </c>
      <c r="AY739" s="19">
        <v>0</v>
      </c>
      <c r="AZ739" s="26">
        <v>-1</v>
      </c>
      <c r="BA739" s="26">
        <v>-1</v>
      </c>
      <c r="BB739" s="26">
        <v>-1</v>
      </c>
      <c r="BC739" s="26">
        <v>-1</v>
      </c>
      <c r="BD739" s="434"/>
      <c r="BE739" s="413"/>
      <c r="BF739" s="428"/>
      <c r="BG739" s="428"/>
      <c r="BH739" s="428"/>
      <c r="BI739" s="428"/>
      <c r="BJ739" s="428"/>
      <c r="BK739" s="428"/>
      <c r="BL739" s="428"/>
      <c r="BM739" s="428"/>
      <c r="BN739" s="413"/>
      <c r="BO739" s="413"/>
    </row>
    <row r="740" spans="1:67" ht="64" hidden="1" x14ac:dyDescent="0.2">
      <c r="A740" s="17" t="s">
        <v>78</v>
      </c>
      <c r="B740" s="42"/>
      <c r="C740" s="64" t="s">
        <v>2432</v>
      </c>
      <c r="D740" s="18" t="s">
        <v>409</v>
      </c>
      <c r="E740" s="18" t="s">
        <v>302</v>
      </c>
      <c r="F740" s="19">
        <v>1</v>
      </c>
      <c r="G740" s="19">
        <v>0</v>
      </c>
      <c r="H740" s="19">
        <v>0</v>
      </c>
      <c r="I740" s="20"/>
      <c r="J740" s="21" t="s">
        <v>472</v>
      </c>
      <c r="K740" s="22" t="s">
        <v>2311</v>
      </c>
      <c r="L740" s="18" t="s">
        <v>2312</v>
      </c>
      <c r="M740" s="25"/>
      <c r="N740" s="24">
        <f>YEAR(IF(AND(O740&lt;&gt;"NA",O740&lt;&gt;""),O740,IF(AND(P740&lt;&gt;"NA",P740&lt;&gt;""),P740,IF(AND(Q740&lt;&gt;"NA",Q740&lt;&gt;""),Q740,IF(AND(R740&lt;&gt;"NA",R740&lt;&gt;""),R740,S740)))))</f>
        <v>1992</v>
      </c>
      <c r="O740" s="25">
        <v>33604</v>
      </c>
      <c r="P740" s="23" t="s">
        <v>75</v>
      </c>
      <c r="Q740" s="23" t="s">
        <v>75</v>
      </c>
      <c r="R740" s="23" t="s">
        <v>75</v>
      </c>
      <c r="S740" s="23" t="s">
        <v>75</v>
      </c>
      <c r="T740" s="23" t="s">
        <v>75</v>
      </c>
      <c r="U740" s="23" t="s">
        <v>75</v>
      </c>
      <c r="V740" s="26">
        <v>1</v>
      </c>
      <c r="W740" s="19">
        <f>IF(OR(AND(Q740&lt;&gt;"NA",Q740&lt;&gt;""),AND(S740&lt;&gt;"NA",S740&lt;&gt;""),AND(T740&lt;&gt;"NA",T740&lt;&gt;"")),1,0)</f>
        <v>0</v>
      </c>
      <c r="X740" s="19">
        <f>IF(OR(AND(S740&lt;&gt;"NA",S740&lt;&gt;""),Y740=1),1,0)</f>
        <v>0</v>
      </c>
      <c r="Y740" s="19">
        <f>IF(AND(T740&lt;&gt;"NA",T740&lt;&gt;""),1,0)</f>
        <v>0</v>
      </c>
      <c r="Z740" s="26">
        <v>-1</v>
      </c>
      <c r="AA740" s="19">
        <v>-2</v>
      </c>
      <c r="AB740" s="26">
        <v>0</v>
      </c>
      <c r="AC740" s="26">
        <v>1</v>
      </c>
      <c r="AD740" s="26">
        <v>0</v>
      </c>
      <c r="AE740" s="26">
        <v>0</v>
      </c>
      <c r="AF740" s="26">
        <v>0</v>
      </c>
      <c r="AG740" s="19">
        <v>0</v>
      </c>
      <c r="AH740" s="26">
        <v>1</v>
      </c>
      <c r="AI740" s="26">
        <v>0</v>
      </c>
      <c r="AJ740" s="18" t="s">
        <v>97</v>
      </c>
      <c r="AK740" s="18" t="s">
        <v>77</v>
      </c>
      <c r="AL740" s="21" t="s">
        <v>2313</v>
      </c>
      <c r="AM740" s="19">
        <v>4</v>
      </c>
      <c r="AN740" s="26">
        <v>-1</v>
      </c>
      <c r="AO740" s="26">
        <v>-1</v>
      </c>
      <c r="AP740" s="26">
        <v>-1</v>
      </c>
      <c r="AQ740" s="26">
        <v>-1</v>
      </c>
      <c r="AR740" s="26">
        <v>-1</v>
      </c>
      <c r="AS740" s="26">
        <v>0</v>
      </c>
      <c r="AT740" s="19">
        <v>-2</v>
      </c>
      <c r="AU740" s="26">
        <v>-3</v>
      </c>
      <c r="AV740" s="26">
        <v>0</v>
      </c>
      <c r="AW740" s="26">
        <v>0</v>
      </c>
      <c r="AX740" s="19">
        <v>0</v>
      </c>
      <c r="AY740" s="19">
        <v>0</v>
      </c>
      <c r="AZ740" s="26">
        <v>1</v>
      </c>
      <c r="BA740" s="26">
        <v>1</v>
      </c>
      <c r="BB740" s="26">
        <v>-1</v>
      </c>
      <c r="BC740" s="26">
        <v>-1</v>
      </c>
      <c r="BD740" s="28"/>
      <c r="BE740" s="20"/>
      <c r="BF740" s="26"/>
      <c r="BG740" s="26"/>
      <c r="BH740" s="26"/>
      <c r="BI740" s="26">
        <v>1</v>
      </c>
      <c r="BJ740" s="26">
        <v>-1</v>
      </c>
      <c r="BK740" s="26"/>
      <c r="BL740" s="26"/>
      <c r="BM740" s="26"/>
      <c r="BN740" s="20"/>
      <c r="BO740" s="20"/>
    </row>
    <row r="741" spans="1:67" ht="64" hidden="1" x14ac:dyDescent="0.2">
      <c r="A741" s="407" t="s">
        <v>3373</v>
      </c>
      <c r="B741" s="410"/>
      <c r="C741" s="409" t="s">
        <v>2432</v>
      </c>
      <c r="D741" s="411" t="s">
        <v>2875</v>
      </c>
      <c r="E741" s="411" t="s">
        <v>210</v>
      </c>
      <c r="F741" s="19">
        <v>1</v>
      </c>
      <c r="G741" s="19">
        <v>1</v>
      </c>
      <c r="H741" s="19">
        <v>1</v>
      </c>
      <c r="I741" s="413"/>
      <c r="J741" s="417" t="s">
        <v>472</v>
      </c>
      <c r="K741" s="419"/>
      <c r="L741" s="417" t="s">
        <v>3384</v>
      </c>
      <c r="M741" s="512">
        <v>1992</v>
      </c>
      <c r="N741" s="425">
        <v>2008</v>
      </c>
      <c r="O741" s="509">
        <v>39448</v>
      </c>
      <c r="P741" s="404" t="s">
        <v>75</v>
      </c>
      <c r="Q741" s="404" t="s">
        <v>75</v>
      </c>
      <c r="R741" s="404" t="s">
        <v>75</v>
      </c>
      <c r="S741" s="404" t="s">
        <v>75</v>
      </c>
      <c r="T741" s="404" t="s">
        <v>75</v>
      </c>
      <c r="U741" s="404" t="s">
        <v>75</v>
      </c>
      <c r="V741" s="19">
        <v>1</v>
      </c>
      <c r="W741" s="19">
        <v>0</v>
      </c>
      <c r="X741" s="19">
        <v>0</v>
      </c>
      <c r="Y741" s="19">
        <v>0</v>
      </c>
      <c r="Z741" s="19">
        <v>-1</v>
      </c>
      <c r="AA741" s="19">
        <v>-2</v>
      </c>
      <c r="AB741" s="26">
        <v>0</v>
      </c>
      <c r="AC741" s="26">
        <v>0</v>
      </c>
      <c r="AD741" s="68">
        <v>1</v>
      </c>
      <c r="AE741" s="26">
        <v>0</v>
      </c>
      <c r="AF741" s="26">
        <v>0</v>
      </c>
      <c r="AG741" s="19">
        <v>0</v>
      </c>
      <c r="AH741" s="26">
        <v>-1</v>
      </c>
      <c r="AI741" s="19">
        <v>0</v>
      </c>
      <c r="AJ741" s="411" t="s">
        <v>97</v>
      </c>
      <c r="AK741" s="411" t="s">
        <v>139</v>
      </c>
      <c r="AL741" s="375" t="s">
        <v>3603</v>
      </c>
      <c r="AM741" s="19">
        <v>5</v>
      </c>
      <c r="AN741" s="26">
        <v>-2</v>
      </c>
      <c r="AO741" s="26">
        <v>-2</v>
      </c>
      <c r="AP741" s="26">
        <v>-2</v>
      </c>
      <c r="AQ741" s="26">
        <v>-2</v>
      </c>
      <c r="AR741" s="26">
        <v>-2</v>
      </c>
      <c r="AS741" s="26">
        <v>0</v>
      </c>
      <c r="AT741" s="19">
        <v>-2</v>
      </c>
      <c r="AU741" s="26">
        <v>-3</v>
      </c>
      <c r="AV741" s="26">
        <v>0</v>
      </c>
      <c r="AW741" s="26">
        <v>0</v>
      </c>
      <c r="AX741" s="19">
        <v>0</v>
      </c>
      <c r="AY741" s="19">
        <v>0</v>
      </c>
      <c r="AZ741" s="26">
        <v>-1</v>
      </c>
      <c r="BA741" s="26">
        <v>-1</v>
      </c>
      <c r="BB741" s="26">
        <v>-1</v>
      </c>
      <c r="BC741" s="26">
        <v>-1</v>
      </c>
      <c r="BD741" s="434"/>
      <c r="BE741" s="413"/>
      <c r="BF741" s="428"/>
      <c r="BG741" s="428"/>
      <c r="BH741" s="428"/>
      <c r="BI741" s="428"/>
      <c r="BJ741" s="428"/>
      <c r="BK741" s="428"/>
      <c r="BL741" s="428"/>
      <c r="BM741" s="428"/>
      <c r="BN741" s="413"/>
      <c r="BO741" s="413"/>
    </row>
    <row r="742" spans="1:67" ht="64" hidden="1" x14ac:dyDescent="0.2">
      <c r="A742" s="17" t="s">
        <v>78</v>
      </c>
      <c r="B742" s="42"/>
      <c r="C742" s="64" t="s">
        <v>2433</v>
      </c>
      <c r="D742" s="18" t="s">
        <v>409</v>
      </c>
      <c r="E742" s="18" t="s">
        <v>302</v>
      </c>
      <c r="F742" s="19">
        <v>1</v>
      </c>
      <c r="G742" s="19">
        <v>0</v>
      </c>
      <c r="H742" s="19">
        <v>0</v>
      </c>
      <c r="I742" s="20"/>
      <c r="J742" s="21" t="s">
        <v>472</v>
      </c>
      <c r="K742" s="22" t="s">
        <v>2311</v>
      </c>
      <c r="L742" s="18" t="s">
        <v>2312</v>
      </c>
      <c r="M742" s="25"/>
      <c r="N742" s="24">
        <f>YEAR(IF(AND(O742&lt;&gt;"NA",O742&lt;&gt;""),O742,IF(AND(P742&lt;&gt;"NA",P742&lt;&gt;""),P742,IF(AND(Q742&lt;&gt;"NA",Q742&lt;&gt;""),Q742,IF(AND(R742&lt;&gt;"NA",R742&lt;&gt;""),R742,S742)))))</f>
        <v>1992</v>
      </c>
      <c r="O742" s="25">
        <v>33604</v>
      </c>
      <c r="P742" s="23" t="s">
        <v>75</v>
      </c>
      <c r="Q742" s="23" t="s">
        <v>75</v>
      </c>
      <c r="R742" s="23" t="s">
        <v>75</v>
      </c>
      <c r="S742" s="23" t="s">
        <v>75</v>
      </c>
      <c r="T742" s="23" t="s">
        <v>75</v>
      </c>
      <c r="U742" s="23" t="s">
        <v>75</v>
      </c>
      <c r="V742" s="26">
        <v>1</v>
      </c>
      <c r="W742" s="19">
        <f>IF(OR(AND(Q742&lt;&gt;"NA",Q742&lt;&gt;""),AND(S742&lt;&gt;"NA",S742&lt;&gt;""),AND(T742&lt;&gt;"NA",T742&lt;&gt;"")),1,0)</f>
        <v>0</v>
      </c>
      <c r="X742" s="19">
        <f>IF(OR(AND(S742&lt;&gt;"NA",S742&lt;&gt;""),Y742=1),1,0)</f>
        <v>0</v>
      </c>
      <c r="Y742" s="19">
        <f>IF(AND(T742&lt;&gt;"NA",T742&lt;&gt;""),1,0)</f>
        <v>0</v>
      </c>
      <c r="Z742" s="26">
        <v>-1</v>
      </c>
      <c r="AA742" s="19">
        <v>-2</v>
      </c>
      <c r="AB742" s="26">
        <v>0</v>
      </c>
      <c r="AC742" s="26">
        <v>1</v>
      </c>
      <c r="AD742" s="26">
        <v>0</v>
      </c>
      <c r="AE742" s="26">
        <v>0</v>
      </c>
      <c r="AF742" s="26">
        <v>0</v>
      </c>
      <c r="AG742" s="19">
        <v>0</v>
      </c>
      <c r="AH742" s="26">
        <v>1</v>
      </c>
      <c r="AI742" s="26">
        <v>0</v>
      </c>
      <c r="AJ742" s="18" t="s">
        <v>97</v>
      </c>
      <c r="AK742" s="18" t="s">
        <v>77</v>
      </c>
      <c r="AL742" s="21" t="s">
        <v>2313</v>
      </c>
      <c r="AM742" s="19">
        <v>4</v>
      </c>
      <c r="AN742" s="26">
        <v>-1</v>
      </c>
      <c r="AO742" s="26">
        <v>-1</v>
      </c>
      <c r="AP742" s="26">
        <v>-1</v>
      </c>
      <c r="AQ742" s="26">
        <v>-1</v>
      </c>
      <c r="AR742" s="26">
        <v>-1</v>
      </c>
      <c r="AS742" s="26">
        <v>0</v>
      </c>
      <c r="AT742" s="19">
        <v>-2</v>
      </c>
      <c r="AU742" s="26">
        <v>-3</v>
      </c>
      <c r="AV742" s="26">
        <v>0</v>
      </c>
      <c r="AW742" s="26">
        <v>0</v>
      </c>
      <c r="AX742" s="19">
        <v>0</v>
      </c>
      <c r="AY742" s="19">
        <v>0</v>
      </c>
      <c r="AZ742" s="26">
        <v>1</v>
      </c>
      <c r="BA742" s="26">
        <v>1</v>
      </c>
      <c r="BB742" s="26">
        <v>-1</v>
      </c>
      <c r="BC742" s="26">
        <v>-1</v>
      </c>
      <c r="BD742" s="28"/>
      <c r="BE742" s="20"/>
      <c r="BF742" s="26"/>
      <c r="BG742" s="26"/>
      <c r="BH742" s="26"/>
      <c r="BI742" s="26">
        <v>1</v>
      </c>
      <c r="BJ742" s="26">
        <v>-1</v>
      </c>
      <c r="BK742" s="26"/>
      <c r="BL742" s="26"/>
      <c r="BM742" s="26"/>
      <c r="BN742" s="20"/>
      <c r="BO742" s="20"/>
    </row>
    <row r="743" spans="1:67" ht="64" hidden="1" x14ac:dyDescent="0.2">
      <c r="A743" s="407" t="s">
        <v>3373</v>
      </c>
      <c r="B743" s="410"/>
      <c r="C743" s="409" t="s">
        <v>2433</v>
      </c>
      <c r="D743" s="411" t="s">
        <v>2875</v>
      </c>
      <c r="E743" s="411" t="s">
        <v>210</v>
      </c>
      <c r="F743" s="19">
        <v>1</v>
      </c>
      <c r="G743" s="19">
        <v>1</v>
      </c>
      <c r="H743" s="19">
        <v>1</v>
      </c>
      <c r="I743" s="413"/>
      <c r="J743" s="417" t="s">
        <v>472</v>
      </c>
      <c r="K743" s="419"/>
      <c r="L743" s="417" t="s">
        <v>3384</v>
      </c>
      <c r="M743" s="512">
        <v>1992</v>
      </c>
      <c r="N743" s="425">
        <v>2008</v>
      </c>
      <c r="O743" s="509">
        <v>39448</v>
      </c>
      <c r="P743" s="404" t="s">
        <v>75</v>
      </c>
      <c r="Q743" s="404" t="s">
        <v>75</v>
      </c>
      <c r="R743" s="404" t="s">
        <v>75</v>
      </c>
      <c r="S743" s="404" t="s">
        <v>75</v>
      </c>
      <c r="T743" s="404" t="s">
        <v>75</v>
      </c>
      <c r="U743" s="404" t="s">
        <v>75</v>
      </c>
      <c r="V743" s="19">
        <v>1</v>
      </c>
      <c r="W743" s="19">
        <v>0</v>
      </c>
      <c r="X743" s="19">
        <v>0</v>
      </c>
      <c r="Y743" s="19">
        <v>0</v>
      </c>
      <c r="Z743" s="19">
        <v>-1</v>
      </c>
      <c r="AA743" s="19">
        <v>-2</v>
      </c>
      <c r="AB743" s="26">
        <v>0</v>
      </c>
      <c r="AC743" s="26">
        <v>0</v>
      </c>
      <c r="AD743" s="68">
        <v>1</v>
      </c>
      <c r="AE743" s="26">
        <v>0</v>
      </c>
      <c r="AF743" s="26">
        <v>0</v>
      </c>
      <c r="AG743" s="19">
        <v>0</v>
      </c>
      <c r="AH743" s="26">
        <v>-1</v>
      </c>
      <c r="AI743" s="19">
        <v>0</v>
      </c>
      <c r="AJ743" s="411" t="s">
        <v>97</v>
      </c>
      <c r="AK743" s="411" t="s">
        <v>139</v>
      </c>
      <c r="AL743" s="375" t="s">
        <v>3603</v>
      </c>
      <c r="AM743" s="19">
        <v>5</v>
      </c>
      <c r="AN743" s="26">
        <v>-2</v>
      </c>
      <c r="AO743" s="26">
        <v>-2</v>
      </c>
      <c r="AP743" s="26">
        <v>-2</v>
      </c>
      <c r="AQ743" s="26">
        <v>-2</v>
      </c>
      <c r="AR743" s="26">
        <v>-2</v>
      </c>
      <c r="AS743" s="26">
        <v>0</v>
      </c>
      <c r="AT743" s="19">
        <v>-2</v>
      </c>
      <c r="AU743" s="26">
        <v>-3</v>
      </c>
      <c r="AV743" s="26">
        <v>0</v>
      </c>
      <c r="AW743" s="26">
        <v>0</v>
      </c>
      <c r="AX743" s="19">
        <v>0</v>
      </c>
      <c r="AY743" s="19">
        <v>0</v>
      </c>
      <c r="AZ743" s="26">
        <v>-1</v>
      </c>
      <c r="BA743" s="26">
        <v>-1</v>
      </c>
      <c r="BB743" s="26">
        <v>-1</v>
      </c>
      <c r="BC743" s="26">
        <v>-1</v>
      </c>
      <c r="BD743" s="434"/>
      <c r="BE743" s="413"/>
      <c r="BF743" s="428"/>
      <c r="BG743" s="428"/>
      <c r="BH743" s="428"/>
      <c r="BI743" s="428"/>
      <c r="BJ743" s="428"/>
      <c r="BK743" s="428"/>
      <c r="BL743" s="428"/>
      <c r="BM743" s="428"/>
      <c r="BN743" s="413"/>
      <c r="BO743" s="413"/>
    </row>
    <row r="744" spans="1:67" ht="64" hidden="1" x14ac:dyDescent="0.2">
      <c r="A744" s="17" t="s">
        <v>78</v>
      </c>
      <c r="B744" s="42"/>
      <c r="C744" s="64" t="s">
        <v>2434</v>
      </c>
      <c r="D744" s="18" t="s">
        <v>409</v>
      </c>
      <c r="E744" s="18" t="s">
        <v>302</v>
      </c>
      <c r="F744" s="19">
        <v>1</v>
      </c>
      <c r="G744" s="19">
        <v>0</v>
      </c>
      <c r="H744" s="19">
        <v>0</v>
      </c>
      <c r="I744" s="20"/>
      <c r="J744" s="21" t="s">
        <v>472</v>
      </c>
      <c r="K744" s="22" t="s">
        <v>2311</v>
      </c>
      <c r="L744" s="18" t="s">
        <v>2312</v>
      </c>
      <c r="M744" s="25"/>
      <c r="N744" s="24">
        <f>YEAR(IF(AND(O744&lt;&gt;"NA",O744&lt;&gt;""),O744,IF(AND(P744&lt;&gt;"NA",P744&lt;&gt;""),P744,IF(AND(Q744&lt;&gt;"NA",Q744&lt;&gt;""),Q744,IF(AND(R744&lt;&gt;"NA",R744&lt;&gt;""),R744,S744)))))</f>
        <v>1992</v>
      </c>
      <c r="O744" s="25">
        <v>33604</v>
      </c>
      <c r="P744" s="23" t="s">
        <v>75</v>
      </c>
      <c r="Q744" s="23" t="s">
        <v>75</v>
      </c>
      <c r="R744" s="23" t="s">
        <v>75</v>
      </c>
      <c r="S744" s="23" t="s">
        <v>75</v>
      </c>
      <c r="T744" s="23" t="s">
        <v>75</v>
      </c>
      <c r="U744" s="23" t="s">
        <v>75</v>
      </c>
      <c r="V744" s="26">
        <v>1</v>
      </c>
      <c r="W744" s="19">
        <f>IF(OR(AND(Q744&lt;&gt;"NA",Q744&lt;&gt;""),AND(S744&lt;&gt;"NA",S744&lt;&gt;""),AND(T744&lt;&gt;"NA",T744&lt;&gt;"")),1,0)</f>
        <v>0</v>
      </c>
      <c r="X744" s="19">
        <f>IF(OR(AND(S744&lt;&gt;"NA",S744&lt;&gt;""),Y744=1),1,0)</f>
        <v>0</v>
      </c>
      <c r="Y744" s="19">
        <f>IF(AND(T744&lt;&gt;"NA",T744&lt;&gt;""),1,0)</f>
        <v>0</v>
      </c>
      <c r="Z744" s="26">
        <v>-1</v>
      </c>
      <c r="AA744" s="19">
        <v>-2</v>
      </c>
      <c r="AB744" s="26">
        <v>0</v>
      </c>
      <c r="AC744" s="26">
        <v>1</v>
      </c>
      <c r="AD744" s="26">
        <v>0</v>
      </c>
      <c r="AE744" s="26">
        <v>0</v>
      </c>
      <c r="AF744" s="26">
        <v>0</v>
      </c>
      <c r="AG744" s="19">
        <v>0</v>
      </c>
      <c r="AH744" s="26">
        <v>1</v>
      </c>
      <c r="AI744" s="26">
        <v>0</v>
      </c>
      <c r="AJ744" s="18" t="s">
        <v>97</v>
      </c>
      <c r="AK744" s="18" t="s">
        <v>77</v>
      </c>
      <c r="AL744" s="21" t="s">
        <v>2313</v>
      </c>
      <c r="AM744" s="19">
        <v>4</v>
      </c>
      <c r="AN744" s="26">
        <v>-1</v>
      </c>
      <c r="AO744" s="26">
        <v>-1</v>
      </c>
      <c r="AP744" s="26">
        <v>-1</v>
      </c>
      <c r="AQ744" s="26">
        <v>-1</v>
      </c>
      <c r="AR744" s="26">
        <v>-1</v>
      </c>
      <c r="AS744" s="26">
        <v>0</v>
      </c>
      <c r="AT744" s="19">
        <v>-2</v>
      </c>
      <c r="AU744" s="26">
        <v>-3</v>
      </c>
      <c r="AV744" s="26">
        <v>0</v>
      </c>
      <c r="AW744" s="26">
        <v>0</v>
      </c>
      <c r="AX744" s="19">
        <v>0</v>
      </c>
      <c r="AY744" s="19">
        <v>0</v>
      </c>
      <c r="AZ744" s="26">
        <v>1</v>
      </c>
      <c r="BA744" s="26">
        <v>1</v>
      </c>
      <c r="BB744" s="26">
        <v>-1</v>
      </c>
      <c r="BC744" s="26">
        <v>-1</v>
      </c>
      <c r="BD744" s="28"/>
      <c r="BE744" s="20"/>
      <c r="BF744" s="26"/>
      <c r="BG744" s="26"/>
      <c r="BH744" s="26"/>
      <c r="BI744" s="26">
        <v>1</v>
      </c>
      <c r="BJ744" s="26">
        <v>-1</v>
      </c>
      <c r="BK744" s="26"/>
      <c r="BL744" s="26"/>
      <c r="BM744" s="26"/>
      <c r="BN744" s="20"/>
      <c r="BO744" s="20"/>
    </row>
    <row r="745" spans="1:67" ht="64" hidden="1" x14ac:dyDescent="0.2">
      <c r="A745" s="407" t="s">
        <v>3373</v>
      </c>
      <c r="B745" s="410"/>
      <c r="C745" s="409" t="s">
        <v>2434</v>
      </c>
      <c r="D745" s="411" t="s">
        <v>2875</v>
      </c>
      <c r="E745" s="411" t="s">
        <v>210</v>
      </c>
      <c r="F745" s="19">
        <v>1</v>
      </c>
      <c r="G745" s="19">
        <v>1</v>
      </c>
      <c r="H745" s="19">
        <v>1</v>
      </c>
      <c r="I745" s="413"/>
      <c r="J745" s="417" t="s">
        <v>472</v>
      </c>
      <c r="K745" s="419"/>
      <c r="L745" s="417" t="s">
        <v>3384</v>
      </c>
      <c r="M745" s="512">
        <v>1992</v>
      </c>
      <c r="N745" s="425">
        <v>2008</v>
      </c>
      <c r="O745" s="509">
        <v>39448</v>
      </c>
      <c r="P745" s="404" t="s">
        <v>75</v>
      </c>
      <c r="Q745" s="404" t="s">
        <v>75</v>
      </c>
      <c r="R745" s="404" t="s">
        <v>75</v>
      </c>
      <c r="S745" s="404" t="s">
        <v>75</v>
      </c>
      <c r="T745" s="404" t="s">
        <v>75</v>
      </c>
      <c r="U745" s="404" t="s">
        <v>75</v>
      </c>
      <c r="V745" s="19">
        <v>1</v>
      </c>
      <c r="W745" s="19">
        <v>0</v>
      </c>
      <c r="X745" s="19">
        <v>0</v>
      </c>
      <c r="Y745" s="19">
        <v>0</v>
      </c>
      <c r="Z745" s="19">
        <v>-1</v>
      </c>
      <c r="AA745" s="19">
        <v>-2</v>
      </c>
      <c r="AB745" s="26">
        <v>0</v>
      </c>
      <c r="AC745" s="26">
        <v>0</v>
      </c>
      <c r="AD745" s="68">
        <v>1</v>
      </c>
      <c r="AE745" s="26">
        <v>0</v>
      </c>
      <c r="AF745" s="26">
        <v>0</v>
      </c>
      <c r="AG745" s="19">
        <v>0</v>
      </c>
      <c r="AH745" s="26">
        <v>-1</v>
      </c>
      <c r="AI745" s="19">
        <v>0</v>
      </c>
      <c r="AJ745" s="411" t="s">
        <v>97</v>
      </c>
      <c r="AK745" s="411" t="s">
        <v>139</v>
      </c>
      <c r="AL745" s="375" t="s">
        <v>3603</v>
      </c>
      <c r="AM745" s="19">
        <v>5</v>
      </c>
      <c r="AN745" s="26">
        <v>-2</v>
      </c>
      <c r="AO745" s="26">
        <v>-2</v>
      </c>
      <c r="AP745" s="26">
        <v>-2</v>
      </c>
      <c r="AQ745" s="26">
        <v>-2</v>
      </c>
      <c r="AR745" s="26">
        <v>-2</v>
      </c>
      <c r="AS745" s="26">
        <v>0</v>
      </c>
      <c r="AT745" s="19">
        <v>-2</v>
      </c>
      <c r="AU745" s="26">
        <v>-3</v>
      </c>
      <c r="AV745" s="26">
        <v>0</v>
      </c>
      <c r="AW745" s="26">
        <v>0</v>
      </c>
      <c r="AX745" s="19">
        <v>0</v>
      </c>
      <c r="AY745" s="19">
        <v>0</v>
      </c>
      <c r="AZ745" s="26">
        <v>-1</v>
      </c>
      <c r="BA745" s="26">
        <v>-1</v>
      </c>
      <c r="BB745" s="26">
        <v>-1</v>
      </c>
      <c r="BC745" s="26">
        <v>-1</v>
      </c>
      <c r="BD745" s="434"/>
      <c r="BE745" s="413"/>
      <c r="BF745" s="428"/>
      <c r="BG745" s="428"/>
      <c r="BH745" s="428"/>
      <c r="BI745" s="428"/>
      <c r="BJ745" s="428"/>
      <c r="BK745" s="428"/>
      <c r="BL745" s="428"/>
      <c r="BM745" s="428"/>
      <c r="BN745" s="413"/>
      <c r="BO745" s="413"/>
    </row>
    <row r="746" spans="1:67" ht="64" hidden="1" x14ac:dyDescent="0.2">
      <c r="A746" s="17" t="s">
        <v>78</v>
      </c>
      <c r="B746" s="42"/>
      <c r="C746" s="64" t="s">
        <v>2435</v>
      </c>
      <c r="D746" s="18" t="s">
        <v>409</v>
      </c>
      <c r="E746" s="18" t="s">
        <v>302</v>
      </c>
      <c r="F746" s="19">
        <v>1</v>
      </c>
      <c r="G746" s="19">
        <v>0</v>
      </c>
      <c r="H746" s="19">
        <v>0</v>
      </c>
      <c r="I746" s="20"/>
      <c r="J746" s="21" t="s">
        <v>472</v>
      </c>
      <c r="K746" s="22" t="s">
        <v>2311</v>
      </c>
      <c r="L746" s="18" t="s">
        <v>2312</v>
      </c>
      <c r="M746" s="25"/>
      <c r="N746" s="24">
        <f>YEAR(IF(AND(O746&lt;&gt;"NA",O746&lt;&gt;""),O746,IF(AND(P746&lt;&gt;"NA",P746&lt;&gt;""),P746,IF(AND(Q746&lt;&gt;"NA",Q746&lt;&gt;""),Q746,IF(AND(R746&lt;&gt;"NA",R746&lt;&gt;""),R746,S746)))))</f>
        <v>1992</v>
      </c>
      <c r="O746" s="25">
        <v>33604</v>
      </c>
      <c r="P746" s="23" t="s">
        <v>75</v>
      </c>
      <c r="Q746" s="23" t="s">
        <v>75</v>
      </c>
      <c r="R746" s="23" t="s">
        <v>75</v>
      </c>
      <c r="S746" s="23" t="s">
        <v>75</v>
      </c>
      <c r="T746" s="23" t="s">
        <v>75</v>
      </c>
      <c r="U746" s="23" t="s">
        <v>75</v>
      </c>
      <c r="V746" s="26">
        <v>1</v>
      </c>
      <c r="W746" s="19">
        <f>IF(OR(AND(Q746&lt;&gt;"NA",Q746&lt;&gt;""),AND(S746&lt;&gt;"NA",S746&lt;&gt;""),AND(T746&lt;&gt;"NA",T746&lt;&gt;"")),1,0)</f>
        <v>0</v>
      </c>
      <c r="X746" s="19">
        <f>IF(OR(AND(S746&lt;&gt;"NA",S746&lt;&gt;""),Y746=1),1,0)</f>
        <v>0</v>
      </c>
      <c r="Y746" s="19">
        <f>IF(AND(T746&lt;&gt;"NA",T746&lt;&gt;""),1,0)</f>
        <v>0</v>
      </c>
      <c r="Z746" s="26">
        <v>-1</v>
      </c>
      <c r="AA746" s="19">
        <v>-2</v>
      </c>
      <c r="AB746" s="26">
        <v>0</v>
      </c>
      <c r="AC746" s="26">
        <v>1</v>
      </c>
      <c r="AD746" s="26">
        <v>0</v>
      </c>
      <c r="AE746" s="26">
        <v>0</v>
      </c>
      <c r="AF746" s="26">
        <v>0</v>
      </c>
      <c r="AG746" s="19">
        <v>0</v>
      </c>
      <c r="AH746" s="26">
        <v>1</v>
      </c>
      <c r="AI746" s="26">
        <v>0</v>
      </c>
      <c r="AJ746" s="18" t="s">
        <v>97</v>
      </c>
      <c r="AK746" s="18" t="s">
        <v>77</v>
      </c>
      <c r="AL746" s="21" t="s">
        <v>2313</v>
      </c>
      <c r="AM746" s="19">
        <v>4</v>
      </c>
      <c r="AN746" s="26">
        <v>-1</v>
      </c>
      <c r="AO746" s="26">
        <v>-1</v>
      </c>
      <c r="AP746" s="26">
        <v>-1</v>
      </c>
      <c r="AQ746" s="26">
        <v>-1</v>
      </c>
      <c r="AR746" s="26">
        <v>-1</v>
      </c>
      <c r="AS746" s="26">
        <v>0</v>
      </c>
      <c r="AT746" s="19">
        <v>-2</v>
      </c>
      <c r="AU746" s="26">
        <v>-3</v>
      </c>
      <c r="AV746" s="26">
        <v>0</v>
      </c>
      <c r="AW746" s="26">
        <v>0</v>
      </c>
      <c r="AX746" s="19">
        <v>0</v>
      </c>
      <c r="AY746" s="19">
        <v>0</v>
      </c>
      <c r="AZ746" s="26">
        <v>1</v>
      </c>
      <c r="BA746" s="26">
        <v>1</v>
      </c>
      <c r="BB746" s="26">
        <v>-1</v>
      </c>
      <c r="BC746" s="26">
        <v>-1</v>
      </c>
      <c r="BD746" s="28"/>
      <c r="BE746" s="20"/>
      <c r="BF746" s="26"/>
      <c r="BG746" s="26"/>
      <c r="BH746" s="26"/>
      <c r="BI746" s="26">
        <v>1</v>
      </c>
      <c r="BJ746" s="26">
        <v>-1</v>
      </c>
      <c r="BK746" s="26"/>
      <c r="BL746" s="26"/>
      <c r="BM746" s="26"/>
      <c r="BN746" s="20"/>
      <c r="BO746" s="20"/>
    </row>
    <row r="747" spans="1:67" ht="64" hidden="1" x14ac:dyDescent="0.2">
      <c r="A747" s="407" t="s">
        <v>3373</v>
      </c>
      <c r="B747" s="410"/>
      <c r="C747" s="409" t="s">
        <v>2435</v>
      </c>
      <c r="D747" s="411" t="s">
        <v>2875</v>
      </c>
      <c r="E747" s="411" t="s">
        <v>210</v>
      </c>
      <c r="F747" s="19">
        <v>1</v>
      </c>
      <c r="G747" s="19">
        <v>1</v>
      </c>
      <c r="H747" s="19">
        <v>1</v>
      </c>
      <c r="I747" s="413"/>
      <c r="J747" s="417" t="s">
        <v>472</v>
      </c>
      <c r="K747" s="419"/>
      <c r="L747" s="417" t="s">
        <v>3384</v>
      </c>
      <c r="M747" s="512">
        <v>1992</v>
      </c>
      <c r="N747" s="425">
        <v>2008</v>
      </c>
      <c r="O747" s="509">
        <v>39448</v>
      </c>
      <c r="P747" s="404" t="s">
        <v>75</v>
      </c>
      <c r="Q747" s="404" t="s">
        <v>75</v>
      </c>
      <c r="R747" s="404" t="s">
        <v>75</v>
      </c>
      <c r="S747" s="404" t="s">
        <v>75</v>
      </c>
      <c r="T747" s="404" t="s">
        <v>75</v>
      </c>
      <c r="U747" s="404" t="s">
        <v>75</v>
      </c>
      <c r="V747" s="19">
        <v>1</v>
      </c>
      <c r="W747" s="19">
        <v>0</v>
      </c>
      <c r="X747" s="19">
        <v>0</v>
      </c>
      <c r="Y747" s="19">
        <v>0</v>
      </c>
      <c r="Z747" s="19">
        <v>-1</v>
      </c>
      <c r="AA747" s="19">
        <v>-2</v>
      </c>
      <c r="AB747" s="26">
        <v>0</v>
      </c>
      <c r="AC747" s="26">
        <v>0</v>
      </c>
      <c r="AD747" s="68">
        <v>1</v>
      </c>
      <c r="AE747" s="26">
        <v>0</v>
      </c>
      <c r="AF747" s="26">
        <v>0</v>
      </c>
      <c r="AG747" s="19">
        <v>0</v>
      </c>
      <c r="AH747" s="26">
        <v>-1</v>
      </c>
      <c r="AI747" s="19">
        <v>0</v>
      </c>
      <c r="AJ747" s="411" t="s">
        <v>97</v>
      </c>
      <c r="AK747" s="411" t="s">
        <v>139</v>
      </c>
      <c r="AL747" s="375" t="s">
        <v>3603</v>
      </c>
      <c r="AM747" s="19">
        <v>5</v>
      </c>
      <c r="AN747" s="26">
        <v>-2</v>
      </c>
      <c r="AO747" s="26">
        <v>-2</v>
      </c>
      <c r="AP747" s="26">
        <v>-2</v>
      </c>
      <c r="AQ747" s="26">
        <v>-2</v>
      </c>
      <c r="AR747" s="26">
        <v>-2</v>
      </c>
      <c r="AS747" s="26">
        <v>0</v>
      </c>
      <c r="AT747" s="19">
        <v>-2</v>
      </c>
      <c r="AU747" s="26">
        <v>-3</v>
      </c>
      <c r="AV747" s="26">
        <v>0</v>
      </c>
      <c r="AW747" s="26">
        <v>0</v>
      </c>
      <c r="AX747" s="19">
        <v>0</v>
      </c>
      <c r="AY747" s="19">
        <v>0</v>
      </c>
      <c r="AZ747" s="26">
        <v>-1</v>
      </c>
      <c r="BA747" s="26">
        <v>-1</v>
      </c>
      <c r="BB747" s="26">
        <v>-1</v>
      </c>
      <c r="BC747" s="26">
        <v>-1</v>
      </c>
      <c r="BD747" s="434"/>
      <c r="BE747" s="413"/>
      <c r="BF747" s="428"/>
      <c r="BG747" s="428"/>
      <c r="BH747" s="428"/>
      <c r="BI747" s="428"/>
      <c r="BJ747" s="428"/>
      <c r="BK747" s="428"/>
      <c r="BL747" s="428"/>
      <c r="BM747" s="428"/>
      <c r="BN747" s="413"/>
      <c r="BO747" s="413"/>
    </row>
    <row r="748" spans="1:67" ht="64" hidden="1" x14ac:dyDescent="0.2">
      <c r="A748" s="17" t="s">
        <v>78</v>
      </c>
      <c r="B748" s="42"/>
      <c r="C748" s="64" t="s">
        <v>2436</v>
      </c>
      <c r="D748" s="18" t="s">
        <v>409</v>
      </c>
      <c r="E748" s="18" t="s">
        <v>302</v>
      </c>
      <c r="F748" s="19">
        <v>1</v>
      </c>
      <c r="G748" s="19">
        <v>0</v>
      </c>
      <c r="H748" s="19">
        <v>0</v>
      </c>
      <c r="I748" s="20"/>
      <c r="J748" s="21" t="s">
        <v>472</v>
      </c>
      <c r="K748" s="22" t="s">
        <v>2311</v>
      </c>
      <c r="L748" s="18" t="s">
        <v>2312</v>
      </c>
      <c r="M748" s="25"/>
      <c r="N748" s="24">
        <f>YEAR(IF(AND(O748&lt;&gt;"NA",O748&lt;&gt;""),O748,IF(AND(P748&lt;&gt;"NA",P748&lt;&gt;""),P748,IF(AND(Q748&lt;&gt;"NA",Q748&lt;&gt;""),Q748,IF(AND(R748&lt;&gt;"NA",R748&lt;&gt;""),R748,S748)))))</f>
        <v>1992</v>
      </c>
      <c r="O748" s="25">
        <v>33604</v>
      </c>
      <c r="P748" s="23" t="s">
        <v>75</v>
      </c>
      <c r="Q748" s="23" t="s">
        <v>75</v>
      </c>
      <c r="R748" s="23" t="s">
        <v>75</v>
      </c>
      <c r="S748" s="23" t="s">
        <v>75</v>
      </c>
      <c r="T748" s="23" t="s">
        <v>75</v>
      </c>
      <c r="U748" s="23" t="s">
        <v>75</v>
      </c>
      <c r="V748" s="26">
        <v>1</v>
      </c>
      <c r="W748" s="19">
        <f>IF(OR(AND(Q748&lt;&gt;"NA",Q748&lt;&gt;""),AND(S748&lt;&gt;"NA",S748&lt;&gt;""),AND(T748&lt;&gt;"NA",T748&lt;&gt;"")),1,0)</f>
        <v>0</v>
      </c>
      <c r="X748" s="19">
        <f>IF(OR(AND(S748&lt;&gt;"NA",S748&lt;&gt;""),Y748=1),1,0)</f>
        <v>0</v>
      </c>
      <c r="Y748" s="19">
        <f>IF(AND(T748&lt;&gt;"NA",T748&lt;&gt;""),1,0)</f>
        <v>0</v>
      </c>
      <c r="Z748" s="26">
        <v>-1</v>
      </c>
      <c r="AA748" s="19">
        <v>-2</v>
      </c>
      <c r="AB748" s="26">
        <v>0</v>
      </c>
      <c r="AC748" s="26">
        <v>1</v>
      </c>
      <c r="AD748" s="26">
        <v>0</v>
      </c>
      <c r="AE748" s="26">
        <v>0</v>
      </c>
      <c r="AF748" s="26">
        <v>0</v>
      </c>
      <c r="AG748" s="19">
        <v>0</v>
      </c>
      <c r="AH748" s="26">
        <v>1</v>
      </c>
      <c r="AI748" s="26">
        <v>0</v>
      </c>
      <c r="AJ748" s="18" t="s">
        <v>97</v>
      </c>
      <c r="AK748" s="18" t="s">
        <v>77</v>
      </c>
      <c r="AL748" s="21" t="s">
        <v>2313</v>
      </c>
      <c r="AM748" s="19">
        <v>4</v>
      </c>
      <c r="AN748" s="26">
        <v>-1</v>
      </c>
      <c r="AO748" s="26">
        <v>-1</v>
      </c>
      <c r="AP748" s="26">
        <v>-1</v>
      </c>
      <c r="AQ748" s="26">
        <v>-1</v>
      </c>
      <c r="AR748" s="26">
        <v>-1</v>
      </c>
      <c r="AS748" s="26">
        <v>0</v>
      </c>
      <c r="AT748" s="19">
        <v>-2</v>
      </c>
      <c r="AU748" s="26">
        <v>-3</v>
      </c>
      <c r="AV748" s="26">
        <v>0</v>
      </c>
      <c r="AW748" s="26">
        <v>0</v>
      </c>
      <c r="AX748" s="19">
        <v>0</v>
      </c>
      <c r="AY748" s="19">
        <v>0</v>
      </c>
      <c r="AZ748" s="26">
        <v>1</v>
      </c>
      <c r="BA748" s="26">
        <v>1</v>
      </c>
      <c r="BB748" s="26">
        <v>-1</v>
      </c>
      <c r="BC748" s="26">
        <v>-1</v>
      </c>
      <c r="BD748" s="28"/>
      <c r="BE748" s="20"/>
      <c r="BF748" s="26"/>
      <c r="BG748" s="26"/>
      <c r="BH748" s="26"/>
      <c r="BI748" s="26">
        <v>1</v>
      </c>
      <c r="BJ748" s="26">
        <v>-1</v>
      </c>
      <c r="BK748" s="26"/>
      <c r="BL748" s="26"/>
      <c r="BM748" s="26"/>
      <c r="BN748" s="20"/>
      <c r="BO748" s="20"/>
    </row>
    <row r="749" spans="1:67" ht="64" hidden="1" x14ac:dyDescent="0.2">
      <c r="A749" s="407" t="s">
        <v>3373</v>
      </c>
      <c r="B749" s="410"/>
      <c r="C749" s="409" t="s">
        <v>2436</v>
      </c>
      <c r="D749" s="411" t="s">
        <v>2875</v>
      </c>
      <c r="E749" s="411" t="s">
        <v>210</v>
      </c>
      <c r="F749" s="19">
        <v>1</v>
      </c>
      <c r="G749" s="19">
        <v>1</v>
      </c>
      <c r="H749" s="19">
        <v>1</v>
      </c>
      <c r="I749" s="413"/>
      <c r="J749" s="417" t="s">
        <v>472</v>
      </c>
      <c r="K749" s="419"/>
      <c r="L749" s="417" t="s">
        <v>3384</v>
      </c>
      <c r="M749" s="512">
        <v>1992</v>
      </c>
      <c r="N749" s="425">
        <v>2008</v>
      </c>
      <c r="O749" s="509">
        <v>39448</v>
      </c>
      <c r="P749" s="404" t="s">
        <v>75</v>
      </c>
      <c r="Q749" s="404" t="s">
        <v>75</v>
      </c>
      <c r="R749" s="404" t="s">
        <v>75</v>
      </c>
      <c r="S749" s="404" t="s">
        <v>75</v>
      </c>
      <c r="T749" s="404" t="s">
        <v>75</v>
      </c>
      <c r="U749" s="404" t="s">
        <v>75</v>
      </c>
      <c r="V749" s="19">
        <v>1</v>
      </c>
      <c r="W749" s="19">
        <v>0</v>
      </c>
      <c r="X749" s="19">
        <v>0</v>
      </c>
      <c r="Y749" s="19">
        <v>0</v>
      </c>
      <c r="Z749" s="19">
        <v>-1</v>
      </c>
      <c r="AA749" s="19">
        <v>-2</v>
      </c>
      <c r="AB749" s="26">
        <v>0</v>
      </c>
      <c r="AC749" s="26">
        <v>0</v>
      </c>
      <c r="AD749" s="68">
        <v>1</v>
      </c>
      <c r="AE749" s="26">
        <v>0</v>
      </c>
      <c r="AF749" s="26">
        <v>0</v>
      </c>
      <c r="AG749" s="19">
        <v>0</v>
      </c>
      <c r="AH749" s="26">
        <v>-1</v>
      </c>
      <c r="AI749" s="19">
        <v>0</v>
      </c>
      <c r="AJ749" s="411" t="s">
        <v>97</v>
      </c>
      <c r="AK749" s="411" t="s">
        <v>139</v>
      </c>
      <c r="AL749" s="375" t="s">
        <v>3603</v>
      </c>
      <c r="AM749" s="19">
        <v>5</v>
      </c>
      <c r="AN749" s="26">
        <v>-2</v>
      </c>
      <c r="AO749" s="26">
        <v>-2</v>
      </c>
      <c r="AP749" s="26">
        <v>-2</v>
      </c>
      <c r="AQ749" s="26">
        <v>-2</v>
      </c>
      <c r="AR749" s="26">
        <v>-2</v>
      </c>
      <c r="AS749" s="26">
        <v>0</v>
      </c>
      <c r="AT749" s="19">
        <v>-2</v>
      </c>
      <c r="AU749" s="26">
        <v>-3</v>
      </c>
      <c r="AV749" s="26">
        <v>0</v>
      </c>
      <c r="AW749" s="26">
        <v>0</v>
      </c>
      <c r="AX749" s="19">
        <v>0</v>
      </c>
      <c r="AY749" s="19">
        <v>0</v>
      </c>
      <c r="AZ749" s="26">
        <v>-1</v>
      </c>
      <c r="BA749" s="26">
        <v>-1</v>
      </c>
      <c r="BB749" s="26">
        <v>-1</v>
      </c>
      <c r="BC749" s="26">
        <v>-1</v>
      </c>
      <c r="BD749" s="434"/>
      <c r="BE749" s="413"/>
      <c r="BF749" s="428"/>
      <c r="BG749" s="428"/>
      <c r="BH749" s="428"/>
      <c r="BI749" s="428"/>
      <c r="BJ749" s="428"/>
      <c r="BK749" s="428"/>
      <c r="BL749" s="428"/>
      <c r="BM749" s="428"/>
      <c r="BN749" s="413"/>
      <c r="BO749" s="413"/>
    </row>
    <row r="750" spans="1:67" ht="64" hidden="1" x14ac:dyDescent="0.2">
      <c r="A750" s="17" t="s">
        <v>78</v>
      </c>
      <c r="B750" s="42"/>
      <c r="C750" s="64" t="s">
        <v>2437</v>
      </c>
      <c r="D750" s="18" t="s">
        <v>409</v>
      </c>
      <c r="E750" s="18" t="s">
        <v>302</v>
      </c>
      <c r="F750" s="19">
        <v>1</v>
      </c>
      <c r="G750" s="19">
        <v>0</v>
      </c>
      <c r="H750" s="19">
        <v>0</v>
      </c>
      <c r="I750" s="20"/>
      <c r="J750" s="21" t="s">
        <v>472</v>
      </c>
      <c r="K750" s="22" t="s">
        <v>2311</v>
      </c>
      <c r="L750" s="18" t="s">
        <v>2312</v>
      </c>
      <c r="M750" s="25"/>
      <c r="N750" s="24">
        <f>YEAR(IF(AND(O750&lt;&gt;"NA",O750&lt;&gt;""),O750,IF(AND(P750&lt;&gt;"NA",P750&lt;&gt;""),P750,IF(AND(Q750&lt;&gt;"NA",Q750&lt;&gt;""),Q750,IF(AND(R750&lt;&gt;"NA",R750&lt;&gt;""),R750,S750)))))</f>
        <v>1992</v>
      </c>
      <c r="O750" s="25">
        <v>33604</v>
      </c>
      <c r="P750" s="23" t="s">
        <v>75</v>
      </c>
      <c r="Q750" s="23" t="s">
        <v>75</v>
      </c>
      <c r="R750" s="23" t="s">
        <v>75</v>
      </c>
      <c r="S750" s="23" t="s">
        <v>75</v>
      </c>
      <c r="T750" s="23" t="s">
        <v>75</v>
      </c>
      <c r="U750" s="23" t="s">
        <v>75</v>
      </c>
      <c r="V750" s="26">
        <v>1</v>
      </c>
      <c r="W750" s="19">
        <f>IF(OR(AND(Q750&lt;&gt;"NA",Q750&lt;&gt;""),AND(S750&lt;&gt;"NA",S750&lt;&gt;""),AND(T750&lt;&gt;"NA",T750&lt;&gt;"")),1,0)</f>
        <v>0</v>
      </c>
      <c r="X750" s="19">
        <f>IF(OR(AND(S750&lt;&gt;"NA",S750&lt;&gt;""),Y750=1),1,0)</f>
        <v>0</v>
      </c>
      <c r="Y750" s="19">
        <f>IF(AND(T750&lt;&gt;"NA",T750&lt;&gt;""),1,0)</f>
        <v>0</v>
      </c>
      <c r="Z750" s="26">
        <v>-1</v>
      </c>
      <c r="AA750" s="19">
        <v>-2</v>
      </c>
      <c r="AB750" s="26">
        <v>0</v>
      </c>
      <c r="AC750" s="26">
        <v>1</v>
      </c>
      <c r="AD750" s="26">
        <v>0</v>
      </c>
      <c r="AE750" s="26">
        <v>0</v>
      </c>
      <c r="AF750" s="26">
        <v>0</v>
      </c>
      <c r="AG750" s="19">
        <v>0</v>
      </c>
      <c r="AH750" s="26">
        <v>1</v>
      </c>
      <c r="AI750" s="26">
        <v>0</v>
      </c>
      <c r="AJ750" s="18" t="s">
        <v>97</v>
      </c>
      <c r="AK750" s="18" t="s">
        <v>77</v>
      </c>
      <c r="AL750" s="21" t="s">
        <v>2313</v>
      </c>
      <c r="AM750" s="19">
        <v>4</v>
      </c>
      <c r="AN750" s="26">
        <v>-1</v>
      </c>
      <c r="AO750" s="26">
        <v>-1</v>
      </c>
      <c r="AP750" s="26">
        <v>-1</v>
      </c>
      <c r="AQ750" s="26">
        <v>-1</v>
      </c>
      <c r="AR750" s="26">
        <v>-1</v>
      </c>
      <c r="AS750" s="26">
        <v>0</v>
      </c>
      <c r="AT750" s="19">
        <v>-2</v>
      </c>
      <c r="AU750" s="26">
        <v>-3</v>
      </c>
      <c r="AV750" s="26">
        <v>0</v>
      </c>
      <c r="AW750" s="26">
        <v>0</v>
      </c>
      <c r="AX750" s="19">
        <v>0</v>
      </c>
      <c r="AY750" s="19">
        <v>0</v>
      </c>
      <c r="AZ750" s="26">
        <v>1</v>
      </c>
      <c r="BA750" s="26">
        <v>1</v>
      </c>
      <c r="BB750" s="26">
        <v>-1</v>
      </c>
      <c r="BC750" s="26">
        <v>-1</v>
      </c>
      <c r="BD750" s="28"/>
      <c r="BE750" s="20"/>
      <c r="BF750" s="26"/>
      <c r="BG750" s="26"/>
      <c r="BH750" s="26"/>
      <c r="BI750" s="26">
        <v>1</v>
      </c>
      <c r="BJ750" s="26">
        <v>-1</v>
      </c>
      <c r="BK750" s="26"/>
      <c r="BL750" s="26"/>
      <c r="BM750" s="26"/>
      <c r="BN750" s="20"/>
      <c r="BO750" s="20"/>
    </row>
    <row r="751" spans="1:67" ht="64" hidden="1" x14ac:dyDescent="0.2">
      <c r="A751" s="407" t="s">
        <v>3373</v>
      </c>
      <c r="B751" s="410"/>
      <c r="C751" s="409" t="s">
        <v>2437</v>
      </c>
      <c r="D751" s="411" t="s">
        <v>2875</v>
      </c>
      <c r="E751" s="411" t="s">
        <v>210</v>
      </c>
      <c r="F751" s="19">
        <v>1</v>
      </c>
      <c r="G751" s="19">
        <v>1</v>
      </c>
      <c r="H751" s="19">
        <v>1</v>
      </c>
      <c r="I751" s="413"/>
      <c r="J751" s="417" t="s">
        <v>472</v>
      </c>
      <c r="K751" s="419"/>
      <c r="L751" s="417" t="s">
        <v>3384</v>
      </c>
      <c r="M751" s="512">
        <v>1992</v>
      </c>
      <c r="N751" s="425">
        <v>2008</v>
      </c>
      <c r="O751" s="509">
        <v>39448</v>
      </c>
      <c r="P751" s="404" t="s">
        <v>75</v>
      </c>
      <c r="Q751" s="404" t="s">
        <v>75</v>
      </c>
      <c r="R751" s="404" t="s">
        <v>75</v>
      </c>
      <c r="S751" s="404" t="s">
        <v>75</v>
      </c>
      <c r="T751" s="404" t="s">
        <v>75</v>
      </c>
      <c r="U751" s="404" t="s">
        <v>75</v>
      </c>
      <c r="V751" s="19">
        <v>1</v>
      </c>
      <c r="W751" s="19">
        <v>0</v>
      </c>
      <c r="X751" s="19">
        <v>0</v>
      </c>
      <c r="Y751" s="19">
        <v>0</v>
      </c>
      <c r="Z751" s="19">
        <v>-1</v>
      </c>
      <c r="AA751" s="19">
        <v>-2</v>
      </c>
      <c r="AB751" s="26">
        <v>0</v>
      </c>
      <c r="AC751" s="26">
        <v>0</v>
      </c>
      <c r="AD751" s="68">
        <v>1</v>
      </c>
      <c r="AE751" s="26">
        <v>0</v>
      </c>
      <c r="AF751" s="26">
        <v>0</v>
      </c>
      <c r="AG751" s="19">
        <v>0</v>
      </c>
      <c r="AH751" s="26">
        <v>-1</v>
      </c>
      <c r="AI751" s="19">
        <v>0</v>
      </c>
      <c r="AJ751" s="411" t="s">
        <v>97</v>
      </c>
      <c r="AK751" s="411" t="s">
        <v>139</v>
      </c>
      <c r="AL751" s="375" t="s">
        <v>3603</v>
      </c>
      <c r="AM751" s="19">
        <v>5</v>
      </c>
      <c r="AN751" s="26">
        <v>-2</v>
      </c>
      <c r="AO751" s="26">
        <v>-2</v>
      </c>
      <c r="AP751" s="26">
        <v>-2</v>
      </c>
      <c r="AQ751" s="26">
        <v>-2</v>
      </c>
      <c r="AR751" s="26">
        <v>-2</v>
      </c>
      <c r="AS751" s="26">
        <v>0</v>
      </c>
      <c r="AT751" s="19">
        <v>-2</v>
      </c>
      <c r="AU751" s="26">
        <v>-3</v>
      </c>
      <c r="AV751" s="26">
        <v>0</v>
      </c>
      <c r="AW751" s="26">
        <v>0</v>
      </c>
      <c r="AX751" s="19">
        <v>0</v>
      </c>
      <c r="AY751" s="19">
        <v>0</v>
      </c>
      <c r="AZ751" s="26">
        <v>-1</v>
      </c>
      <c r="BA751" s="26">
        <v>-1</v>
      </c>
      <c r="BB751" s="26">
        <v>-1</v>
      </c>
      <c r="BC751" s="26">
        <v>-1</v>
      </c>
      <c r="BD751" s="434"/>
      <c r="BE751" s="413"/>
      <c r="BF751" s="428"/>
      <c r="BG751" s="428"/>
      <c r="BH751" s="428"/>
      <c r="BI751" s="428"/>
      <c r="BJ751" s="428"/>
      <c r="BK751" s="428"/>
      <c r="BL751" s="428"/>
      <c r="BM751" s="428"/>
      <c r="BN751" s="413"/>
      <c r="BO751" s="413"/>
    </row>
    <row r="752" spans="1:67" ht="64" hidden="1" x14ac:dyDescent="0.2">
      <c r="A752" s="17" t="s">
        <v>78</v>
      </c>
      <c r="B752" s="42"/>
      <c r="C752" s="64" t="s">
        <v>2438</v>
      </c>
      <c r="D752" s="18" t="s">
        <v>409</v>
      </c>
      <c r="E752" s="18" t="s">
        <v>302</v>
      </c>
      <c r="F752" s="19">
        <v>1</v>
      </c>
      <c r="G752" s="19">
        <v>0</v>
      </c>
      <c r="H752" s="19">
        <v>0</v>
      </c>
      <c r="I752" s="20"/>
      <c r="J752" s="21" t="s">
        <v>472</v>
      </c>
      <c r="K752" s="22" t="s">
        <v>2311</v>
      </c>
      <c r="L752" s="18" t="s">
        <v>2312</v>
      </c>
      <c r="M752" s="25"/>
      <c r="N752" s="24">
        <f>YEAR(IF(AND(O752&lt;&gt;"NA",O752&lt;&gt;""),O752,IF(AND(P752&lt;&gt;"NA",P752&lt;&gt;""),P752,IF(AND(Q752&lt;&gt;"NA",Q752&lt;&gt;""),Q752,IF(AND(R752&lt;&gt;"NA",R752&lt;&gt;""),R752,S752)))))</f>
        <v>1992</v>
      </c>
      <c r="O752" s="25">
        <v>33604</v>
      </c>
      <c r="P752" s="23" t="s">
        <v>75</v>
      </c>
      <c r="Q752" s="23" t="s">
        <v>75</v>
      </c>
      <c r="R752" s="23" t="s">
        <v>75</v>
      </c>
      <c r="S752" s="23" t="s">
        <v>75</v>
      </c>
      <c r="T752" s="23" t="s">
        <v>75</v>
      </c>
      <c r="U752" s="23" t="s">
        <v>75</v>
      </c>
      <c r="V752" s="26">
        <v>1</v>
      </c>
      <c r="W752" s="19">
        <f>IF(OR(AND(Q752&lt;&gt;"NA",Q752&lt;&gt;""),AND(S752&lt;&gt;"NA",S752&lt;&gt;""),AND(T752&lt;&gt;"NA",T752&lt;&gt;"")),1,0)</f>
        <v>0</v>
      </c>
      <c r="X752" s="19">
        <f>IF(OR(AND(S752&lt;&gt;"NA",S752&lt;&gt;""),Y752=1),1,0)</f>
        <v>0</v>
      </c>
      <c r="Y752" s="19">
        <f>IF(AND(T752&lt;&gt;"NA",T752&lt;&gt;""),1,0)</f>
        <v>0</v>
      </c>
      <c r="Z752" s="26">
        <v>-1</v>
      </c>
      <c r="AA752" s="19">
        <v>-2</v>
      </c>
      <c r="AB752" s="26">
        <v>0</v>
      </c>
      <c r="AC752" s="26">
        <v>1</v>
      </c>
      <c r="AD752" s="26">
        <v>0</v>
      </c>
      <c r="AE752" s="26">
        <v>0</v>
      </c>
      <c r="AF752" s="26">
        <v>0</v>
      </c>
      <c r="AG752" s="19">
        <v>0</v>
      </c>
      <c r="AH752" s="26">
        <v>1</v>
      </c>
      <c r="AI752" s="26">
        <v>0</v>
      </c>
      <c r="AJ752" s="18" t="s">
        <v>97</v>
      </c>
      <c r="AK752" s="18" t="s">
        <v>77</v>
      </c>
      <c r="AL752" s="21" t="s">
        <v>2313</v>
      </c>
      <c r="AM752" s="19">
        <v>4</v>
      </c>
      <c r="AN752" s="26">
        <v>-1</v>
      </c>
      <c r="AO752" s="26">
        <v>-1</v>
      </c>
      <c r="AP752" s="26">
        <v>-1</v>
      </c>
      <c r="AQ752" s="26">
        <v>-1</v>
      </c>
      <c r="AR752" s="26">
        <v>-1</v>
      </c>
      <c r="AS752" s="26">
        <v>0</v>
      </c>
      <c r="AT752" s="19">
        <v>-2</v>
      </c>
      <c r="AU752" s="26">
        <v>-3</v>
      </c>
      <c r="AV752" s="26">
        <v>0</v>
      </c>
      <c r="AW752" s="26">
        <v>0</v>
      </c>
      <c r="AX752" s="19">
        <v>0</v>
      </c>
      <c r="AY752" s="19">
        <v>0</v>
      </c>
      <c r="AZ752" s="26">
        <v>1</v>
      </c>
      <c r="BA752" s="26">
        <v>1</v>
      </c>
      <c r="BB752" s="26">
        <v>-1</v>
      </c>
      <c r="BC752" s="26">
        <v>-1</v>
      </c>
      <c r="BD752" s="28"/>
      <c r="BE752" s="20"/>
      <c r="BF752" s="26"/>
      <c r="BG752" s="26"/>
      <c r="BH752" s="26"/>
      <c r="BI752" s="26">
        <v>1</v>
      </c>
      <c r="BJ752" s="26">
        <v>-1</v>
      </c>
      <c r="BK752" s="26"/>
      <c r="BL752" s="26"/>
      <c r="BM752" s="26"/>
      <c r="BN752" s="20"/>
      <c r="BO752" s="20"/>
    </row>
    <row r="753" spans="1:67" ht="64" hidden="1" x14ac:dyDescent="0.2">
      <c r="A753" s="407" t="s">
        <v>3373</v>
      </c>
      <c r="B753" s="410"/>
      <c r="C753" s="409" t="s">
        <v>2438</v>
      </c>
      <c r="D753" s="411" t="s">
        <v>2875</v>
      </c>
      <c r="E753" s="411" t="s">
        <v>210</v>
      </c>
      <c r="F753" s="19">
        <v>1</v>
      </c>
      <c r="G753" s="19">
        <v>1</v>
      </c>
      <c r="H753" s="19">
        <v>1</v>
      </c>
      <c r="I753" s="413"/>
      <c r="J753" s="417" t="s">
        <v>472</v>
      </c>
      <c r="K753" s="419"/>
      <c r="L753" s="417" t="s">
        <v>3384</v>
      </c>
      <c r="M753" s="512">
        <v>1992</v>
      </c>
      <c r="N753" s="425">
        <v>2008</v>
      </c>
      <c r="O753" s="509">
        <v>39448</v>
      </c>
      <c r="P753" s="404" t="s">
        <v>75</v>
      </c>
      <c r="Q753" s="404" t="s">
        <v>75</v>
      </c>
      <c r="R753" s="404" t="s">
        <v>75</v>
      </c>
      <c r="S753" s="404" t="s">
        <v>75</v>
      </c>
      <c r="T753" s="404" t="s">
        <v>75</v>
      </c>
      <c r="U753" s="404" t="s">
        <v>75</v>
      </c>
      <c r="V753" s="19">
        <v>1</v>
      </c>
      <c r="W753" s="19">
        <v>0</v>
      </c>
      <c r="X753" s="19">
        <v>0</v>
      </c>
      <c r="Y753" s="19">
        <v>0</v>
      </c>
      <c r="Z753" s="19">
        <v>-1</v>
      </c>
      <c r="AA753" s="19">
        <v>-2</v>
      </c>
      <c r="AB753" s="26">
        <v>0</v>
      </c>
      <c r="AC753" s="26">
        <v>0</v>
      </c>
      <c r="AD753" s="68">
        <v>1</v>
      </c>
      <c r="AE753" s="26">
        <v>0</v>
      </c>
      <c r="AF753" s="26">
        <v>0</v>
      </c>
      <c r="AG753" s="19">
        <v>0</v>
      </c>
      <c r="AH753" s="26">
        <v>-1</v>
      </c>
      <c r="AI753" s="19">
        <v>0</v>
      </c>
      <c r="AJ753" s="411" t="s">
        <v>97</v>
      </c>
      <c r="AK753" s="411" t="s">
        <v>139</v>
      </c>
      <c r="AL753" s="375" t="s">
        <v>3603</v>
      </c>
      <c r="AM753" s="19">
        <v>5</v>
      </c>
      <c r="AN753" s="26">
        <v>-2</v>
      </c>
      <c r="AO753" s="26">
        <v>-2</v>
      </c>
      <c r="AP753" s="26">
        <v>-2</v>
      </c>
      <c r="AQ753" s="26">
        <v>-2</v>
      </c>
      <c r="AR753" s="26">
        <v>-2</v>
      </c>
      <c r="AS753" s="26">
        <v>0</v>
      </c>
      <c r="AT753" s="19">
        <v>-2</v>
      </c>
      <c r="AU753" s="26">
        <v>-3</v>
      </c>
      <c r="AV753" s="26">
        <v>0</v>
      </c>
      <c r="AW753" s="26">
        <v>0</v>
      </c>
      <c r="AX753" s="19">
        <v>0</v>
      </c>
      <c r="AY753" s="19">
        <v>0</v>
      </c>
      <c r="AZ753" s="26">
        <v>-1</v>
      </c>
      <c r="BA753" s="26">
        <v>-1</v>
      </c>
      <c r="BB753" s="26">
        <v>-1</v>
      </c>
      <c r="BC753" s="26">
        <v>-1</v>
      </c>
      <c r="BD753" s="434"/>
      <c r="BE753" s="413"/>
      <c r="BF753" s="428"/>
      <c r="BG753" s="428"/>
      <c r="BH753" s="428"/>
      <c r="BI753" s="428"/>
      <c r="BJ753" s="428"/>
      <c r="BK753" s="428"/>
      <c r="BL753" s="428"/>
      <c r="BM753" s="428"/>
      <c r="BN753" s="413"/>
      <c r="BO753" s="413"/>
    </row>
    <row r="754" spans="1:67" ht="64" hidden="1" x14ac:dyDescent="0.2">
      <c r="A754" s="17" t="s">
        <v>78</v>
      </c>
      <c r="B754" s="42"/>
      <c r="C754" s="64" t="s">
        <v>2439</v>
      </c>
      <c r="D754" s="18" t="s">
        <v>409</v>
      </c>
      <c r="E754" s="18" t="s">
        <v>302</v>
      </c>
      <c r="F754" s="19">
        <v>1</v>
      </c>
      <c r="G754" s="19">
        <v>0</v>
      </c>
      <c r="H754" s="19">
        <v>0</v>
      </c>
      <c r="I754" s="20"/>
      <c r="J754" s="21" t="s">
        <v>472</v>
      </c>
      <c r="K754" s="22" t="s">
        <v>2311</v>
      </c>
      <c r="L754" s="18" t="s">
        <v>2312</v>
      </c>
      <c r="M754" s="25"/>
      <c r="N754" s="24">
        <f>YEAR(IF(AND(O754&lt;&gt;"NA",O754&lt;&gt;""),O754,IF(AND(P754&lt;&gt;"NA",P754&lt;&gt;""),P754,IF(AND(Q754&lt;&gt;"NA",Q754&lt;&gt;""),Q754,IF(AND(R754&lt;&gt;"NA",R754&lt;&gt;""),R754,S754)))))</f>
        <v>1992</v>
      </c>
      <c r="O754" s="25">
        <v>33604</v>
      </c>
      <c r="P754" s="23" t="s">
        <v>75</v>
      </c>
      <c r="Q754" s="23" t="s">
        <v>75</v>
      </c>
      <c r="R754" s="23" t="s">
        <v>75</v>
      </c>
      <c r="S754" s="23" t="s">
        <v>75</v>
      </c>
      <c r="T754" s="23" t="s">
        <v>75</v>
      </c>
      <c r="U754" s="23" t="s">
        <v>75</v>
      </c>
      <c r="V754" s="26">
        <v>1</v>
      </c>
      <c r="W754" s="19">
        <f>IF(OR(AND(Q754&lt;&gt;"NA",Q754&lt;&gt;""),AND(S754&lt;&gt;"NA",S754&lt;&gt;""),AND(T754&lt;&gt;"NA",T754&lt;&gt;"")),1,0)</f>
        <v>0</v>
      </c>
      <c r="X754" s="19">
        <f>IF(OR(AND(S754&lt;&gt;"NA",S754&lt;&gt;""),Y754=1),1,0)</f>
        <v>0</v>
      </c>
      <c r="Y754" s="19">
        <f>IF(AND(T754&lt;&gt;"NA",T754&lt;&gt;""),1,0)</f>
        <v>0</v>
      </c>
      <c r="Z754" s="26">
        <v>-1</v>
      </c>
      <c r="AA754" s="19">
        <v>-2</v>
      </c>
      <c r="AB754" s="26">
        <v>0</v>
      </c>
      <c r="AC754" s="26">
        <v>1</v>
      </c>
      <c r="AD754" s="26">
        <v>0</v>
      </c>
      <c r="AE754" s="26">
        <v>0</v>
      </c>
      <c r="AF754" s="26">
        <v>0</v>
      </c>
      <c r="AG754" s="19">
        <v>0</v>
      </c>
      <c r="AH754" s="26">
        <v>1</v>
      </c>
      <c r="AI754" s="26">
        <v>0</v>
      </c>
      <c r="AJ754" s="18" t="s">
        <v>97</v>
      </c>
      <c r="AK754" s="18" t="s">
        <v>77</v>
      </c>
      <c r="AL754" s="21" t="s">
        <v>2313</v>
      </c>
      <c r="AM754" s="19">
        <v>4</v>
      </c>
      <c r="AN754" s="26">
        <v>-1</v>
      </c>
      <c r="AO754" s="26">
        <v>-1</v>
      </c>
      <c r="AP754" s="26">
        <v>-1</v>
      </c>
      <c r="AQ754" s="26">
        <v>-1</v>
      </c>
      <c r="AR754" s="26">
        <v>-1</v>
      </c>
      <c r="AS754" s="26">
        <v>0</v>
      </c>
      <c r="AT754" s="19">
        <v>-2</v>
      </c>
      <c r="AU754" s="26">
        <v>-3</v>
      </c>
      <c r="AV754" s="26">
        <v>0</v>
      </c>
      <c r="AW754" s="26">
        <v>0</v>
      </c>
      <c r="AX754" s="19">
        <v>0</v>
      </c>
      <c r="AY754" s="19">
        <v>0</v>
      </c>
      <c r="AZ754" s="26">
        <v>1</v>
      </c>
      <c r="BA754" s="26">
        <v>1</v>
      </c>
      <c r="BB754" s="26">
        <v>-1</v>
      </c>
      <c r="BC754" s="26">
        <v>-1</v>
      </c>
      <c r="BD754" s="28"/>
      <c r="BE754" s="20"/>
      <c r="BF754" s="26"/>
      <c r="BG754" s="26"/>
      <c r="BH754" s="26"/>
      <c r="BI754" s="26">
        <v>1</v>
      </c>
      <c r="BJ754" s="26">
        <v>-1</v>
      </c>
      <c r="BK754" s="26"/>
      <c r="BL754" s="26"/>
      <c r="BM754" s="26"/>
      <c r="BN754" s="20"/>
      <c r="BO754" s="20"/>
    </row>
    <row r="755" spans="1:67" ht="64" hidden="1" x14ac:dyDescent="0.2">
      <c r="A755" s="407" t="s">
        <v>3373</v>
      </c>
      <c r="B755" s="410"/>
      <c r="C755" s="409" t="s">
        <v>2439</v>
      </c>
      <c r="D755" s="411" t="s">
        <v>2875</v>
      </c>
      <c r="E755" s="411" t="s">
        <v>210</v>
      </c>
      <c r="F755" s="19">
        <v>1</v>
      </c>
      <c r="G755" s="19">
        <v>1</v>
      </c>
      <c r="H755" s="19">
        <v>1</v>
      </c>
      <c r="I755" s="413"/>
      <c r="J755" s="417" t="s">
        <v>472</v>
      </c>
      <c r="K755" s="419"/>
      <c r="L755" s="417" t="s">
        <v>3384</v>
      </c>
      <c r="M755" s="512">
        <v>1992</v>
      </c>
      <c r="N755" s="425">
        <v>2008</v>
      </c>
      <c r="O755" s="509">
        <v>39448</v>
      </c>
      <c r="P755" s="404" t="s">
        <v>75</v>
      </c>
      <c r="Q755" s="404" t="s">
        <v>75</v>
      </c>
      <c r="R755" s="404" t="s">
        <v>75</v>
      </c>
      <c r="S755" s="404" t="s">
        <v>75</v>
      </c>
      <c r="T755" s="404" t="s">
        <v>75</v>
      </c>
      <c r="U755" s="404" t="s">
        <v>75</v>
      </c>
      <c r="V755" s="19">
        <v>1</v>
      </c>
      <c r="W755" s="19">
        <v>0</v>
      </c>
      <c r="X755" s="19">
        <v>0</v>
      </c>
      <c r="Y755" s="19">
        <v>0</v>
      </c>
      <c r="Z755" s="19">
        <v>-1</v>
      </c>
      <c r="AA755" s="19">
        <v>-2</v>
      </c>
      <c r="AB755" s="26">
        <v>0</v>
      </c>
      <c r="AC755" s="26">
        <v>0</v>
      </c>
      <c r="AD755" s="68">
        <v>1</v>
      </c>
      <c r="AE755" s="26">
        <v>0</v>
      </c>
      <c r="AF755" s="26">
        <v>0</v>
      </c>
      <c r="AG755" s="19">
        <v>0</v>
      </c>
      <c r="AH755" s="26">
        <v>-1</v>
      </c>
      <c r="AI755" s="19">
        <v>0</v>
      </c>
      <c r="AJ755" s="411" t="s">
        <v>97</v>
      </c>
      <c r="AK755" s="411" t="s">
        <v>139</v>
      </c>
      <c r="AL755" s="375" t="s">
        <v>3603</v>
      </c>
      <c r="AM755" s="19">
        <v>5</v>
      </c>
      <c r="AN755" s="26">
        <v>-2</v>
      </c>
      <c r="AO755" s="26">
        <v>-2</v>
      </c>
      <c r="AP755" s="26">
        <v>-2</v>
      </c>
      <c r="AQ755" s="26">
        <v>-2</v>
      </c>
      <c r="AR755" s="26">
        <v>-2</v>
      </c>
      <c r="AS755" s="26">
        <v>0</v>
      </c>
      <c r="AT755" s="19">
        <v>-2</v>
      </c>
      <c r="AU755" s="26">
        <v>-3</v>
      </c>
      <c r="AV755" s="26">
        <v>0</v>
      </c>
      <c r="AW755" s="26">
        <v>0</v>
      </c>
      <c r="AX755" s="19">
        <v>0</v>
      </c>
      <c r="AY755" s="19">
        <v>0</v>
      </c>
      <c r="AZ755" s="26">
        <v>-1</v>
      </c>
      <c r="BA755" s="26">
        <v>-1</v>
      </c>
      <c r="BB755" s="26">
        <v>-1</v>
      </c>
      <c r="BC755" s="26">
        <v>-1</v>
      </c>
      <c r="BD755" s="434"/>
      <c r="BE755" s="413"/>
      <c r="BF755" s="428"/>
      <c r="BG755" s="428"/>
      <c r="BH755" s="428"/>
      <c r="BI755" s="428"/>
      <c r="BJ755" s="428"/>
      <c r="BK755" s="428"/>
      <c r="BL755" s="428"/>
      <c r="BM755" s="428"/>
      <c r="BN755" s="413"/>
      <c r="BO755" s="413"/>
    </row>
    <row r="756" spans="1:67" ht="64" hidden="1" x14ac:dyDescent="0.2">
      <c r="A756" s="17" t="s">
        <v>78</v>
      </c>
      <c r="B756" s="42"/>
      <c r="C756" s="64" t="s">
        <v>2440</v>
      </c>
      <c r="D756" s="18" t="s">
        <v>409</v>
      </c>
      <c r="E756" s="18" t="s">
        <v>302</v>
      </c>
      <c r="F756" s="19">
        <v>1</v>
      </c>
      <c r="G756" s="19">
        <v>0</v>
      </c>
      <c r="H756" s="19">
        <v>0</v>
      </c>
      <c r="I756" s="20"/>
      <c r="J756" s="21" t="s">
        <v>472</v>
      </c>
      <c r="K756" s="22" t="s">
        <v>2311</v>
      </c>
      <c r="L756" s="18" t="s">
        <v>2312</v>
      </c>
      <c r="M756" s="25"/>
      <c r="N756" s="24">
        <f>YEAR(IF(AND(O756&lt;&gt;"NA",O756&lt;&gt;""),O756,IF(AND(P756&lt;&gt;"NA",P756&lt;&gt;""),P756,IF(AND(Q756&lt;&gt;"NA",Q756&lt;&gt;""),Q756,IF(AND(R756&lt;&gt;"NA",R756&lt;&gt;""),R756,S756)))))</f>
        <v>1992</v>
      </c>
      <c r="O756" s="25">
        <v>33604</v>
      </c>
      <c r="P756" s="23" t="s">
        <v>75</v>
      </c>
      <c r="Q756" s="23" t="s">
        <v>75</v>
      </c>
      <c r="R756" s="23" t="s">
        <v>75</v>
      </c>
      <c r="S756" s="23" t="s">
        <v>75</v>
      </c>
      <c r="T756" s="23" t="s">
        <v>75</v>
      </c>
      <c r="U756" s="23" t="s">
        <v>75</v>
      </c>
      <c r="V756" s="26">
        <v>1</v>
      </c>
      <c r="W756" s="19">
        <f>IF(OR(AND(Q756&lt;&gt;"NA",Q756&lt;&gt;""),AND(S756&lt;&gt;"NA",S756&lt;&gt;""),AND(T756&lt;&gt;"NA",T756&lt;&gt;"")),1,0)</f>
        <v>0</v>
      </c>
      <c r="X756" s="19">
        <f>IF(OR(AND(S756&lt;&gt;"NA",S756&lt;&gt;""),Y756=1),1,0)</f>
        <v>0</v>
      </c>
      <c r="Y756" s="19">
        <f>IF(AND(T756&lt;&gt;"NA",T756&lt;&gt;""),1,0)</f>
        <v>0</v>
      </c>
      <c r="Z756" s="26">
        <v>-1</v>
      </c>
      <c r="AA756" s="19">
        <v>-2</v>
      </c>
      <c r="AB756" s="26">
        <v>0</v>
      </c>
      <c r="AC756" s="26">
        <v>1</v>
      </c>
      <c r="AD756" s="26">
        <v>0</v>
      </c>
      <c r="AE756" s="26">
        <v>0</v>
      </c>
      <c r="AF756" s="26">
        <v>0</v>
      </c>
      <c r="AG756" s="19">
        <v>0</v>
      </c>
      <c r="AH756" s="26">
        <v>1</v>
      </c>
      <c r="AI756" s="26">
        <v>0</v>
      </c>
      <c r="AJ756" s="18" t="s">
        <v>97</v>
      </c>
      <c r="AK756" s="18" t="s">
        <v>77</v>
      </c>
      <c r="AL756" s="21" t="s">
        <v>2313</v>
      </c>
      <c r="AM756" s="19">
        <v>4</v>
      </c>
      <c r="AN756" s="26">
        <v>-1</v>
      </c>
      <c r="AO756" s="26">
        <v>-1</v>
      </c>
      <c r="AP756" s="26">
        <v>-1</v>
      </c>
      <c r="AQ756" s="26">
        <v>-1</v>
      </c>
      <c r="AR756" s="26">
        <v>-1</v>
      </c>
      <c r="AS756" s="26">
        <v>0</v>
      </c>
      <c r="AT756" s="19">
        <v>-2</v>
      </c>
      <c r="AU756" s="26">
        <v>-3</v>
      </c>
      <c r="AV756" s="26">
        <v>0</v>
      </c>
      <c r="AW756" s="26">
        <v>0</v>
      </c>
      <c r="AX756" s="19">
        <v>0</v>
      </c>
      <c r="AY756" s="19">
        <v>0</v>
      </c>
      <c r="AZ756" s="26">
        <v>1</v>
      </c>
      <c r="BA756" s="26">
        <v>1</v>
      </c>
      <c r="BB756" s="26">
        <v>-1</v>
      </c>
      <c r="BC756" s="26">
        <v>-1</v>
      </c>
      <c r="BD756" s="28"/>
      <c r="BE756" s="20"/>
      <c r="BF756" s="26"/>
      <c r="BG756" s="26"/>
      <c r="BH756" s="26"/>
      <c r="BI756" s="26">
        <v>1</v>
      </c>
      <c r="BJ756" s="26">
        <v>-1</v>
      </c>
      <c r="BK756" s="26"/>
      <c r="BL756" s="26"/>
      <c r="BM756" s="26"/>
      <c r="BN756" s="20"/>
      <c r="BO756" s="20"/>
    </row>
    <row r="757" spans="1:67" ht="64" hidden="1" x14ac:dyDescent="0.2">
      <c r="A757" s="407" t="s">
        <v>3373</v>
      </c>
      <c r="B757" s="410"/>
      <c r="C757" s="409" t="s">
        <v>2440</v>
      </c>
      <c r="D757" s="411" t="s">
        <v>2875</v>
      </c>
      <c r="E757" s="411" t="s">
        <v>210</v>
      </c>
      <c r="F757" s="19">
        <v>1</v>
      </c>
      <c r="G757" s="19">
        <v>1</v>
      </c>
      <c r="H757" s="19">
        <v>1</v>
      </c>
      <c r="I757" s="413"/>
      <c r="J757" s="417" t="s">
        <v>472</v>
      </c>
      <c r="K757" s="419"/>
      <c r="L757" s="417" t="s">
        <v>3384</v>
      </c>
      <c r="M757" s="512">
        <v>1992</v>
      </c>
      <c r="N757" s="425">
        <v>2008</v>
      </c>
      <c r="O757" s="509">
        <v>39448</v>
      </c>
      <c r="P757" s="404" t="s">
        <v>75</v>
      </c>
      <c r="Q757" s="404" t="s">
        <v>75</v>
      </c>
      <c r="R757" s="404" t="s">
        <v>75</v>
      </c>
      <c r="S757" s="404" t="s">
        <v>75</v>
      </c>
      <c r="T757" s="404" t="s">
        <v>75</v>
      </c>
      <c r="U757" s="404" t="s">
        <v>75</v>
      </c>
      <c r="V757" s="19">
        <v>1</v>
      </c>
      <c r="W757" s="19">
        <v>0</v>
      </c>
      <c r="X757" s="19">
        <v>0</v>
      </c>
      <c r="Y757" s="19">
        <v>0</v>
      </c>
      <c r="Z757" s="19">
        <v>-1</v>
      </c>
      <c r="AA757" s="19">
        <v>-2</v>
      </c>
      <c r="AB757" s="26">
        <v>0</v>
      </c>
      <c r="AC757" s="26">
        <v>0</v>
      </c>
      <c r="AD757" s="68">
        <v>1</v>
      </c>
      <c r="AE757" s="26">
        <v>0</v>
      </c>
      <c r="AF757" s="26">
        <v>0</v>
      </c>
      <c r="AG757" s="19">
        <v>0</v>
      </c>
      <c r="AH757" s="26">
        <v>-1</v>
      </c>
      <c r="AI757" s="19">
        <v>0</v>
      </c>
      <c r="AJ757" s="411" t="s">
        <v>97</v>
      </c>
      <c r="AK757" s="411" t="s">
        <v>139</v>
      </c>
      <c r="AL757" s="375" t="s">
        <v>3603</v>
      </c>
      <c r="AM757" s="19">
        <v>5</v>
      </c>
      <c r="AN757" s="26">
        <v>-2</v>
      </c>
      <c r="AO757" s="26">
        <v>-2</v>
      </c>
      <c r="AP757" s="26">
        <v>-2</v>
      </c>
      <c r="AQ757" s="26">
        <v>-2</v>
      </c>
      <c r="AR757" s="26">
        <v>-2</v>
      </c>
      <c r="AS757" s="26">
        <v>0</v>
      </c>
      <c r="AT757" s="19">
        <v>-2</v>
      </c>
      <c r="AU757" s="26">
        <v>-3</v>
      </c>
      <c r="AV757" s="26">
        <v>0</v>
      </c>
      <c r="AW757" s="26">
        <v>0</v>
      </c>
      <c r="AX757" s="19">
        <v>0</v>
      </c>
      <c r="AY757" s="19">
        <v>0</v>
      </c>
      <c r="AZ757" s="26">
        <v>-1</v>
      </c>
      <c r="BA757" s="26">
        <v>-1</v>
      </c>
      <c r="BB757" s="26">
        <v>-1</v>
      </c>
      <c r="BC757" s="26">
        <v>-1</v>
      </c>
      <c r="BD757" s="434"/>
      <c r="BE757" s="413"/>
      <c r="BF757" s="428"/>
      <c r="BG757" s="428"/>
      <c r="BH757" s="428"/>
      <c r="BI757" s="428"/>
      <c r="BJ757" s="428"/>
      <c r="BK757" s="428"/>
      <c r="BL757" s="428"/>
      <c r="BM757" s="428"/>
      <c r="BN757" s="413"/>
      <c r="BO757" s="413"/>
    </row>
    <row r="758" spans="1:67" ht="64" hidden="1" x14ac:dyDescent="0.2">
      <c r="A758" s="17" t="s">
        <v>78</v>
      </c>
      <c r="B758" s="42"/>
      <c r="C758" s="64" t="s">
        <v>2441</v>
      </c>
      <c r="D758" s="18" t="s">
        <v>409</v>
      </c>
      <c r="E758" s="18" t="s">
        <v>302</v>
      </c>
      <c r="F758" s="19">
        <v>1</v>
      </c>
      <c r="G758" s="19">
        <v>0</v>
      </c>
      <c r="H758" s="19">
        <v>0</v>
      </c>
      <c r="I758" s="20"/>
      <c r="J758" s="21" t="s">
        <v>472</v>
      </c>
      <c r="K758" s="22" t="s">
        <v>2311</v>
      </c>
      <c r="L758" s="18" t="s">
        <v>2312</v>
      </c>
      <c r="M758" s="25"/>
      <c r="N758" s="24">
        <f>YEAR(IF(AND(O758&lt;&gt;"NA",O758&lt;&gt;""),O758,IF(AND(P758&lt;&gt;"NA",P758&lt;&gt;""),P758,IF(AND(Q758&lt;&gt;"NA",Q758&lt;&gt;""),Q758,IF(AND(R758&lt;&gt;"NA",R758&lt;&gt;""),R758,S758)))))</f>
        <v>1992</v>
      </c>
      <c r="O758" s="25">
        <v>33604</v>
      </c>
      <c r="P758" s="23" t="s">
        <v>75</v>
      </c>
      <c r="Q758" s="23" t="s">
        <v>75</v>
      </c>
      <c r="R758" s="23" t="s">
        <v>75</v>
      </c>
      <c r="S758" s="23" t="s">
        <v>75</v>
      </c>
      <c r="T758" s="23" t="s">
        <v>75</v>
      </c>
      <c r="U758" s="23" t="s">
        <v>75</v>
      </c>
      <c r="V758" s="26">
        <v>1</v>
      </c>
      <c r="W758" s="19">
        <f>IF(OR(AND(Q758&lt;&gt;"NA",Q758&lt;&gt;""),AND(S758&lt;&gt;"NA",S758&lt;&gt;""),AND(T758&lt;&gt;"NA",T758&lt;&gt;"")),1,0)</f>
        <v>0</v>
      </c>
      <c r="X758" s="19">
        <f>IF(OR(AND(S758&lt;&gt;"NA",S758&lt;&gt;""),Y758=1),1,0)</f>
        <v>0</v>
      </c>
      <c r="Y758" s="19">
        <f>IF(AND(T758&lt;&gt;"NA",T758&lt;&gt;""),1,0)</f>
        <v>0</v>
      </c>
      <c r="Z758" s="26">
        <v>-1</v>
      </c>
      <c r="AA758" s="19">
        <v>-2</v>
      </c>
      <c r="AB758" s="26">
        <v>0</v>
      </c>
      <c r="AC758" s="26">
        <v>1</v>
      </c>
      <c r="AD758" s="26">
        <v>0</v>
      </c>
      <c r="AE758" s="26">
        <v>0</v>
      </c>
      <c r="AF758" s="26">
        <v>0</v>
      </c>
      <c r="AG758" s="19">
        <v>0</v>
      </c>
      <c r="AH758" s="26">
        <v>1</v>
      </c>
      <c r="AI758" s="26">
        <v>0</v>
      </c>
      <c r="AJ758" s="18" t="s">
        <v>97</v>
      </c>
      <c r="AK758" s="18" t="s">
        <v>77</v>
      </c>
      <c r="AL758" s="21" t="s">
        <v>2313</v>
      </c>
      <c r="AM758" s="19">
        <v>4</v>
      </c>
      <c r="AN758" s="26">
        <v>-1</v>
      </c>
      <c r="AO758" s="26">
        <v>-1</v>
      </c>
      <c r="AP758" s="26">
        <v>-1</v>
      </c>
      <c r="AQ758" s="26">
        <v>-1</v>
      </c>
      <c r="AR758" s="26">
        <v>-1</v>
      </c>
      <c r="AS758" s="26">
        <v>0</v>
      </c>
      <c r="AT758" s="19">
        <v>-2</v>
      </c>
      <c r="AU758" s="26">
        <v>-3</v>
      </c>
      <c r="AV758" s="26">
        <v>0</v>
      </c>
      <c r="AW758" s="26">
        <v>0</v>
      </c>
      <c r="AX758" s="19">
        <v>0</v>
      </c>
      <c r="AY758" s="19">
        <v>0</v>
      </c>
      <c r="AZ758" s="26">
        <v>1</v>
      </c>
      <c r="BA758" s="26">
        <v>1</v>
      </c>
      <c r="BB758" s="26">
        <v>-1</v>
      </c>
      <c r="BC758" s="26">
        <v>-1</v>
      </c>
      <c r="BD758" s="28"/>
      <c r="BE758" s="20"/>
      <c r="BF758" s="26"/>
      <c r="BG758" s="26"/>
      <c r="BH758" s="26"/>
      <c r="BI758" s="26">
        <v>1</v>
      </c>
      <c r="BJ758" s="26">
        <v>-1</v>
      </c>
      <c r="BK758" s="26"/>
      <c r="BL758" s="26"/>
      <c r="BM758" s="26"/>
      <c r="BN758" s="20"/>
      <c r="BO758" s="20"/>
    </row>
    <row r="759" spans="1:67" ht="64" hidden="1" x14ac:dyDescent="0.2">
      <c r="A759" s="17" t="s">
        <v>3373</v>
      </c>
      <c r="B759" s="42"/>
      <c r="C759" s="64" t="s">
        <v>2441</v>
      </c>
      <c r="D759" s="384" t="s">
        <v>2875</v>
      </c>
      <c r="E759" s="384" t="s">
        <v>210</v>
      </c>
      <c r="F759" s="19">
        <v>1</v>
      </c>
      <c r="G759" s="19">
        <v>1</v>
      </c>
      <c r="H759" s="19">
        <v>1</v>
      </c>
      <c r="I759" s="20"/>
      <c r="J759" s="375" t="s">
        <v>472</v>
      </c>
      <c r="K759" s="22"/>
      <c r="L759" s="375" t="s">
        <v>3384</v>
      </c>
      <c r="M759" s="512">
        <v>1992</v>
      </c>
      <c r="N759" s="24">
        <v>2008</v>
      </c>
      <c r="O759" s="508">
        <v>39448</v>
      </c>
      <c r="P759" s="404" t="s">
        <v>75</v>
      </c>
      <c r="Q759" s="404" t="s">
        <v>75</v>
      </c>
      <c r="R759" s="404" t="s">
        <v>75</v>
      </c>
      <c r="S759" s="404" t="s">
        <v>75</v>
      </c>
      <c r="T759" s="404" t="s">
        <v>75</v>
      </c>
      <c r="U759" s="404" t="s">
        <v>75</v>
      </c>
      <c r="V759" s="19">
        <v>1</v>
      </c>
      <c r="W759" s="19">
        <v>0</v>
      </c>
      <c r="X759" s="19">
        <v>0</v>
      </c>
      <c r="Y759" s="19">
        <v>0</v>
      </c>
      <c r="Z759" s="19">
        <v>-1</v>
      </c>
      <c r="AA759" s="19">
        <v>-2</v>
      </c>
      <c r="AB759" s="26">
        <v>0</v>
      </c>
      <c r="AC759" s="26">
        <v>0</v>
      </c>
      <c r="AD759" s="68">
        <v>1</v>
      </c>
      <c r="AE759" s="26">
        <v>0</v>
      </c>
      <c r="AF759" s="26">
        <v>0</v>
      </c>
      <c r="AG759" s="19">
        <v>0</v>
      </c>
      <c r="AH759" s="26">
        <v>-1</v>
      </c>
      <c r="AI759" s="19">
        <v>0</v>
      </c>
      <c r="AJ759" s="384" t="s">
        <v>97</v>
      </c>
      <c r="AK759" s="384" t="s">
        <v>139</v>
      </c>
      <c r="AL759" s="375" t="s">
        <v>3603</v>
      </c>
      <c r="AM759" s="19">
        <v>5</v>
      </c>
      <c r="AN759" s="26">
        <v>-2</v>
      </c>
      <c r="AO759" s="26">
        <v>-2</v>
      </c>
      <c r="AP759" s="26">
        <v>-2</v>
      </c>
      <c r="AQ759" s="26">
        <v>-2</v>
      </c>
      <c r="AR759" s="26">
        <v>-2</v>
      </c>
      <c r="AS759" s="26">
        <v>0</v>
      </c>
      <c r="AT759" s="19">
        <v>-2</v>
      </c>
      <c r="AU759" s="26">
        <v>-3</v>
      </c>
      <c r="AV759" s="26">
        <v>0</v>
      </c>
      <c r="AW759" s="26">
        <v>0</v>
      </c>
      <c r="AX759" s="19">
        <v>0</v>
      </c>
      <c r="AY759" s="19">
        <v>0</v>
      </c>
      <c r="AZ759" s="26">
        <v>-1</v>
      </c>
      <c r="BA759" s="26">
        <v>-1</v>
      </c>
      <c r="BB759" s="26">
        <v>-1</v>
      </c>
      <c r="BC759" s="26">
        <v>-1</v>
      </c>
      <c r="BD759" s="28"/>
      <c r="BE759" s="20"/>
      <c r="BF759" s="26"/>
      <c r="BG759" s="26"/>
      <c r="BH759" s="26"/>
      <c r="BI759" s="26"/>
      <c r="BJ759" s="26"/>
      <c r="BK759" s="26"/>
      <c r="BL759" s="26"/>
      <c r="BM759" s="26"/>
      <c r="BN759" s="20"/>
      <c r="BO759" s="20"/>
    </row>
    <row r="760" spans="1:67" ht="64" hidden="1" x14ac:dyDescent="0.2">
      <c r="A760" s="64" t="s">
        <v>3373</v>
      </c>
      <c r="B760" s="17"/>
      <c r="C760" s="64" t="s">
        <v>2441</v>
      </c>
      <c r="D760" s="384" t="s">
        <v>153</v>
      </c>
      <c r="E760" s="384" t="s">
        <v>210</v>
      </c>
      <c r="F760" s="19">
        <v>1</v>
      </c>
      <c r="G760" s="19">
        <v>1</v>
      </c>
      <c r="H760" s="19">
        <v>1</v>
      </c>
      <c r="I760" s="20"/>
      <c r="J760" s="375" t="s">
        <v>3378</v>
      </c>
      <c r="K760" s="46"/>
      <c r="L760" s="375" t="s">
        <v>3379</v>
      </c>
      <c r="M760" s="25"/>
      <c r="N760" s="24">
        <v>2017</v>
      </c>
      <c r="O760" s="25">
        <v>42736</v>
      </c>
      <c r="P760" s="23" t="s">
        <v>75</v>
      </c>
      <c r="Q760" s="23" t="s">
        <v>75</v>
      </c>
      <c r="R760" s="23" t="s">
        <v>75</v>
      </c>
      <c r="S760" s="23" t="s">
        <v>75</v>
      </c>
      <c r="T760" s="23" t="s">
        <v>75</v>
      </c>
      <c r="U760" s="23" t="s">
        <v>75</v>
      </c>
      <c r="V760" s="19">
        <v>1</v>
      </c>
      <c r="W760" s="19">
        <v>0</v>
      </c>
      <c r="X760" s="19">
        <v>0</v>
      </c>
      <c r="Y760" s="19">
        <v>0</v>
      </c>
      <c r="Z760" s="19">
        <v>-1</v>
      </c>
      <c r="AA760" s="19">
        <v>-2</v>
      </c>
      <c r="AB760" s="19"/>
      <c r="AC760" s="19"/>
      <c r="AD760" s="19"/>
      <c r="AE760" s="19"/>
      <c r="AF760" s="19"/>
      <c r="AG760" s="19">
        <v>1</v>
      </c>
      <c r="AH760" s="26">
        <v>-1</v>
      </c>
      <c r="AI760" s="26">
        <v>0</v>
      </c>
      <c r="AJ760" s="384" t="s">
        <v>134</v>
      </c>
      <c r="AK760" s="384" t="s">
        <v>139</v>
      </c>
      <c r="AL760" s="375" t="s">
        <v>3380</v>
      </c>
      <c r="AM760" s="19"/>
      <c r="AN760" s="19"/>
      <c r="AO760" s="19"/>
      <c r="AP760" s="19"/>
      <c r="AQ760" s="19"/>
      <c r="AR760" s="19"/>
      <c r="AS760" s="19"/>
      <c r="AT760" s="19"/>
      <c r="AU760" s="26"/>
      <c r="AV760" s="19"/>
      <c r="AW760" s="26"/>
      <c r="AX760" s="19"/>
      <c r="AY760" s="19"/>
      <c r="AZ760" s="19"/>
      <c r="BA760" s="19"/>
      <c r="BB760" s="19"/>
      <c r="BC760" s="19"/>
      <c r="BD760" s="28"/>
      <c r="BE760" s="20"/>
      <c r="BF760" s="20"/>
      <c r="BG760" s="20"/>
      <c r="BH760" s="20"/>
      <c r="BI760" s="20"/>
      <c r="BJ760" s="19"/>
      <c r="BK760" s="20"/>
      <c r="BL760" s="20"/>
      <c r="BM760" s="20"/>
      <c r="BN760" s="20"/>
      <c r="BO760" s="20"/>
    </row>
    <row r="761" spans="1:67" ht="64" hidden="1" x14ac:dyDescent="0.2">
      <c r="A761" s="17" t="s">
        <v>78</v>
      </c>
      <c r="B761" s="42"/>
      <c r="C761" s="64" t="s">
        <v>2442</v>
      </c>
      <c r="D761" s="18" t="s">
        <v>409</v>
      </c>
      <c r="E761" s="18" t="s">
        <v>302</v>
      </c>
      <c r="F761" s="19">
        <v>1</v>
      </c>
      <c r="G761" s="19">
        <v>0</v>
      </c>
      <c r="H761" s="19">
        <v>0</v>
      </c>
      <c r="I761" s="20"/>
      <c r="J761" s="21" t="s">
        <v>472</v>
      </c>
      <c r="K761" s="22" t="s">
        <v>2311</v>
      </c>
      <c r="L761" s="18" t="s">
        <v>2312</v>
      </c>
      <c r="M761" s="25"/>
      <c r="N761" s="24">
        <f>YEAR(IF(AND(O761&lt;&gt;"NA",O761&lt;&gt;""),O761,IF(AND(P761&lt;&gt;"NA",P761&lt;&gt;""),P761,IF(AND(Q761&lt;&gt;"NA",Q761&lt;&gt;""),Q761,IF(AND(R761&lt;&gt;"NA",R761&lt;&gt;""),R761,S761)))))</f>
        <v>1992</v>
      </c>
      <c r="O761" s="25">
        <v>33604</v>
      </c>
      <c r="P761" s="23" t="s">
        <v>75</v>
      </c>
      <c r="Q761" s="23" t="s">
        <v>75</v>
      </c>
      <c r="R761" s="23" t="s">
        <v>75</v>
      </c>
      <c r="S761" s="23" t="s">
        <v>75</v>
      </c>
      <c r="T761" s="23" t="s">
        <v>75</v>
      </c>
      <c r="U761" s="23" t="s">
        <v>75</v>
      </c>
      <c r="V761" s="26">
        <v>1</v>
      </c>
      <c r="W761" s="19">
        <f>IF(OR(AND(Q761&lt;&gt;"NA",Q761&lt;&gt;""),AND(S761&lt;&gt;"NA",S761&lt;&gt;""),AND(T761&lt;&gt;"NA",T761&lt;&gt;"")),1,0)</f>
        <v>0</v>
      </c>
      <c r="X761" s="19">
        <f>IF(OR(AND(S761&lt;&gt;"NA",S761&lt;&gt;""),Y761=1),1,0)</f>
        <v>0</v>
      </c>
      <c r="Y761" s="19">
        <f>IF(AND(T761&lt;&gt;"NA",T761&lt;&gt;""),1,0)</f>
        <v>0</v>
      </c>
      <c r="Z761" s="26">
        <v>-1</v>
      </c>
      <c r="AA761" s="19">
        <v>-2</v>
      </c>
      <c r="AB761" s="26">
        <v>0</v>
      </c>
      <c r="AC761" s="26">
        <v>1</v>
      </c>
      <c r="AD761" s="26">
        <v>0</v>
      </c>
      <c r="AE761" s="26">
        <v>0</v>
      </c>
      <c r="AF761" s="26">
        <v>0</v>
      </c>
      <c r="AG761" s="19">
        <v>0</v>
      </c>
      <c r="AH761" s="26">
        <v>1</v>
      </c>
      <c r="AI761" s="26">
        <v>0</v>
      </c>
      <c r="AJ761" s="18" t="s">
        <v>97</v>
      </c>
      <c r="AK761" s="18" t="s">
        <v>77</v>
      </c>
      <c r="AL761" s="21" t="s">
        <v>2313</v>
      </c>
      <c r="AM761" s="19">
        <v>4</v>
      </c>
      <c r="AN761" s="26">
        <v>-1</v>
      </c>
      <c r="AO761" s="26">
        <v>-1</v>
      </c>
      <c r="AP761" s="26">
        <v>-1</v>
      </c>
      <c r="AQ761" s="26">
        <v>-1</v>
      </c>
      <c r="AR761" s="26">
        <v>-1</v>
      </c>
      <c r="AS761" s="26">
        <v>0</v>
      </c>
      <c r="AT761" s="19">
        <v>-2</v>
      </c>
      <c r="AU761" s="26">
        <v>-3</v>
      </c>
      <c r="AV761" s="26">
        <v>0</v>
      </c>
      <c r="AW761" s="26">
        <v>0</v>
      </c>
      <c r="AX761" s="19">
        <v>0</v>
      </c>
      <c r="AY761" s="19">
        <v>0</v>
      </c>
      <c r="AZ761" s="26">
        <v>1</v>
      </c>
      <c r="BA761" s="26">
        <v>1</v>
      </c>
      <c r="BB761" s="26">
        <v>-1</v>
      </c>
      <c r="BC761" s="26">
        <v>-1</v>
      </c>
      <c r="BD761" s="28"/>
      <c r="BE761" s="20"/>
      <c r="BF761" s="26"/>
      <c r="BG761" s="26"/>
      <c r="BH761" s="26"/>
      <c r="BI761" s="26">
        <v>1</v>
      </c>
      <c r="BJ761" s="26">
        <v>-1</v>
      </c>
      <c r="BK761" s="26"/>
      <c r="BL761" s="26"/>
      <c r="BM761" s="26"/>
      <c r="BN761" s="20"/>
      <c r="BO761" s="20"/>
    </row>
    <row r="762" spans="1:67" ht="64" hidden="1" x14ac:dyDescent="0.2">
      <c r="A762" s="407" t="s">
        <v>3373</v>
      </c>
      <c r="B762" s="410"/>
      <c r="C762" s="409" t="s">
        <v>2442</v>
      </c>
      <c r="D762" s="411" t="s">
        <v>2875</v>
      </c>
      <c r="E762" s="411" t="s">
        <v>210</v>
      </c>
      <c r="F762" s="19">
        <v>1</v>
      </c>
      <c r="G762" s="19">
        <v>1</v>
      </c>
      <c r="H762" s="19">
        <v>1</v>
      </c>
      <c r="I762" s="413"/>
      <c r="J762" s="417" t="s">
        <v>472</v>
      </c>
      <c r="K762" s="419"/>
      <c r="L762" s="417" t="s">
        <v>3384</v>
      </c>
      <c r="M762" s="512">
        <v>1992</v>
      </c>
      <c r="N762" s="425">
        <v>2008</v>
      </c>
      <c r="O762" s="509">
        <v>39448</v>
      </c>
      <c r="P762" s="404" t="s">
        <v>75</v>
      </c>
      <c r="Q762" s="404" t="s">
        <v>75</v>
      </c>
      <c r="R762" s="404" t="s">
        <v>75</v>
      </c>
      <c r="S762" s="404" t="s">
        <v>75</v>
      </c>
      <c r="T762" s="404" t="s">
        <v>75</v>
      </c>
      <c r="U762" s="404" t="s">
        <v>75</v>
      </c>
      <c r="V762" s="19">
        <v>1</v>
      </c>
      <c r="W762" s="19">
        <v>0</v>
      </c>
      <c r="X762" s="19">
        <v>0</v>
      </c>
      <c r="Y762" s="19">
        <v>0</v>
      </c>
      <c r="Z762" s="19">
        <v>-1</v>
      </c>
      <c r="AA762" s="19">
        <v>-2</v>
      </c>
      <c r="AB762" s="26">
        <v>0</v>
      </c>
      <c r="AC762" s="26">
        <v>0</v>
      </c>
      <c r="AD762" s="68">
        <v>1</v>
      </c>
      <c r="AE762" s="26">
        <v>0</v>
      </c>
      <c r="AF762" s="26">
        <v>0</v>
      </c>
      <c r="AG762" s="19">
        <v>0</v>
      </c>
      <c r="AH762" s="26">
        <v>-1</v>
      </c>
      <c r="AI762" s="19">
        <v>0</v>
      </c>
      <c r="AJ762" s="411" t="s">
        <v>97</v>
      </c>
      <c r="AK762" s="411" t="s">
        <v>139</v>
      </c>
      <c r="AL762" s="375" t="s">
        <v>3603</v>
      </c>
      <c r="AM762" s="19">
        <v>5</v>
      </c>
      <c r="AN762" s="26">
        <v>-2</v>
      </c>
      <c r="AO762" s="26">
        <v>-2</v>
      </c>
      <c r="AP762" s="26">
        <v>-2</v>
      </c>
      <c r="AQ762" s="26">
        <v>-2</v>
      </c>
      <c r="AR762" s="26">
        <v>-2</v>
      </c>
      <c r="AS762" s="26">
        <v>0</v>
      </c>
      <c r="AT762" s="19">
        <v>-2</v>
      </c>
      <c r="AU762" s="26">
        <v>-3</v>
      </c>
      <c r="AV762" s="26">
        <v>0</v>
      </c>
      <c r="AW762" s="26">
        <v>0</v>
      </c>
      <c r="AX762" s="19">
        <v>0</v>
      </c>
      <c r="AY762" s="19">
        <v>0</v>
      </c>
      <c r="AZ762" s="26">
        <v>-1</v>
      </c>
      <c r="BA762" s="26">
        <v>-1</v>
      </c>
      <c r="BB762" s="26">
        <v>-1</v>
      </c>
      <c r="BC762" s="26">
        <v>-1</v>
      </c>
      <c r="BD762" s="434"/>
      <c r="BE762" s="413"/>
      <c r="BF762" s="428"/>
      <c r="BG762" s="428"/>
      <c r="BH762" s="428"/>
      <c r="BI762" s="428"/>
      <c r="BJ762" s="428"/>
      <c r="BK762" s="428"/>
      <c r="BL762" s="428"/>
      <c r="BM762" s="428"/>
      <c r="BN762" s="413"/>
      <c r="BO762" s="413"/>
    </row>
    <row r="763" spans="1:67" ht="64" hidden="1" x14ac:dyDescent="0.2">
      <c r="A763" s="17" t="s">
        <v>78</v>
      </c>
      <c r="B763" s="42"/>
      <c r="C763" s="64" t="s">
        <v>2443</v>
      </c>
      <c r="D763" s="18" t="s">
        <v>409</v>
      </c>
      <c r="E763" s="18" t="s">
        <v>302</v>
      </c>
      <c r="F763" s="19">
        <v>1</v>
      </c>
      <c r="G763" s="19">
        <v>0</v>
      </c>
      <c r="H763" s="19">
        <v>0</v>
      </c>
      <c r="I763" s="20"/>
      <c r="J763" s="21" t="s">
        <v>472</v>
      </c>
      <c r="K763" s="22" t="s">
        <v>2311</v>
      </c>
      <c r="L763" s="18" t="s">
        <v>2312</v>
      </c>
      <c r="M763" s="25"/>
      <c r="N763" s="24">
        <f>YEAR(IF(AND(O763&lt;&gt;"NA",O763&lt;&gt;""),O763,IF(AND(P763&lt;&gt;"NA",P763&lt;&gt;""),P763,IF(AND(Q763&lt;&gt;"NA",Q763&lt;&gt;""),Q763,IF(AND(R763&lt;&gt;"NA",R763&lt;&gt;""),R763,S763)))))</f>
        <v>1992</v>
      </c>
      <c r="O763" s="25">
        <v>33604</v>
      </c>
      <c r="P763" s="23" t="s">
        <v>75</v>
      </c>
      <c r="Q763" s="23" t="s">
        <v>75</v>
      </c>
      <c r="R763" s="23" t="s">
        <v>75</v>
      </c>
      <c r="S763" s="23" t="s">
        <v>75</v>
      </c>
      <c r="T763" s="23" t="s">
        <v>75</v>
      </c>
      <c r="U763" s="23" t="s">
        <v>75</v>
      </c>
      <c r="V763" s="26">
        <v>1</v>
      </c>
      <c r="W763" s="19">
        <f>IF(OR(AND(Q763&lt;&gt;"NA",Q763&lt;&gt;""),AND(S763&lt;&gt;"NA",S763&lt;&gt;""),AND(T763&lt;&gt;"NA",T763&lt;&gt;"")),1,0)</f>
        <v>0</v>
      </c>
      <c r="X763" s="19">
        <f>IF(OR(AND(S763&lt;&gt;"NA",S763&lt;&gt;""),Y763=1),1,0)</f>
        <v>0</v>
      </c>
      <c r="Y763" s="19">
        <f>IF(AND(T763&lt;&gt;"NA",T763&lt;&gt;""),1,0)</f>
        <v>0</v>
      </c>
      <c r="Z763" s="26">
        <v>-1</v>
      </c>
      <c r="AA763" s="19">
        <v>-2</v>
      </c>
      <c r="AB763" s="26">
        <v>0</v>
      </c>
      <c r="AC763" s="26">
        <v>1</v>
      </c>
      <c r="AD763" s="26">
        <v>0</v>
      </c>
      <c r="AE763" s="26">
        <v>0</v>
      </c>
      <c r="AF763" s="26">
        <v>0</v>
      </c>
      <c r="AG763" s="19">
        <v>0</v>
      </c>
      <c r="AH763" s="26">
        <v>1</v>
      </c>
      <c r="AI763" s="26">
        <v>0</v>
      </c>
      <c r="AJ763" s="18" t="s">
        <v>97</v>
      </c>
      <c r="AK763" s="18" t="s">
        <v>77</v>
      </c>
      <c r="AL763" s="21" t="s">
        <v>2313</v>
      </c>
      <c r="AM763" s="19">
        <v>4</v>
      </c>
      <c r="AN763" s="26">
        <v>-1</v>
      </c>
      <c r="AO763" s="26">
        <v>-1</v>
      </c>
      <c r="AP763" s="26">
        <v>-1</v>
      </c>
      <c r="AQ763" s="26">
        <v>-1</v>
      </c>
      <c r="AR763" s="26">
        <v>-1</v>
      </c>
      <c r="AS763" s="26">
        <v>0</v>
      </c>
      <c r="AT763" s="19">
        <v>-2</v>
      </c>
      <c r="AU763" s="26">
        <v>-3</v>
      </c>
      <c r="AV763" s="26">
        <v>0</v>
      </c>
      <c r="AW763" s="26">
        <v>0</v>
      </c>
      <c r="AX763" s="19">
        <v>0</v>
      </c>
      <c r="AY763" s="19">
        <v>0</v>
      </c>
      <c r="AZ763" s="26">
        <v>1</v>
      </c>
      <c r="BA763" s="26">
        <v>1</v>
      </c>
      <c r="BB763" s="26">
        <v>-1</v>
      </c>
      <c r="BC763" s="26">
        <v>-1</v>
      </c>
      <c r="BD763" s="28"/>
      <c r="BE763" s="20"/>
      <c r="BF763" s="26"/>
      <c r="BG763" s="26"/>
      <c r="BH763" s="26"/>
      <c r="BI763" s="26">
        <v>1</v>
      </c>
      <c r="BJ763" s="26">
        <v>-1</v>
      </c>
      <c r="BK763" s="26"/>
      <c r="BL763" s="26"/>
      <c r="BM763" s="26"/>
      <c r="BN763" s="20"/>
      <c r="BO763" s="20"/>
    </row>
    <row r="764" spans="1:67" ht="64" hidden="1" x14ac:dyDescent="0.2">
      <c r="A764" s="407" t="s">
        <v>3373</v>
      </c>
      <c r="B764" s="410"/>
      <c r="C764" s="409" t="s">
        <v>2443</v>
      </c>
      <c r="D764" s="411" t="s">
        <v>2875</v>
      </c>
      <c r="E764" s="411" t="s">
        <v>210</v>
      </c>
      <c r="F764" s="19">
        <v>1</v>
      </c>
      <c r="G764" s="19">
        <v>1</v>
      </c>
      <c r="H764" s="19">
        <v>1</v>
      </c>
      <c r="I764" s="413"/>
      <c r="J764" s="417" t="s">
        <v>472</v>
      </c>
      <c r="K764" s="419"/>
      <c r="L764" s="417" t="s">
        <v>3384</v>
      </c>
      <c r="M764" s="512">
        <v>1992</v>
      </c>
      <c r="N764" s="425">
        <v>2008</v>
      </c>
      <c r="O764" s="509">
        <v>39448</v>
      </c>
      <c r="P764" s="404" t="s">
        <v>75</v>
      </c>
      <c r="Q764" s="404" t="s">
        <v>75</v>
      </c>
      <c r="R764" s="404" t="s">
        <v>75</v>
      </c>
      <c r="S764" s="404" t="s">
        <v>75</v>
      </c>
      <c r="T764" s="404" t="s">
        <v>75</v>
      </c>
      <c r="U764" s="404" t="s">
        <v>75</v>
      </c>
      <c r="V764" s="19">
        <v>1</v>
      </c>
      <c r="W764" s="19">
        <v>0</v>
      </c>
      <c r="X764" s="19">
        <v>0</v>
      </c>
      <c r="Y764" s="19">
        <v>0</v>
      </c>
      <c r="Z764" s="19">
        <v>-1</v>
      </c>
      <c r="AA764" s="19">
        <v>-2</v>
      </c>
      <c r="AB764" s="26">
        <v>0</v>
      </c>
      <c r="AC764" s="26">
        <v>0</v>
      </c>
      <c r="AD764" s="68">
        <v>1</v>
      </c>
      <c r="AE764" s="26">
        <v>0</v>
      </c>
      <c r="AF764" s="26">
        <v>0</v>
      </c>
      <c r="AG764" s="19">
        <v>0</v>
      </c>
      <c r="AH764" s="26">
        <v>-1</v>
      </c>
      <c r="AI764" s="19">
        <v>0</v>
      </c>
      <c r="AJ764" s="411" t="s">
        <v>97</v>
      </c>
      <c r="AK764" s="411" t="s">
        <v>139</v>
      </c>
      <c r="AL764" s="375" t="s">
        <v>3603</v>
      </c>
      <c r="AM764" s="19">
        <v>5</v>
      </c>
      <c r="AN764" s="26">
        <v>-2</v>
      </c>
      <c r="AO764" s="26">
        <v>-2</v>
      </c>
      <c r="AP764" s="26">
        <v>-2</v>
      </c>
      <c r="AQ764" s="26">
        <v>-2</v>
      </c>
      <c r="AR764" s="26">
        <v>-2</v>
      </c>
      <c r="AS764" s="26">
        <v>0</v>
      </c>
      <c r="AT764" s="19">
        <v>-2</v>
      </c>
      <c r="AU764" s="26">
        <v>-3</v>
      </c>
      <c r="AV764" s="26">
        <v>0</v>
      </c>
      <c r="AW764" s="26">
        <v>0</v>
      </c>
      <c r="AX764" s="19">
        <v>0</v>
      </c>
      <c r="AY764" s="19">
        <v>0</v>
      </c>
      <c r="AZ764" s="26">
        <v>-1</v>
      </c>
      <c r="BA764" s="26">
        <v>-1</v>
      </c>
      <c r="BB764" s="26">
        <v>-1</v>
      </c>
      <c r="BC764" s="26">
        <v>-1</v>
      </c>
      <c r="BD764" s="434"/>
      <c r="BE764" s="413"/>
      <c r="BF764" s="428"/>
      <c r="BG764" s="428"/>
      <c r="BH764" s="428"/>
      <c r="BI764" s="428"/>
      <c r="BJ764" s="428"/>
      <c r="BK764" s="428"/>
      <c r="BL764" s="428"/>
      <c r="BM764" s="428"/>
      <c r="BN764" s="413"/>
      <c r="BO764" s="413"/>
    </row>
    <row r="765" spans="1:67" ht="64" hidden="1" x14ac:dyDescent="0.2">
      <c r="A765" s="17" t="s">
        <v>78</v>
      </c>
      <c r="B765" s="42"/>
      <c r="C765" s="64" t="s">
        <v>2444</v>
      </c>
      <c r="D765" s="18" t="s">
        <v>409</v>
      </c>
      <c r="E765" s="18" t="s">
        <v>302</v>
      </c>
      <c r="F765" s="19">
        <v>1</v>
      </c>
      <c r="G765" s="19">
        <v>0</v>
      </c>
      <c r="H765" s="19">
        <v>0</v>
      </c>
      <c r="I765" s="20"/>
      <c r="J765" s="21" t="s">
        <v>472</v>
      </c>
      <c r="K765" s="22" t="s">
        <v>2311</v>
      </c>
      <c r="L765" s="18" t="s">
        <v>2312</v>
      </c>
      <c r="M765" s="25"/>
      <c r="N765" s="24">
        <f>YEAR(IF(AND(O765&lt;&gt;"NA",O765&lt;&gt;""),O765,IF(AND(P765&lt;&gt;"NA",P765&lt;&gt;""),P765,IF(AND(Q765&lt;&gt;"NA",Q765&lt;&gt;""),Q765,IF(AND(R765&lt;&gt;"NA",R765&lt;&gt;""),R765,S765)))))</f>
        <v>1992</v>
      </c>
      <c r="O765" s="25">
        <v>33604</v>
      </c>
      <c r="P765" s="23" t="s">
        <v>75</v>
      </c>
      <c r="Q765" s="23" t="s">
        <v>75</v>
      </c>
      <c r="R765" s="23" t="s">
        <v>75</v>
      </c>
      <c r="S765" s="23" t="s">
        <v>75</v>
      </c>
      <c r="T765" s="23" t="s">
        <v>75</v>
      </c>
      <c r="U765" s="23" t="s">
        <v>75</v>
      </c>
      <c r="V765" s="26">
        <v>1</v>
      </c>
      <c r="W765" s="19">
        <f>IF(OR(AND(Q765&lt;&gt;"NA",Q765&lt;&gt;""),AND(S765&lt;&gt;"NA",S765&lt;&gt;""),AND(T765&lt;&gt;"NA",T765&lt;&gt;"")),1,0)</f>
        <v>0</v>
      </c>
      <c r="X765" s="19">
        <f>IF(OR(AND(S765&lt;&gt;"NA",S765&lt;&gt;""),Y765=1),1,0)</f>
        <v>0</v>
      </c>
      <c r="Y765" s="19">
        <f>IF(AND(T765&lt;&gt;"NA",T765&lt;&gt;""),1,0)</f>
        <v>0</v>
      </c>
      <c r="Z765" s="26">
        <v>-1</v>
      </c>
      <c r="AA765" s="19">
        <v>-2</v>
      </c>
      <c r="AB765" s="26">
        <v>0</v>
      </c>
      <c r="AC765" s="26">
        <v>1</v>
      </c>
      <c r="AD765" s="26">
        <v>0</v>
      </c>
      <c r="AE765" s="26">
        <v>0</v>
      </c>
      <c r="AF765" s="26">
        <v>0</v>
      </c>
      <c r="AG765" s="19">
        <v>0</v>
      </c>
      <c r="AH765" s="26">
        <v>1</v>
      </c>
      <c r="AI765" s="26">
        <v>0</v>
      </c>
      <c r="AJ765" s="18" t="s">
        <v>97</v>
      </c>
      <c r="AK765" s="18" t="s">
        <v>77</v>
      </c>
      <c r="AL765" s="21" t="s">
        <v>2313</v>
      </c>
      <c r="AM765" s="19">
        <v>4</v>
      </c>
      <c r="AN765" s="26">
        <v>-1</v>
      </c>
      <c r="AO765" s="26">
        <v>-1</v>
      </c>
      <c r="AP765" s="26">
        <v>-1</v>
      </c>
      <c r="AQ765" s="26">
        <v>-1</v>
      </c>
      <c r="AR765" s="26">
        <v>-1</v>
      </c>
      <c r="AS765" s="26">
        <v>0</v>
      </c>
      <c r="AT765" s="19">
        <v>-2</v>
      </c>
      <c r="AU765" s="26">
        <v>-3</v>
      </c>
      <c r="AV765" s="26">
        <v>0</v>
      </c>
      <c r="AW765" s="26">
        <v>0</v>
      </c>
      <c r="AX765" s="19">
        <v>0</v>
      </c>
      <c r="AY765" s="19">
        <v>0</v>
      </c>
      <c r="AZ765" s="26">
        <v>1</v>
      </c>
      <c r="BA765" s="26">
        <v>1</v>
      </c>
      <c r="BB765" s="26">
        <v>-1</v>
      </c>
      <c r="BC765" s="26">
        <v>-1</v>
      </c>
      <c r="BD765" s="28"/>
      <c r="BE765" s="20"/>
      <c r="BF765" s="26"/>
      <c r="BG765" s="26"/>
      <c r="BH765" s="26"/>
      <c r="BI765" s="26">
        <v>1</v>
      </c>
      <c r="BJ765" s="26">
        <v>-1</v>
      </c>
      <c r="BK765" s="26"/>
      <c r="BL765" s="26"/>
      <c r="BM765" s="26"/>
      <c r="BN765" s="20"/>
      <c r="BO765" s="20"/>
    </row>
    <row r="766" spans="1:67" ht="64" hidden="1" x14ac:dyDescent="0.2">
      <c r="A766" s="407" t="s">
        <v>3373</v>
      </c>
      <c r="B766" s="410"/>
      <c r="C766" s="409" t="s">
        <v>2444</v>
      </c>
      <c r="D766" s="411" t="s">
        <v>2875</v>
      </c>
      <c r="E766" s="411" t="s">
        <v>210</v>
      </c>
      <c r="F766" s="19">
        <v>1</v>
      </c>
      <c r="G766" s="19">
        <v>1</v>
      </c>
      <c r="H766" s="19">
        <v>1</v>
      </c>
      <c r="I766" s="413"/>
      <c r="J766" s="417" t="s">
        <v>472</v>
      </c>
      <c r="K766" s="419"/>
      <c r="L766" s="417" t="s">
        <v>3384</v>
      </c>
      <c r="M766" s="512">
        <v>1992</v>
      </c>
      <c r="N766" s="425">
        <v>2008</v>
      </c>
      <c r="O766" s="509">
        <v>39448</v>
      </c>
      <c r="P766" s="404" t="s">
        <v>75</v>
      </c>
      <c r="Q766" s="404" t="s">
        <v>75</v>
      </c>
      <c r="R766" s="404" t="s">
        <v>75</v>
      </c>
      <c r="S766" s="404" t="s">
        <v>75</v>
      </c>
      <c r="T766" s="404" t="s">
        <v>75</v>
      </c>
      <c r="U766" s="404" t="s">
        <v>75</v>
      </c>
      <c r="V766" s="19">
        <v>1</v>
      </c>
      <c r="W766" s="19">
        <v>0</v>
      </c>
      <c r="X766" s="19">
        <v>0</v>
      </c>
      <c r="Y766" s="19">
        <v>0</v>
      </c>
      <c r="Z766" s="19">
        <v>-1</v>
      </c>
      <c r="AA766" s="19">
        <v>-2</v>
      </c>
      <c r="AB766" s="26">
        <v>0</v>
      </c>
      <c r="AC766" s="26">
        <v>0</v>
      </c>
      <c r="AD766" s="68">
        <v>1</v>
      </c>
      <c r="AE766" s="26">
        <v>0</v>
      </c>
      <c r="AF766" s="26">
        <v>0</v>
      </c>
      <c r="AG766" s="19">
        <v>0</v>
      </c>
      <c r="AH766" s="26">
        <v>-1</v>
      </c>
      <c r="AI766" s="19">
        <v>0</v>
      </c>
      <c r="AJ766" s="411" t="s">
        <v>97</v>
      </c>
      <c r="AK766" s="411" t="s">
        <v>139</v>
      </c>
      <c r="AL766" s="375" t="s">
        <v>3603</v>
      </c>
      <c r="AM766" s="19">
        <v>5</v>
      </c>
      <c r="AN766" s="26">
        <v>-2</v>
      </c>
      <c r="AO766" s="26">
        <v>-2</v>
      </c>
      <c r="AP766" s="26">
        <v>-2</v>
      </c>
      <c r="AQ766" s="26">
        <v>-2</v>
      </c>
      <c r="AR766" s="26">
        <v>-2</v>
      </c>
      <c r="AS766" s="26">
        <v>0</v>
      </c>
      <c r="AT766" s="19">
        <v>-2</v>
      </c>
      <c r="AU766" s="26">
        <v>-3</v>
      </c>
      <c r="AV766" s="26">
        <v>0</v>
      </c>
      <c r="AW766" s="26">
        <v>0</v>
      </c>
      <c r="AX766" s="19">
        <v>0</v>
      </c>
      <c r="AY766" s="19">
        <v>0</v>
      </c>
      <c r="AZ766" s="26">
        <v>-1</v>
      </c>
      <c r="BA766" s="26">
        <v>-1</v>
      </c>
      <c r="BB766" s="26">
        <v>-1</v>
      </c>
      <c r="BC766" s="26">
        <v>-1</v>
      </c>
      <c r="BD766" s="434"/>
      <c r="BE766" s="413"/>
      <c r="BF766" s="428"/>
      <c r="BG766" s="428"/>
      <c r="BH766" s="428"/>
      <c r="BI766" s="428"/>
      <c r="BJ766" s="428"/>
      <c r="BK766" s="428"/>
      <c r="BL766" s="428"/>
      <c r="BM766" s="428"/>
      <c r="BN766" s="413"/>
      <c r="BO766" s="413"/>
    </row>
    <row r="767" spans="1:67" ht="64" hidden="1" x14ac:dyDescent="0.2">
      <c r="A767" s="17" t="s">
        <v>78</v>
      </c>
      <c r="B767" s="42"/>
      <c r="C767" s="64" t="s">
        <v>2445</v>
      </c>
      <c r="D767" s="18" t="s">
        <v>409</v>
      </c>
      <c r="E767" s="18" t="s">
        <v>302</v>
      </c>
      <c r="F767" s="19">
        <v>1</v>
      </c>
      <c r="G767" s="19">
        <v>0</v>
      </c>
      <c r="H767" s="19">
        <v>0</v>
      </c>
      <c r="I767" s="20"/>
      <c r="J767" s="21" t="s">
        <v>472</v>
      </c>
      <c r="K767" s="22" t="s">
        <v>2311</v>
      </c>
      <c r="L767" s="18" t="s">
        <v>2312</v>
      </c>
      <c r="M767" s="25"/>
      <c r="N767" s="24">
        <f>YEAR(IF(AND(O767&lt;&gt;"NA",O767&lt;&gt;""),O767,IF(AND(P767&lt;&gt;"NA",P767&lt;&gt;""),P767,IF(AND(Q767&lt;&gt;"NA",Q767&lt;&gt;""),Q767,IF(AND(R767&lt;&gt;"NA",R767&lt;&gt;""),R767,S767)))))</f>
        <v>1992</v>
      </c>
      <c r="O767" s="25">
        <v>33604</v>
      </c>
      <c r="P767" s="23" t="s">
        <v>75</v>
      </c>
      <c r="Q767" s="23" t="s">
        <v>75</v>
      </c>
      <c r="R767" s="23" t="s">
        <v>75</v>
      </c>
      <c r="S767" s="23" t="s">
        <v>75</v>
      </c>
      <c r="T767" s="23" t="s">
        <v>75</v>
      </c>
      <c r="U767" s="23" t="s">
        <v>75</v>
      </c>
      <c r="V767" s="26">
        <v>1</v>
      </c>
      <c r="W767" s="19">
        <f>IF(OR(AND(Q767&lt;&gt;"NA",Q767&lt;&gt;""),AND(S767&lt;&gt;"NA",S767&lt;&gt;""),AND(T767&lt;&gt;"NA",T767&lt;&gt;"")),1,0)</f>
        <v>0</v>
      </c>
      <c r="X767" s="19">
        <f>IF(OR(AND(S767&lt;&gt;"NA",S767&lt;&gt;""),Y767=1),1,0)</f>
        <v>0</v>
      </c>
      <c r="Y767" s="19">
        <f>IF(AND(T767&lt;&gt;"NA",T767&lt;&gt;""),1,0)</f>
        <v>0</v>
      </c>
      <c r="Z767" s="26">
        <v>-1</v>
      </c>
      <c r="AA767" s="19">
        <v>-2</v>
      </c>
      <c r="AB767" s="26">
        <v>0</v>
      </c>
      <c r="AC767" s="26">
        <v>1</v>
      </c>
      <c r="AD767" s="26">
        <v>0</v>
      </c>
      <c r="AE767" s="26">
        <v>0</v>
      </c>
      <c r="AF767" s="26">
        <v>0</v>
      </c>
      <c r="AG767" s="19">
        <v>0</v>
      </c>
      <c r="AH767" s="26">
        <v>1</v>
      </c>
      <c r="AI767" s="26">
        <v>0</v>
      </c>
      <c r="AJ767" s="18" t="s">
        <v>97</v>
      </c>
      <c r="AK767" s="18" t="s">
        <v>77</v>
      </c>
      <c r="AL767" s="21" t="s">
        <v>2313</v>
      </c>
      <c r="AM767" s="19">
        <v>4</v>
      </c>
      <c r="AN767" s="26">
        <v>-1</v>
      </c>
      <c r="AO767" s="26">
        <v>-1</v>
      </c>
      <c r="AP767" s="26">
        <v>-1</v>
      </c>
      <c r="AQ767" s="26">
        <v>-1</v>
      </c>
      <c r="AR767" s="26">
        <v>-1</v>
      </c>
      <c r="AS767" s="26">
        <v>0</v>
      </c>
      <c r="AT767" s="19">
        <v>-2</v>
      </c>
      <c r="AU767" s="26">
        <v>-3</v>
      </c>
      <c r="AV767" s="26">
        <v>0</v>
      </c>
      <c r="AW767" s="26">
        <v>0</v>
      </c>
      <c r="AX767" s="19">
        <v>0</v>
      </c>
      <c r="AY767" s="19">
        <v>0</v>
      </c>
      <c r="AZ767" s="26">
        <v>1</v>
      </c>
      <c r="BA767" s="26">
        <v>1</v>
      </c>
      <c r="BB767" s="26">
        <v>-1</v>
      </c>
      <c r="BC767" s="26">
        <v>-1</v>
      </c>
      <c r="BD767" s="28"/>
      <c r="BE767" s="20"/>
      <c r="BF767" s="26"/>
      <c r="BG767" s="26"/>
      <c r="BH767" s="26"/>
      <c r="BI767" s="26">
        <v>1</v>
      </c>
      <c r="BJ767" s="26">
        <v>-1</v>
      </c>
      <c r="BK767" s="26"/>
      <c r="BL767" s="26"/>
      <c r="BM767" s="26"/>
      <c r="BN767" s="20"/>
      <c r="BO767" s="20"/>
    </row>
    <row r="768" spans="1:67" ht="64" hidden="1" x14ac:dyDescent="0.2">
      <c r="A768" s="407" t="s">
        <v>3373</v>
      </c>
      <c r="B768" s="410"/>
      <c r="C768" s="409" t="s">
        <v>2445</v>
      </c>
      <c r="D768" s="411" t="s">
        <v>2875</v>
      </c>
      <c r="E768" s="411" t="s">
        <v>210</v>
      </c>
      <c r="F768" s="19">
        <v>1</v>
      </c>
      <c r="G768" s="19">
        <v>1</v>
      </c>
      <c r="H768" s="19">
        <v>1</v>
      </c>
      <c r="I768" s="413"/>
      <c r="J768" s="417" t="s">
        <v>472</v>
      </c>
      <c r="K768" s="419"/>
      <c r="L768" s="417" t="s">
        <v>3384</v>
      </c>
      <c r="M768" s="512">
        <v>1992</v>
      </c>
      <c r="N768" s="425">
        <v>2008</v>
      </c>
      <c r="O768" s="509">
        <v>39448</v>
      </c>
      <c r="P768" s="404" t="s">
        <v>75</v>
      </c>
      <c r="Q768" s="404" t="s">
        <v>75</v>
      </c>
      <c r="R768" s="404" t="s">
        <v>75</v>
      </c>
      <c r="S768" s="404" t="s">
        <v>75</v>
      </c>
      <c r="T768" s="404" t="s">
        <v>75</v>
      </c>
      <c r="U768" s="404" t="s">
        <v>75</v>
      </c>
      <c r="V768" s="19">
        <v>1</v>
      </c>
      <c r="W768" s="19">
        <v>0</v>
      </c>
      <c r="X768" s="19">
        <v>0</v>
      </c>
      <c r="Y768" s="19">
        <v>0</v>
      </c>
      <c r="Z768" s="19">
        <v>-1</v>
      </c>
      <c r="AA768" s="19">
        <v>-2</v>
      </c>
      <c r="AB768" s="26">
        <v>0</v>
      </c>
      <c r="AC768" s="26">
        <v>0</v>
      </c>
      <c r="AD768" s="68">
        <v>1</v>
      </c>
      <c r="AE768" s="26">
        <v>0</v>
      </c>
      <c r="AF768" s="26">
        <v>0</v>
      </c>
      <c r="AG768" s="19">
        <v>0</v>
      </c>
      <c r="AH768" s="26">
        <v>-1</v>
      </c>
      <c r="AI768" s="19">
        <v>0</v>
      </c>
      <c r="AJ768" s="411" t="s">
        <v>97</v>
      </c>
      <c r="AK768" s="411" t="s">
        <v>139</v>
      </c>
      <c r="AL768" s="375" t="s">
        <v>3603</v>
      </c>
      <c r="AM768" s="19">
        <v>5</v>
      </c>
      <c r="AN768" s="26">
        <v>-2</v>
      </c>
      <c r="AO768" s="26">
        <v>-2</v>
      </c>
      <c r="AP768" s="26">
        <v>-2</v>
      </c>
      <c r="AQ768" s="26">
        <v>-2</v>
      </c>
      <c r="AR768" s="26">
        <v>-2</v>
      </c>
      <c r="AS768" s="26">
        <v>0</v>
      </c>
      <c r="AT768" s="19">
        <v>-2</v>
      </c>
      <c r="AU768" s="26">
        <v>-3</v>
      </c>
      <c r="AV768" s="26">
        <v>0</v>
      </c>
      <c r="AW768" s="26">
        <v>0</v>
      </c>
      <c r="AX768" s="19">
        <v>0</v>
      </c>
      <c r="AY768" s="19">
        <v>0</v>
      </c>
      <c r="AZ768" s="26">
        <v>-1</v>
      </c>
      <c r="BA768" s="26">
        <v>-1</v>
      </c>
      <c r="BB768" s="26">
        <v>-1</v>
      </c>
      <c r="BC768" s="26">
        <v>-1</v>
      </c>
      <c r="BD768" s="434"/>
      <c r="BE768" s="413"/>
      <c r="BF768" s="428"/>
      <c r="BG768" s="428"/>
      <c r="BH768" s="428"/>
      <c r="BI768" s="428"/>
      <c r="BJ768" s="428"/>
      <c r="BK768" s="428"/>
      <c r="BL768" s="428"/>
      <c r="BM768" s="428"/>
      <c r="BN768" s="413"/>
      <c r="BO768" s="413"/>
    </row>
    <row r="769" spans="1:67" ht="64" hidden="1" x14ac:dyDescent="0.2">
      <c r="A769" s="17" t="s">
        <v>78</v>
      </c>
      <c r="B769" s="42"/>
      <c r="C769" s="64" t="s">
        <v>2446</v>
      </c>
      <c r="D769" s="18" t="s">
        <v>409</v>
      </c>
      <c r="E769" s="18" t="s">
        <v>302</v>
      </c>
      <c r="F769" s="19">
        <v>1</v>
      </c>
      <c r="G769" s="19">
        <v>0</v>
      </c>
      <c r="H769" s="19">
        <v>0</v>
      </c>
      <c r="I769" s="20"/>
      <c r="J769" s="21" t="s">
        <v>472</v>
      </c>
      <c r="K769" s="22" t="s">
        <v>2311</v>
      </c>
      <c r="L769" s="18" t="s">
        <v>2312</v>
      </c>
      <c r="M769" s="25"/>
      <c r="N769" s="24">
        <f>YEAR(IF(AND(O769&lt;&gt;"NA",O769&lt;&gt;""),O769,IF(AND(P769&lt;&gt;"NA",P769&lt;&gt;""),P769,IF(AND(Q769&lt;&gt;"NA",Q769&lt;&gt;""),Q769,IF(AND(R769&lt;&gt;"NA",R769&lt;&gt;""),R769,S769)))))</f>
        <v>1992</v>
      </c>
      <c r="O769" s="25">
        <v>33604</v>
      </c>
      <c r="P769" s="23" t="s">
        <v>75</v>
      </c>
      <c r="Q769" s="23" t="s">
        <v>75</v>
      </c>
      <c r="R769" s="23" t="s">
        <v>75</v>
      </c>
      <c r="S769" s="23" t="s">
        <v>75</v>
      </c>
      <c r="T769" s="23" t="s">
        <v>75</v>
      </c>
      <c r="U769" s="23" t="s">
        <v>75</v>
      </c>
      <c r="V769" s="26">
        <v>1</v>
      </c>
      <c r="W769" s="19">
        <f>IF(OR(AND(Q769&lt;&gt;"NA",Q769&lt;&gt;""),AND(S769&lt;&gt;"NA",S769&lt;&gt;""),AND(T769&lt;&gt;"NA",T769&lt;&gt;"")),1,0)</f>
        <v>0</v>
      </c>
      <c r="X769" s="19">
        <f>IF(OR(AND(S769&lt;&gt;"NA",S769&lt;&gt;""),Y769=1),1,0)</f>
        <v>0</v>
      </c>
      <c r="Y769" s="19">
        <f>IF(AND(T769&lt;&gt;"NA",T769&lt;&gt;""),1,0)</f>
        <v>0</v>
      </c>
      <c r="Z769" s="26">
        <v>-1</v>
      </c>
      <c r="AA769" s="19">
        <v>-2</v>
      </c>
      <c r="AB769" s="26">
        <v>0</v>
      </c>
      <c r="AC769" s="26">
        <v>1</v>
      </c>
      <c r="AD769" s="26">
        <v>0</v>
      </c>
      <c r="AE769" s="26">
        <v>0</v>
      </c>
      <c r="AF769" s="26">
        <v>0</v>
      </c>
      <c r="AG769" s="19">
        <v>0</v>
      </c>
      <c r="AH769" s="26">
        <v>1</v>
      </c>
      <c r="AI769" s="26">
        <v>0</v>
      </c>
      <c r="AJ769" s="18" t="s">
        <v>97</v>
      </c>
      <c r="AK769" s="18" t="s">
        <v>77</v>
      </c>
      <c r="AL769" s="21" t="s">
        <v>2313</v>
      </c>
      <c r="AM769" s="19">
        <v>4</v>
      </c>
      <c r="AN769" s="26">
        <v>-1</v>
      </c>
      <c r="AO769" s="26">
        <v>-1</v>
      </c>
      <c r="AP769" s="26">
        <v>-1</v>
      </c>
      <c r="AQ769" s="26">
        <v>-1</v>
      </c>
      <c r="AR769" s="26">
        <v>-1</v>
      </c>
      <c r="AS769" s="26">
        <v>0</v>
      </c>
      <c r="AT769" s="19">
        <v>-2</v>
      </c>
      <c r="AU769" s="26">
        <v>-3</v>
      </c>
      <c r="AV769" s="26">
        <v>0</v>
      </c>
      <c r="AW769" s="26">
        <v>0</v>
      </c>
      <c r="AX769" s="19">
        <v>0</v>
      </c>
      <c r="AY769" s="19">
        <v>0</v>
      </c>
      <c r="AZ769" s="26">
        <v>1</v>
      </c>
      <c r="BA769" s="26">
        <v>1</v>
      </c>
      <c r="BB769" s="26">
        <v>-1</v>
      </c>
      <c r="BC769" s="26">
        <v>-1</v>
      </c>
      <c r="BD769" s="28"/>
      <c r="BE769" s="20"/>
      <c r="BF769" s="26"/>
      <c r="BG769" s="26"/>
      <c r="BH769" s="26"/>
      <c r="BI769" s="26">
        <v>1</v>
      </c>
      <c r="BJ769" s="26">
        <v>-1</v>
      </c>
      <c r="BK769" s="26"/>
      <c r="BL769" s="26"/>
      <c r="BM769" s="26"/>
      <c r="BN769" s="20"/>
      <c r="BO769" s="20"/>
    </row>
    <row r="770" spans="1:67" ht="64" hidden="1" x14ac:dyDescent="0.2">
      <c r="A770" s="407" t="s">
        <v>3373</v>
      </c>
      <c r="B770" s="410"/>
      <c r="C770" s="409" t="s">
        <v>2446</v>
      </c>
      <c r="D770" s="411" t="s">
        <v>2875</v>
      </c>
      <c r="E770" s="411" t="s">
        <v>210</v>
      </c>
      <c r="F770" s="19">
        <v>1</v>
      </c>
      <c r="G770" s="19">
        <v>1</v>
      </c>
      <c r="H770" s="19">
        <v>1</v>
      </c>
      <c r="I770" s="413"/>
      <c r="J770" s="417" t="s">
        <v>472</v>
      </c>
      <c r="K770" s="419"/>
      <c r="L770" s="417" t="s">
        <v>3384</v>
      </c>
      <c r="M770" s="512">
        <v>1992</v>
      </c>
      <c r="N770" s="425">
        <v>2008</v>
      </c>
      <c r="O770" s="509">
        <v>39448</v>
      </c>
      <c r="P770" s="404" t="s">
        <v>75</v>
      </c>
      <c r="Q770" s="404" t="s">
        <v>75</v>
      </c>
      <c r="R770" s="404" t="s">
        <v>75</v>
      </c>
      <c r="S770" s="404" t="s">
        <v>75</v>
      </c>
      <c r="T770" s="404" t="s">
        <v>75</v>
      </c>
      <c r="U770" s="404" t="s">
        <v>75</v>
      </c>
      <c r="V770" s="19">
        <v>1</v>
      </c>
      <c r="W770" s="19">
        <v>0</v>
      </c>
      <c r="X770" s="19">
        <v>0</v>
      </c>
      <c r="Y770" s="19">
        <v>0</v>
      </c>
      <c r="Z770" s="19">
        <v>-1</v>
      </c>
      <c r="AA770" s="19">
        <v>-2</v>
      </c>
      <c r="AB770" s="26">
        <v>0</v>
      </c>
      <c r="AC770" s="26">
        <v>0</v>
      </c>
      <c r="AD770" s="68">
        <v>1</v>
      </c>
      <c r="AE770" s="26">
        <v>0</v>
      </c>
      <c r="AF770" s="26">
        <v>0</v>
      </c>
      <c r="AG770" s="19">
        <v>0</v>
      </c>
      <c r="AH770" s="26">
        <v>-1</v>
      </c>
      <c r="AI770" s="19">
        <v>0</v>
      </c>
      <c r="AJ770" s="411" t="s">
        <v>97</v>
      </c>
      <c r="AK770" s="411" t="s">
        <v>139</v>
      </c>
      <c r="AL770" s="375" t="s">
        <v>3603</v>
      </c>
      <c r="AM770" s="19">
        <v>5</v>
      </c>
      <c r="AN770" s="26">
        <v>-2</v>
      </c>
      <c r="AO770" s="26">
        <v>-2</v>
      </c>
      <c r="AP770" s="26">
        <v>-2</v>
      </c>
      <c r="AQ770" s="26">
        <v>-2</v>
      </c>
      <c r="AR770" s="26">
        <v>-2</v>
      </c>
      <c r="AS770" s="26">
        <v>0</v>
      </c>
      <c r="AT770" s="19">
        <v>-2</v>
      </c>
      <c r="AU770" s="26">
        <v>-3</v>
      </c>
      <c r="AV770" s="26">
        <v>0</v>
      </c>
      <c r="AW770" s="26">
        <v>0</v>
      </c>
      <c r="AX770" s="19">
        <v>0</v>
      </c>
      <c r="AY770" s="19">
        <v>0</v>
      </c>
      <c r="AZ770" s="26">
        <v>-1</v>
      </c>
      <c r="BA770" s="26">
        <v>-1</v>
      </c>
      <c r="BB770" s="26">
        <v>-1</v>
      </c>
      <c r="BC770" s="26">
        <v>-1</v>
      </c>
      <c r="BD770" s="434"/>
      <c r="BE770" s="413"/>
      <c r="BF770" s="428"/>
      <c r="BG770" s="428"/>
      <c r="BH770" s="428"/>
      <c r="BI770" s="428"/>
      <c r="BJ770" s="428"/>
      <c r="BK770" s="428"/>
      <c r="BL770" s="428"/>
      <c r="BM770" s="428"/>
      <c r="BN770" s="413"/>
      <c r="BO770" s="413"/>
    </row>
    <row r="771" spans="1:67" ht="64" hidden="1" x14ac:dyDescent="0.2">
      <c r="A771" s="17" t="s">
        <v>78</v>
      </c>
      <c r="B771" s="42"/>
      <c r="C771" s="64" t="s">
        <v>2447</v>
      </c>
      <c r="D771" s="18" t="s">
        <v>409</v>
      </c>
      <c r="E771" s="18" t="s">
        <v>302</v>
      </c>
      <c r="F771" s="19">
        <v>1</v>
      </c>
      <c r="G771" s="19">
        <v>0</v>
      </c>
      <c r="H771" s="19">
        <v>0</v>
      </c>
      <c r="I771" s="20"/>
      <c r="J771" s="21" t="s">
        <v>472</v>
      </c>
      <c r="K771" s="22" t="s">
        <v>2311</v>
      </c>
      <c r="L771" s="18" t="s">
        <v>2312</v>
      </c>
      <c r="M771" s="25"/>
      <c r="N771" s="24">
        <f>YEAR(IF(AND(O771&lt;&gt;"NA",O771&lt;&gt;""),O771,IF(AND(P771&lt;&gt;"NA",P771&lt;&gt;""),P771,IF(AND(Q771&lt;&gt;"NA",Q771&lt;&gt;""),Q771,IF(AND(R771&lt;&gt;"NA",R771&lt;&gt;""),R771,S771)))))</f>
        <v>1992</v>
      </c>
      <c r="O771" s="25">
        <v>33604</v>
      </c>
      <c r="P771" s="23" t="s">
        <v>75</v>
      </c>
      <c r="Q771" s="23" t="s">
        <v>75</v>
      </c>
      <c r="R771" s="23" t="s">
        <v>75</v>
      </c>
      <c r="S771" s="23" t="s">
        <v>75</v>
      </c>
      <c r="T771" s="23" t="s">
        <v>75</v>
      </c>
      <c r="U771" s="23" t="s">
        <v>75</v>
      </c>
      <c r="V771" s="26">
        <v>1</v>
      </c>
      <c r="W771" s="19">
        <f>IF(OR(AND(Q771&lt;&gt;"NA",Q771&lt;&gt;""),AND(S771&lt;&gt;"NA",S771&lt;&gt;""),AND(T771&lt;&gt;"NA",T771&lt;&gt;"")),1,0)</f>
        <v>0</v>
      </c>
      <c r="X771" s="19">
        <f>IF(OR(AND(S771&lt;&gt;"NA",S771&lt;&gt;""),Y771=1),1,0)</f>
        <v>0</v>
      </c>
      <c r="Y771" s="19">
        <f>IF(AND(T771&lt;&gt;"NA",T771&lt;&gt;""),1,0)</f>
        <v>0</v>
      </c>
      <c r="Z771" s="26">
        <v>-1</v>
      </c>
      <c r="AA771" s="19">
        <v>-2</v>
      </c>
      <c r="AB771" s="26">
        <v>0</v>
      </c>
      <c r="AC771" s="26">
        <v>1</v>
      </c>
      <c r="AD771" s="26">
        <v>0</v>
      </c>
      <c r="AE771" s="26">
        <v>0</v>
      </c>
      <c r="AF771" s="26">
        <v>0</v>
      </c>
      <c r="AG771" s="19">
        <v>0</v>
      </c>
      <c r="AH771" s="26">
        <v>1</v>
      </c>
      <c r="AI771" s="26">
        <v>0</v>
      </c>
      <c r="AJ771" s="18" t="s">
        <v>97</v>
      </c>
      <c r="AK771" s="18" t="s">
        <v>77</v>
      </c>
      <c r="AL771" s="21" t="s">
        <v>2313</v>
      </c>
      <c r="AM771" s="19">
        <v>4</v>
      </c>
      <c r="AN771" s="26">
        <v>-1</v>
      </c>
      <c r="AO771" s="26">
        <v>-1</v>
      </c>
      <c r="AP771" s="26">
        <v>-1</v>
      </c>
      <c r="AQ771" s="26">
        <v>-1</v>
      </c>
      <c r="AR771" s="26">
        <v>-1</v>
      </c>
      <c r="AS771" s="26">
        <v>0</v>
      </c>
      <c r="AT771" s="19">
        <v>-2</v>
      </c>
      <c r="AU771" s="26">
        <v>-3</v>
      </c>
      <c r="AV771" s="26">
        <v>0</v>
      </c>
      <c r="AW771" s="26">
        <v>0</v>
      </c>
      <c r="AX771" s="19">
        <v>0</v>
      </c>
      <c r="AY771" s="19">
        <v>0</v>
      </c>
      <c r="AZ771" s="26">
        <v>1</v>
      </c>
      <c r="BA771" s="26">
        <v>1</v>
      </c>
      <c r="BB771" s="26">
        <v>-1</v>
      </c>
      <c r="BC771" s="26">
        <v>-1</v>
      </c>
      <c r="BD771" s="28"/>
      <c r="BE771" s="20"/>
      <c r="BF771" s="26"/>
      <c r="BG771" s="26"/>
      <c r="BH771" s="26"/>
      <c r="BI771" s="26">
        <v>1</v>
      </c>
      <c r="BJ771" s="26">
        <v>-1</v>
      </c>
      <c r="BK771" s="26"/>
      <c r="BL771" s="26"/>
      <c r="BM771" s="26"/>
      <c r="BN771" s="20"/>
      <c r="BO771" s="20"/>
    </row>
    <row r="772" spans="1:67" ht="64" hidden="1" x14ac:dyDescent="0.2">
      <c r="A772" s="407" t="s">
        <v>3373</v>
      </c>
      <c r="B772" s="410"/>
      <c r="C772" s="409" t="s">
        <v>2447</v>
      </c>
      <c r="D772" s="411" t="s">
        <v>2875</v>
      </c>
      <c r="E772" s="411" t="s">
        <v>210</v>
      </c>
      <c r="F772" s="19">
        <v>1</v>
      </c>
      <c r="G772" s="19">
        <v>1</v>
      </c>
      <c r="H772" s="19">
        <v>1</v>
      </c>
      <c r="I772" s="413"/>
      <c r="J772" s="417" t="s">
        <v>472</v>
      </c>
      <c r="K772" s="419"/>
      <c r="L772" s="417" t="s">
        <v>3384</v>
      </c>
      <c r="M772" s="512">
        <v>1992</v>
      </c>
      <c r="N772" s="425">
        <v>2008</v>
      </c>
      <c r="O772" s="509">
        <v>39448</v>
      </c>
      <c r="P772" s="404" t="s">
        <v>75</v>
      </c>
      <c r="Q772" s="404" t="s">
        <v>75</v>
      </c>
      <c r="R772" s="404" t="s">
        <v>75</v>
      </c>
      <c r="S772" s="404" t="s">
        <v>75</v>
      </c>
      <c r="T772" s="404" t="s">
        <v>75</v>
      </c>
      <c r="U772" s="404" t="s">
        <v>75</v>
      </c>
      <c r="V772" s="19">
        <v>1</v>
      </c>
      <c r="W772" s="19">
        <v>0</v>
      </c>
      <c r="X772" s="19">
        <v>0</v>
      </c>
      <c r="Y772" s="19">
        <v>0</v>
      </c>
      <c r="Z772" s="19">
        <v>-1</v>
      </c>
      <c r="AA772" s="19">
        <v>-2</v>
      </c>
      <c r="AB772" s="26">
        <v>0</v>
      </c>
      <c r="AC772" s="26">
        <v>0</v>
      </c>
      <c r="AD772" s="68">
        <v>1</v>
      </c>
      <c r="AE772" s="26">
        <v>0</v>
      </c>
      <c r="AF772" s="26">
        <v>0</v>
      </c>
      <c r="AG772" s="19">
        <v>0</v>
      </c>
      <c r="AH772" s="26">
        <v>-1</v>
      </c>
      <c r="AI772" s="19">
        <v>0</v>
      </c>
      <c r="AJ772" s="411" t="s">
        <v>97</v>
      </c>
      <c r="AK772" s="411" t="s">
        <v>139</v>
      </c>
      <c r="AL772" s="375" t="s">
        <v>3603</v>
      </c>
      <c r="AM772" s="19">
        <v>5</v>
      </c>
      <c r="AN772" s="26">
        <v>-2</v>
      </c>
      <c r="AO772" s="26">
        <v>-2</v>
      </c>
      <c r="AP772" s="26">
        <v>-2</v>
      </c>
      <c r="AQ772" s="26">
        <v>-2</v>
      </c>
      <c r="AR772" s="26">
        <v>-2</v>
      </c>
      <c r="AS772" s="26">
        <v>0</v>
      </c>
      <c r="AT772" s="19">
        <v>-2</v>
      </c>
      <c r="AU772" s="26">
        <v>-3</v>
      </c>
      <c r="AV772" s="26">
        <v>0</v>
      </c>
      <c r="AW772" s="26">
        <v>0</v>
      </c>
      <c r="AX772" s="19">
        <v>0</v>
      </c>
      <c r="AY772" s="19">
        <v>0</v>
      </c>
      <c r="AZ772" s="26">
        <v>-1</v>
      </c>
      <c r="BA772" s="26">
        <v>-1</v>
      </c>
      <c r="BB772" s="26">
        <v>-1</v>
      </c>
      <c r="BC772" s="26">
        <v>-1</v>
      </c>
      <c r="BD772" s="434"/>
      <c r="BE772" s="413"/>
      <c r="BF772" s="428"/>
      <c r="BG772" s="428"/>
      <c r="BH772" s="428"/>
      <c r="BI772" s="428"/>
      <c r="BJ772" s="428"/>
      <c r="BK772" s="428"/>
      <c r="BL772" s="428"/>
      <c r="BM772" s="428"/>
      <c r="BN772" s="413"/>
      <c r="BO772" s="413"/>
    </row>
    <row r="773" spans="1:67" ht="64" hidden="1" x14ac:dyDescent="0.2">
      <c r="A773" s="17" t="s">
        <v>78</v>
      </c>
      <c r="B773" s="42"/>
      <c r="C773" s="64" t="s">
        <v>2448</v>
      </c>
      <c r="D773" s="18" t="s">
        <v>409</v>
      </c>
      <c r="E773" s="18" t="s">
        <v>302</v>
      </c>
      <c r="F773" s="19">
        <v>1</v>
      </c>
      <c r="G773" s="19">
        <v>0</v>
      </c>
      <c r="H773" s="19">
        <v>0</v>
      </c>
      <c r="I773" s="20"/>
      <c r="J773" s="21" t="s">
        <v>472</v>
      </c>
      <c r="K773" s="22" t="s">
        <v>2311</v>
      </c>
      <c r="L773" s="18" t="s">
        <v>2312</v>
      </c>
      <c r="M773" s="25"/>
      <c r="N773" s="24">
        <f>YEAR(IF(AND(O773&lt;&gt;"NA",O773&lt;&gt;""),O773,IF(AND(P773&lt;&gt;"NA",P773&lt;&gt;""),P773,IF(AND(Q773&lt;&gt;"NA",Q773&lt;&gt;""),Q773,IF(AND(R773&lt;&gt;"NA",R773&lt;&gt;""),R773,S773)))))</f>
        <v>1992</v>
      </c>
      <c r="O773" s="25">
        <v>33604</v>
      </c>
      <c r="P773" s="23" t="s">
        <v>75</v>
      </c>
      <c r="Q773" s="23" t="s">
        <v>75</v>
      </c>
      <c r="R773" s="23" t="s">
        <v>75</v>
      </c>
      <c r="S773" s="23" t="s">
        <v>75</v>
      </c>
      <c r="T773" s="23" t="s">
        <v>75</v>
      </c>
      <c r="U773" s="23" t="s">
        <v>75</v>
      </c>
      <c r="V773" s="26">
        <v>1</v>
      </c>
      <c r="W773" s="19">
        <f>IF(OR(AND(Q773&lt;&gt;"NA",Q773&lt;&gt;""),AND(S773&lt;&gt;"NA",S773&lt;&gt;""),AND(T773&lt;&gt;"NA",T773&lt;&gt;"")),1,0)</f>
        <v>0</v>
      </c>
      <c r="X773" s="19">
        <f>IF(OR(AND(S773&lt;&gt;"NA",S773&lt;&gt;""),Y773=1),1,0)</f>
        <v>0</v>
      </c>
      <c r="Y773" s="19">
        <f>IF(AND(T773&lt;&gt;"NA",T773&lt;&gt;""),1,0)</f>
        <v>0</v>
      </c>
      <c r="Z773" s="26">
        <v>-1</v>
      </c>
      <c r="AA773" s="19">
        <v>-2</v>
      </c>
      <c r="AB773" s="26">
        <v>0</v>
      </c>
      <c r="AC773" s="26">
        <v>1</v>
      </c>
      <c r="AD773" s="26">
        <v>0</v>
      </c>
      <c r="AE773" s="26">
        <v>0</v>
      </c>
      <c r="AF773" s="26">
        <v>0</v>
      </c>
      <c r="AG773" s="19">
        <v>0</v>
      </c>
      <c r="AH773" s="26">
        <v>1</v>
      </c>
      <c r="AI773" s="26">
        <v>0</v>
      </c>
      <c r="AJ773" s="18" t="s">
        <v>97</v>
      </c>
      <c r="AK773" s="18" t="s">
        <v>77</v>
      </c>
      <c r="AL773" s="21" t="s">
        <v>2313</v>
      </c>
      <c r="AM773" s="19">
        <v>4</v>
      </c>
      <c r="AN773" s="26">
        <v>-1</v>
      </c>
      <c r="AO773" s="26">
        <v>-1</v>
      </c>
      <c r="AP773" s="26">
        <v>-1</v>
      </c>
      <c r="AQ773" s="26">
        <v>-1</v>
      </c>
      <c r="AR773" s="26">
        <v>-1</v>
      </c>
      <c r="AS773" s="26">
        <v>0</v>
      </c>
      <c r="AT773" s="19">
        <v>-2</v>
      </c>
      <c r="AU773" s="26">
        <v>-3</v>
      </c>
      <c r="AV773" s="26">
        <v>0</v>
      </c>
      <c r="AW773" s="26">
        <v>0</v>
      </c>
      <c r="AX773" s="19">
        <v>0</v>
      </c>
      <c r="AY773" s="19">
        <v>0</v>
      </c>
      <c r="AZ773" s="26">
        <v>1</v>
      </c>
      <c r="BA773" s="26">
        <v>1</v>
      </c>
      <c r="BB773" s="26">
        <v>-1</v>
      </c>
      <c r="BC773" s="26">
        <v>-1</v>
      </c>
      <c r="BD773" s="28"/>
      <c r="BE773" s="20"/>
      <c r="BF773" s="26"/>
      <c r="BG773" s="26"/>
      <c r="BH773" s="26"/>
      <c r="BI773" s="26">
        <v>1</v>
      </c>
      <c r="BJ773" s="26">
        <v>-1</v>
      </c>
      <c r="BK773" s="26"/>
      <c r="BL773" s="26"/>
      <c r="BM773" s="26"/>
      <c r="BN773" s="20"/>
      <c r="BO773" s="20"/>
    </row>
    <row r="774" spans="1:67" ht="64" hidden="1" x14ac:dyDescent="0.2">
      <c r="A774" s="407" t="s">
        <v>3373</v>
      </c>
      <c r="B774" s="410"/>
      <c r="C774" s="409" t="s">
        <v>2448</v>
      </c>
      <c r="D774" s="411" t="s">
        <v>2875</v>
      </c>
      <c r="E774" s="411" t="s">
        <v>210</v>
      </c>
      <c r="F774" s="19">
        <v>1</v>
      </c>
      <c r="G774" s="19">
        <v>1</v>
      </c>
      <c r="H774" s="19">
        <v>1</v>
      </c>
      <c r="I774" s="413"/>
      <c r="J774" s="417" t="s">
        <v>472</v>
      </c>
      <c r="K774" s="419"/>
      <c r="L774" s="417" t="s">
        <v>3384</v>
      </c>
      <c r="M774" s="512">
        <v>1992</v>
      </c>
      <c r="N774" s="425">
        <v>2008</v>
      </c>
      <c r="O774" s="509">
        <v>39448</v>
      </c>
      <c r="P774" s="404" t="s">
        <v>75</v>
      </c>
      <c r="Q774" s="404" t="s">
        <v>75</v>
      </c>
      <c r="R774" s="404" t="s">
        <v>75</v>
      </c>
      <c r="S774" s="404" t="s">
        <v>75</v>
      </c>
      <c r="T774" s="404" t="s">
        <v>75</v>
      </c>
      <c r="U774" s="404" t="s">
        <v>75</v>
      </c>
      <c r="V774" s="19">
        <v>1</v>
      </c>
      <c r="W774" s="19">
        <v>0</v>
      </c>
      <c r="X774" s="19">
        <v>0</v>
      </c>
      <c r="Y774" s="19">
        <v>0</v>
      </c>
      <c r="Z774" s="19">
        <v>-1</v>
      </c>
      <c r="AA774" s="19">
        <v>-2</v>
      </c>
      <c r="AB774" s="26">
        <v>0</v>
      </c>
      <c r="AC774" s="26">
        <v>0</v>
      </c>
      <c r="AD774" s="68">
        <v>1</v>
      </c>
      <c r="AE774" s="26">
        <v>0</v>
      </c>
      <c r="AF774" s="26">
        <v>0</v>
      </c>
      <c r="AG774" s="19">
        <v>0</v>
      </c>
      <c r="AH774" s="26">
        <v>-1</v>
      </c>
      <c r="AI774" s="19">
        <v>0</v>
      </c>
      <c r="AJ774" s="411" t="s">
        <v>97</v>
      </c>
      <c r="AK774" s="411" t="s">
        <v>139</v>
      </c>
      <c r="AL774" s="375" t="s">
        <v>3603</v>
      </c>
      <c r="AM774" s="19">
        <v>5</v>
      </c>
      <c r="AN774" s="26">
        <v>-2</v>
      </c>
      <c r="AO774" s="26">
        <v>-2</v>
      </c>
      <c r="AP774" s="26">
        <v>-2</v>
      </c>
      <c r="AQ774" s="26">
        <v>-2</v>
      </c>
      <c r="AR774" s="26">
        <v>-2</v>
      </c>
      <c r="AS774" s="26">
        <v>0</v>
      </c>
      <c r="AT774" s="19">
        <v>-2</v>
      </c>
      <c r="AU774" s="26">
        <v>-3</v>
      </c>
      <c r="AV774" s="26">
        <v>0</v>
      </c>
      <c r="AW774" s="26">
        <v>0</v>
      </c>
      <c r="AX774" s="19">
        <v>0</v>
      </c>
      <c r="AY774" s="19">
        <v>0</v>
      </c>
      <c r="AZ774" s="26">
        <v>-1</v>
      </c>
      <c r="BA774" s="26">
        <v>-1</v>
      </c>
      <c r="BB774" s="26">
        <v>-1</v>
      </c>
      <c r="BC774" s="26">
        <v>-1</v>
      </c>
      <c r="BD774" s="434"/>
      <c r="BE774" s="413"/>
      <c r="BF774" s="428"/>
      <c r="BG774" s="428"/>
      <c r="BH774" s="428"/>
      <c r="BI774" s="428"/>
      <c r="BJ774" s="428"/>
      <c r="BK774" s="428"/>
      <c r="BL774" s="428"/>
      <c r="BM774" s="428"/>
      <c r="BN774" s="413"/>
      <c r="BO774" s="413"/>
    </row>
    <row r="775" spans="1:67" ht="64" hidden="1" x14ac:dyDescent="0.2">
      <c r="A775" s="17" t="s">
        <v>78</v>
      </c>
      <c r="B775" s="42"/>
      <c r="C775" s="64" t="s">
        <v>2449</v>
      </c>
      <c r="D775" s="18" t="s">
        <v>409</v>
      </c>
      <c r="E775" s="18" t="s">
        <v>302</v>
      </c>
      <c r="F775" s="19">
        <v>1</v>
      </c>
      <c r="G775" s="19">
        <v>0</v>
      </c>
      <c r="H775" s="19">
        <v>0</v>
      </c>
      <c r="I775" s="20"/>
      <c r="J775" s="21" t="s">
        <v>472</v>
      </c>
      <c r="K775" s="22" t="s">
        <v>2311</v>
      </c>
      <c r="L775" s="18" t="s">
        <v>2312</v>
      </c>
      <c r="M775" s="25"/>
      <c r="N775" s="24">
        <f>YEAR(IF(AND(O775&lt;&gt;"NA",O775&lt;&gt;""),O775,IF(AND(P775&lt;&gt;"NA",P775&lt;&gt;""),P775,IF(AND(Q775&lt;&gt;"NA",Q775&lt;&gt;""),Q775,IF(AND(R775&lt;&gt;"NA",R775&lt;&gt;""),R775,S775)))))</f>
        <v>1992</v>
      </c>
      <c r="O775" s="25">
        <v>33604</v>
      </c>
      <c r="P775" s="23" t="s">
        <v>75</v>
      </c>
      <c r="Q775" s="23" t="s">
        <v>75</v>
      </c>
      <c r="R775" s="23" t="s">
        <v>75</v>
      </c>
      <c r="S775" s="23" t="s">
        <v>75</v>
      </c>
      <c r="T775" s="23" t="s">
        <v>75</v>
      </c>
      <c r="U775" s="23" t="s">
        <v>75</v>
      </c>
      <c r="V775" s="26">
        <v>1</v>
      </c>
      <c r="W775" s="19">
        <f>IF(OR(AND(Q775&lt;&gt;"NA",Q775&lt;&gt;""),AND(S775&lt;&gt;"NA",S775&lt;&gt;""),AND(T775&lt;&gt;"NA",T775&lt;&gt;"")),1,0)</f>
        <v>0</v>
      </c>
      <c r="X775" s="19">
        <f>IF(OR(AND(S775&lt;&gt;"NA",S775&lt;&gt;""),Y775=1),1,0)</f>
        <v>0</v>
      </c>
      <c r="Y775" s="19">
        <f>IF(AND(T775&lt;&gt;"NA",T775&lt;&gt;""),1,0)</f>
        <v>0</v>
      </c>
      <c r="Z775" s="26">
        <v>-1</v>
      </c>
      <c r="AA775" s="19">
        <v>-2</v>
      </c>
      <c r="AB775" s="26">
        <v>0</v>
      </c>
      <c r="AC775" s="26">
        <v>1</v>
      </c>
      <c r="AD775" s="26">
        <v>0</v>
      </c>
      <c r="AE775" s="26">
        <v>0</v>
      </c>
      <c r="AF775" s="26">
        <v>0</v>
      </c>
      <c r="AG775" s="19">
        <v>0</v>
      </c>
      <c r="AH775" s="26">
        <v>1</v>
      </c>
      <c r="AI775" s="26">
        <v>0</v>
      </c>
      <c r="AJ775" s="18" t="s">
        <v>97</v>
      </c>
      <c r="AK775" s="18" t="s">
        <v>77</v>
      </c>
      <c r="AL775" s="21" t="s">
        <v>2313</v>
      </c>
      <c r="AM775" s="19">
        <v>4</v>
      </c>
      <c r="AN775" s="26">
        <v>-1</v>
      </c>
      <c r="AO775" s="26">
        <v>-1</v>
      </c>
      <c r="AP775" s="26">
        <v>-1</v>
      </c>
      <c r="AQ775" s="26">
        <v>-1</v>
      </c>
      <c r="AR775" s="26">
        <v>-1</v>
      </c>
      <c r="AS775" s="26">
        <v>0</v>
      </c>
      <c r="AT775" s="19">
        <v>-2</v>
      </c>
      <c r="AU775" s="26">
        <v>-3</v>
      </c>
      <c r="AV775" s="26">
        <v>0</v>
      </c>
      <c r="AW775" s="26">
        <v>0</v>
      </c>
      <c r="AX775" s="19">
        <v>0</v>
      </c>
      <c r="AY775" s="19">
        <v>0</v>
      </c>
      <c r="AZ775" s="26">
        <v>1</v>
      </c>
      <c r="BA775" s="26">
        <v>1</v>
      </c>
      <c r="BB775" s="26">
        <v>-1</v>
      </c>
      <c r="BC775" s="26">
        <v>-1</v>
      </c>
      <c r="BD775" s="28"/>
      <c r="BE775" s="20"/>
      <c r="BF775" s="26"/>
      <c r="BG775" s="26"/>
      <c r="BH775" s="26"/>
      <c r="BI775" s="26">
        <v>1</v>
      </c>
      <c r="BJ775" s="26">
        <v>-1</v>
      </c>
      <c r="BK775" s="26"/>
      <c r="BL775" s="26"/>
      <c r="BM775" s="26"/>
      <c r="BN775" s="20"/>
      <c r="BO775" s="20"/>
    </row>
    <row r="776" spans="1:67" ht="64" hidden="1" x14ac:dyDescent="0.2">
      <c r="A776" s="407" t="s">
        <v>3373</v>
      </c>
      <c r="B776" s="410"/>
      <c r="C776" s="409" t="s">
        <v>2449</v>
      </c>
      <c r="D776" s="411" t="s">
        <v>2875</v>
      </c>
      <c r="E776" s="411" t="s">
        <v>210</v>
      </c>
      <c r="F776" s="19">
        <v>1</v>
      </c>
      <c r="G776" s="19">
        <v>1</v>
      </c>
      <c r="H776" s="19">
        <v>1</v>
      </c>
      <c r="I776" s="413"/>
      <c r="J776" s="417" t="s">
        <v>472</v>
      </c>
      <c r="K776" s="419"/>
      <c r="L776" s="417" t="s">
        <v>3384</v>
      </c>
      <c r="M776" s="512">
        <v>1992</v>
      </c>
      <c r="N776" s="425">
        <v>2008</v>
      </c>
      <c r="O776" s="509">
        <v>39448</v>
      </c>
      <c r="P776" s="404" t="s">
        <v>75</v>
      </c>
      <c r="Q776" s="404" t="s">
        <v>75</v>
      </c>
      <c r="R776" s="404" t="s">
        <v>75</v>
      </c>
      <c r="S776" s="404" t="s">
        <v>75</v>
      </c>
      <c r="T776" s="404" t="s">
        <v>75</v>
      </c>
      <c r="U776" s="404" t="s">
        <v>75</v>
      </c>
      <c r="V776" s="19">
        <v>1</v>
      </c>
      <c r="W776" s="19">
        <v>0</v>
      </c>
      <c r="X776" s="19">
        <v>0</v>
      </c>
      <c r="Y776" s="19">
        <v>0</v>
      </c>
      <c r="Z776" s="19">
        <v>-1</v>
      </c>
      <c r="AA776" s="19">
        <v>-2</v>
      </c>
      <c r="AB776" s="26">
        <v>0</v>
      </c>
      <c r="AC776" s="26">
        <v>0</v>
      </c>
      <c r="AD776" s="68">
        <v>1</v>
      </c>
      <c r="AE776" s="26">
        <v>0</v>
      </c>
      <c r="AF776" s="26">
        <v>0</v>
      </c>
      <c r="AG776" s="19">
        <v>0</v>
      </c>
      <c r="AH776" s="26">
        <v>-1</v>
      </c>
      <c r="AI776" s="19">
        <v>0</v>
      </c>
      <c r="AJ776" s="411" t="s">
        <v>97</v>
      </c>
      <c r="AK776" s="411" t="s">
        <v>139</v>
      </c>
      <c r="AL776" s="375" t="s">
        <v>3603</v>
      </c>
      <c r="AM776" s="19">
        <v>5</v>
      </c>
      <c r="AN776" s="26">
        <v>-2</v>
      </c>
      <c r="AO776" s="26">
        <v>-2</v>
      </c>
      <c r="AP776" s="26">
        <v>-2</v>
      </c>
      <c r="AQ776" s="26">
        <v>-2</v>
      </c>
      <c r="AR776" s="26">
        <v>-2</v>
      </c>
      <c r="AS776" s="26">
        <v>0</v>
      </c>
      <c r="AT776" s="19">
        <v>-2</v>
      </c>
      <c r="AU776" s="26">
        <v>-3</v>
      </c>
      <c r="AV776" s="26">
        <v>0</v>
      </c>
      <c r="AW776" s="26">
        <v>0</v>
      </c>
      <c r="AX776" s="19">
        <v>0</v>
      </c>
      <c r="AY776" s="19">
        <v>0</v>
      </c>
      <c r="AZ776" s="26">
        <v>-1</v>
      </c>
      <c r="BA776" s="26">
        <v>-1</v>
      </c>
      <c r="BB776" s="26">
        <v>-1</v>
      </c>
      <c r="BC776" s="26">
        <v>-1</v>
      </c>
      <c r="BD776" s="434"/>
      <c r="BE776" s="413"/>
      <c r="BF776" s="428"/>
      <c r="BG776" s="428"/>
      <c r="BH776" s="428"/>
      <c r="BI776" s="428"/>
      <c r="BJ776" s="428"/>
      <c r="BK776" s="428"/>
      <c r="BL776" s="428"/>
      <c r="BM776" s="428"/>
      <c r="BN776" s="413"/>
      <c r="BO776" s="413"/>
    </row>
    <row r="777" spans="1:67" ht="64" hidden="1" x14ac:dyDescent="0.2">
      <c r="A777" s="17" t="s">
        <v>78</v>
      </c>
      <c r="B777" s="42"/>
      <c r="C777" s="64" t="s">
        <v>2450</v>
      </c>
      <c r="D777" s="18" t="s">
        <v>409</v>
      </c>
      <c r="E777" s="18" t="s">
        <v>302</v>
      </c>
      <c r="F777" s="19">
        <v>1</v>
      </c>
      <c r="G777" s="19">
        <v>0</v>
      </c>
      <c r="H777" s="19">
        <v>0</v>
      </c>
      <c r="I777" s="20"/>
      <c r="J777" s="21" t="s">
        <v>472</v>
      </c>
      <c r="K777" s="22" t="s">
        <v>2311</v>
      </c>
      <c r="L777" s="18" t="s">
        <v>2312</v>
      </c>
      <c r="M777" s="25"/>
      <c r="N777" s="24">
        <f>YEAR(IF(AND(O777&lt;&gt;"NA",O777&lt;&gt;""),O777,IF(AND(P777&lt;&gt;"NA",P777&lt;&gt;""),P777,IF(AND(Q777&lt;&gt;"NA",Q777&lt;&gt;""),Q777,IF(AND(R777&lt;&gt;"NA",R777&lt;&gt;""),R777,S777)))))</f>
        <v>1992</v>
      </c>
      <c r="O777" s="25">
        <v>33604</v>
      </c>
      <c r="P777" s="23" t="s">
        <v>75</v>
      </c>
      <c r="Q777" s="23" t="s">
        <v>75</v>
      </c>
      <c r="R777" s="23" t="s">
        <v>75</v>
      </c>
      <c r="S777" s="23" t="s">
        <v>75</v>
      </c>
      <c r="T777" s="23" t="s">
        <v>75</v>
      </c>
      <c r="U777" s="23" t="s">
        <v>75</v>
      </c>
      <c r="V777" s="26">
        <v>1</v>
      </c>
      <c r="W777" s="19">
        <f>IF(OR(AND(Q777&lt;&gt;"NA",Q777&lt;&gt;""),AND(S777&lt;&gt;"NA",S777&lt;&gt;""),AND(T777&lt;&gt;"NA",T777&lt;&gt;"")),1,0)</f>
        <v>0</v>
      </c>
      <c r="X777" s="19">
        <f>IF(OR(AND(S777&lt;&gt;"NA",S777&lt;&gt;""),Y777=1),1,0)</f>
        <v>0</v>
      </c>
      <c r="Y777" s="19">
        <f>IF(AND(T777&lt;&gt;"NA",T777&lt;&gt;""),1,0)</f>
        <v>0</v>
      </c>
      <c r="Z777" s="26">
        <v>-1</v>
      </c>
      <c r="AA777" s="19">
        <v>-2</v>
      </c>
      <c r="AB777" s="26">
        <v>0</v>
      </c>
      <c r="AC777" s="26">
        <v>1</v>
      </c>
      <c r="AD777" s="26">
        <v>0</v>
      </c>
      <c r="AE777" s="26">
        <v>0</v>
      </c>
      <c r="AF777" s="26">
        <v>0</v>
      </c>
      <c r="AG777" s="19">
        <v>0</v>
      </c>
      <c r="AH777" s="26">
        <v>1</v>
      </c>
      <c r="AI777" s="26">
        <v>0</v>
      </c>
      <c r="AJ777" s="18" t="s">
        <v>97</v>
      </c>
      <c r="AK777" s="18" t="s">
        <v>77</v>
      </c>
      <c r="AL777" s="21" t="s">
        <v>2313</v>
      </c>
      <c r="AM777" s="19">
        <v>4</v>
      </c>
      <c r="AN777" s="26">
        <v>-1</v>
      </c>
      <c r="AO777" s="26">
        <v>-1</v>
      </c>
      <c r="AP777" s="26">
        <v>-1</v>
      </c>
      <c r="AQ777" s="26">
        <v>-1</v>
      </c>
      <c r="AR777" s="26">
        <v>-1</v>
      </c>
      <c r="AS777" s="26">
        <v>0</v>
      </c>
      <c r="AT777" s="19">
        <v>-2</v>
      </c>
      <c r="AU777" s="26">
        <v>-3</v>
      </c>
      <c r="AV777" s="26">
        <v>0</v>
      </c>
      <c r="AW777" s="26">
        <v>0</v>
      </c>
      <c r="AX777" s="19">
        <v>0</v>
      </c>
      <c r="AY777" s="19">
        <v>0</v>
      </c>
      <c r="AZ777" s="26">
        <v>1</v>
      </c>
      <c r="BA777" s="26">
        <v>1</v>
      </c>
      <c r="BB777" s="26">
        <v>-1</v>
      </c>
      <c r="BC777" s="26">
        <v>-1</v>
      </c>
      <c r="BD777" s="28"/>
      <c r="BE777" s="20"/>
      <c r="BF777" s="26"/>
      <c r="BG777" s="26"/>
      <c r="BH777" s="26"/>
      <c r="BI777" s="26">
        <v>1</v>
      </c>
      <c r="BJ777" s="26">
        <v>-1</v>
      </c>
      <c r="BK777" s="26"/>
      <c r="BL777" s="26"/>
      <c r="BM777" s="26"/>
      <c r="BN777" s="20"/>
      <c r="BO777" s="20"/>
    </row>
    <row r="778" spans="1:67" ht="64" hidden="1" x14ac:dyDescent="0.2">
      <c r="A778" s="407" t="s">
        <v>3373</v>
      </c>
      <c r="B778" s="410"/>
      <c r="C778" s="409" t="s">
        <v>2450</v>
      </c>
      <c r="D778" s="411" t="s">
        <v>2875</v>
      </c>
      <c r="E778" s="411" t="s">
        <v>210</v>
      </c>
      <c r="F778" s="19">
        <v>1</v>
      </c>
      <c r="G778" s="19">
        <v>1</v>
      </c>
      <c r="H778" s="19">
        <v>1</v>
      </c>
      <c r="I778" s="413"/>
      <c r="J778" s="417" t="s">
        <v>472</v>
      </c>
      <c r="K778" s="419"/>
      <c r="L778" s="417" t="s">
        <v>3384</v>
      </c>
      <c r="M778" s="512">
        <v>1992</v>
      </c>
      <c r="N778" s="425">
        <v>2008</v>
      </c>
      <c r="O778" s="509">
        <v>39448</v>
      </c>
      <c r="P778" s="404" t="s">
        <v>75</v>
      </c>
      <c r="Q778" s="404" t="s">
        <v>75</v>
      </c>
      <c r="R778" s="404" t="s">
        <v>75</v>
      </c>
      <c r="S778" s="404" t="s">
        <v>75</v>
      </c>
      <c r="T778" s="404" t="s">
        <v>75</v>
      </c>
      <c r="U778" s="404" t="s">
        <v>75</v>
      </c>
      <c r="V778" s="19">
        <v>1</v>
      </c>
      <c r="W778" s="19">
        <v>0</v>
      </c>
      <c r="X778" s="19">
        <v>0</v>
      </c>
      <c r="Y778" s="19">
        <v>0</v>
      </c>
      <c r="Z778" s="19">
        <v>-1</v>
      </c>
      <c r="AA778" s="19">
        <v>-2</v>
      </c>
      <c r="AB778" s="26">
        <v>0</v>
      </c>
      <c r="AC778" s="26">
        <v>0</v>
      </c>
      <c r="AD778" s="68">
        <v>1</v>
      </c>
      <c r="AE778" s="26">
        <v>0</v>
      </c>
      <c r="AF778" s="26">
        <v>0</v>
      </c>
      <c r="AG778" s="19">
        <v>0</v>
      </c>
      <c r="AH778" s="26">
        <v>-1</v>
      </c>
      <c r="AI778" s="19">
        <v>0</v>
      </c>
      <c r="AJ778" s="411" t="s">
        <v>97</v>
      </c>
      <c r="AK778" s="411" t="s">
        <v>139</v>
      </c>
      <c r="AL778" s="375" t="s">
        <v>3603</v>
      </c>
      <c r="AM778" s="19">
        <v>5</v>
      </c>
      <c r="AN778" s="26">
        <v>-2</v>
      </c>
      <c r="AO778" s="26">
        <v>-2</v>
      </c>
      <c r="AP778" s="26">
        <v>-2</v>
      </c>
      <c r="AQ778" s="26">
        <v>-2</v>
      </c>
      <c r="AR778" s="26">
        <v>-2</v>
      </c>
      <c r="AS778" s="26">
        <v>0</v>
      </c>
      <c r="AT778" s="19">
        <v>-2</v>
      </c>
      <c r="AU778" s="26">
        <v>-3</v>
      </c>
      <c r="AV778" s="26">
        <v>0</v>
      </c>
      <c r="AW778" s="26">
        <v>0</v>
      </c>
      <c r="AX778" s="19">
        <v>0</v>
      </c>
      <c r="AY778" s="19">
        <v>0</v>
      </c>
      <c r="AZ778" s="26">
        <v>-1</v>
      </c>
      <c r="BA778" s="26">
        <v>-1</v>
      </c>
      <c r="BB778" s="26">
        <v>-1</v>
      </c>
      <c r="BC778" s="26">
        <v>-1</v>
      </c>
      <c r="BD778" s="434"/>
      <c r="BE778" s="413"/>
      <c r="BF778" s="428"/>
      <c r="BG778" s="428"/>
      <c r="BH778" s="428"/>
      <c r="BI778" s="428"/>
      <c r="BJ778" s="428"/>
      <c r="BK778" s="428"/>
      <c r="BL778" s="428"/>
      <c r="BM778" s="428"/>
      <c r="BN778" s="413"/>
      <c r="BO778" s="413"/>
    </row>
    <row r="779" spans="1:67" ht="64" hidden="1" x14ac:dyDescent="0.2">
      <c r="A779" s="17" t="s">
        <v>78</v>
      </c>
      <c r="B779" s="42"/>
      <c r="C779" s="64" t="s">
        <v>2451</v>
      </c>
      <c r="D779" s="18" t="s">
        <v>409</v>
      </c>
      <c r="E779" s="18" t="s">
        <v>302</v>
      </c>
      <c r="F779" s="19">
        <v>1</v>
      </c>
      <c r="G779" s="19">
        <v>0</v>
      </c>
      <c r="H779" s="19">
        <v>0</v>
      </c>
      <c r="I779" s="20"/>
      <c r="J779" s="21" t="s">
        <v>472</v>
      </c>
      <c r="K779" s="22" t="s">
        <v>2311</v>
      </c>
      <c r="L779" s="18" t="s">
        <v>2312</v>
      </c>
      <c r="M779" s="25"/>
      <c r="N779" s="24">
        <f>YEAR(IF(AND(O779&lt;&gt;"NA",O779&lt;&gt;""),O779,IF(AND(P779&lt;&gt;"NA",P779&lt;&gt;""),P779,IF(AND(Q779&lt;&gt;"NA",Q779&lt;&gt;""),Q779,IF(AND(R779&lt;&gt;"NA",R779&lt;&gt;""),R779,S779)))))</f>
        <v>1992</v>
      </c>
      <c r="O779" s="25">
        <v>33604</v>
      </c>
      <c r="P779" s="23" t="s">
        <v>75</v>
      </c>
      <c r="Q779" s="23" t="s">
        <v>75</v>
      </c>
      <c r="R779" s="23" t="s">
        <v>75</v>
      </c>
      <c r="S779" s="23" t="s">
        <v>75</v>
      </c>
      <c r="T779" s="23" t="s">
        <v>75</v>
      </c>
      <c r="U779" s="23" t="s">
        <v>75</v>
      </c>
      <c r="V779" s="26">
        <v>1</v>
      </c>
      <c r="W779" s="19">
        <f>IF(OR(AND(Q779&lt;&gt;"NA",Q779&lt;&gt;""),AND(S779&lt;&gt;"NA",S779&lt;&gt;""),AND(T779&lt;&gt;"NA",T779&lt;&gt;"")),1,0)</f>
        <v>0</v>
      </c>
      <c r="X779" s="19">
        <f>IF(OR(AND(S779&lt;&gt;"NA",S779&lt;&gt;""),Y779=1),1,0)</f>
        <v>0</v>
      </c>
      <c r="Y779" s="19">
        <f>IF(AND(T779&lt;&gt;"NA",T779&lt;&gt;""),1,0)</f>
        <v>0</v>
      </c>
      <c r="Z779" s="26">
        <v>-1</v>
      </c>
      <c r="AA779" s="19">
        <v>-2</v>
      </c>
      <c r="AB779" s="26">
        <v>0</v>
      </c>
      <c r="AC779" s="26">
        <v>1</v>
      </c>
      <c r="AD779" s="26">
        <v>0</v>
      </c>
      <c r="AE779" s="26">
        <v>0</v>
      </c>
      <c r="AF779" s="26">
        <v>0</v>
      </c>
      <c r="AG779" s="19">
        <v>0</v>
      </c>
      <c r="AH779" s="26">
        <v>1</v>
      </c>
      <c r="AI779" s="26">
        <v>0</v>
      </c>
      <c r="AJ779" s="18" t="s">
        <v>97</v>
      </c>
      <c r="AK779" s="18" t="s">
        <v>77</v>
      </c>
      <c r="AL779" s="21" t="s">
        <v>2313</v>
      </c>
      <c r="AM779" s="19">
        <v>4</v>
      </c>
      <c r="AN779" s="26">
        <v>-1</v>
      </c>
      <c r="AO779" s="26">
        <v>-1</v>
      </c>
      <c r="AP779" s="26">
        <v>-1</v>
      </c>
      <c r="AQ779" s="26">
        <v>-1</v>
      </c>
      <c r="AR779" s="26">
        <v>-1</v>
      </c>
      <c r="AS779" s="26">
        <v>0</v>
      </c>
      <c r="AT779" s="19">
        <v>-2</v>
      </c>
      <c r="AU779" s="26">
        <v>-3</v>
      </c>
      <c r="AV779" s="26">
        <v>0</v>
      </c>
      <c r="AW779" s="26">
        <v>0</v>
      </c>
      <c r="AX779" s="19">
        <v>0</v>
      </c>
      <c r="AY779" s="19">
        <v>0</v>
      </c>
      <c r="AZ779" s="26">
        <v>1</v>
      </c>
      <c r="BA779" s="26">
        <v>1</v>
      </c>
      <c r="BB779" s="26">
        <v>-1</v>
      </c>
      <c r="BC779" s="26">
        <v>-1</v>
      </c>
      <c r="BD779" s="28"/>
      <c r="BE779" s="20"/>
      <c r="BF779" s="26"/>
      <c r="BG779" s="26"/>
      <c r="BH779" s="26"/>
      <c r="BI779" s="26">
        <v>1</v>
      </c>
      <c r="BJ779" s="26">
        <v>-1</v>
      </c>
      <c r="BK779" s="26"/>
      <c r="BL779" s="26"/>
      <c r="BM779" s="26"/>
      <c r="BN779" s="20"/>
      <c r="BO779" s="20"/>
    </row>
    <row r="780" spans="1:67" ht="64" hidden="1" x14ac:dyDescent="0.2">
      <c r="A780" s="407" t="s">
        <v>3373</v>
      </c>
      <c r="B780" s="410"/>
      <c r="C780" s="409" t="s">
        <v>2451</v>
      </c>
      <c r="D780" s="411" t="s">
        <v>2875</v>
      </c>
      <c r="E780" s="411" t="s">
        <v>210</v>
      </c>
      <c r="F780" s="19">
        <v>1</v>
      </c>
      <c r="G780" s="19">
        <v>1</v>
      </c>
      <c r="H780" s="19">
        <v>1</v>
      </c>
      <c r="I780" s="413"/>
      <c r="J780" s="417" t="s">
        <v>472</v>
      </c>
      <c r="K780" s="419"/>
      <c r="L780" s="417" t="s">
        <v>3384</v>
      </c>
      <c r="M780" s="512">
        <v>1992</v>
      </c>
      <c r="N780" s="425">
        <v>2008</v>
      </c>
      <c r="O780" s="509">
        <v>39448</v>
      </c>
      <c r="P780" s="404" t="s">
        <v>75</v>
      </c>
      <c r="Q780" s="404" t="s">
        <v>75</v>
      </c>
      <c r="R780" s="404" t="s">
        <v>75</v>
      </c>
      <c r="S780" s="404" t="s">
        <v>75</v>
      </c>
      <c r="T780" s="404" t="s">
        <v>75</v>
      </c>
      <c r="U780" s="404" t="s">
        <v>75</v>
      </c>
      <c r="V780" s="19">
        <v>1</v>
      </c>
      <c r="W780" s="19">
        <v>0</v>
      </c>
      <c r="X780" s="19">
        <v>0</v>
      </c>
      <c r="Y780" s="19">
        <v>0</v>
      </c>
      <c r="Z780" s="19">
        <v>-1</v>
      </c>
      <c r="AA780" s="19">
        <v>-2</v>
      </c>
      <c r="AB780" s="26">
        <v>0</v>
      </c>
      <c r="AC780" s="26">
        <v>0</v>
      </c>
      <c r="AD780" s="68">
        <v>1</v>
      </c>
      <c r="AE780" s="26">
        <v>0</v>
      </c>
      <c r="AF780" s="26">
        <v>0</v>
      </c>
      <c r="AG780" s="19">
        <v>0</v>
      </c>
      <c r="AH780" s="26">
        <v>-1</v>
      </c>
      <c r="AI780" s="19">
        <v>0</v>
      </c>
      <c r="AJ780" s="411" t="s">
        <v>97</v>
      </c>
      <c r="AK780" s="411" t="s">
        <v>139</v>
      </c>
      <c r="AL780" s="375" t="s">
        <v>3603</v>
      </c>
      <c r="AM780" s="19">
        <v>5</v>
      </c>
      <c r="AN780" s="26">
        <v>-2</v>
      </c>
      <c r="AO780" s="26">
        <v>-2</v>
      </c>
      <c r="AP780" s="26">
        <v>-2</v>
      </c>
      <c r="AQ780" s="26">
        <v>-2</v>
      </c>
      <c r="AR780" s="26">
        <v>-2</v>
      </c>
      <c r="AS780" s="26">
        <v>0</v>
      </c>
      <c r="AT780" s="19">
        <v>-2</v>
      </c>
      <c r="AU780" s="26">
        <v>-3</v>
      </c>
      <c r="AV780" s="26">
        <v>0</v>
      </c>
      <c r="AW780" s="26">
        <v>0</v>
      </c>
      <c r="AX780" s="19">
        <v>0</v>
      </c>
      <c r="AY780" s="19">
        <v>0</v>
      </c>
      <c r="AZ780" s="26">
        <v>-1</v>
      </c>
      <c r="BA780" s="26">
        <v>-1</v>
      </c>
      <c r="BB780" s="26">
        <v>-1</v>
      </c>
      <c r="BC780" s="26">
        <v>-1</v>
      </c>
      <c r="BD780" s="434"/>
      <c r="BE780" s="413"/>
      <c r="BF780" s="428"/>
      <c r="BG780" s="428"/>
      <c r="BH780" s="428"/>
      <c r="BI780" s="428"/>
      <c r="BJ780" s="428"/>
      <c r="BK780" s="428"/>
      <c r="BL780" s="428"/>
      <c r="BM780" s="428"/>
      <c r="BN780" s="413"/>
      <c r="BO780" s="413"/>
    </row>
    <row r="781" spans="1:67" ht="64" hidden="1" x14ac:dyDescent="0.2">
      <c r="A781" s="17" t="s">
        <v>78</v>
      </c>
      <c r="B781" s="42"/>
      <c r="C781" s="64" t="s">
        <v>2452</v>
      </c>
      <c r="D781" s="18" t="s">
        <v>409</v>
      </c>
      <c r="E781" s="18" t="s">
        <v>302</v>
      </c>
      <c r="F781" s="19">
        <v>1</v>
      </c>
      <c r="G781" s="19">
        <v>0</v>
      </c>
      <c r="H781" s="19">
        <v>0</v>
      </c>
      <c r="I781" s="20"/>
      <c r="J781" s="21" t="s">
        <v>472</v>
      </c>
      <c r="K781" s="22" t="s">
        <v>2311</v>
      </c>
      <c r="L781" s="18" t="s">
        <v>2312</v>
      </c>
      <c r="M781" s="25"/>
      <c r="N781" s="24">
        <f>YEAR(IF(AND(O781&lt;&gt;"NA",O781&lt;&gt;""),O781,IF(AND(P781&lt;&gt;"NA",P781&lt;&gt;""),P781,IF(AND(Q781&lt;&gt;"NA",Q781&lt;&gt;""),Q781,IF(AND(R781&lt;&gt;"NA",R781&lt;&gt;""),R781,S781)))))</f>
        <v>1992</v>
      </c>
      <c r="O781" s="25">
        <v>33604</v>
      </c>
      <c r="P781" s="23" t="s">
        <v>75</v>
      </c>
      <c r="Q781" s="23" t="s">
        <v>75</v>
      </c>
      <c r="R781" s="23" t="s">
        <v>75</v>
      </c>
      <c r="S781" s="23" t="s">
        <v>75</v>
      </c>
      <c r="T781" s="23" t="s">
        <v>75</v>
      </c>
      <c r="U781" s="23" t="s">
        <v>75</v>
      </c>
      <c r="V781" s="26">
        <v>1</v>
      </c>
      <c r="W781" s="19">
        <f>IF(OR(AND(Q781&lt;&gt;"NA",Q781&lt;&gt;""),AND(S781&lt;&gt;"NA",S781&lt;&gt;""),AND(T781&lt;&gt;"NA",T781&lt;&gt;"")),1,0)</f>
        <v>0</v>
      </c>
      <c r="X781" s="19">
        <f>IF(OR(AND(S781&lt;&gt;"NA",S781&lt;&gt;""),Y781=1),1,0)</f>
        <v>0</v>
      </c>
      <c r="Y781" s="19">
        <f>IF(AND(T781&lt;&gt;"NA",T781&lt;&gt;""),1,0)</f>
        <v>0</v>
      </c>
      <c r="Z781" s="26">
        <v>-1</v>
      </c>
      <c r="AA781" s="19">
        <v>-2</v>
      </c>
      <c r="AB781" s="26">
        <v>0</v>
      </c>
      <c r="AC781" s="26">
        <v>1</v>
      </c>
      <c r="AD781" s="26">
        <v>0</v>
      </c>
      <c r="AE781" s="26">
        <v>0</v>
      </c>
      <c r="AF781" s="26">
        <v>0</v>
      </c>
      <c r="AG781" s="19">
        <v>0</v>
      </c>
      <c r="AH781" s="26">
        <v>1</v>
      </c>
      <c r="AI781" s="26">
        <v>0</v>
      </c>
      <c r="AJ781" s="18" t="s">
        <v>97</v>
      </c>
      <c r="AK781" s="18" t="s">
        <v>77</v>
      </c>
      <c r="AL781" s="21" t="s">
        <v>2313</v>
      </c>
      <c r="AM781" s="19">
        <v>4</v>
      </c>
      <c r="AN781" s="26">
        <v>-1</v>
      </c>
      <c r="AO781" s="26">
        <v>-1</v>
      </c>
      <c r="AP781" s="26">
        <v>-1</v>
      </c>
      <c r="AQ781" s="26">
        <v>-1</v>
      </c>
      <c r="AR781" s="26">
        <v>-1</v>
      </c>
      <c r="AS781" s="26">
        <v>0</v>
      </c>
      <c r="AT781" s="19">
        <v>-2</v>
      </c>
      <c r="AU781" s="26">
        <v>-3</v>
      </c>
      <c r="AV781" s="26">
        <v>0</v>
      </c>
      <c r="AW781" s="26">
        <v>0</v>
      </c>
      <c r="AX781" s="19">
        <v>0</v>
      </c>
      <c r="AY781" s="19">
        <v>0</v>
      </c>
      <c r="AZ781" s="26">
        <v>1</v>
      </c>
      <c r="BA781" s="26">
        <v>1</v>
      </c>
      <c r="BB781" s="26">
        <v>-1</v>
      </c>
      <c r="BC781" s="26">
        <v>-1</v>
      </c>
      <c r="BD781" s="28"/>
      <c r="BE781" s="20"/>
      <c r="BF781" s="26"/>
      <c r="BG781" s="26"/>
      <c r="BH781" s="26"/>
      <c r="BI781" s="26">
        <v>1</v>
      </c>
      <c r="BJ781" s="26">
        <v>-1</v>
      </c>
      <c r="BK781" s="26"/>
      <c r="BL781" s="26"/>
      <c r="BM781" s="26"/>
      <c r="BN781" s="20"/>
      <c r="BO781" s="20"/>
    </row>
    <row r="782" spans="1:67" ht="64" hidden="1" x14ac:dyDescent="0.2">
      <c r="A782" s="17" t="s">
        <v>3373</v>
      </c>
      <c r="B782" s="42"/>
      <c r="C782" s="64" t="s">
        <v>2452</v>
      </c>
      <c r="D782" s="384" t="s">
        <v>2875</v>
      </c>
      <c r="E782" s="384" t="s">
        <v>210</v>
      </c>
      <c r="F782" s="19">
        <v>1</v>
      </c>
      <c r="G782" s="19">
        <v>1</v>
      </c>
      <c r="H782" s="19">
        <v>1</v>
      </c>
      <c r="I782" s="20"/>
      <c r="J782" s="375" t="s">
        <v>472</v>
      </c>
      <c r="K782" s="22"/>
      <c r="L782" s="375" t="s">
        <v>3384</v>
      </c>
      <c r="M782" s="512">
        <v>1992</v>
      </c>
      <c r="N782" s="24">
        <v>2008</v>
      </c>
      <c r="O782" s="508">
        <v>39448</v>
      </c>
      <c r="P782" s="404" t="s">
        <v>75</v>
      </c>
      <c r="Q782" s="404" t="s">
        <v>75</v>
      </c>
      <c r="R782" s="404" t="s">
        <v>75</v>
      </c>
      <c r="S782" s="404" t="s">
        <v>75</v>
      </c>
      <c r="T782" s="404" t="s">
        <v>75</v>
      </c>
      <c r="U782" s="404" t="s">
        <v>75</v>
      </c>
      <c r="V782" s="19">
        <v>1</v>
      </c>
      <c r="W782" s="19">
        <v>0</v>
      </c>
      <c r="X782" s="19">
        <v>0</v>
      </c>
      <c r="Y782" s="19">
        <v>0</v>
      </c>
      <c r="Z782" s="19">
        <v>-1</v>
      </c>
      <c r="AA782" s="19">
        <v>-2</v>
      </c>
      <c r="AB782" s="26">
        <v>0</v>
      </c>
      <c r="AC782" s="26">
        <v>0</v>
      </c>
      <c r="AD782" s="68">
        <v>1</v>
      </c>
      <c r="AE782" s="26">
        <v>0</v>
      </c>
      <c r="AF782" s="26">
        <v>0</v>
      </c>
      <c r="AG782" s="19">
        <v>0</v>
      </c>
      <c r="AH782" s="26">
        <v>-1</v>
      </c>
      <c r="AI782" s="19">
        <v>0</v>
      </c>
      <c r="AJ782" s="384" t="s">
        <v>97</v>
      </c>
      <c r="AK782" s="384" t="s">
        <v>139</v>
      </c>
      <c r="AL782" s="375" t="s">
        <v>3603</v>
      </c>
      <c r="AM782" s="19">
        <v>5</v>
      </c>
      <c r="AN782" s="26">
        <v>-2</v>
      </c>
      <c r="AO782" s="26">
        <v>-2</v>
      </c>
      <c r="AP782" s="26">
        <v>-2</v>
      </c>
      <c r="AQ782" s="26">
        <v>-2</v>
      </c>
      <c r="AR782" s="26">
        <v>-2</v>
      </c>
      <c r="AS782" s="26">
        <v>0</v>
      </c>
      <c r="AT782" s="19">
        <v>-2</v>
      </c>
      <c r="AU782" s="26">
        <v>-3</v>
      </c>
      <c r="AV782" s="26">
        <v>0</v>
      </c>
      <c r="AW782" s="26">
        <v>0</v>
      </c>
      <c r="AX782" s="19">
        <v>0</v>
      </c>
      <c r="AY782" s="19">
        <v>0</v>
      </c>
      <c r="AZ782" s="26">
        <v>-1</v>
      </c>
      <c r="BA782" s="26">
        <v>-1</v>
      </c>
      <c r="BB782" s="26">
        <v>-1</v>
      </c>
      <c r="BC782" s="26">
        <v>-1</v>
      </c>
      <c r="BD782" s="28"/>
      <c r="BE782" s="20"/>
      <c r="BF782" s="26"/>
      <c r="BG782" s="26"/>
      <c r="BH782" s="26"/>
      <c r="BI782" s="26"/>
      <c r="BJ782" s="26"/>
      <c r="BK782" s="26"/>
      <c r="BL782" s="26"/>
      <c r="BM782" s="26"/>
      <c r="BN782" s="20"/>
      <c r="BO782" s="20"/>
    </row>
    <row r="783" spans="1:67" ht="64" hidden="1" x14ac:dyDescent="0.2">
      <c r="A783" s="64" t="s">
        <v>3373</v>
      </c>
      <c r="B783" s="17"/>
      <c r="C783" s="64" t="s">
        <v>2452</v>
      </c>
      <c r="D783" s="384" t="s">
        <v>153</v>
      </c>
      <c r="E783" s="384" t="s">
        <v>210</v>
      </c>
      <c r="F783" s="19">
        <v>1</v>
      </c>
      <c r="G783" s="19">
        <v>1</v>
      </c>
      <c r="H783" s="19">
        <v>1</v>
      </c>
      <c r="I783" s="20"/>
      <c r="J783" s="375" t="s">
        <v>3378</v>
      </c>
      <c r="K783" s="46"/>
      <c r="L783" s="375" t="s">
        <v>3379</v>
      </c>
      <c r="M783" s="25"/>
      <c r="N783" s="24">
        <v>2017</v>
      </c>
      <c r="O783" s="25">
        <v>42736</v>
      </c>
      <c r="P783" s="23" t="s">
        <v>75</v>
      </c>
      <c r="Q783" s="23" t="s">
        <v>75</v>
      </c>
      <c r="R783" s="23" t="s">
        <v>75</v>
      </c>
      <c r="S783" s="23" t="s">
        <v>75</v>
      </c>
      <c r="T783" s="23" t="s">
        <v>75</v>
      </c>
      <c r="U783" s="23" t="s">
        <v>75</v>
      </c>
      <c r="V783" s="19">
        <v>1</v>
      </c>
      <c r="W783" s="19">
        <v>0</v>
      </c>
      <c r="X783" s="19">
        <v>0</v>
      </c>
      <c r="Y783" s="19">
        <v>0</v>
      </c>
      <c r="Z783" s="19">
        <v>-1</v>
      </c>
      <c r="AA783" s="19">
        <v>-2</v>
      </c>
      <c r="AB783" s="19"/>
      <c r="AC783" s="19"/>
      <c r="AD783" s="19"/>
      <c r="AE783" s="19"/>
      <c r="AF783" s="19"/>
      <c r="AG783" s="19">
        <v>1</v>
      </c>
      <c r="AH783" s="26">
        <v>-1</v>
      </c>
      <c r="AI783" s="26">
        <v>0</v>
      </c>
      <c r="AJ783" s="384" t="s">
        <v>134</v>
      </c>
      <c r="AK783" s="384" t="s">
        <v>139</v>
      </c>
      <c r="AL783" s="375" t="s">
        <v>3380</v>
      </c>
      <c r="AM783" s="19"/>
      <c r="AN783" s="19"/>
      <c r="AO783" s="19"/>
      <c r="AP783" s="19"/>
      <c r="AQ783" s="19"/>
      <c r="AR783" s="19"/>
      <c r="AS783" s="19"/>
      <c r="AT783" s="19"/>
      <c r="AU783" s="26"/>
      <c r="AV783" s="19"/>
      <c r="AW783" s="26"/>
      <c r="AX783" s="19"/>
      <c r="AY783" s="19"/>
      <c r="AZ783" s="19"/>
      <c r="BA783" s="19"/>
      <c r="BB783" s="19"/>
      <c r="BC783" s="19"/>
      <c r="BD783" s="28"/>
      <c r="BE783" s="20"/>
      <c r="BF783" s="20"/>
      <c r="BG783" s="20"/>
      <c r="BH783" s="20"/>
      <c r="BI783" s="20"/>
      <c r="BJ783" s="19"/>
      <c r="BK783" s="20"/>
      <c r="BL783" s="20"/>
      <c r="BM783" s="20"/>
      <c r="BN783" s="20"/>
      <c r="BO783" s="20"/>
    </row>
    <row r="784" spans="1:67" ht="64" hidden="1" x14ac:dyDescent="0.2">
      <c r="A784" s="17" t="s">
        <v>78</v>
      </c>
      <c r="B784" s="42"/>
      <c r="C784" s="64" t="s">
        <v>2453</v>
      </c>
      <c r="D784" s="18" t="s">
        <v>409</v>
      </c>
      <c r="E784" s="18" t="s">
        <v>302</v>
      </c>
      <c r="F784" s="19">
        <v>1</v>
      </c>
      <c r="G784" s="19">
        <v>0</v>
      </c>
      <c r="H784" s="19">
        <v>0</v>
      </c>
      <c r="I784" s="20"/>
      <c r="J784" s="21" t="s">
        <v>472</v>
      </c>
      <c r="K784" s="22" t="s">
        <v>2311</v>
      </c>
      <c r="L784" s="18" t="s">
        <v>2312</v>
      </c>
      <c r="M784" s="25"/>
      <c r="N784" s="24">
        <f t="shared" ref="N784:N794" si="254">YEAR(IF(AND(O784&lt;&gt;"NA",O784&lt;&gt;""),O784,IF(AND(P784&lt;&gt;"NA",P784&lt;&gt;""),P784,IF(AND(Q784&lt;&gt;"NA",Q784&lt;&gt;""),Q784,IF(AND(R784&lt;&gt;"NA",R784&lt;&gt;""),R784,S784)))))</f>
        <v>1992</v>
      </c>
      <c r="O784" s="25">
        <v>33604</v>
      </c>
      <c r="P784" s="23" t="s">
        <v>75</v>
      </c>
      <c r="Q784" s="23" t="s">
        <v>75</v>
      </c>
      <c r="R784" s="23" t="s">
        <v>75</v>
      </c>
      <c r="S784" s="23" t="s">
        <v>75</v>
      </c>
      <c r="T784" s="23" t="s">
        <v>75</v>
      </c>
      <c r="U784" s="23" t="s">
        <v>75</v>
      </c>
      <c r="V784" s="26">
        <v>1</v>
      </c>
      <c r="W784" s="19">
        <f t="shared" ref="W784:W794" si="255">IF(OR(AND(Q784&lt;&gt;"NA",Q784&lt;&gt;""),AND(S784&lt;&gt;"NA",S784&lt;&gt;""),AND(T784&lt;&gt;"NA",T784&lt;&gt;"")),1,0)</f>
        <v>0</v>
      </c>
      <c r="X784" s="19">
        <f t="shared" ref="X784:X794" si="256">IF(OR(AND(S784&lt;&gt;"NA",S784&lt;&gt;""),Y784=1),1,0)</f>
        <v>0</v>
      </c>
      <c r="Y784" s="19">
        <f t="shared" ref="Y784:Y794" si="257">IF(AND(T784&lt;&gt;"NA",T784&lt;&gt;""),1,0)</f>
        <v>0</v>
      </c>
      <c r="Z784" s="26">
        <v>-1</v>
      </c>
      <c r="AA784" s="19">
        <v>-2</v>
      </c>
      <c r="AB784" s="26">
        <v>0</v>
      </c>
      <c r="AC784" s="26">
        <v>1</v>
      </c>
      <c r="AD784" s="26">
        <v>0</v>
      </c>
      <c r="AE784" s="26">
        <v>0</v>
      </c>
      <c r="AF784" s="26">
        <v>0</v>
      </c>
      <c r="AG784" s="19">
        <v>0</v>
      </c>
      <c r="AH784" s="26">
        <v>1</v>
      </c>
      <c r="AI784" s="26">
        <v>0</v>
      </c>
      <c r="AJ784" s="18" t="s">
        <v>97</v>
      </c>
      <c r="AK784" s="18" t="s">
        <v>77</v>
      </c>
      <c r="AL784" s="21" t="s">
        <v>2313</v>
      </c>
      <c r="AM784" s="19">
        <v>4</v>
      </c>
      <c r="AN784" s="26">
        <v>-1</v>
      </c>
      <c r="AO784" s="26">
        <v>-1</v>
      </c>
      <c r="AP784" s="26">
        <v>-1</v>
      </c>
      <c r="AQ784" s="26">
        <v>-1</v>
      </c>
      <c r="AR784" s="26">
        <v>-1</v>
      </c>
      <c r="AS784" s="26">
        <v>0</v>
      </c>
      <c r="AT784" s="19">
        <v>-2</v>
      </c>
      <c r="AU784" s="26">
        <v>-3</v>
      </c>
      <c r="AV784" s="26">
        <v>0</v>
      </c>
      <c r="AW784" s="26">
        <v>0</v>
      </c>
      <c r="AX784" s="19">
        <v>0</v>
      </c>
      <c r="AY784" s="19">
        <v>0</v>
      </c>
      <c r="AZ784" s="26">
        <v>1</v>
      </c>
      <c r="BA784" s="26">
        <v>1</v>
      </c>
      <c r="BB784" s="26">
        <v>-1</v>
      </c>
      <c r="BC784" s="26">
        <v>-1</v>
      </c>
      <c r="BD784" s="28"/>
      <c r="BE784" s="20"/>
      <c r="BF784" s="26"/>
      <c r="BG784" s="26"/>
      <c r="BH784" s="26"/>
      <c r="BI784" s="26">
        <v>1</v>
      </c>
      <c r="BJ784" s="26">
        <v>-1</v>
      </c>
      <c r="BK784" s="26"/>
      <c r="BL784" s="26"/>
      <c r="BM784" s="26"/>
      <c r="BN784" s="20"/>
      <c r="BO784" s="20"/>
    </row>
    <row r="785" spans="1:67" ht="64" hidden="1" x14ac:dyDescent="0.2">
      <c r="A785" s="17" t="s">
        <v>78</v>
      </c>
      <c r="B785" s="42"/>
      <c r="C785" s="64" t="s">
        <v>2454</v>
      </c>
      <c r="D785" s="18" t="s">
        <v>409</v>
      </c>
      <c r="E785" s="18" t="s">
        <v>302</v>
      </c>
      <c r="F785" s="19">
        <v>1</v>
      </c>
      <c r="G785" s="19">
        <v>0</v>
      </c>
      <c r="H785" s="19">
        <v>0</v>
      </c>
      <c r="I785" s="20"/>
      <c r="J785" s="21" t="s">
        <v>472</v>
      </c>
      <c r="K785" s="22" t="s">
        <v>2311</v>
      </c>
      <c r="L785" s="18" t="s">
        <v>2312</v>
      </c>
      <c r="M785" s="25"/>
      <c r="N785" s="24">
        <f t="shared" si="254"/>
        <v>1992</v>
      </c>
      <c r="O785" s="25">
        <v>33604</v>
      </c>
      <c r="P785" s="23" t="s">
        <v>75</v>
      </c>
      <c r="Q785" s="23" t="s">
        <v>75</v>
      </c>
      <c r="R785" s="23" t="s">
        <v>75</v>
      </c>
      <c r="S785" s="23" t="s">
        <v>75</v>
      </c>
      <c r="T785" s="23" t="s">
        <v>75</v>
      </c>
      <c r="U785" s="23" t="s">
        <v>75</v>
      </c>
      <c r="V785" s="26">
        <v>1</v>
      </c>
      <c r="W785" s="19">
        <f t="shared" si="255"/>
        <v>0</v>
      </c>
      <c r="X785" s="19">
        <f t="shared" si="256"/>
        <v>0</v>
      </c>
      <c r="Y785" s="19">
        <f t="shared" si="257"/>
        <v>0</v>
      </c>
      <c r="Z785" s="26">
        <v>-1</v>
      </c>
      <c r="AA785" s="19">
        <v>-2</v>
      </c>
      <c r="AB785" s="26">
        <v>0</v>
      </c>
      <c r="AC785" s="26">
        <v>1</v>
      </c>
      <c r="AD785" s="26">
        <v>0</v>
      </c>
      <c r="AE785" s="26">
        <v>0</v>
      </c>
      <c r="AF785" s="26">
        <v>0</v>
      </c>
      <c r="AG785" s="19">
        <v>0</v>
      </c>
      <c r="AH785" s="26">
        <v>1</v>
      </c>
      <c r="AI785" s="26">
        <v>0</v>
      </c>
      <c r="AJ785" s="18" t="s">
        <v>97</v>
      </c>
      <c r="AK785" s="18" t="s">
        <v>77</v>
      </c>
      <c r="AL785" s="21" t="s">
        <v>2313</v>
      </c>
      <c r="AM785" s="19">
        <v>4</v>
      </c>
      <c r="AN785" s="26">
        <v>-1</v>
      </c>
      <c r="AO785" s="26">
        <v>-1</v>
      </c>
      <c r="AP785" s="26">
        <v>-1</v>
      </c>
      <c r="AQ785" s="26">
        <v>-1</v>
      </c>
      <c r="AR785" s="26">
        <v>-1</v>
      </c>
      <c r="AS785" s="26">
        <v>0</v>
      </c>
      <c r="AT785" s="19">
        <v>-2</v>
      </c>
      <c r="AU785" s="26">
        <v>-3</v>
      </c>
      <c r="AV785" s="26">
        <v>0</v>
      </c>
      <c r="AW785" s="26">
        <v>0</v>
      </c>
      <c r="AX785" s="19">
        <v>0</v>
      </c>
      <c r="AY785" s="19">
        <v>0</v>
      </c>
      <c r="AZ785" s="26">
        <v>1</v>
      </c>
      <c r="BA785" s="26">
        <v>1</v>
      </c>
      <c r="BB785" s="26">
        <v>-1</v>
      </c>
      <c r="BC785" s="26">
        <v>-1</v>
      </c>
      <c r="BD785" s="28"/>
      <c r="BE785" s="20"/>
      <c r="BF785" s="26"/>
      <c r="BG785" s="26"/>
      <c r="BH785" s="26"/>
      <c r="BI785" s="26">
        <v>1</v>
      </c>
      <c r="BJ785" s="26">
        <v>-1</v>
      </c>
      <c r="BK785" s="26"/>
      <c r="BL785" s="26"/>
      <c r="BM785" s="26"/>
      <c r="BN785" s="20"/>
      <c r="BO785" s="20"/>
    </row>
    <row r="786" spans="1:67" ht="64" hidden="1" x14ac:dyDescent="0.2">
      <c r="A786" s="17" t="s">
        <v>78</v>
      </c>
      <c r="B786" s="42"/>
      <c r="C786" s="64" t="s">
        <v>2455</v>
      </c>
      <c r="D786" s="18" t="s">
        <v>409</v>
      </c>
      <c r="E786" s="18" t="s">
        <v>302</v>
      </c>
      <c r="F786" s="19">
        <v>1</v>
      </c>
      <c r="G786" s="19">
        <v>0</v>
      </c>
      <c r="H786" s="19">
        <v>0</v>
      </c>
      <c r="I786" s="20"/>
      <c r="J786" s="21" t="s">
        <v>472</v>
      </c>
      <c r="K786" s="22" t="s">
        <v>2311</v>
      </c>
      <c r="L786" s="18" t="s">
        <v>2312</v>
      </c>
      <c r="M786" s="25"/>
      <c r="N786" s="24">
        <f t="shared" si="254"/>
        <v>1992</v>
      </c>
      <c r="O786" s="25">
        <v>33604</v>
      </c>
      <c r="P786" s="23" t="s">
        <v>75</v>
      </c>
      <c r="Q786" s="23" t="s">
        <v>75</v>
      </c>
      <c r="R786" s="23" t="s">
        <v>75</v>
      </c>
      <c r="S786" s="23" t="s">
        <v>75</v>
      </c>
      <c r="T786" s="23" t="s">
        <v>75</v>
      </c>
      <c r="U786" s="23" t="s">
        <v>75</v>
      </c>
      <c r="V786" s="26">
        <v>1</v>
      </c>
      <c r="W786" s="19">
        <f t="shared" si="255"/>
        <v>0</v>
      </c>
      <c r="X786" s="19">
        <f t="shared" si="256"/>
        <v>0</v>
      </c>
      <c r="Y786" s="19">
        <f t="shared" si="257"/>
        <v>0</v>
      </c>
      <c r="Z786" s="26">
        <v>-1</v>
      </c>
      <c r="AA786" s="19">
        <v>-2</v>
      </c>
      <c r="AB786" s="26">
        <v>0</v>
      </c>
      <c r="AC786" s="26">
        <v>1</v>
      </c>
      <c r="AD786" s="26">
        <v>0</v>
      </c>
      <c r="AE786" s="26">
        <v>0</v>
      </c>
      <c r="AF786" s="26">
        <v>0</v>
      </c>
      <c r="AG786" s="19">
        <v>0</v>
      </c>
      <c r="AH786" s="26">
        <v>1</v>
      </c>
      <c r="AI786" s="26">
        <v>0</v>
      </c>
      <c r="AJ786" s="18" t="s">
        <v>97</v>
      </c>
      <c r="AK786" s="18" t="s">
        <v>77</v>
      </c>
      <c r="AL786" s="21" t="s">
        <v>2313</v>
      </c>
      <c r="AM786" s="19">
        <v>4</v>
      </c>
      <c r="AN786" s="26">
        <v>-1</v>
      </c>
      <c r="AO786" s="26">
        <v>-1</v>
      </c>
      <c r="AP786" s="26">
        <v>-1</v>
      </c>
      <c r="AQ786" s="26">
        <v>-1</v>
      </c>
      <c r="AR786" s="26">
        <v>-1</v>
      </c>
      <c r="AS786" s="26">
        <v>0</v>
      </c>
      <c r="AT786" s="19">
        <v>-2</v>
      </c>
      <c r="AU786" s="26">
        <v>-3</v>
      </c>
      <c r="AV786" s="26">
        <v>0</v>
      </c>
      <c r="AW786" s="26">
        <v>0</v>
      </c>
      <c r="AX786" s="19">
        <v>0</v>
      </c>
      <c r="AY786" s="19">
        <v>0</v>
      </c>
      <c r="AZ786" s="26">
        <v>1</v>
      </c>
      <c r="BA786" s="26">
        <v>1</v>
      </c>
      <c r="BB786" s="26">
        <v>-1</v>
      </c>
      <c r="BC786" s="26">
        <v>-1</v>
      </c>
      <c r="BD786" s="28"/>
      <c r="BE786" s="20"/>
      <c r="BF786" s="26"/>
      <c r="BG786" s="26"/>
      <c r="BH786" s="26"/>
      <c r="BI786" s="26">
        <v>1</v>
      </c>
      <c r="BJ786" s="26">
        <v>-1</v>
      </c>
      <c r="BK786" s="26"/>
      <c r="BL786" s="26"/>
      <c r="BM786" s="26"/>
      <c r="BN786" s="20"/>
      <c r="BO786" s="20"/>
    </row>
    <row r="787" spans="1:67" ht="64" hidden="1" x14ac:dyDescent="0.2">
      <c r="A787" s="17" t="s">
        <v>78</v>
      </c>
      <c r="B787" s="42"/>
      <c r="C787" s="64" t="s">
        <v>2456</v>
      </c>
      <c r="D787" s="18" t="s">
        <v>409</v>
      </c>
      <c r="E787" s="18" t="s">
        <v>302</v>
      </c>
      <c r="F787" s="19">
        <v>1</v>
      </c>
      <c r="G787" s="19">
        <v>0</v>
      </c>
      <c r="H787" s="19">
        <v>0</v>
      </c>
      <c r="I787" s="20"/>
      <c r="J787" s="21" t="s">
        <v>472</v>
      </c>
      <c r="K787" s="22" t="s">
        <v>2311</v>
      </c>
      <c r="L787" s="18" t="s">
        <v>2312</v>
      </c>
      <c r="M787" s="25"/>
      <c r="N787" s="24">
        <f t="shared" si="254"/>
        <v>1992</v>
      </c>
      <c r="O787" s="25">
        <v>33604</v>
      </c>
      <c r="P787" s="23" t="s">
        <v>75</v>
      </c>
      <c r="Q787" s="23" t="s">
        <v>75</v>
      </c>
      <c r="R787" s="23" t="s">
        <v>75</v>
      </c>
      <c r="S787" s="23" t="s">
        <v>75</v>
      </c>
      <c r="T787" s="23" t="s">
        <v>75</v>
      </c>
      <c r="U787" s="23" t="s">
        <v>75</v>
      </c>
      <c r="V787" s="26">
        <v>1</v>
      </c>
      <c r="W787" s="19">
        <f t="shared" si="255"/>
        <v>0</v>
      </c>
      <c r="X787" s="19">
        <f t="shared" si="256"/>
        <v>0</v>
      </c>
      <c r="Y787" s="19">
        <f t="shared" si="257"/>
        <v>0</v>
      </c>
      <c r="Z787" s="26">
        <v>-1</v>
      </c>
      <c r="AA787" s="19">
        <v>-2</v>
      </c>
      <c r="AB787" s="26">
        <v>0</v>
      </c>
      <c r="AC787" s="26">
        <v>1</v>
      </c>
      <c r="AD787" s="26">
        <v>0</v>
      </c>
      <c r="AE787" s="26">
        <v>0</v>
      </c>
      <c r="AF787" s="26">
        <v>0</v>
      </c>
      <c r="AG787" s="19">
        <v>0</v>
      </c>
      <c r="AH787" s="26">
        <v>1</v>
      </c>
      <c r="AI787" s="26">
        <v>0</v>
      </c>
      <c r="AJ787" s="18" t="s">
        <v>97</v>
      </c>
      <c r="AK787" s="18" t="s">
        <v>77</v>
      </c>
      <c r="AL787" s="21" t="s">
        <v>2313</v>
      </c>
      <c r="AM787" s="19">
        <v>4</v>
      </c>
      <c r="AN787" s="26">
        <v>-1</v>
      </c>
      <c r="AO787" s="26">
        <v>-1</v>
      </c>
      <c r="AP787" s="26">
        <v>-1</v>
      </c>
      <c r="AQ787" s="26">
        <v>-1</v>
      </c>
      <c r="AR787" s="26">
        <v>-1</v>
      </c>
      <c r="AS787" s="26">
        <v>0</v>
      </c>
      <c r="AT787" s="19">
        <v>-2</v>
      </c>
      <c r="AU787" s="26">
        <v>-3</v>
      </c>
      <c r="AV787" s="26">
        <v>0</v>
      </c>
      <c r="AW787" s="26">
        <v>0</v>
      </c>
      <c r="AX787" s="19">
        <v>0</v>
      </c>
      <c r="AY787" s="19">
        <v>0</v>
      </c>
      <c r="AZ787" s="26">
        <v>1</v>
      </c>
      <c r="BA787" s="26">
        <v>1</v>
      </c>
      <c r="BB787" s="26">
        <v>-1</v>
      </c>
      <c r="BC787" s="26">
        <v>-1</v>
      </c>
      <c r="BD787" s="28"/>
      <c r="BE787" s="20"/>
      <c r="BF787" s="26"/>
      <c r="BG787" s="26"/>
      <c r="BH787" s="26"/>
      <c r="BI787" s="26">
        <v>1</v>
      </c>
      <c r="BJ787" s="26">
        <v>-1</v>
      </c>
      <c r="BK787" s="26"/>
      <c r="BL787" s="26"/>
      <c r="BM787" s="26"/>
      <c r="BN787" s="20"/>
      <c r="BO787" s="20"/>
    </row>
    <row r="788" spans="1:67" ht="64" hidden="1" x14ac:dyDescent="0.2">
      <c r="A788" s="17" t="s">
        <v>78</v>
      </c>
      <c r="B788" s="42"/>
      <c r="C788" s="64" t="s">
        <v>2457</v>
      </c>
      <c r="D788" s="18" t="s">
        <v>409</v>
      </c>
      <c r="E788" s="18" t="s">
        <v>302</v>
      </c>
      <c r="F788" s="19">
        <v>1</v>
      </c>
      <c r="G788" s="19">
        <v>0</v>
      </c>
      <c r="H788" s="19">
        <v>0</v>
      </c>
      <c r="I788" s="20"/>
      <c r="J788" s="21" t="s">
        <v>472</v>
      </c>
      <c r="K788" s="22" t="s">
        <v>2311</v>
      </c>
      <c r="L788" s="18" t="s">
        <v>2312</v>
      </c>
      <c r="M788" s="25"/>
      <c r="N788" s="24">
        <f t="shared" si="254"/>
        <v>1992</v>
      </c>
      <c r="O788" s="25">
        <v>33604</v>
      </c>
      <c r="P788" s="23" t="s">
        <v>75</v>
      </c>
      <c r="Q788" s="23" t="s">
        <v>75</v>
      </c>
      <c r="R788" s="23" t="s">
        <v>75</v>
      </c>
      <c r="S788" s="23" t="s">
        <v>75</v>
      </c>
      <c r="T788" s="23" t="s">
        <v>75</v>
      </c>
      <c r="U788" s="23" t="s">
        <v>75</v>
      </c>
      <c r="V788" s="26">
        <v>1</v>
      </c>
      <c r="W788" s="19">
        <f t="shared" si="255"/>
        <v>0</v>
      </c>
      <c r="X788" s="19">
        <f t="shared" si="256"/>
        <v>0</v>
      </c>
      <c r="Y788" s="19">
        <f t="shared" si="257"/>
        <v>0</v>
      </c>
      <c r="Z788" s="26">
        <v>-1</v>
      </c>
      <c r="AA788" s="19">
        <v>-2</v>
      </c>
      <c r="AB788" s="26">
        <v>0</v>
      </c>
      <c r="AC788" s="26">
        <v>1</v>
      </c>
      <c r="AD788" s="26">
        <v>0</v>
      </c>
      <c r="AE788" s="26">
        <v>0</v>
      </c>
      <c r="AF788" s="26">
        <v>0</v>
      </c>
      <c r="AG788" s="19">
        <v>0</v>
      </c>
      <c r="AH788" s="26">
        <v>1</v>
      </c>
      <c r="AI788" s="26">
        <v>0</v>
      </c>
      <c r="AJ788" s="18" t="s">
        <v>97</v>
      </c>
      <c r="AK788" s="18" t="s">
        <v>77</v>
      </c>
      <c r="AL788" s="21" t="s">
        <v>2313</v>
      </c>
      <c r="AM788" s="19">
        <v>4</v>
      </c>
      <c r="AN788" s="26">
        <v>-1</v>
      </c>
      <c r="AO788" s="26">
        <v>-1</v>
      </c>
      <c r="AP788" s="26">
        <v>-1</v>
      </c>
      <c r="AQ788" s="26">
        <v>-1</v>
      </c>
      <c r="AR788" s="26">
        <v>-1</v>
      </c>
      <c r="AS788" s="26">
        <v>0</v>
      </c>
      <c r="AT788" s="19">
        <v>-2</v>
      </c>
      <c r="AU788" s="26">
        <v>-3</v>
      </c>
      <c r="AV788" s="26">
        <v>0</v>
      </c>
      <c r="AW788" s="26">
        <v>0</v>
      </c>
      <c r="AX788" s="19">
        <v>0</v>
      </c>
      <c r="AY788" s="19">
        <v>0</v>
      </c>
      <c r="AZ788" s="26">
        <v>1</v>
      </c>
      <c r="BA788" s="26">
        <v>1</v>
      </c>
      <c r="BB788" s="26">
        <v>-1</v>
      </c>
      <c r="BC788" s="26">
        <v>-1</v>
      </c>
      <c r="BD788" s="28"/>
      <c r="BE788" s="20"/>
      <c r="BF788" s="26"/>
      <c r="BG788" s="26"/>
      <c r="BH788" s="26"/>
      <c r="BI788" s="26">
        <v>1</v>
      </c>
      <c r="BJ788" s="26">
        <v>-1</v>
      </c>
      <c r="BK788" s="26"/>
      <c r="BL788" s="26"/>
      <c r="BM788" s="26"/>
      <c r="BN788" s="20"/>
      <c r="BO788" s="20"/>
    </row>
    <row r="789" spans="1:67" ht="64" hidden="1" x14ac:dyDescent="0.2">
      <c r="A789" s="17" t="s">
        <v>78</v>
      </c>
      <c r="B789" s="42"/>
      <c r="C789" s="64" t="s">
        <v>2458</v>
      </c>
      <c r="D789" s="18" t="s">
        <v>409</v>
      </c>
      <c r="E789" s="18" t="s">
        <v>302</v>
      </c>
      <c r="F789" s="19">
        <v>1</v>
      </c>
      <c r="G789" s="19">
        <v>0</v>
      </c>
      <c r="H789" s="19">
        <v>0</v>
      </c>
      <c r="I789" s="20"/>
      <c r="J789" s="21" t="s">
        <v>472</v>
      </c>
      <c r="K789" s="22" t="s">
        <v>2311</v>
      </c>
      <c r="L789" s="18" t="s">
        <v>2312</v>
      </c>
      <c r="M789" s="25"/>
      <c r="N789" s="24">
        <f t="shared" si="254"/>
        <v>1992</v>
      </c>
      <c r="O789" s="25">
        <v>33604</v>
      </c>
      <c r="P789" s="23" t="s">
        <v>75</v>
      </c>
      <c r="Q789" s="23" t="s">
        <v>75</v>
      </c>
      <c r="R789" s="23" t="s">
        <v>75</v>
      </c>
      <c r="S789" s="23" t="s">
        <v>75</v>
      </c>
      <c r="T789" s="23" t="s">
        <v>75</v>
      </c>
      <c r="U789" s="23" t="s">
        <v>75</v>
      </c>
      <c r="V789" s="26">
        <v>1</v>
      </c>
      <c r="W789" s="19">
        <f t="shared" si="255"/>
        <v>0</v>
      </c>
      <c r="X789" s="19">
        <f t="shared" si="256"/>
        <v>0</v>
      </c>
      <c r="Y789" s="19">
        <f t="shared" si="257"/>
        <v>0</v>
      </c>
      <c r="Z789" s="26">
        <v>-1</v>
      </c>
      <c r="AA789" s="19">
        <v>-2</v>
      </c>
      <c r="AB789" s="26">
        <v>0</v>
      </c>
      <c r="AC789" s="26">
        <v>1</v>
      </c>
      <c r="AD789" s="26">
        <v>0</v>
      </c>
      <c r="AE789" s="26">
        <v>0</v>
      </c>
      <c r="AF789" s="26">
        <v>0</v>
      </c>
      <c r="AG789" s="19">
        <v>0</v>
      </c>
      <c r="AH789" s="26">
        <v>1</v>
      </c>
      <c r="AI789" s="26">
        <v>0</v>
      </c>
      <c r="AJ789" s="18" t="s">
        <v>97</v>
      </c>
      <c r="AK789" s="18" t="s">
        <v>77</v>
      </c>
      <c r="AL789" s="21" t="s">
        <v>2313</v>
      </c>
      <c r="AM789" s="19">
        <v>4</v>
      </c>
      <c r="AN789" s="26">
        <v>-1</v>
      </c>
      <c r="AO789" s="26">
        <v>-1</v>
      </c>
      <c r="AP789" s="26">
        <v>-1</v>
      </c>
      <c r="AQ789" s="26">
        <v>-1</v>
      </c>
      <c r="AR789" s="26">
        <v>-1</v>
      </c>
      <c r="AS789" s="26">
        <v>0</v>
      </c>
      <c r="AT789" s="19">
        <v>-2</v>
      </c>
      <c r="AU789" s="26">
        <v>-3</v>
      </c>
      <c r="AV789" s="26">
        <v>0</v>
      </c>
      <c r="AW789" s="26">
        <v>0</v>
      </c>
      <c r="AX789" s="19">
        <v>0</v>
      </c>
      <c r="AY789" s="19">
        <v>0</v>
      </c>
      <c r="AZ789" s="26">
        <v>1</v>
      </c>
      <c r="BA789" s="26">
        <v>1</v>
      </c>
      <c r="BB789" s="26">
        <v>-1</v>
      </c>
      <c r="BC789" s="26">
        <v>-1</v>
      </c>
      <c r="BD789" s="28"/>
      <c r="BE789" s="20"/>
      <c r="BF789" s="26"/>
      <c r="BG789" s="26"/>
      <c r="BH789" s="26"/>
      <c r="BI789" s="26">
        <v>1</v>
      </c>
      <c r="BJ789" s="26">
        <v>-1</v>
      </c>
      <c r="BK789" s="26"/>
      <c r="BL789" s="26"/>
      <c r="BM789" s="26"/>
      <c r="BN789" s="20"/>
      <c r="BO789" s="20"/>
    </row>
    <row r="790" spans="1:67" ht="64" hidden="1" x14ac:dyDescent="0.2">
      <c r="A790" s="17" t="s">
        <v>78</v>
      </c>
      <c r="B790" s="42"/>
      <c r="C790" s="64" t="s">
        <v>2459</v>
      </c>
      <c r="D790" s="18" t="s">
        <v>409</v>
      </c>
      <c r="E790" s="18" t="s">
        <v>302</v>
      </c>
      <c r="F790" s="19">
        <v>1</v>
      </c>
      <c r="G790" s="19">
        <v>0</v>
      </c>
      <c r="H790" s="19">
        <v>0</v>
      </c>
      <c r="I790" s="20"/>
      <c r="J790" s="21" t="s">
        <v>472</v>
      </c>
      <c r="K790" s="22" t="s">
        <v>2311</v>
      </c>
      <c r="L790" s="18" t="s">
        <v>2312</v>
      </c>
      <c r="M790" s="25"/>
      <c r="N790" s="24">
        <f t="shared" si="254"/>
        <v>1992</v>
      </c>
      <c r="O790" s="25">
        <v>33604</v>
      </c>
      <c r="P790" s="23" t="s">
        <v>75</v>
      </c>
      <c r="Q790" s="23" t="s">
        <v>75</v>
      </c>
      <c r="R790" s="23" t="s">
        <v>75</v>
      </c>
      <c r="S790" s="23" t="s">
        <v>75</v>
      </c>
      <c r="T790" s="23" t="s">
        <v>75</v>
      </c>
      <c r="U790" s="23" t="s">
        <v>75</v>
      </c>
      <c r="V790" s="26">
        <v>1</v>
      </c>
      <c r="W790" s="19">
        <f t="shared" si="255"/>
        <v>0</v>
      </c>
      <c r="X790" s="19">
        <f t="shared" si="256"/>
        <v>0</v>
      </c>
      <c r="Y790" s="19">
        <f t="shared" si="257"/>
        <v>0</v>
      </c>
      <c r="Z790" s="26">
        <v>-1</v>
      </c>
      <c r="AA790" s="19">
        <v>-2</v>
      </c>
      <c r="AB790" s="26">
        <v>0</v>
      </c>
      <c r="AC790" s="26">
        <v>1</v>
      </c>
      <c r="AD790" s="26">
        <v>0</v>
      </c>
      <c r="AE790" s="26">
        <v>0</v>
      </c>
      <c r="AF790" s="26">
        <v>0</v>
      </c>
      <c r="AG790" s="19">
        <v>0</v>
      </c>
      <c r="AH790" s="26">
        <v>1</v>
      </c>
      <c r="AI790" s="26">
        <v>0</v>
      </c>
      <c r="AJ790" s="18" t="s">
        <v>97</v>
      </c>
      <c r="AK790" s="18" t="s">
        <v>77</v>
      </c>
      <c r="AL790" s="21" t="s">
        <v>2313</v>
      </c>
      <c r="AM790" s="19">
        <v>4</v>
      </c>
      <c r="AN790" s="26">
        <v>-1</v>
      </c>
      <c r="AO790" s="26">
        <v>-1</v>
      </c>
      <c r="AP790" s="26">
        <v>-1</v>
      </c>
      <c r="AQ790" s="26">
        <v>-1</v>
      </c>
      <c r="AR790" s="26">
        <v>-1</v>
      </c>
      <c r="AS790" s="26">
        <v>0</v>
      </c>
      <c r="AT790" s="19">
        <v>-2</v>
      </c>
      <c r="AU790" s="26">
        <v>-3</v>
      </c>
      <c r="AV790" s="26">
        <v>0</v>
      </c>
      <c r="AW790" s="26">
        <v>0</v>
      </c>
      <c r="AX790" s="19">
        <v>0</v>
      </c>
      <c r="AY790" s="19">
        <v>0</v>
      </c>
      <c r="AZ790" s="26">
        <v>1</v>
      </c>
      <c r="BA790" s="26">
        <v>1</v>
      </c>
      <c r="BB790" s="26">
        <v>-1</v>
      </c>
      <c r="BC790" s="26">
        <v>-1</v>
      </c>
      <c r="BD790" s="28"/>
      <c r="BE790" s="20"/>
      <c r="BF790" s="26"/>
      <c r="BG790" s="26"/>
      <c r="BH790" s="26"/>
      <c r="BI790" s="26">
        <v>1</v>
      </c>
      <c r="BJ790" s="26">
        <v>-1</v>
      </c>
      <c r="BK790" s="26"/>
      <c r="BL790" s="26"/>
      <c r="BM790" s="26"/>
      <c r="BN790" s="20"/>
      <c r="BO790" s="20"/>
    </row>
    <row r="791" spans="1:67" ht="64" hidden="1" x14ac:dyDescent="0.2">
      <c r="A791" s="17" t="s">
        <v>78</v>
      </c>
      <c r="B791" s="42"/>
      <c r="C791" s="64" t="s">
        <v>2460</v>
      </c>
      <c r="D791" s="18" t="s">
        <v>409</v>
      </c>
      <c r="E791" s="18" t="s">
        <v>302</v>
      </c>
      <c r="F791" s="19">
        <v>1</v>
      </c>
      <c r="G791" s="19">
        <v>0</v>
      </c>
      <c r="H791" s="19">
        <v>0</v>
      </c>
      <c r="I791" s="20"/>
      <c r="J791" s="21" t="s">
        <v>472</v>
      </c>
      <c r="K791" s="22" t="s">
        <v>2311</v>
      </c>
      <c r="L791" s="18" t="s">
        <v>2312</v>
      </c>
      <c r="M791" s="25"/>
      <c r="N791" s="24">
        <f t="shared" si="254"/>
        <v>1992</v>
      </c>
      <c r="O791" s="25">
        <v>33604</v>
      </c>
      <c r="P791" s="23" t="s">
        <v>75</v>
      </c>
      <c r="Q791" s="23" t="s">
        <v>75</v>
      </c>
      <c r="R791" s="23" t="s">
        <v>75</v>
      </c>
      <c r="S791" s="23" t="s">
        <v>75</v>
      </c>
      <c r="T791" s="23" t="s">
        <v>75</v>
      </c>
      <c r="U791" s="23" t="s">
        <v>75</v>
      </c>
      <c r="V791" s="26">
        <v>1</v>
      </c>
      <c r="W791" s="19">
        <f t="shared" si="255"/>
        <v>0</v>
      </c>
      <c r="X791" s="19">
        <f t="shared" si="256"/>
        <v>0</v>
      </c>
      <c r="Y791" s="19">
        <f t="shared" si="257"/>
        <v>0</v>
      </c>
      <c r="Z791" s="26">
        <v>-1</v>
      </c>
      <c r="AA791" s="19">
        <v>-2</v>
      </c>
      <c r="AB791" s="26">
        <v>0</v>
      </c>
      <c r="AC791" s="26">
        <v>1</v>
      </c>
      <c r="AD791" s="26">
        <v>0</v>
      </c>
      <c r="AE791" s="26">
        <v>0</v>
      </c>
      <c r="AF791" s="26">
        <v>0</v>
      </c>
      <c r="AG791" s="19">
        <v>0</v>
      </c>
      <c r="AH791" s="26">
        <v>1</v>
      </c>
      <c r="AI791" s="26">
        <v>0</v>
      </c>
      <c r="AJ791" s="18" t="s">
        <v>97</v>
      </c>
      <c r="AK791" s="18" t="s">
        <v>77</v>
      </c>
      <c r="AL791" s="21" t="s">
        <v>2313</v>
      </c>
      <c r="AM791" s="19">
        <v>4</v>
      </c>
      <c r="AN791" s="26">
        <v>-1</v>
      </c>
      <c r="AO791" s="26">
        <v>-1</v>
      </c>
      <c r="AP791" s="26">
        <v>-1</v>
      </c>
      <c r="AQ791" s="26">
        <v>-1</v>
      </c>
      <c r="AR791" s="26">
        <v>-1</v>
      </c>
      <c r="AS791" s="26">
        <v>0</v>
      </c>
      <c r="AT791" s="19">
        <v>-2</v>
      </c>
      <c r="AU791" s="26">
        <v>-3</v>
      </c>
      <c r="AV791" s="26">
        <v>0</v>
      </c>
      <c r="AW791" s="26">
        <v>0</v>
      </c>
      <c r="AX791" s="19">
        <v>0</v>
      </c>
      <c r="AY791" s="19">
        <v>0</v>
      </c>
      <c r="AZ791" s="26">
        <v>1</v>
      </c>
      <c r="BA791" s="26">
        <v>1</v>
      </c>
      <c r="BB791" s="26">
        <v>-1</v>
      </c>
      <c r="BC791" s="26">
        <v>-1</v>
      </c>
      <c r="BD791" s="28"/>
      <c r="BE791" s="20"/>
      <c r="BF791" s="26"/>
      <c r="BG791" s="26"/>
      <c r="BH791" s="26"/>
      <c r="BI791" s="26">
        <v>1</v>
      </c>
      <c r="BJ791" s="26">
        <v>-1</v>
      </c>
      <c r="BK791" s="26"/>
      <c r="BL791" s="26"/>
      <c r="BM791" s="26"/>
      <c r="BN791" s="20"/>
      <c r="BO791" s="20"/>
    </row>
    <row r="792" spans="1:67" ht="64" hidden="1" x14ac:dyDescent="0.2">
      <c r="A792" s="17" t="s">
        <v>78</v>
      </c>
      <c r="B792" s="42"/>
      <c r="C792" s="64" t="s">
        <v>2461</v>
      </c>
      <c r="D792" s="18" t="s">
        <v>409</v>
      </c>
      <c r="E792" s="18" t="s">
        <v>302</v>
      </c>
      <c r="F792" s="19">
        <v>1</v>
      </c>
      <c r="G792" s="19">
        <v>0</v>
      </c>
      <c r="H792" s="19">
        <v>0</v>
      </c>
      <c r="I792" s="20"/>
      <c r="J792" s="21" t="s">
        <v>472</v>
      </c>
      <c r="K792" s="22" t="s">
        <v>2311</v>
      </c>
      <c r="L792" s="18" t="s">
        <v>2312</v>
      </c>
      <c r="M792" s="25"/>
      <c r="N792" s="24">
        <f t="shared" si="254"/>
        <v>1992</v>
      </c>
      <c r="O792" s="25">
        <v>33604</v>
      </c>
      <c r="P792" s="23" t="s">
        <v>75</v>
      </c>
      <c r="Q792" s="23" t="s">
        <v>75</v>
      </c>
      <c r="R792" s="23" t="s">
        <v>75</v>
      </c>
      <c r="S792" s="23" t="s">
        <v>75</v>
      </c>
      <c r="T792" s="23" t="s">
        <v>75</v>
      </c>
      <c r="U792" s="23" t="s">
        <v>75</v>
      </c>
      <c r="V792" s="26">
        <v>1</v>
      </c>
      <c r="W792" s="19">
        <f t="shared" si="255"/>
        <v>0</v>
      </c>
      <c r="X792" s="19">
        <f t="shared" si="256"/>
        <v>0</v>
      </c>
      <c r="Y792" s="19">
        <f t="shared" si="257"/>
        <v>0</v>
      </c>
      <c r="Z792" s="26">
        <v>-1</v>
      </c>
      <c r="AA792" s="19">
        <v>-2</v>
      </c>
      <c r="AB792" s="26">
        <v>0</v>
      </c>
      <c r="AC792" s="26">
        <v>1</v>
      </c>
      <c r="AD792" s="26">
        <v>0</v>
      </c>
      <c r="AE792" s="26">
        <v>0</v>
      </c>
      <c r="AF792" s="26">
        <v>0</v>
      </c>
      <c r="AG792" s="19">
        <v>0</v>
      </c>
      <c r="AH792" s="26">
        <v>1</v>
      </c>
      <c r="AI792" s="26">
        <v>0</v>
      </c>
      <c r="AJ792" s="18" t="s">
        <v>97</v>
      </c>
      <c r="AK792" s="18" t="s">
        <v>77</v>
      </c>
      <c r="AL792" s="21" t="s">
        <v>2313</v>
      </c>
      <c r="AM792" s="19">
        <v>4</v>
      </c>
      <c r="AN792" s="26">
        <v>-1</v>
      </c>
      <c r="AO792" s="26">
        <v>-1</v>
      </c>
      <c r="AP792" s="26">
        <v>-1</v>
      </c>
      <c r="AQ792" s="26">
        <v>-1</v>
      </c>
      <c r="AR792" s="26">
        <v>-1</v>
      </c>
      <c r="AS792" s="26">
        <v>0</v>
      </c>
      <c r="AT792" s="19">
        <v>-2</v>
      </c>
      <c r="AU792" s="26">
        <v>-3</v>
      </c>
      <c r="AV792" s="26">
        <v>0</v>
      </c>
      <c r="AW792" s="26">
        <v>0</v>
      </c>
      <c r="AX792" s="19">
        <v>0</v>
      </c>
      <c r="AY792" s="19">
        <v>0</v>
      </c>
      <c r="AZ792" s="26">
        <v>1</v>
      </c>
      <c r="BA792" s="26">
        <v>1</v>
      </c>
      <c r="BB792" s="26">
        <v>-1</v>
      </c>
      <c r="BC792" s="26">
        <v>-1</v>
      </c>
      <c r="BD792" s="28"/>
      <c r="BE792" s="20"/>
      <c r="BF792" s="26"/>
      <c r="BG792" s="26"/>
      <c r="BH792" s="26"/>
      <c r="BI792" s="26">
        <v>1</v>
      </c>
      <c r="BJ792" s="26">
        <v>-1</v>
      </c>
      <c r="BK792" s="26"/>
      <c r="BL792" s="26"/>
      <c r="BM792" s="26"/>
      <c r="BN792" s="20"/>
      <c r="BO792" s="20"/>
    </row>
    <row r="793" spans="1:67" ht="64" hidden="1" x14ac:dyDescent="0.2">
      <c r="A793" s="17" t="s">
        <v>78</v>
      </c>
      <c r="B793" s="42"/>
      <c r="C793" s="64" t="s">
        <v>2462</v>
      </c>
      <c r="D793" s="18" t="s">
        <v>409</v>
      </c>
      <c r="E793" s="18" t="s">
        <v>302</v>
      </c>
      <c r="F793" s="19">
        <v>1</v>
      </c>
      <c r="G793" s="19">
        <v>0</v>
      </c>
      <c r="H793" s="19">
        <v>0</v>
      </c>
      <c r="I793" s="20"/>
      <c r="J793" s="21" t="s">
        <v>472</v>
      </c>
      <c r="K793" s="22" t="s">
        <v>2311</v>
      </c>
      <c r="L793" s="18" t="s">
        <v>2312</v>
      </c>
      <c r="M793" s="25"/>
      <c r="N793" s="24">
        <f t="shared" si="254"/>
        <v>1992</v>
      </c>
      <c r="O793" s="25">
        <v>33604</v>
      </c>
      <c r="P793" s="23" t="s">
        <v>75</v>
      </c>
      <c r="Q793" s="23" t="s">
        <v>75</v>
      </c>
      <c r="R793" s="23" t="s">
        <v>75</v>
      </c>
      <c r="S793" s="23" t="s">
        <v>75</v>
      </c>
      <c r="T793" s="23" t="s">
        <v>75</v>
      </c>
      <c r="U793" s="23" t="s">
        <v>75</v>
      </c>
      <c r="V793" s="26">
        <v>1</v>
      </c>
      <c r="W793" s="19">
        <f t="shared" si="255"/>
        <v>0</v>
      </c>
      <c r="X793" s="19">
        <f t="shared" si="256"/>
        <v>0</v>
      </c>
      <c r="Y793" s="19">
        <f t="shared" si="257"/>
        <v>0</v>
      </c>
      <c r="Z793" s="26">
        <v>-1</v>
      </c>
      <c r="AA793" s="19">
        <v>-2</v>
      </c>
      <c r="AB793" s="26">
        <v>0</v>
      </c>
      <c r="AC793" s="26">
        <v>1</v>
      </c>
      <c r="AD793" s="26">
        <v>0</v>
      </c>
      <c r="AE793" s="26">
        <v>0</v>
      </c>
      <c r="AF793" s="26">
        <v>0</v>
      </c>
      <c r="AG793" s="19">
        <v>0</v>
      </c>
      <c r="AH793" s="26">
        <v>1</v>
      </c>
      <c r="AI793" s="26">
        <v>0</v>
      </c>
      <c r="AJ793" s="18" t="s">
        <v>97</v>
      </c>
      <c r="AK793" s="18" t="s">
        <v>77</v>
      </c>
      <c r="AL793" s="21" t="s">
        <v>2313</v>
      </c>
      <c r="AM793" s="19">
        <v>4</v>
      </c>
      <c r="AN793" s="26">
        <v>-1</v>
      </c>
      <c r="AO793" s="26">
        <v>-1</v>
      </c>
      <c r="AP793" s="26">
        <v>-1</v>
      </c>
      <c r="AQ793" s="26">
        <v>-1</v>
      </c>
      <c r="AR793" s="26">
        <v>-1</v>
      </c>
      <c r="AS793" s="26">
        <v>0</v>
      </c>
      <c r="AT793" s="19">
        <v>-2</v>
      </c>
      <c r="AU793" s="26">
        <v>-3</v>
      </c>
      <c r="AV793" s="26">
        <v>0</v>
      </c>
      <c r="AW793" s="26">
        <v>0</v>
      </c>
      <c r="AX793" s="19">
        <v>0</v>
      </c>
      <c r="AY793" s="19">
        <v>0</v>
      </c>
      <c r="AZ793" s="26">
        <v>1</v>
      </c>
      <c r="BA793" s="26">
        <v>1</v>
      </c>
      <c r="BB793" s="26">
        <v>-1</v>
      </c>
      <c r="BC793" s="26">
        <v>-1</v>
      </c>
      <c r="BD793" s="28"/>
      <c r="BE793" s="20"/>
      <c r="BF793" s="26"/>
      <c r="BG793" s="26"/>
      <c r="BH793" s="26"/>
      <c r="BI793" s="26">
        <v>1</v>
      </c>
      <c r="BJ793" s="26">
        <v>-1</v>
      </c>
      <c r="BK793" s="26"/>
      <c r="BL793" s="26"/>
      <c r="BM793" s="26"/>
      <c r="BN793" s="20"/>
      <c r="BO793" s="20"/>
    </row>
    <row r="794" spans="1:67" ht="64" hidden="1" x14ac:dyDescent="0.2">
      <c r="A794" s="17" t="s">
        <v>78</v>
      </c>
      <c r="B794" s="42"/>
      <c r="C794" s="64" t="s">
        <v>2463</v>
      </c>
      <c r="D794" s="18" t="s">
        <v>409</v>
      </c>
      <c r="E794" s="18" t="s">
        <v>302</v>
      </c>
      <c r="F794" s="19">
        <v>1</v>
      </c>
      <c r="G794" s="19">
        <v>0</v>
      </c>
      <c r="H794" s="19">
        <v>0</v>
      </c>
      <c r="I794" s="20"/>
      <c r="J794" s="21" t="s">
        <v>472</v>
      </c>
      <c r="K794" s="22" t="s">
        <v>2311</v>
      </c>
      <c r="L794" s="18" t="s">
        <v>2312</v>
      </c>
      <c r="M794" s="25"/>
      <c r="N794" s="24">
        <f t="shared" si="254"/>
        <v>1992</v>
      </c>
      <c r="O794" s="25">
        <v>33604</v>
      </c>
      <c r="P794" s="23" t="s">
        <v>75</v>
      </c>
      <c r="Q794" s="23" t="s">
        <v>75</v>
      </c>
      <c r="R794" s="23" t="s">
        <v>75</v>
      </c>
      <c r="S794" s="23" t="s">
        <v>75</v>
      </c>
      <c r="T794" s="23" t="s">
        <v>75</v>
      </c>
      <c r="U794" s="23" t="s">
        <v>75</v>
      </c>
      <c r="V794" s="26">
        <v>1</v>
      </c>
      <c r="W794" s="19">
        <f t="shared" si="255"/>
        <v>0</v>
      </c>
      <c r="X794" s="19">
        <f t="shared" si="256"/>
        <v>0</v>
      </c>
      <c r="Y794" s="19">
        <f t="shared" si="257"/>
        <v>0</v>
      </c>
      <c r="Z794" s="26">
        <v>-1</v>
      </c>
      <c r="AA794" s="19">
        <v>-2</v>
      </c>
      <c r="AB794" s="26">
        <v>0</v>
      </c>
      <c r="AC794" s="26">
        <v>1</v>
      </c>
      <c r="AD794" s="26">
        <v>0</v>
      </c>
      <c r="AE794" s="26">
        <v>0</v>
      </c>
      <c r="AF794" s="26">
        <v>0</v>
      </c>
      <c r="AG794" s="19">
        <v>0</v>
      </c>
      <c r="AH794" s="26">
        <v>1</v>
      </c>
      <c r="AI794" s="26">
        <v>0</v>
      </c>
      <c r="AJ794" s="18" t="s">
        <v>97</v>
      </c>
      <c r="AK794" s="18" t="s">
        <v>77</v>
      </c>
      <c r="AL794" s="21" t="s">
        <v>2313</v>
      </c>
      <c r="AM794" s="19">
        <v>4</v>
      </c>
      <c r="AN794" s="26">
        <v>-1</v>
      </c>
      <c r="AO794" s="26">
        <v>-1</v>
      </c>
      <c r="AP794" s="26">
        <v>-1</v>
      </c>
      <c r="AQ794" s="26">
        <v>-1</v>
      </c>
      <c r="AR794" s="26">
        <v>-1</v>
      </c>
      <c r="AS794" s="26">
        <v>0</v>
      </c>
      <c r="AT794" s="19">
        <v>-2</v>
      </c>
      <c r="AU794" s="26">
        <v>-3</v>
      </c>
      <c r="AV794" s="26">
        <v>0</v>
      </c>
      <c r="AW794" s="26">
        <v>0</v>
      </c>
      <c r="AX794" s="19">
        <v>0</v>
      </c>
      <c r="AY794" s="19">
        <v>0</v>
      </c>
      <c r="AZ794" s="26">
        <v>1</v>
      </c>
      <c r="BA794" s="26">
        <v>1</v>
      </c>
      <c r="BB794" s="26">
        <v>-1</v>
      </c>
      <c r="BC794" s="26">
        <v>-1</v>
      </c>
      <c r="BD794" s="28"/>
      <c r="BE794" s="20"/>
      <c r="BF794" s="26"/>
      <c r="BG794" s="26"/>
      <c r="BH794" s="26"/>
      <c r="BI794" s="26">
        <v>1</v>
      </c>
      <c r="BJ794" s="26">
        <v>-1</v>
      </c>
      <c r="BK794" s="26"/>
      <c r="BL794" s="26"/>
      <c r="BM794" s="26"/>
      <c r="BN794" s="20"/>
      <c r="BO794" s="20"/>
    </row>
    <row r="795" spans="1:67" ht="64" hidden="1" x14ac:dyDescent="0.2">
      <c r="A795" s="17" t="s">
        <v>3373</v>
      </c>
      <c r="B795" s="42"/>
      <c r="C795" s="64" t="s">
        <v>2463</v>
      </c>
      <c r="D795" s="384" t="s">
        <v>2875</v>
      </c>
      <c r="E795" s="384" t="s">
        <v>210</v>
      </c>
      <c r="F795" s="19">
        <v>1</v>
      </c>
      <c r="G795" s="19">
        <v>1</v>
      </c>
      <c r="H795" s="19">
        <v>1</v>
      </c>
      <c r="I795" s="20"/>
      <c r="J795" s="375" t="s">
        <v>472</v>
      </c>
      <c r="K795" s="22"/>
      <c r="L795" s="375" t="s">
        <v>3384</v>
      </c>
      <c r="M795" s="512">
        <v>1992</v>
      </c>
      <c r="N795" s="24">
        <v>2008</v>
      </c>
      <c r="O795" s="508">
        <v>39448</v>
      </c>
      <c r="P795" s="404" t="s">
        <v>75</v>
      </c>
      <c r="Q795" s="404" t="s">
        <v>75</v>
      </c>
      <c r="R795" s="404" t="s">
        <v>75</v>
      </c>
      <c r="S795" s="404" t="s">
        <v>75</v>
      </c>
      <c r="T795" s="404" t="s">
        <v>75</v>
      </c>
      <c r="U795" s="404" t="s">
        <v>75</v>
      </c>
      <c r="V795" s="19">
        <v>1</v>
      </c>
      <c r="W795" s="19">
        <v>0</v>
      </c>
      <c r="X795" s="19">
        <v>0</v>
      </c>
      <c r="Y795" s="19">
        <v>0</v>
      </c>
      <c r="Z795" s="19">
        <v>-1</v>
      </c>
      <c r="AA795" s="19">
        <v>-2</v>
      </c>
      <c r="AB795" s="26">
        <v>0</v>
      </c>
      <c r="AC795" s="26">
        <v>0</v>
      </c>
      <c r="AD795" s="68">
        <v>1</v>
      </c>
      <c r="AE795" s="26">
        <v>0</v>
      </c>
      <c r="AF795" s="26">
        <v>0</v>
      </c>
      <c r="AG795" s="19">
        <v>0</v>
      </c>
      <c r="AH795" s="26">
        <v>-1</v>
      </c>
      <c r="AI795" s="19">
        <v>0</v>
      </c>
      <c r="AJ795" s="384" t="s">
        <v>97</v>
      </c>
      <c r="AK795" s="384" t="s">
        <v>139</v>
      </c>
      <c r="AL795" s="375" t="s">
        <v>3603</v>
      </c>
      <c r="AM795" s="19">
        <v>5</v>
      </c>
      <c r="AN795" s="26">
        <v>-2</v>
      </c>
      <c r="AO795" s="26">
        <v>-2</v>
      </c>
      <c r="AP795" s="26">
        <v>-2</v>
      </c>
      <c r="AQ795" s="26">
        <v>-2</v>
      </c>
      <c r="AR795" s="26">
        <v>-2</v>
      </c>
      <c r="AS795" s="26">
        <v>0</v>
      </c>
      <c r="AT795" s="19">
        <v>-2</v>
      </c>
      <c r="AU795" s="26">
        <v>-3</v>
      </c>
      <c r="AV795" s="26">
        <v>0</v>
      </c>
      <c r="AW795" s="26">
        <v>0</v>
      </c>
      <c r="AX795" s="19">
        <v>0</v>
      </c>
      <c r="AY795" s="19">
        <v>0</v>
      </c>
      <c r="AZ795" s="26">
        <v>-1</v>
      </c>
      <c r="BA795" s="26">
        <v>-1</v>
      </c>
      <c r="BB795" s="26">
        <v>-1</v>
      </c>
      <c r="BC795" s="26">
        <v>-1</v>
      </c>
      <c r="BD795" s="28"/>
      <c r="BE795" s="20"/>
      <c r="BF795" s="26"/>
      <c r="BG795" s="26"/>
      <c r="BH795" s="26"/>
      <c r="BI795" s="26"/>
      <c r="BJ795" s="26"/>
      <c r="BK795" s="26"/>
      <c r="BL795" s="26"/>
      <c r="BM795" s="26"/>
      <c r="BN795" s="20"/>
      <c r="BO795" s="20"/>
    </row>
    <row r="796" spans="1:67" ht="64" hidden="1" x14ac:dyDescent="0.2">
      <c r="A796" s="64" t="s">
        <v>3373</v>
      </c>
      <c r="B796" s="17"/>
      <c r="C796" s="64" t="s">
        <v>2463</v>
      </c>
      <c r="D796" s="384" t="s">
        <v>153</v>
      </c>
      <c r="E796" s="384" t="s">
        <v>210</v>
      </c>
      <c r="F796" s="19">
        <v>1</v>
      </c>
      <c r="G796" s="19">
        <v>1</v>
      </c>
      <c r="H796" s="19">
        <v>1</v>
      </c>
      <c r="I796" s="20"/>
      <c r="J796" s="375" t="s">
        <v>3378</v>
      </c>
      <c r="K796" s="46"/>
      <c r="L796" s="375" t="s">
        <v>3379</v>
      </c>
      <c r="M796" s="25"/>
      <c r="N796" s="24">
        <v>2017</v>
      </c>
      <c r="O796" s="25">
        <v>42736</v>
      </c>
      <c r="P796" s="23" t="s">
        <v>75</v>
      </c>
      <c r="Q796" s="23" t="s">
        <v>75</v>
      </c>
      <c r="R796" s="23" t="s">
        <v>75</v>
      </c>
      <c r="S796" s="23" t="s">
        <v>75</v>
      </c>
      <c r="T796" s="23" t="s">
        <v>75</v>
      </c>
      <c r="U796" s="23" t="s">
        <v>75</v>
      </c>
      <c r="V796" s="19">
        <v>1</v>
      </c>
      <c r="W796" s="19">
        <v>0</v>
      </c>
      <c r="X796" s="19">
        <v>0</v>
      </c>
      <c r="Y796" s="19">
        <v>0</v>
      </c>
      <c r="Z796" s="19">
        <v>-1</v>
      </c>
      <c r="AA796" s="19">
        <v>-2</v>
      </c>
      <c r="AB796" s="19"/>
      <c r="AC796" s="19"/>
      <c r="AD796" s="19"/>
      <c r="AE796" s="19"/>
      <c r="AF796" s="19"/>
      <c r="AG796" s="19">
        <v>1</v>
      </c>
      <c r="AH796" s="26">
        <v>-1</v>
      </c>
      <c r="AI796" s="26">
        <v>0</v>
      </c>
      <c r="AJ796" s="384" t="s">
        <v>134</v>
      </c>
      <c r="AK796" s="384" t="s">
        <v>139</v>
      </c>
      <c r="AL796" s="375" t="s">
        <v>3380</v>
      </c>
      <c r="AM796" s="19"/>
      <c r="AN796" s="19"/>
      <c r="AO796" s="19"/>
      <c r="AP796" s="19"/>
      <c r="AQ796" s="19"/>
      <c r="AR796" s="19"/>
      <c r="AS796" s="19"/>
      <c r="AT796" s="19"/>
      <c r="AU796" s="26"/>
      <c r="AV796" s="19"/>
      <c r="AW796" s="26"/>
      <c r="AX796" s="19"/>
      <c r="AY796" s="19"/>
      <c r="AZ796" s="19"/>
      <c r="BA796" s="19"/>
      <c r="BB796" s="19"/>
      <c r="BC796" s="19"/>
      <c r="BD796" s="28"/>
      <c r="BE796" s="20"/>
      <c r="BF796" s="20"/>
      <c r="BG796" s="20"/>
      <c r="BH796" s="20"/>
      <c r="BI796" s="20"/>
      <c r="BJ796" s="19"/>
      <c r="BK796" s="20"/>
      <c r="BL796" s="20"/>
      <c r="BM796" s="20"/>
      <c r="BN796" s="20"/>
      <c r="BO796" s="20"/>
    </row>
    <row r="797" spans="1:67" ht="64" hidden="1" x14ac:dyDescent="0.2">
      <c r="A797" s="17" t="s">
        <v>78</v>
      </c>
      <c r="B797" s="42"/>
      <c r="C797" s="64" t="s">
        <v>2464</v>
      </c>
      <c r="D797" s="18" t="s">
        <v>409</v>
      </c>
      <c r="E797" s="18" t="s">
        <v>302</v>
      </c>
      <c r="F797" s="19">
        <v>1</v>
      </c>
      <c r="G797" s="19">
        <v>0</v>
      </c>
      <c r="H797" s="19">
        <v>0</v>
      </c>
      <c r="I797" s="20"/>
      <c r="J797" s="21" t="s">
        <v>472</v>
      </c>
      <c r="K797" s="22" t="s">
        <v>2311</v>
      </c>
      <c r="L797" s="18" t="s">
        <v>2312</v>
      </c>
      <c r="M797" s="25"/>
      <c r="N797" s="24">
        <f t="shared" ref="N797:N807" si="258">YEAR(IF(AND(O797&lt;&gt;"NA",O797&lt;&gt;""),O797,IF(AND(P797&lt;&gt;"NA",P797&lt;&gt;""),P797,IF(AND(Q797&lt;&gt;"NA",Q797&lt;&gt;""),Q797,IF(AND(R797&lt;&gt;"NA",R797&lt;&gt;""),R797,S797)))))</f>
        <v>1992</v>
      </c>
      <c r="O797" s="25">
        <v>33604</v>
      </c>
      <c r="P797" s="23" t="s">
        <v>75</v>
      </c>
      <c r="Q797" s="23" t="s">
        <v>75</v>
      </c>
      <c r="R797" s="23" t="s">
        <v>75</v>
      </c>
      <c r="S797" s="23" t="s">
        <v>75</v>
      </c>
      <c r="T797" s="23" t="s">
        <v>75</v>
      </c>
      <c r="U797" s="23" t="s">
        <v>75</v>
      </c>
      <c r="V797" s="26">
        <v>1</v>
      </c>
      <c r="W797" s="19">
        <f t="shared" ref="W797:W807" si="259">IF(OR(AND(Q797&lt;&gt;"NA",Q797&lt;&gt;""),AND(S797&lt;&gt;"NA",S797&lt;&gt;""),AND(T797&lt;&gt;"NA",T797&lt;&gt;"")),1,0)</f>
        <v>0</v>
      </c>
      <c r="X797" s="19">
        <f t="shared" ref="X797:X807" si="260">IF(OR(AND(S797&lt;&gt;"NA",S797&lt;&gt;""),Y797=1),1,0)</f>
        <v>0</v>
      </c>
      <c r="Y797" s="19">
        <f t="shared" ref="Y797:Y807" si="261">IF(AND(T797&lt;&gt;"NA",T797&lt;&gt;""),1,0)</f>
        <v>0</v>
      </c>
      <c r="Z797" s="26">
        <v>-1</v>
      </c>
      <c r="AA797" s="19">
        <v>-2</v>
      </c>
      <c r="AB797" s="26">
        <v>0</v>
      </c>
      <c r="AC797" s="26">
        <v>1</v>
      </c>
      <c r="AD797" s="26">
        <v>0</v>
      </c>
      <c r="AE797" s="26">
        <v>0</v>
      </c>
      <c r="AF797" s="26">
        <v>0</v>
      </c>
      <c r="AG797" s="19">
        <v>0</v>
      </c>
      <c r="AH797" s="26">
        <v>1</v>
      </c>
      <c r="AI797" s="26">
        <v>0</v>
      </c>
      <c r="AJ797" s="18" t="s">
        <v>97</v>
      </c>
      <c r="AK797" s="18" t="s">
        <v>77</v>
      </c>
      <c r="AL797" s="21" t="s">
        <v>2313</v>
      </c>
      <c r="AM797" s="19">
        <v>4</v>
      </c>
      <c r="AN797" s="26">
        <v>-1</v>
      </c>
      <c r="AO797" s="26">
        <v>-1</v>
      </c>
      <c r="AP797" s="26">
        <v>-1</v>
      </c>
      <c r="AQ797" s="26">
        <v>-1</v>
      </c>
      <c r="AR797" s="26">
        <v>-1</v>
      </c>
      <c r="AS797" s="26">
        <v>0</v>
      </c>
      <c r="AT797" s="19">
        <v>-2</v>
      </c>
      <c r="AU797" s="26">
        <v>-3</v>
      </c>
      <c r="AV797" s="26">
        <v>0</v>
      </c>
      <c r="AW797" s="26">
        <v>0</v>
      </c>
      <c r="AX797" s="19">
        <v>0</v>
      </c>
      <c r="AY797" s="19">
        <v>0</v>
      </c>
      <c r="AZ797" s="26">
        <v>1</v>
      </c>
      <c r="BA797" s="26">
        <v>1</v>
      </c>
      <c r="BB797" s="26">
        <v>-1</v>
      </c>
      <c r="BC797" s="26">
        <v>-1</v>
      </c>
      <c r="BD797" s="28"/>
      <c r="BE797" s="20"/>
      <c r="BF797" s="26"/>
      <c r="BG797" s="26"/>
      <c r="BH797" s="26"/>
      <c r="BI797" s="26">
        <v>1</v>
      </c>
      <c r="BJ797" s="26">
        <v>-1</v>
      </c>
      <c r="BK797" s="26"/>
      <c r="BL797" s="26"/>
      <c r="BM797" s="26"/>
      <c r="BN797" s="20"/>
      <c r="BO797" s="20"/>
    </row>
    <row r="798" spans="1:67" ht="64" hidden="1" x14ac:dyDescent="0.2">
      <c r="A798" s="17" t="s">
        <v>78</v>
      </c>
      <c r="B798" s="42"/>
      <c r="C798" s="64" t="s">
        <v>2465</v>
      </c>
      <c r="D798" s="18" t="s">
        <v>409</v>
      </c>
      <c r="E798" s="18" t="s">
        <v>302</v>
      </c>
      <c r="F798" s="19">
        <v>1</v>
      </c>
      <c r="G798" s="19">
        <v>0</v>
      </c>
      <c r="H798" s="19">
        <v>0</v>
      </c>
      <c r="I798" s="20"/>
      <c r="J798" s="21" t="s">
        <v>472</v>
      </c>
      <c r="K798" s="22" t="s">
        <v>2311</v>
      </c>
      <c r="L798" s="18" t="s">
        <v>2312</v>
      </c>
      <c r="M798" s="25"/>
      <c r="N798" s="24">
        <f t="shared" si="258"/>
        <v>1992</v>
      </c>
      <c r="O798" s="25">
        <v>33604</v>
      </c>
      <c r="P798" s="23" t="s">
        <v>75</v>
      </c>
      <c r="Q798" s="23" t="s">
        <v>75</v>
      </c>
      <c r="R798" s="23" t="s">
        <v>75</v>
      </c>
      <c r="S798" s="23" t="s">
        <v>75</v>
      </c>
      <c r="T798" s="23" t="s">
        <v>75</v>
      </c>
      <c r="U798" s="23" t="s">
        <v>75</v>
      </c>
      <c r="V798" s="26">
        <v>1</v>
      </c>
      <c r="W798" s="19">
        <f t="shared" si="259"/>
        <v>0</v>
      </c>
      <c r="X798" s="19">
        <f t="shared" si="260"/>
        <v>0</v>
      </c>
      <c r="Y798" s="19">
        <f t="shared" si="261"/>
        <v>0</v>
      </c>
      <c r="Z798" s="26">
        <v>-1</v>
      </c>
      <c r="AA798" s="19">
        <v>-2</v>
      </c>
      <c r="AB798" s="26">
        <v>0</v>
      </c>
      <c r="AC798" s="26">
        <v>1</v>
      </c>
      <c r="AD798" s="26">
        <v>0</v>
      </c>
      <c r="AE798" s="26">
        <v>0</v>
      </c>
      <c r="AF798" s="26">
        <v>0</v>
      </c>
      <c r="AG798" s="19">
        <v>0</v>
      </c>
      <c r="AH798" s="26">
        <v>1</v>
      </c>
      <c r="AI798" s="26">
        <v>0</v>
      </c>
      <c r="AJ798" s="18" t="s">
        <v>97</v>
      </c>
      <c r="AK798" s="18" t="s">
        <v>77</v>
      </c>
      <c r="AL798" s="21" t="s">
        <v>2313</v>
      </c>
      <c r="AM798" s="19">
        <v>4</v>
      </c>
      <c r="AN798" s="26">
        <v>-1</v>
      </c>
      <c r="AO798" s="26">
        <v>-1</v>
      </c>
      <c r="AP798" s="26">
        <v>-1</v>
      </c>
      <c r="AQ798" s="26">
        <v>-1</v>
      </c>
      <c r="AR798" s="26">
        <v>-1</v>
      </c>
      <c r="AS798" s="26">
        <v>0</v>
      </c>
      <c r="AT798" s="19">
        <v>-2</v>
      </c>
      <c r="AU798" s="26">
        <v>-3</v>
      </c>
      <c r="AV798" s="26">
        <v>0</v>
      </c>
      <c r="AW798" s="26">
        <v>0</v>
      </c>
      <c r="AX798" s="19">
        <v>0</v>
      </c>
      <c r="AY798" s="19">
        <v>0</v>
      </c>
      <c r="AZ798" s="26">
        <v>1</v>
      </c>
      <c r="BA798" s="26">
        <v>1</v>
      </c>
      <c r="BB798" s="26">
        <v>-1</v>
      </c>
      <c r="BC798" s="26">
        <v>-1</v>
      </c>
      <c r="BD798" s="28"/>
      <c r="BE798" s="20"/>
      <c r="BF798" s="26"/>
      <c r="BG798" s="26"/>
      <c r="BH798" s="26"/>
      <c r="BI798" s="26">
        <v>1</v>
      </c>
      <c r="BJ798" s="26">
        <v>-1</v>
      </c>
      <c r="BK798" s="26"/>
      <c r="BL798" s="26"/>
      <c r="BM798" s="26"/>
      <c r="BN798" s="20"/>
      <c r="BO798" s="20"/>
    </row>
    <row r="799" spans="1:67" ht="64" hidden="1" x14ac:dyDescent="0.2">
      <c r="A799" s="17" t="s">
        <v>78</v>
      </c>
      <c r="B799" s="42"/>
      <c r="C799" s="64" t="s">
        <v>2466</v>
      </c>
      <c r="D799" s="18" t="s">
        <v>409</v>
      </c>
      <c r="E799" s="18" t="s">
        <v>302</v>
      </c>
      <c r="F799" s="19">
        <v>1</v>
      </c>
      <c r="G799" s="19">
        <v>0</v>
      </c>
      <c r="H799" s="19">
        <v>0</v>
      </c>
      <c r="I799" s="20"/>
      <c r="J799" s="21" t="s">
        <v>472</v>
      </c>
      <c r="K799" s="22" t="s">
        <v>2311</v>
      </c>
      <c r="L799" s="18" t="s">
        <v>2312</v>
      </c>
      <c r="M799" s="25"/>
      <c r="N799" s="24">
        <f t="shared" si="258"/>
        <v>1992</v>
      </c>
      <c r="O799" s="25">
        <v>33604</v>
      </c>
      <c r="P799" s="23" t="s">
        <v>75</v>
      </c>
      <c r="Q799" s="23" t="s">
        <v>75</v>
      </c>
      <c r="R799" s="23" t="s">
        <v>75</v>
      </c>
      <c r="S799" s="23" t="s">
        <v>75</v>
      </c>
      <c r="T799" s="23" t="s">
        <v>75</v>
      </c>
      <c r="U799" s="23" t="s">
        <v>75</v>
      </c>
      <c r="V799" s="26">
        <v>1</v>
      </c>
      <c r="W799" s="19">
        <f t="shared" si="259"/>
        <v>0</v>
      </c>
      <c r="X799" s="19">
        <f t="shared" si="260"/>
        <v>0</v>
      </c>
      <c r="Y799" s="19">
        <f t="shared" si="261"/>
        <v>0</v>
      </c>
      <c r="Z799" s="26">
        <v>-1</v>
      </c>
      <c r="AA799" s="19">
        <v>-2</v>
      </c>
      <c r="AB799" s="26">
        <v>0</v>
      </c>
      <c r="AC799" s="26">
        <v>1</v>
      </c>
      <c r="AD799" s="26">
        <v>0</v>
      </c>
      <c r="AE799" s="26">
        <v>0</v>
      </c>
      <c r="AF799" s="26">
        <v>0</v>
      </c>
      <c r="AG799" s="19">
        <v>0</v>
      </c>
      <c r="AH799" s="26">
        <v>1</v>
      </c>
      <c r="AI799" s="26">
        <v>0</v>
      </c>
      <c r="AJ799" s="18" t="s">
        <v>97</v>
      </c>
      <c r="AK799" s="18" t="s">
        <v>77</v>
      </c>
      <c r="AL799" s="21" t="s">
        <v>2313</v>
      </c>
      <c r="AM799" s="19">
        <v>4</v>
      </c>
      <c r="AN799" s="26">
        <v>-1</v>
      </c>
      <c r="AO799" s="26">
        <v>-1</v>
      </c>
      <c r="AP799" s="26">
        <v>-1</v>
      </c>
      <c r="AQ799" s="26">
        <v>-1</v>
      </c>
      <c r="AR799" s="26">
        <v>-1</v>
      </c>
      <c r="AS799" s="26">
        <v>0</v>
      </c>
      <c r="AT799" s="19">
        <v>-2</v>
      </c>
      <c r="AU799" s="26">
        <v>-3</v>
      </c>
      <c r="AV799" s="26">
        <v>0</v>
      </c>
      <c r="AW799" s="26">
        <v>0</v>
      </c>
      <c r="AX799" s="19">
        <v>0</v>
      </c>
      <c r="AY799" s="19">
        <v>0</v>
      </c>
      <c r="AZ799" s="26">
        <v>1</v>
      </c>
      <c r="BA799" s="26">
        <v>1</v>
      </c>
      <c r="BB799" s="26">
        <v>-1</v>
      </c>
      <c r="BC799" s="26">
        <v>-1</v>
      </c>
      <c r="BD799" s="28"/>
      <c r="BE799" s="20"/>
      <c r="BF799" s="26"/>
      <c r="BG799" s="26"/>
      <c r="BH799" s="26"/>
      <c r="BI799" s="26">
        <v>1</v>
      </c>
      <c r="BJ799" s="26">
        <v>-1</v>
      </c>
      <c r="BK799" s="26"/>
      <c r="BL799" s="26"/>
      <c r="BM799" s="26"/>
      <c r="BN799" s="20"/>
      <c r="BO799" s="20"/>
    </row>
    <row r="800" spans="1:67" ht="64" hidden="1" x14ac:dyDescent="0.2">
      <c r="A800" s="17" t="s">
        <v>78</v>
      </c>
      <c r="B800" s="42"/>
      <c r="C800" s="64" t="s">
        <v>2467</v>
      </c>
      <c r="D800" s="18" t="s">
        <v>409</v>
      </c>
      <c r="E800" s="18" t="s">
        <v>302</v>
      </c>
      <c r="F800" s="19">
        <v>1</v>
      </c>
      <c r="G800" s="19">
        <v>0</v>
      </c>
      <c r="H800" s="19">
        <v>0</v>
      </c>
      <c r="I800" s="20"/>
      <c r="J800" s="21" t="s">
        <v>472</v>
      </c>
      <c r="K800" s="22" t="s">
        <v>2311</v>
      </c>
      <c r="L800" s="18" t="s">
        <v>2312</v>
      </c>
      <c r="M800" s="25"/>
      <c r="N800" s="24">
        <f t="shared" si="258"/>
        <v>1992</v>
      </c>
      <c r="O800" s="25">
        <v>33604</v>
      </c>
      <c r="P800" s="23" t="s">
        <v>75</v>
      </c>
      <c r="Q800" s="23" t="s">
        <v>75</v>
      </c>
      <c r="R800" s="23" t="s">
        <v>75</v>
      </c>
      <c r="S800" s="23" t="s">
        <v>75</v>
      </c>
      <c r="T800" s="23" t="s">
        <v>75</v>
      </c>
      <c r="U800" s="23" t="s">
        <v>75</v>
      </c>
      <c r="V800" s="26">
        <v>1</v>
      </c>
      <c r="W800" s="19">
        <f t="shared" si="259"/>
        <v>0</v>
      </c>
      <c r="X800" s="19">
        <f t="shared" si="260"/>
        <v>0</v>
      </c>
      <c r="Y800" s="19">
        <f t="shared" si="261"/>
        <v>0</v>
      </c>
      <c r="Z800" s="26">
        <v>-1</v>
      </c>
      <c r="AA800" s="19">
        <v>-2</v>
      </c>
      <c r="AB800" s="26">
        <v>0</v>
      </c>
      <c r="AC800" s="26">
        <v>1</v>
      </c>
      <c r="AD800" s="26">
        <v>0</v>
      </c>
      <c r="AE800" s="26">
        <v>0</v>
      </c>
      <c r="AF800" s="26">
        <v>0</v>
      </c>
      <c r="AG800" s="19">
        <v>0</v>
      </c>
      <c r="AH800" s="26">
        <v>1</v>
      </c>
      <c r="AI800" s="26">
        <v>0</v>
      </c>
      <c r="AJ800" s="18" t="s">
        <v>97</v>
      </c>
      <c r="AK800" s="18" t="s">
        <v>77</v>
      </c>
      <c r="AL800" s="21" t="s">
        <v>2313</v>
      </c>
      <c r="AM800" s="19">
        <v>4</v>
      </c>
      <c r="AN800" s="26">
        <v>-1</v>
      </c>
      <c r="AO800" s="26">
        <v>-1</v>
      </c>
      <c r="AP800" s="26">
        <v>-1</v>
      </c>
      <c r="AQ800" s="26">
        <v>-1</v>
      </c>
      <c r="AR800" s="26">
        <v>-1</v>
      </c>
      <c r="AS800" s="26">
        <v>0</v>
      </c>
      <c r="AT800" s="19">
        <v>-2</v>
      </c>
      <c r="AU800" s="26">
        <v>-3</v>
      </c>
      <c r="AV800" s="26">
        <v>0</v>
      </c>
      <c r="AW800" s="26">
        <v>0</v>
      </c>
      <c r="AX800" s="19">
        <v>0</v>
      </c>
      <c r="AY800" s="19">
        <v>0</v>
      </c>
      <c r="AZ800" s="26">
        <v>1</v>
      </c>
      <c r="BA800" s="26">
        <v>1</v>
      </c>
      <c r="BB800" s="26">
        <v>-1</v>
      </c>
      <c r="BC800" s="26">
        <v>-1</v>
      </c>
      <c r="BD800" s="28"/>
      <c r="BE800" s="20"/>
      <c r="BF800" s="26"/>
      <c r="BG800" s="26"/>
      <c r="BH800" s="26"/>
      <c r="BI800" s="26">
        <v>1</v>
      </c>
      <c r="BJ800" s="26">
        <v>-1</v>
      </c>
      <c r="BK800" s="26"/>
      <c r="BL800" s="26"/>
      <c r="BM800" s="26"/>
      <c r="BN800" s="20"/>
      <c r="BO800" s="20"/>
    </row>
    <row r="801" spans="1:67" ht="64" hidden="1" x14ac:dyDescent="0.2">
      <c r="A801" s="17" t="s">
        <v>78</v>
      </c>
      <c r="B801" s="42"/>
      <c r="C801" s="64" t="s">
        <v>2468</v>
      </c>
      <c r="D801" s="18" t="s">
        <v>409</v>
      </c>
      <c r="E801" s="18" t="s">
        <v>302</v>
      </c>
      <c r="F801" s="19">
        <v>1</v>
      </c>
      <c r="G801" s="19">
        <v>0</v>
      </c>
      <c r="H801" s="19">
        <v>0</v>
      </c>
      <c r="I801" s="20"/>
      <c r="J801" s="21" t="s">
        <v>472</v>
      </c>
      <c r="K801" s="22" t="s">
        <v>2311</v>
      </c>
      <c r="L801" s="18" t="s">
        <v>2312</v>
      </c>
      <c r="M801" s="25"/>
      <c r="N801" s="24">
        <f t="shared" si="258"/>
        <v>1992</v>
      </c>
      <c r="O801" s="25">
        <v>33604</v>
      </c>
      <c r="P801" s="23" t="s">
        <v>75</v>
      </c>
      <c r="Q801" s="23" t="s">
        <v>75</v>
      </c>
      <c r="R801" s="23" t="s">
        <v>75</v>
      </c>
      <c r="S801" s="23" t="s">
        <v>75</v>
      </c>
      <c r="T801" s="23" t="s">
        <v>75</v>
      </c>
      <c r="U801" s="23" t="s">
        <v>75</v>
      </c>
      <c r="V801" s="26">
        <v>1</v>
      </c>
      <c r="W801" s="19">
        <f t="shared" si="259"/>
        <v>0</v>
      </c>
      <c r="X801" s="19">
        <f t="shared" si="260"/>
        <v>0</v>
      </c>
      <c r="Y801" s="19">
        <f t="shared" si="261"/>
        <v>0</v>
      </c>
      <c r="Z801" s="26">
        <v>-1</v>
      </c>
      <c r="AA801" s="19">
        <v>-2</v>
      </c>
      <c r="AB801" s="26">
        <v>0</v>
      </c>
      <c r="AC801" s="26">
        <v>1</v>
      </c>
      <c r="AD801" s="26">
        <v>0</v>
      </c>
      <c r="AE801" s="26">
        <v>0</v>
      </c>
      <c r="AF801" s="26">
        <v>0</v>
      </c>
      <c r="AG801" s="19">
        <v>0</v>
      </c>
      <c r="AH801" s="26">
        <v>1</v>
      </c>
      <c r="AI801" s="26">
        <v>0</v>
      </c>
      <c r="AJ801" s="18" t="s">
        <v>97</v>
      </c>
      <c r="AK801" s="18" t="s">
        <v>77</v>
      </c>
      <c r="AL801" s="21" t="s">
        <v>2313</v>
      </c>
      <c r="AM801" s="19">
        <v>4</v>
      </c>
      <c r="AN801" s="26">
        <v>-1</v>
      </c>
      <c r="AO801" s="26">
        <v>-1</v>
      </c>
      <c r="AP801" s="26">
        <v>-1</v>
      </c>
      <c r="AQ801" s="26">
        <v>-1</v>
      </c>
      <c r="AR801" s="26">
        <v>-1</v>
      </c>
      <c r="AS801" s="26">
        <v>0</v>
      </c>
      <c r="AT801" s="19">
        <v>-2</v>
      </c>
      <c r="AU801" s="26">
        <v>-3</v>
      </c>
      <c r="AV801" s="26">
        <v>0</v>
      </c>
      <c r="AW801" s="26">
        <v>0</v>
      </c>
      <c r="AX801" s="19">
        <v>0</v>
      </c>
      <c r="AY801" s="19">
        <v>0</v>
      </c>
      <c r="AZ801" s="26">
        <v>1</v>
      </c>
      <c r="BA801" s="26">
        <v>1</v>
      </c>
      <c r="BB801" s="26">
        <v>-1</v>
      </c>
      <c r="BC801" s="26">
        <v>-1</v>
      </c>
      <c r="BD801" s="28"/>
      <c r="BE801" s="20"/>
      <c r="BF801" s="26"/>
      <c r="BG801" s="26"/>
      <c r="BH801" s="26"/>
      <c r="BI801" s="26">
        <v>1</v>
      </c>
      <c r="BJ801" s="26">
        <v>-1</v>
      </c>
      <c r="BK801" s="26"/>
      <c r="BL801" s="26"/>
      <c r="BM801" s="26"/>
      <c r="BN801" s="20"/>
      <c r="BO801" s="20"/>
    </row>
    <row r="802" spans="1:67" ht="64" hidden="1" x14ac:dyDescent="0.2">
      <c r="A802" s="17" t="s">
        <v>78</v>
      </c>
      <c r="B802" s="42"/>
      <c r="C802" s="64" t="s">
        <v>2469</v>
      </c>
      <c r="D802" s="18" t="s">
        <v>409</v>
      </c>
      <c r="E802" s="18" t="s">
        <v>302</v>
      </c>
      <c r="F802" s="19">
        <v>1</v>
      </c>
      <c r="G802" s="19">
        <v>0</v>
      </c>
      <c r="H802" s="19">
        <v>0</v>
      </c>
      <c r="I802" s="20"/>
      <c r="J802" s="21" t="s">
        <v>472</v>
      </c>
      <c r="K802" s="22" t="s">
        <v>2311</v>
      </c>
      <c r="L802" s="18" t="s">
        <v>2312</v>
      </c>
      <c r="M802" s="25"/>
      <c r="N802" s="24">
        <f t="shared" si="258"/>
        <v>1992</v>
      </c>
      <c r="O802" s="25">
        <v>33604</v>
      </c>
      <c r="P802" s="23" t="s">
        <v>75</v>
      </c>
      <c r="Q802" s="23" t="s">
        <v>75</v>
      </c>
      <c r="R802" s="23" t="s">
        <v>75</v>
      </c>
      <c r="S802" s="23" t="s">
        <v>75</v>
      </c>
      <c r="T802" s="23" t="s">
        <v>75</v>
      </c>
      <c r="U802" s="23" t="s">
        <v>75</v>
      </c>
      <c r="V802" s="26">
        <v>1</v>
      </c>
      <c r="W802" s="19">
        <f t="shared" si="259"/>
        <v>0</v>
      </c>
      <c r="X802" s="19">
        <f t="shared" si="260"/>
        <v>0</v>
      </c>
      <c r="Y802" s="19">
        <f t="shared" si="261"/>
        <v>0</v>
      </c>
      <c r="Z802" s="26">
        <v>-1</v>
      </c>
      <c r="AA802" s="19">
        <v>-2</v>
      </c>
      <c r="AB802" s="26">
        <v>0</v>
      </c>
      <c r="AC802" s="26">
        <v>1</v>
      </c>
      <c r="AD802" s="26">
        <v>0</v>
      </c>
      <c r="AE802" s="26">
        <v>0</v>
      </c>
      <c r="AF802" s="26">
        <v>0</v>
      </c>
      <c r="AG802" s="19">
        <v>0</v>
      </c>
      <c r="AH802" s="26">
        <v>1</v>
      </c>
      <c r="AI802" s="26">
        <v>0</v>
      </c>
      <c r="AJ802" s="18" t="s">
        <v>97</v>
      </c>
      <c r="AK802" s="18" t="s">
        <v>77</v>
      </c>
      <c r="AL802" s="21" t="s">
        <v>2313</v>
      </c>
      <c r="AM802" s="19">
        <v>4</v>
      </c>
      <c r="AN802" s="26">
        <v>-1</v>
      </c>
      <c r="AO802" s="26">
        <v>-1</v>
      </c>
      <c r="AP802" s="26">
        <v>-1</v>
      </c>
      <c r="AQ802" s="26">
        <v>-1</v>
      </c>
      <c r="AR802" s="26">
        <v>-1</v>
      </c>
      <c r="AS802" s="26">
        <v>0</v>
      </c>
      <c r="AT802" s="19">
        <v>-2</v>
      </c>
      <c r="AU802" s="26">
        <v>-3</v>
      </c>
      <c r="AV802" s="26">
        <v>0</v>
      </c>
      <c r="AW802" s="26">
        <v>0</v>
      </c>
      <c r="AX802" s="19">
        <v>0</v>
      </c>
      <c r="AY802" s="19">
        <v>0</v>
      </c>
      <c r="AZ802" s="26">
        <v>1</v>
      </c>
      <c r="BA802" s="26">
        <v>1</v>
      </c>
      <c r="BB802" s="26">
        <v>-1</v>
      </c>
      <c r="BC802" s="26">
        <v>-1</v>
      </c>
      <c r="BD802" s="28"/>
      <c r="BE802" s="20"/>
      <c r="BF802" s="26"/>
      <c r="BG802" s="26"/>
      <c r="BH802" s="26"/>
      <c r="BI802" s="26">
        <v>1</v>
      </c>
      <c r="BJ802" s="26">
        <v>-1</v>
      </c>
      <c r="BK802" s="26"/>
      <c r="BL802" s="26"/>
      <c r="BM802" s="26"/>
      <c r="BN802" s="20"/>
      <c r="BO802" s="20"/>
    </row>
    <row r="803" spans="1:67" ht="64" hidden="1" x14ac:dyDescent="0.2">
      <c r="A803" s="17" t="s">
        <v>78</v>
      </c>
      <c r="B803" s="42"/>
      <c r="C803" s="64" t="s">
        <v>2470</v>
      </c>
      <c r="D803" s="18" t="s">
        <v>409</v>
      </c>
      <c r="E803" s="18" t="s">
        <v>302</v>
      </c>
      <c r="F803" s="19">
        <v>1</v>
      </c>
      <c r="G803" s="19">
        <v>0</v>
      </c>
      <c r="H803" s="19">
        <v>0</v>
      </c>
      <c r="I803" s="20"/>
      <c r="J803" s="21" t="s">
        <v>472</v>
      </c>
      <c r="K803" s="22" t="s">
        <v>2311</v>
      </c>
      <c r="L803" s="18" t="s">
        <v>2312</v>
      </c>
      <c r="M803" s="25"/>
      <c r="N803" s="24">
        <f t="shared" si="258"/>
        <v>1992</v>
      </c>
      <c r="O803" s="25">
        <v>33604</v>
      </c>
      <c r="P803" s="23" t="s">
        <v>75</v>
      </c>
      <c r="Q803" s="23" t="s">
        <v>75</v>
      </c>
      <c r="R803" s="23" t="s">
        <v>75</v>
      </c>
      <c r="S803" s="23" t="s">
        <v>75</v>
      </c>
      <c r="T803" s="23" t="s">
        <v>75</v>
      </c>
      <c r="U803" s="23" t="s">
        <v>75</v>
      </c>
      <c r="V803" s="26">
        <v>1</v>
      </c>
      <c r="W803" s="19">
        <f t="shared" si="259"/>
        <v>0</v>
      </c>
      <c r="X803" s="19">
        <f t="shared" si="260"/>
        <v>0</v>
      </c>
      <c r="Y803" s="19">
        <f t="shared" si="261"/>
        <v>0</v>
      </c>
      <c r="Z803" s="26">
        <v>-1</v>
      </c>
      <c r="AA803" s="19">
        <v>-2</v>
      </c>
      <c r="AB803" s="26">
        <v>0</v>
      </c>
      <c r="AC803" s="26">
        <v>1</v>
      </c>
      <c r="AD803" s="26">
        <v>0</v>
      </c>
      <c r="AE803" s="26">
        <v>0</v>
      </c>
      <c r="AF803" s="26">
        <v>0</v>
      </c>
      <c r="AG803" s="19">
        <v>0</v>
      </c>
      <c r="AH803" s="26">
        <v>1</v>
      </c>
      <c r="AI803" s="26">
        <v>0</v>
      </c>
      <c r="AJ803" s="18" t="s">
        <v>97</v>
      </c>
      <c r="AK803" s="18" t="s">
        <v>77</v>
      </c>
      <c r="AL803" s="21" t="s">
        <v>2313</v>
      </c>
      <c r="AM803" s="19">
        <v>4</v>
      </c>
      <c r="AN803" s="26">
        <v>-1</v>
      </c>
      <c r="AO803" s="26">
        <v>-1</v>
      </c>
      <c r="AP803" s="26">
        <v>-1</v>
      </c>
      <c r="AQ803" s="26">
        <v>-1</v>
      </c>
      <c r="AR803" s="26">
        <v>-1</v>
      </c>
      <c r="AS803" s="26">
        <v>0</v>
      </c>
      <c r="AT803" s="19">
        <v>-2</v>
      </c>
      <c r="AU803" s="26">
        <v>-3</v>
      </c>
      <c r="AV803" s="26">
        <v>0</v>
      </c>
      <c r="AW803" s="26">
        <v>0</v>
      </c>
      <c r="AX803" s="19">
        <v>0</v>
      </c>
      <c r="AY803" s="19">
        <v>0</v>
      </c>
      <c r="AZ803" s="26">
        <v>1</v>
      </c>
      <c r="BA803" s="26">
        <v>1</v>
      </c>
      <c r="BB803" s="26">
        <v>-1</v>
      </c>
      <c r="BC803" s="26">
        <v>-1</v>
      </c>
      <c r="BD803" s="28"/>
      <c r="BE803" s="20"/>
      <c r="BF803" s="26"/>
      <c r="BG803" s="26"/>
      <c r="BH803" s="26"/>
      <c r="BI803" s="26">
        <v>1</v>
      </c>
      <c r="BJ803" s="26">
        <v>-1</v>
      </c>
      <c r="BK803" s="26"/>
      <c r="BL803" s="26"/>
      <c r="BM803" s="26"/>
      <c r="BN803" s="20"/>
      <c r="BO803" s="20"/>
    </row>
    <row r="804" spans="1:67" ht="64" hidden="1" x14ac:dyDescent="0.2">
      <c r="A804" s="17" t="s">
        <v>78</v>
      </c>
      <c r="B804" s="42"/>
      <c r="C804" s="64" t="s">
        <v>2471</v>
      </c>
      <c r="D804" s="18" t="s">
        <v>409</v>
      </c>
      <c r="E804" s="18" t="s">
        <v>302</v>
      </c>
      <c r="F804" s="19">
        <v>1</v>
      </c>
      <c r="G804" s="19">
        <v>0</v>
      </c>
      <c r="H804" s="19">
        <v>0</v>
      </c>
      <c r="I804" s="20"/>
      <c r="J804" s="21" t="s">
        <v>472</v>
      </c>
      <c r="K804" s="22" t="s">
        <v>2311</v>
      </c>
      <c r="L804" s="18" t="s">
        <v>2312</v>
      </c>
      <c r="M804" s="25"/>
      <c r="N804" s="24">
        <f t="shared" si="258"/>
        <v>1992</v>
      </c>
      <c r="O804" s="25">
        <v>33604</v>
      </c>
      <c r="P804" s="23" t="s">
        <v>75</v>
      </c>
      <c r="Q804" s="23" t="s">
        <v>75</v>
      </c>
      <c r="R804" s="23" t="s">
        <v>75</v>
      </c>
      <c r="S804" s="23" t="s">
        <v>75</v>
      </c>
      <c r="T804" s="23" t="s">
        <v>75</v>
      </c>
      <c r="U804" s="23" t="s">
        <v>75</v>
      </c>
      <c r="V804" s="26">
        <v>1</v>
      </c>
      <c r="W804" s="19">
        <f t="shared" si="259"/>
        <v>0</v>
      </c>
      <c r="X804" s="19">
        <f t="shared" si="260"/>
        <v>0</v>
      </c>
      <c r="Y804" s="19">
        <f t="shared" si="261"/>
        <v>0</v>
      </c>
      <c r="Z804" s="26">
        <v>-1</v>
      </c>
      <c r="AA804" s="19">
        <v>-2</v>
      </c>
      <c r="AB804" s="26">
        <v>0</v>
      </c>
      <c r="AC804" s="26">
        <v>1</v>
      </c>
      <c r="AD804" s="26">
        <v>0</v>
      </c>
      <c r="AE804" s="26">
        <v>0</v>
      </c>
      <c r="AF804" s="26">
        <v>0</v>
      </c>
      <c r="AG804" s="19">
        <v>0</v>
      </c>
      <c r="AH804" s="26">
        <v>1</v>
      </c>
      <c r="AI804" s="26">
        <v>0</v>
      </c>
      <c r="AJ804" s="18" t="s">
        <v>97</v>
      </c>
      <c r="AK804" s="18" t="s">
        <v>77</v>
      </c>
      <c r="AL804" s="21" t="s">
        <v>2313</v>
      </c>
      <c r="AM804" s="19">
        <v>4</v>
      </c>
      <c r="AN804" s="26">
        <v>-1</v>
      </c>
      <c r="AO804" s="26">
        <v>-1</v>
      </c>
      <c r="AP804" s="26">
        <v>-1</v>
      </c>
      <c r="AQ804" s="26">
        <v>-1</v>
      </c>
      <c r="AR804" s="26">
        <v>-1</v>
      </c>
      <c r="AS804" s="26">
        <v>0</v>
      </c>
      <c r="AT804" s="19">
        <v>-2</v>
      </c>
      <c r="AU804" s="26">
        <v>-3</v>
      </c>
      <c r="AV804" s="26">
        <v>0</v>
      </c>
      <c r="AW804" s="26">
        <v>0</v>
      </c>
      <c r="AX804" s="19">
        <v>0</v>
      </c>
      <c r="AY804" s="19">
        <v>0</v>
      </c>
      <c r="AZ804" s="26">
        <v>1</v>
      </c>
      <c r="BA804" s="26">
        <v>1</v>
      </c>
      <c r="BB804" s="26">
        <v>-1</v>
      </c>
      <c r="BC804" s="26">
        <v>-1</v>
      </c>
      <c r="BD804" s="28"/>
      <c r="BE804" s="20"/>
      <c r="BF804" s="26"/>
      <c r="BG804" s="26"/>
      <c r="BH804" s="26"/>
      <c r="BI804" s="26">
        <v>1</v>
      </c>
      <c r="BJ804" s="26">
        <v>-1</v>
      </c>
      <c r="BK804" s="26"/>
      <c r="BL804" s="26"/>
      <c r="BM804" s="26"/>
      <c r="BN804" s="20"/>
      <c r="BO804" s="20"/>
    </row>
    <row r="805" spans="1:67" ht="64" hidden="1" x14ac:dyDescent="0.2">
      <c r="A805" s="17" t="s">
        <v>78</v>
      </c>
      <c r="B805" s="42"/>
      <c r="C805" s="64" t="s">
        <v>2472</v>
      </c>
      <c r="D805" s="18" t="s">
        <v>409</v>
      </c>
      <c r="E805" s="18" t="s">
        <v>302</v>
      </c>
      <c r="F805" s="19">
        <v>1</v>
      </c>
      <c r="G805" s="19">
        <v>0</v>
      </c>
      <c r="H805" s="19">
        <v>0</v>
      </c>
      <c r="I805" s="20"/>
      <c r="J805" s="21" t="s">
        <v>472</v>
      </c>
      <c r="K805" s="22" t="s">
        <v>2311</v>
      </c>
      <c r="L805" s="18" t="s">
        <v>2312</v>
      </c>
      <c r="M805" s="25"/>
      <c r="N805" s="24">
        <f t="shared" si="258"/>
        <v>1992</v>
      </c>
      <c r="O805" s="25">
        <v>33604</v>
      </c>
      <c r="P805" s="23" t="s">
        <v>75</v>
      </c>
      <c r="Q805" s="23" t="s">
        <v>75</v>
      </c>
      <c r="R805" s="23" t="s">
        <v>75</v>
      </c>
      <c r="S805" s="23" t="s">
        <v>75</v>
      </c>
      <c r="T805" s="23" t="s">
        <v>75</v>
      </c>
      <c r="U805" s="23" t="s">
        <v>75</v>
      </c>
      <c r="V805" s="26">
        <v>1</v>
      </c>
      <c r="W805" s="19">
        <f t="shared" si="259"/>
        <v>0</v>
      </c>
      <c r="X805" s="19">
        <f t="shared" si="260"/>
        <v>0</v>
      </c>
      <c r="Y805" s="19">
        <f t="shared" si="261"/>
        <v>0</v>
      </c>
      <c r="Z805" s="26">
        <v>-1</v>
      </c>
      <c r="AA805" s="19">
        <v>-2</v>
      </c>
      <c r="AB805" s="26">
        <v>0</v>
      </c>
      <c r="AC805" s="26">
        <v>1</v>
      </c>
      <c r="AD805" s="26">
        <v>0</v>
      </c>
      <c r="AE805" s="26">
        <v>0</v>
      </c>
      <c r="AF805" s="26">
        <v>0</v>
      </c>
      <c r="AG805" s="19">
        <v>0</v>
      </c>
      <c r="AH805" s="26">
        <v>1</v>
      </c>
      <c r="AI805" s="26">
        <v>0</v>
      </c>
      <c r="AJ805" s="18" t="s">
        <v>97</v>
      </c>
      <c r="AK805" s="18" t="s">
        <v>77</v>
      </c>
      <c r="AL805" s="21" t="s">
        <v>2313</v>
      </c>
      <c r="AM805" s="19">
        <v>4</v>
      </c>
      <c r="AN805" s="26">
        <v>-1</v>
      </c>
      <c r="AO805" s="26">
        <v>-1</v>
      </c>
      <c r="AP805" s="26">
        <v>-1</v>
      </c>
      <c r="AQ805" s="26">
        <v>-1</v>
      </c>
      <c r="AR805" s="26">
        <v>-1</v>
      </c>
      <c r="AS805" s="26">
        <v>0</v>
      </c>
      <c r="AT805" s="19">
        <v>-2</v>
      </c>
      <c r="AU805" s="26">
        <v>-3</v>
      </c>
      <c r="AV805" s="26">
        <v>0</v>
      </c>
      <c r="AW805" s="26">
        <v>0</v>
      </c>
      <c r="AX805" s="19">
        <v>0</v>
      </c>
      <c r="AY805" s="19">
        <v>0</v>
      </c>
      <c r="AZ805" s="26">
        <v>1</v>
      </c>
      <c r="BA805" s="26">
        <v>1</v>
      </c>
      <c r="BB805" s="26">
        <v>-1</v>
      </c>
      <c r="BC805" s="26">
        <v>-1</v>
      </c>
      <c r="BD805" s="28"/>
      <c r="BE805" s="20"/>
      <c r="BF805" s="26"/>
      <c r="BG805" s="26"/>
      <c r="BH805" s="26"/>
      <c r="BI805" s="26">
        <v>1</v>
      </c>
      <c r="BJ805" s="26">
        <v>-1</v>
      </c>
      <c r="BK805" s="26"/>
      <c r="BL805" s="26"/>
      <c r="BM805" s="26"/>
      <c r="BN805" s="20"/>
      <c r="BO805" s="20"/>
    </row>
    <row r="806" spans="1:67" ht="64" hidden="1" x14ac:dyDescent="0.2">
      <c r="A806" s="17" t="s">
        <v>78</v>
      </c>
      <c r="B806" s="42"/>
      <c r="C806" s="64" t="s">
        <v>2473</v>
      </c>
      <c r="D806" s="18" t="s">
        <v>409</v>
      </c>
      <c r="E806" s="18" t="s">
        <v>302</v>
      </c>
      <c r="F806" s="19">
        <v>1</v>
      </c>
      <c r="G806" s="19">
        <v>0</v>
      </c>
      <c r="H806" s="19">
        <v>0</v>
      </c>
      <c r="I806" s="20"/>
      <c r="J806" s="21" t="s">
        <v>472</v>
      </c>
      <c r="K806" s="22" t="s">
        <v>2311</v>
      </c>
      <c r="L806" s="18" t="s">
        <v>2312</v>
      </c>
      <c r="M806" s="25"/>
      <c r="N806" s="24">
        <f t="shared" si="258"/>
        <v>1992</v>
      </c>
      <c r="O806" s="25">
        <v>33604</v>
      </c>
      <c r="P806" s="23" t="s">
        <v>75</v>
      </c>
      <c r="Q806" s="23" t="s">
        <v>75</v>
      </c>
      <c r="R806" s="23" t="s">
        <v>75</v>
      </c>
      <c r="S806" s="23" t="s">
        <v>75</v>
      </c>
      <c r="T806" s="23" t="s">
        <v>75</v>
      </c>
      <c r="U806" s="23" t="s">
        <v>75</v>
      </c>
      <c r="V806" s="26">
        <v>1</v>
      </c>
      <c r="W806" s="19">
        <f t="shared" si="259"/>
        <v>0</v>
      </c>
      <c r="X806" s="19">
        <f t="shared" si="260"/>
        <v>0</v>
      </c>
      <c r="Y806" s="19">
        <f t="shared" si="261"/>
        <v>0</v>
      </c>
      <c r="Z806" s="26">
        <v>-1</v>
      </c>
      <c r="AA806" s="19">
        <v>-2</v>
      </c>
      <c r="AB806" s="26">
        <v>0</v>
      </c>
      <c r="AC806" s="26">
        <v>1</v>
      </c>
      <c r="AD806" s="26">
        <v>0</v>
      </c>
      <c r="AE806" s="26">
        <v>0</v>
      </c>
      <c r="AF806" s="26">
        <v>0</v>
      </c>
      <c r="AG806" s="19">
        <v>0</v>
      </c>
      <c r="AH806" s="26">
        <v>1</v>
      </c>
      <c r="AI806" s="26">
        <v>0</v>
      </c>
      <c r="AJ806" s="18" t="s">
        <v>97</v>
      </c>
      <c r="AK806" s="18" t="s">
        <v>77</v>
      </c>
      <c r="AL806" s="21" t="s">
        <v>2313</v>
      </c>
      <c r="AM806" s="19">
        <v>4</v>
      </c>
      <c r="AN806" s="26">
        <v>-1</v>
      </c>
      <c r="AO806" s="26">
        <v>-1</v>
      </c>
      <c r="AP806" s="26">
        <v>-1</v>
      </c>
      <c r="AQ806" s="26">
        <v>-1</v>
      </c>
      <c r="AR806" s="26">
        <v>-1</v>
      </c>
      <c r="AS806" s="26">
        <v>0</v>
      </c>
      <c r="AT806" s="19">
        <v>-2</v>
      </c>
      <c r="AU806" s="26">
        <v>-3</v>
      </c>
      <c r="AV806" s="26">
        <v>0</v>
      </c>
      <c r="AW806" s="26">
        <v>0</v>
      </c>
      <c r="AX806" s="19">
        <v>0</v>
      </c>
      <c r="AY806" s="19">
        <v>0</v>
      </c>
      <c r="AZ806" s="26">
        <v>1</v>
      </c>
      <c r="BA806" s="26">
        <v>1</v>
      </c>
      <c r="BB806" s="26">
        <v>-1</v>
      </c>
      <c r="BC806" s="26">
        <v>-1</v>
      </c>
      <c r="BD806" s="28"/>
      <c r="BE806" s="20"/>
      <c r="BF806" s="26"/>
      <c r="BG806" s="26"/>
      <c r="BH806" s="26"/>
      <c r="BI806" s="26">
        <v>1</v>
      </c>
      <c r="BJ806" s="26">
        <v>-1</v>
      </c>
      <c r="BK806" s="26"/>
      <c r="BL806" s="26"/>
      <c r="BM806" s="26"/>
      <c r="BN806" s="20"/>
      <c r="BO806" s="20"/>
    </row>
    <row r="807" spans="1:67" ht="64" hidden="1" x14ac:dyDescent="0.2">
      <c r="A807" s="17" t="s">
        <v>78</v>
      </c>
      <c r="B807" s="42"/>
      <c r="C807" s="64" t="s">
        <v>2474</v>
      </c>
      <c r="D807" s="18" t="s">
        <v>409</v>
      </c>
      <c r="E807" s="18" t="s">
        <v>302</v>
      </c>
      <c r="F807" s="19">
        <v>1</v>
      </c>
      <c r="G807" s="19">
        <v>0</v>
      </c>
      <c r="H807" s="19">
        <v>0</v>
      </c>
      <c r="I807" s="20"/>
      <c r="J807" s="21" t="s">
        <v>472</v>
      </c>
      <c r="K807" s="22" t="s">
        <v>2311</v>
      </c>
      <c r="L807" s="18" t="s">
        <v>2312</v>
      </c>
      <c r="M807" s="25"/>
      <c r="N807" s="24">
        <f t="shared" si="258"/>
        <v>1992</v>
      </c>
      <c r="O807" s="25">
        <v>33604</v>
      </c>
      <c r="P807" s="23" t="s">
        <v>75</v>
      </c>
      <c r="Q807" s="23" t="s">
        <v>75</v>
      </c>
      <c r="R807" s="23" t="s">
        <v>75</v>
      </c>
      <c r="S807" s="23" t="s">
        <v>75</v>
      </c>
      <c r="T807" s="23" t="s">
        <v>75</v>
      </c>
      <c r="U807" s="23" t="s">
        <v>75</v>
      </c>
      <c r="V807" s="26">
        <v>1</v>
      </c>
      <c r="W807" s="19">
        <f t="shared" si="259"/>
        <v>0</v>
      </c>
      <c r="X807" s="19">
        <f t="shared" si="260"/>
        <v>0</v>
      </c>
      <c r="Y807" s="19">
        <f t="shared" si="261"/>
        <v>0</v>
      </c>
      <c r="Z807" s="26">
        <v>-1</v>
      </c>
      <c r="AA807" s="19">
        <v>-2</v>
      </c>
      <c r="AB807" s="26">
        <v>0</v>
      </c>
      <c r="AC807" s="26">
        <v>1</v>
      </c>
      <c r="AD807" s="26">
        <v>0</v>
      </c>
      <c r="AE807" s="26">
        <v>0</v>
      </c>
      <c r="AF807" s="26">
        <v>0</v>
      </c>
      <c r="AG807" s="19">
        <v>0</v>
      </c>
      <c r="AH807" s="26">
        <v>1</v>
      </c>
      <c r="AI807" s="26">
        <v>0</v>
      </c>
      <c r="AJ807" s="18" t="s">
        <v>97</v>
      </c>
      <c r="AK807" s="18" t="s">
        <v>77</v>
      </c>
      <c r="AL807" s="21" t="s">
        <v>2313</v>
      </c>
      <c r="AM807" s="19">
        <v>4</v>
      </c>
      <c r="AN807" s="26">
        <v>-1</v>
      </c>
      <c r="AO807" s="26">
        <v>-1</v>
      </c>
      <c r="AP807" s="26">
        <v>-1</v>
      </c>
      <c r="AQ807" s="26">
        <v>-1</v>
      </c>
      <c r="AR807" s="26">
        <v>-1</v>
      </c>
      <c r="AS807" s="26">
        <v>0</v>
      </c>
      <c r="AT807" s="19">
        <v>-2</v>
      </c>
      <c r="AU807" s="26">
        <v>-3</v>
      </c>
      <c r="AV807" s="26">
        <v>0</v>
      </c>
      <c r="AW807" s="26">
        <v>0</v>
      </c>
      <c r="AX807" s="19">
        <v>0</v>
      </c>
      <c r="AY807" s="19">
        <v>0</v>
      </c>
      <c r="AZ807" s="26">
        <v>1</v>
      </c>
      <c r="BA807" s="26">
        <v>1</v>
      </c>
      <c r="BB807" s="26">
        <v>-1</v>
      </c>
      <c r="BC807" s="26">
        <v>-1</v>
      </c>
      <c r="BD807" s="28"/>
      <c r="BE807" s="20"/>
      <c r="BF807" s="26"/>
      <c r="BG807" s="26"/>
      <c r="BH807" s="26"/>
      <c r="BI807" s="26">
        <v>1</v>
      </c>
      <c r="BJ807" s="26">
        <v>-1</v>
      </c>
      <c r="BK807" s="26"/>
      <c r="BL807" s="26"/>
      <c r="BM807" s="26"/>
      <c r="BN807" s="20"/>
      <c r="BO807" s="20"/>
    </row>
    <row r="808" spans="1:67" ht="64" hidden="1" x14ac:dyDescent="0.2">
      <c r="A808" s="17" t="s">
        <v>3373</v>
      </c>
      <c r="B808" s="42"/>
      <c r="C808" s="64" t="s">
        <v>2474</v>
      </c>
      <c r="D808" s="384" t="s">
        <v>2875</v>
      </c>
      <c r="E808" s="384" t="s">
        <v>210</v>
      </c>
      <c r="F808" s="19">
        <v>1</v>
      </c>
      <c r="G808" s="19">
        <v>1</v>
      </c>
      <c r="H808" s="19">
        <v>1</v>
      </c>
      <c r="I808" s="20"/>
      <c r="J808" s="375" t="s">
        <v>472</v>
      </c>
      <c r="K808" s="22"/>
      <c r="L808" s="375" t="s">
        <v>3384</v>
      </c>
      <c r="M808" s="512">
        <v>1992</v>
      </c>
      <c r="N808" s="24">
        <v>2008</v>
      </c>
      <c r="O808" s="508">
        <v>39448</v>
      </c>
      <c r="P808" s="404" t="s">
        <v>75</v>
      </c>
      <c r="Q808" s="404" t="s">
        <v>75</v>
      </c>
      <c r="R808" s="404" t="s">
        <v>75</v>
      </c>
      <c r="S808" s="404" t="s">
        <v>75</v>
      </c>
      <c r="T808" s="404" t="s">
        <v>75</v>
      </c>
      <c r="U808" s="404" t="s">
        <v>75</v>
      </c>
      <c r="V808" s="19">
        <v>1</v>
      </c>
      <c r="W808" s="19">
        <v>0</v>
      </c>
      <c r="X808" s="19">
        <v>0</v>
      </c>
      <c r="Y808" s="19">
        <v>0</v>
      </c>
      <c r="Z808" s="19">
        <v>-1</v>
      </c>
      <c r="AA808" s="19">
        <v>-2</v>
      </c>
      <c r="AB808" s="26">
        <v>0</v>
      </c>
      <c r="AC808" s="26">
        <v>0</v>
      </c>
      <c r="AD808" s="68">
        <v>1</v>
      </c>
      <c r="AE808" s="26">
        <v>0</v>
      </c>
      <c r="AF808" s="26">
        <v>0</v>
      </c>
      <c r="AG808" s="19">
        <v>0</v>
      </c>
      <c r="AH808" s="26">
        <v>-1</v>
      </c>
      <c r="AI808" s="26">
        <v>0</v>
      </c>
      <c r="AJ808" s="384" t="s">
        <v>97</v>
      </c>
      <c r="AK808" s="384" t="s">
        <v>139</v>
      </c>
      <c r="AL808" s="375" t="s">
        <v>3603</v>
      </c>
      <c r="AM808" s="19">
        <v>5</v>
      </c>
      <c r="AN808" s="26">
        <v>-2</v>
      </c>
      <c r="AO808" s="26">
        <v>-2</v>
      </c>
      <c r="AP808" s="26">
        <v>-2</v>
      </c>
      <c r="AQ808" s="26">
        <v>-2</v>
      </c>
      <c r="AR808" s="26">
        <v>-2</v>
      </c>
      <c r="AS808" s="26">
        <v>0</v>
      </c>
      <c r="AT808" s="19">
        <v>-2</v>
      </c>
      <c r="AU808" s="26">
        <v>-3</v>
      </c>
      <c r="AV808" s="26">
        <v>0</v>
      </c>
      <c r="AW808" s="26">
        <v>0</v>
      </c>
      <c r="AX808" s="19">
        <v>0</v>
      </c>
      <c r="AY808" s="19">
        <v>0</v>
      </c>
      <c r="AZ808" s="26">
        <v>-1</v>
      </c>
      <c r="BA808" s="26">
        <v>-1</v>
      </c>
      <c r="BB808" s="26">
        <v>-1</v>
      </c>
      <c r="BC808" s="26">
        <v>-1</v>
      </c>
      <c r="BD808" s="28"/>
      <c r="BE808" s="20"/>
      <c r="BF808" s="26"/>
      <c r="BG808" s="26"/>
      <c r="BH808" s="26"/>
      <c r="BI808" s="26"/>
      <c r="BJ808" s="26"/>
      <c r="BK808" s="26"/>
      <c r="BL808" s="26"/>
      <c r="BM808" s="26"/>
      <c r="BN808" s="20"/>
      <c r="BO808" s="20"/>
    </row>
    <row r="809" spans="1:67" ht="64" hidden="1" x14ac:dyDescent="0.2">
      <c r="A809" s="64" t="s">
        <v>3373</v>
      </c>
      <c r="B809" s="17"/>
      <c r="C809" s="64" t="s">
        <v>2474</v>
      </c>
      <c r="D809" s="384" t="s">
        <v>153</v>
      </c>
      <c r="E809" s="384" t="s">
        <v>210</v>
      </c>
      <c r="F809" s="19">
        <v>1</v>
      </c>
      <c r="G809" s="19">
        <v>1</v>
      </c>
      <c r="H809" s="19">
        <v>1</v>
      </c>
      <c r="I809" s="20"/>
      <c r="J809" s="375" t="s">
        <v>3378</v>
      </c>
      <c r="K809" s="46"/>
      <c r="L809" s="375" t="s">
        <v>3379</v>
      </c>
      <c r="M809" s="25"/>
      <c r="N809" s="24">
        <v>2017</v>
      </c>
      <c r="O809" s="25">
        <v>42736</v>
      </c>
      <c r="P809" s="23" t="s">
        <v>75</v>
      </c>
      <c r="Q809" s="23" t="s">
        <v>75</v>
      </c>
      <c r="R809" s="23" t="s">
        <v>75</v>
      </c>
      <c r="S809" s="23" t="s">
        <v>75</v>
      </c>
      <c r="T809" s="23" t="s">
        <v>75</v>
      </c>
      <c r="U809" s="23" t="s">
        <v>75</v>
      </c>
      <c r="V809" s="19">
        <v>1</v>
      </c>
      <c r="W809" s="19">
        <v>0</v>
      </c>
      <c r="X809" s="19">
        <v>0</v>
      </c>
      <c r="Y809" s="19">
        <v>0</v>
      </c>
      <c r="Z809" s="19">
        <v>-1</v>
      </c>
      <c r="AA809" s="19">
        <v>-2</v>
      </c>
      <c r="AB809" s="19"/>
      <c r="AC809" s="19"/>
      <c r="AD809" s="19"/>
      <c r="AE809" s="19"/>
      <c r="AF809" s="19"/>
      <c r="AG809" s="19">
        <v>1</v>
      </c>
      <c r="AH809" s="26">
        <v>-1</v>
      </c>
      <c r="AI809" s="26">
        <v>0</v>
      </c>
      <c r="AJ809" s="384" t="s">
        <v>134</v>
      </c>
      <c r="AK809" s="384" t="s">
        <v>139</v>
      </c>
      <c r="AL809" s="375" t="s">
        <v>3380</v>
      </c>
      <c r="AM809" s="19"/>
      <c r="AN809" s="19"/>
      <c r="AO809" s="19"/>
      <c r="AP809" s="19"/>
      <c r="AQ809" s="19"/>
      <c r="AR809" s="19"/>
      <c r="AS809" s="19"/>
      <c r="AT809" s="19"/>
      <c r="AU809" s="26"/>
      <c r="AV809" s="19"/>
      <c r="AW809" s="26"/>
      <c r="AX809" s="19"/>
      <c r="AY809" s="19"/>
      <c r="AZ809" s="19"/>
      <c r="BA809" s="19"/>
      <c r="BB809" s="19"/>
      <c r="BC809" s="19"/>
      <c r="BD809" s="28"/>
      <c r="BE809" s="20"/>
      <c r="BF809" s="20"/>
      <c r="BG809" s="20"/>
      <c r="BH809" s="20"/>
      <c r="BI809" s="20"/>
      <c r="BJ809" s="19"/>
      <c r="BK809" s="20"/>
      <c r="BL809" s="20"/>
      <c r="BM809" s="20"/>
      <c r="BN809" s="20"/>
      <c r="BO809" s="20"/>
    </row>
    <row r="810" spans="1:67" ht="64" hidden="1" x14ac:dyDescent="0.2">
      <c r="A810" s="17" t="s">
        <v>78</v>
      </c>
      <c r="B810" s="42"/>
      <c r="C810" s="64" t="s">
        <v>2475</v>
      </c>
      <c r="D810" s="18" t="s">
        <v>409</v>
      </c>
      <c r="E810" s="18" t="s">
        <v>302</v>
      </c>
      <c r="F810" s="19">
        <v>1</v>
      </c>
      <c r="G810" s="19">
        <v>0</v>
      </c>
      <c r="H810" s="19">
        <v>0</v>
      </c>
      <c r="I810" s="20"/>
      <c r="J810" s="21" t="s">
        <v>472</v>
      </c>
      <c r="K810" s="22" t="s">
        <v>2311</v>
      </c>
      <c r="L810" s="18" t="s">
        <v>2312</v>
      </c>
      <c r="M810" s="25"/>
      <c r="N810" s="24">
        <f t="shared" ref="N810:N841" si="262">YEAR(IF(AND(O810&lt;&gt;"NA",O810&lt;&gt;""),O810,IF(AND(P810&lt;&gt;"NA",P810&lt;&gt;""),P810,IF(AND(Q810&lt;&gt;"NA",Q810&lt;&gt;""),Q810,IF(AND(R810&lt;&gt;"NA",R810&lt;&gt;""),R810,S810)))))</f>
        <v>1992</v>
      </c>
      <c r="O810" s="25">
        <v>33604</v>
      </c>
      <c r="P810" s="23" t="s">
        <v>75</v>
      </c>
      <c r="Q810" s="23" t="s">
        <v>75</v>
      </c>
      <c r="R810" s="23" t="s">
        <v>75</v>
      </c>
      <c r="S810" s="23" t="s">
        <v>75</v>
      </c>
      <c r="T810" s="23" t="s">
        <v>75</v>
      </c>
      <c r="U810" s="23" t="s">
        <v>75</v>
      </c>
      <c r="V810" s="26">
        <v>1</v>
      </c>
      <c r="W810" s="19">
        <f t="shared" ref="W810:W841" si="263">IF(OR(AND(Q810&lt;&gt;"NA",Q810&lt;&gt;""),AND(S810&lt;&gt;"NA",S810&lt;&gt;""),AND(T810&lt;&gt;"NA",T810&lt;&gt;"")),1,0)</f>
        <v>0</v>
      </c>
      <c r="X810" s="19">
        <f t="shared" ref="X810:X841" si="264">IF(OR(AND(S810&lt;&gt;"NA",S810&lt;&gt;""),Y810=1),1,0)</f>
        <v>0</v>
      </c>
      <c r="Y810" s="19">
        <f t="shared" ref="Y810:Y841" si="265">IF(AND(T810&lt;&gt;"NA",T810&lt;&gt;""),1,0)</f>
        <v>0</v>
      </c>
      <c r="Z810" s="26">
        <v>-1</v>
      </c>
      <c r="AA810" s="19">
        <v>-2</v>
      </c>
      <c r="AB810" s="26">
        <v>0</v>
      </c>
      <c r="AC810" s="26">
        <v>1</v>
      </c>
      <c r="AD810" s="26">
        <v>0</v>
      </c>
      <c r="AE810" s="26">
        <v>0</v>
      </c>
      <c r="AF810" s="26">
        <v>0</v>
      </c>
      <c r="AG810" s="19">
        <v>0</v>
      </c>
      <c r="AH810" s="26">
        <v>1</v>
      </c>
      <c r="AI810" s="26">
        <v>0</v>
      </c>
      <c r="AJ810" s="18" t="s">
        <v>97</v>
      </c>
      <c r="AK810" s="18" t="s">
        <v>77</v>
      </c>
      <c r="AL810" s="21" t="s">
        <v>2313</v>
      </c>
      <c r="AM810" s="19">
        <v>4</v>
      </c>
      <c r="AN810" s="26">
        <v>-1</v>
      </c>
      <c r="AO810" s="26">
        <v>-1</v>
      </c>
      <c r="AP810" s="26">
        <v>-1</v>
      </c>
      <c r="AQ810" s="26">
        <v>-1</v>
      </c>
      <c r="AR810" s="26">
        <v>-1</v>
      </c>
      <c r="AS810" s="26">
        <v>0</v>
      </c>
      <c r="AT810" s="19">
        <v>-2</v>
      </c>
      <c r="AU810" s="26">
        <v>-3</v>
      </c>
      <c r="AV810" s="26">
        <v>0</v>
      </c>
      <c r="AW810" s="26">
        <v>0</v>
      </c>
      <c r="AX810" s="19">
        <v>0</v>
      </c>
      <c r="AY810" s="19">
        <v>0</v>
      </c>
      <c r="AZ810" s="26">
        <v>1</v>
      </c>
      <c r="BA810" s="26">
        <v>1</v>
      </c>
      <c r="BB810" s="26">
        <v>-1</v>
      </c>
      <c r="BC810" s="26">
        <v>-1</v>
      </c>
      <c r="BD810" s="28"/>
      <c r="BE810" s="20"/>
      <c r="BF810" s="26"/>
      <c r="BG810" s="26"/>
      <c r="BH810" s="26"/>
      <c r="BI810" s="26">
        <v>1</v>
      </c>
      <c r="BJ810" s="26">
        <v>-1</v>
      </c>
      <c r="BK810" s="26"/>
      <c r="BL810" s="26"/>
      <c r="BM810" s="26"/>
      <c r="BN810" s="20"/>
      <c r="BO810" s="20"/>
    </row>
    <row r="811" spans="1:67" ht="64" hidden="1" x14ac:dyDescent="0.2">
      <c r="A811" s="17" t="s">
        <v>78</v>
      </c>
      <c r="B811" s="42"/>
      <c r="C811" s="64" t="s">
        <v>2476</v>
      </c>
      <c r="D811" s="18" t="s">
        <v>409</v>
      </c>
      <c r="E811" s="18" t="s">
        <v>302</v>
      </c>
      <c r="F811" s="19">
        <v>1</v>
      </c>
      <c r="G811" s="19">
        <v>0</v>
      </c>
      <c r="H811" s="19">
        <v>0</v>
      </c>
      <c r="I811" s="20"/>
      <c r="J811" s="21" t="s">
        <v>472</v>
      </c>
      <c r="K811" s="22" t="s">
        <v>2311</v>
      </c>
      <c r="L811" s="18" t="s">
        <v>2312</v>
      </c>
      <c r="M811" s="25"/>
      <c r="N811" s="24">
        <f t="shared" si="262"/>
        <v>1992</v>
      </c>
      <c r="O811" s="25">
        <v>33604</v>
      </c>
      <c r="P811" s="23" t="s">
        <v>75</v>
      </c>
      <c r="Q811" s="23" t="s">
        <v>75</v>
      </c>
      <c r="R811" s="23" t="s">
        <v>75</v>
      </c>
      <c r="S811" s="23" t="s">
        <v>75</v>
      </c>
      <c r="T811" s="23" t="s">
        <v>75</v>
      </c>
      <c r="U811" s="23" t="s">
        <v>75</v>
      </c>
      <c r="V811" s="26">
        <v>1</v>
      </c>
      <c r="W811" s="19">
        <f t="shared" si="263"/>
        <v>0</v>
      </c>
      <c r="X811" s="19">
        <f t="shared" si="264"/>
        <v>0</v>
      </c>
      <c r="Y811" s="19">
        <f t="shared" si="265"/>
        <v>0</v>
      </c>
      <c r="Z811" s="26">
        <v>-1</v>
      </c>
      <c r="AA811" s="19">
        <v>-2</v>
      </c>
      <c r="AB811" s="26">
        <v>0</v>
      </c>
      <c r="AC811" s="26">
        <v>1</v>
      </c>
      <c r="AD811" s="26">
        <v>0</v>
      </c>
      <c r="AE811" s="26">
        <v>0</v>
      </c>
      <c r="AF811" s="26">
        <v>0</v>
      </c>
      <c r="AG811" s="19">
        <v>0</v>
      </c>
      <c r="AH811" s="26">
        <v>1</v>
      </c>
      <c r="AI811" s="26">
        <v>0</v>
      </c>
      <c r="AJ811" s="18" t="s">
        <v>97</v>
      </c>
      <c r="AK811" s="18" t="s">
        <v>77</v>
      </c>
      <c r="AL811" s="21" t="s">
        <v>2313</v>
      </c>
      <c r="AM811" s="19">
        <v>4</v>
      </c>
      <c r="AN811" s="26">
        <v>-1</v>
      </c>
      <c r="AO811" s="26">
        <v>-1</v>
      </c>
      <c r="AP811" s="26">
        <v>-1</v>
      </c>
      <c r="AQ811" s="26">
        <v>-1</v>
      </c>
      <c r="AR811" s="26">
        <v>-1</v>
      </c>
      <c r="AS811" s="26">
        <v>0</v>
      </c>
      <c r="AT811" s="19">
        <v>-2</v>
      </c>
      <c r="AU811" s="26">
        <v>-3</v>
      </c>
      <c r="AV811" s="26">
        <v>0</v>
      </c>
      <c r="AW811" s="26">
        <v>0</v>
      </c>
      <c r="AX811" s="19">
        <v>0</v>
      </c>
      <c r="AY811" s="19">
        <v>0</v>
      </c>
      <c r="AZ811" s="26">
        <v>1</v>
      </c>
      <c r="BA811" s="26">
        <v>1</v>
      </c>
      <c r="BB811" s="26">
        <v>-1</v>
      </c>
      <c r="BC811" s="26">
        <v>-1</v>
      </c>
      <c r="BD811" s="28"/>
      <c r="BE811" s="20"/>
      <c r="BF811" s="26"/>
      <c r="BG811" s="26"/>
      <c r="BH811" s="26"/>
      <c r="BI811" s="26">
        <v>1</v>
      </c>
      <c r="BJ811" s="26">
        <v>-1</v>
      </c>
      <c r="BK811" s="26"/>
      <c r="BL811" s="26"/>
      <c r="BM811" s="26"/>
      <c r="BN811" s="20"/>
      <c r="BO811" s="20"/>
    </row>
    <row r="812" spans="1:67" ht="64" hidden="1" x14ac:dyDescent="0.2">
      <c r="A812" s="17" t="s">
        <v>78</v>
      </c>
      <c r="B812" s="42"/>
      <c r="C812" s="64" t="s">
        <v>2477</v>
      </c>
      <c r="D812" s="18" t="s">
        <v>409</v>
      </c>
      <c r="E812" s="18" t="s">
        <v>302</v>
      </c>
      <c r="F812" s="19">
        <v>1</v>
      </c>
      <c r="G812" s="19">
        <v>0</v>
      </c>
      <c r="H812" s="19">
        <v>0</v>
      </c>
      <c r="I812" s="20"/>
      <c r="J812" s="21" t="s">
        <v>472</v>
      </c>
      <c r="K812" s="22" t="s">
        <v>2311</v>
      </c>
      <c r="L812" s="18" t="s">
        <v>2312</v>
      </c>
      <c r="M812" s="25"/>
      <c r="N812" s="24">
        <f t="shared" si="262"/>
        <v>1992</v>
      </c>
      <c r="O812" s="25">
        <v>33604</v>
      </c>
      <c r="P812" s="23" t="s">
        <v>75</v>
      </c>
      <c r="Q812" s="23" t="s">
        <v>75</v>
      </c>
      <c r="R812" s="23" t="s">
        <v>75</v>
      </c>
      <c r="S812" s="23" t="s">
        <v>75</v>
      </c>
      <c r="T812" s="23" t="s">
        <v>75</v>
      </c>
      <c r="U812" s="23" t="s">
        <v>75</v>
      </c>
      <c r="V812" s="26">
        <v>1</v>
      </c>
      <c r="W812" s="19">
        <f t="shared" si="263"/>
        <v>0</v>
      </c>
      <c r="X812" s="19">
        <f t="shared" si="264"/>
        <v>0</v>
      </c>
      <c r="Y812" s="19">
        <f t="shared" si="265"/>
        <v>0</v>
      </c>
      <c r="Z812" s="26">
        <v>-1</v>
      </c>
      <c r="AA812" s="19">
        <v>-2</v>
      </c>
      <c r="AB812" s="26">
        <v>0</v>
      </c>
      <c r="AC812" s="26">
        <v>1</v>
      </c>
      <c r="AD812" s="26">
        <v>0</v>
      </c>
      <c r="AE812" s="26">
        <v>0</v>
      </c>
      <c r="AF812" s="26">
        <v>0</v>
      </c>
      <c r="AG812" s="19">
        <v>0</v>
      </c>
      <c r="AH812" s="26">
        <v>1</v>
      </c>
      <c r="AI812" s="26">
        <v>0</v>
      </c>
      <c r="AJ812" s="18" t="s">
        <v>97</v>
      </c>
      <c r="AK812" s="18" t="s">
        <v>77</v>
      </c>
      <c r="AL812" s="21" t="s">
        <v>2313</v>
      </c>
      <c r="AM812" s="19">
        <v>4</v>
      </c>
      <c r="AN812" s="26">
        <v>-1</v>
      </c>
      <c r="AO812" s="26">
        <v>-1</v>
      </c>
      <c r="AP812" s="26">
        <v>-1</v>
      </c>
      <c r="AQ812" s="26">
        <v>-1</v>
      </c>
      <c r="AR812" s="26">
        <v>-1</v>
      </c>
      <c r="AS812" s="26">
        <v>0</v>
      </c>
      <c r="AT812" s="19">
        <v>-2</v>
      </c>
      <c r="AU812" s="26">
        <v>-3</v>
      </c>
      <c r="AV812" s="26">
        <v>0</v>
      </c>
      <c r="AW812" s="26">
        <v>0</v>
      </c>
      <c r="AX812" s="19">
        <v>0</v>
      </c>
      <c r="AY812" s="19">
        <v>0</v>
      </c>
      <c r="AZ812" s="26">
        <v>1</v>
      </c>
      <c r="BA812" s="26">
        <v>1</v>
      </c>
      <c r="BB812" s="26">
        <v>-1</v>
      </c>
      <c r="BC812" s="26">
        <v>-1</v>
      </c>
      <c r="BD812" s="28"/>
      <c r="BE812" s="20"/>
      <c r="BF812" s="26"/>
      <c r="BG812" s="26"/>
      <c r="BH812" s="26"/>
      <c r="BI812" s="26">
        <v>1</v>
      </c>
      <c r="BJ812" s="26">
        <v>-1</v>
      </c>
      <c r="BK812" s="26"/>
      <c r="BL812" s="26"/>
      <c r="BM812" s="26"/>
      <c r="BN812" s="20"/>
      <c r="BO812" s="20"/>
    </row>
    <row r="813" spans="1:67" ht="64" hidden="1" x14ac:dyDescent="0.2">
      <c r="A813" s="17" t="s">
        <v>78</v>
      </c>
      <c r="B813" s="42"/>
      <c r="C813" s="64" t="s">
        <v>2478</v>
      </c>
      <c r="D813" s="18" t="s">
        <v>409</v>
      </c>
      <c r="E813" s="18" t="s">
        <v>302</v>
      </c>
      <c r="F813" s="19">
        <v>1</v>
      </c>
      <c r="G813" s="19">
        <v>0</v>
      </c>
      <c r="H813" s="19">
        <v>0</v>
      </c>
      <c r="I813" s="20"/>
      <c r="J813" s="21" t="s">
        <v>472</v>
      </c>
      <c r="K813" s="22" t="s">
        <v>2311</v>
      </c>
      <c r="L813" s="18" t="s">
        <v>2312</v>
      </c>
      <c r="M813" s="25"/>
      <c r="N813" s="24">
        <f t="shared" si="262"/>
        <v>1992</v>
      </c>
      <c r="O813" s="25">
        <v>33604</v>
      </c>
      <c r="P813" s="23" t="s">
        <v>75</v>
      </c>
      <c r="Q813" s="23" t="s">
        <v>75</v>
      </c>
      <c r="R813" s="23" t="s">
        <v>75</v>
      </c>
      <c r="S813" s="23" t="s">
        <v>75</v>
      </c>
      <c r="T813" s="23" t="s">
        <v>75</v>
      </c>
      <c r="U813" s="23" t="s">
        <v>75</v>
      </c>
      <c r="V813" s="26">
        <v>1</v>
      </c>
      <c r="W813" s="19">
        <f t="shared" si="263"/>
        <v>0</v>
      </c>
      <c r="X813" s="19">
        <f t="shared" si="264"/>
        <v>0</v>
      </c>
      <c r="Y813" s="19">
        <f t="shared" si="265"/>
        <v>0</v>
      </c>
      <c r="Z813" s="26">
        <v>-1</v>
      </c>
      <c r="AA813" s="19">
        <v>-2</v>
      </c>
      <c r="AB813" s="26">
        <v>0</v>
      </c>
      <c r="AC813" s="26">
        <v>1</v>
      </c>
      <c r="AD813" s="26">
        <v>0</v>
      </c>
      <c r="AE813" s="26">
        <v>0</v>
      </c>
      <c r="AF813" s="26">
        <v>0</v>
      </c>
      <c r="AG813" s="19">
        <v>0</v>
      </c>
      <c r="AH813" s="26">
        <v>1</v>
      </c>
      <c r="AI813" s="26">
        <v>0</v>
      </c>
      <c r="AJ813" s="18" t="s">
        <v>97</v>
      </c>
      <c r="AK813" s="18" t="s">
        <v>77</v>
      </c>
      <c r="AL813" s="21" t="s">
        <v>2313</v>
      </c>
      <c r="AM813" s="19">
        <v>4</v>
      </c>
      <c r="AN813" s="26">
        <v>-1</v>
      </c>
      <c r="AO813" s="26">
        <v>-1</v>
      </c>
      <c r="AP813" s="26">
        <v>-1</v>
      </c>
      <c r="AQ813" s="26">
        <v>-1</v>
      </c>
      <c r="AR813" s="26">
        <v>-1</v>
      </c>
      <c r="AS813" s="26">
        <v>0</v>
      </c>
      <c r="AT813" s="19">
        <v>-2</v>
      </c>
      <c r="AU813" s="26">
        <v>-3</v>
      </c>
      <c r="AV813" s="26">
        <v>0</v>
      </c>
      <c r="AW813" s="26">
        <v>0</v>
      </c>
      <c r="AX813" s="19">
        <v>0</v>
      </c>
      <c r="AY813" s="19">
        <v>0</v>
      </c>
      <c r="AZ813" s="26">
        <v>1</v>
      </c>
      <c r="BA813" s="26">
        <v>1</v>
      </c>
      <c r="BB813" s="26">
        <v>-1</v>
      </c>
      <c r="BC813" s="26">
        <v>-1</v>
      </c>
      <c r="BD813" s="28"/>
      <c r="BE813" s="20"/>
      <c r="BF813" s="26"/>
      <c r="BG813" s="26"/>
      <c r="BH813" s="26"/>
      <c r="BI813" s="26">
        <v>1</v>
      </c>
      <c r="BJ813" s="26">
        <v>-1</v>
      </c>
      <c r="BK813" s="26"/>
      <c r="BL813" s="26"/>
      <c r="BM813" s="26"/>
      <c r="BN813" s="20"/>
      <c r="BO813" s="20"/>
    </row>
    <row r="814" spans="1:67" ht="64" hidden="1" x14ac:dyDescent="0.2">
      <c r="A814" s="17" t="s">
        <v>78</v>
      </c>
      <c r="B814" s="42"/>
      <c r="C814" s="64" t="s">
        <v>2479</v>
      </c>
      <c r="D814" s="18" t="s">
        <v>409</v>
      </c>
      <c r="E814" s="18" t="s">
        <v>302</v>
      </c>
      <c r="F814" s="19">
        <v>1</v>
      </c>
      <c r="G814" s="19">
        <v>0</v>
      </c>
      <c r="H814" s="19">
        <v>0</v>
      </c>
      <c r="I814" s="20"/>
      <c r="J814" s="21" t="s">
        <v>472</v>
      </c>
      <c r="K814" s="22" t="s">
        <v>2311</v>
      </c>
      <c r="L814" s="18" t="s">
        <v>2312</v>
      </c>
      <c r="M814" s="25"/>
      <c r="N814" s="24">
        <f t="shared" si="262"/>
        <v>1992</v>
      </c>
      <c r="O814" s="25">
        <v>33604</v>
      </c>
      <c r="P814" s="23" t="s">
        <v>75</v>
      </c>
      <c r="Q814" s="23" t="s">
        <v>75</v>
      </c>
      <c r="R814" s="23" t="s">
        <v>75</v>
      </c>
      <c r="S814" s="23" t="s">
        <v>75</v>
      </c>
      <c r="T814" s="23" t="s">
        <v>75</v>
      </c>
      <c r="U814" s="23" t="s">
        <v>75</v>
      </c>
      <c r="V814" s="26">
        <v>1</v>
      </c>
      <c r="W814" s="19">
        <f t="shared" si="263"/>
        <v>0</v>
      </c>
      <c r="X814" s="19">
        <f t="shared" si="264"/>
        <v>0</v>
      </c>
      <c r="Y814" s="19">
        <f t="shared" si="265"/>
        <v>0</v>
      </c>
      <c r="Z814" s="26">
        <v>-1</v>
      </c>
      <c r="AA814" s="19">
        <v>-2</v>
      </c>
      <c r="AB814" s="26">
        <v>0</v>
      </c>
      <c r="AC814" s="26">
        <v>1</v>
      </c>
      <c r="AD814" s="26">
        <v>0</v>
      </c>
      <c r="AE814" s="26">
        <v>0</v>
      </c>
      <c r="AF814" s="26">
        <v>0</v>
      </c>
      <c r="AG814" s="19">
        <v>0</v>
      </c>
      <c r="AH814" s="26">
        <v>1</v>
      </c>
      <c r="AI814" s="26">
        <v>0</v>
      </c>
      <c r="AJ814" s="18" t="s">
        <v>97</v>
      </c>
      <c r="AK814" s="18" t="s">
        <v>77</v>
      </c>
      <c r="AL814" s="21" t="s">
        <v>2313</v>
      </c>
      <c r="AM814" s="19">
        <v>4</v>
      </c>
      <c r="AN814" s="26">
        <v>-1</v>
      </c>
      <c r="AO814" s="26">
        <v>-1</v>
      </c>
      <c r="AP814" s="26">
        <v>-1</v>
      </c>
      <c r="AQ814" s="26">
        <v>-1</v>
      </c>
      <c r="AR814" s="26">
        <v>-1</v>
      </c>
      <c r="AS814" s="26">
        <v>0</v>
      </c>
      <c r="AT814" s="19">
        <v>-2</v>
      </c>
      <c r="AU814" s="26">
        <v>-3</v>
      </c>
      <c r="AV814" s="26">
        <v>0</v>
      </c>
      <c r="AW814" s="26">
        <v>0</v>
      </c>
      <c r="AX814" s="19">
        <v>0</v>
      </c>
      <c r="AY814" s="19">
        <v>0</v>
      </c>
      <c r="AZ814" s="26">
        <v>1</v>
      </c>
      <c r="BA814" s="26">
        <v>1</v>
      </c>
      <c r="BB814" s="26">
        <v>-1</v>
      </c>
      <c r="BC814" s="26">
        <v>-1</v>
      </c>
      <c r="BD814" s="28"/>
      <c r="BE814" s="20"/>
      <c r="BF814" s="26"/>
      <c r="BG814" s="26"/>
      <c r="BH814" s="26"/>
      <c r="BI814" s="26">
        <v>1</v>
      </c>
      <c r="BJ814" s="26">
        <v>-1</v>
      </c>
      <c r="BK814" s="26"/>
      <c r="BL814" s="26"/>
      <c r="BM814" s="26"/>
      <c r="BN814" s="20"/>
      <c r="BO814" s="20"/>
    </row>
    <row r="815" spans="1:67" ht="64" hidden="1" x14ac:dyDescent="0.2">
      <c r="A815" s="17" t="s">
        <v>78</v>
      </c>
      <c r="B815" s="42"/>
      <c r="C815" s="64" t="s">
        <v>2480</v>
      </c>
      <c r="D815" s="18" t="s">
        <v>409</v>
      </c>
      <c r="E815" s="18" t="s">
        <v>302</v>
      </c>
      <c r="F815" s="19">
        <v>1</v>
      </c>
      <c r="G815" s="19">
        <v>0</v>
      </c>
      <c r="H815" s="19">
        <v>0</v>
      </c>
      <c r="I815" s="20"/>
      <c r="J815" s="21" t="s">
        <v>472</v>
      </c>
      <c r="K815" s="22" t="s">
        <v>2311</v>
      </c>
      <c r="L815" s="18" t="s">
        <v>2312</v>
      </c>
      <c r="M815" s="25"/>
      <c r="N815" s="24">
        <f t="shared" si="262"/>
        <v>1992</v>
      </c>
      <c r="O815" s="25">
        <v>33604</v>
      </c>
      <c r="P815" s="23" t="s">
        <v>75</v>
      </c>
      <c r="Q815" s="23" t="s">
        <v>75</v>
      </c>
      <c r="R815" s="23" t="s">
        <v>75</v>
      </c>
      <c r="S815" s="23" t="s">
        <v>75</v>
      </c>
      <c r="T815" s="23" t="s">
        <v>75</v>
      </c>
      <c r="U815" s="23" t="s">
        <v>75</v>
      </c>
      <c r="V815" s="26">
        <v>1</v>
      </c>
      <c r="W815" s="19">
        <f t="shared" si="263"/>
        <v>0</v>
      </c>
      <c r="X815" s="19">
        <f t="shared" si="264"/>
        <v>0</v>
      </c>
      <c r="Y815" s="19">
        <f t="shared" si="265"/>
        <v>0</v>
      </c>
      <c r="Z815" s="26">
        <v>-1</v>
      </c>
      <c r="AA815" s="19">
        <v>-2</v>
      </c>
      <c r="AB815" s="26">
        <v>0</v>
      </c>
      <c r="AC815" s="26">
        <v>1</v>
      </c>
      <c r="AD815" s="26">
        <v>0</v>
      </c>
      <c r="AE815" s="26">
        <v>0</v>
      </c>
      <c r="AF815" s="26">
        <v>0</v>
      </c>
      <c r="AG815" s="19">
        <v>0</v>
      </c>
      <c r="AH815" s="26">
        <v>1</v>
      </c>
      <c r="AI815" s="26">
        <v>0</v>
      </c>
      <c r="AJ815" s="18" t="s">
        <v>97</v>
      </c>
      <c r="AK815" s="18" t="s">
        <v>77</v>
      </c>
      <c r="AL815" s="21" t="s">
        <v>2313</v>
      </c>
      <c r="AM815" s="19">
        <v>4</v>
      </c>
      <c r="AN815" s="26">
        <v>-1</v>
      </c>
      <c r="AO815" s="26">
        <v>-1</v>
      </c>
      <c r="AP815" s="26">
        <v>-1</v>
      </c>
      <c r="AQ815" s="26">
        <v>-1</v>
      </c>
      <c r="AR815" s="26">
        <v>-1</v>
      </c>
      <c r="AS815" s="26">
        <v>0</v>
      </c>
      <c r="AT815" s="19">
        <v>-2</v>
      </c>
      <c r="AU815" s="26">
        <v>-3</v>
      </c>
      <c r="AV815" s="26">
        <v>0</v>
      </c>
      <c r="AW815" s="26">
        <v>0</v>
      </c>
      <c r="AX815" s="19">
        <v>0</v>
      </c>
      <c r="AY815" s="19">
        <v>0</v>
      </c>
      <c r="AZ815" s="26">
        <v>1</v>
      </c>
      <c r="BA815" s="26">
        <v>1</v>
      </c>
      <c r="BB815" s="26">
        <v>-1</v>
      </c>
      <c r="BC815" s="26">
        <v>-1</v>
      </c>
      <c r="BD815" s="28"/>
      <c r="BE815" s="20"/>
      <c r="BF815" s="26"/>
      <c r="BG815" s="26"/>
      <c r="BH815" s="26"/>
      <c r="BI815" s="26">
        <v>1</v>
      </c>
      <c r="BJ815" s="26">
        <v>-1</v>
      </c>
      <c r="BK815" s="26"/>
      <c r="BL815" s="26"/>
      <c r="BM815" s="26"/>
      <c r="BN815" s="20"/>
      <c r="BO815" s="20"/>
    </row>
    <row r="816" spans="1:67" ht="64" hidden="1" x14ac:dyDescent="0.2">
      <c r="A816" s="17" t="s">
        <v>78</v>
      </c>
      <c r="B816" s="42"/>
      <c r="C816" s="64" t="s">
        <v>2481</v>
      </c>
      <c r="D816" s="18" t="s">
        <v>409</v>
      </c>
      <c r="E816" s="18" t="s">
        <v>302</v>
      </c>
      <c r="F816" s="19">
        <v>1</v>
      </c>
      <c r="G816" s="19">
        <v>0</v>
      </c>
      <c r="H816" s="19">
        <v>0</v>
      </c>
      <c r="I816" s="20"/>
      <c r="J816" s="21" t="s">
        <v>472</v>
      </c>
      <c r="K816" s="22" t="s">
        <v>2311</v>
      </c>
      <c r="L816" s="18" t="s">
        <v>2312</v>
      </c>
      <c r="M816" s="25"/>
      <c r="N816" s="24">
        <f t="shared" si="262"/>
        <v>1992</v>
      </c>
      <c r="O816" s="25">
        <v>33604</v>
      </c>
      <c r="P816" s="23" t="s">
        <v>75</v>
      </c>
      <c r="Q816" s="23" t="s">
        <v>75</v>
      </c>
      <c r="R816" s="23" t="s">
        <v>75</v>
      </c>
      <c r="S816" s="23" t="s">
        <v>75</v>
      </c>
      <c r="T816" s="23" t="s">
        <v>75</v>
      </c>
      <c r="U816" s="23" t="s">
        <v>75</v>
      </c>
      <c r="V816" s="26">
        <v>1</v>
      </c>
      <c r="W816" s="19">
        <f t="shared" si="263"/>
        <v>0</v>
      </c>
      <c r="X816" s="19">
        <f t="shared" si="264"/>
        <v>0</v>
      </c>
      <c r="Y816" s="19">
        <f t="shared" si="265"/>
        <v>0</v>
      </c>
      <c r="Z816" s="26">
        <v>-1</v>
      </c>
      <c r="AA816" s="19">
        <v>-2</v>
      </c>
      <c r="AB816" s="26">
        <v>0</v>
      </c>
      <c r="AC816" s="26">
        <v>1</v>
      </c>
      <c r="AD816" s="26">
        <v>0</v>
      </c>
      <c r="AE816" s="26">
        <v>0</v>
      </c>
      <c r="AF816" s="26">
        <v>0</v>
      </c>
      <c r="AG816" s="19">
        <v>0</v>
      </c>
      <c r="AH816" s="26">
        <v>1</v>
      </c>
      <c r="AI816" s="26">
        <v>0</v>
      </c>
      <c r="AJ816" s="18" t="s">
        <v>97</v>
      </c>
      <c r="AK816" s="18" t="s">
        <v>77</v>
      </c>
      <c r="AL816" s="21" t="s">
        <v>2313</v>
      </c>
      <c r="AM816" s="19">
        <v>4</v>
      </c>
      <c r="AN816" s="26">
        <v>-1</v>
      </c>
      <c r="AO816" s="26">
        <v>-1</v>
      </c>
      <c r="AP816" s="26">
        <v>-1</v>
      </c>
      <c r="AQ816" s="26">
        <v>-1</v>
      </c>
      <c r="AR816" s="26">
        <v>-1</v>
      </c>
      <c r="AS816" s="26">
        <v>0</v>
      </c>
      <c r="AT816" s="19">
        <v>-2</v>
      </c>
      <c r="AU816" s="26">
        <v>-3</v>
      </c>
      <c r="AV816" s="26">
        <v>0</v>
      </c>
      <c r="AW816" s="26">
        <v>0</v>
      </c>
      <c r="AX816" s="19">
        <v>0</v>
      </c>
      <c r="AY816" s="19">
        <v>0</v>
      </c>
      <c r="AZ816" s="26">
        <v>1</v>
      </c>
      <c r="BA816" s="26">
        <v>1</v>
      </c>
      <c r="BB816" s="26">
        <v>-1</v>
      </c>
      <c r="BC816" s="26">
        <v>-1</v>
      </c>
      <c r="BD816" s="28"/>
      <c r="BE816" s="20"/>
      <c r="BF816" s="26"/>
      <c r="BG816" s="26"/>
      <c r="BH816" s="26"/>
      <c r="BI816" s="26">
        <v>1</v>
      </c>
      <c r="BJ816" s="26">
        <v>-1</v>
      </c>
      <c r="BK816" s="26"/>
      <c r="BL816" s="26"/>
      <c r="BM816" s="26"/>
      <c r="BN816" s="20"/>
      <c r="BO816" s="20"/>
    </row>
    <row r="817" spans="1:67" ht="64" hidden="1" x14ac:dyDescent="0.2">
      <c r="A817" s="17" t="s">
        <v>78</v>
      </c>
      <c r="B817" s="42"/>
      <c r="C817" s="64" t="s">
        <v>2482</v>
      </c>
      <c r="D817" s="18" t="s">
        <v>409</v>
      </c>
      <c r="E817" s="18" t="s">
        <v>302</v>
      </c>
      <c r="F817" s="19">
        <v>1</v>
      </c>
      <c r="G817" s="19">
        <v>0</v>
      </c>
      <c r="H817" s="19">
        <v>0</v>
      </c>
      <c r="I817" s="20"/>
      <c r="J817" s="21" t="s">
        <v>472</v>
      </c>
      <c r="K817" s="22" t="s">
        <v>2311</v>
      </c>
      <c r="L817" s="18" t="s">
        <v>2312</v>
      </c>
      <c r="M817" s="25"/>
      <c r="N817" s="24">
        <f t="shared" si="262"/>
        <v>1992</v>
      </c>
      <c r="O817" s="25">
        <v>33604</v>
      </c>
      <c r="P817" s="23" t="s">
        <v>75</v>
      </c>
      <c r="Q817" s="23" t="s">
        <v>75</v>
      </c>
      <c r="R817" s="23" t="s">
        <v>75</v>
      </c>
      <c r="S817" s="23" t="s">
        <v>75</v>
      </c>
      <c r="T817" s="23" t="s">
        <v>75</v>
      </c>
      <c r="U817" s="23" t="s">
        <v>75</v>
      </c>
      <c r="V817" s="26">
        <v>1</v>
      </c>
      <c r="W817" s="19">
        <f t="shared" si="263"/>
        <v>0</v>
      </c>
      <c r="X817" s="19">
        <f t="shared" si="264"/>
        <v>0</v>
      </c>
      <c r="Y817" s="19">
        <f t="shared" si="265"/>
        <v>0</v>
      </c>
      <c r="Z817" s="26">
        <v>-1</v>
      </c>
      <c r="AA817" s="19">
        <v>-2</v>
      </c>
      <c r="AB817" s="26">
        <v>0</v>
      </c>
      <c r="AC817" s="26">
        <v>1</v>
      </c>
      <c r="AD817" s="26">
        <v>0</v>
      </c>
      <c r="AE817" s="26">
        <v>0</v>
      </c>
      <c r="AF817" s="26">
        <v>0</v>
      </c>
      <c r="AG817" s="19">
        <v>0</v>
      </c>
      <c r="AH817" s="26">
        <v>1</v>
      </c>
      <c r="AI817" s="26">
        <v>0</v>
      </c>
      <c r="AJ817" s="18" t="s">
        <v>97</v>
      </c>
      <c r="AK817" s="18" t="s">
        <v>77</v>
      </c>
      <c r="AL817" s="21" t="s">
        <v>2313</v>
      </c>
      <c r="AM817" s="19">
        <v>4</v>
      </c>
      <c r="AN817" s="26">
        <v>-1</v>
      </c>
      <c r="AO817" s="26">
        <v>-1</v>
      </c>
      <c r="AP817" s="26">
        <v>-1</v>
      </c>
      <c r="AQ817" s="26">
        <v>-1</v>
      </c>
      <c r="AR817" s="26">
        <v>-1</v>
      </c>
      <c r="AS817" s="26">
        <v>0</v>
      </c>
      <c r="AT817" s="19">
        <v>-2</v>
      </c>
      <c r="AU817" s="26">
        <v>-3</v>
      </c>
      <c r="AV817" s="26">
        <v>0</v>
      </c>
      <c r="AW817" s="26">
        <v>0</v>
      </c>
      <c r="AX817" s="19">
        <v>0</v>
      </c>
      <c r="AY817" s="19">
        <v>0</v>
      </c>
      <c r="AZ817" s="26">
        <v>1</v>
      </c>
      <c r="BA817" s="26">
        <v>1</v>
      </c>
      <c r="BB817" s="26">
        <v>-1</v>
      </c>
      <c r="BC817" s="26">
        <v>-1</v>
      </c>
      <c r="BD817" s="28"/>
      <c r="BE817" s="20"/>
      <c r="BF817" s="26"/>
      <c r="BG817" s="26"/>
      <c r="BH817" s="26"/>
      <c r="BI817" s="26">
        <v>1</v>
      </c>
      <c r="BJ817" s="26">
        <v>-1</v>
      </c>
      <c r="BK817" s="26"/>
      <c r="BL817" s="26"/>
      <c r="BM817" s="26"/>
      <c r="BN817" s="20"/>
      <c r="BO817" s="20"/>
    </row>
    <row r="818" spans="1:67" ht="64" hidden="1" x14ac:dyDescent="0.2">
      <c r="A818" s="17" t="s">
        <v>78</v>
      </c>
      <c r="B818" s="42"/>
      <c r="C818" s="64" t="s">
        <v>2483</v>
      </c>
      <c r="D818" s="18" t="s">
        <v>409</v>
      </c>
      <c r="E818" s="18" t="s">
        <v>302</v>
      </c>
      <c r="F818" s="19">
        <v>1</v>
      </c>
      <c r="G818" s="19">
        <v>0</v>
      </c>
      <c r="H818" s="19">
        <v>0</v>
      </c>
      <c r="I818" s="20"/>
      <c r="J818" s="21" t="s">
        <v>472</v>
      </c>
      <c r="K818" s="22" t="s">
        <v>2311</v>
      </c>
      <c r="L818" s="18" t="s">
        <v>2312</v>
      </c>
      <c r="M818" s="25"/>
      <c r="N818" s="24">
        <f t="shared" si="262"/>
        <v>1992</v>
      </c>
      <c r="O818" s="25">
        <v>33604</v>
      </c>
      <c r="P818" s="23" t="s">
        <v>75</v>
      </c>
      <c r="Q818" s="23" t="s">
        <v>75</v>
      </c>
      <c r="R818" s="23" t="s">
        <v>75</v>
      </c>
      <c r="S818" s="23" t="s">
        <v>75</v>
      </c>
      <c r="T818" s="23" t="s">
        <v>75</v>
      </c>
      <c r="U818" s="23" t="s">
        <v>75</v>
      </c>
      <c r="V818" s="26">
        <v>1</v>
      </c>
      <c r="W818" s="19">
        <f t="shared" si="263"/>
        <v>0</v>
      </c>
      <c r="X818" s="19">
        <f t="shared" si="264"/>
        <v>0</v>
      </c>
      <c r="Y818" s="19">
        <f t="shared" si="265"/>
        <v>0</v>
      </c>
      <c r="Z818" s="26">
        <v>-1</v>
      </c>
      <c r="AA818" s="19">
        <v>-2</v>
      </c>
      <c r="AB818" s="26">
        <v>0</v>
      </c>
      <c r="AC818" s="26">
        <v>1</v>
      </c>
      <c r="AD818" s="26">
        <v>0</v>
      </c>
      <c r="AE818" s="26">
        <v>0</v>
      </c>
      <c r="AF818" s="26">
        <v>0</v>
      </c>
      <c r="AG818" s="19">
        <v>0</v>
      </c>
      <c r="AH818" s="26">
        <v>1</v>
      </c>
      <c r="AI818" s="26">
        <v>0</v>
      </c>
      <c r="AJ818" s="18" t="s">
        <v>97</v>
      </c>
      <c r="AK818" s="18" t="s">
        <v>77</v>
      </c>
      <c r="AL818" s="21" t="s">
        <v>2313</v>
      </c>
      <c r="AM818" s="19">
        <v>4</v>
      </c>
      <c r="AN818" s="26">
        <v>-1</v>
      </c>
      <c r="AO818" s="26">
        <v>-1</v>
      </c>
      <c r="AP818" s="26">
        <v>-1</v>
      </c>
      <c r="AQ818" s="26">
        <v>-1</v>
      </c>
      <c r="AR818" s="26">
        <v>-1</v>
      </c>
      <c r="AS818" s="26">
        <v>0</v>
      </c>
      <c r="AT818" s="19">
        <v>-2</v>
      </c>
      <c r="AU818" s="26">
        <v>-3</v>
      </c>
      <c r="AV818" s="26">
        <v>0</v>
      </c>
      <c r="AW818" s="26">
        <v>0</v>
      </c>
      <c r="AX818" s="19">
        <v>0</v>
      </c>
      <c r="AY818" s="19">
        <v>0</v>
      </c>
      <c r="AZ818" s="26">
        <v>1</v>
      </c>
      <c r="BA818" s="26">
        <v>1</v>
      </c>
      <c r="BB818" s="26">
        <v>-1</v>
      </c>
      <c r="BC818" s="26">
        <v>-1</v>
      </c>
      <c r="BD818" s="28"/>
      <c r="BE818" s="20"/>
      <c r="BF818" s="26"/>
      <c r="BG818" s="26"/>
      <c r="BH818" s="26"/>
      <c r="BI818" s="26">
        <v>1</v>
      </c>
      <c r="BJ818" s="26">
        <v>-1</v>
      </c>
      <c r="BK818" s="26"/>
      <c r="BL818" s="26"/>
      <c r="BM818" s="26"/>
      <c r="BN818" s="20"/>
      <c r="BO818" s="20"/>
    </row>
    <row r="819" spans="1:67" ht="64" hidden="1" x14ac:dyDescent="0.2">
      <c r="A819" s="17" t="s">
        <v>78</v>
      </c>
      <c r="B819" s="42"/>
      <c r="C819" s="64" t="s">
        <v>2484</v>
      </c>
      <c r="D819" s="18" t="s">
        <v>409</v>
      </c>
      <c r="E819" s="18" t="s">
        <v>302</v>
      </c>
      <c r="F819" s="19">
        <v>1</v>
      </c>
      <c r="G819" s="19">
        <v>0</v>
      </c>
      <c r="H819" s="19">
        <v>0</v>
      </c>
      <c r="I819" s="20"/>
      <c r="J819" s="21" t="s">
        <v>472</v>
      </c>
      <c r="K819" s="22" t="s">
        <v>2311</v>
      </c>
      <c r="L819" s="18" t="s">
        <v>2312</v>
      </c>
      <c r="M819" s="25"/>
      <c r="N819" s="24">
        <f t="shared" si="262"/>
        <v>1992</v>
      </c>
      <c r="O819" s="25">
        <v>33604</v>
      </c>
      <c r="P819" s="23" t="s">
        <v>75</v>
      </c>
      <c r="Q819" s="23" t="s">
        <v>75</v>
      </c>
      <c r="R819" s="23" t="s">
        <v>75</v>
      </c>
      <c r="S819" s="23" t="s">
        <v>75</v>
      </c>
      <c r="T819" s="23" t="s">
        <v>75</v>
      </c>
      <c r="U819" s="23" t="s">
        <v>75</v>
      </c>
      <c r="V819" s="26">
        <v>1</v>
      </c>
      <c r="W819" s="19">
        <f t="shared" si="263"/>
        <v>0</v>
      </c>
      <c r="X819" s="19">
        <f t="shared" si="264"/>
        <v>0</v>
      </c>
      <c r="Y819" s="19">
        <f t="shared" si="265"/>
        <v>0</v>
      </c>
      <c r="Z819" s="26">
        <v>-1</v>
      </c>
      <c r="AA819" s="19">
        <v>-2</v>
      </c>
      <c r="AB819" s="26">
        <v>0</v>
      </c>
      <c r="AC819" s="26">
        <v>1</v>
      </c>
      <c r="AD819" s="26">
        <v>0</v>
      </c>
      <c r="AE819" s="26">
        <v>0</v>
      </c>
      <c r="AF819" s="26">
        <v>0</v>
      </c>
      <c r="AG819" s="19">
        <v>0</v>
      </c>
      <c r="AH819" s="26">
        <v>1</v>
      </c>
      <c r="AI819" s="26">
        <v>0</v>
      </c>
      <c r="AJ819" s="18" t="s">
        <v>97</v>
      </c>
      <c r="AK819" s="18" t="s">
        <v>77</v>
      </c>
      <c r="AL819" s="21" t="s">
        <v>2313</v>
      </c>
      <c r="AM819" s="19">
        <v>4</v>
      </c>
      <c r="AN819" s="26">
        <v>-1</v>
      </c>
      <c r="AO819" s="26">
        <v>-1</v>
      </c>
      <c r="AP819" s="26">
        <v>-1</v>
      </c>
      <c r="AQ819" s="26">
        <v>-1</v>
      </c>
      <c r="AR819" s="26">
        <v>-1</v>
      </c>
      <c r="AS819" s="26">
        <v>0</v>
      </c>
      <c r="AT819" s="19">
        <v>-2</v>
      </c>
      <c r="AU819" s="26">
        <v>-3</v>
      </c>
      <c r="AV819" s="26">
        <v>0</v>
      </c>
      <c r="AW819" s="26">
        <v>0</v>
      </c>
      <c r="AX819" s="19">
        <v>0</v>
      </c>
      <c r="AY819" s="19">
        <v>0</v>
      </c>
      <c r="AZ819" s="26">
        <v>1</v>
      </c>
      <c r="BA819" s="26">
        <v>1</v>
      </c>
      <c r="BB819" s="26">
        <v>-1</v>
      </c>
      <c r="BC819" s="26">
        <v>-1</v>
      </c>
      <c r="BD819" s="28"/>
      <c r="BE819" s="20"/>
      <c r="BF819" s="26"/>
      <c r="BG819" s="26"/>
      <c r="BH819" s="26"/>
      <c r="BI819" s="26">
        <v>1</v>
      </c>
      <c r="BJ819" s="26">
        <v>-1</v>
      </c>
      <c r="BK819" s="26"/>
      <c r="BL819" s="26"/>
      <c r="BM819" s="26"/>
      <c r="BN819" s="20"/>
      <c r="BO819" s="20"/>
    </row>
    <row r="820" spans="1:67" ht="128" hidden="1" x14ac:dyDescent="0.2">
      <c r="A820" s="17" t="s">
        <v>346</v>
      </c>
      <c r="B820" s="42"/>
      <c r="C820" s="64" t="s">
        <v>1890</v>
      </c>
      <c r="D820" s="18" t="s">
        <v>182</v>
      </c>
      <c r="E820" s="18" t="s">
        <v>82</v>
      </c>
      <c r="F820" s="19">
        <v>1</v>
      </c>
      <c r="G820" s="19">
        <v>0</v>
      </c>
      <c r="H820" s="19">
        <v>0</v>
      </c>
      <c r="I820" s="20"/>
      <c r="J820" s="21" t="s">
        <v>184</v>
      </c>
      <c r="K820" s="22" t="s">
        <v>1891</v>
      </c>
      <c r="L820" s="21" t="s">
        <v>1892</v>
      </c>
      <c r="M820" s="24">
        <v>1994</v>
      </c>
      <c r="N820" s="24">
        <f t="shared" si="262"/>
        <v>2004</v>
      </c>
      <c r="O820" s="25">
        <v>38322</v>
      </c>
      <c r="P820" s="23" t="s">
        <v>75</v>
      </c>
      <c r="Q820" s="23" t="s">
        <v>75</v>
      </c>
      <c r="R820" s="23" t="s">
        <v>75</v>
      </c>
      <c r="S820" s="23" t="s">
        <v>75</v>
      </c>
      <c r="T820" s="23" t="s">
        <v>75</v>
      </c>
      <c r="U820" s="23" t="s">
        <v>75</v>
      </c>
      <c r="V820" s="19">
        <v>1</v>
      </c>
      <c r="W820" s="19">
        <f t="shared" si="263"/>
        <v>0</v>
      </c>
      <c r="X820" s="19">
        <f t="shared" si="264"/>
        <v>0</v>
      </c>
      <c r="Y820" s="19">
        <f t="shared" si="265"/>
        <v>0</v>
      </c>
      <c r="Z820" s="19">
        <v>-1</v>
      </c>
      <c r="AA820" s="19">
        <v>-2</v>
      </c>
      <c r="AB820" s="19">
        <v>0</v>
      </c>
      <c r="AC820" s="19">
        <v>1</v>
      </c>
      <c r="AD820" s="19">
        <v>0</v>
      </c>
      <c r="AE820" s="19">
        <v>0</v>
      </c>
      <c r="AF820" s="19">
        <v>0</v>
      </c>
      <c r="AG820" s="26">
        <v>1</v>
      </c>
      <c r="AH820" s="26">
        <v>1</v>
      </c>
      <c r="AI820" s="26">
        <v>0</v>
      </c>
      <c r="AJ820" s="18" t="s">
        <v>185</v>
      </c>
      <c r="AK820" s="18" t="s">
        <v>77</v>
      </c>
      <c r="AL820" s="21" t="s">
        <v>1893</v>
      </c>
      <c r="AM820" s="19">
        <f>IF(AND(AN820=1,AO820=1),3,IF(AND(AN820=1,OR(AO820=0,AO820=-1)),1,IF(AND(OR(AN820=0,AN820=-1),AO820=1),2,IF(AND(AN820=0,AN820=-1),OR(AO820=0,AO820=-1),4))))</f>
        <v>3</v>
      </c>
      <c r="AN820" s="26">
        <v>1</v>
      </c>
      <c r="AO820" s="19">
        <v>1</v>
      </c>
      <c r="AP820" s="19">
        <v>1</v>
      </c>
      <c r="AQ820" s="26">
        <v>1</v>
      </c>
      <c r="AR820" s="19">
        <v>1</v>
      </c>
      <c r="AS820" s="19">
        <v>0</v>
      </c>
      <c r="AT820" s="19">
        <v>-1</v>
      </c>
      <c r="AU820" s="26">
        <v>0</v>
      </c>
      <c r="AV820" s="26">
        <v>0</v>
      </c>
      <c r="AW820" s="26">
        <v>0</v>
      </c>
      <c r="AX820" s="26">
        <v>1</v>
      </c>
      <c r="AY820" s="19">
        <v>0</v>
      </c>
      <c r="AZ820" s="19">
        <v>1</v>
      </c>
      <c r="BA820" s="19">
        <v>1</v>
      </c>
      <c r="BB820" s="19">
        <v>-1</v>
      </c>
      <c r="BC820" s="19">
        <v>-1</v>
      </c>
      <c r="BD820" s="28"/>
      <c r="BE820" s="20"/>
      <c r="BF820" s="20"/>
      <c r="BG820" s="20"/>
      <c r="BH820" s="20"/>
      <c r="BI820" s="20"/>
      <c r="BJ820" s="19">
        <v>-1</v>
      </c>
      <c r="BK820" s="20"/>
      <c r="BL820" s="20"/>
      <c r="BM820" s="20"/>
      <c r="BN820" s="20"/>
      <c r="BO820" s="20"/>
    </row>
    <row r="821" spans="1:67" ht="128" hidden="1" x14ac:dyDescent="0.2">
      <c r="A821" s="17" t="s">
        <v>346</v>
      </c>
      <c r="B821" s="42"/>
      <c r="C821" s="64" t="s">
        <v>1894</v>
      </c>
      <c r="D821" s="18" t="s">
        <v>182</v>
      </c>
      <c r="E821" s="18" t="s">
        <v>82</v>
      </c>
      <c r="F821" s="19">
        <v>1</v>
      </c>
      <c r="G821" s="19">
        <v>1</v>
      </c>
      <c r="H821" s="19">
        <v>0</v>
      </c>
      <c r="I821" s="20"/>
      <c r="J821" s="21" t="s">
        <v>184</v>
      </c>
      <c r="K821" s="22" t="s">
        <v>1895</v>
      </c>
      <c r="L821" s="375" t="s">
        <v>3285</v>
      </c>
      <c r="M821" s="24">
        <v>1994</v>
      </c>
      <c r="N821" s="24">
        <f t="shared" si="262"/>
        <v>2006</v>
      </c>
      <c r="O821" s="25">
        <v>38930</v>
      </c>
      <c r="P821" s="23" t="s">
        <v>75</v>
      </c>
      <c r="Q821" s="23" t="s">
        <v>75</v>
      </c>
      <c r="R821" s="23" t="s">
        <v>75</v>
      </c>
      <c r="S821" s="23" t="s">
        <v>75</v>
      </c>
      <c r="T821" s="23" t="s">
        <v>75</v>
      </c>
      <c r="U821" s="23" t="s">
        <v>75</v>
      </c>
      <c r="V821" s="19">
        <v>1</v>
      </c>
      <c r="W821" s="19">
        <f t="shared" si="263"/>
        <v>0</v>
      </c>
      <c r="X821" s="19">
        <f t="shared" si="264"/>
        <v>0</v>
      </c>
      <c r="Y821" s="19">
        <f t="shared" si="265"/>
        <v>0</v>
      </c>
      <c r="Z821" s="19">
        <v>-1</v>
      </c>
      <c r="AA821" s="19">
        <v>-2</v>
      </c>
      <c r="AB821" s="19">
        <v>0</v>
      </c>
      <c r="AC821" s="19">
        <v>1</v>
      </c>
      <c r="AD821" s="19">
        <v>0</v>
      </c>
      <c r="AE821" s="19">
        <v>0</v>
      </c>
      <c r="AF821" s="19">
        <v>0</v>
      </c>
      <c r="AG821" s="26">
        <v>1</v>
      </c>
      <c r="AH821" s="26">
        <v>1</v>
      </c>
      <c r="AI821" s="26">
        <v>0</v>
      </c>
      <c r="AJ821" s="18" t="s">
        <v>185</v>
      </c>
      <c r="AK821" s="18" t="s">
        <v>77</v>
      </c>
      <c r="AL821" s="21" t="s">
        <v>1893</v>
      </c>
      <c r="AM821" s="19">
        <f>IF(AND(AN821=1,AO821=1),3,IF(AND(AN821=1,OR(AO821=0,AO821=-1)),1,IF(AND(OR(AN821=0,AN821=-1),AO821=1),2,IF(AND(AN821=0,AN821=-1),OR(AO821=0,AO821=-1),4))))</f>
        <v>3</v>
      </c>
      <c r="AN821" s="26">
        <v>1</v>
      </c>
      <c r="AO821" s="19">
        <v>1</v>
      </c>
      <c r="AP821" s="19">
        <v>1</v>
      </c>
      <c r="AQ821" s="26">
        <v>1</v>
      </c>
      <c r="AR821" s="19">
        <v>1</v>
      </c>
      <c r="AS821" s="19">
        <v>0</v>
      </c>
      <c r="AT821" s="19">
        <v>-1</v>
      </c>
      <c r="AU821" s="26">
        <v>0</v>
      </c>
      <c r="AV821" s="26">
        <v>0</v>
      </c>
      <c r="AW821" s="26">
        <v>0</v>
      </c>
      <c r="AX821" s="26">
        <v>1</v>
      </c>
      <c r="AY821" s="19">
        <v>0</v>
      </c>
      <c r="AZ821" s="19">
        <v>1</v>
      </c>
      <c r="BA821" s="19">
        <v>1</v>
      </c>
      <c r="BB821" s="19">
        <v>-1</v>
      </c>
      <c r="BC821" s="19">
        <v>-1</v>
      </c>
      <c r="BD821" s="28"/>
      <c r="BE821" s="20"/>
      <c r="BF821" s="20"/>
      <c r="BG821" s="20"/>
      <c r="BH821" s="20"/>
      <c r="BI821" s="20"/>
      <c r="BJ821" s="19">
        <v>-1</v>
      </c>
      <c r="BK821" s="20"/>
      <c r="BL821" s="20"/>
      <c r="BM821" s="20"/>
      <c r="BN821" s="20"/>
      <c r="BO821" s="20"/>
    </row>
    <row r="822" spans="1:67" ht="128" hidden="1" x14ac:dyDescent="0.2">
      <c r="A822" s="17" t="s">
        <v>346</v>
      </c>
      <c r="B822" s="42"/>
      <c r="C822" s="64" t="s">
        <v>3314</v>
      </c>
      <c r="D822" s="18" t="s">
        <v>182</v>
      </c>
      <c r="E822" s="18" t="s">
        <v>82</v>
      </c>
      <c r="F822" s="19">
        <v>1</v>
      </c>
      <c r="G822" s="19">
        <v>1</v>
      </c>
      <c r="H822" s="19">
        <v>0</v>
      </c>
      <c r="I822" s="20"/>
      <c r="J822" s="21" t="s">
        <v>184</v>
      </c>
      <c r="K822" s="43"/>
      <c r="L822" s="375" t="s">
        <v>3285</v>
      </c>
      <c r="M822" s="24">
        <v>1994</v>
      </c>
      <c r="N822" s="24">
        <f t="shared" si="262"/>
        <v>2007</v>
      </c>
      <c r="O822" s="25">
        <v>39385</v>
      </c>
      <c r="P822" s="23" t="s">
        <v>75</v>
      </c>
      <c r="Q822" s="23" t="s">
        <v>75</v>
      </c>
      <c r="R822" s="23" t="s">
        <v>75</v>
      </c>
      <c r="S822" s="23" t="s">
        <v>75</v>
      </c>
      <c r="T822" s="23" t="s">
        <v>75</v>
      </c>
      <c r="U822" s="23" t="s">
        <v>75</v>
      </c>
      <c r="V822" s="19">
        <v>1</v>
      </c>
      <c r="W822" s="19">
        <f t="shared" si="263"/>
        <v>0</v>
      </c>
      <c r="X822" s="19">
        <f t="shared" si="264"/>
        <v>0</v>
      </c>
      <c r="Y822" s="19">
        <f t="shared" si="265"/>
        <v>0</v>
      </c>
      <c r="Z822" s="19">
        <v>-1</v>
      </c>
      <c r="AA822" s="19">
        <v>-2</v>
      </c>
      <c r="AB822" s="19">
        <v>0</v>
      </c>
      <c r="AC822" s="19">
        <v>1</v>
      </c>
      <c r="AD822" s="19">
        <v>0</v>
      </c>
      <c r="AE822" s="19">
        <v>0</v>
      </c>
      <c r="AF822" s="19">
        <v>0</v>
      </c>
      <c r="AG822" s="26">
        <v>1</v>
      </c>
      <c r="AH822" s="26">
        <v>1</v>
      </c>
      <c r="AI822" s="26">
        <v>0</v>
      </c>
      <c r="AJ822" s="18" t="s">
        <v>185</v>
      </c>
      <c r="AK822" s="18" t="s">
        <v>77</v>
      </c>
      <c r="AL822" s="21" t="s">
        <v>1893</v>
      </c>
      <c r="AM822" s="19">
        <f>IF(AND(AN822=1,AO822=1),3,IF(AND(AN822=1,OR(AO822=0,AO822=-1)),1,IF(AND(OR(AN822=0,AN822=-1),AO822=1),2,IF(AND(AN822=0,AN822=-1),OR(AO822=0,AO822=-1),4))))</f>
        <v>3</v>
      </c>
      <c r="AN822" s="26">
        <v>1</v>
      </c>
      <c r="AO822" s="19">
        <v>1</v>
      </c>
      <c r="AP822" s="19">
        <v>1</v>
      </c>
      <c r="AQ822" s="26">
        <v>1</v>
      </c>
      <c r="AR822" s="19">
        <v>1</v>
      </c>
      <c r="AS822" s="19">
        <v>0</v>
      </c>
      <c r="AT822" s="19">
        <v>-1</v>
      </c>
      <c r="AU822" s="26">
        <v>0</v>
      </c>
      <c r="AV822" s="26">
        <v>0</v>
      </c>
      <c r="AW822" s="26">
        <v>0</v>
      </c>
      <c r="AX822" s="26">
        <v>1</v>
      </c>
      <c r="AY822" s="19">
        <v>0</v>
      </c>
      <c r="AZ822" s="19">
        <v>1</v>
      </c>
      <c r="BA822" s="19">
        <v>1</v>
      </c>
      <c r="BB822" s="19">
        <v>-1</v>
      </c>
      <c r="BC822" s="19">
        <v>-1</v>
      </c>
      <c r="BD822" s="28"/>
      <c r="BE822" s="20"/>
      <c r="BF822" s="20"/>
      <c r="BG822" s="20"/>
      <c r="BH822" s="20"/>
      <c r="BI822" s="20"/>
      <c r="BJ822" s="19">
        <v>-1</v>
      </c>
      <c r="BK822" s="20"/>
      <c r="BL822" s="20"/>
      <c r="BM822" s="20"/>
      <c r="BN822" s="20"/>
      <c r="BO822" s="20"/>
    </row>
    <row r="823" spans="1:67" ht="409.6" hidden="1" x14ac:dyDescent="0.2">
      <c r="A823" s="99" t="s">
        <v>2803</v>
      </c>
      <c r="B823" s="99" t="s">
        <v>2804</v>
      </c>
      <c r="C823" s="492" t="s">
        <v>1294</v>
      </c>
      <c r="D823" s="84" t="s">
        <v>69</v>
      </c>
      <c r="E823" s="84" t="s">
        <v>270</v>
      </c>
      <c r="F823" s="65">
        <v>1</v>
      </c>
      <c r="G823" s="65">
        <v>1</v>
      </c>
      <c r="H823" s="65">
        <v>0</v>
      </c>
      <c r="I823" s="100"/>
      <c r="J823" s="101" t="s">
        <v>2805</v>
      </c>
      <c r="K823" s="102"/>
      <c r="L823" s="394" t="s">
        <v>3578</v>
      </c>
      <c r="M823" s="443" t="s">
        <v>3609</v>
      </c>
      <c r="N823" s="57">
        <f t="shared" si="262"/>
        <v>2005</v>
      </c>
      <c r="O823" s="507">
        <v>38656</v>
      </c>
      <c r="P823" s="105" t="s">
        <v>75</v>
      </c>
      <c r="Q823" s="105" t="s">
        <v>75</v>
      </c>
      <c r="R823" s="105" t="s">
        <v>75</v>
      </c>
      <c r="S823" s="105" t="s">
        <v>75</v>
      </c>
      <c r="T823" s="105" t="s">
        <v>75</v>
      </c>
      <c r="U823" s="105" t="s">
        <v>75</v>
      </c>
      <c r="V823" s="62">
        <v>1</v>
      </c>
      <c r="W823" s="19">
        <f t="shared" si="263"/>
        <v>0</v>
      </c>
      <c r="X823" s="19">
        <f t="shared" si="264"/>
        <v>0</v>
      </c>
      <c r="Y823" s="19">
        <f t="shared" si="265"/>
        <v>0</v>
      </c>
      <c r="Z823" s="62">
        <v>-1</v>
      </c>
      <c r="AA823" s="62">
        <v>-2</v>
      </c>
      <c r="AB823" s="100">
        <v>1</v>
      </c>
      <c r="AC823" s="100">
        <v>0</v>
      </c>
      <c r="AD823" s="100">
        <v>1</v>
      </c>
      <c r="AE823" s="100">
        <v>1</v>
      </c>
      <c r="AF823" s="100">
        <v>0</v>
      </c>
      <c r="AG823" s="106">
        <v>0</v>
      </c>
      <c r="AH823" s="106">
        <v>0</v>
      </c>
      <c r="AI823" s="106">
        <v>0</v>
      </c>
      <c r="AJ823" s="84" t="s">
        <v>76</v>
      </c>
      <c r="AK823" s="84" t="s">
        <v>96</v>
      </c>
      <c r="AL823" s="392" t="s">
        <v>3608</v>
      </c>
      <c r="AM823" s="65">
        <v>2</v>
      </c>
      <c r="AN823" s="65">
        <v>-1</v>
      </c>
      <c r="AO823" s="65">
        <v>1</v>
      </c>
      <c r="AP823" s="65">
        <v>-1</v>
      </c>
      <c r="AQ823" s="65">
        <v>-1</v>
      </c>
      <c r="AR823" s="65">
        <v>-1</v>
      </c>
      <c r="AS823" s="106">
        <v>1</v>
      </c>
      <c r="AT823" s="68">
        <v>0</v>
      </c>
      <c r="AU823" s="26">
        <v>-1</v>
      </c>
      <c r="AV823" s="106">
        <v>0</v>
      </c>
      <c r="AW823" s="106">
        <v>0</v>
      </c>
      <c r="AX823" s="106">
        <v>0</v>
      </c>
      <c r="AY823" s="19">
        <v>0</v>
      </c>
      <c r="AZ823" s="62">
        <v>-1</v>
      </c>
      <c r="BA823" s="62">
        <v>-1</v>
      </c>
      <c r="BB823" s="62">
        <v>-1</v>
      </c>
      <c r="BC823" s="62">
        <v>-1</v>
      </c>
      <c r="BD823" s="28"/>
      <c r="BE823" s="100"/>
      <c r="BF823" s="100"/>
      <c r="BG823" s="100"/>
      <c r="BH823" s="100"/>
      <c r="BI823" s="100"/>
      <c r="BJ823" s="106"/>
      <c r="BK823" s="100"/>
      <c r="BL823" s="100"/>
      <c r="BM823" s="100"/>
      <c r="BN823" s="100"/>
      <c r="BO823" s="100"/>
    </row>
    <row r="824" spans="1:67" ht="224" hidden="1" x14ac:dyDescent="0.2">
      <c r="A824" s="17" t="s">
        <v>67</v>
      </c>
      <c r="B824" s="42"/>
      <c r="C824" s="64" t="s">
        <v>1294</v>
      </c>
      <c r="D824" s="18" t="s">
        <v>69</v>
      </c>
      <c r="E824" s="18" t="s">
        <v>302</v>
      </c>
      <c r="F824" s="19">
        <v>1</v>
      </c>
      <c r="G824" s="19">
        <v>1</v>
      </c>
      <c r="H824" s="19">
        <v>1</v>
      </c>
      <c r="I824" s="20"/>
      <c r="J824" s="21" t="s">
        <v>1291</v>
      </c>
      <c r="K824" s="46"/>
      <c r="L824" s="21" t="s">
        <v>1292</v>
      </c>
      <c r="M824" s="25"/>
      <c r="N824" s="24">
        <f t="shared" si="262"/>
        <v>2014</v>
      </c>
      <c r="O824" s="25">
        <v>41990</v>
      </c>
      <c r="P824" s="23" t="s">
        <v>75</v>
      </c>
      <c r="Q824" s="23" t="s">
        <v>75</v>
      </c>
      <c r="R824" s="23" t="s">
        <v>75</v>
      </c>
      <c r="S824" s="23" t="s">
        <v>75</v>
      </c>
      <c r="T824" s="23" t="s">
        <v>75</v>
      </c>
      <c r="U824" s="23" t="s">
        <v>75</v>
      </c>
      <c r="V824" s="19">
        <v>1</v>
      </c>
      <c r="W824" s="19">
        <f t="shared" si="263"/>
        <v>0</v>
      </c>
      <c r="X824" s="19">
        <f t="shared" si="264"/>
        <v>0</v>
      </c>
      <c r="Y824" s="19">
        <f t="shared" si="265"/>
        <v>0</v>
      </c>
      <c r="Z824" s="19">
        <v>-1</v>
      </c>
      <c r="AA824" s="19">
        <v>-2</v>
      </c>
      <c r="AB824" s="19">
        <v>1</v>
      </c>
      <c r="AC824" s="26">
        <v>0</v>
      </c>
      <c r="AD824" s="19">
        <v>1</v>
      </c>
      <c r="AE824" s="26">
        <v>0</v>
      </c>
      <c r="AF824" s="26">
        <v>0</v>
      </c>
      <c r="AG824" s="19">
        <v>0</v>
      </c>
      <c r="AH824" s="19">
        <v>1</v>
      </c>
      <c r="AI824" s="26">
        <v>0</v>
      </c>
      <c r="AJ824" s="18" t="s">
        <v>76</v>
      </c>
      <c r="AK824" s="18" t="s">
        <v>77</v>
      </c>
      <c r="AL824" s="21" t="s">
        <v>1293</v>
      </c>
      <c r="AM824" s="19">
        <f>IF(AND(AN824=1,AO824=1),3,IF(AND(AN824=1,OR(AO824=0,AO824=-1)),1,IF(AND(OR(AN824=0,AN824=-1),AO824=1),2,IF(AND(AN824=0,AN824=-1),OR(AO824=0,AO824=-1),4))))</f>
        <v>2</v>
      </c>
      <c r="AN824" s="19">
        <v>0</v>
      </c>
      <c r="AO824" s="19">
        <v>1</v>
      </c>
      <c r="AP824" s="19">
        <v>1</v>
      </c>
      <c r="AQ824" s="19">
        <v>-1</v>
      </c>
      <c r="AR824" s="19">
        <v>1</v>
      </c>
      <c r="AS824" s="19">
        <v>0</v>
      </c>
      <c r="AT824" s="19">
        <v>0</v>
      </c>
      <c r="AU824" s="26">
        <f t="shared" ref="AU824:AU833" si="266">IF(BA824&lt;1,-1)</f>
        <v>-1</v>
      </c>
      <c r="AV824" s="19">
        <v>0</v>
      </c>
      <c r="AW824" s="19">
        <v>0</v>
      </c>
      <c r="AX824" s="19">
        <v>0</v>
      </c>
      <c r="AY824" s="19">
        <v>0</v>
      </c>
      <c r="AZ824" s="19">
        <v>0</v>
      </c>
      <c r="BA824" s="19">
        <v>0</v>
      </c>
      <c r="BB824" s="19">
        <v>0</v>
      </c>
      <c r="BC824" s="19">
        <v>0</v>
      </c>
      <c r="BD824" s="28"/>
      <c r="BE824" s="20"/>
      <c r="BF824" s="20"/>
      <c r="BG824" s="20"/>
      <c r="BH824" s="20"/>
      <c r="BI824" s="20"/>
      <c r="BJ824" s="19">
        <v>1</v>
      </c>
      <c r="BK824" s="20"/>
      <c r="BL824" s="20"/>
      <c r="BM824" s="20"/>
      <c r="BN824" s="20"/>
      <c r="BO824" s="20"/>
    </row>
    <row r="825" spans="1:67" ht="64" hidden="1" x14ac:dyDescent="0.2">
      <c r="A825" s="99" t="s">
        <v>3616</v>
      </c>
      <c r="B825" s="99" t="s">
        <v>2804</v>
      </c>
      <c r="C825" s="492" t="s">
        <v>1294</v>
      </c>
      <c r="D825" s="84" t="s">
        <v>69</v>
      </c>
      <c r="E825" s="84" t="s">
        <v>210</v>
      </c>
      <c r="F825" s="499">
        <v>1</v>
      </c>
      <c r="G825" s="65">
        <v>0</v>
      </c>
      <c r="H825" s="65">
        <v>0</v>
      </c>
      <c r="I825" s="100"/>
      <c r="J825" s="101" t="s">
        <v>2805</v>
      </c>
      <c r="K825" s="102"/>
      <c r="L825" s="394" t="s">
        <v>2806</v>
      </c>
      <c r="M825" s="104"/>
      <c r="N825" s="57">
        <f t="shared" si="262"/>
        <v>2007</v>
      </c>
      <c r="O825" s="507">
        <v>39083</v>
      </c>
      <c r="P825" s="105" t="s">
        <v>75</v>
      </c>
      <c r="Q825" s="105" t="s">
        <v>75</v>
      </c>
      <c r="R825" s="105" t="s">
        <v>75</v>
      </c>
      <c r="S825" s="105" t="s">
        <v>75</v>
      </c>
      <c r="T825" s="105" t="s">
        <v>75</v>
      </c>
      <c r="U825" s="105" t="s">
        <v>75</v>
      </c>
      <c r="V825" s="62">
        <v>1</v>
      </c>
      <c r="W825" s="19">
        <f t="shared" si="263"/>
        <v>0</v>
      </c>
      <c r="X825" s="19">
        <f t="shared" si="264"/>
        <v>0</v>
      </c>
      <c r="Y825" s="19">
        <f t="shared" si="265"/>
        <v>0</v>
      </c>
      <c r="Z825" s="62">
        <v>-1</v>
      </c>
      <c r="AA825" s="62">
        <v>-2</v>
      </c>
      <c r="AB825" s="68">
        <v>1</v>
      </c>
      <c r="AC825" s="513">
        <v>-1</v>
      </c>
      <c r="AD825" s="68">
        <v>-1</v>
      </c>
      <c r="AE825" s="513">
        <v>-1</v>
      </c>
      <c r="AF825" s="68">
        <v>-1</v>
      </c>
      <c r="AG825" s="65">
        <v>-1</v>
      </c>
      <c r="AH825" s="106">
        <v>-1</v>
      </c>
      <c r="AI825" s="106">
        <v>0</v>
      </c>
      <c r="AJ825" s="84" t="s">
        <v>76</v>
      </c>
      <c r="AK825" s="61" t="s">
        <v>139</v>
      </c>
      <c r="AL825" s="392" t="s">
        <v>3618</v>
      </c>
      <c r="AM825" s="19">
        <v>-1</v>
      </c>
      <c r="AN825" s="68">
        <v>-1</v>
      </c>
      <c r="AO825" s="68">
        <v>-1</v>
      </c>
      <c r="AP825" s="68">
        <v>-1</v>
      </c>
      <c r="AQ825" s="68">
        <v>-1</v>
      </c>
      <c r="AR825" s="68">
        <v>-1</v>
      </c>
      <c r="AS825" s="68">
        <v>1</v>
      </c>
      <c r="AT825" s="68">
        <v>0</v>
      </c>
      <c r="AU825" s="26">
        <f t="shared" si="266"/>
        <v>-1</v>
      </c>
      <c r="AV825" s="62">
        <v>0</v>
      </c>
      <c r="AW825" s="106">
        <v>0</v>
      </c>
      <c r="AX825" s="106">
        <v>0</v>
      </c>
      <c r="AY825" s="19">
        <v>0</v>
      </c>
      <c r="AZ825" s="62">
        <v>0</v>
      </c>
      <c r="BA825" s="62">
        <v>0</v>
      </c>
      <c r="BB825" s="62">
        <v>0</v>
      </c>
      <c r="BC825" s="62">
        <v>0</v>
      </c>
      <c r="BD825" s="28"/>
      <c r="BE825" s="100"/>
      <c r="BF825" s="68"/>
      <c r="BG825" s="68"/>
      <c r="BH825" s="68"/>
      <c r="BI825" s="68"/>
      <c r="BJ825" s="68"/>
      <c r="BK825" s="68"/>
      <c r="BL825" s="68"/>
      <c r="BM825" s="68"/>
      <c r="BN825" s="100"/>
      <c r="BO825" s="100"/>
    </row>
    <row r="826" spans="1:67" ht="16" hidden="1" x14ac:dyDescent="0.2">
      <c r="A826" s="17" t="s">
        <v>106</v>
      </c>
      <c r="B826" s="42"/>
      <c r="C826" s="64" t="s">
        <v>1371</v>
      </c>
      <c r="D826" s="18" t="s">
        <v>69</v>
      </c>
      <c r="E826" s="18" t="s">
        <v>302</v>
      </c>
      <c r="F826" s="19">
        <v>1</v>
      </c>
      <c r="G826" s="19">
        <v>0</v>
      </c>
      <c r="H826" s="19">
        <v>0</v>
      </c>
      <c r="I826" s="20"/>
      <c r="J826" s="21" t="s">
        <v>1367</v>
      </c>
      <c r="K826" s="22" t="s">
        <v>1368</v>
      </c>
      <c r="L826" s="20"/>
      <c r="M826" s="25"/>
      <c r="N826" s="24">
        <f t="shared" si="262"/>
        <v>2004</v>
      </c>
      <c r="O826" s="25">
        <v>38321</v>
      </c>
      <c r="P826" s="18" t="s">
        <v>75</v>
      </c>
      <c r="Q826" s="18" t="s">
        <v>75</v>
      </c>
      <c r="R826" s="18" t="s">
        <v>75</v>
      </c>
      <c r="S826" s="18" t="s">
        <v>75</v>
      </c>
      <c r="T826" s="18" t="s">
        <v>75</v>
      </c>
      <c r="U826" s="18" t="s">
        <v>75</v>
      </c>
      <c r="V826" s="19">
        <v>1</v>
      </c>
      <c r="W826" s="19">
        <f t="shared" si="263"/>
        <v>0</v>
      </c>
      <c r="X826" s="19">
        <f t="shared" si="264"/>
        <v>0</v>
      </c>
      <c r="Y826" s="19">
        <f t="shared" si="265"/>
        <v>0</v>
      </c>
      <c r="Z826" s="18" t="s">
        <v>75</v>
      </c>
      <c r="AA826" s="18" t="s">
        <v>75</v>
      </c>
      <c r="AB826" s="19">
        <v>1</v>
      </c>
      <c r="AC826" s="19">
        <v>0</v>
      </c>
      <c r="AD826" s="19">
        <v>1</v>
      </c>
      <c r="AE826" s="19">
        <v>0</v>
      </c>
      <c r="AF826" s="19">
        <v>1</v>
      </c>
      <c r="AG826" s="19">
        <v>-1</v>
      </c>
      <c r="AH826" s="19">
        <v>1</v>
      </c>
      <c r="AI826" s="26">
        <v>0</v>
      </c>
      <c r="AJ826" s="18" t="s">
        <v>76</v>
      </c>
      <c r="AK826" s="18" t="s">
        <v>77</v>
      </c>
      <c r="AL826" s="21" t="s">
        <v>1369</v>
      </c>
      <c r="AM826" s="19">
        <f>IF(AND(AN826=1,AO826=1),3,IF(AND(AN826=1,OR(AO826=0,AO826=-1)),1,IF(AND(OR(AN826=0,AN826=-1),AO826=1),2,IF(AND(AN826=0,AN826=-1),OR(AO826=0,AO826=-1),4))))</f>
        <v>3</v>
      </c>
      <c r="AN826" s="19">
        <v>1</v>
      </c>
      <c r="AO826" s="19">
        <v>1</v>
      </c>
      <c r="AP826" s="19">
        <v>0</v>
      </c>
      <c r="AQ826" s="19">
        <v>0</v>
      </c>
      <c r="AR826" s="19">
        <v>0</v>
      </c>
      <c r="AS826" s="19">
        <v>1</v>
      </c>
      <c r="AT826" s="19">
        <v>0</v>
      </c>
      <c r="AU826" s="26">
        <f t="shared" si="266"/>
        <v>-1</v>
      </c>
      <c r="AV826" s="19">
        <v>0</v>
      </c>
      <c r="AW826" s="19">
        <v>0</v>
      </c>
      <c r="AX826" s="19">
        <v>0</v>
      </c>
      <c r="AY826" s="19">
        <v>0</v>
      </c>
      <c r="AZ826" s="19">
        <v>0</v>
      </c>
      <c r="BA826" s="19">
        <v>0</v>
      </c>
      <c r="BB826" s="19">
        <v>0</v>
      </c>
      <c r="BC826" s="19">
        <v>0</v>
      </c>
      <c r="BD826" s="28"/>
      <c r="BE826" s="20"/>
      <c r="BF826" s="18" t="s">
        <v>1315</v>
      </c>
      <c r="BG826" s="20"/>
      <c r="BH826" s="18" t="s">
        <v>1370</v>
      </c>
      <c r="BI826" s="20"/>
      <c r="BJ826" s="19">
        <v>1</v>
      </c>
      <c r="BK826" s="20"/>
      <c r="BL826" s="20"/>
      <c r="BM826" s="20"/>
      <c r="BN826" s="20"/>
      <c r="BO826" s="20"/>
    </row>
    <row r="827" spans="1:67" ht="112" hidden="1" x14ac:dyDescent="0.2">
      <c r="A827" s="17" t="s">
        <v>512</v>
      </c>
      <c r="B827" s="42"/>
      <c r="C827" s="64" t="s">
        <v>1176</v>
      </c>
      <c r="D827" s="18" t="s">
        <v>69</v>
      </c>
      <c r="E827" s="18" t="s">
        <v>302</v>
      </c>
      <c r="F827" s="19">
        <v>1</v>
      </c>
      <c r="G827" s="19">
        <v>0</v>
      </c>
      <c r="H827" s="19">
        <v>0</v>
      </c>
      <c r="I827" s="20"/>
      <c r="J827" s="21" t="s">
        <v>1169</v>
      </c>
      <c r="K827" s="22" t="s">
        <v>1170</v>
      </c>
      <c r="L827" s="21" t="s">
        <v>1171</v>
      </c>
      <c r="M827" s="25"/>
      <c r="N827" s="24">
        <f t="shared" si="262"/>
        <v>2006</v>
      </c>
      <c r="O827" s="25">
        <v>39035</v>
      </c>
      <c r="P827" s="23" t="s">
        <v>75</v>
      </c>
      <c r="Q827" s="23" t="s">
        <v>75</v>
      </c>
      <c r="R827" s="23" t="s">
        <v>75</v>
      </c>
      <c r="S827" s="23" t="s">
        <v>75</v>
      </c>
      <c r="T827" s="23" t="s">
        <v>75</v>
      </c>
      <c r="U827" s="23" t="s">
        <v>75</v>
      </c>
      <c r="V827" s="19">
        <v>1</v>
      </c>
      <c r="W827" s="19">
        <f t="shared" si="263"/>
        <v>0</v>
      </c>
      <c r="X827" s="19">
        <f t="shared" si="264"/>
        <v>0</v>
      </c>
      <c r="Y827" s="19">
        <f t="shared" si="265"/>
        <v>0</v>
      </c>
      <c r="Z827" s="19">
        <v>-1</v>
      </c>
      <c r="AA827" s="19">
        <v>-2</v>
      </c>
      <c r="AB827" s="19">
        <v>1</v>
      </c>
      <c r="AC827" s="19">
        <v>0</v>
      </c>
      <c r="AD827" s="19">
        <v>1</v>
      </c>
      <c r="AE827" s="19">
        <v>0</v>
      </c>
      <c r="AF827" s="19">
        <v>1</v>
      </c>
      <c r="AG827" s="19">
        <v>-1</v>
      </c>
      <c r="AH827" s="19">
        <v>1</v>
      </c>
      <c r="AI827" s="26">
        <v>0</v>
      </c>
      <c r="AJ827" s="18" t="s">
        <v>76</v>
      </c>
      <c r="AK827" s="18" t="s">
        <v>77</v>
      </c>
      <c r="AL827" s="21" t="s">
        <v>1172</v>
      </c>
      <c r="AM827" s="19">
        <f>IF(AND(AN827=1,AO827=1),3,IF(AND(AN827=1,OR(AO827=0,AO827=-1)),1,IF(AND(OR(AN827=0,AN827=-1),AO827=1),2,IF(AND(AN827=0,AN827=-1),OR(AO827=0,AO827=-1),4))))</f>
        <v>3</v>
      </c>
      <c r="AN827" s="19">
        <v>1</v>
      </c>
      <c r="AO827" s="19">
        <v>1</v>
      </c>
      <c r="AP827" s="19">
        <v>0</v>
      </c>
      <c r="AQ827" s="19">
        <v>0</v>
      </c>
      <c r="AR827" s="19">
        <v>0</v>
      </c>
      <c r="AS827" s="19">
        <v>-1</v>
      </c>
      <c r="AT827" s="19">
        <v>0</v>
      </c>
      <c r="AU827" s="26">
        <f t="shared" si="266"/>
        <v>-1</v>
      </c>
      <c r="AV827" s="19">
        <v>1</v>
      </c>
      <c r="AW827" s="19">
        <v>0</v>
      </c>
      <c r="AX827" s="19">
        <v>0</v>
      </c>
      <c r="AY827" s="19">
        <v>0</v>
      </c>
      <c r="AZ827" s="19">
        <v>0</v>
      </c>
      <c r="BA827" s="19">
        <v>0</v>
      </c>
      <c r="BB827" s="19">
        <v>0</v>
      </c>
      <c r="BC827" s="19">
        <v>0</v>
      </c>
      <c r="BD827" s="28"/>
      <c r="BE827" s="20"/>
      <c r="BF827" s="18" t="s">
        <v>1173</v>
      </c>
      <c r="BG827" s="19">
        <v>1</v>
      </c>
      <c r="BH827" s="18" t="s">
        <v>1174</v>
      </c>
      <c r="BI827" s="20"/>
      <c r="BJ827" s="19">
        <v>1</v>
      </c>
      <c r="BK827" s="20"/>
      <c r="BL827" s="20"/>
      <c r="BM827" s="20"/>
      <c r="BN827" s="20"/>
      <c r="BO827" s="20"/>
    </row>
    <row r="828" spans="1:67" ht="96" hidden="1" x14ac:dyDescent="0.2">
      <c r="A828" s="17" t="s">
        <v>140</v>
      </c>
      <c r="B828" s="42"/>
      <c r="C828" s="64" t="s">
        <v>833</v>
      </c>
      <c r="D828" s="18" t="s">
        <v>821</v>
      </c>
      <c r="E828" s="18" t="s">
        <v>92</v>
      </c>
      <c r="F828" s="19">
        <v>1</v>
      </c>
      <c r="G828" s="19">
        <v>0</v>
      </c>
      <c r="H828" s="19">
        <v>0</v>
      </c>
      <c r="I828" s="20"/>
      <c r="J828" s="21" t="s">
        <v>821</v>
      </c>
      <c r="K828" s="43"/>
      <c r="L828" s="21" t="s">
        <v>822</v>
      </c>
      <c r="M828" s="23" t="s">
        <v>823</v>
      </c>
      <c r="N828" s="24">
        <f t="shared" si="262"/>
        <v>1999</v>
      </c>
      <c r="O828" s="25">
        <v>36496</v>
      </c>
      <c r="P828" s="25">
        <v>38331</v>
      </c>
      <c r="Q828" s="25">
        <v>39008</v>
      </c>
      <c r="R828" s="23" t="s">
        <v>75</v>
      </c>
      <c r="S828" s="23" t="s">
        <v>75</v>
      </c>
      <c r="T828" s="23" t="s">
        <v>75</v>
      </c>
      <c r="U828" s="23" t="s">
        <v>75</v>
      </c>
      <c r="V828" s="19">
        <v>1</v>
      </c>
      <c r="W828" s="19">
        <f t="shared" si="263"/>
        <v>1</v>
      </c>
      <c r="X828" s="19">
        <f t="shared" si="264"/>
        <v>0</v>
      </c>
      <c r="Y828" s="19">
        <f t="shared" si="265"/>
        <v>0</v>
      </c>
      <c r="Z828" s="19">
        <v>-1</v>
      </c>
      <c r="AA828" s="19">
        <v>-2</v>
      </c>
      <c r="AB828" s="19">
        <v>1</v>
      </c>
      <c r="AC828" s="19">
        <v>1</v>
      </c>
      <c r="AD828" s="19">
        <v>0</v>
      </c>
      <c r="AE828" s="19">
        <v>0</v>
      </c>
      <c r="AF828" s="19">
        <v>1</v>
      </c>
      <c r="AG828" s="19">
        <v>1</v>
      </c>
      <c r="AH828" s="19">
        <v>1</v>
      </c>
      <c r="AI828" s="19">
        <v>1</v>
      </c>
      <c r="AJ828" s="18" t="s">
        <v>533</v>
      </c>
      <c r="AK828" s="18" t="s">
        <v>97</v>
      </c>
      <c r="AL828" s="21" t="s">
        <v>824</v>
      </c>
      <c r="AM828" s="19">
        <f>IF(AND(AN828=1,AO828=1),3,IF(AND(AN828=1,OR(AO828=0,AO828=-1)),1,IF(AND(OR(AN828=0,AN828=-1),AO828=1),2,IF(AND(AN828=0,AN828=-1),OR(AO828=0,AO828=-1),4))))</f>
        <v>3</v>
      </c>
      <c r="AN828" s="19">
        <v>1</v>
      </c>
      <c r="AO828" s="19">
        <v>1</v>
      </c>
      <c r="AP828" s="19">
        <v>1</v>
      </c>
      <c r="AQ828" s="19">
        <v>-1</v>
      </c>
      <c r="AR828" s="19">
        <v>-1</v>
      </c>
      <c r="AS828" s="19">
        <v>0</v>
      </c>
      <c r="AT828" s="19">
        <v>0</v>
      </c>
      <c r="AU828" s="26">
        <f t="shared" si="266"/>
        <v>-1</v>
      </c>
      <c r="AV828" s="19">
        <v>1</v>
      </c>
      <c r="AW828" s="19">
        <v>0</v>
      </c>
      <c r="AX828" s="19">
        <v>0</v>
      </c>
      <c r="AY828" s="19">
        <v>0</v>
      </c>
      <c r="AZ828" s="19">
        <v>0</v>
      </c>
      <c r="BA828" s="19">
        <v>0</v>
      </c>
      <c r="BB828" s="19">
        <v>0</v>
      </c>
      <c r="BC828" s="19">
        <v>0</v>
      </c>
      <c r="BD828" s="28"/>
      <c r="BE828" s="20"/>
      <c r="BF828" s="20"/>
      <c r="BG828" s="20"/>
      <c r="BH828" s="20"/>
      <c r="BI828" s="20"/>
      <c r="BJ828" s="19">
        <v>1</v>
      </c>
      <c r="BK828" s="20"/>
      <c r="BL828" s="20"/>
      <c r="BM828" s="20"/>
      <c r="BN828" s="20"/>
      <c r="BO828" s="20"/>
    </row>
    <row r="829" spans="1:67" ht="395" hidden="1" x14ac:dyDescent="0.2">
      <c r="A829" s="29" t="s">
        <v>186</v>
      </c>
      <c r="B829" s="30"/>
      <c r="C829" s="97" t="s">
        <v>2518</v>
      </c>
      <c r="D829" s="31" t="s">
        <v>270</v>
      </c>
      <c r="E829" s="31" t="s">
        <v>92</v>
      </c>
      <c r="F829" s="32">
        <v>1</v>
      </c>
      <c r="G829" s="32">
        <v>0</v>
      </c>
      <c r="H829" s="19">
        <v>0</v>
      </c>
      <c r="I829" s="20"/>
      <c r="J829" s="34" t="s">
        <v>2490</v>
      </c>
      <c r="K829" s="35"/>
      <c r="L829" s="34" t="s">
        <v>2496</v>
      </c>
      <c r="M829" s="36" t="s">
        <v>2244</v>
      </c>
      <c r="N829" s="24">
        <f t="shared" si="262"/>
        <v>1997</v>
      </c>
      <c r="O829" s="37">
        <v>35628</v>
      </c>
      <c r="P829" s="37"/>
      <c r="Q829" s="36" t="s">
        <v>75</v>
      </c>
      <c r="R829" s="36" t="s">
        <v>75</v>
      </c>
      <c r="S829" s="36" t="s">
        <v>75</v>
      </c>
      <c r="T829" s="36" t="s">
        <v>75</v>
      </c>
      <c r="U829" s="36" t="s">
        <v>75</v>
      </c>
      <c r="V829" s="32">
        <v>1</v>
      </c>
      <c r="W829" s="19">
        <f t="shared" si="263"/>
        <v>0</v>
      </c>
      <c r="X829" s="19">
        <f t="shared" si="264"/>
        <v>0</v>
      </c>
      <c r="Y829" s="19">
        <f t="shared" si="265"/>
        <v>0</v>
      </c>
      <c r="Z829" s="96">
        <v>-1</v>
      </c>
      <c r="AA829" s="96">
        <v>-2</v>
      </c>
      <c r="AB829" s="32">
        <v>1</v>
      </c>
      <c r="AC829" s="32">
        <v>1</v>
      </c>
      <c r="AD829" s="32">
        <v>0</v>
      </c>
      <c r="AE829" s="32">
        <v>0</v>
      </c>
      <c r="AF829" s="32">
        <v>1</v>
      </c>
      <c r="AG829" s="32">
        <v>1</v>
      </c>
      <c r="AH829" s="32">
        <v>1</v>
      </c>
      <c r="AI829" s="32">
        <v>1</v>
      </c>
      <c r="AJ829" s="31" t="s">
        <v>96</v>
      </c>
      <c r="AK829" s="31" t="s">
        <v>97</v>
      </c>
      <c r="AL829" s="34" t="s">
        <v>2493</v>
      </c>
      <c r="AM829" s="19">
        <f>IF(AND(AN829=1,AO829=1),3,IF(AND(AN829=1,OR(AO829=0,AO829=-1)),1,IF(AND(OR(AN829=0,AN829=-1),AO829=1),2,IF(AND(AN829=0,AN829=-1),OR(AO829=0,AO829=-1),4))))</f>
        <v>3</v>
      </c>
      <c r="AN829" s="32">
        <v>1</v>
      </c>
      <c r="AO829" s="32">
        <v>1</v>
      </c>
      <c r="AP829" s="32">
        <v>1</v>
      </c>
      <c r="AQ829" s="32">
        <v>1</v>
      </c>
      <c r="AR829" s="32">
        <v>1</v>
      </c>
      <c r="AS829" s="33"/>
      <c r="AT829" s="32">
        <v>0</v>
      </c>
      <c r="AU829" s="26">
        <f t="shared" si="266"/>
        <v>-1</v>
      </c>
      <c r="AV829" s="32">
        <v>1</v>
      </c>
      <c r="AW829" s="32">
        <v>0</v>
      </c>
      <c r="AX829" s="32">
        <v>0</v>
      </c>
      <c r="AY829" s="19">
        <v>0</v>
      </c>
      <c r="AZ829" s="32">
        <v>0</v>
      </c>
      <c r="BA829" s="32">
        <v>0</v>
      </c>
      <c r="BB829" s="32">
        <v>0</v>
      </c>
      <c r="BC829" s="32">
        <v>0</v>
      </c>
      <c r="BD829" s="28"/>
      <c r="BE829" s="33"/>
      <c r="BF829" s="34" t="s">
        <v>2494</v>
      </c>
      <c r="BG829" s="33"/>
      <c r="BH829" s="33"/>
      <c r="BI829" s="32">
        <v>1</v>
      </c>
      <c r="BJ829" s="32">
        <v>1</v>
      </c>
      <c r="BK829" s="33"/>
      <c r="BL829" s="33"/>
      <c r="BM829" s="33"/>
      <c r="BN829" s="33"/>
      <c r="BO829" s="33"/>
    </row>
    <row r="830" spans="1:67" ht="16" hidden="1" x14ac:dyDescent="0.2">
      <c r="A830" s="17" t="s">
        <v>140</v>
      </c>
      <c r="B830" s="42"/>
      <c r="C830" s="64" t="s">
        <v>561</v>
      </c>
      <c r="D830" s="18" t="s">
        <v>117</v>
      </c>
      <c r="E830" s="18" t="s">
        <v>92</v>
      </c>
      <c r="F830" s="19">
        <v>1</v>
      </c>
      <c r="G830" s="19">
        <v>1</v>
      </c>
      <c r="H830" s="19">
        <v>0</v>
      </c>
      <c r="I830" s="20"/>
      <c r="J830" s="21" t="s">
        <v>118</v>
      </c>
      <c r="K830" s="43"/>
      <c r="L830" s="18" t="s">
        <v>142</v>
      </c>
      <c r="M830" s="25"/>
      <c r="N830" s="24">
        <f t="shared" si="262"/>
        <v>2004</v>
      </c>
      <c r="O830" s="25">
        <v>38320</v>
      </c>
      <c r="P830" s="23" t="s">
        <v>75</v>
      </c>
      <c r="Q830" s="23" t="s">
        <v>75</v>
      </c>
      <c r="R830" s="23" t="s">
        <v>75</v>
      </c>
      <c r="S830" s="23" t="s">
        <v>75</v>
      </c>
      <c r="T830" s="23" t="s">
        <v>75</v>
      </c>
      <c r="U830" s="23" t="s">
        <v>75</v>
      </c>
      <c r="V830" s="19">
        <v>1</v>
      </c>
      <c r="W830" s="19">
        <f t="shared" si="263"/>
        <v>0</v>
      </c>
      <c r="X830" s="19">
        <f t="shared" si="264"/>
        <v>0</v>
      </c>
      <c r="Y830" s="19">
        <f t="shared" si="265"/>
        <v>0</v>
      </c>
      <c r="Z830" s="19">
        <v>-1</v>
      </c>
      <c r="AA830" s="19">
        <v>-2</v>
      </c>
      <c r="AB830" s="19">
        <v>1</v>
      </c>
      <c r="AC830" s="19">
        <v>1</v>
      </c>
      <c r="AD830" s="19">
        <v>0</v>
      </c>
      <c r="AE830" s="19">
        <v>0</v>
      </c>
      <c r="AF830" s="19">
        <v>0</v>
      </c>
      <c r="AG830" s="19">
        <v>0</v>
      </c>
      <c r="AH830" s="19">
        <v>1</v>
      </c>
      <c r="AI830" s="19">
        <v>0</v>
      </c>
      <c r="AJ830" s="18" t="s">
        <v>120</v>
      </c>
      <c r="AK830" s="18" t="s">
        <v>97</v>
      </c>
      <c r="AL830" s="21" t="s">
        <v>559</v>
      </c>
      <c r="AM830" s="19">
        <v>-1</v>
      </c>
      <c r="AN830" s="19">
        <v>-1</v>
      </c>
      <c r="AO830" s="19">
        <v>-1</v>
      </c>
      <c r="AP830" s="19">
        <v>-1</v>
      </c>
      <c r="AQ830" s="19">
        <v>-1</v>
      </c>
      <c r="AR830" s="19">
        <v>-1</v>
      </c>
      <c r="AS830" s="19">
        <v>0</v>
      </c>
      <c r="AT830" s="19">
        <v>0</v>
      </c>
      <c r="AU830" s="26">
        <f t="shared" si="266"/>
        <v>-1</v>
      </c>
      <c r="AV830" s="19">
        <v>0</v>
      </c>
      <c r="AW830" s="19">
        <v>0</v>
      </c>
      <c r="AX830" s="19">
        <v>0</v>
      </c>
      <c r="AY830" s="19">
        <v>0</v>
      </c>
      <c r="AZ830" s="19">
        <v>0</v>
      </c>
      <c r="BA830" s="19">
        <v>0</v>
      </c>
      <c r="BB830" s="19">
        <v>0</v>
      </c>
      <c r="BC830" s="19">
        <v>0</v>
      </c>
      <c r="BD830" s="28"/>
      <c r="BE830" s="20"/>
      <c r="BF830" s="20"/>
      <c r="BG830" s="20"/>
      <c r="BH830" s="20"/>
      <c r="BI830" s="20"/>
      <c r="BJ830" s="19">
        <v>1</v>
      </c>
      <c r="BK830" s="20"/>
      <c r="BL830" s="20"/>
      <c r="BM830" s="20"/>
      <c r="BN830" s="20"/>
      <c r="BO830" s="20"/>
    </row>
    <row r="831" spans="1:67" ht="144" hidden="1" x14ac:dyDescent="0.2">
      <c r="A831" s="17" t="s">
        <v>253</v>
      </c>
      <c r="B831" s="17" t="s">
        <v>79</v>
      </c>
      <c r="C831" s="64" t="s">
        <v>403</v>
      </c>
      <c r="D831" s="18" t="s">
        <v>132</v>
      </c>
      <c r="E831" s="18" t="s">
        <v>324</v>
      </c>
      <c r="F831" s="19">
        <v>1</v>
      </c>
      <c r="G831" s="19">
        <v>1</v>
      </c>
      <c r="H831" s="19">
        <v>0</v>
      </c>
      <c r="I831" s="20"/>
      <c r="J831" s="21" t="s">
        <v>222</v>
      </c>
      <c r="K831" s="22" t="s">
        <v>397</v>
      </c>
      <c r="L831" s="18" t="s">
        <v>398</v>
      </c>
      <c r="M831" s="23" t="s">
        <v>399</v>
      </c>
      <c r="N831" s="24">
        <f t="shared" si="262"/>
        <v>2003</v>
      </c>
      <c r="O831" s="25">
        <v>37869</v>
      </c>
      <c r="P831" s="23" t="s">
        <v>75</v>
      </c>
      <c r="Q831" s="23" t="s">
        <v>75</v>
      </c>
      <c r="R831" s="23" t="s">
        <v>75</v>
      </c>
      <c r="S831" s="23" t="s">
        <v>75</v>
      </c>
      <c r="T831" s="23" t="s">
        <v>75</v>
      </c>
      <c r="U831" s="23" t="s">
        <v>75</v>
      </c>
      <c r="V831" s="19">
        <v>1</v>
      </c>
      <c r="W831" s="19">
        <f t="shared" si="263"/>
        <v>0</v>
      </c>
      <c r="X831" s="19">
        <f t="shared" si="264"/>
        <v>0</v>
      </c>
      <c r="Y831" s="19">
        <f t="shared" si="265"/>
        <v>0</v>
      </c>
      <c r="Z831" s="19">
        <v>-1</v>
      </c>
      <c r="AA831" s="19">
        <v>-2</v>
      </c>
      <c r="AB831" s="19">
        <v>2</v>
      </c>
      <c r="AC831" s="19">
        <v>0</v>
      </c>
      <c r="AD831" s="19">
        <v>1</v>
      </c>
      <c r="AE831" s="19">
        <v>0</v>
      </c>
      <c r="AF831" s="19">
        <v>0</v>
      </c>
      <c r="AG831" s="19">
        <v>1</v>
      </c>
      <c r="AH831" s="26">
        <v>-1</v>
      </c>
      <c r="AI831" s="26">
        <v>0</v>
      </c>
      <c r="AJ831" s="18" t="s">
        <v>134</v>
      </c>
      <c r="AK831" s="18" t="s">
        <v>77</v>
      </c>
      <c r="AL831" s="21" t="s">
        <v>400</v>
      </c>
      <c r="AM831" s="19">
        <f>IF(AND(AN831=1,AO831=1),3,IF(AND(AN831=1,OR(AO831=0,AO831=-1)),1,IF(AND(OR(AN831=0,AN831=-1),AO831=1),2,IF(AND(AN831=0,AN831=-1),OR(AO831=0,AO831=-1),4))))</f>
        <v>3</v>
      </c>
      <c r="AN831" s="19">
        <v>1</v>
      </c>
      <c r="AO831" s="19">
        <v>1</v>
      </c>
      <c r="AP831" s="19">
        <v>1</v>
      </c>
      <c r="AQ831" s="19">
        <v>0</v>
      </c>
      <c r="AR831" s="19">
        <v>0</v>
      </c>
      <c r="AS831" s="19">
        <v>-1</v>
      </c>
      <c r="AT831" s="19">
        <v>0</v>
      </c>
      <c r="AU831" s="26">
        <f t="shared" si="266"/>
        <v>-1</v>
      </c>
      <c r="AV831" s="19">
        <v>0</v>
      </c>
      <c r="AW831" s="19">
        <v>0</v>
      </c>
      <c r="AX831" s="19">
        <v>0</v>
      </c>
      <c r="AY831" s="19">
        <v>0</v>
      </c>
      <c r="AZ831" s="19">
        <v>0</v>
      </c>
      <c r="BA831" s="19">
        <v>0</v>
      </c>
      <c r="BB831" s="19">
        <v>0</v>
      </c>
      <c r="BC831" s="19">
        <v>0</v>
      </c>
      <c r="BD831" s="28"/>
      <c r="BE831" s="20"/>
      <c r="BF831" s="18" t="s">
        <v>401</v>
      </c>
      <c r="BG831" s="20"/>
      <c r="BH831" s="20"/>
      <c r="BI831" s="20"/>
      <c r="BJ831" s="19">
        <v>1</v>
      </c>
      <c r="BK831" s="20"/>
      <c r="BL831" s="20"/>
      <c r="BM831" s="20"/>
      <c r="BN831" s="20"/>
      <c r="BO831" s="20"/>
    </row>
    <row r="832" spans="1:67" ht="224" hidden="1" x14ac:dyDescent="0.2">
      <c r="A832" s="17" t="s">
        <v>67</v>
      </c>
      <c r="B832" s="42"/>
      <c r="C832" s="64" t="s">
        <v>1302</v>
      </c>
      <c r="D832" s="18" t="s">
        <v>69</v>
      </c>
      <c r="E832" s="18" t="s">
        <v>302</v>
      </c>
      <c r="F832" s="19">
        <v>1</v>
      </c>
      <c r="G832" s="19">
        <v>1</v>
      </c>
      <c r="H832" s="19">
        <v>1</v>
      </c>
      <c r="I832" s="20"/>
      <c r="J832" s="21" t="s">
        <v>1291</v>
      </c>
      <c r="K832" s="46"/>
      <c r="L832" s="21" t="s">
        <v>1292</v>
      </c>
      <c r="M832" s="25"/>
      <c r="N832" s="24">
        <f t="shared" si="262"/>
        <v>2014</v>
      </c>
      <c r="O832" s="25">
        <v>41990</v>
      </c>
      <c r="P832" s="23" t="s">
        <v>75</v>
      </c>
      <c r="Q832" s="23" t="s">
        <v>75</v>
      </c>
      <c r="R832" s="23" t="s">
        <v>75</v>
      </c>
      <c r="S832" s="23" t="s">
        <v>75</v>
      </c>
      <c r="T832" s="23" t="s">
        <v>75</v>
      </c>
      <c r="U832" s="23" t="s">
        <v>75</v>
      </c>
      <c r="V832" s="19">
        <v>1</v>
      </c>
      <c r="W832" s="19">
        <f t="shared" si="263"/>
        <v>0</v>
      </c>
      <c r="X832" s="19">
        <f t="shared" si="264"/>
        <v>0</v>
      </c>
      <c r="Y832" s="19">
        <f t="shared" si="265"/>
        <v>0</v>
      </c>
      <c r="Z832" s="19">
        <v>-1</v>
      </c>
      <c r="AA832" s="19">
        <v>-2</v>
      </c>
      <c r="AB832" s="19">
        <v>1</v>
      </c>
      <c r="AC832" s="26">
        <v>0</v>
      </c>
      <c r="AD832" s="19">
        <v>1</v>
      </c>
      <c r="AE832" s="26">
        <v>0</v>
      </c>
      <c r="AF832" s="26">
        <v>0</v>
      </c>
      <c r="AG832" s="19">
        <v>0</v>
      </c>
      <c r="AH832" s="19">
        <v>1</v>
      </c>
      <c r="AI832" s="26">
        <v>0</v>
      </c>
      <c r="AJ832" s="18" t="s">
        <v>76</v>
      </c>
      <c r="AK832" s="18" t="s">
        <v>77</v>
      </c>
      <c r="AL832" s="21" t="s">
        <v>1293</v>
      </c>
      <c r="AM832" s="19">
        <f>IF(AND(AN832=1,AO832=1),3,IF(AND(AN832=1,OR(AO832=0,AO832=-1)),1,IF(AND(OR(AN832=0,AN832=-1),AO832=1),2,IF(AND(AN832=0,AN832=-1),OR(AO832=0,AO832=-1),4))))</f>
        <v>2</v>
      </c>
      <c r="AN832" s="19">
        <v>0</v>
      </c>
      <c r="AO832" s="19">
        <v>1</v>
      </c>
      <c r="AP832" s="19">
        <v>1</v>
      </c>
      <c r="AQ832" s="19">
        <v>-1</v>
      </c>
      <c r="AR832" s="19">
        <v>1</v>
      </c>
      <c r="AS832" s="19">
        <v>0</v>
      </c>
      <c r="AT832" s="19">
        <v>0</v>
      </c>
      <c r="AU832" s="26">
        <f t="shared" si="266"/>
        <v>-1</v>
      </c>
      <c r="AV832" s="19">
        <v>0</v>
      </c>
      <c r="AW832" s="19">
        <v>0</v>
      </c>
      <c r="AX832" s="19">
        <v>0</v>
      </c>
      <c r="AY832" s="19">
        <v>0</v>
      </c>
      <c r="AZ832" s="19">
        <v>0</v>
      </c>
      <c r="BA832" s="19">
        <v>0</v>
      </c>
      <c r="BB832" s="19">
        <v>0</v>
      </c>
      <c r="BC832" s="19">
        <v>0</v>
      </c>
      <c r="BD832" s="28"/>
      <c r="BE832" s="20"/>
      <c r="BF832" s="20"/>
      <c r="BG832" s="20"/>
      <c r="BH832" s="20"/>
      <c r="BI832" s="20"/>
      <c r="BJ832" s="19">
        <v>1</v>
      </c>
      <c r="BK832" s="20"/>
      <c r="BL832" s="20"/>
      <c r="BM832" s="20"/>
      <c r="BN832" s="20"/>
      <c r="BO832" s="20"/>
    </row>
    <row r="833" spans="1:67" ht="365" hidden="1" x14ac:dyDescent="0.2">
      <c r="A833" s="17" t="s">
        <v>67</v>
      </c>
      <c r="B833" s="42"/>
      <c r="C833" s="64" t="s">
        <v>1767</v>
      </c>
      <c r="D833" s="18" t="s">
        <v>678</v>
      </c>
      <c r="E833" s="18" t="s">
        <v>70</v>
      </c>
      <c r="F833" s="19">
        <v>1</v>
      </c>
      <c r="G833" s="19">
        <v>0</v>
      </c>
      <c r="H833" s="19">
        <v>0</v>
      </c>
      <c r="I833" s="20"/>
      <c r="J833" s="44"/>
      <c r="K833" s="43"/>
      <c r="L833" s="21" t="s">
        <v>1768</v>
      </c>
      <c r="M833" s="25"/>
      <c r="N833" s="24">
        <f t="shared" si="262"/>
        <v>1999</v>
      </c>
      <c r="O833" s="25">
        <v>36480</v>
      </c>
      <c r="P833" s="23" t="s">
        <v>75</v>
      </c>
      <c r="Q833" s="23" t="s">
        <v>75</v>
      </c>
      <c r="R833" s="23" t="s">
        <v>75</v>
      </c>
      <c r="S833" s="23" t="s">
        <v>75</v>
      </c>
      <c r="T833" s="23" t="s">
        <v>75</v>
      </c>
      <c r="U833" s="23" t="s">
        <v>75</v>
      </c>
      <c r="V833" s="19">
        <v>1</v>
      </c>
      <c r="W833" s="19">
        <f t="shared" si="263"/>
        <v>0</v>
      </c>
      <c r="X833" s="19">
        <f t="shared" si="264"/>
        <v>0</v>
      </c>
      <c r="Y833" s="19">
        <f t="shared" si="265"/>
        <v>0</v>
      </c>
      <c r="Z833" s="19">
        <v>-1</v>
      </c>
      <c r="AA833" s="19">
        <v>-2</v>
      </c>
      <c r="AB833" s="19">
        <v>1</v>
      </c>
      <c r="AC833" s="19">
        <v>0</v>
      </c>
      <c r="AD833" s="19">
        <v>0</v>
      </c>
      <c r="AE833" s="19">
        <v>1</v>
      </c>
      <c r="AF833" s="19">
        <v>1</v>
      </c>
      <c r="AG833" s="19">
        <v>1</v>
      </c>
      <c r="AH833" s="26">
        <v>1</v>
      </c>
      <c r="AI833" s="26">
        <v>0</v>
      </c>
      <c r="AJ833" s="18" t="s">
        <v>87</v>
      </c>
      <c r="AK833" s="18" t="s">
        <v>77</v>
      </c>
      <c r="AL833" s="21" t="s">
        <v>1769</v>
      </c>
      <c r="AM833" s="19">
        <f>IF(AND(AN833=1,AO833=1),3,IF(AND(AN833=1,OR(AO833=0,AO833=-1)),1,IF(AND(OR(AN833=0,AN833=-1),AO833=1),2,IF(AND(AN833=0,AN833=-1),OR(AO833=0,AO833=-1),4))))</f>
        <v>1</v>
      </c>
      <c r="AN833" s="26">
        <v>1</v>
      </c>
      <c r="AO833" s="26">
        <v>-1</v>
      </c>
      <c r="AP833" s="26">
        <v>1</v>
      </c>
      <c r="AQ833" s="26">
        <v>1</v>
      </c>
      <c r="AR833" s="26">
        <v>1</v>
      </c>
      <c r="AS833" s="26">
        <v>0</v>
      </c>
      <c r="AT833" s="26">
        <v>0</v>
      </c>
      <c r="AU833" s="26">
        <f t="shared" si="266"/>
        <v>-1</v>
      </c>
      <c r="AV833" s="26">
        <v>0</v>
      </c>
      <c r="AW833" s="26">
        <v>0</v>
      </c>
      <c r="AX833" s="19">
        <v>0</v>
      </c>
      <c r="AY833" s="19">
        <v>0</v>
      </c>
      <c r="AZ833" s="26">
        <v>0</v>
      </c>
      <c r="BA833" s="26">
        <v>0</v>
      </c>
      <c r="BB833" s="26">
        <v>0</v>
      </c>
      <c r="BC833" s="26">
        <v>0</v>
      </c>
      <c r="BD833" s="63"/>
      <c r="BE833" s="20"/>
      <c r="BF833" s="20"/>
      <c r="BG833" s="20"/>
      <c r="BH833" s="18" t="s">
        <v>1770</v>
      </c>
      <c r="BI833" s="20"/>
      <c r="BJ833" s="26">
        <v>-1</v>
      </c>
      <c r="BK833" s="20"/>
      <c r="BL833" s="20"/>
      <c r="BM833" s="20"/>
      <c r="BN833" s="20"/>
      <c r="BO833" s="20"/>
    </row>
    <row r="834" spans="1:67" ht="32" hidden="1" x14ac:dyDescent="0.2">
      <c r="A834" s="17" t="s">
        <v>228</v>
      </c>
      <c r="B834" s="42"/>
      <c r="C834" s="64" t="s">
        <v>3426</v>
      </c>
      <c r="D834" s="18" t="s">
        <v>409</v>
      </c>
      <c r="E834" s="18" t="s">
        <v>154</v>
      </c>
      <c r="F834" s="19">
        <v>1</v>
      </c>
      <c r="G834" s="19">
        <v>0</v>
      </c>
      <c r="H834" s="20"/>
      <c r="I834" s="20"/>
      <c r="J834" s="21" t="s">
        <v>472</v>
      </c>
      <c r="K834" s="22" t="s">
        <v>3421</v>
      </c>
      <c r="L834" s="21" t="s">
        <v>3427</v>
      </c>
      <c r="M834" s="45"/>
      <c r="N834" s="24">
        <f t="shared" si="262"/>
        <v>1994</v>
      </c>
      <c r="O834" s="25">
        <v>34473</v>
      </c>
      <c r="P834" s="25">
        <v>34474</v>
      </c>
      <c r="Q834" s="25">
        <v>34542</v>
      </c>
      <c r="R834" s="25">
        <v>34473</v>
      </c>
      <c r="S834" s="25">
        <v>34608</v>
      </c>
      <c r="T834" s="649">
        <v>34850</v>
      </c>
      <c r="U834" s="25">
        <v>34850</v>
      </c>
      <c r="V834" s="26">
        <v>1</v>
      </c>
      <c r="W834" s="19">
        <f t="shared" si="263"/>
        <v>1</v>
      </c>
      <c r="X834" s="19">
        <f t="shared" si="264"/>
        <v>1</v>
      </c>
      <c r="Y834" s="19">
        <f t="shared" si="265"/>
        <v>1</v>
      </c>
      <c r="Z834" s="26">
        <v>0</v>
      </c>
      <c r="AA834" s="19">
        <v>-1</v>
      </c>
      <c r="AB834" s="26">
        <v>0</v>
      </c>
      <c r="AC834" s="26">
        <v>1</v>
      </c>
      <c r="AD834" s="26">
        <v>0</v>
      </c>
      <c r="AE834" s="26">
        <v>0</v>
      </c>
      <c r="AF834" s="26">
        <v>1</v>
      </c>
      <c r="AG834" s="19">
        <v>0</v>
      </c>
      <c r="AH834" s="26">
        <v>1</v>
      </c>
      <c r="AI834" s="26">
        <v>0</v>
      </c>
      <c r="AJ834" s="18" t="s">
        <v>97</v>
      </c>
      <c r="AK834" s="18" t="s">
        <v>77</v>
      </c>
      <c r="AL834" s="21" t="s">
        <v>3428</v>
      </c>
      <c r="AM834" s="19">
        <v>4</v>
      </c>
      <c r="AN834" s="26">
        <v>-1</v>
      </c>
      <c r="AO834" s="26">
        <v>0</v>
      </c>
      <c r="AP834" s="26">
        <v>0</v>
      </c>
      <c r="AQ834" s="26">
        <v>-1</v>
      </c>
      <c r="AR834" s="26">
        <v>1</v>
      </c>
      <c r="AS834" s="26">
        <v>0</v>
      </c>
      <c r="AT834" s="19">
        <v>-2</v>
      </c>
      <c r="AU834" s="26">
        <v>-3</v>
      </c>
      <c r="AV834" s="26">
        <v>0</v>
      </c>
      <c r="AW834" s="26">
        <v>0</v>
      </c>
      <c r="AX834" s="19">
        <v>0</v>
      </c>
      <c r="AY834" s="19">
        <v>0</v>
      </c>
      <c r="AZ834" s="26">
        <v>1</v>
      </c>
      <c r="BA834" s="26">
        <v>1</v>
      </c>
      <c r="BB834" s="26">
        <v>1</v>
      </c>
      <c r="BC834" s="26">
        <v>0</v>
      </c>
      <c r="BD834" s="28"/>
      <c r="BE834" s="18" t="s">
        <v>3429</v>
      </c>
      <c r="BF834" s="18" t="s">
        <v>3430</v>
      </c>
      <c r="BG834" s="20"/>
      <c r="BH834" s="18" t="s">
        <v>3431</v>
      </c>
      <c r="BI834" s="26"/>
      <c r="BJ834" s="26">
        <v>0</v>
      </c>
      <c r="BK834" s="20"/>
      <c r="BL834" s="20"/>
      <c r="BM834" s="20"/>
      <c r="BN834" s="20"/>
      <c r="BO834" s="26">
        <v>1</v>
      </c>
    </row>
    <row r="835" spans="1:67" ht="48" hidden="1" x14ac:dyDescent="0.2">
      <c r="A835" s="17" t="s">
        <v>220</v>
      </c>
      <c r="B835" s="17" t="s">
        <v>79</v>
      </c>
      <c r="C835" s="64" t="s">
        <v>2292</v>
      </c>
      <c r="D835" s="18" t="s">
        <v>409</v>
      </c>
      <c r="E835" s="18" t="s">
        <v>302</v>
      </c>
      <c r="F835" s="19">
        <v>1</v>
      </c>
      <c r="G835" s="19">
        <v>0</v>
      </c>
      <c r="H835" s="19">
        <v>0</v>
      </c>
      <c r="I835" s="20"/>
      <c r="J835" s="21" t="s">
        <v>472</v>
      </c>
      <c r="K835" s="22" t="s">
        <v>2293</v>
      </c>
      <c r="L835" s="21" t="s">
        <v>2294</v>
      </c>
      <c r="M835" s="25"/>
      <c r="N835" s="24">
        <f t="shared" si="262"/>
        <v>1994</v>
      </c>
      <c r="O835" s="25">
        <v>34335</v>
      </c>
      <c r="P835" s="23" t="s">
        <v>75</v>
      </c>
      <c r="Q835" s="25">
        <v>34645</v>
      </c>
      <c r="R835" s="25">
        <v>34377</v>
      </c>
      <c r="S835" s="23" t="s">
        <v>75</v>
      </c>
      <c r="T835" s="23" t="s">
        <v>75</v>
      </c>
      <c r="U835" s="23" t="s">
        <v>75</v>
      </c>
      <c r="V835" s="19">
        <v>1</v>
      </c>
      <c r="W835" s="19">
        <f t="shared" si="263"/>
        <v>1</v>
      </c>
      <c r="X835" s="19">
        <f t="shared" si="264"/>
        <v>0</v>
      </c>
      <c r="Y835" s="19">
        <f t="shared" si="265"/>
        <v>0</v>
      </c>
      <c r="Z835" s="19">
        <v>-1</v>
      </c>
      <c r="AA835" s="19">
        <v>-2</v>
      </c>
      <c r="AB835" s="19">
        <v>0</v>
      </c>
      <c r="AC835" s="19">
        <v>0</v>
      </c>
      <c r="AD835" s="19">
        <v>1</v>
      </c>
      <c r="AE835" s="19">
        <v>0</v>
      </c>
      <c r="AF835" s="19">
        <v>0</v>
      </c>
      <c r="AG835" s="19">
        <v>0</v>
      </c>
      <c r="AH835" s="26">
        <v>1</v>
      </c>
      <c r="AI835" s="26">
        <v>0</v>
      </c>
      <c r="AJ835" s="18" t="s">
        <v>97</v>
      </c>
      <c r="AK835" s="18" t="s">
        <v>77</v>
      </c>
      <c r="AL835" s="21" t="s">
        <v>2295</v>
      </c>
      <c r="AM835" s="19">
        <f>IF(AND(AN835=1,AO835=1),3,IF(AND(AN835=1,OR(AO835=0,AO835=-1)),1,IF(AND(OR(AN835=0,AN835=-1),AO835=1),2,IF(AND(AN835=0,AN835=-1),OR(AO835=0,AO835=-1),4))))</f>
        <v>1</v>
      </c>
      <c r="AN835" s="26">
        <v>1</v>
      </c>
      <c r="AO835" s="26">
        <v>0</v>
      </c>
      <c r="AP835" s="26">
        <v>1</v>
      </c>
      <c r="AQ835" s="26">
        <v>1</v>
      </c>
      <c r="AR835" s="26">
        <v>1</v>
      </c>
      <c r="AS835" s="26">
        <v>0</v>
      </c>
      <c r="AT835" s="19">
        <v>-2</v>
      </c>
      <c r="AU835" s="26">
        <v>-3</v>
      </c>
      <c r="AV835" s="26">
        <v>0</v>
      </c>
      <c r="AW835" s="26">
        <v>0</v>
      </c>
      <c r="AX835" s="19">
        <v>0</v>
      </c>
      <c r="AY835" s="19">
        <v>0</v>
      </c>
      <c r="AZ835" s="26">
        <v>1</v>
      </c>
      <c r="BA835" s="26">
        <v>1</v>
      </c>
      <c r="BB835" s="26">
        <v>-1</v>
      </c>
      <c r="BC835" s="26">
        <v>-1</v>
      </c>
      <c r="BD835" s="28"/>
      <c r="BE835" s="20"/>
      <c r="BF835" s="20"/>
      <c r="BG835" s="20"/>
      <c r="BH835" s="20"/>
      <c r="BI835" s="26">
        <v>1</v>
      </c>
      <c r="BJ835" s="26">
        <v>-1</v>
      </c>
      <c r="BK835" s="20"/>
      <c r="BL835" s="20"/>
      <c r="BM835" s="20"/>
      <c r="BN835" s="20"/>
      <c r="BO835" s="20"/>
    </row>
    <row r="836" spans="1:67" ht="395" hidden="1" x14ac:dyDescent="0.2">
      <c r="A836" s="29" t="s">
        <v>186</v>
      </c>
      <c r="B836" s="30"/>
      <c r="C836" s="97" t="s">
        <v>2549</v>
      </c>
      <c r="D836" s="31" t="s">
        <v>270</v>
      </c>
      <c r="E836" s="31" t="s">
        <v>92</v>
      </c>
      <c r="F836" s="32">
        <v>1</v>
      </c>
      <c r="G836" s="32">
        <v>3</v>
      </c>
      <c r="H836" s="19">
        <v>0</v>
      </c>
      <c r="I836" s="20"/>
      <c r="J836" s="34" t="s">
        <v>2490</v>
      </c>
      <c r="K836" s="35"/>
      <c r="L836" s="381" t="s">
        <v>2496</v>
      </c>
      <c r="M836" s="36" t="s">
        <v>2244</v>
      </c>
      <c r="N836" s="24">
        <f t="shared" si="262"/>
        <v>1997</v>
      </c>
      <c r="O836" s="37">
        <v>35628</v>
      </c>
      <c r="P836" s="37">
        <v>36466</v>
      </c>
      <c r="Q836" s="36" t="s">
        <v>75</v>
      </c>
      <c r="R836" s="36" t="s">
        <v>75</v>
      </c>
      <c r="S836" s="36" t="s">
        <v>75</v>
      </c>
      <c r="T836" s="36" t="s">
        <v>75</v>
      </c>
      <c r="U836" s="36" t="s">
        <v>75</v>
      </c>
      <c r="V836" s="32">
        <v>1</v>
      </c>
      <c r="W836" s="19">
        <f t="shared" si="263"/>
        <v>0</v>
      </c>
      <c r="X836" s="19">
        <f t="shared" si="264"/>
        <v>0</v>
      </c>
      <c r="Y836" s="19">
        <f t="shared" si="265"/>
        <v>0</v>
      </c>
      <c r="Z836" s="96">
        <v>-1</v>
      </c>
      <c r="AA836" s="96">
        <v>-2</v>
      </c>
      <c r="AB836" s="32">
        <v>1</v>
      </c>
      <c r="AC836" s="32">
        <v>1</v>
      </c>
      <c r="AD836" s="32">
        <v>0</v>
      </c>
      <c r="AE836" s="32">
        <v>0</v>
      </c>
      <c r="AF836" s="32">
        <v>1</v>
      </c>
      <c r="AG836" s="32">
        <v>1</v>
      </c>
      <c r="AH836" s="32">
        <v>1</v>
      </c>
      <c r="AI836" s="32">
        <v>1</v>
      </c>
      <c r="AJ836" s="31" t="s">
        <v>96</v>
      </c>
      <c r="AK836" s="31" t="s">
        <v>97</v>
      </c>
      <c r="AL836" s="34" t="s">
        <v>2493</v>
      </c>
      <c r="AM836" s="19">
        <f>IF(AND(AN836=1,AO836=1),3,IF(AND(AN836=1,OR(AO836=0,AO836=-1)),1,IF(AND(OR(AN836=0,AN836=-1),AO836=1),2,IF(AND(AN836=0,AN836=-1),OR(AO836=0,AO836=-1),4))))</f>
        <v>3</v>
      </c>
      <c r="AN836" s="32">
        <v>1</v>
      </c>
      <c r="AO836" s="32">
        <v>1</v>
      </c>
      <c r="AP836" s="32">
        <v>1</v>
      </c>
      <c r="AQ836" s="32">
        <v>1</v>
      </c>
      <c r="AR836" s="32">
        <v>1</v>
      </c>
      <c r="AS836" s="33"/>
      <c r="AT836" s="32">
        <v>0</v>
      </c>
      <c r="AU836" s="26">
        <f t="shared" ref="AU836:AU841" si="267">IF(BA836&lt;1,-1)</f>
        <v>-1</v>
      </c>
      <c r="AV836" s="32">
        <v>1</v>
      </c>
      <c r="AW836" s="32">
        <v>0</v>
      </c>
      <c r="AX836" s="32">
        <v>0</v>
      </c>
      <c r="AY836" s="19">
        <v>0</v>
      </c>
      <c r="AZ836" s="32">
        <v>0</v>
      </c>
      <c r="BA836" s="32">
        <v>0</v>
      </c>
      <c r="BB836" s="32">
        <v>0</v>
      </c>
      <c r="BC836" s="32">
        <v>0</v>
      </c>
      <c r="BD836" s="28"/>
      <c r="BE836" s="33"/>
      <c r="BF836" s="34" t="s">
        <v>2494</v>
      </c>
      <c r="BG836" s="33"/>
      <c r="BH836" s="33"/>
      <c r="BI836" s="32">
        <v>1</v>
      </c>
      <c r="BJ836" s="32">
        <v>1</v>
      </c>
      <c r="BK836" s="33"/>
      <c r="BL836" s="33"/>
      <c r="BM836" s="33"/>
      <c r="BN836" s="33"/>
      <c r="BO836" s="33"/>
    </row>
    <row r="837" spans="1:67" ht="112" hidden="1" x14ac:dyDescent="0.2">
      <c r="A837" s="17" t="s">
        <v>466</v>
      </c>
      <c r="B837" s="17" t="s">
        <v>593</v>
      </c>
      <c r="C837" s="64" t="s">
        <v>2173</v>
      </c>
      <c r="D837" s="18" t="s">
        <v>678</v>
      </c>
      <c r="E837" s="18" t="s">
        <v>92</v>
      </c>
      <c r="F837" s="19">
        <v>1</v>
      </c>
      <c r="G837" s="19">
        <v>1</v>
      </c>
      <c r="H837" s="19">
        <v>1</v>
      </c>
      <c r="I837" s="20"/>
      <c r="J837" s="21" t="s">
        <v>2164</v>
      </c>
      <c r="K837" s="46"/>
      <c r="L837" s="21" t="s">
        <v>2165</v>
      </c>
      <c r="M837" s="45"/>
      <c r="N837" s="24">
        <f t="shared" si="262"/>
        <v>2007</v>
      </c>
      <c r="O837" s="25">
        <v>39430</v>
      </c>
      <c r="P837" s="23" t="s">
        <v>75</v>
      </c>
      <c r="Q837" s="23" t="s">
        <v>75</v>
      </c>
      <c r="R837" s="23" t="s">
        <v>75</v>
      </c>
      <c r="S837" s="23" t="s">
        <v>75</v>
      </c>
      <c r="T837" s="23" t="s">
        <v>75</v>
      </c>
      <c r="U837" s="23" t="s">
        <v>75</v>
      </c>
      <c r="V837" s="19">
        <v>1</v>
      </c>
      <c r="W837" s="19">
        <f t="shared" si="263"/>
        <v>0</v>
      </c>
      <c r="X837" s="19">
        <f t="shared" si="264"/>
        <v>0</v>
      </c>
      <c r="Y837" s="19">
        <f t="shared" si="265"/>
        <v>0</v>
      </c>
      <c r="Z837" s="19">
        <v>-1</v>
      </c>
      <c r="AA837" s="19">
        <v>-2</v>
      </c>
      <c r="AB837" s="19">
        <v>1</v>
      </c>
      <c r="AC837" s="19">
        <v>1</v>
      </c>
      <c r="AD837" s="19">
        <v>0</v>
      </c>
      <c r="AE837" s="19">
        <v>0</v>
      </c>
      <c r="AF837" s="19">
        <v>1</v>
      </c>
      <c r="AG837" s="19">
        <v>1</v>
      </c>
      <c r="AH837" s="19">
        <v>1</v>
      </c>
      <c r="AI837" s="19">
        <v>1</v>
      </c>
      <c r="AJ837" s="18" t="s">
        <v>87</v>
      </c>
      <c r="AK837" s="18" t="s">
        <v>97</v>
      </c>
      <c r="AL837" s="21" t="s">
        <v>2166</v>
      </c>
      <c r="AM837" s="19">
        <f>IF(AND(AN837=1,AO837=1),3,IF(AND(AN837=1,OR(AO837=0,AO837=-1)),1,IF(AND(OR(AN837=0,AN837=-1),AO837=1),2,IF(AND(AN837=0,AN837=-1),OR(AO837=0,AO837=-1),4))))</f>
        <v>3</v>
      </c>
      <c r="AN837" s="19">
        <v>1</v>
      </c>
      <c r="AO837" s="19">
        <v>1</v>
      </c>
      <c r="AP837" s="19">
        <v>1</v>
      </c>
      <c r="AQ837" s="19">
        <v>1</v>
      </c>
      <c r="AR837" s="19">
        <v>1</v>
      </c>
      <c r="AS837" s="19">
        <v>0</v>
      </c>
      <c r="AT837" s="19">
        <v>0</v>
      </c>
      <c r="AU837" s="26">
        <f t="shared" si="267"/>
        <v>-1</v>
      </c>
      <c r="AV837" s="19">
        <v>0</v>
      </c>
      <c r="AW837" s="19">
        <v>0</v>
      </c>
      <c r="AX837" s="19">
        <v>0</v>
      </c>
      <c r="AY837" s="19">
        <v>0</v>
      </c>
      <c r="AZ837" s="19">
        <v>-1</v>
      </c>
      <c r="BA837" s="19">
        <v>-1</v>
      </c>
      <c r="BB837" s="19">
        <v>-1</v>
      </c>
      <c r="BC837" s="19">
        <v>-1</v>
      </c>
      <c r="BD837" s="28"/>
      <c r="BE837" s="20"/>
      <c r="BF837" s="20"/>
      <c r="BG837" s="20"/>
      <c r="BH837" s="20"/>
      <c r="BI837" s="20"/>
      <c r="BJ837" s="19">
        <v>1</v>
      </c>
      <c r="BK837" s="20"/>
      <c r="BL837" s="20"/>
      <c r="BM837" s="20"/>
      <c r="BN837" s="20"/>
      <c r="BO837" s="20"/>
    </row>
    <row r="838" spans="1:67" ht="64" hidden="1" x14ac:dyDescent="0.2">
      <c r="A838" s="29" t="s">
        <v>144</v>
      </c>
      <c r="B838" s="30"/>
      <c r="C838" s="97" t="s">
        <v>1207</v>
      </c>
      <c r="D838" s="31" t="s">
        <v>1199</v>
      </c>
      <c r="E838" s="31" t="s">
        <v>70</v>
      </c>
      <c r="F838" s="32">
        <v>1</v>
      </c>
      <c r="G838" s="19">
        <v>0</v>
      </c>
      <c r="H838" s="19">
        <v>0</v>
      </c>
      <c r="I838" s="20"/>
      <c r="J838" s="34" t="s">
        <v>1200</v>
      </c>
      <c r="K838" s="41" t="s">
        <v>1201</v>
      </c>
      <c r="L838" s="34" t="s">
        <v>1202</v>
      </c>
      <c r="M838" s="36" t="s">
        <v>1203</v>
      </c>
      <c r="N838" s="24">
        <f t="shared" si="262"/>
        <v>2001</v>
      </c>
      <c r="O838" s="37">
        <v>37243</v>
      </c>
      <c r="P838" s="36" t="s">
        <v>75</v>
      </c>
      <c r="Q838" s="36" t="s">
        <v>75</v>
      </c>
      <c r="R838" s="36" t="s">
        <v>75</v>
      </c>
      <c r="S838" s="36" t="s">
        <v>75</v>
      </c>
      <c r="T838" s="36" t="s">
        <v>75</v>
      </c>
      <c r="U838" s="36" t="s">
        <v>75</v>
      </c>
      <c r="V838" s="32">
        <v>1</v>
      </c>
      <c r="W838" s="19">
        <f t="shared" si="263"/>
        <v>0</v>
      </c>
      <c r="X838" s="19">
        <f t="shared" si="264"/>
        <v>0</v>
      </c>
      <c r="Y838" s="19">
        <f t="shared" si="265"/>
        <v>0</v>
      </c>
      <c r="Z838" s="32">
        <v>-1</v>
      </c>
      <c r="AA838" s="32">
        <v>-2</v>
      </c>
      <c r="AB838" s="32">
        <v>1</v>
      </c>
      <c r="AC838" s="32">
        <v>0</v>
      </c>
      <c r="AD838" s="32">
        <v>0</v>
      </c>
      <c r="AE838" s="32">
        <v>1</v>
      </c>
      <c r="AF838" s="32">
        <v>1</v>
      </c>
      <c r="AG838" s="32">
        <v>1</v>
      </c>
      <c r="AH838" s="40">
        <v>1</v>
      </c>
      <c r="AI838" s="32">
        <v>0</v>
      </c>
      <c r="AJ838" s="31" t="s">
        <v>372</v>
      </c>
      <c r="AK838" s="31" t="s">
        <v>77</v>
      </c>
      <c r="AL838" s="34" t="s">
        <v>1204</v>
      </c>
      <c r="AM838" s="19">
        <f>IF(AND(AN838=1,AO838=1),3,IF(AND(AN838=1,OR(AO838=0,AO838=-1)),1,IF(AND(OR(AN838=0,AN838=-1),AO838=1),2,IF(AND(AN838=0,AN838=-1),OR(AO838=0,AO838=-1),4))))</f>
        <v>3</v>
      </c>
      <c r="AN838" s="32">
        <v>1</v>
      </c>
      <c r="AO838" s="32">
        <v>1</v>
      </c>
      <c r="AP838" s="32">
        <v>1</v>
      </c>
      <c r="AQ838" s="32">
        <v>1</v>
      </c>
      <c r="AR838" s="32">
        <v>1</v>
      </c>
      <c r="AS838" s="32">
        <v>0</v>
      </c>
      <c r="AT838" s="19">
        <v>0</v>
      </c>
      <c r="AU838" s="26">
        <f t="shared" si="267"/>
        <v>-1</v>
      </c>
      <c r="AV838" s="19">
        <v>0</v>
      </c>
      <c r="AW838" s="32">
        <v>0</v>
      </c>
      <c r="AX838" s="32">
        <v>0</v>
      </c>
      <c r="AY838" s="19">
        <v>0</v>
      </c>
      <c r="AZ838" s="32">
        <v>-1</v>
      </c>
      <c r="BA838" s="32">
        <v>-1</v>
      </c>
      <c r="BB838" s="32">
        <v>-1</v>
      </c>
      <c r="BC838" s="32">
        <v>-1</v>
      </c>
      <c r="BD838" s="28"/>
      <c r="BE838" s="33"/>
      <c r="BF838" s="33"/>
      <c r="BG838" s="33"/>
      <c r="BH838" s="31" t="s">
        <v>1205</v>
      </c>
      <c r="BI838" s="33"/>
      <c r="BJ838" s="33"/>
      <c r="BK838" s="33"/>
      <c r="BL838" s="33"/>
      <c r="BM838" s="33"/>
      <c r="BN838" s="33"/>
      <c r="BO838" s="33"/>
    </row>
    <row r="839" spans="1:67" ht="64" hidden="1" x14ac:dyDescent="0.2">
      <c r="A839" s="29" t="s">
        <v>144</v>
      </c>
      <c r="B839" s="30"/>
      <c r="C839" s="97" t="s">
        <v>1208</v>
      </c>
      <c r="D839" s="31" t="s">
        <v>1199</v>
      </c>
      <c r="E839" s="31" t="s">
        <v>70</v>
      </c>
      <c r="F839" s="32">
        <v>1</v>
      </c>
      <c r="G839" s="19">
        <v>0</v>
      </c>
      <c r="H839" s="19">
        <v>0</v>
      </c>
      <c r="I839" s="20"/>
      <c r="J839" s="34" t="s">
        <v>1200</v>
      </c>
      <c r="K839" s="41" t="s">
        <v>1201</v>
      </c>
      <c r="L839" s="34" t="s">
        <v>1202</v>
      </c>
      <c r="M839" s="36" t="s">
        <v>1203</v>
      </c>
      <c r="N839" s="24">
        <f t="shared" si="262"/>
        <v>2001</v>
      </c>
      <c r="O839" s="37">
        <v>37243</v>
      </c>
      <c r="P839" s="36" t="s">
        <v>75</v>
      </c>
      <c r="Q839" s="36" t="s">
        <v>75</v>
      </c>
      <c r="R839" s="36" t="s">
        <v>75</v>
      </c>
      <c r="S839" s="36" t="s">
        <v>75</v>
      </c>
      <c r="T839" s="36" t="s">
        <v>75</v>
      </c>
      <c r="U839" s="36" t="s">
        <v>75</v>
      </c>
      <c r="V839" s="32">
        <v>1</v>
      </c>
      <c r="W839" s="19">
        <f t="shared" si="263"/>
        <v>0</v>
      </c>
      <c r="X839" s="19">
        <f t="shared" si="264"/>
        <v>0</v>
      </c>
      <c r="Y839" s="19">
        <f t="shared" si="265"/>
        <v>0</v>
      </c>
      <c r="Z839" s="32">
        <v>-1</v>
      </c>
      <c r="AA839" s="32">
        <v>-2</v>
      </c>
      <c r="AB839" s="32">
        <v>1</v>
      </c>
      <c r="AC839" s="32">
        <v>0</v>
      </c>
      <c r="AD839" s="32">
        <v>0</v>
      </c>
      <c r="AE839" s="32">
        <v>1</v>
      </c>
      <c r="AF839" s="32">
        <v>1</v>
      </c>
      <c r="AG839" s="32">
        <v>1</v>
      </c>
      <c r="AH839" s="40">
        <v>1</v>
      </c>
      <c r="AI839" s="32">
        <v>0</v>
      </c>
      <c r="AJ839" s="31" t="s">
        <v>372</v>
      </c>
      <c r="AK839" s="31" t="s">
        <v>77</v>
      </c>
      <c r="AL839" s="34" t="s">
        <v>1204</v>
      </c>
      <c r="AM839" s="19">
        <f>IF(AND(AN839=1,AO839=1),3,IF(AND(AN839=1,OR(AO839=0,AO839=-1)),1,IF(AND(OR(AN839=0,AN839=-1),AO839=1),2,IF(AND(AN839=0,AN839=-1),OR(AO839=0,AO839=-1),4))))</f>
        <v>3</v>
      </c>
      <c r="AN839" s="32">
        <v>1</v>
      </c>
      <c r="AO839" s="32">
        <v>1</v>
      </c>
      <c r="AP839" s="32">
        <v>1</v>
      </c>
      <c r="AQ839" s="32">
        <v>1</v>
      </c>
      <c r="AR839" s="32">
        <v>1</v>
      </c>
      <c r="AS839" s="32">
        <v>0</v>
      </c>
      <c r="AT839" s="19">
        <v>0</v>
      </c>
      <c r="AU839" s="26">
        <f t="shared" si="267"/>
        <v>-1</v>
      </c>
      <c r="AV839" s="19">
        <v>0</v>
      </c>
      <c r="AW839" s="32">
        <v>0</v>
      </c>
      <c r="AX839" s="32">
        <v>0</v>
      </c>
      <c r="AY839" s="19">
        <v>0</v>
      </c>
      <c r="AZ839" s="32">
        <v>-1</v>
      </c>
      <c r="BA839" s="32">
        <v>-1</v>
      </c>
      <c r="BB839" s="32">
        <v>-1</v>
      </c>
      <c r="BC839" s="32">
        <v>-1</v>
      </c>
      <c r="BD839" s="28"/>
      <c r="BE839" s="33"/>
      <c r="BF839" s="33"/>
      <c r="BG839" s="33"/>
      <c r="BH839" s="31" t="s">
        <v>1205</v>
      </c>
      <c r="BI839" s="33"/>
      <c r="BJ839" s="33"/>
      <c r="BK839" s="33"/>
      <c r="BL839" s="33"/>
      <c r="BM839" s="33"/>
      <c r="BN839" s="33"/>
      <c r="BO839" s="33"/>
    </row>
    <row r="840" spans="1:67" ht="272" hidden="1" x14ac:dyDescent="0.2">
      <c r="A840" s="18" t="s">
        <v>196</v>
      </c>
      <c r="B840" s="18" t="s">
        <v>197</v>
      </c>
      <c r="C840" s="21" t="s">
        <v>1034</v>
      </c>
      <c r="D840" s="18" t="s">
        <v>852</v>
      </c>
      <c r="E840" s="18" t="s">
        <v>302</v>
      </c>
      <c r="F840" s="19">
        <v>1</v>
      </c>
      <c r="G840" s="19">
        <v>1</v>
      </c>
      <c r="H840" s="19">
        <v>1</v>
      </c>
      <c r="I840" s="20"/>
      <c r="J840" s="44"/>
      <c r="K840" s="44"/>
      <c r="L840" s="21" t="s">
        <v>1032</v>
      </c>
      <c r="M840" s="20"/>
      <c r="N840" s="19">
        <f t="shared" si="262"/>
        <v>2016</v>
      </c>
      <c r="O840" s="82">
        <v>42548</v>
      </c>
      <c r="P840" s="18" t="s">
        <v>75</v>
      </c>
      <c r="Q840" s="18" t="s">
        <v>75</v>
      </c>
      <c r="R840" s="18" t="s">
        <v>75</v>
      </c>
      <c r="S840" s="18" t="s">
        <v>75</v>
      </c>
      <c r="T840" s="18" t="s">
        <v>75</v>
      </c>
      <c r="U840" s="18" t="s">
        <v>75</v>
      </c>
      <c r="V840" s="19">
        <v>1</v>
      </c>
      <c r="W840" s="19">
        <f t="shared" si="263"/>
        <v>0</v>
      </c>
      <c r="X840" s="19">
        <f t="shared" si="264"/>
        <v>0</v>
      </c>
      <c r="Y840" s="19">
        <f t="shared" si="265"/>
        <v>0</v>
      </c>
      <c r="Z840" s="19">
        <v>-1</v>
      </c>
      <c r="AA840" s="19">
        <v>-2</v>
      </c>
      <c r="AB840" s="19">
        <v>0</v>
      </c>
      <c r="AC840" s="19">
        <v>0</v>
      </c>
      <c r="AD840" s="19">
        <v>1</v>
      </c>
      <c r="AE840" s="19">
        <v>1</v>
      </c>
      <c r="AF840" s="19">
        <v>0</v>
      </c>
      <c r="AG840" s="19">
        <v>0</v>
      </c>
      <c r="AH840" s="19">
        <v>1</v>
      </c>
      <c r="AI840" s="19">
        <v>0</v>
      </c>
      <c r="AJ840" s="18" t="s">
        <v>134</v>
      </c>
      <c r="AK840" s="18" t="s">
        <v>77</v>
      </c>
      <c r="AL840" s="21" t="s">
        <v>1033</v>
      </c>
      <c r="AM840" s="19">
        <v>8</v>
      </c>
      <c r="AN840" s="19">
        <v>0</v>
      </c>
      <c r="AO840" s="19">
        <v>1</v>
      </c>
      <c r="AP840" s="19">
        <v>0</v>
      </c>
      <c r="AQ840" s="19">
        <v>1</v>
      </c>
      <c r="AR840" s="19">
        <v>1</v>
      </c>
      <c r="AS840" s="19">
        <v>-1</v>
      </c>
      <c r="AT840" s="19">
        <v>0</v>
      </c>
      <c r="AU840" s="26">
        <f t="shared" si="267"/>
        <v>-1</v>
      </c>
      <c r="AV840" s="19">
        <v>0</v>
      </c>
      <c r="AW840" s="19">
        <v>0</v>
      </c>
      <c r="AX840" s="19">
        <v>0</v>
      </c>
      <c r="AY840" s="19">
        <v>0</v>
      </c>
      <c r="AZ840" s="19">
        <v>0</v>
      </c>
      <c r="BA840" s="19">
        <v>0</v>
      </c>
      <c r="BB840" s="19">
        <v>0</v>
      </c>
      <c r="BC840" s="19">
        <v>0</v>
      </c>
      <c r="BD840" s="28"/>
      <c r="BE840" s="20"/>
      <c r="BF840" s="20"/>
      <c r="BG840" s="20"/>
      <c r="BH840" s="20"/>
      <c r="BI840" s="20"/>
      <c r="BJ840" s="19">
        <v>1</v>
      </c>
      <c r="BK840" s="20"/>
      <c r="BL840" s="20"/>
      <c r="BM840" s="20"/>
      <c r="BN840" s="20"/>
      <c r="BO840" s="20"/>
    </row>
    <row r="841" spans="1:67" ht="176" hidden="1" x14ac:dyDescent="0.2">
      <c r="A841" s="66" t="s">
        <v>151</v>
      </c>
      <c r="B841" s="67"/>
      <c r="C841" s="74" t="s">
        <v>905</v>
      </c>
      <c r="D841" s="61" t="s">
        <v>852</v>
      </c>
      <c r="E841" s="61" t="s">
        <v>210</v>
      </c>
      <c r="F841" s="62">
        <v>1</v>
      </c>
      <c r="G841" s="62">
        <v>1</v>
      </c>
      <c r="H841" s="62">
        <v>1</v>
      </c>
      <c r="I841" s="62">
        <v>0</v>
      </c>
      <c r="J841" s="69" t="s">
        <v>898</v>
      </c>
      <c r="K841" s="70" t="s">
        <v>899</v>
      </c>
      <c r="L841" s="69" t="s">
        <v>900</v>
      </c>
      <c r="M841" s="77"/>
      <c r="N841" s="71">
        <f t="shared" si="262"/>
        <v>2017</v>
      </c>
      <c r="O841" s="72">
        <v>42927</v>
      </c>
      <c r="P841" s="23" t="s">
        <v>75</v>
      </c>
      <c r="Q841" s="23" t="s">
        <v>75</v>
      </c>
      <c r="R841" s="23" t="s">
        <v>75</v>
      </c>
      <c r="S841" s="23" t="s">
        <v>75</v>
      </c>
      <c r="T841" s="23" t="s">
        <v>75</v>
      </c>
      <c r="U841" s="23" t="s">
        <v>75</v>
      </c>
      <c r="V841" s="26">
        <v>1</v>
      </c>
      <c r="W841" s="19">
        <f t="shared" si="263"/>
        <v>0</v>
      </c>
      <c r="X841" s="19">
        <f t="shared" si="264"/>
        <v>0</v>
      </c>
      <c r="Y841" s="19">
        <f t="shared" si="265"/>
        <v>0</v>
      </c>
      <c r="Z841" s="26">
        <v>-1</v>
      </c>
      <c r="AA841" s="19">
        <v>-2</v>
      </c>
      <c r="AB841" s="78">
        <v>0</v>
      </c>
      <c r="AC841" s="78">
        <v>1</v>
      </c>
      <c r="AD841" s="78">
        <v>1</v>
      </c>
      <c r="AE841" s="78">
        <v>1</v>
      </c>
      <c r="AF841" s="78">
        <v>0</v>
      </c>
      <c r="AG841" s="62">
        <v>0</v>
      </c>
      <c r="AH841" s="78">
        <v>-1</v>
      </c>
      <c r="AI841" s="78">
        <v>0</v>
      </c>
      <c r="AJ841" s="18" t="s">
        <v>134</v>
      </c>
      <c r="AK841" s="18" t="s">
        <v>139</v>
      </c>
      <c r="AL841" s="69" t="s">
        <v>901</v>
      </c>
      <c r="AM841" s="62">
        <v>4</v>
      </c>
      <c r="AN841" s="78">
        <v>0</v>
      </c>
      <c r="AO841" s="78">
        <v>0</v>
      </c>
      <c r="AP841" s="78">
        <v>-2</v>
      </c>
      <c r="AQ841" s="78">
        <v>-2</v>
      </c>
      <c r="AR841" s="78">
        <v>-2</v>
      </c>
      <c r="AS841" s="78">
        <v>0</v>
      </c>
      <c r="AT841" s="78">
        <v>0</v>
      </c>
      <c r="AU841" s="78">
        <f t="shared" si="267"/>
        <v>-1</v>
      </c>
      <c r="AV841" s="78">
        <v>0</v>
      </c>
      <c r="AW841" s="78">
        <v>0</v>
      </c>
      <c r="AX841" s="78">
        <v>0</v>
      </c>
      <c r="AY841" s="78">
        <v>0</v>
      </c>
      <c r="AZ841" s="78">
        <v>0</v>
      </c>
      <c r="BA841" s="78">
        <v>0</v>
      </c>
      <c r="BB841" s="78">
        <v>0</v>
      </c>
      <c r="BC841" s="78">
        <v>0</v>
      </c>
      <c r="BD841" s="68"/>
      <c r="BE841" s="68"/>
      <c r="BF841" s="68"/>
      <c r="BG841" s="68"/>
      <c r="BH841" s="78"/>
      <c r="BI841" s="78"/>
      <c r="BJ841" s="78"/>
      <c r="BK841" s="78"/>
      <c r="BL841" s="78"/>
      <c r="BM841" s="78"/>
      <c r="BN841" s="68"/>
      <c r="BO841" s="68"/>
    </row>
    <row r="842" spans="1:67" ht="192" hidden="1" x14ac:dyDescent="0.2">
      <c r="A842" s="99" t="s">
        <v>3386</v>
      </c>
      <c r="B842" s="99"/>
      <c r="C842" s="492" t="s">
        <v>3391</v>
      </c>
      <c r="D842" s="442" t="s">
        <v>3413</v>
      </c>
      <c r="E842" s="442" t="s">
        <v>270</v>
      </c>
      <c r="F842" s="65">
        <v>1</v>
      </c>
      <c r="G842" s="65">
        <v>1</v>
      </c>
      <c r="H842" s="65">
        <v>1</v>
      </c>
      <c r="I842" s="100"/>
      <c r="J842" s="394" t="s">
        <v>3385</v>
      </c>
      <c r="K842" s="102"/>
      <c r="L842" s="440" t="s">
        <v>3408</v>
      </c>
      <c r="M842" s="103">
        <v>1976</v>
      </c>
      <c r="N842" s="57">
        <v>2013</v>
      </c>
      <c r="O842" s="507">
        <v>41492</v>
      </c>
      <c r="P842" s="23" t="s">
        <v>75</v>
      </c>
      <c r="Q842" s="23" t="s">
        <v>75</v>
      </c>
      <c r="R842" s="23" t="s">
        <v>75</v>
      </c>
      <c r="S842" s="23" t="s">
        <v>75</v>
      </c>
      <c r="T842" s="23" t="s">
        <v>75</v>
      </c>
      <c r="U842" s="23" t="s">
        <v>75</v>
      </c>
      <c r="V842" s="19">
        <v>1</v>
      </c>
      <c r="W842" s="19">
        <v>0</v>
      </c>
      <c r="X842" s="19">
        <v>0</v>
      </c>
      <c r="Y842" s="19">
        <v>0</v>
      </c>
      <c r="Z842" s="19">
        <v>-1</v>
      </c>
      <c r="AA842" s="19">
        <v>-2</v>
      </c>
      <c r="AB842" s="442" t="s">
        <v>3602</v>
      </c>
      <c r="AC842" s="100">
        <v>1</v>
      </c>
      <c r="AD842" s="100">
        <v>0</v>
      </c>
      <c r="AE842" s="100">
        <v>1</v>
      </c>
      <c r="AF842" s="100">
        <v>0</v>
      </c>
      <c r="AG842" s="19">
        <v>1</v>
      </c>
      <c r="AH842" s="106">
        <v>0</v>
      </c>
      <c r="AI842" s="106">
        <v>0</v>
      </c>
      <c r="AJ842" s="442" t="s">
        <v>96</v>
      </c>
      <c r="AK842" s="442" t="s">
        <v>96</v>
      </c>
      <c r="AL842" s="392" t="s">
        <v>3614</v>
      </c>
      <c r="AM842" s="65">
        <v>3</v>
      </c>
      <c r="AN842" s="106">
        <v>1</v>
      </c>
      <c r="AO842" s="106">
        <v>1</v>
      </c>
      <c r="AP842" s="106">
        <v>1</v>
      </c>
      <c r="AQ842" s="106">
        <v>1</v>
      </c>
      <c r="AR842" s="106">
        <v>1</v>
      </c>
      <c r="AS842" s="106">
        <v>0</v>
      </c>
      <c r="AT842" s="68">
        <v>0</v>
      </c>
      <c r="AU842" s="26">
        <v>-1</v>
      </c>
      <c r="AV842" s="106">
        <v>-1</v>
      </c>
      <c r="AW842" s="106">
        <v>0</v>
      </c>
      <c r="AX842" s="106">
        <v>0</v>
      </c>
      <c r="AY842" s="19">
        <v>0</v>
      </c>
      <c r="AZ842" s="62">
        <v>0</v>
      </c>
      <c r="BA842" s="62">
        <v>0</v>
      </c>
      <c r="BB842" s="62">
        <v>0</v>
      </c>
      <c r="BC842" s="62">
        <v>0</v>
      </c>
      <c r="BD842" s="28"/>
      <c r="BE842" s="100"/>
      <c r="BF842" s="100"/>
      <c r="BG842" s="100"/>
      <c r="BH842" s="100"/>
      <c r="BI842" s="100"/>
      <c r="BJ842" s="106"/>
      <c r="BK842" s="100"/>
      <c r="BL842" s="100"/>
      <c r="BM842" s="100"/>
      <c r="BN842" s="100"/>
      <c r="BO842" s="100"/>
    </row>
    <row r="843" spans="1:67" ht="112" hidden="1" x14ac:dyDescent="0.2">
      <c r="A843" s="17" t="s">
        <v>140</v>
      </c>
      <c r="B843" s="42"/>
      <c r="C843" s="64" t="s">
        <v>830</v>
      </c>
      <c r="D843" s="18" t="s">
        <v>821</v>
      </c>
      <c r="E843" s="18" t="s">
        <v>92</v>
      </c>
      <c r="F843" s="19">
        <v>1</v>
      </c>
      <c r="G843" s="19">
        <v>0</v>
      </c>
      <c r="H843" s="19">
        <v>0</v>
      </c>
      <c r="I843" s="20"/>
      <c r="J843" s="21" t="s">
        <v>821</v>
      </c>
      <c r="K843" s="43"/>
      <c r="L843" s="21" t="s">
        <v>831</v>
      </c>
      <c r="M843" s="23" t="s">
        <v>823</v>
      </c>
      <c r="N843" s="24">
        <f t="shared" ref="N843:N855" si="268">YEAR(IF(AND(O843&lt;&gt;"NA",O843&lt;&gt;""),O843,IF(AND(P843&lt;&gt;"NA",P843&lt;&gt;""),P843,IF(AND(Q843&lt;&gt;"NA",Q843&lt;&gt;""),Q843,IF(AND(R843&lt;&gt;"NA",R843&lt;&gt;""),R843,S843)))))</f>
        <v>1999</v>
      </c>
      <c r="O843" s="25">
        <v>36496</v>
      </c>
      <c r="P843" s="25">
        <v>38905</v>
      </c>
      <c r="Q843" s="25">
        <v>39008</v>
      </c>
      <c r="R843" s="23" t="s">
        <v>75</v>
      </c>
      <c r="S843" s="23" t="s">
        <v>75</v>
      </c>
      <c r="T843" s="23" t="s">
        <v>75</v>
      </c>
      <c r="U843" s="23" t="s">
        <v>75</v>
      </c>
      <c r="V843" s="19">
        <v>1</v>
      </c>
      <c r="W843" s="19">
        <f t="shared" ref="W843:W881" si="269">IF(OR(AND(Q843&lt;&gt;"NA",Q843&lt;&gt;""),AND(S843&lt;&gt;"NA",S843&lt;&gt;""),AND(T843&lt;&gt;"NA",T843&lt;&gt;"")),1,0)</f>
        <v>1</v>
      </c>
      <c r="X843" s="19">
        <f t="shared" ref="X843:X881" si="270">IF(OR(AND(S843&lt;&gt;"NA",S843&lt;&gt;""),Y843=1),1,0)</f>
        <v>0</v>
      </c>
      <c r="Y843" s="19">
        <f t="shared" ref="Y843:Y881" si="271">IF(AND(T843&lt;&gt;"NA",T843&lt;&gt;""),1,0)</f>
        <v>0</v>
      </c>
      <c r="Z843" s="19">
        <v>-1</v>
      </c>
      <c r="AA843" s="19">
        <v>-2</v>
      </c>
      <c r="AB843" s="19">
        <v>1</v>
      </c>
      <c r="AC843" s="19">
        <v>1</v>
      </c>
      <c r="AD843" s="19">
        <v>0</v>
      </c>
      <c r="AE843" s="19">
        <v>0</v>
      </c>
      <c r="AF843" s="19">
        <v>1</v>
      </c>
      <c r="AG843" s="19">
        <v>1</v>
      </c>
      <c r="AH843" s="19">
        <v>1</v>
      </c>
      <c r="AI843" s="19">
        <v>1</v>
      </c>
      <c r="AJ843" s="18" t="s">
        <v>533</v>
      </c>
      <c r="AK843" s="18" t="s">
        <v>97</v>
      </c>
      <c r="AL843" s="21" t="s">
        <v>824</v>
      </c>
      <c r="AM843" s="19">
        <f>IF(AND(AN843=1,AO843=1),3,IF(AND(AN843=1,OR(AO843=0,AO843=-1)),1,IF(AND(OR(AN843=0,AN843=-1),AO843=1),2,IF(AND(AN843=0,AN843=-1),OR(AO843=0,AO843=-1),4))))</f>
        <v>3</v>
      </c>
      <c r="AN843" s="19">
        <v>1</v>
      </c>
      <c r="AO843" s="19">
        <v>1</v>
      </c>
      <c r="AP843" s="19">
        <v>1</v>
      </c>
      <c r="AQ843" s="19">
        <v>-1</v>
      </c>
      <c r="AR843" s="19">
        <v>-1</v>
      </c>
      <c r="AS843" s="19">
        <v>0</v>
      </c>
      <c r="AT843" s="19">
        <v>0</v>
      </c>
      <c r="AU843" s="26">
        <f t="shared" ref="AU843:AU852" si="272">IF(BA843&lt;1,-1)</f>
        <v>-1</v>
      </c>
      <c r="AV843" s="19">
        <v>1</v>
      </c>
      <c r="AW843" s="19">
        <v>0</v>
      </c>
      <c r="AX843" s="19">
        <v>0</v>
      </c>
      <c r="AY843" s="19">
        <v>0</v>
      </c>
      <c r="AZ843" s="19">
        <v>0</v>
      </c>
      <c r="BA843" s="19">
        <v>0</v>
      </c>
      <c r="BB843" s="19">
        <v>0</v>
      </c>
      <c r="BC843" s="19">
        <v>0</v>
      </c>
      <c r="BD843" s="28"/>
      <c r="BE843" s="20"/>
      <c r="BF843" s="20"/>
      <c r="BG843" s="20"/>
      <c r="BH843" s="20"/>
      <c r="BI843" s="20"/>
      <c r="BJ843" s="19">
        <v>1</v>
      </c>
      <c r="BK843" s="20"/>
      <c r="BL843" s="20"/>
      <c r="BM843" s="20"/>
      <c r="BN843" s="20"/>
      <c r="BO843" s="20"/>
    </row>
    <row r="844" spans="1:67" ht="380" hidden="1" x14ac:dyDescent="0.2">
      <c r="A844" s="18" t="s">
        <v>657</v>
      </c>
      <c r="B844" s="20"/>
      <c r="C844" s="21" t="s">
        <v>666</v>
      </c>
      <c r="D844" s="18" t="s">
        <v>132</v>
      </c>
      <c r="E844" s="18" t="s">
        <v>92</v>
      </c>
      <c r="F844" s="19">
        <v>1</v>
      </c>
      <c r="G844" s="19">
        <v>1</v>
      </c>
      <c r="H844" s="19">
        <v>1</v>
      </c>
      <c r="I844" s="20"/>
      <c r="J844" s="21" t="s">
        <v>659</v>
      </c>
      <c r="K844" s="21" t="s">
        <v>660</v>
      </c>
      <c r="L844" s="375" t="s">
        <v>3226</v>
      </c>
      <c r="M844" s="20"/>
      <c r="N844" s="19">
        <f t="shared" si="268"/>
        <v>2010</v>
      </c>
      <c r="O844" s="82">
        <v>40360</v>
      </c>
      <c r="P844" s="23" t="s">
        <v>75</v>
      </c>
      <c r="Q844" s="23" t="s">
        <v>75</v>
      </c>
      <c r="R844" s="23" t="s">
        <v>75</v>
      </c>
      <c r="S844" s="23" t="s">
        <v>75</v>
      </c>
      <c r="T844" s="23" t="s">
        <v>75</v>
      </c>
      <c r="U844" s="23" t="s">
        <v>75</v>
      </c>
      <c r="V844" s="19">
        <v>1</v>
      </c>
      <c r="W844" s="19">
        <f t="shared" si="269"/>
        <v>0</v>
      </c>
      <c r="X844" s="19">
        <f t="shared" si="270"/>
        <v>0</v>
      </c>
      <c r="Y844" s="19">
        <f t="shared" si="271"/>
        <v>0</v>
      </c>
      <c r="Z844" s="19">
        <v>-1</v>
      </c>
      <c r="AA844" s="19">
        <v>-2</v>
      </c>
      <c r="AB844" s="19">
        <v>0</v>
      </c>
      <c r="AC844" s="19">
        <v>0</v>
      </c>
      <c r="AD844" s="19">
        <v>1</v>
      </c>
      <c r="AE844" s="19">
        <v>0</v>
      </c>
      <c r="AF844" s="19">
        <v>0</v>
      </c>
      <c r="AG844" s="19">
        <v>1</v>
      </c>
      <c r="AH844" s="19">
        <v>1</v>
      </c>
      <c r="AI844" s="19">
        <v>0</v>
      </c>
      <c r="AJ844" s="18" t="s">
        <v>134</v>
      </c>
      <c r="AK844" s="18" t="s">
        <v>97</v>
      </c>
      <c r="AL844" s="21" t="s">
        <v>661</v>
      </c>
      <c r="AM844" s="65">
        <f>IF(AND(AN844=1,AO844=1),3,IF(AND(AN844=1,OR(AO844=0,AO844=-1)),1,IF(AND(OR(AN844=0,AN844=-1),AO844=1),2,IF(AND(AN844=0,AN844=-1),OR(AO844=0,AO844=-1),4))))</f>
        <v>1</v>
      </c>
      <c r="AN844" s="19">
        <v>1</v>
      </c>
      <c r="AO844" s="19">
        <v>0</v>
      </c>
      <c r="AP844" s="19">
        <v>0</v>
      </c>
      <c r="AQ844" s="19">
        <v>1</v>
      </c>
      <c r="AR844" s="19">
        <v>1</v>
      </c>
      <c r="AS844" s="19">
        <v>1</v>
      </c>
      <c r="AT844" s="19">
        <v>0</v>
      </c>
      <c r="AU844" s="26">
        <f t="shared" si="272"/>
        <v>-1</v>
      </c>
      <c r="AV844" s="19">
        <v>0</v>
      </c>
      <c r="AW844" s="19">
        <v>0</v>
      </c>
      <c r="AX844" s="19">
        <v>0</v>
      </c>
      <c r="AY844" s="19">
        <v>0</v>
      </c>
      <c r="AZ844" s="19">
        <v>0</v>
      </c>
      <c r="BA844" s="19">
        <v>0</v>
      </c>
      <c r="BB844" s="19">
        <v>0</v>
      </c>
      <c r="BC844" s="19">
        <v>0</v>
      </c>
      <c r="BD844" s="28"/>
      <c r="BE844" s="20"/>
      <c r="BF844" s="20"/>
      <c r="BG844" s="20"/>
      <c r="BH844" s="20"/>
      <c r="BI844" s="20"/>
      <c r="BJ844" s="19">
        <v>1</v>
      </c>
      <c r="BK844" s="20"/>
      <c r="BL844" s="20"/>
      <c r="BM844" s="20"/>
      <c r="BN844" s="20"/>
      <c r="BO844" s="20"/>
    </row>
    <row r="845" spans="1:67" ht="80" hidden="1" x14ac:dyDescent="0.2">
      <c r="A845" s="17" t="s">
        <v>657</v>
      </c>
      <c r="B845" s="17" t="s">
        <v>197</v>
      </c>
      <c r="C845" s="64" t="s">
        <v>857</v>
      </c>
      <c r="D845" s="18" t="s">
        <v>132</v>
      </c>
      <c r="E845" s="18" t="s">
        <v>852</v>
      </c>
      <c r="F845" s="19">
        <v>1</v>
      </c>
      <c r="G845" s="19">
        <v>1</v>
      </c>
      <c r="H845" s="19">
        <v>0</v>
      </c>
      <c r="I845" s="20"/>
      <c r="J845" s="21" t="s">
        <v>853</v>
      </c>
      <c r="K845" s="46"/>
      <c r="L845" s="21" t="s">
        <v>856</v>
      </c>
      <c r="M845" s="45"/>
      <c r="N845" s="24">
        <f t="shared" si="268"/>
        <v>2012</v>
      </c>
      <c r="O845" s="25">
        <v>41205</v>
      </c>
      <c r="P845" s="23" t="s">
        <v>75</v>
      </c>
      <c r="Q845" s="23" t="s">
        <v>75</v>
      </c>
      <c r="R845" s="23" t="s">
        <v>75</v>
      </c>
      <c r="S845" s="23" t="s">
        <v>75</v>
      </c>
      <c r="T845" s="23" t="s">
        <v>75</v>
      </c>
      <c r="U845" s="23" t="s">
        <v>75</v>
      </c>
      <c r="V845" s="19">
        <v>1</v>
      </c>
      <c r="W845" s="19">
        <f t="shared" si="269"/>
        <v>0</v>
      </c>
      <c r="X845" s="19">
        <f t="shared" si="270"/>
        <v>0</v>
      </c>
      <c r="Y845" s="19">
        <f t="shared" si="271"/>
        <v>0</v>
      </c>
      <c r="Z845" s="19">
        <v>-1</v>
      </c>
      <c r="AA845" s="19">
        <v>-2</v>
      </c>
      <c r="AB845" s="19">
        <v>0</v>
      </c>
      <c r="AC845" s="19">
        <v>0</v>
      </c>
      <c r="AD845" s="19">
        <v>0</v>
      </c>
      <c r="AE845" s="19">
        <v>1</v>
      </c>
      <c r="AF845" s="19">
        <v>1</v>
      </c>
      <c r="AG845" s="19">
        <v>1</v>
      </c>
      <c r="AH845" s="26">
        <v>-1</v>
      </c>
      <c r="AI845" s="26">
        <v>0</v>
      </c>
      <c r="AJ845" s="18" t="s">
        <v>134</v>
      </c>
      <c r="AK845" s="18" t="s">
        <v>134</v>
      </c>
      <c r="AL845" s="21" t="s">
        <v>854</v>
      </c>
      <c r="AM845" s="19">
        <f>IF(AND(AN845=1,AO845=1),3,IF(AND(AN845=1,OR(AO845=0,AO845=-1)),1,IF(AND(OR(AN845=0,AN845=-1),AO845=1),2,IF(AND(AN845=0,AN845=-1),OR(AO845=0,AO845=-1),4))))</f>
        <v>2</v>
      </c>
      <c r="AN845" s="19">
        <v>-1</v>
      </c>
      <c r="AO845" s="19">
        <v>1</v>
      </c>
      <c r="AP845" s="19">
        <v>-1</v>
      </c>
      <c r="AQ845" s="19">
        <v>-1</v>
      </c>
      <c r="AR845" s="19">
        <v>-1</v>
      </c>
      <c r="AS845" s="19">
        <v>1</v>
      </c>
      <c r="AT845" s="19">
        <v>0</v>
      </c>
      <c r="AU845" s="26">
        <f t="shared" si="272"/>
        <v>-1</v>
      </c>
      <c r="AV845" s="19">
        <v>0</v>
      </c>
      <c r="AW845" s="19">
        <v>0</v>
      </c>
      <c r="AX845" s="19">
        <v>0</v>
      </c>
      <c r="AY845" s="19">
        <v>0</v>
      </c>
      <c r="AZ845" s="19">
        <v>0</v>
      </c>
      <c r="BA845" s="19">
        <v>0</v>
      </c>
      <c r="BB845" s="19">
        <v>0</v>
      </c>
      <c r="BC845" s="19">
        <v>0</v>
      </c>
      <c r="BD845" s="28"/>
      <c r="BE845" s="20"/>
      <c r="BF845" s="20"/>
      <c r="BG845" s="20"/>
      <c r="BH845" s="20"/>
      <c r="BI845" s="20"/>
      <c r="BJ845" s="19">
        <v>-1</v>
      </c>
      <c r="BK845" s="20"/>
      <c r="BL845" s="20"/>
      <c r="BM845" s="20"/>
      <c r="BN845" s="20"/>
      <c r="BO845" s="20"/>
    </row>
    <row r="846" spans="1:67" ht="112" hidden="1" x14ac:dyDescent="0.2">
      <c r="A846" s="375" t="s">
        <v>3537</v>
      </c>
      <c r="B846" s="18" t="s">
        <v>1741</v>
      </c>
      <c r="C846" s="64" t="s">
        <v>3492</v>
      </c>
      <c r="D846" s="18" t="s">
        <v>124</v>
      </c>
      <c r="E846" s="18" t="s">
        <v>132</v>
      </c>
      <c r="F846" s="19">
        <v>1</v>
      </c>
      <c r="G846" s="19">
        <v>0</v>
      </c>
      <c r="H846" s="19">
        <v>0</v>
      </c>
      <c r="I846" s="20"/>
      <c r="J846" s="44"/>
      <c r="K846" s="43"/>
      <c r="L846" s="377" t="s">
        <v>3493</v>
      </c>
      <c r="M846" s="25"/>
      <c r="N846" s="24">
        <f t="shared" si="268"/>
        <v>1957</v>
      </c>
      <c r="O846" s="88">
        <v>20821</v>
      </c>
      <c r="P846" s="23" t="s">
        <v>75</v>
      </c>
      <c r="Q846" s="88">
        <v>21916</v>
      </c>
      <c r="R846" s="25">
        <v>22047</v>
      </c>
      <c r="S846" s="25">
        <v>22382</v>
      </c>
      <c r="T846" s="25">
        <v>22630</v>
      </c>
      <c r="U846" s="25">
        <v>22795</v>
      </c>
      <c r="V846" s="26">
        <v>1</v>
      </c>
      <c r="W846" s="19">
        <f t="shared" si="269"/>
        <v>1</v>
      </c>
      <c r="X846" s="19">
        <f t="shared" si="270"/>
        <v>1</v>
      </c>
      <c r="Y846" s="19">
        <f t="shared" si="271"/>
        <v>1</v>
      </c>
      <c r="Z846" s="26">
        <v>1</v>
      </c>
      <c r="AA846" s="19">
        <v>1</v>
      </c>
      <c r="AB846" s="26">
        <v>0</v>
      </c>
      <c r="AC846" s="26">
        <v>0</v>
      </c>
      <c r="AD846" s="26">
        <v>1</v>
      </c>
      <c r="AE846" s="26">
        <v>1</v>
      </c>
      <c r="AF846" s="26">
        <v>1</v>
      </c>
      <c r="AG846" s="19">
        <v>0</v>
      </c>
      <c r="AH846" s="26">
        <v>0</v>
      </c>
      <c r="AI846" s="26">
        <v>0</v>
      </c>
      <c r="AJ846" s="18" t="s">
        <v>128</v>
      </c>
      <c r="AK846" s="18" t="s">
        <v>134</v>
      </c>
      <c r="AL846" s="21" t="s">
        <v>3494</v>
      </c>
      <c r="AM846" s="19">
        <v>4</v>
      </c>
      <c r="AN846" s="19">
        <v>-2</v>
      </c>
      <c r="AO846" s="19">
        <v>-2</v>
      </c>
      <c r="AP846" s="19">
        <v>-2</v>
      </c>
      <c r="AQ846" s="19">
        <v>-2</v>
      </c>
      <c r="AR846" s="19">
        <v>-2</v>
      </c>
      <c r="AS846" s="19">
        <v>0</v>
      </c>
      <c r="AT846" s="19">
        <v>-2</v>
      </c>
      <c r="AU846" s="26">
        <f t="shared" si="272"/>
        <v>-1</v>
      </c>
      <c r="AV846" s="19">
        <v>0</v>
      </c>
      <c r="AW846" s="19">
        <v>0</v>
      </c>
      <c r="AX846" s="19">
        <v>0</v>
      </c>
      <c r="AY846" s="19">
        <v>0</v>
      </c>
      <c r="AZ846" s="19">
        <v>0</v>
      </c>
      <c r="BA846" s="19">
        <v>0</v>
      </c>
      <c r="BB846" s="19">
        <v>0</v>
      </c>
      <c r="BC846" s="19">
        <v>0</v>
      </c>
      <c r="BD846" s="28"/>
      <c r="BE846" s="20"/>
      <c r="BF846" s="26"/>
      <c r="BG846" s="26">
        <v>0</v>
      </c>
      <c r="BH846" s="26"/>
      <c r="BI846" s="20"/>
      <c r="BJ846" s="19">
        <v>-1</v>
      </c>
      <c r="BK846" s="26"/>
      <c r="BL846" s="26"/>
      <c r="BM846" s="26"/>
      <c r="BN846" s="20"/>
      <c r="BO846" s="20"/>
    </row>
    <row r="847" spans="1:67" ht="144" hidden="1" x14ac:dyDescent="0.2">
      <c r="A847" s="17" t="s">
        <v>253</v>
      </c>
      <c r="B847" s="42"/>
      <c r="C847" s="64" t="s">
        <v>969</v>
      </c>
      <c r="D847" s="18" t="s">
        <v>132</v>
      </c>
      <c r="E847" s="18" t="s">
        <v>92</v>
      </c>
      <c r="F847" s="19">
        <v>1</v>
      </c>
      <c r="G847" s="19">
        <v>0</v>
      </c>
      <c r="H847" s="19">
        <v>0</v>
      </c>
      <c r="I847" s="20"/>
      <c r="J847" s="21" t="s">
        <v>963</v>
      </c>
      <c r="K847" s="22" t="s">
        <v>964</v>
      </c>
      <c r="L847" s="21" t="s">
        <v>965</v>
      </c>
      <c r="M847" s="25">
        <v>37459</v>
      </c>
      <c r="N847" s="24">
        <f t="shared" si="268"/>
        <v>2008</v>
      </c>
      <c r="O847" s="25">
        <v>39623</v>
      </c>
      <c r="P847" s="23" t="s">
        <v>75</v>
      </c>
      <c r="Q847" s="23" t="s">
        <v>75</v>
      </c>
      <c r="R847" s="23" t="s">
        <v>75</v>
      </c>
      <c r="S847" s="23" t="s">
        <v>75</v>
      </c>
      <c r="T847" s="23" t="s">
        <v>75</v>
      </c>
      <c r="U847" s="23" t="s">
        <v>75</v>
      </c>
      <c r="V847" s="19">
        <v>1</v>
      </c>
      <c r="W847" s="19">
        <f t="shared" si="269"/>
        <v>0</v>
      </c>
      <c r="X847" s="19">
        <f t="shared" si="270"/>
        <v>0</v>
      </c>
      <c r="Y847" s="19">
        <f t="shared" si="271"/>
        <v>0</v>
      </c>
      <c r="Z847" s="19">
        <v>-1</v>
      </c>
      <c r="AA847" s="19">
        <v>-2</v>
      </c>
      <c r="AB847" s="19">
        <v>0</v>
      </c>
      <c r="AC847" s="19">
        <v>0</v>
      </c>
      <c r="AD847" s="19">
        <v>1</v>
      </c>
      <c r="AE847" s="19">
        <v>0</v>
      </c>
      <c r="AF847" s="19">
        <v>0</v>
      </c>
      <c r="AG847" s="19">
        <v>1</v>
      </c>
      <c r="AH847" s="19">
        <v>1</v>
      </c>
      <c r="AI847" s="26">
        <v>0</v>
      </c>
      <c r="AJ847" s="18" t="s">
        <v>134</v>
      </c>
      <c r="AK847" s="18" t="s">
        <v>97</v>
      </c>
      <c r="AL847" s="21" t="s">
        <v>966</v>
      </c>
      <c r="AM847" s="19">
        <f t="shared" ref="AM847:AM852" si="273">IF(AND(AN847=1,AO847=1),3,IF(AND(AN847=1,OR(AO847=0,AO847=-1)),1,IF(AND(OR(AN847=0,AN847=-1),AO847=1),2,IF(AND(AN847=0,AN847=-1),OR(AO847=0,AO847=-1),4))))</f>
        <v>3</v>
      </c>
      <c r="AN847" s="19">
        <v>1</v>
      </c>
      <c r="AO847" s="19">
        <v>1</v>
      </c>
      <c r="AP847" s="19">
        <v>1</v>
      </c>
      <c r="AQ847" s="19">
        <v>0</v>
      </c>
      <c r="AR847" s="19">
        <v>0</v>
      </c>
      <c r="AS847" s="19">
        <v>0</v>
      </c>
      <c r="AT847" s="19">
        <v>0</v>
      </c>
      <c r="AU847" s="26">
        <f t="shared" si="272"/>
        <v>-1</v>
      </c>
      <c r="AV847" s="19">
        <v>0</v>
      </c>
      <c r="AW847" s="19">
        <v>0</v>
      </c>
      <c r="AX847" s="19">
        <v>0</v>
      </c>
      <c r="AY847" s="19">
        <v>0</v>
      </c>
      <c r="AZ847" s="19">
        <v>0</v>
      </c>
      <c r="BA847" s="19">
        <v>0</v>
      </c>
      <c r="BB847" s="19">
        <v>0</v>
      </c>
      <c r="BC847" s="19">
        <v>0</v>
      </c>
      <c r="BD847" s="28"/>
      <c r="BE847" s="20"/>
      <c r="BF847" s="18" t="s">
        <v>967</v>
      </c>
      <c r="BG847" s="20"/>
      <c r="BH847" s="20"/>
      <c r="BI847" s="20"/>
      <c r="BJ847" s="19">
        <v>0</v>
      </c>
      <c r="BK847" s="20"/>
      <c r="BL847" s="20"/>
      <c r="BM847" s="20"/>
      <c r="BN847" s="20"/>
      <c r="BO847" s="20"/>
    </row>
    <row r="848" spans="1:67" ht="64" hidden="1" x14ac:dyDescent="0.2">
      <c r="A848" s="17" t="s">
        <v>228</v>
      </c>
      <c r="B848" s="42"/>
      <c r="C848" s="64" t="s">
        <v>969</v>
      </c>
      <c r="D848" s="18" t="s">
        <v>132</v>
      </c>
      <c r="E848" s="18" t="s">
        <v>852</v>
      </c>
      <c r="F848" s="19">
        <v>1</v>
      </c>
      <c r="G848" s="19">
        <v>0</v>
      </c>
      <c r="H848" s="19">
        <v>0</v>
      </c>
      <c r="I848" s="20"/>
      <c r="J848" s="21" t="s">
        <v>222</v>
      </c>
      <c r="K848" s="22" t="s">
        <v>1019</v>
      </c>
      <c r="L848" s="21" t="s">
        <v>1020</v>
      </c>
      <c r="M848" s="23" t="s">
        <v>1021</v>
      </c>
      <c r="N848" s="24">
        <f t="shared" si="268"/>
        <v>2009</v>
      </c>
      <c r="O848" s="25">
        <v>39842</v>
      </c>
      <c r="P848" s="23" t="s">
        <v>75</v>
      </c>
      <c r="Q848" s="23" t="s">
        <v>75</v>
      </c>
      <c r="R848" s="23" t="s">
        <v>75</v>
      </c>
      <c r="S848" s="23" t="s">
        <v>75</v>
      </c>
      <c r="T848" s="23" t="s">
        <v>75</v>
      </c>
      <c r="U848" s="23" t="s">
        <v>75</v>
      </c>
      <c r="V848" s="19">
        <v>1</v>
      </c>
      <c r="W848" s="19">
        <f t="shared" si="269"/>
        <v>0</v>
      </c>
      <c r="X848" s="19">
        <f t="shared" si="270"/>
        <v>0</v>
      </c>
      <c r="Y848" s="19">
        <f t="shared" si="271"/>
        <v>0</v>
      </c>
      <c r="Z848" s="19">
        <v>-1</v>
      </c>
      <c r="AA848" s="19">
        <v>-2</v>
      </c>
      <c r="AB848" s="19">
        <v>0</v>
      </c>
      <c r="AC848" s="19">
        <v>1</v>
      </c>
      <c r="AD848" s="19">
        <v>0</v>
      </c>
      <c r="AE848" s="19">
        <v>1</v>
      </c>
      <c r="AF848" s="19">
        <v>0</v>
      </c>
      <c r="AG848" s="19">
        <v>1</v>
      </c>
      <c r="AH848" s="26">
        <v>-1</v>
      </c>
      <c r="AI848" s="26">
        <v>-1</v>
      </c>
      <c r="AJ848" s="18" t="s">
        <v>134</v>
      </c>
      <c r="AK848" s="18" t="s">
        <v>134</v>
      </c>
      <c r="AL848" s="21" t="s">
        <v>1022</v>
      </c>
      <c r="AM848" s="19">
        <f t="shared" si="273"/>
        <v>2</v>
      </c>
      <c r="AN848" s="19">
        <v>0</v>
      </c>
      <c r="AO848" s="19">
        <v>1</v>
      </c>
      <c r="AP848" s="19">
        <v>0</v>
      </c>
      <c r="AQ848" s="19">
        <v>-1</v>
      </c>
      <c r="AR848" s="19">
        <v>1</v>
      </c>
      <c r="AS848" s="19">
        <v>0</v>
      </c>
      <c r="AT848" s="19">
        <v>0</v>
      </c>
      <c r="AU848" s="26">
        <f t="shared" si="272"/>
        <v>-1</v>
      </c>
      <c r="AV848" s="19">
        <v>0</v>
      </c>
      <c r="AW848" s="19">
        <v>0</v>
      </c>
      <c r="AX848" s="19">
        <v>0</v>
      </c>
      <c r="AY848" s="19">
        <v>0</v>
      </c>
      <c r="AZ848" s="19">
        <v>0</v>
      </c>
      <c r="BA848" s="19">
        <v>0</v>
      </c>
      <c r="BB848" s="19">
        <v>0</v>
      </c>
      <c r="BC848" s="19">
        <v>0</v>
      </c>
      <c r="BD848" s="28"/>
      <c r="BE848" s="20"/>
      <c r="BF848" s="20"/>
      <c r="BG848" s="20"/>
      <c r="BH848" s="18" t="s">
        <v>1023</v>
      </c>
      <c r="BI848" s="20"/>
      <c r="BJ848" s="19">
        <v>1</v>
      </c>
      <c r="BK848" s="20"/>
      <c r="BL848" s="20"/>
      <c r="BM848" s="20"/>
      <c r="BN848" s="20"/>
      <c r="BO848" s="20"/>
    </row>
    <row r="849" spans="1:67" ht="304" hidden="1" x14ac:dyDescent="0.2">
      <c r="A849" s="17" t="s">
        <v>466</v>
      </c>
      <c r="B849" s="17" t="s">
        <v>676</v>
      </c>
      <c r="C849" s="64" t="s">
        <v>1783</v>
      </c>
      <c r="D849" s="18" t="s">
        <v>678</v>
      </c>
      <c r="E849" s="18" t="s">
        <v>92</v>
      </c>
      <c r="F849" s="19">
        <v>1</v>
      </c>
      <c r="G849" s="19">
        <v>0</v>
      </c>
      <c r="H849" s="19">
        <v>1</v>
      </c>
      <c r="I849" s="20"/>
      <c r="J849" s="21" t="s">
        <v>1779</v>
      </c>
      <c r="K849" s="22" t="s">
        <v>1780</v>
      </c>
      <c r="L849" s="375" t="s">
        <v>3577</v>
      </c>
      <c r="M849" s="23" t="s">
        <v>1781</v>
      </c>
      <c r="N849" s="24">
        <f t="shared" si="268"/>
        <v>2006</v>
      </c>
      <c r="O849" s="25">
        <v>38974</v>
      </c>
      <c r="P849" s="25">
        <v>42103</v>
      </c>
      <c r="Q849" s="25">
        <v>42103</v>
      </c>
      <c r="R849" s="23" t="s">
        <v>75</v>
      </c>
      <c r="S849" s="23" t="s">
        <v>75</v>
      </c>
      <c r="T849" s="23" t="s">
        <v>75</v>
      </c>
      <c r="U849" s="23" t="s">
        <v>75</v>
      </c>
      <c r="V849" s="19">
        <v>1</v>
      </c>
      <c r="W849" s="19">
        <f t="shared" si="269"/>
        <v>1</v>
      </c>
      <c r="X849" s="19">
        <f t="shared" si="270"/>
        <v>0</v>
      </c>
      <c r="Y849" s="19">
        <f t="shared" si="271"/>
        <v>0</v>
      </c>
      <c r="Z849" s="19">
        <v>-1</v>
      </c>
      <c r="AA849" s="19">
        <v>-2</v>
      </c>
      <c r="AB849" s="19">
        <v>1</v>
      </c>
      <c r="AC849" s="19">
        <v>1</v>
      </c>
      <c r="AD849" s="19">
        <v>0</v>
      </c>
      <c r="AE849" s="19">
        <v>1</v>
      </c>
      <c r="AF849" s="19">
        <v>1</v>
      </c>
      <c r="AG849" s="19">
        <v>1</v>
      </c>
      <c r="AH849" s="19">
        <v>1</v>
      </c>
      <c r="AI849" s="19">
        <v>1</v>
      </c>
      <c r="AJ849" s="18" t="s">
        <v>87</v>
      </c>
      <c r="AK849" s="18" t="s">
        <v>97</v>
      </c>
      <c r="AL849" s="21" t="s">
        <v>1782</v>
      </c>
      <c r="AM849" s="19">
        <f t="shared" si="273"/>
        <v>3</v>
      </c>
      <c r="AN849" s="19">
        <v>1</v>
      </c>
      <c r="AO849" s="19">
        <v>1</v>
      </c>
      <c r="AP849" s="19">
        <v>1</v>
      </c>
      <c r="AQ849" s="19">
        <v>1</v>
      </c>
      <c r="AR849" s="19">
        <v>1</v>
      </c>
      <c r="AS849" s="19">
        <v>0</v>
      </c>
      <c r="AT849" s="19">
        <v>0</v>
      </c>
      <c r="AU849" s="26">
        <f t="shared" si="272"/>
        <v>-1</v>
      </c>
      <c r="AV849" s="19">
        <v>0</v>
      </c>
      <c r="AW849" s="19">
        <v>0</v>
      </c>
      <c r="AX849" s="19">
        <v>0</v>
      </c>
      <c r="AY849" s="19">
        <v>0</v>
      </c>
      <c r="AZ849" s="19">
        <v>0</v>
      </c>
      <c r="BA849" s="19">
        <v>0</v>
      </c>
      <c r="BB849" s="19">
        <v>0</v>
      </c>
      <c r="BC849" s="19">
        <v>0</v>
      </c>
      <c r="BD849" s="28"/>
      <c r="BE849" s="20"/>
      <c r="BF849" s="20"/>
      <c r="BG849" s="20"/>
      <c r="BH849" s="20"/>
      <c r="BI849" s="20"/>
      <c r="BJ849" s="19">
        <v>1</v>
      </c>
      <c r="BK849" s="20"/>
      <c r="BL849" s="20"/>
      <c r="BM849" s="20"/>
      <c r="BN849" s="20"/>
      <c r="BO849" s="20"/>
    </row>
    <row r="850" spans="1:67" ht="112" hidden="1" x14ac:dyDescent="0.2">
      <c r="A850" s="17" t="s">
        <v>466</v>
      </c>
      <c r="B850" s="17" t="s">
        <v>593</v>
      </c>
      <c r="C850" s="64" t="s">
        <v>2174</v>
      </c>
      <c r="D850" s="18" t="s">
        <v>678</v>
      </c>
      <c r="E850" s="18" t="s">
        <v>92</v>
      </c>
      <c r="F850" s="19">
        <v>1</v>
      </c>
      <c r="G850" s="19">
        <v>1</v>
      </c>
      <c r="H850" s="19">
        <v>1</v>
      </c>
      <c r="I850" s="20"/>
      <c r="J850" s="21" t="s">
        <v>2164</v>
      </c>
      <c r="K850" s="46"/>
      <c r="L850" s="21" t="s">
        <v>2165</v>
      </c>
      <c r="M850" s="45"/>
      <c r="N850" s="24">
        <f t="shared" si="268"/>
        <v>2007</v>
      </c>
      <c r="O850" s="25">
        <v>39430</v>
      </c>
      <c r="P850" s="23" t="s">
        <v>75</v>
      </c>
      <c r="Q850" s="23" t="s">
        <v>75</v>
      </c>
      <c r="R850" s="23" t="s">
        <v>75</v>
      </c>
      <c r="S850" s="23" t="s">
        <v>75</v>
      </c>
      <c r="T850" s="23" t="s">
        <v>75</v>
      </c>
      <c r="U850" s="23" t="s">
        <v>75</v>
      </c>
      <c r="V850" s="19">
        <v>1</v>
      </c>
      <c r="W850" s="19">
        <f t="shared" si="269"/>
        <v>0</v>
      </c>
      <c r="X850" s="19">
        <f t="shared" si="270"/>
        <v>0</v>
      </c>
      <c r="Y850" s="19">
        <f t="shared" si="271"/>
        <v>0</v>
      </c>
      <c r="Z850" s="19">
        <v>-1</v>
      </c>
      <c r="AA850" s="19">
        <v>-2</v>
      </c>
      <c r="AB850" s="19">
        <v>1</v>
      </c>
      <c r="AC850" s="19">
        <v>1</v>
      </c>
      <c r="AD850" s="19">
        <v>0</v>
      </c>
      <c r="AE850" s="19">
        <v>0</v>
      </c>
      <c r="AF850" s="19">
        <v>1</v>
      </c>
      <c r="AG850" s="19">
        <v>1</v>
      </c>
      <c r="AH850" s="19">
        <v>1</v>
      </c>
      <c r="AI850" s="19">
        <v>1</v>
      </c>
      <c r="AJ850" s="18" t="s">
        <v>87</v>
      </c>
      <c r="AK850" s="18" t="s">
        <v>97</v>
      </c>
      <c r="AL850" s="21" t="s">
        <v>2166</v>
      </c>
      <c r="AM850" s="19">
        <f t="shared" si="273"/>
        <v>3</v>
      </c>
      <c r="AN850" s="19">
        <v>1</v>
      </c>
      <c r="AO850" s="19">
        <v>1</v>
      </c>
      <c r="AP850" s="19">
        <v>1</v>
      </c>
      <c r="AQ850" s="19">
        <v>1</v>
      </c>
      <c r="AR850" s="19">
        <v>1</v>
      </c>
      <c r="AS850" s="19">
        <v>0</v>
      </c>
      <c r="AT850" s="19">
        <v>0</v>
      </c>
      <c r="AU850" s="26">
        <f t="shared" si="272"/>
        <v>-1</v>
      </c>
      <c r="AV850" s="19">
        <v>0</v>
      </c>
      <c r="AW850" s="19">
        <v>0</v>
      </c>
      <c r="AX850" s="19">
        <v>0</v>
      </c>
      <c r="AY850" s="19">
        <v>0</v>
      </c>
      <c r="AZ850" s="19">
        <v>-1</v>
      </c>
      <c r="BA850" s="19">
        <v>-1</v>
      </c>
      <c r="BB850" s="19">
        <v>-1</v>
      </c>
      <c r="BC850" s="19">
        <v>-1</v>
      </c>
      <c r="BD850" s="28"/>
      <c r="BE850" s="20"/>
      <c r="BF850" s="20"/>
      <c r="BG850" s="20"/>
      <c r="BH850" s="20"/>
      <c r="BI850" s="20"/>
      <c r="BJ850" s="19">
        <v>1</v>
      </c>
      <c r="BK850" s="20"/>
      <c r="BL850" s="20"/>
      <c r="BM850" s="20"/>
      <c r="BN850" s="20"/>
      <c r="BO850" s="20"/>
    </row>
    <row r="851" spans="1:67" ht="380" hidden="1" x14ac:dyDescent="0.2">
      <c r="A851" s="18" t="s">
        <v>657</v>
      </c>
      <c r="B851" s="20"/>
      <c r="C851" s="21" t="s">
        <v>664</v>
      </c>
      <c r="D851" s="18" t="s">
        <v>132</v>
      </c>
      <c r="E851" s="18" t="s">
        <v>92</v>
      </c>
      <c r="F851" s="19">
        <v>1</v>
      </c>
      <c r="G851" s="19">
        <v>1</v>
      </c>
      <c r="H851" s="19">
        <v>1</v>
      </c>
      <c r="I851" s="20"/>
      <c r="J851" s="21" t="s">
        <v>659</v>
      </c>
      <c r="K851" s="21" t="s">
        <v>660</v>
      </c>
      <c r="L851" s="375" t="s">
        <v>3226</v>
      </c>
      <c r="M851" s="20"/>
      <c r="N851" s="19">
        <f t="shared" si="268"/>
        <v>2010</v>
      </c>
      <c r="O851" s="82">
        <v>40360</v>
      </c>
      <c r="P851" s="23" t="s">
        <v>75</v>
      </c>
      <c r="Q851" s="23" t="s">
        <v>75</v>
      </c>
      <c r="R851" s="23" t="s">
        <v>75</v>
      </c>
      <c r="S851" s="23" t="s">
        <v>75</v>
      </c>
      <c r="T851" s="23" t="s">
        <v>75</v>
      </c>
      <c r="U851" s="23" t="s">
        <v>75</v>
      </c>
      <c r="V851" s="19">
        <v>1</v>
      </c>
      <c r="W851" s="19">
        <f t="shared" si="269"/>
        <v>0</v>
      </c>
      <c r="X851" s="19">
        <f t="shared" si="270"/>
        <v>0</v>
      </c>
      <c r="Y851" s="19">
        <f t="shared" si="271"/>
        <v>0</v>
      </c>
      <c r="Z851" s="19">
        <v>-1</v>
      </c>
      <c r="AA851" s="19">
        <v>-2</v>
      </c>
      <c r="AB851" s="19">
        <v>0</v>
      </c>
      <c r="AC851" s="19">
        <v>0</v>
      </c>
      <c r="AD851" s="19">
        <v>1</v>
      </c>
      <c r="AE851" s="19">
        <v>0</v>
      </c>
      <c r="AF851" s="19">
        <v>0</v>
      </c>
      <c r="AG851" s="19">
        <v>1</v>
      </c>
      <c r="AH851" s="19">
        <v>1</v>
      </c>
      <c r="AI851" s="19">
        <v>0</v>
      </c>
      <c r="AJ851" s="18" t="s">
        <v>134</v>
      </c>
      <c r="AK851" s="18" t="s">
        <v>97</v>
      </c>
      <c r="AL851" s="21" t="s">
        <v>661</v>
      </c>
      <c r="AM851" s="65">
        <f t="shared" si="273"/>
        <v>1</v>
      </c>
      <c r="AN851" s="19">
        <v>1</v>
      </c>
      <c r="AO851" s="19">
        <v>0</v>
      </c>
      <c r="AP851" s="19">
        <v>0</v>
      </c>
      <c r="AQ851" s="19">
        <v>1</v>
      </c>
      <c r="AR851" s="19">
        <v>1</v>
      </c>
      <c r="AS851" s="19">
        <v>-1</v>
      </c>
      <c r="AT851" s="19">
        <v>0</v>
      </c>
      <c r="AU851" s="26">
        <f t="shared" si="272"/>
        <v>-1</v>
      </c>
      <c r="AV851" s="19">
        <v>0</v>
      </c>
      <c r="AW851" s="19">
        <v>0</v>
      </c>
      <c r="AX851" s="19">
        <v>0</v>
      </c>
      <c r="AY851" s="19">
        <v>0</v>
      </c>
      <c r="AZ851" s="19">
        <v>0</v>
      </c>
      <c r="BA851" s="19">
        <v>0</v>
      </c>
      <c r="BB851" s="19">
        <v>0</v>
      </c>
      <c r="BC851" s="19">
        <v>0</v>
      </c>
      <c r="BD851" s="28"/>
      <c r="BE851" s="20"/>
      <c r="BF851" s="20"/>
      <c r="BG851" s="20"/>
      <c r="BH851" s="20"/>
      <c r="BI851" s="20"/>
      <c r="BJ851" s="19">
        <v>1</v>
      </c>
      <c r="BK851" s="20"/>
      <c r="BL851" s="20"/>
      <c r="BM851" s="20"/>
      <c r="BN851" s="20"/>
      <c r="BO851" s="20"/>
    </row>
    <row r="852" spans="1:67" ht="32" hidden="1" x14ac:dyDescent="0.2">
      <c r="A852" s="17" t="s">
        <v>67</v>
      </c>
      <c r="B852" s="42"/>
      <c r="C852" s="64" t="s">
        <v>2787</v>
      </c>
      <c r="D852" s="18" t="s">
        <v>2788</v>
      </c>
      <c r="E852" s="18" t="s">
        <v>70</v>
      </c>
      <c r="F852" s="19">
        <v>1</v>
      </c>
      <c r="G852" s="19">
        <v>1</v>
      </c>
      <c r="H852" s="19">
        <v>0</v>
      </c>
      <c r="I852" s="20"/>
      <c r="J852" s="21" t="s">
        <v>2789</v>
      </c>
      <c r="K852" s="22" t="s">
        <v>2790</v>
      </c>
      <c r="L852" s="377" t="s">
        <v>2791</v>
      </c>
      <c r="M852" s="24">
        <v>1982</v>
      </c>
      <c r="N852" s="24">
        <f t="shared" si="268"/>
        <v>2001</v>
      </c>
      <c r="O852" s="25">
        <v>36892</v>
      </c>
      <c r="P852" s="25"/>
      <c r="Q852" s="25"/>
      <c r="R852" s="18" t="s">
        <v>75</v>
      </c>
      <c r="S852" s="18" t="s">
        <v>75</v>
      </c>
      <c r="T852" s="18" t="s">
        <v>75</v>
      </c>
      <c r="U852" s="18" t="s">
        <v>75</v>
      </c>
      <c r="V852" s="19">
        <v>1</v>
      </c>
      <c r="W852" s="19">
        <f t="shared" si="269"/>
        <v>0</v>
      </c>
      <c r="X852" s="19">
        <f t="shared" si="270"/>
        <v>0</v>
      </c>
      <c r="Y852" s="19">
        <f t="shared" si="271"/>
        <v>0</v>
      </c>
      <c r="Z852" s="19">
        <v>-1</v>
      </c>
      <c r="AA852" s="19">
        <v>-2</v>
      </c>
      <c r="AB852" s="19">
        <v>0</v>
      </c>
      <c r="AC852" s="19">
        <v>1</v>
      </c>
      <c r="AD852" s="19">
        <v>1</v>
      </c>
      <c r="AE852" s="19">
        <v>1</v>
      </c>
      <c r="AF852" s="19">
        <v>0</v>
      </c>
      <c r="AG852" s="19">
        <v>1</v>
      </c>
      <c r="AH852" s="26">
        <v>1</v>
      </c>
      <c r="AI852" s="26">
        <v>0</v>
      </c>
      <c r="AJ852" s="18" t="s">
        <v>134</v>
      </c>
      <c r="AK852" s="18" t="s">
        <v>77</v>
      </c>
      <c r="AL852" s="21" t="s">
        <v>2792</v>
      </c>
      <c r="AM852" s="19">
        <f t="shared" si="273"/>
        <v>3</v>
      </c>
      <c r="AN852" s="26">
        <v>1</v>
      </c>
      <c r="AO852" s="26">
        <v>1</v>
      </c>
      <c r="AP852" s="26">
        <v>1</v>
      </c>
      <c r="AQ852" s="26">
        <v>1</v>
      </c>
      <c r="AR852" s="26">
        <v>1</v>
      </c>
      <c r="AS852" s="26">
        <v>0</v>
      </c>
      <c r="AT852" s="26">
        <v>0</v>
      </c>
      <c r="AU852" s="26">
        <f t="shared" si="272"/>
        <v>-1</v>
      </c>
      <c r="AV852" s="26">
        <v>1</v>
      </c>
      <c r="AW852" s="26">
        <v>0</v>
      </c>
      <c r="AX852" s="19">
        <v>0</v>
      </c>
      <c r="AY852" s="19">
        <v>0</v>
      </c>
      <c r="AZ852" s="26">
        <v>0</v>
      </c>
      <c r="BA852" s="26">
        <v>0</v>
      </c>
      <c r="BB852" s="26">
        <v>0</v>
      </c>
      <c r="BC852" s="26">
        <v>0</v>
      </c>
      <c r="BD852" s="28"/>
      <c r="BE852" s="20"/>
      <c r="BF852" s="18" t="s">
        <v>2793</v>
      </c>
      <c r="BG852" s="20"/>
      <c r="BH852" s="18" t="s">
        <v>2794</v>
      </c>
      <c r="BI852" s="20"/>
      <c r="BJ852" s="26">
        <v>1</v>
      </c>
      <c r="BK852" s="20"/>
      <c r="BL852" s="20"/>
      <c r="BM852" s="20"/>
      <c r="BN852" s="20"/>
      <c r="BO852" s="20"/>
    </row>
    <row r="853" spans="1:67" ht="112" hidden="1" x14ac:dyDescent="0.2">
      <c r="A853" s="17" t="s">
        <v>248</v>
      </c>
      <c r="B853" s="42"/>
      <c r="C853" s="64" t="s">
        <v>1742</v>
      </c>
      <c r="D853" s="18" t="s">
        <v>182</v>
      </c>
      <c r="E853" s="18" t="s">
        <v>70</v>
      </c>
      <c r="F853" s="19">
        <v>1</v>
      </c>
      <c r="G853" s="19">
        <v>0</v>
      </c>
      <c r="H853" s="19">
        <v>0</v>
      </c>
      <c r="I853" s="20"/>
      <c r="J853" s="44"/>
      <c r="K853" s="22" t="s">
        <v>1743</v>
      </c>
      <c r="L853" s="21" t="s">
        <v>1744</v>
      </c>
      <c r="M853" s="24">
        <v>1994</v>
      </c>
      <c r="N853" s="24">
        <f t="shared" si="268"/>
        <v>1995</v>
      </c>
      <c r="O853" s="25">
        <v>34731</v>
      </c>
      <c r="P853" s="25">
        <v>34878</v>
      </c>
      <c r="Q853" s="23" t="s">
        <v>75</v>
      </c>
      <c r="R853" s="25">
        <v>34878</v>
      </c>
      <c r="S853" s="23" t="s">
        <v>75</v>
      </c>
      <c r="T853" s="23" t="s">
        <v>75</v>
      </c>
      <c r="U853" s="23" t="s">
        <v>75</v>
      </c>
      <c r="V853" s="19">
        <v>1</v>
      </c>
      <c r="W853" s="19">
        <f t="shared" si="269"/>
        <v>0</v>
      </c>
      <c r="X853" s="19">
        <f t="shared" si="270"/>
        <v>0</v>
      </c>
      <c r="Y853" s="19">
        <f t="shared" si="271"/>
        <v>0</v>
      </c>
      <c r="Z853" s="19">
        <v>-1</v>
      </c>
      <c r="AA853" s="19">
        <v>-2</v>
      </c>
      <c r="AB853" s="19">
        <v>0</v>
      </c>
      <c r="AC853" s="19">
        <v>0</v>
      </c>
      <c r="AD853" s="19">
        <v>0</v>
      </c>
      <c r="AE853" s="19">
        <v>0</v>
      </c>
      <c r="AF853" s="19">
        <v>0</v>
      </c>
      <c r="AG853" s="26">
        <v>1</v>
      </c>
      <c r="AH853" s="26">
        <v>1</v>
      </c>
      <c r="AI853" s="26">
        <v>1</v>
      </c>
      <c r="AJ853" s="18" t="s">
        <v>185</v>
      </c>
      <c r="AK853" s="18" t="s">
        <v>77</v>
      </c>
      <c r="AL853" s="21" t="s">
        <v>1745</v>
      </c>
      <c r="AM853" s="19">
        <v>4</v>
      </c>
      <c r="AN853" s="19">
        <v>0</v>
      </c>
      <c r="AO853" s="19">
        <v>0</v>
      </c>
      <c r="AP853" s="19">
        <v>0</v>
      </c>
      <c r="AQ853" s="19">
        <v>0</v>
      </c>
      <c r="AR853" s="19">
        <v>0</v>
      </c>
      <c r="AS853" s="19">
        <v>0</v>
      </c>
      <c r="AT853" s="19">
        <v>-1</v>
      </c>
      <c r="AU853" s="26">
        <v>0</v>
      </c>
      <c r="AV853" s="26">
        <v>0</v>
      </c>
      <c r="AW853" s="26">
        <v>0</v>
      </c>
      <c r="AX853" s="26">
        <v>1</v>
      </c>
      <c r="AY853" s="19">
        <v>0</v>
      </c>
      <c r="AZ853" s="19">
        <v>1</v>
      </c>
      <c r="BA853" s="19">
        <v>1</v>
      </c>
      <c r="BB853" s="19">
        <v>1</v>
      </c>
      <c r="BC853" s="19">
        <v>0</v>
      </c>
      <c r="BD853" s="28"/>
      <c r="BE853" s="20"/>
      <c r="BF853" s="20"/>
      <c r="BG853" s="20"/>
      <c r="BH853" s="20"/>
      <c r="BI853" s="19">
        <v>1</v>
      </c>
      <c r="BJ853" s="19">
        <v>-1</v>
      </c>
      <c r="BK853" s="20"/>
      <c r="BL853" s="20"/>
      <c r="BM853" s="20"/>
      <c r="BN853" s="20"/>
      <c r="BO853" s="20"/>
    </row>
    <row r="854" spans="1:67" ht="208" hidden="1" x14ac:dyDescent="0.2">
      <c r="A854" s="17" t="s">
        <v>140</v>
      </c>
      <c r="B854" s="17" t="s">
        <v>838</v>
      </c>
      <c r="C854" s="64" t="s">
        <v>3580</v>
      </c>
      <c r="D854" s="18" t="s">
        <v>261</v>
      </c>
      <c r="E854" s="18" t="s">
        <v>82</v>
      </c>
      <c r="F854" s="19">
        <v>1</v>
      </c>
      <c r="G854" s="19">
        <v>0</v>
      </c>
      <c r="H854" s="19">
        <v>0</v>
      </c>
      <c r="I854" s="20"/>
      <c r="J854" s="44"/>
      <c r="K854" s="22" t="s">
        <v>3581</v>
      </c>
      <c r="L854" s="21" t="s">
        <v>3582</v>
      </c>
      <c r="M854" s="23" t="s">
        <v>3583</v>
      </c>
      <c r="N854" s="24">
        <f t="shared" si="268"/>
        <v>1999</v>
      </c>
      <c r="O854" s="25">
        <v>36315</v>
      </c>
      <c r="P854" s="23" t="s">
        <v>75</v>
      </c>
      <c r="Q854" s="25">
        <v>37036</v>
      </c>
      <c r="R854" s="25">
        <v>36343</v>
      </c>
      <c r="S854" s="25">
        <v>38533</v>
      </c>
      <c r="T854" s="649">
        <v>38359</v>
      </c>
      <c r="U854" s="25">
        <v>38359</v>
      </c>
      <c r="V854" s="26">
        <v>1</v>
      </c>
      <c r="W854" s="19">
        <f t="shared" si="269"/>
        <v>1</v>
      </c>
      <c r="X854" s="19">
        <f t="shared" si="270"/>
        <v>1</v>
      </c>
      <c r="Y854" s="19">
        <f t="shared" si="271"/>
        <v>1</v>
      </c>
      <c r="Z854" s="26">
        <v>1</v>
      </c>
      <c r="AA854" s="19">
        <v>4</v>
      </c>
      <c r="AB854" s="26">
        <v>1</v>
      </c>
      <c r="AC854" s="26">
        <v>0</v>
      </c>
      <c r="AD854" s="26">
        <v>0</v>
      </c>
      <c r="AE854" s="26">
        <v>0</v>
      </c>
      <c r="AF854" s="26">
        <v>0</v>
      </c>
      <c r="AG854" s="19">
        <v>1</v>
      </c>
      <c r="AH854" s="26">
        <v>1</v>
      </c>
      <c r="AI854" s="26">
        <v>1</v>
      </c>
      <c r="AJ854" s="18" t="s">
        <v>263</v>
      </c>
      <c r="AK854" s="18" t="s">
        <v>77</v>
      </c>
      <c r="AL854" s="21" t="s">
        <v>3584</v>
      </c>
      <c r="AM854" s="19">
        <f>IF(AND(AN854=1,AO854=1),3,IF(AND(AN854=1,OR(AO854=0,AO854=-1)),1,IF(AND(OR(AN854=0,AN854=-1),AO854=1),2,IF(AND(AN854=0,AN854=-1),OR(AO854=0,AO854=-1),4))))</f>
        <v>3</v>
      </c>
      <c r="AN854" s="26">
        <v>1</v>
      </c>
      <c r="AO854" s="26">
        <v>1</v>
      </c>
      <c r="AP854" s="26">
        <v>1</v>
      </c>
      <c r="AQ854" s="26">
        <v>1</v>
      </c>
      <c r="AR854" s="26">
        <v>1</v>
      </c>
      <c r="AS854" s="26">
        <v>-1</v>
      </c>
      <c r="AT854" s="26">
        <v>0</v>
      </c>
      <c r="AU854" s="26">
        <f>IF(BA854&lt;1,-1)</f>
        <v>-1</v>
      </c>
      <c r="AV854" s="26">
        <v>1</v>
      </c>
      <c r="AW854" s="26">
        <v>0</v>
      </c>
      <c r="AX854" s="26">
        <v>1</v>
      </c>
      <c r="AY854" s="19">
        <v>0</v>
      </c>
      <c r="AZ854" s="26">
        <v>1</v>
      </c>
      <c r="BA854" s="26">
        <v>0</v>
      </c>
      <c r="BB854" s="26">
        <v>0</v>
      </c>
      <c r="BC854" s="26">
        <v>0</v>
      </c>
      <c r="BD854" s="28"/>
      <c r="BE854" s="21" t="s">
        <v>3585</v>
      </c>
      <c r="BF854" s="18" t="s">
        <v>3586</v>
      </c>
      <c r="BG854" s="20"/>
      <c r="BH854" s="18" t="s">
        <v>3587</v>
      </c>
      <c r="BI854" s="26">
        <v>1</v>
      </c>
      <c r="BJ854" s="26">
        <v>1</v>
      </c>
      <c r="BK854" s="20"/>
      <c r="BL854" s="20"/>
      <c r="BM854" s="20"/>
      <c r="BN854" s="20"/>
      <c r="BO854" s="20"/>
    </row>
    <row r="855" spans="1:67" ht="192" hidden="1" x14ac:dyDescent="0.2">
      <c r="A855" s="17" t="s">
        <v>367</v>
      </c>
      <c r="B855" s="42"/>
      <c r="C855" s="64" t="s">
        <v>1923</v>
      </c>
      <c r="D855" s="18" t="s">
        <v>1917</v>
      </c>
      <c r="E855" s="18" t="s">
        <v>70</v>
      </c>
      <c r="F855" s="19">
        <v>1</v>
      </c>
      <c r="G855" s="19">
        <v>1</v>
      </c>
      <c r="H855" s="19">
        <v>0</v>
      </c>
      <c r="I855" s="20"/>
      <c r="J855" s="21" t="s">
        <v>1924</v>
      </c>
      <c r="K855" s="22" t="s">
        <v>1925</v>
      </c>
      <c r="L855" s="375" t="s">
        <v>3286</v>
      </c>
      <c r="M855" s="24">
        <v>2000</v>
      </c>
      <c r="N855" s="24">
        <f t="shared" si="268"/>
        <v>2001</v>
      </c>
      <c r="O855" s="25">
        <v>37068</v>
      </c>
      <c r="P855" s="23" t="s">
        <v>75</v>
      </c>
      <c r="Q855" s="23" t="s">
        <v>75</v>
      </c>
      <c r="R855" s="23" t="s">
        <v>75</v>
      </c>
      <c r="S855" s="23" t="s">
        <v>75</v>
      </c>
      <c r="T855" s="23" t="s">
        <v>75</v>
      </c>
      <c r="U855" s="23" t="s">
        <v>75</v>
      </c>
      <c r="V855" s="19">
        <v>1</v>
      </c>
      <c r="W855" s="19">
        <f t="shared" si="269"/>
        <v>0</v>
      </c>
      <c r="X855" s="19">
        <f t="shared" si="270"/>
        <v>0</v>
      </c>
      <c r="Y855" s="19">
        <f t="shared" si="271"/>
        <v>0</v>
      </c>
      <c r="Z855" s="19">
        <v>-1</v>
      </c>
      <c r="AA855" s="19">
        <v>-2</v>
      </c>
      <c r="AB855" s="19">
        <v>0</v>
      </c>
      <c r="AC855" s="19">
        <v>0</v>
      </c>
      <c r="AD855" s="19">
        <v>0</v>
      </c>
      <c r="AE855" s="19">
        <v>1</v>
      </c>
      <c r="AF855" s="19">
        <v>0</v>
      </c>
      <c r="AG855" s="19">
        <v>1</v>
      </c>
      <c r="AH855" s="26">
        <v>1</v>
      </c>
      <c r="AI855" s="26">
        <v>0</v>
      </c>
      <c r="AJ855" s="18" t="s">
        <v>263</v>
      </c>
      <c r="AK855" s="18" t="s">
        <v>77</v>
      </c>
      <c r="AL855" s="21" t="s">
        <v>1920</v>
      </c>
      <c r="AM855" s="19">
        <f>IF(AND(AN855=1,AO855=1),3,IF(AND(AN855=1,OR(AO855=0,AO855=-1)),1,IF(AND(OR(AN855=0,AN855=-1),AO855=1),2,IF(AND(AN855=0,AN855=-1),OR(AO855=0,AO855=-1),4))))</f>
        <v>3</v>
      </c>
      <c r="AN855" s="26">
        <v>1</v>
      </c>
      <c r="AO855" s="26">
        <v>1</v>
      </c>
      <c r="AP855" s="26">
        <v>1</v>
      </c>
      <c r="AQ855" s="26">
        <v>1</v>
      </c>
      <c r="AR855" s="26">
        <v>1</v>
      </c>
      <c r="AS855" s="26">
        <v>-1</v>
      </c>
      <c r="AT855" s="26">
        <v>0</v>
      </c>
      <c r="AU855" s="26">
        <f>IF(BA855&lt;1,-1)</f>
        <v>-1</v>
      </c>
      <c r="AV855" s="26">
        <v>0</v>
      </c>
      <c r="AW855" s="26">
        <v>0</v>
      </c>
      <c r="AX855" s="26">
        <v>0</v>
      </c>
      <c r="AY855" s="19">
        <v>0</v>
      </c>
      <c r="AZ855" s="26">
        <v>0</v>
      </c>
      <c r="BA855" s="26">
        <v>0</v>
      </c>
      <c r="BB855" s="26">
        <v>0</v>
      </c>
      <c r="BC855" s="26">
        <v>0</v>
      </c>
      <c r="BD855" s="28"/>
      <c r="BE855" s="20"/>
      <c r="BF855" s="18" t="s">
        <v>1195</v>
      </c>
      <c r="BG855" s="20"/>
      <c r="BH855" s="18" t="s">
        <v>1921</v>
      </c>
      <c r="BI855" s="20"/>
      <c r="BJ855" s="26">
        <v>1</v>
      </c>
      <c r="BK855" s="20"/>
      <c r="BL855" s="20"/>
      <c r="BM855" s="20"/>
      <c r="BN855" s="20"/>
      <c r="BO855" s="20"/>
    </row>
    <row r="856" spans="1:67" ht="80" hidden="1" x14ac:dyDescent="0.2">
      <c r="A856" s="17" t="s">
        <v>220</v>
      </c>
      <c r="B856" s="42"/>
      <c r="C856" s="64" t="s">
        <v>818</v>
      </c>
      <c r="D856" s="18" t="s">
        <v>182</v>
      </c>
      <c r="E856" s="18" t="s">
        <v>460</v>
      </c>
      <c r="F856" s="19">
        <v>1</v>
      </c>
      <c r="G856" s="19">
        <v>1</v>
      </c>
      <c r="H856" s="19">
        <v>0</v>
      </c>
      <c r="I856" s="20"/>
      <c r="J856" s="21" t="s">
        <v>184</v>
      </c>
      <c r="K856" s="46"/>
      <c r="L856" s="375" t="s">
        <v>3231</v>
      </c>
      <c r="M856" s="25"/>
      <c r="N856" s="24">
        <v>2008</v>
      </c>
      <c r="O856" s="25">
        <v>39448</v>
      </c>
      <c r="P856" s="25">
        <v>40513</v>
      </c>
      <c r="Q856" s="25">
        <v>40799</v>
      </c>
      <c r="R856" s="25">
        <v>40513</v>
      </c>
      <c r="S856" s="23" t="s">
        <v>75</v>
      </c>
      <c r="T856" s="23" t="s">
        <v>75</v>
      </c>
      <c r="U856" s="23" t="s">
        <v>75</v>
      </c>
      <c r="V856" s="19">
        <v>1</v>
      </c>
      <c r="W856" s="19">
        <f t="shared" si="269"/>
        <v>1</v>
      </c>
      <c r="X856" s="19">
        <f t="shared" si="270"/>
        <v>0</v>
      </c>
      <c r="Y856" s="19">
        <f t="shared" si="271"/>
        <v>0</v>
      </c>
      <c r="Z856" s="19">
        <v>-1</v>
      </c>
      <c r="AA856" s="19">
        <v>-2</v>
      </c>
      <c r="AB856" s="19">
        <v>0</v>
      </c>
      <c r="AC856" s="19">
        <v>1</v>
      </c>
      <c r="AD856" s="19">
        <v>0</v>
      </c>
      <c r="AE856" s="19">
        <v>0</v>
      </c>
      <c r="AF856" s="19">
        <v>1</v>
      </c>
      <c r="AG856" s="26">
        <v>1</v>
      </c>
      <c r="AH856" s="26">
        <v>0</v>
      </c>
      <c r="AI856" s="26">
        <v>0</v>
      </c>
      <c r="AJ856" s="18" t="s">
        <v>185</v>
      </c>
      <c r="AK856" s="18" t="s">
        <v>139</v>
      </c>
      <c r="AL856" s="21" t="s">
        <v>819</v>
      </c>
      <c r="AM856" s="19">
        <v>5</v>
      </c>
      <c r="AN856" s="19">
        <v>-2</v>
      </c>
      <c r="AO856" s="19">
        <v>-2</v>
      </c>
      <c r="AP856" s="19">
        <v>-2</v>
      </c>
      <c r="AQ856" s="19">
        <v>-2</v>
      </c>
      <c r="AR856" s="19">
        <v>-2</v>
      </c>
      <c r="AS856" s="19">
        <v>0</v>
      </c>
      <c r="AT856" s="19">
        <v>1</v>
      </c>
      <c r="AU856" s="26">
        <v>1</v>
      </c>
      <c r="AV856" s="26">
        <v>0</v>
      </c>
      <c r="AW856" s="26">
        <v>0</v>
      </c>
      <c r="AX856" s="26">
        <v>1</v>
      </c>
      <c r="AY856" s="19">
        <v>0</v>
      </c>
      <c r="AZ856" s="19">
        <v>1</v>
      </c>
      <c r="BA856" s="19">
        <v>1</v>
      </c>
      <c r="BB856" s="19">
        <v>1</v>
      </c>
      <c r="BC856" s="19">
        <v>0</v>
      </c>
      <c r="BD856" s="28"/>
      <c r="BE856" s="20"/>
      <c r="BF856" s="20"/>
      <c r="BG856" s="20"/>
      <c r="BH856" s="20"/>
      <c r="BI856" s="19">
        <v>1</v>
      </c>
      <c r="BJ856" s="19">
        <v>0</v>
      </c>
      <c r="BK856" s="20"/>
      <c r="BL856" s="20"/>
      <c r="BM856" s="20"/>
      <c r="BN856" s="20"/>
      <c r="BO856" s="20"/>
    </row>
    <row r="857" spans="1:67" ht="48" hidden="1" x14ac:dyDescent="0.2">
      <c r="A857" s="17" t="s">
        <v>248</v>
      </c>
      <c r="B857" s="17" t="s">
        <v>79</v>
      </c>
      <c r="C857" s="64" t="s">
        <v>2765</v>
      </c>
      <c r="D857" s="18" t="s">
        <v>182</v>
      </c>
      <c r="E857" s="18" t="s">
        <v>70</v>
      </c>
      <c r="F857" s="19">
        <v>1</v>
      </c>
      <c r="G857" s="19">
        <v>1</v>
      </c>
      <c r="H857" s="19">
        <v>1</v>
      </c>
      <c r="I857" s="20"/>
      <c r="J857" s="44"/>
      <c r="K857" s="46"/>
      <c r="L857" s="21" t="s">
        <v>2764</v>
      </c>
      <c r="M857" s="25"/>
      <c r="N857" s="24">
        <f t="shared" ref="N857:N881" si="274">YEAR(IF(AND(O857&lt;&gt;"NA",O857&lt;&gt;""),O857,IF(AND(P857&lt;&gt;"NA",P857&lt;&gt;""),P857,IF(AND(Q857&lt;&gt;"NA",Q857&lt;&gt;""),Q857,IF(AND(R857&lt;&gt;"NA",R857&lt;&gt;""),R857,S857)))))</f>
        <v>2011</v>
      </c>
      <c r="O857" s="23" t="s">
        <v>75</v>
      </c>
      <c r="P857" s="23" t="s">
        <v>75</v>
      </c>
      <c r="Q857" s="25">
        <v>40625</v>
      </c>
      <c r="R857" s="25">
        <v>40625</v>
      </c>
      <c r="S857" s="23" t="s">
        <v>75</v>
      </c>
      <c r="T857" s="23" t="s">
        <v>75</v>
      </c>
      <c r="U857" s="23" t="s">
        <v>75</v>
      </c>
      <c r="V857" s="19">
        <v>1</v>
      </c>
      <c r="W857" s="19">
        <f t="shared" si="269"/>
        <v>1</v>
      </c>
      <c r="X857" s="19">
        <f t="shared" si="270"/>
        <v>0</v>
      </c>
      <c r="Y857" s="19">
        <f t="shared" si="271"/>
        <v>0</v>
      </c>
      <c r="Z857" s="19">
        <v>-1</v>
      </c>
      <c r="AA857" s="19">
        <v>-2</v>
      </c>
      <c r="AB857" s="19">
        <v>0</v>
      </c>
      <c r="AC857" s="19">
        <v>1</v>
      </c>
      <c r="AD857" s="19">
        <v>1</v>
      </c>
      <c r="AE857" s="19">
        <v>1</v>
      </c>
      <c r="AF857" s="19">
        <v>0</v>
      </c>
      <c r="AG857" s="26">
        <v>1</v>
      </c>
      <c r="AH857" s="26">
        <v>1</v>
      </c>
      <c r="AI857" s="26">
        <v>1</v>
      </c>
      <c r="AJ857" s="18" t="s">
        <v>185</v>
      </c>
      <c r="AK857" s="18" t="s">
        <v>77</v>
      </c>
      <c r="AL857" s="21" t="s">
        <v>2762</v>
      </c>
      <c r="AM857" s="19">
        <v>5</v>
      </c>
      <c r="AN857" s="19">
        <v>-1</v>
      </c>
      <c r="AO857" s="19">
        <v>-1</v>
      </c>
      <c r="AP857" s="19">
        <v>-1</v>
      </c>
      <c r="AQ857" s="19">
        <v>-1</v>
      </c>
      <c r="AR857" s="19">
        <v>-1</v>
      </c>
      <c r="AS857" s="19">
        <v>0</v>
      </c>
      <c r="AT857" s="19">
        <v>1</v>
      </c>
      <c r="AU857" s="26">
        <v>0</v>
      </c>
      <c r="AV857" s="26">
        <v>0</v>
      </c>
      <c r="AW857" s="19">
        <v>0</v>
      </c>
      <c r="AX857" s="26">
        <v>1</v>
      </c>
      <c r="AY857" s="19">
        <v>0</v>
      </c>
      <c r="AZ857" s="19">
        <v>1</v>
      </c>
      <c r="BA857" s="19">
        <v>1</v>
      </c>
      <c r="BB857" s="19">
        <v>-1</v>
      </c>
      <c r="BC857" s="19">
        <v>1</v>
      </c>
      <c r="BD857" s="28"/>
      <c r="BE857" s="20"/>
      <c r="BF857" s="20"/>
      <c r="BG857" s="20"/>
      <c r="BH857" s="20"/>
      <c r="BI857" s="19">
        <v>1</v>
      </c>
      <c r="BJ857" s="19">
        <v>0</v>
      </c>
      <c r="BK857" s="20"/>
      <c r="BL857" s="20"/>
      <c r="BM857" s="20"/>
      <c r="BN857" s="20"/>
      <c r="BO857" s="20"/>
    </row>
    <row r="858" spans="1:67" ht="64" hidden="1" x14ac:dyDescent="0.2">
      <c r="A858" s="29" t="s">
        <v>144</v>
      </c>
      <c r="B858" s="30"/>
      <c r="C858" s="97" t="s">
        <v>1209</v>
      </c>
      <c r="D858" s="31" t="s">
        <v>1199</v>
      </c>
      <c r="E858" s="31" t="s">
        <v>70</v>
      </c>
      <c r="F858" s="32">
        <v>1</v>
      </c>
      <c r="G858" s="19">
        <v>0</v>
      </c>
      <c r="H858" s="19">
        <v>0</v>
      </c>
      <c r="I858" s="20"/>
      <c r="J858" s="34" t="s">
        <v>1200</v>
      </c>
      <c r="K858" s="41" t="s">
        <v>1201</v>
      </c>
      <c r="L858" s="34" t="s">
        <v>1202</v>
      </c>
      <c r="M858" s="36" t="s">
        <v>1203</v>
      </c>
      <c r="N858" s="24">
        <f t="shared" si="274"/>
        <v>2001</v>
      </c>
      <c r="O858" s="37">
        <v>37243</v>
      </c>
      <c r="P858" s="36" t="s">
        <v>75</v>
      </c>
      <c r="Q858" s="36" t="s">
        <v>75</v>
      </c>
      <c r="R858" s="36" t="s">
        <v>75</v>
      </c>
      <c r="S858" s="36" t="s">
        <v>75</v>
      </c>
      <c r="T858" s="36" t="s">
        <v>75</v>
      </c>
      <c r="U858" s="36" t="s">
        <v>75</v>
      </c>
      <c r="V858" s="32">
        <v>1</v>
      </c>
      <c r="W858" s="19">
        <f t="shared" si="269"/>
        <v>0</v>
      </c>
      <c r="X858" s="19">
        <f t="shared" si="270"/>
        <v>0</v>
      </c>
      <c r="Y858" s="19">
        <f t="shared" si="271"/>
        <v>0</v>
      </c>
      <c r="Z858" s="32">
        <v>-1</v>
      </c>
      <c r="AA858" s="32">
        <v>-2</v>
      </c>
      <c r="AB858" s="32">
        <v>1</v>
      </c>
      <c r="AC858" s="32">
        <v>0</v>
      </c>
      <c r="AD858" s="32">
        <v>0</v>
      </c>
      <c r="AE858" s="32">
        <v>1</v>
      </c>
      <c r="AF858" s="32">
        <v>1</v>
      </c>
      <c r="AG858" s="32">
        <v>1</v>
      </c>
      <c r="AH858" s="40">
        <v>1</v>
      </c>
      <c r="AI858" s="32">
        <v>0</v>
      </c>
      <c r="AJ858" s="31" t="s">
        <v>372</v>
      </c>
      <c r="AK858" s="31" t="s">
        <v>77</v>
      </c>
      <c r="AL858" s="34" t="s">
        <v>1204</v>
      </c>
      <c r="AM858" s="19">
        <f>IF(AND(AN858=1,AO858=1),3,IF(AND(AN858=1,OR(AO858=0,AO858=-1)),1,IF(AND(OR(AN858=0,AN858=-1),AO858=1),2,IF(AND(AN858=0,AN858=-1),OR(AO858=0,AO858=-1),4))))</f>
        <v>3</v>
      </c>
      <c r="AN858" s="32">
        <v>1</v>
      </c>
      <c r="AO858" s="32">
        <v>1</v>
      </c>
      <c r="AP858" s="32">
        <v>1</v>
      </c>
      <c r="AQ858" s="32">
        <v>1</v>
      </c>
      <c r="AR858" s="32">
        <v>1</v>
      </c>
      <c r="AS858" s="32">
        <v>0</v>
      </c>
      <c r="AT858" s="19">
        <v>0</v>
      </c>
      <c r="AU858" s="26">
        <f>IF(BA858&lt;1,-1)</f>
        <v>-1</v>
      </c>
      <c r="AV858" s="19">
        <v>0</v>
      </c>
      <c r="AW858" s="32">
        <v>0</v>
      </c>
      <c r="AX858" s="32">
        <v>0</v>
      </c>
      <c r="AY858" s="19">
        <v>0</v>
      </c>
      <c r="AZ858" s="32">
        <v>-1</v>
      </c>
      <c r="BA858" s="32">
        <v>-1</v>
      </c>
      <c r="BB858" s="32">
        <v>-1</v>
      </c>
      <c r="BC858" s="32">
        <v>-1</v>
      </c>
      <c r="BD858" s="28"/>
      <c r="BE858" s="33"/>
      <c r="BF858" s="33"/>
      <c r="BG858" s="33"/>
      <c r="BH858" s="31" t="s">
        <v>1205</v>
      </c>
      <c r="BI858" s="33"/>
      <c r="BJ858" s="33"/>
      <c r="BK858" s="33"/>
      <c r="BL858" s="33"/>
      <c r="BM858" s="33"/>
      <c r="BN858" s="33"/>
      <c r="BO858" s="33"/>
    </row>
    <row r="859" spans="1:67" ht="16" hidden="1" x14ac:dyDescent="0.2">
      <c r="A859" s="17" t="s">
        <v>512</v>
      </c>
      <c r="B859" s="42"/>
      <c r="C859" s="64" t="s">
        <v>2199</v>
      </c>
      <c r="D859" s="18" t="s">
        <v>1052</v>
      </c>
      <c r="E859" s="18" t="s">
        <v>82</v>
      </c>
      <c r="F859" s="19">
        <v>1</v>
      </c>
      <c r="G859" s="19">
        <v>0</v>
      </c>
      <c r="H859" s="19">
        <v>0</v>
      </c>
      <c r="I859" s="20"/>
      <c r="J859" s="44"/>
      <c r="K859" s="43"/>
      <c r="L859" s="18" t="s">
        <v>2200</v>
      </c>
      <c r="M859" s="24">
        <v>1998</v>
      </c>
      <c r="N859" s="24">
        <f t="shared" si="274"/>
        <v>2001</v>
      </c>
      <c r="O859" s="25">
        <v>37145</v>
      </c>
      <c r="P859" s="23" t="s">
        <v>75</v>
      </c>
      <c r="Q859" s="23" t="s">
        <v>75</v>
      </c>
      <c r="R859" s="23" t="s">
        <v>75</v>
      </c>
      <c r="S859" s="23" t="s">
        <v>75</v>
      </c>
      <c r="T859" s="23" t="s">
        <v>75</v>
      </c>
      <c r="U859" s="23" t="s">
        <v>75</v>
      </c>
      <c r="V859" s="19">
        <v>1</v>
      </c>
      <c r="W859" s="19">
        <f t="shared" si="269"/>
        <v>0</v>
      </c>
      <c r="X859" s="19">
        <f t="shared" si="270"/>
        <v>0</v>
      </c>
      <c r="Y859" s="19">
        <f t="shared" si="271"/>
        <v>0</v>
      </c>
      <c r="Z859" s="19">
        <v>-1</v>
      </c>
      <c r="AA859" s="19">
        <v>-2</v>
      </c>
      <c r="AB859" s="19">
        <v>1</v>
      </c>
      <c r="AC859" s="19">
        <v>0</v>
      </c>
      <c r="AD859" s="19">
        <v>0</v>
      </c>
      <c r="AE859" s="19">
        <v>0</v>
      </c>
      <c r="AF859" s="19">
        <v>0</v>
      </c>
      <c r="AG859" s="19">
        <v>1</v>
      </c>
      <c r="AH859" s="26">
        <v>1</v>
      </c>
      <c r="AI859" s="26">
        <v>1</v>
      </c>
      <c r="AJ859" s="18" t="s">
        <v>87</v>
      </c>
      <c r="AK859" s="18" t="s">
        <v>77</v>
      </c>
      <c r="AL859" s="21" t="s">
        <v>2201</v>
      </c>
      <c r="AM859" s="19">
        <f>IF(AND(AN859=1,AO859=1),3,IF(AND(AN859=1,OR(AO859=0,AO859=-1)),1,IF(AND(OR(AN859=0,AN859=-1),AO859=1),2,IF(AND(AN859=0,AN859=-1),OR(AO859=0,AO859=-1),4))))</f>
        <v>1</v>
      </c>
      <c r="AN859" s="19">
        <v>1</v>
      </c>
      <c r="AO859" s="19">
        <v>0</v>
      </c>
      <c r="AP859" s="19">
        <v>1</v>
      </c>
      <c r="AQ859" s="19">
        <v>1</v>
      </c>
      <c r="AR859" s="19">
        <v>1</v>
      </c>
      <c r="AS859" s="19">
        <v>-1</v>
      </c>
      <c r="AT859" s="19">
        <v>0</v>
      </c>
      <c r="AU859" s="26">
        <f>IF(BA859&lt;1,-1)</f>
        <v>-1</v>
      </c>
      <c r="AV859" s="19">
        <v>0</v>
      </c>
      <c r="AW859" s="26">
        <v>0</v>
      </c>
      <c r="AX859" s="26">
        <v>0</v>
      </c>
      <c r="AY859" s="19">
        <v>0</v>
      </c>
      <c r="AZ859" s="19">
        <v>0</v>
      </c>
      <c r="BA859" s="19">
        <v>0</v>
      </c>
      <c r="BB859" s="19">
        <v>0</v>
      </c>
      <c r="BC859" s="19">
        <v>0</v>
      </c>
      <c r="BD859" s="28"/>
      <c r="BE859" s="20"/>
      <c r="BF859" s="18" t="s">
        <v>122</v>
      </c>
      <c r="BG859" s="19">
        <v>0</v>
      </c>
      <c r="BH859" s="20"/>
      <c r="BI859" s="20"/>
      <c r="BJ859" s="19">
        <v>0</v>
      </c>
      <c r="BK859" s="20"/>
      <c r="BL859" s="20"/>
      <c r="BM859" s="20"/>
      <c r="BN859" s="20"/>
      <c r="BO859" s="20"/>
    </row>
    <row r="860" spans="1:67" ht="80" hidden="1" x14ac:dyDescent="0.2">
      <c r="A860" s="17" t="s">
        <v>346</v>
      </c>
      <c r="B860" s="42"/>
      <c r="C860" s="64" t="s">
        <v>1848</v>
      </c>
      <c r="D860" s="18" t="s">
        <v>182</v>
      </c>
      <c r="E860" s="18" t="s">
        <v>82</v>
      </c>
      <c r="F860" s="19">
        <v>1</v>
      </c>
      <c r="G860" s="19">
        <v>1</v>
      </c>
      <c r="H860" s="19">
        <v>0</v>
      </c>
      <c r="I860" s="20"/>
      <c r="J860" s="21" t="s">
        <v>184</v>
      </c>
      <c r="K860" s="46"/>
      <c r="L860" s="375" t="s">
        <v>3280</v>
      </c>
      <c r="M860" s="25"/>
      <c r="N860" s="24">
        <f t="shared" si="274"/>
        <v>2012</v>
      </c>
      <c r="O860" s="25">
        <v>41114</v>
      </c>
      <c r="P860" s="23" t="s">
        <v>75</v>
      </c>
      <c r="Q860" s="23" t="s">
        <v>75</v>
      </c>
      <c r="R860" s="23" t="s">
        <v>75</v>
      </c>
      <c r="S860" s="23" t="s">
        <v>75</v>
      </c>
      <c r="T860" s="23" t="s">
        <v>75</v>
      </c>
      <c r="U860" s="23" t="s">
        <v>75</v>
      </c>
      <c r="V860" s="19">
        <v>1</v>
      </c>
      <c r="W860" s="19">
        <f t="shared" si="269"/>
        <v>0</v>
      </c>
      <c r="X860" s="19">
        <f t="shared" si="270"/>
        <v>0</v>
      </c>
      <c r="Y860" s="19">
        <f t="shared" si="271"/>
        <v>0</v>
      </c>
      <c r="Z860" s="19">
        <v>-1</v>
      </c>
      <c r="AA860" s="19">
        <v>-2</v>
      </c>
      <c r="AB860" s="19">
        <v>0</v>
      </c>
      <c r="AC860" s="19">
        <v>1</v>
      </c>
      <c r="AD860" s="19">
        <v>0</v>
      </c>
      <c r="AE860" s="19">
        <v>1</v>
      </c>
      <c r="AF860" s="19">
        <v>1</v>
      </c>
      <c r="AG860" s="26">
        <v>1</v>
      </c>
      <c r="AH860" s="26">
        <v>1</v>
      </c>
      <c r="AI860" s="26">
        <v>0</v>
      </c>
      <c r="AJ860" s="18" t="s">
        <v>185</v>
      </c>
      <c r="AK860" s="18" t="s">
        <v>77</v>
      </c>
      <c r="AL860" s="21" t="s">
        <v>1838</v>
      </c>
      <c r="AM860" s="19">
        <f>IF(AND(AN860=1,AO860=1),3,IF(AND(AN860=1,OR(AO860=0,AO860=-1)),1,IF(AND(OR(AN860=0,AN860=-1),AO860=1),2,IF(AND(AN860=0,AN860=-1),OR(AO860=0,AO860=-1),4))))</f>
        <v>3</v>
      </c>
      <c r="AN860" s="26">
        <v>1</v>
      </c>
      <c r="AO860" s="19">
        <v>1</v>
      </c>
      <c r="AP860" s="19">
        <v>1</v>
      </c>
      <c r="AQ860" s="26">
        <v>1</v>
      </c>
      <c r="AR860" s="19">
        <v>1</v>
      </c>
      <c r="AS860" s="19">
        <v>0</v>
      </c>
      <c r="AT860" s="19">
        <v>-1</v>
      </c>
      <c r="AU860" s="26"/>
      <c r="AV860" s="26">
        <v>0</v>
      </c>
      <c r="AW860" s="26">
        <v>0</v>
      </c>
      <c r="AX860" s="26">
        <v>1</v>
      </c>
      <c r="AY860" s="19">
        <v>0</v>
      </c>
      <c r="AZ860" s="19">
        <v>1</v>
      </c>
      <c r="BA860" s="19">
        <v>1</v>
      </c>
      <c r="BB860" s="19">
        <v>-1</v>
      </c>
      <c r="BC860" s="19">
        <v>-1</v>
      </c>
      <c r="BD860" s="28"/>
      <c r="BE860" s="20"/>
      <c r="BF860" s="20"/>
      <c r="BG860" s="20"/>
      <c r="BH860" s="20"/>
      <c r="BI860" s="19">
        <v>1</v>
      </c>
      <c r="BJ860" s="19">
        <v>-1</v>
      </c>
      <c r="BK860" s="20"/>
      <c r="BL860" s="20"/>
      <c r="BM860" s="20"/>
      <c r="BN860" s="20"/>
      <c r="BO860" s="20"/>
    </row>
    <row r="861" spans="1:67" ht="288" x14ac:dyDescent="0.2">
      <c r="A861" s="64" t="s">
        <v>1360</v>
      </c>
      <c r="B861" s="42"/>
      <c r="C861" s="64" t="s">
        <v>1365</v>
      </c>
      <c r="D861" s="18" t="s">
        <v>567</v>
      </c>
      <c r="E861" s="18" t="s">
        <v>866</v>
      </c>
      <c r="F861" s="19">
        <v>1</v>
      </c>
      <c r="G861" s="19">
        <v>1</v>
      </c>
      <c r="H861" s="19">
        <v>1</v>
      </c>
      <c r="I861" s="20"/>
      <c r="J861" s="21" t="s">
        <v>1362</v>
      </c>
      <c r="K861" s="46"/>
      <c r="L861" s="375" t="s">
        <v>3186</v>
      </c>
      <c r="M861" s="25">
        <v>41791</v>
      </c>
      <c r="N861" s="24">
        <f t="shared" si="274"/>
        <v>2015</v>
      </c>
      <c r="O861" s="649">
        <v>42248</v>
      </c>
      <c r="P861" s="649" t="s">
        <v>1363</v>
      </c>
      <c r="Q861" s="649">
        <v>42704</v>
      </c>
      <c r="R861" s="649">
        <v>42346</v>
      </c>
      <c r="S861" s="649">
        <v>42717</v>
      </c>
      <c r="T861" s="649">
        <v>42879</v>
      </c>
      <c r="U861" s="649" t="s">
        <v>75</v>
      </c>
      <c r="V861" s="19">
        <v>1</v>
      </c>
      <c r="W861" s="19">
        <f t="shared" si="269"/>
        <v>1</v>
      </c>
      <c r="X861" s="19">
        <f t="shared" si="270"/>
        <v>1</v>
      </c>
      <c r="Y861" s="19">
        <f t="shared" si="271"/>
        <v>1</v>
      </c>
      <c r="Z861" s="19">
        <v>0</v>
      </c>
      <c r="AA861" s="19">
        <v>-1</v>
      </c>
      <c r="AB861" s="19">
        <v>0</v>
      </c>
      <c r="AC861" s="19">
        <v>0</v>
      </c>
      <c r="AD861" s="19">
        <v>1</v>
      </c>
      <c r="AE861" s="19">
        <v>0</v>
      </c>
      <c r="AF861" s="19">
        <v>1</v>
      </c>
      <c r="AG861" s="19">
        <v>1</v>
      </c>
      <c r="AH861" s="26">
        <v>0</v>
      </c>
      <c r="AI861" s="26">
        <v>0</v>
      </c>
      <c r="AJ861" s="18" t="s">
        <v>134</v>
      </c>
      <c r="AK861" s="18" t="s">
        <v>139</v>
      </c>
      <c r="AL861" s="21" t="s">
        <v>1364</v>
      </c>
      <c r="AM861" s="19">
        <v>4</v>
      </c>
      <c r="AN861" s="19">
        <v>0</v>
      </c>
      <c r="AO861" s="19">
        <v>0</v>
      </c>
      <c r="AP861" s="19">
        <v>0</v>
      </c>
      <c r="AQ861" s="19">
        <v>0</v>
      </c>
      <c r="AR861" s="19">
        <v>0</v>
      </c>
      <c r="AS861" s="19">
        <v>0</v>
      </c>
      <c r="AT861" s="19">
        <v>-1</v>
      </c>
      <c r="AU861" s="26">
        <v>-1</v>
      </c>
      <c r="AV861" s="19">
        <v>0</v>
      </c>
      <c r="AW861" s="19">
        <v>0</v>
      </c>
      <c r="AX861" s="19">
        <v>0</v>
      </c>
      <c r="AY861" s="19">
        <v>0</v>
      </c>
      <c r="AZ861" s="19">
        <v>1</v>
      </c>
      <c r="BA861" s="19">
        <v>1</v>
      </c>
      <c r="BB861" s="19">
        <v>1</v>
      </c>
      <c r="BC861" s="19">
        <v>0</v>
      </c>
      <c r="BD861" s="28"/>
      <c r="BE861" s="20"/>
      <c r="BF861" s="20"/>
      <c r="BG861" s="20"/>
      <c r="BH861" s="20"/>
      <c r="BI861" s="20"/>
      <c r="BJ861" s="19">
        <v>0</v>
      </c>
      <c r="BK861" s="20"/>
      <c r="BL861" s="20"/>
      <c r="BM861" s="20"/>
      <c r="BN861" s="20"/>
      <c r="BO861" s="20"/>
    </row>
    <row r="862" spans="1:67" ht="32" hidden="1" x14ac:dyDescent="0.2">
      <c r="A862" s="17" t="s">
        <v>144</v>
      </c>
      <c r="B862" s="17" t="s">
        <v>79</v>
      </c>
      <c r="C862" s="64" t="s">
        <v>1318</v>
      </c>
      <c r="D862" s="18" t="s">
        <v>1308</v>
      </c>
      <c r="E862" s="18" t="s">
        <v>302</v>
      </c>
      <c r="F862" s="19">
        <v>1</v>
      </c>
      <c r="G862" s="19">
        <v>0</v>
      </c>
      <c r="H862" s="20"/>
      <c r="I862" s="20"/>
      <c r="J862" s="21" t="s">
        <v>1309</v>
      </c>
      <c r="K862" s="22" t="s">
        <v>1310</v>
      </c>
      <c r="L862" s="18" t="s">
        <v>1311</v>
      </c>
      <c r="M862" s="23" t="s">
        <v>1312</v>
      </c>
      <c r="N862" s="24">
        <f t="shared" si="274"/>
        <v>2005</v>
      </c>
      <c r="O862" s="25">
        <v>38698</v>
      </c>
      <c r="P862" s="23" t="s">
        <v>75</v>
      </c>
      <c r="Q862" s="23" t="s">
        <v>75</v>
      </c>
      <c r="R862" s="23" t="s">
        <v>75</v>
      </c>
      <c r="S862" s="23" t="s">
        <v>75</v>
      </c>
      <c r="T862" s="23" t="s">
        <v>75</v>
      </c>
      <c r="U862" s="23" t="s">
        <v>75</v>
      </c>
      <c r="V862" s="19">
        <v>1</v>
      </c>
      <c r="W862" s="19">
        <f t="shared" si="269"/>
        <v>0</v>
      </c>
      <c r="X862" s="19">
        <f t="shared" si="270"/>
        <v>0</v>
      </c>
      <c r="Y862" s="19">
        <f t="shared" si="271"/>
        <v>0</v>
      </c>
      <c r="Z862" s="19">
        <v>-1</v>
      </c>
      <c r="AA862" s="19">
        <v>-2</v>
      </c>
      <c r="AB862" s="19">
        <v>1</v>
      </c>
      <c r="AC862" s="19">
        <v>0</v>
      </c>
      <c r="AD862" s="19">
        <v>0</v>
      </c>
      <c r="AE862" s="19">
        <v>1</v>
      </c>
      <c r="AF862" s="19">
        <v>0</v>
      </c>
      <c r="AG862" s="19">
        <v>1</v>
      </c>
      <c r="AH862" s="19">
        <v>1</v>
      </c>
      <c r="AI862" s="26">
        <v>0</v>
      </c>
      <c r="AJ862" s="18" t="s">
        <v>1313</v>
      </c>
      <c r="AK862" s="18" t="s">
        <v>77</v>
      </c>
      <c r="AL862" s="21" t="s">
        <v>1314</v>
      </c>
      <c r="AM862" s="19">
        <f>IF(AND(AN862=1,AO862=1),3,IF(AND(AN862=1,OR(AO862=0,AO862=-1)),1,IF(AND(OR(AN862=0,AN862=-1),AO862=1),2,IF(AND(AN862=0,AN862=-1),OR(AO862=0,AO862=-1),4))))</f>
        <v>3</v>
      </c>
      <c r="AN862" s="19">
        <v>1</v>
      </c>
      <c r="AO862" s="19">
        <v>1</v>
      </c>
      <c r="AP862" s="19">
        <v>1</v>
      </c>
      <c r="AQ862" s="19">
        <v>1</v>
      </c>
      <c r="AR862" s="19">
        <v>1</v>
      </c>
      <c r="AS862" s="19">
        <v>0</v>
      </c>
      <c r="AT862" s="19">
        <v>0</v>
      </c>
      <c r="AU862" s="26">
        <f>IF(BA862&lt;1,-1)</f>
        <v>-1</v>
      </c>
      <c r="AV862" s="19">
        <v>0</v>
      </c>
      <c r="AW862" s="19">
        <v>0</v>
      </c>
      <c r="AX862" s="19">
        <v>0</v>
      </c>
      <c r="AY862" s="19">
        <v>0</v>
      </c>
      <c r="AZ862" s="19">
        <v>0</v>
      </c>
      <c r="BA862" s="19">
        <v>0</v>
      </c>
      <c r="BB862" s="19">
        <v>0</v>
      </c>
      <c r="BC862" s="19">
        <v>0</v>
      </c>
      <c r="BD862" s="28"/>
      <c r="BE862" s="20"/>
      <c r="BF862" s="18" t="s">
        <v>1315</v>
      </c>
      <c r="BG862" s="20"/>
      <c r="BH862" s="18" t="s">
        <v>1316</v>
      </c>
      <c r="BI862" s="19">
        <v>1</v>
      </c>
      <c r="BJ862" s="19">
        <v>1</v>
      </c>
      <c r="BK862" s="20"/>
      <c r="BL862" s="20"/>
      <c r="BM862" s="20"/>
      <c r="BN862" s="20"/>
      <c r="BO862" s="20"/>
    </row>
    <row r="863" spans="1:67" ht="32" hidden="1" x14ac:dyDescent="0.2">
      <c r="A863" s="17" t="s">
        <v>144</v>
      </c>
      <c r="B863" s="17" t="s">
        <v>79</v>
      </c>
      <c r="C863" s="64" t="s">
        <v>1319</v>
      </c>
      <c r="D863" s="18" t="s">
        <v>1308</v>
      </c>
      <c r="E863" s="18" t="s">
        <v>302</v>
      </c>
      <c r="F863" s="19">
        <v>1</v>
      </c>
      <c r="G863" s="19">
        <v>0</v>
      </c>
      <c r="H863" s="20"/>
      <c r="I863" s="20"/>
      <c r="J863" s="21" t="s">
        <v>1309</v>
      </c>
      <c r="K863" s="22" t="s">
        <v>1310</v>
      </c>
      <c r="L863" s="18" t="s">
        <v>1311</v>
      </c>
      <c r="M863" s="23" t="s">
        <v>1312</v>
      </c>
      <c r="N863" s="24">
        <f t="shared" si="274"/>
        <v>2005</v>
      </c>
      <c r="O863" s="25">
        <v>38698</v>
      </c>
      <c r="P863" s="23" t="s">
        <v>75</v>
      </c>
      <c r="Q863" s="23" t="s">
        <v>75</v>
      </c>
      <c r="R863" s="23" t="s">
        <v>75</v>
      </c>
      <c r="S863" s="23" t="s">
        <v>75</v>
      </c>
      <c r="T863" s="23" t="s">
        <v>75</v>
      </c>
      <c r="U863" s="23" t="s">
        <v>75</v>
      </c>
      <c r="V863" s="19">
        <v>1</v>
      </c>
      <c r="W863" s="19">
        <f t="shared" si="269"/>
        <v>0</v>
      </c>
      <c r="X863" s="19">
        <f t="shared" si="270"/>
        <v>0</v>
      </c>
      <c r="Y863" s="19">
        <f t="shared" si="271"/>
        <v>0</v>
      </c>
      <c r="Z863" s="19">
        <v>-1</v>
      </c>
      <c r="AA863" s="19">
        <v>-2</v>
      </c>
      <c r="AB863" s="19">
        <v>1</v>
      </c>
      <c r="AC863" s="19">
        <v>0</v>
      </c>
      <c r="AD863" s="19">
        <v>0</v>
      </c>
      <c r="AE863" s="19">
        <v>1</v>
      </c>
      <c r="AF863" s="19">
        <v>0</v>
      </c>
      <c r="AG863" s="19">
        <v>1</v>
      </c>
      <c r="AH863" s="19">
        <v>1</v>
      </c>
      <c r="AI863" s="26">
        <v>0</v>
      </c>
      <c r="AJ863" s="18" t="s">
        <v>1313</v>
      </c>
      <c r="AK863" s="18" t="s">
        <v>77</v>
      </c>
      <c r="AL863" s="21" t="s">
        <v>1314</v>
      </c>
      <c r="AM863" s="19">
        <f>IF(AND(AN863=1,AO863=1),3,IF(AND(AN863=1,OR(AO863=0,AO863=-1)),1,IF(AND(OR(AN863=0,AN863=-1),AO863=1),2,IF(AND(AN863=0,AN863=-1),OR(AO863=0,AO863=-1),4))))</f>
        <v>3</v>
      </c>
      <c r="AN863" s="19">
        <v>1</v>
      </c>
      <c r="AO863" s="19">
        <v>1</v>
      </c>
      <c r="AP863" s="19">
        <v>1</v>
      </c>
      <c r="AQ863" s="19">
        <v>1</v>
      </c>
      <c r="AR863" s="19">
        <v>1</v>
      </c>
      <c r="AS863" s="19">
        <v>0</v>
      </c>
      <c r="AT863" s="19">
        <v>0</v>
      </c>
      <c r="AU863" s="26">
        <f>IF(BA863&lt;1,-1)</f>
        <v>-1</v>
      </c>
      <c r="AV863" s="19">
        <v>0</v>
      </c>
      <c r="AW863" s="19">
        <v>0</v>
      </c>
      <c r="AX863" s="19">
        <v>0</v>
      </c>
      <c r="AY863" s="19">
        <v>0</v>
      </c>
      <c r="AZ863" s="19">
        <v>0</v>
      </c>
      <c r="BA863" s="19">
        <v>0</v>
      </c>
      <c r="BB863" s="19">
        <v>0</v>
      </c>
      <c r="BC863" s="19">
        <v>0</v>
      </c>
      <c r="BD863" s="28"/>
      <c r="BE863" s="20"/>
      <c r="BF863" s="18" t="s">
        <v>1315</v>
      </c>
      <c r="BG863" s="20"/>
      <c r="BH863" s="18" t="s">
        <v>1316</v>
      </c>
      <c r="BI863" s="19">
        <v>1</v>
      </c>
      <c r="BJ863" s="19">
        <v>1</v>
      </c>
      <c r="BK863" s="20"/>
      <c r="BL863" s="20"/>
      <c r="BM863" s="20"/>
      <c r="BN863" s="20"/>
      <c r="BO863" s="20"/>
    </row>
    <row r="864" spans="1:67" ht="48" hidden="1" x14ac:dyDescent="0.2">
      <c r="A864" s="17" t="s">
        <v>248</v>
      </c>
      <c r="B864" s="17" t="s">
        <v>79</v>
      </c>
      <c r="C864" s="64" t="s">
        <v>2763</v>
      </c>
      <c r="D864" s="18" t="s">
        <v>182</v>
      </c>
      <c r="E864" s="18" t="s">
        <v>70</v>
      </c>
      <c r="F864" s="19">
        <v>1</v>
      </c>
      <c r="G864" s="19">
        <v>1</v>
      </c>
      <c r="H864" s="19">
        <v>1</v>
      </c>
      <c r="I864" s="20"/>
      <c r="J864" s="44"/>
      <c r="K864" s="46"/>
      <c r="L864" s="21" t="s">
        <v>2764</v>
      </c>
      <c r="M864" s="25"/>
      <c r="N864" s="24">
        <f t="shared" si="274"/>
        <v>2011</v>
      </c>
      <c r="O864" s="23" t="s">
        <v>75</v>
      </c>
      <c r="P864" s="23" t="s">
        <v>75</v>
      </c>
      <c r="Q864" s="25">
        <v>40625</v>
      </c>
      <c r="R864" s="25">
        <v>40625</v>
      </c>
      <c r="S864" s="23" t="s">
        <v>75</v>
      </c>
      <c r="T864" s="23" t="s">
        <v>75</v>
      </c>
      <c r="U864" s="23" t="s">
        <v>75</v>
      </c>
      <c r="V864" s="19">
        <v>1</v>
      </c>
      <c r="W864" s="19">
        <f t="shared" si="269"/>
        <v>1</v>
      </c>
      <c r="X864" s="19">
        <f t="shared" si="270"/>
        <v>0</v>
      </c>
      <c r="Y864" s="19">
        <f t="shared" si="271"/>
        <v>0</v>
      </c>
      <c r="Z864" s="19">
        <v>-1</v>
      </c>
      <c r="AA864" s="19">
        <v>-2</v>
      </c>
      <c r="AB864" s="19">
        <v>0</v>
      </c>
      <c r="AC864" s="19">
        <v>1</v>
      </c>
      <c r="AD864" s="19">
        <v>1</v>
      </c>
      <c r="AE864" s="19">
        <v>1</v>
      </c>
      <c r="AF864" s="19">
        <v>0</v>
      </c>
      <c r="AG864" s="26">
        <v>1</v>
      </c>
      <c r="AH864" s="26">
        <v>1</v>
      </c>
      <c r="AI864" s="26">
        <v>1</v>
      </c>
      <c r="AJ864" s="18" t="s">
        <v>185</v>
      </c>
      <c r="AK864" s="18" t="s">
        <v>77</v>
      </c>
      <c r="AL864" s="21" t="s">
        <v>2762</v>
      </c>
      <c r="AM864" s="19">
        <v>5</v>
      </c>
      <c r="AN864" s="19">
        <v>-1</v>
      </c>
      <c r="AO864" s="19">
        <v>-1</v>
      </c>
      <c r="AP864" s="19">
        <v>-1</v>
      </c>
      <c r="AQ864" s="19">
        <v>-1</v>
      </c>
      <c r="AR864" s="19">
        <v>-1</v>
      </c>
      <c r="AS864" s="19">
        <v>0</v>
      </c>
      <c r="AT864" s="19">
        <v>1</v>
      </c>
      <c r="AU864" s="26">
        <v>0</v>
      </c>
      <c r="AV864" s="26">
        <v>0</v>
      </c>
      <c r="AW864" s="19">
        <v>0</v>
      </c>
      <c r="AX864" s="26">
        <v>1</v>
      </c>
      <c r="AY864" s="19">
        <v>0</v>
      </c>
      <c r="AZ864" s="19">
        <v>1</v>
      </c>
      <c r="BA864" s="19">
        <v>1</v>
      </c>
      <c r="BB864" s="19">
        <v>-1</v>
      </c>
      <c r="BC864" s="19">
        <v>1</v>
      </c>
      <c r="BD864" s="28"/>
      <c r="BE864" s="20"/>
      <c r="BF864" s="20"/>
      <c r="BG864" s="20"/>
      <c r="BH864" s="20"/>
      <c r="BI864" s="19">
        <v>1</v>
      </c>
      <c r="BJ864" s="19">
        <v>0</v>
      </c>
      <c r="BK864" s="20"/>
      <c r="BL864" s="20"/>
      <c r="BM864" s="20"/>
      <c r="BN864" s="20"/>
      <c r="BO864" s="20"/>
    </row>
    <row r="865" spans="1:67" ht="128" x14ac:dyDescent="0.2">
      <c r="A865" s="17" t="s">
        <v>657</v>
      </c>
      <c r="B865" s="42"/>
      <c r="C865" s="64" t="s">
        <v>1270</v>
      </c>
      <c r="D865" s="18" t="s">
        <v>1271</v>
      </c>
      <c r="E865" s="18" t="s">
        <v>137</v>
      </c>
      <c r="F865" s="19">
        <v>1</v>
      </c>
      <c r="G865" s="19">
        <v>1</v>
      </c>
      <c r="H865" s="19">
        <v>0</v>
      </c>
      <c r="I865" s="20"/>
      <c r="J865" s="44"/>
      <c r="K865" s="22" t="s">
        <v>1272</v>
      </c>
      <c r="L865" s="375" t="s">
        <v>1273</v>
      </c>
      <c r="M865" s="24">
        <v>2004</v>
      </c>
      <c r="N865" s="24">
        <f t="shared" si="274"/>
        <v>2013</v>
      </c>
      <c r="O865" s="649" t="s">
        <v>75</v>
      </c>
      <c r="P865" s="649" t="s">
        <v>75</v>
      </c>
      <c r="Q865" s="649">
        <v>41279</v>
      </c>
      <c r="R865" s="649">
        <v>41277</v>
      </c>
      <c r="S865" s="649">
        <v>42062</v>
      </c>
      <c r="T865" s="649">
        <v>42619</v>
      </c>
      <c r="U865" s="649">
        <v>42619</v>
      </c>
      <c r="V865" s="26">
        <v>1</v>
      </c>
      <c r="W865" s="19">
        <f t="shared" si="269"/>
        <v>1</v>
      </c>
      <c r="X865" s="19">
        <f t="shared" si="270"/>
        <v>1</v>
      </c>
      <c r="Y865" s="19">
        <f t="shared" si="271"/>
        <v>1</v>
      </c>
      <c r="Z865" s="26">
        <v>0</v>
      </c>
      <c r="AA865" s="19">
        <v>-1</v>
      </c>
      <c r="AB865" s="26">
        <v>1</v>
      </c>
      <c r="AC865" s="26">
        <v>0</v>
      </c>
      <c r="AD865" s="26">
        <v>0</v>
      </c>
      <c r="AE865" s="26">
        <v>0</v>
      </c>
      <c r="AF865" s="26">
        <v>0</v>
      </c>
      <c r="AG865" s="19">
        <v>0</v>
      </c>
      <c r="AH865" s="26">
        <v>1</v>
      </c>
      <c r="AI865" s="26">
        <v>0</v>
      </c>
      <c r="AJ865" s="18" t="s">
        <v>138</v>
      </c>
      <c r="AK865" s="18" t="s">
        <v>139</v>
      </c>
      <c r="AL865" s="21" t="s">
        <v>1274</v>
      </c>
      <c r="AM865" s="19">
        <f t="shared" ref="AM865:AM872" si="275">IF(AND(AN865=1,AO865=1),3,IF(AND(AN865=1,OR(AO865=0,AO865=-1)),1,IF(AND(OR(AN865=0,AN865=-1),AO865=1),2,IF(AND(AN865=0,AN865=-1),OR(AO865=0,AO865=-1),4))))</f>
        <v>1</v>
      </c>
      <c r="AN865" s="26">
        <v>1</v>
      </c>
      <c r="AO865" s="26">
        <v>0</v>
      </c>
      <c r="AP865" s="26">
        <v>1</v>
      </c>
      <c r="AQ865" s="26">
        <v>-1</v>
      </c>
      <c r="AR865" s="26">
        <v>0</v>
      </c>
      <c r="AS865" s="26">
        <v>0</v>
      </c>
      <c r="AT865" s="26">
        <v>0</v>
      </c>
      <c r="AU865" s="26">
        <f>IF(BA865&lt;1,-1)</f>
        <v>-1</v>
      </c>
      <c r="AV865" s="26">
        <v>0</v>
      </c>
      <c r="AW865" s="26">
        <v>0</v>
      </c>
      <c r="AX865" s="26">
        <v>1</v>
      </c>
      <c r="AY865" s="19">
        <v>0</v>
      </c>
      <c r="AZ865" s="26">
        <v>1</v>
      </c>
      <c r="BA865" s="26">
        <v>0</v>
      </c>
      <c r="BB865" s="26">
        <v>0</v>
      </c>
      <c r="BC865" s="26">
        <v>0</v>
      </c>
      <c r="BD865" s="63"/>
      <c r="BE865" s="20"/>
      <c r="BF865" s="26"/>
      <c r="BG865" s="26"/>
      <c r="BH865" s="26"/>
      <c r="BI865" s="20"/>
      <c r="BJ865" s="26">
        <v>1</v>
      </c>
      <c r="BK865" s="26"/>
      <c r="BL865" s="26"/>
      <c r="BM865" s="26"/>
      <c r="BN865" s="20"/>
      <c r="BO865" s="20"/>
    </row>
    <row r="866" spans="1:67" ht="64" hidden="1" x14ac:dyDescent="0.2">
      <c r="A866" s="29" t="s">
        <v>144</v>
      </c>
      <c r="B866" s="30"/>
      <c r="C866" s="97" t="s">
        <v>1210</v>
      </c>
      <c r="D866" s="31" t="s">
        <v>1199</v>
      </c>
      <c r="E866" s="31" t="s">
        <v>70</v>
      </c>
      <c r="F866" s="32">
        <v>1</v>
      </c>
      <c r="G866" s="19">
        <v>0</v>
      </c>
      <c r="H866" s="19">
        <v>0</v>
      </c>
      <c r="I866" s="20"/>
      <c r="J866" s="34" t="s">
        <v>1200</v>
      </c>
      <c r="K866" s="41" t="s">
        <v>1201</v>
      </c>
      <c r="L866" s="34" t="s">
        <v>1202</v>
      </c>
      <c r="M866" s="36" t="s">
        <v>1203</v>
      </c>
      <c r="N866" s="24">
        <f t="shared" si="274"/>
        <v>2001</v>
      </c>
      <c r="O866" s="37">
        <v>37243</v>
      </c>
      <c r="P866" s="36" t="s">
        <v>75</v>
      </c>
      <c r="Q866" s="36" t="s">
        <v>75</v>
      </c>
      <c r="R866" s="36" t="s">
        <v>75</v>
      </c>
      <c r="S866" s="36" t="s">
        <v>75</v>
      </c>
      <c r="T866" s="36" t="s">
        <v>75</v>
      </c>
      <c r="U866" s="36" t="s">
        <v>75</v>
      </c>
      <c r="V866" s="32">
        <v>1</v>
      </c>
      <c r="W866" s="19">
        <f t="shared" si="269"/>
        <v>0</v>
      </c>
      <c r="X866" s="19">
        <f t="shared" si="270"/>
        <v>0</v>
      </c>
      <c r="Y866" s="19">
        <f t="shared" si="271"/>
        <v>0</v>
      </c>
      <c r="Z866" s="32">
        <v>-1</v>
      </c>
      <c r="AA866" s="32">
        <v>-2</v>
      </c>
      <c r="AB866" s="32">
        <v>1</v>
      </c>
      <c r="AC866" s="32">
        <v>0</v>
      </c>
      <c r="AD866" s="32">
        <v>0</v>
      </c>
      <c r="AE866" s="32">
        <v>1</v>
      </c>
      <c r="AF866" s="32">
        <v>1</v>
      </c>
      <c r="AG866" s="32">
        <v>1</v>
      </c>
      <c r="AH866" s="40">
        <v>1</v>
      </c>
      <c r="AI866" s="32">
        <v>0</v>
      </c>
      <c r="AJ866" s="31" t="s">
        <v>372</v>
      </c>
      <c r="AK866" s="31" t="s">
        <v>77</v>
      </c>
      <c r="AL866" s="34" t="s">
        <v>1204</v>
      </c>
      <c r="AM866" s="19">
        <f t="shared" si="275"/>
        <v>3</v>
      </c>
      <c r="AN866" s="32">
        <v>1</v>
      </c>
      <c r="AO866" s="32">
        <v>1</v>
      </c>
      <c r="AP866" s="32">
        <v>1</v>
      </c>
      <c r="AQ866" s="32">
        <v>1</v>
      </c>
      <c r="AR866" s="32">
        <v>1</v>
      </c>
      <c r="AS866" s="32">
        <v>-1</v>
      </c>
      <c r="AT866" s="19">
        <v>0</v>
      </c>
      <c r="AU866" s="26">
        <f>IF(BA866&lt;1,-1)</f>
        <v>-1</v>
      </c>
      <c r="AV866" s="19">
        <v>0</v>
      </c>
      <c r="AW866" s="32">
        <v>0</v>
      </c>
      <c r="AX866" s="32">
        <v>0</v>
      </c>
      <c r="AY866" s="19">
        <v>0</v>
      </c>
      <c r="AZ866" s="32">
        <v>-1</v>
      </c>
      <c r="BA866" s="32">
        <v>-1</v>
      </c>
      <c r="BB866" s="32">
        <v>-1</v>
      </c>
      <c r="BC866" s="32">
        <v>-1</v>
      </c>
      <c r="BD866" s="28"/>
      <c r="BE866" s="33"/>
      <c r="BF866" s="33"/>
      <c r="BG866" s="33"/>
      <c r="BH866" s="31" t="s">
        <v>1205</v>
      </c>
      <c r="BI866" s="33"/>
      <c r="BJ866" s="33"/>
      <c r="BK866" s="33"/>
      <c r="BL866" s="33"/>
      <c r="BM866" s="33"/>
      <c r="BN866" s="33"/>
      <c r="BO866" s="33"/>
    </row>
    <row r="867" spans="1:67" ht="395" hidden="1" x14ac:dyDescent="0.2">
      <c r="A867" s="29" t="s">
        <v>186</v>
      </c>
      <c r="B867" s="30"/>
      <c r="C867" s="97" t="s">
        <v>2564</v>
      </c>
      <c r="D867" s="31" t="s">
        <v>270</v>
      </c>
      <c r="E867" s="31" t="s">
        <v>92</v>
      </c>
      <c r="F867" s="32">
        <v>1</v>
      </c>
      <c r="G867" s="32">
        <v>3</v>
      </c>
      <c r="H867" s="19">
        <v>0</v>
      </c>
      <c r="I867" s="20"/>
      <c r="J867" s="34" t="s">
        <v>2490</v>
      </c>
      <c r="K867" s="35"/>
      <c r="L867" s="34" t="s">
        <v>2496</v>
      </c>
      <c r="M867" s="36" t="s">
        <v>2244</v>
      </c>
      <c r="N867" s="24">
        <f t="shared" si="274"/>
        <v>1998</v>
      </c>
      <c r="O867" s="37">
        <v>35833</v>
      </c>
      <c r="P867" s="37"/>
      <c r="Q867" s="36" t="s">
        <v>75</v>
      </c>
      <c r="R867" s="36" t="s">
        <v>75</v>
      </c>
      <c r="S867" s="36" t="s">
        <v>75</v>
      </c>
      <c r="T867" s="36" t="s">
        <v>75</v>
      </c>
      <c r="U867" s="36" t="s">
        <v>75</v>
      </c>
      <c r="V867" s="32">
        <v>1</v>
      </c>
      <c r="W867" s="19">
        <f t="shared" si="269"/>
        <v>0</v>
      </c>
      <c r="X867" s="19">
        <f t="shared" si="270"/>
        <v>0</v>
      </c>
      <c r="Y867" s="19">
        <f t="shared" si="271"/>
        <v>0</v>
      </c>
      <c r="Z867" s="96">
        <v>-1</v>
      </c>
      <c r="AA867" s="96">
        <v>-2</v>
      </c>
      <c r="AB867" s="32">
        <v>1</v>
      </c>
      <c r="AC867" s="32">
        <v>1</v>
      </c>
      <c r="AD867" s="32">
        <v>0</v>
      </c>
      <c r="AE867" s="32">
        <v>0</v>
      </c>
      <c r="AF867" s="32">
        <v>1</v>
      </c>
      <c r="AG867" s="32">
        <v>1</v>
      </c>
      <c r="AH867" s="32">
        <v>1</v>
      </c>
      <c r="AI867" s="32">
        <v>1</v>
      </c>
      <c r="AJ867" s="31" t="s">
        <v>96</v>
      </c>
      <c r="AK867" s="31" t="s">
        <v>97</v>
      </c>
      <c r="AL867" s="34" t="s">
        <v>2493</v>
      </c>
      <c r="AM867" s="19">
        <f t="shared" si="275"/>
        <v>3</v>
      </c>
      <c r="AN867" s="32">
        <v>1</v>
      </c>
      <c r="AO867" s="32">
        <v>1</v>
      </c>
      <c r="AP867" s="32">
        <v>1</v>
      </c>
      <c r="AQ867" s="32">
        <v>1</v>
      </c>
      <c r="AR867" s="32">
        <v>1</v>
      </c>
      <c r="AS867" s="33"/>
      <c r="AT867" s="32">
        <v>0</v>
      </c>
      <c r="AU867" s="26">
        <f>IF(BA867&lt;1,-1)</f>
        <v>-1</v>
      </c>
      <c r="AV867" s="32">
        <v>1</v>
      </c>
      <c r="AW867" s="32">
        <v>0</v>
      </c>
      <c r="AX867" s="32">
        <v>0</v>
      </c>
      <c r="AY867" s="19">
        <v>0</v>
      </c>
      <c r="AZ867" s="32">
        <v>0</v>
      </c>
      <c r="BA867" s="32">
        <v>0</v>
      </c>
      <c r="BB867" s="32">
        <v>0</v>
      </c>
      <c r="BC867" s="32">
        <v>0</v>
      </c>
      <c r="BD867" s="28"/>
      <c r="BE867" s="33"/>
      <c r="BF867" s="34" t="s">
        <v>2494</v>
      </c>
      <c r="BG867" s="33"/>
      <c r="BH867" s="33"/>
      <c r="BI867" s="32">
        <v>1</v>
      </c>
      <c r="BJ867" s="32">
        <v>1</v>
      </c>
      <c r="BK867" s="33"/>
      <c r="BL867" s="33"/>
      <c r="BM867" s="33"/>
      <c r="BN867" s="33"/>
      <c r="BO867" s="33"/>
    </row>
    <row r="868" spans="1:67" ht="224" hidden="1" x14ac:dyDescent="0.2">
      <c r="A868" s="64" t="s">
        <v>3456</v>
      </c>
      <c r="B868" s="17" t="s">
        <v>181</v>
      </c>
      <c r="C868" s="64" t="s">
        <v>3432</v>
      </c>
      <c r="D868" s="18" t="s">
        <v>182</v>
      </c>
      <c r="E868" s="18" t="s">
        <v>70</v>
      </c>
      <c r="F868" s="19">
        <v>1</v>
      </c>
      <c r="G868" s="19">
        <v>0</v>
      </c>
      <c r="H868" s="19">
        <v>0</v>
      </c>
      <c r="I868" s="20"/>
      <c r="J868" s="21" t="s">
        <v>3433</v>
      </c>
      <c r="K868" s="22" t="s">
        <v>910</v>
      </c>
      <c r="L868" s="444" t="s">
        <v>3434</v>
      </c>
      <c r="M868" s="23" t="s">
        <v>3435</v>
      </c>
      <c r="N868" s="24">
        <f t="shared" si="274"/>
        <v>1995</v>
      </c>
      <c r="O868" s="25">
        <v>34700</v>
      </c>
      <c r="P868" s="23" t="s">
        <v>75</v>
      </c>
      <c r="Q868" s="25">
        <v>38353</v>
      </c>
      <c r="R868" s="25">
        <v>37543</v>
      </c>
      <c r="S868" s="25">
        <v>38481</v>
      </c>
      <c r="T868" s="649">
        <v>38531</v>
      </c>
      <c r="U868" s="25">
        <v>38532</v>
      </c>
      <c r="V868" s="26">
        <v>1</v>
      </c>
      <c r="W868" s="19">
        <f t="shared" si="269"/>
        <v>1</v>
      </c>
      <c r="X868" s="19">
        <f t="shared" si="270"/>
        <v>1</v>
      </c>
      <c r="Y868" s="19">
        <f t="shared" si="271"/>
        <v>1</v>
      </c>
      <c r="Z868" s="26">
        <v>1</v>
      </c>
      <c r="AA868" s="19">
        <v>1</v>
      </c>
      <c r="AB868" s="26">
        <v>0</v>
      </c>
      <c r="AC868" s="26">
        <v>0</v>
      </c>
      <c r="AD868" s="26">
        <v>1</v>
      </c>
      <c r="AE868" s="26">
        <v>0</v>
      </c>
      <c r="AF868" s="26">
        <v>0</v>
      </c>
      <c r="AG868" s="26">
        <v>1</v>
      </c>
      <c r="AH868" s="26">
        <v>1</v>
      </c>
      <c r="AI868" s="26">
        <v>1</v>
      </c>
      <c r="AJ868" s="18" t="s">
        <v>185</v>
      </c>
      <c r="AK868" s="18" t="s">
        <v>77</v>
      </c>
      <c r="AL868" s="21" t="s">
        <v>3436</v>
      </c>
      <c r="AM868" s="19">
        <f t="shared" si="275"/>
        <v>1</v>
      </c>
      <c r="AN868" s="26">
        <v>1</v>
      </c>
      <c r="AO868" s="26">
        <v>-1</v>
      </c>
      <c r="AP868" s="26">
        <v>1</v>
      </c>
      <c r="AQ868" s="26">
        <v>1</v>
      </c>
      <c r="AR868" s="26">
        <v>1</v>
      </c>
      <c r="AS868" s="26">
        <v>0</v>
      </c>
      <c r="AT868" s="26">
        <v>-1</v>
      </c>
      <c r="AU868" s="26">
        <v>0</v>
      </c>
      <c r="AV868" s="26">
        <v>0</v>
      </c>
      <c r="AW868" s="26">
        <v>0</v>
      </c>
      <c r="AX868" s="26">
        <v>1</v>
      </c>
      <c r="AY868" s="19">
        <v>0</v>
      </c>
      <c r="AZ868" s="26">
        <v>1</v>
      </c>
      <c r="BA868" s="26">
        <v>1</v>
      </c>
      <c r="BB868" s="26">
        <v>-1</v>
      </c>
      <c r="BC868" s="26">
        <v>-1</v>
      </c>
      <c r="BD868" s="28"/>
      <c r="BE868" s="21" t="s">
        <v>3437</v>
      </c>
      <c r="BF868" s="26"/>
      <c r="BG868" s="26"/>
      <c r="BH868" s="26"/>
      <c r="BI868" s="20"/>
      <c r="BJ868" s="26">
        <v>0</v>
      </c>
      <c r="BK868" s="26"/>
      <c r="BL868" s="26"/>
      <c r="BM868" s="26"/>
      <c r="BN868" s="445"/>
      <c r="BO868" s="445"/>
    </row>
    <row r="869" spans="1:67" ht="144" hidden="1" x14ac:dyDescent="0.2">
      <c r="A869" s="17" t="s">
        <v>346</v>
      </c>
      <c r="B869" s="42"/>
      <c r="C869" s="64" t="s">
        <v>1835</v>
      </c>
      <c r="D869" s="18" t="s">
        <v>182</v>
      </c>
      <c r="E869" s="18" t="s">
        <v>82</v>
      </c>
      <c r="F869" s="19">
        <v>1</v>
      </c>
      <c r="G869" s="19">
        <v>0</v>
      </c>
      <c r="H869" s="19">
        <v>0</v>
      </c>
      <c r="I869" s="20"/>
      <c r="J869" s="21" t="s">
        <v>184</v>
      </c>
      <c r="K869" s="22" t="s">
        <v>1836</v>
      </c>
      <c r="L869" s="21" t="s">
        <v>1837</v>
      </c>
      <c r="M869" s="25"/>
      <c r="N869" s="24">
        <f t="shared" si="274"/>
        <v>2007</v>
      </c>
      <c r="O869" s="25">
        <v>39187</v>
      </c>
      <c r="P869" s="25">
        <v>39314</v>
      </c>
      <c r="Q869" s="23" t="s">
        <v>75</v>
      </c>
      <c r="R869" s="25">
        <v>40324</v>
      </c>
      <c r="S869" s="23" t="s">
        <v>75</v>
      </c>
      <c r="T869" s="23" t="s">
        <v>75</v>
      </c>
      <c r="U869" s="23" t="s">
        <v>75</v>
      </c>
      <c r="V869" s="19">
        <v>1</v>
      </c>
      <c r="W869" s="19">
        <f t="shared" si="269"/>
        <v>0</v>
      </c>
      <c r="X869" s="19">
        <f t="shared" si="270"/>
        <v>0</v>
      </c>
      <c r="Y869" s="19">
        <f t="shared" si="271"/>
        <v>0</v>
      </c>
      <c r="Z869" s="19">
        <v>-1</v>
      </c>
      <c r="AA869" s="19">
        <v>-2</v>
      </c>
      <c r="AB869" s="19">
        <v>0</v>
      </c>
      <c r="AC869" s="19">
        <v>1</v>
      </c>
      <c r="AD869" s="19">
        <v>0</v>
      </c>
      <c r="AE869" s="19">
        <v>1</v>
      </c>
      <c r="AF869" s="19">
        <v>0</v>
      </c>
      <c r="AG869" s="26">
        <v>1</v>
      </c>
      <c r="AH869" s="26">
        <v>1</v>
      </c>
      <c r="AI869" s="26">
        <v>0</v>
      </c>
      <c r="AJ869" s="18" t="s">
        <v>185</v>
      </c>
      <c r="AK869" s="18" t="s">
        <v>77</v>
      </c>
      <c r="AL869" s="21" t="s">
        <v>1838</v>
      </c>
      <c r="AM869" s="19">
        <f t="shared" si="275"/>
        <v>2</v>
      </c>
      <c r="AN869" s="26">
        <v>-1</v>
      </c>
      <c r="AO869" s="19">
        <v>1</v>
      </c>
      <c r="AP869" s="19">
        <v>1</v>
      </c>
      <c r="AQ869" s="26">
        <v>1</v>
      </c>
      <c r="AR869" s="19">
        <v>1</v>
      </c>
      <c r="AS869" s="19">
        <v>0</v>
      </c>
      <c r="AT869" s="19">
        <v>2</v>
      </c>
      <c r="AU869" s="26">
        <v>1</v>
      </c>
      <c r="AV869" s="26">
        <v>0</v>
      </c>
      <c r="AW869" s="26">
        <v>0</v>
      </c>
      <c r="AX869" s="26">
        <v>1</v>
      </c>
      <c r="AY869" s="19">
        <v>0</v>
      </c>
      <c r="AZ869" s="19">
        <v>1</v>
      </c>
      <c r="BA869" s="19">
        <v>1</v>
      </c>
      <c r="BB869" s="19">
        <v>-1</v>
      </c>
      <c r="BC869" s="19">
        <v>1</v>
      </c>
      <c r="BD869" s="28"/>
      <c r="BE869" s="20"/>
      <c r="BF869" s="20"/>
      <c r="BG869" s="20"/>
      <c r="BH869" s="20"/>
      <c r="BI869" s="20"/>
      <c r="BJ869" s="19">
        <v>0</v>
      </c>
      <c r="BK869" s="20"/>
      <c r="BL869" s="20"/>
      <c r="BM869" s="20"/>
      <c r="BN869" s="20"/>
      <c r="BO869" s="20"/>
    </row>
    <row r="870" spans="1:67" ht="96" hidden="1" x14ac:dyDescent="0.2">
      <c r="A870" s="17" t="s">
        <v>346</v>
      </c>
      <c r="B870" s="42"/>
      <c r="C870" s="64" t="s">
        <v>1870</v>
      </c>
      <c r="D870" s="18" t="s">
        <v>182</v>
      </c>
      <c r="E870" s="18" t="s">
        <v>82</v>
      </c>
      <c r="F870" s="19">
        <v>1</v>
      </c>
      <c r="G870" s="19">
        <v>0</v>
      </c>
      <c r="H870" s="19">
        <v>0</v>
      </c>
      <c r="I870" s="20"/>
      <c r="J870" s="21" t="s">
        <v>184</v>
      </c>
      <c r="K870" s="22" t="s">
        <v>1871</v>
      </c>
      <c r="L870" s="18" t="s">
        <v>1872</v>
      </c>
      <c r="M870" s="25"/>
      <c r="N870" s="24">
        <f t="shared" si="274"/>
        <v>2000</v>
      </c>
      <c r="O870" s="25">
        <v>36531</v>
      </c>
      <c r="P870" s="23" t="s">
        <v>75</v>
      </c>
      <c r="Q870" s="23" t="s">
        <v>75</v>
      </c>
      <c r="R870" s="23" t="s">
        <v>75</v>
      </c>
      <c r="S870" s="23" t="s">
        <v>75</v>
      </c>
      <c r="T870" s="23" t="s">
        <v>75</v>
      </c>
      <c r="U870" s="23" t="s">
        <v>75</v>
      </c>
      <c r="V870" s="19">
        <v>1</v>
      </c>
      <c r="W870" s="19">
        <f t="shared" si="269"/>
        <v>0</v>
      </c>
      <c r="X870" s="19">
        <f t="shared" si="270"/>
        <v>0</v>
      </c>
      <c r="Y870" s="19">
        <f t="shared" si="271"/>
        <v>0</v>
      </c>
      <c r="Z870" s="19">
        <v>-1</v>
      </c>
      <c r="AA870" s="19">
        <v>-2</v>
      </c>
      <c r="AB870" s="19">
        <v>0</v>
      </c>
      <c r="AC870" s="19">
        <v>1</v>
      </c>
      <c r="AD870" s="19">
        <v>0</v>
      </c>
      <c r="AE870" s="19">
        <v>1</v>
      </c>
      <c r="AF870" s="19">
        <v>1</v>
      </c>
      <c r="AG870" s="26">
        <v>1</v>
      </c>
      <c r="AH870" s="26">
        <v>1</v>
      </c>
      <c r="AI870" s="26">
        <v>0</v>
      </c>
      <c r="AJ870" s="18" t="s">
        <v>185</v>
      </c>
      <c r="AK870" s="18" t="s">
        <v>77</v>
      </c>
      <c r="AL870" s="21" t="s">
        <v>1873</v>
      </c>
      <c r="AM870" s="19">
        <f t="shared" si="275"/>
        <v>2</v>
      </c>
      <c r="AN870" s="26">
        <v>-1</v>
      </c>
      <c r="AO870" s="26">
        <v>1</v>
      </c>
      <c r="AP870" s="19">
        <v>1</v>
      </c>
      <c r="AQ870" s="26">
        <v>1</v>
      </c>
      <c r="AR870" s="19">
        <v>1</v>
      </c>
      <c r="AS870" s="26">
        <v>0</v>
      </c>
      <c r="AT870" s="26">
        <v>-1</v>
      </c>
      <c r="AU870" s="26">
        <v>0</v>
      </c>
      <c r="AV870" s="26">
        <v>0</v>
      </c>
      <c r="AW870" s="26">
        <v>0</v>
      </c>
      <c r="AX870" s="26">
        <v>1</v>
      </c>
      <c r="AY870" s="19">
        <v>0</v>
      </c>
      <c r="AZ870" s="26">
        <v>1</v>
      </c>
      <c r="BA870" s="26">
        <v>1</v>
      </c>
      <c r="BB870" s="26">
        <v>-1</v>
      </c>
      <c r="BC870" s="26">
        <v>-1</v>
      </c>
      <c r="BD870" s="28"/>
      <c r="BE870" s="20"/>
      <c r="BF870" s="20"/>
      <c r="BG870" s="20"/>
      <c r="BH870" s="20"/>
      <c r="BI870" s="20"/>
      <c r="BJ870" s="26">
        <v>-1</v>
      </c>
      <c r="BK870" s="20"/>
      <c r="BL870" s="20"/>
      <c r="BM870" s="20"/>
      <c r="BN870" s="20"/>
      <c r="BO870" s="20"/>
    </row>
    <row r="871" spans="1:67" ht="80" hidden="1" x14ac:dyDescent="0.2">
      <c r="A871" s="17" t="s">
        <v>346</v>
      </c>
      <c r="B871" s="42"/>
      <c r="C871" s="64" t="s">
        <v>1874</v>
      </c>
      <c r="D871" s="18" t="s">
        <v>182</v>
      </c>
      <c r="E871" s="18" t="s">
        <v>82</v>
      </c>
      <c r="F871" s="19">
        <v>1</v>
      </c>
      <c r="G871" s="19">
        <v>1</v>
      </c>
      <c r="H871" s="19">
        <v>0</v>
      </c>
      <c r="I871" s="20"/>
      <c r="J871" s="21" t="s">
        <v>184</v>
      </c>
      <c r="K871" s="22" t="s">
        <v>1875</v>
      </c>
      <c r="L871" s="377" t="s">
        <v>1872</v>
      </c>
      <c r="M871" s="25"/>
      <c r="N871" s="24">
        <f t="shared" si="274"/>
        <v>2008</v>
      </c>
      <c r="O871" s="25">
        <v>39569</v>
      </c>
      <c r="P871" s="25">
        <v>39302</v>
      </c>
      <c r="Q871" s="23" t="s">
        <v>75</v>
      </c>
      <c r="R871" s="25">
        <v>40785</v>
      </c>
      <c r="S871" s="23" t="s">
        <v>75</v>
      </c>
      <c r="T871" s="23" t="s">
        <v>75</v>
      </c>
      <c r="U871" s="23" t="s">
        <v>75</v>
      </c>
      <c r="V871" s="19">
        <v>1</v>
      </c>
      <c r="W871" s="19">
        <f t="shared" si="269"/>
        <v>0</v>
      </c>
      <c r="X871" s="19">
        <f t="shared" si="270"/>
        <v>0</v>
      </c>
      <c r="Y871" s="19">
        <f t="shared" si="271"/>
        <v>0</v>
      </c>
      <c r="Z871" s="19">
        <v>-1</v>
      </c>
      <c r="AA871" s="19">
        <v>-2</v>
      </c>
      <c r="AB871" s="19">
        <v>0</v>
      </c>
      <c r="AC871" s="19">
        <v>1</v>
      </c>
      <c r="AD871" s="19">
        <v>0</v>
      </c>
      <c r="AE871" s="19">
        <v>1</v>
      </c>
      <c r="AF871" s="19">
        <v>1</v>
      </c>
      <c r="AG871" s="26">
        <v>1</v>
      </c>
      <c r="AH871" s="26">
        <v>1</v>
      </c>
      <c r="AI871" s="26">
        <v>0</v>
      </c>
      <c r="AJ871" s="18" t="s">
        <v>185</v>
      </c>
      <c r="AK871" s="18" t="s">
        <v>77</v>
      </c>
      <c r="AL871" s="21" t="s">
        <v>1873</v>
      </c>
      <c r="AM871" s="19">
        <f t="shared" si="275"/>
        <v>2</v>
      </c>
      <c r="AN871" s="26">
        <v>-1</v>
      </c>
      <c r="AO871" s="26">
        <v>1</v>
      </c>
      <c r="AP871" s="19">
        <v>1</v>
      </c>
      <c r="AQ871" s="26">
        <v>1</v>
      </c>
      <c r="AR871" s="19">
        <v>1</v>
      </c>
      <c r="AS871" s="26">
        <v>0</v>
      </c>
      <c r="AT871" s="26">
        <v>2</v>
      </c>
      <c r="AU871" s="26">
        <v>0</v>
      </c>
      <c r="AV871" s="26">
        <v>0</v>
      </c>
      <c r="AW871" s="26">
        <v>0</v>
      </c>
      <c r="AX871" s="26">
        <v>1</v>
      </c>
      <c r="AY871" s="19">
        <v>0</v>
      </c>
      <c r="AZ871" s="26">
        <v>1</v>
      </c>
      <c r="BA871" s="26">
        <v>1</v>
      </c>
      <c r="BB871" s="26">
        <v>-1</v>
      </c>
      <c r="BC871" s="26">
        <v>-1</v>
      </c>
      <c r="BD871" s="28"/>
      <c r="BE871" s="20"/>
      <c r="BF871" s="20"/>
      <c r="BG871" s="20"/>
      <c r="BH871" s="20"/>
      <c r="BI871" s="20"/>
      <c r="BJ871" s="26">
        <v>0</v>
      </c>
      <c r="BK871" s="20"/>
      <c r="BL871" s="20"/>
      <c r="BM871" s="20"/>
      <c r="BN871" s="20"/>
      <c r="BO871" s="20"/>
    </row>
    <row r="872" spans="1:67" ht="128" hidden="1" x14ac:dyDescent="0.2">
      <c r="A872" s="17" t="s">
        <v>151</v>
      </c>
      <c r="B872" s="42"/>
      <c r="C872" s="64" t="s">
        <v>782</v>
      </c>
      <c r="D872" s="17" t="s">
        <v>153</v>
      </c>
      <c r="E872" s="18" t="s">
        <v>302</v>
      </c>
      <c r="F872" s="19">
        <v>1</v>
      </c>
      <c r="G872" s="19">
        <v>1</v>
      </c>
      <c r="H872" s="19">
        <v>1</v>
      </c>
      <c r="I872" s="19">
        <v>0</v>
      </c>
      <c r="J872" s="21" t="s">
        <v>783</v>
      </c>
      <c r="K872" s="46"/>
      <c r="L872" s="375" t="s">
        <v>3229</v>
      </c>
      <c r="M872" s="25" t="s">
        <v>3230</v>
      </c>
      <c r="N872" s="47">
        <f t="shared" si="274"/>
        <v>2017</v>
      </c>
      <c r="O872" s="25">
        <v>43045</v>
      </c>
      <c r="P872" s="23" t="s">
        <v>75</v>
      </c>
      <c r="Q872" s="23" t="s">
        <v>75</v>
      </c>
      <c r="R872" s="23" t="s">
        <v>75</v>
      </c>
      <c r="S872" s="23" t="s">
        <v>75</v>
      </c>
      <c r="T872" s="23" t="s">
        <v>75</v>
      </c>
      <c r="U872" s="23" t="s">
        <v>75</v>
      </c>
      <c r="V872" s="19">
        <v>1</v>
      </c>
      <c r="W872" s="19">
        <f t="shared" si="269"/>
        <v>0</v>
      </c>
      <c r="X872" s="19">
        <f t="shared" si="270"/>
        <v>0</v>
      </c>
      <c r="Y872" s="19">
        <f t="shared" si="271"/>
        <v>0</v>
      </c>
      <c r="Z872" s="19">
        <v>-1</v>
      </c>
      <c r="AA872" s="19">
        <v>-2</v>
      </c>
      <c r="AB872" s="19">
        <v>1</v>
      </c>
      <c r="AC872" s="19">
        <v>0</v>
      </c>
      <c r="AD872" s="19">
        <v>1</v>
      </c>
      <c r="AE872" s="19">
        <v>1</v>
      </c>
      <c r="AF872" s="19">
        <v>1</v>
      </c>
      <c r="AG872" s="19">
        <v>1</v>
      </c>
      <c r="AH872" s="19">
        <v>1</v>
      </c>
      <c r="AI872" s="19">
        <v>0</v>
      </c>
      <c r="AJ872" s="18" t="s">
        <v>134</v>
      </c>
      <c r="AK872" s="18" t="s">
        <v>77</v>
      </c>
      <c r="AL872" s="21" t="s">
        <v>785</v>
      </c>
      <c r="AM872" s="19">
        <f t="shared" si="275"/>
        <v>3</v>
      </c>
      <c r="AN872" s="19">
        <v>1</v>
      </c>
      <c r="AO872" s="19">
        <v>1</v>
      </c>
      <c r="AP872" s="19">
        <v>1</v>
      </c>
      <c r="AQ872" s="19">
        <v>1</v>
      </c>
      <c r="AR872" s="19">
        <v>1</v>
      </c>
      <c r="AS872" s="19">
        <v>-1</v>
      </c>
      <c r="AT872" s="19">
        <v>0</v>
      </c>
      <c r="AU872" s="26">
        <v>-1</v>
      </c>
      <c r="AV872" s="19">
        <v>0</v>
      </c>
      <c r="AW872" s="19">
        <v>0</v>
      </c>
      <c r="AX872" s="19">
        <v>0</v>
      </c>
      <c r="AY872" s="19">
        <v>0</v>
      </c>
      <c r="AZ872" s="19">
        <v>0</v>
      </c>
      <c r="BA872" s="19">
        <v>0</v>
      </c>
      <c r="BB872" s="19">
        <v>0</v>
      </c>
      <c r="BC872" s="19">
        <v>0</v>
      </c>
      <c r="BD872" s="20"/>
      <c r="BE872" s="20"/>
      <c r="BF872" s="20"/>
      <c r="BG872" s="20"/>
      <c r="BH872" s="20"/>
      <c r="BI872" s="20"/>
      <c r="BJ872" s="20"/>
      <c r="BK872" s="20"/>
      <c r="BL872" s="20"/>
      <c r="BM872" s="20"/>
      <c r="BN872" s="20"/>
      <c r="BO872" s="20"/>
    </row>
    <row r="873" spans="1:67" ht="320" hidden="1" x14ac:dyDescent="0.2">
      <c r="A873" s="64" t="s">
        <v>1709</v>
      </c>
      <c r="B873" s="42"/>
      <c r="C873" s="375" t="s">
        <v>1710</v>
      </c>
      <c r="D873" s="17" t="s">
        <v>153</v>
      </c>
      <c r="E873" s="18" t="s">
        <v>302</v>
      </c>
      <c r="F873" s="19">
        <v>1</v>
      </c>
      <c r="G873" s="19">
        <v>1</v>
      </c>
      <c r="H873" s="19">
        <v>1</v>
      </c>
      <c r="I873" s="20"/>
      <c r="J873" s="387" t="s">
        <v>3306</v>
      </c>
      <c r="K873" s="22" t="s">
        <v>1711</v>
      </c>
      <c r="L873" s="375" t="s">
        <v>3258</v>
      </c>
      <c r="M873" s="23" t="s">
        <v>1712</v>
      </c>
      <c r="N873" s="47">
        <f t="shared" si="274"/>
        <v>2017</v>
      </c>
      <c r="O873" s="25"/>
      <c r="P873" s="25">
        <v>42955</v>
      </c>
      <c r="Q873" s="23" t="s">
        <v>75</v>
      </c>
      <c r="R873" s="25">
        <v>42955</v>
      </c>
      <c r="S873" s="23" t="s">
        <v>75</v>
      </c>
      <c r="T873" s="23" t="s">
        <v>75</v>
      </c>
      <c r="U873" s="23" t="s">
        <v>75</v>
      </c>
      <c r="V873" s="19">
        <v>1</v>
      </c>
      <c r="W873" s="19">
        <f t="shared" si="269"/>
        <v>0</v>
      </c>
      <c r="X873" s="19">
        <f t="shared" si="270"/>
        <v>0</v>
      </c>
      <c r="Y873" s="19">
        <f t="shared" si="271"/>
        <v>0</v>
      </c>
      <c r="Z873" s="19">
        <v>-1</v>
      </c>
      <c r="AA873" s="19">
        <v>-2</v>
      </c>
      <c r="AB873" s="19">
        <v>0</v>
      </c>
      <c r="AC873" s="19">
        <v>0</v>
      </c>
      <c r="AD873" s="19">
        <v>1</v>
      </c>
      <c r="AE873" s="19">
        <v>0</v>
      </c>
      <c r="AF873" s="19">
        <v>0</v>
      </c>
      <c r="AG873" s="19">
        <v>1</v>
      </c>
      <c r="AH873" s="19">
        <v>1</v>
      </c>
      <c r="AI873" s="19">
        <v>0</v>
      </c>
      <c r="AJ873" s="18" t="s">
        <v>134</v>
      </c>
      <c r="AK873" s="18" t="s">
        <v>77</v>
      </c>
      <c r="AL873" s="21" t="s">
        <v>1708</v>
      </c>
      <c r="AM873" s="19">
        <v>4</v>
      </c>
      <c r="AN873" s="19">
        <v>-1</v>
      </c>
      <c r="AO873" s="19">
        <v>-1</v>
      </c>
      <c r="AP873" s="19">
        <v>-1</v>
      </c>
      <c r="AQ873" s="19">
        <v>-1</v>
      </c>
      <c r="AR873" s="19">
        <v>-2</v>
      </c>
      <c r="AS873" s="19">
        <v>0</v>
      </c>
      <c r="AT873" s="19">
        <v>-1</v>
      </c>
      <c r="AU873" s="26">
        <v>0</v>
      </c>
      <c r="AV873" s="19">
        <v>0</v>
      </c>
      <c r="AW873" s="19">
        <v>0</v>
      </c>
      <c r="AX873" s="19">
        <v>0</v>
      </c>
      <c r="AY873" s="19">
        <v>0</v>
      </c>
      <c r="AZ873" s="19">
        <v>1</v>
      </c>
      <c r="BA873" s="19">
        <v>1</v>
      </c>
      <c r="BB873" s="19">
        <v>-1</v>
      </c>
      <c r="BC873" s="19">
        <v>-1</v>
      </c>
      <c r="BD873" s="20"/>
      <c r="BE873" s="20"/>
      <c r="BF873" s="20"/>
      <c r="BG873" s="20"/>
      <c r="BH873" s="20"/>
      <c r="BI873" s="20"/>
      <c r="BJ873" s="20"/>
      <c r="BK873" s="20"/>
      <c r="BL873" s="20"/>
      <c r="BM873" s="20"/>
      <c r="BN873" s="20"/>
      <c r="BO873" s="20"/>
    </row>
    <row r="874" spans="1:67" ht="395" hidden="1" x14ac:dyDescent="0.2">
      <c r="A874" s="29" t="s">
        <v>186</v>
      </c>
      <c r="B874" s="30"/>
      <c r="C874" s="97" t="s">
        <v>2556</v>
      </c>
      <c r="D874" s="31" t="s">
        <v>270</v>
      </c>
      <c r="E874" s="31" t="s">
        <v>92</v>
      </c>
      <c r="F874" s="32">
        <v>1</v>
      </c>
      <c r="G874" s="32">
        <v>0</v>
      </c>
      <c r="H874" s="19">
        <v>0</v>
      </c>
      <c r="I874" s="20"/>
      <c r="J874" s="34" t="s">
        <v>2490</v>
      </c>
      <c r="K874" s="35"/>
      <c r="L874" s="34" t="s">
        <v>2496</v>
      </c>
      <c r="M874" s="36" t="s">
        <v>2244</v>
      </c>
      <c r="N874" s="24">
        <f t="shared" si="274"/>
        <v>1998</v>
      </c>
      <c r="O874" s="37">
        <v>35833</v>
      </c>
      <c r="P874" s="37">
        <v>36466</v>
      </c>
      <c r="Q874" s="36" t="s">
        <v>75</v>
      </c>
      <c r="R874" s="36" t="s">
        <v>75</v>
      </c>
      <c r="S874" s="36" t="s">
        <v>75</v>
      </c>
      <c r="T874" s="36" t="s">
        <v>75</v>
      </c>
      <c r="U874" s="36" t="s">
        <v>75</v>
      </c>
      <c r="V874" s="32">
        <v>1</v>
      </c>
      <c r="W874" s="19">
        <f t="shared" si="269"/>
        <v>0</v>
      </c>
      <c r="X874" s="19">
        <f t="shared" si="270"/>
        <v>0</v>
      </c>
      <c r="Y874" s="19">
        <f t="shared" si="271"/>
        <v>0</v>
      </c>
      <c r="Z874" s="96">
        <v>-1</v>
      </c>
      <c r="AA874" s="96">
        <v>-2</v>
      </c>
      <c r="AB874" s="32">
        <v>1</v>
      </c>
      <c r="AC874" s="32">
        <v>1</v>
      </c>
      <c r="AD874" s="32">
        <v>0</v>
      </c>
      <c r="AE874" s="32">
        <v>0</v>
      </c>
      <c r="AF874" s="32">
        <v>1</v>
      </c>
      <c r="AG874" s="32">
        <v>1</v>
      </c>
      <c r="AH874" s="32">
        <v>1</v>
      </c>
      <c r="AI874" s="32">
        <v>1</v>
      </c>
      <c r="AJ874" s="31" t="s">
        <v>96</v>
      </c>
      <c r="AK874" s="31" t="s">
        <v>97</v>
      </c>
      <c r="AL874" s="34" t="s">
        <v>2493</v>
      </c>
      <c r="AM874" s="19">
        <f>IF(AND(AN874=1,AO874=1),3,IF(AND(AN874=1,OR(AO874=0,AO874=-1)),1,IF(AND(OR(AN874=0,AN874=-1),AO874=1),2,IF(AND(AN874=0,AN874=-1),OR(AO874=0,AO874=-1),4))))</f>
        <v>3</v>
      </c>
      <c r="AN874" s="32">
        <v>1</v>
      </c>
      <c r="AO874" s="32">
        <v>1</v>
      </c>
      <c r="AP874" s="32">
        <v>1</v>
      </c>
      <c r="AQ874" s="32">
        <v>1</v>
      </c>
      <c r="AR874" s="32">
        <v>1</v>
      </c>
      <c r="AS874" s="33"/>
      <c r="AT874" s="32">
        <v>0</v>
      </c>
      <c r="AU874" s="26">
        <f>IF(BA874&lt;1,-1)</f>
        <v>-1</v>
      </c>
      <c r="AV874" s="32">
        <v>1</v>
      </c>
      <c r="AW874" s="32">
        <v>0</v>
      </c>
      <c r="AX874" s="32">
        <v>0</v>
      </c>
      <c r="AY874" s="19">
        <v>0</v>
      </c>
      <c r="AZ874" s="32">
        <v>0</v>
      </c>
      <c r="BA874" s="32">
        <v>0</v>
      </c>
      <c r="BB874" s="32">
        <v>0</v>
      </c>
      <c r="BC874" s="32">
        <v>0</v>
      </c>
      <c r="BD874" s="28"/>
      <c r="BE874" s="33"/>
      <c r="BF874" s="34" t="s">
        <v>2494</v>
      </c>
      <c r="BG874" s="33"/>
      <c r="BH874" s="33"/>
      <c r="BI874" s="32">
        <v>1</v>
      </c>
      <c r="BJ874" s="32">
        <v>1</v>
      </c>
      <c r="BK874" s="33"/>
      <c r="BL874" s="33"/>
      <c r="BM874" s="33"/>
      <c r="BN874" s="33"/>
      <c r="BO874" s="33"/>
    </row>
    <row r="875" spans="1:67" ht="409.6" hidden="1" x14ac:dyDescent="0.2">
      <c r="A875" s="64" t="s">
        <v>1876</v>
      </c>
      <c r="B875" s="42"/>
      <c r="C875" s="64" t="s">
        <v>1887</v>
      </c>
      <c r="D875" s="17" t="s">
        <v>153</v>
      </c>
      <c r="E875" s="18" t="s">
        <v>92</v>
      </c>
      <c r="F875" s="19">
        <v>1</v>
      </c>
      <c r="G875" s="19">
        <v>1</v>
      </c>
      <c r="H875" s="19">
        <v>0</v>
      </c>
      <c r="I875" s="20"/>
      <c r="J875" s="21" t="s">
        <v>1878</v>
      </c>
      <c r="K875" s="22" t="s">
        <v>1879</v>
      </c>
      <c r="L875" s="21" t="s">
        <v>1880</v>
      </c>
      <c r="M875" s="25"/>
      <c r="N875" s="47">
        <f t="shared" si="274"/>
        <v>2017</v>
      </c>
      <c r="O875" s="25">
        <v>42767</v>
      </c>
      <c r="P875" s="23" t="s">
        <v>75</v>
      </c>
      <c r="Q875" s="23" t="s">
        <v>75</v>
      </c>
      <c r="R875" s="23" t="s">
        <v>75</v>
      </c>
      <c r="S875" s="23" t="s">
        <v>75</v>
      </c>
      <c r="T875" s="23" t="s">
        <v>75</v>
      </c>
      <c r="U875" s="23" t="s">
        <v>75</v>
      </c>
      <c r="V875" s="19">
        <v>1</v>
      </c>
      <c r="W875" s="19">
        <f t="shared" si="269"/>
        <v>0</v>
      </c>
      <c r="X875" s="19">
        <f t="shared" si="270"/>
        <v>0</v>
      </c>
      <c r="Y875" s="19">
        <f t="shared" si="271"/>
        <v>0</v>
      </c>
      <c r="Z875" s="19">
        <v>-1</v>
      </c>
      <c r="AA875" s="19">
        <v>-2</v>
      </c>
      <c r="AB875" s="19">
        <v>1</v>
      </c>
      <c r="AC875" s="19">
        <v>0</v>
      </c>
      <c r="AD875" s="19">
        <v>0</v>
      </c>
      <c r="AE875" s="19">
        <v>0</v>
      </c>
      <c r="AF875" s="19">
        <v>0</v>
      </c>
      <c r="AG875" s="19">
        <v>1</v>
      </c>
      <c r="AH875" s="19">
        <v>1</v>
      </c>
      <c r="AI875" s="19">
        <v>0</v>
      </c>
      <c r="AJ875" s="18" t="s">
        <v>134</v>
      </c>
      <c r="AK875" s="18" t="s">
        <v>97</v>
      </c>
      <c r="AL875" s="21" t="s">
        <v>1881</v>
      </c>
      <c r="AM875" s="19">
        <v>3</v>
      </c>
      <c r="AN875" s="19">
        <v>1</v>
      </c>
      <c r="AO875" s="20"/>
      <c r="AP875" s="19">
        <v>1</v>
      </c>
      <c r="AQ875" s="19">
        <v>1</v>
      </c>
      <c r="AR875" s="19">
        <v>1</v>
      </c>
      <c r="AS875" s="19">
        <v>1</v>
      </c>
      <c r="AT875" s="19">
        <v>0</v>
      </c>
      <c r="AU875" s="26">
        <v>-1</v>
      </c>
      <c r="AV875" s="19">
        <v>0</v>
      </c>
      <c r="AW875" s="19">
        <v>0</v>
      </c>
      <c r="AX875" s="19">
        <v>0</v>
      </c>
      <c r="AY875" s="19">
        <v>0</v>
      </c>
      <c r="AZ875" s="19">
        <v>0</v>
      </c>
      <c r="BA875" s="19">
        <v>0</v>
      </c>
      <c r="BB875" s="19">
        <v>0</v>
      </c>
      <c r="BC875" s="19">
        <v>0</v>
      </c>
      <c r="BD875" s="20"/>
      <c r="BE875" s="20"/>
      <c r="BF875" s="20"/>
      <c r="BG875" s="20"/>
      <c r="BH875" s="20"/>
      <c r="BI875" s="20"/>
      <c r="BJ875" s="20"/>
      <c r="BK875" s="20"/>
      <c r="BL875" s="20"/>
      <c r="BM875" s="20"/>
      <c r="BN875" s="20"/>
      <c r="BO875" s="20"/>
    </row>
    <row r="876" spans="1:67" ht="395" hidden="1" x14ac:dyDescent="0.2">
      <c r="A876" s="29" t="s">
        <v>186</v>
      </c>
      <c r="B876" s="30"/>
      <c r="C876" s="97" t="s">
        <v>2621</v>
      </c>
      <c r="D876" s="31" t="s">
        <v>270</v>
      </c>
      <c r="E876" s="31" t="s">
        <v>92</v>
      </c>
      <c r="F876" s="32">
        <v>1</v>
      </c>
      <c r="G876" s="32">
        <v>0</v>
      </c>
      <c r="H876" s="19">
        <v>0</v>
      </c>
      <c r="I876" s="20"/>
      <c r="J876" s="34" t="s">
        <v>2490</v>
      </c>
      <c r="K876" s="35"/>
      <c r="L876" s="34" t="s">
        <v>2496</v>
      </c>
      <c r="M876" s="36" t="s">
        <v>2244</v>
      </c>
      <c r="N876" s="24">
        <f t="shared" si="274"/>
        <v>1999</v>
      </c>
      <c r="O876" s="37">
        <v>36453</v>
      </c>
      <c r="P876" s="37">
        <v>36466</v>
      </c>
      <c r="Q876" s="36" t="s">
        <v>75</v>
      </c>
      <c r="R876" s="36" t="s">
        <v>75</v>
      </c>
      <c r="S876" s="36" t="s">
        <v>75</v>
      </c>
      <c r="T876" s="36" t="s">
        <v>75</v>
      </c>
      <c r="U876" s="36" t="s">
        <v>75</v>
      </c>
      <c r="V876" s="32">
        <v>1</v>
      </c>
      <c r="W876" s="19">
        <f t="shared" si="269"/>
        <v>0</v>
      </c>
      <c r="X876" s="19">
        <f t="shared" si="270"/>
        <v>0</v>
      </c>
      <c r="Y876" s="19">
        <f t="shared" si="271"/>
        <v>0</v>
      </c>
      <c r="Z876" s="96">
        <v>-1</v>
      </c>
      <c r="AA876" s="96">
        <v>-2</v>
      </c>
      <c r="AB876" s="32">
        <v>1</v>
      </c>
      <c r="AC876" s="32">
        <v>1</v>
      </c>
      <c r="AD876" s="32">
        <v>0</v>
      </c>
      <c r="AE876" s="32">
        <v>0</v>
      </c>
      <c r="AF876" s="32">
        <v>1</v>
      </c>
      <c r="AG876" s="32">
        <v>1</v>
      </c>
      <c r="AH876" s="32">
        <v>1</v>
      </c>
      <c r="AI876" s="32">
        <v>1</v>
      </c>
      <c r="AJ876" s="31" t="s">
        <v>96</v>
      </c>
      <c r="AK876" s="31" t="s">
        <v>97</v>
      </c>
      <c r="AL876" s="34" t="s">
        <v>2493</v>
      </c>
      <c r="AM876" s="19">
        <f>IF(AND(AN876=1,AO876=1),3,IF(AND(AN876=1,OR(AO876=0,AO876=-1)),1,IF(AND(OR(AN876=0,AN876=-1),AO876=1),2,IF(AND(AN876=0,AN876=-1),OR(AO876=0,AO876=-1),4))))</f>
        <v>3</v>
      </c>
      <c r="AN876" s="32">
        <v>1</v>
      </c>
      <c r="AO876" s="32">
        <v>1</v>
      </c>
      <c r="AP876" s="32">
        <v>1</v>
      </c>
      <c r="AQ876" s="32">
        <v>1</v>
      </c>
      <c r="AR876" s="32">
        <v>1</v>
      </c>
      <c r="AS876" s="33"/>
      <c r="AT876" s="32">
        <v>0</v>
      </c>
      <c r="AU876" s="26">
        <f>IF(BA876&lt;1,-1)</f>
        <v>-1</v>
      </c>
      <c r="AV876" s="32">
        <v>1</v>
      </c>
      <c r="AW876" s="32">
        <v>0</v>
      </c>
      <c r="AX876" s="32">
        <v>0</v>
      </c>
      <c r="AY876" s="19">
        <v>0</v>
      </c>
      <c r="AZ876" s="32">
        <v>0</v>
      </c>
      <c r="BA876" s="32">
        <v>0</v>
      </c>
      <c r="BB876" s="32">
        <v>0</v>
      </c>
      <c r="BC876" s="32">
        <v>0</v>
      </c>
      <c r="BD876" s="28"/>
      <c r="BE876" s="33"/>
      <c r="BF876" s="34" t="s">
        <v>2494</v>
      </c>
      <c r="BG876" s="33"/>
      <c r="BH876" s="33"/>
      <c r="BI876" s="32">
        <v>1</v>
      </c>
      <c r="BJ876" s="32">
        <v>1</v>
      </c>
      <c r="BK876" s="33"/>
      <c r="BL876" s="33"/>
      <c r="BM876" s="33"/>
      <c r="BN876" s="33"/>
      <c r="BO876" s="33"/>
    </row>
    <row r="877" spans="1:67" ht="80" hidden="1" x14ac:dyDescent="0.2">
      <c r="A877" s="64" t="s">
        <v>3538</v>
      </c>
      <c r="B877" s="42"/>
      <c r="C877" s="64" t="s">
        <v>3523</v>
      </c>
      <c r="D877" s="18" t="s">
        <v>136</v>
      </c>
      <c r="E877" s="18" t="s">
        <v>137</v>
      </c>
      <c r="F877" s="19">
        <v>1</v>
      </c>
      <c r="G877" s="19">
        <v>0</v>
      </c>
      <c r="H877" s="19">
        <v>0</v>
      </c>
      <c r="I877" s="20"/>
      <c r="J877" s="44"/>
      <c r="K877" s="46"/>
      <c r="L877" s="18" t="s">
        <v>3524</v>
      </c>
      <c r="M877" s="24">
        <v>1992</v>
      </c>
      <c r="N877" s="24">
        <f t="shared" si="274"/>
        <v>2000</v>
      </c>
      <c r="O877" s="25">
        <v>36526</v>
      </c>
      <c r="P877" s="23" t="s">
        <v>75</v>
      </c>
      <c r="Q877" s="25">
        <v>37816</v>
      </c>
      <c r="R877" s="25">
        <v>37816</v>
      </c>
      <c r="S877" s="25">
        <v>38511</v>
      </c>
      <c r="T877" s="649">
        <v>38551</v>
      </c>
      <c r="U877" s="25">
        <v>39120</v>
      </c>
      <c r="V877" s="26">
        <v>1</v>
      </c>
      <c r="W877" s="19">
        <f t="shared" si="269"/>
        <v>1</v>
      </c>
      <c r="X877" s="19">
        <f t="shared" si="270"/>
        <v>1</v>
      </c>
      <c r="Y877" s="19">
        <f t="shared" si="271"/>
        <v>1</v>
      </c>
      <c r="Z877" s="26">
        <v>1</v>
      </c>
      <c r="AA877" s="19">
        <v>1</v>
      </c>
      <c r="AB877" s="26">
        <v>1</v>
      </c>
      <c r="AC877" s="26">
        <v>0</v>
      </c>
      <c r="AD877" s="26">
        <v>0</v>
      </c>
      <c r="AE877" s="26">
        <v>0</v>
      </c>
      <c r="AF877" s="26">
        <v>0</v>
      </c>
      <c r="AG877" s="19">
        <v>1</v>
      </c>
      <c r="AH877" s="26">
        <v>1</v>
      </c>
      <c r="AI877" s="26">
        <v>1</v>
      </c>
      <c r="AJ877" s="18" t="s">
        <v>138</v>
      </c>
      <c r="AK877" s="18" t="s">
        <v>139</v>
      </c>
      <c r="AL877" s="21" t="s">
        <v>3525</v>
      </c>
      <c r="AM877" s="19">
        <v>2</v>
      </c>
      <c r="AN877" s="19">
        <v>1</v>
      </c>
      <c r="AO877" s="19">
        <v>1</v>
      </c>
      <c r="AP877" s="19">
        <v>1</v>
      </c>
      <c r="AQ877" s="19">
        <v>0</v>
      </c>
      <c r="AR877" s="19">
        <v>0</v>
      </c>
      <c r="AS877" s="20"/>
      <c r="AT877" s="19">
        <v>2</v>
      </c>
      <c r="AU877" s="26">
        <v>0</v>
      </c>
      <c r="AV877" s="19">
        <v>0</v>
      </c>
      <c r="AW877" s="19">
        <v>0</v>
      </c>
      <c r="AX877" s="19">
        <v>1</v>
      </c>
      <c r="AY877" s="19">
        <v>0</v>
      </c>
      <c r="AZ877" s="19">
        <v>1</v>
      </c>
      <c r="BA877" s="19">
        <v>1</v>
      </c>
      <c r="BB877" s="19">
        <v>1</v>
      </c>
      <c r="BC877" s="19">
        <v>0</v>
      </c>
      <c r="BD877" s="28"/>
      <c r="BE877" s="20"/>
      <c r="BF877" s="26"/>
      <c r="BG877" s="26"/>
      <c r="BH877" s="26"/>
      <c r="BI877" s="20"/>
      <c r="BJ877" s="19">
        <v>-1</v>
      </c>
      <c r="BK877" s="26"/>
      <c r="BL877" s="26"/>
      <c r="BM877" s="26"/>
      <c r="BN877" s="32">
        <v>0</v>
      </c>
      <c r="BO877" s="33"/>
    </row>
    <row r="878" spans="1:67" ht="395" hidden="1" x14ac:dyDescent="0.2">
      <c r="A878" s="29" t="s">
        <v>186</v>
      </c>
      <c r="B878" s="30"/>
      <c r="C878" s="97" t="s">
        <v>2519</v>
      </c>
      <c r="D878" s="31" t="s">
        <v>270</v>
      </c>
      <c r="E878" s="31" t="s">
        <v>92</v>
      </c>
      <c r="F878" s="32">
        <v>1</v>
      </c>
      <c r="G878" s="32">
        <v>0</v>
      </c>
      <c r="H878" s="19">
        <v>0</v>
      </c>
      <c r="I878" s="20"/>
      <c r="J878" s="34" t="s">
        <v>2490</v>
      </c>
      <c r="K878" s="35"/>
      <c r="L878" s="34" t="s">
        <v>2496</v>
      </c>
      <c r="M878" s="36" t="s">
        <v>2244</v>
      </c>
      <c r="N878" s="24">
        <f t="shared" si="274"/>
        <v>1997</v>
      </c>
      <c r="O878" s="37">
        <v>35628</v>
      </c>
      <c r="P878" s="37">
        <v>36466</v>
      </c>
      <c r="Q878" s="36" t="s">
        <v>75</v>
      </c>
      <c r="R878" s="36" t="s">
        <v>75</v>
      </c>
      <c r="S878" s="36" t="s">
        <v>75</v>
      </c>
      <c r="T878" s="36" t="s">
        <v>75</v>
      </c>
      <c r="U878" s="36" t="s">
        <v>75</v>
      </c>
      <c r="V878" s="32">
        <v>1</v>
      </c>
      <c r="W878" s="19">
        <f t="shared" si="269"/>
        <v>0</v>
      </c>
      <c r="X878" s="19">
        <f t="shared" si="270"/>
        <v>0</v>
      </c>
      <c r="Y878" s="19">
        <f t="shared" si="271"/>
        <v>0</v>
      </c>
      <c r="Z878" s="96">
        <v>-1</v>
      </c>
      <c r="AA878" s="96">
        <v>-2</v>
      </c>
      <c r="AB878" s="32">
        <v>1</v>
      </c>
      <c r="AC878" s="32">
        <v>1</v>
      </c>
      <c r="AD878" s="32">
        <v>0</v>
      </c>
      <c r="AE878" s="32">
        <v>0</v>
      </c>
      <c r="AF878" s="32">
        <v>1</v>
      </c>
      <c r="AG878" s="32">
        <v>1</v>
      </c>
      <c r="AH878" s="32">
        <v>1</v>
      </c>
      <c r="AI878" s="32">
        <v>1</v>
      </c>
      <c r="AJ878" s="31" t="s">
        <v>96</v>
      </c>
      <c r="AK878" s="31" t="s">
        <v>97</v>
      </c>
      <c r="AL878" s="34" t="s">
        <v>2493</v>
      </c>
      <c r="AM878" s="19">
        <f>IF(AND(AN878=1,AO878=1),3,IF(AND(AN878=1,OR(AO878=0,AO878=-1)),1,IF(AND(OR(AN878=0,AN878=-1),AO878=1),2,IF(AND(AN878=0,AN878=-1),OR(AO878=0,AO878=-1),4))))</f>
        <v>3</v>
      </c>
      <c r="AN878" s="32">
        <v>1</v>
      </c>
      <c r="AO878" s="32">
        <v>1</v>
      </c>
      <c r="AP878" s="32">
        <v>1</v>
      </c>
      <c r="AQ878" s="32">
        <v>1</v>
      </c>
      <c r="AR878" s="32">
        <v>1</v>
      </c>
      <c r="AS878" s="33"/>
      <c r="AT878" s="32">
        <v>0</v>
      </c>
      <c r="AU878" s="26">
        <f>IF(BA878&lt;1,-1)</f>
        <v>-1</v>
      </c>
      <c r="AV878" s="32">
        <v>1</v>
      </c>
      <c r="AW878" s="32">
        <v>0</v>
      </c>
      <c r="AX878" s="32">
        <v>0</v>
      </c>
      <c r="AY878" s="19">
        <v>0</v>
      </c>
      <c r="AZ878" s="32">
        <v>0</v>
      </c>
      <c r="BA878" s="32">
        <v>0</v>
      </c>
      <c r="BB878" s="32">
        <v>0</v>
      </c>
      <c r="BC878" s="32">
        <v>0</v>
      </c>
      <c r="BD878" s="28"/>
      <c r="BE878" s="33"/>
      <c r="BF878" s="34" t="s">
        <v>2494</v>
      </c>
      <c r="BG878" s="33"/>
      <c r="BH878" s="33"/>
      <c r="BI878" s="32">
        <v>1</v>
      </c>
      <c r="BJ878" s="32">
        <v>1</v>
      </c>
      <c r="BK878" s="33"/>
      <c r="BL878" s="33"/>
      <c r="BM878" s="33"/>
      <c r="BN878" s="33"/>
      <c r="BO878" s="33"/>
    </row>
    <row r="879" spans="1:67" ht="395" hidden="1" x14ac:dyDescent="0.2">
      <c r="A879" s="29" t="s">
        <v>186</v>
      </c>
      <c r="B879" s="30"/>
      <c r="C879" s="97" t="s">
        <v>2557</v>
      </c>
      <c r="D879" s="31" t="s">
        <v>270</v>
      </c>
      <c r="E879" s="31" t="s">
        <v>92</v>
      </c>
      <c r="F879" s="32">
        <v>1</v>
      </c>
      <c r="G879" s="32">
        <v>0</v>
      </c>
      <c r="H879" s="19">
        <v>0</v>
      </c>
      <c r="I879" s="20"/>
      <c r="J879" s="34" t="s">
        <v>2490</v>
      </c>
      <c r="K879" s="35"/>
      <c r="L879" s="34" t="s">
        <v>2496</v>
      </c>
      <c r="M879" s="36" t="s">
        <v>2244</v>
      </c>
      <c r="N879" s="24">
        <f t="shared" si="274"/>
        <v>1998</v>
      </c>
      <c r="O879" s="37">
        <v>35833</v>
      </c>
      <c r="P879" s="37">
        <v>36466</v>
      </c>
      <c r="Q879" s="36" t="s">
        <v>75</v>
      </c>
      <c r="R879" s="36" t="s">
        <v>75</v>
      </c>
      <c r="S879" s="36" t="s">
        <v>75</v>
      </c>
      <c r="T879" s="36" t="s">
        <v>75</v>
      </c>
      <c r="U879" s="36" t="s">
        <v>75</v>
      </c>
      <c r="V879" s="32">
        <v>1</v>
      </c>
      <c r="W879" s="19">
        <f t="shared" si="269"/>
        <v>0</v>
      </c>
      <c r="X879" s="19">
        <f t="shared" si="270"/>
        <v>0</v>
      </c>
      <c r="Y879" s="19">
        <f t="shared" si="271"/>
        <v>0</v>
      </c>
      <c r="Z879" s="96">
        <v>-1</v>
      </c>
      <c r="AA879" s="96">
        <v>-2</v>
      </c>
      <c r="AB879" s="32">
        <v>1</v>
      </c>
      <c r="AC879" s="32">
        <v>1</v>
      </c>
      <c r="AD879" s="32">
        <v>0</v>
      </c>
      <c r="AE879" s="32">
        <v>0</v>
      </c>
      <c r="AF879" s="32">
        <v>1</v>
      </c>
      <c r="AG879" s="32">
        <v>1</v>
      </c>
      <c r="AH879" s="32">
        <v>1</v>
      </c>
      <c r="AI879" s="32">
        <v>1</v>
      </c>
      <c r="AJ879" s="31" t="s">
        <v>96</v>
      </c>
      <c r="AK879" s="31" t="s">
        <v>97</v>
      </c>
      <c r="AL879" s="34" t="s">
        <v>2493</v>
      </c>
      <c r="AM879" s="19">
        <f>IF(AND(AN879=1,AO879=1),3,IF(AND(AN879=1,OR(AO879=0,AO879=-1)),1,IF(AND(OR(AN879=0,AN879=-1),AO879=1),2,IF(AND(AN879=0,AN879=-1),OR(AO879=0,AO879=-1),4))))</f>
        <v>3</v>
      </c>
      <c r="AN879" s="32">
        <v>1</v>
      </c>
      <c r="AO879" s="32">
        <v>1</v>
      </c>
      <c r="AP879" s="32">
        <v>1</v>
      </c>
      <c r="AQ879" s="32">
        <v>1</v>
      </c>
      <c r="AR879" s="32">
        <v>1</v>
      </c>
      <c r="AS879" s="33"/>
      <c r="AT879" s="32">
        <v>0</v>
      </c>
      <c r="AU879" s="26">
        <f>IF(BA879&lt;1,-1)</f>
        <v>-1</v>
      </c>
      <c r="AV879" s="32">
        <v>1</v>
      </c>
      <c r="AW879" s="32">
        <v>0</v>
      </c>
      <c r="AX879" s="32">
        <v>0</v>
      </c>
      <c r="AY879" s="19">
        <v>0</v>
      </c>
      <c r="AZ879" s="32">
        <v>0</v>
      </c>
      <c r="BA879" s="32">
        <v>0</v>
      </c>
      <c r="BB879" s="32">
        <v>0</v>
      </c>
      <c r="BC879" s="32">
        <v>0</v>
      </c>
      <c r="BD879" s="28"/>
      <c r="BE879" s="33"/>
      <c r="BF879" s="34" t="s">
        <v>2494</v>
      </c>
      <c r="BG879" s="33"/>
      <c r="BH879" s="33"/>
      <c r="BI879" s="32">
        <v>1</v>
      </c>
      <c r="BJ879" s="32">
        <v>1</v>
      </c>
      <c r="BK879" s="33"/>
      <c r="BL879" s="33"/>
      <c r="BM879" s="33"/>
      <c r="BN879" s="33"/>
      <c r="BO879" s="33"/>
    </row>
    <row r="880" spans="1:67" ht="32" hidden="1" x14ac:dyDescent="0.2">
      <c r="A880" s="17" t="s">
        <v>106</v>
      </c>
      <c r="B880" s="42"/>
      <c r="C880" s="64" t="s">
        <v>2305</v>
      </c>
      <c r="D880" s="18" t="s">
        <v>69</v>
      </c>
      <c r="E880" s="18" t="s">
        <v>92</v>
      </c>
      <c r="F880" s="19">
        <v>1</v>
      </c>
      <c r="G880" s="19">
        <v>0</v>
      </c>
      <c r="H880" s="19">
        <v>0</v>
      </c>
      <c r="I880" s="20"/>
      <c r="J880" s="21" t="s">
        <v>2300</v>
      </c>
      <c r="K880" s="43"/>
      <c r="L880" s="18" t="s">
        <v>2301</v>
      </c>
      <c r="M880" s="25"/>
      <c r="N880" s="24">
        <f t="shared" si="274"/>
        <v>2009</v>
      </c>
      <c r="O880" s="25">
        <v>39889</v>
      </c>
      <c r="P880" s="23" t="s">
        <v>75</v>
      </c>
      <c r="Q880" s="23" t="s">
        <v>75</v>
      </c>
      <c r="R880" s="23" t="s">
        <v>75</v>
      </c>
      <c r="S880" s="23" t="s">
        <v>75</v>
      </c>
      <c r="T880" s="23" t="s">
        <v>75</v>
      </c>
      <c r="U880" s="23" t="s">
        <v>75</v>
      </c>
      <c r="V880" s="19">
        <v>1</v>
      </c>
      <c r="W880" s="19">
        <f t="shared" si="269"/>
        <v>0</v>
      </c>
      <c r="X880" s="19">
        <f t="shared" si="270"/>
        <v>0</v>
      </c>
      <c r="Y880" s="19">
        <f t="shared" si="271"/>
        <v>0</v>
      </c>
      <c r="Z880" s="19">
        <v>-1</v>
      </c>
      <c r="AA880" s="19">
        <v>-2</v>
      </c>
      <c r="AB880" s="19">
        <v>1</v>
      </c>
      <c r="AC880" s="19">
        <v>0</v>
      </c>
      <c r="AD880" s="19">
        <v>0</v>
      </c>
      <c r="AE880" s="19">
        <v>0</v>
      </c>
      <c r="AF880" s="19">
        <v>0</v>
      </c>
      <c r="AG880" s="19">
        <v>-1</v>
      </c>
      <c r="AH880" s="19">
        <v>1</v>
      </c>
      <c r="AI880" s="26">
        <v>0</v>
      </c>
      <c r="AJ880" s="18" t="s">
        <v>76</v>
      </c>
      <c r="AK880" s="18" t="s">
        <v>97</v>
      </c>
      <c r="AL880" s="21" t="s">
        <v>2302</v>
      </c>
      <c r="AM880" s="19">
        <f>IF(AND(AN880=1,AO880=1),3,IF(AND(AN880=1,OR(AO880=0,AO880=-1)),1,IF(AND(OR(AN880=0,AN880=-1),AO880=1),2,IF(AND(AN880=0,AN880=-1),OR(AO880=0,AO880=-1),4))))</f>
        <v>2</v>
      </c>
      <c r="AN880" s="19">
        <v>0</v>
      </c>
      <c r="AO880" s="19">
        <v>1</v>
      </c>
      <c r="AP880" s="19">
        <v>0</v>
      </c>
      <c r="AQ880" s="19">
        <v>0</v>
      </c>
      <c r="AR880" s="19">
        <v>1</v>
      </c>
      <c r="AS880" s="19">
        <v>0</v>
      </c>
      <c r="AT880" s="19">
        <v>0</v>
      </c>
      <c r="AU880" s="26">
        <f>IF(BA880&lt;1,-1)</f>
        <v>-1</v>
      </c>
      <c r="AV880" s="19">
        <v>0</v>
      </c>
      <c r="AW880" s="19">
        <v>0</v>
      </c>
      <c r="AX880" s="19">
        <v>0</v>
      </c>
      <c r="AY880" s="19">
        <v>0</v>
      </c>
      <c r="AZ880" s="19">
        <v>0</v>
      </c>
      <c r="BA880" s="19">
        <v>0</v>
      </c>
      <c r="BB880" s="19">
        <v>0</v>
      </c>
      <c r="BC880" s="19">
        <v>0</v>
      </c>
      <c r="BD880" s="28"/>
      <c r="BE880" s="20"/>
      <c r="BF880" s="20"/>
      <c r="BG880" s="20"/>
      <c r="BH880" s="18" t="s">
        <v>2303</v>
      </c>
      <c r="BI880" s="20"/>
      <c r="BJ880" s="19">
        <v>1</v>
      </c>
      <c r="BK880" s="20"/>
      <c r="BL880" s="20"/>
      <c r="BM880" s="20"/>
      <c r="BN880" s="20"/>
      <c r="BO880" s="20"/>
    </row>
    <row r="881" spans="1:67" ht="160" hidden="1" x14ac:dyDescent="0.2">
      <c r="A881" s="17" t="s">
        <v>346</v>
      </c>
      <c r="B881" s="17" t="s">
        <v>79</v>
      </c>
      <c r="C881" s="64" t="s">
        <v>1849</v>
      </c>
      <c r="D881" s="18" t="s">
        <v>182</v>
      </c>
      <c r="E881" s="18" t="s">
        <v>82</v>
      </c>
      <c r="F881" s="19">
        <v>1</v>
      </c>
      <c r="G881" s="19">
        <v>1</v>
      </c>
      <c r="H881" s="19">
        <v>0</v>
      </c>
      <c r="I881" s="20"/>
      <c r="J881" s="21" t="s">
        <v>184</v>
      </c>
      <c r="K881" s="46"/>
      <c r="L881" s="375" t="s">
        <v>1850</v>
      </c>
      <c r="M881" s="25"/>
      <c r="N881" s="24">
        <f t="shared" si="274"/>
        <v>2014</v>
      </c>
      <c r="O881" s="25">
        <v>41781</v>
      </c>
      <c r="P881" s="25">
        <v>40623</v>
      </c>
      <c r="Q881" s="23" t="s">
        <v>75</v>
      </c>
      <c r="R881" s="25">
        <v>40973</v>
      </c>
      <c r="S881" s="23" t="s">
        <v>75</v>
      </c>
      <c r="T881" s="23" t="s">
        <v>75</v>
      </c>
      <c r="U881" s="23" t="s">
        <v>75</v>
      </c>
      <c r="V881" s="19">
        <v>1</v>
      </c>
      <c r="W881" s="19">
        <f t="shared" si="269"/>
        <v>0</v>
      </c>
      <c r="X881" s="19">
        <f t="shared" si="270"/>
        <v>0</v>
      </c>
      <c r="Y881" s="19">
        <f t="shared" si="271"/>
        <v>0</v>
      </c>
      <c r="Z881" s="19">
        <v>-1</v>
      </c>
      <c r="AA881" s="19">
        <v>-2</v>
      </c>
      <c r="AB881" s="19">
        <v>0</v>
      </c>
      <c r="AC881" s="19">
        <v>1</v>
      </c>
      <c r="AD881" s="19">
        <v>0</v>
      </c>
      <c r="AE881" s="19">
        <v>1</v>
      </c>
      <c r="AF881" s="19">
        <v>1</v>
      </c>
      <c r="AG881" s="26">
        <v>1</v>
      </c>
      <c r="AH881" s="26">
        <v>1</v>
      </c>
      <c r="AI881" s="26">
        <v>0</v>
      </c>
      <c r="AJ881" s="18" t="s">
        <v>185</v>
      </c>
      <c r="AK881" s="18" t="s">
        <v>77</v>
      </c>
      <c r="AL881" s="21" t="s">
        <v>1838</v>
      </c>
      <c r="AM881" s="19">
        <f>IF(AND(AN881=1,AO881=1),3,IF(AND(AN881=1,OR(AO881=0,AO881=-1)),1,IF(AND(OR(AN881=0,AN881=-1),AO881=1),2,IF(AND(AN881=0,AN881=-1),OR(AO881=0,AO881=-1),4))))</f>
        <v>2</v>
      </c>
      <c r="AN881" s="26">
        <v>-1</v>
      </c>
      <c r="AO881" s="19">
        <v>1</v>
      </c>
      <c r="AP881" s="19">
        <v>1</v>
      </c>
      <c r="AQ881" s="26">
        <v>1</v>
      </c>
      <c r="AR881" s="19">
        <v>1</v>
      </c>
      <c r="AS881" s="19">
        <v>0</v>
      </c>
      <c r="AT881" s="19">
        <v>2</v>
      </c>
      <c r="AU881" s="26">
        <v>1</v>
      </c>
      <c r="AV881" s="26">
        <v>0</v>
      </c>
      <c r="AW881" s="26">
        <v>0</v>
      </c>
      <c r="AX881" s="26">
        <v>1</v>
      </c>
      <c r="AY881" s="19">
        <v>0</v>
      </c>
      <c r="AZ881" s="19">
        <v>1</v>
      </c>
      <c r="BA881" s="19">
        <v>1</v>
      </c>
      <c r="BB881" s="19">
        <v>1</v>
      </c>
      <c r="BC881" s="19">
        <v>1</v>
      </c>
      <c r="BD881" s="28"/>
      <c r="BE881" s="20"/>
      <c r="BF881" s="20"/>
      <c r="BG881" s="20"/>
      <c r="BH881" s="20"/>
      <c r="BI881" s="20"/>
      <c r="BJ881" s="19">
        <v>0</v>
      </c>
      <c r="BK881" s="20"/>
      <c r="BL881" s="20"/>
      <c r="BM881" s="20"/>
      <c r="BN881" s="20"/>
      <c r="BO881" s="20"/>
    </row>
    <row r="882" spans="1:67" ht="192" hidden="1" x14ac:dyDescent="0.2">
      <c r="A882" s="99" t="s">
        <v>3386</v>
      </c>
      <c r="B882" s="99"/>
      <c r="C882" s="492" t="s">
        <v>3400</v>
      </c>
      <c r="D882" s="442" t="s">
        <v>3413</v>
      </c>
      <c r="E882" s="442" t="s">
        <v>270</v>
      </c>
      <c r="F882" s="65">
        <v>1</v>
      </c>
      <c r="G882" s="65">
        <v>1</v>
      </c>
      <c r="H882" s="65">
        <v>1</v>
      </c>
      <c r="I882" s="100"/>
      <c r="J882" s="394" t="s">
        <v>3385</v>
      </c>
      <c r="K882" s="102"/>
      <c r="L882" s="394" t="s">
        <v>3408</v>
      </c>
      <c r="M882" s="103"/>
      <c r="N882" s="57">
        <v>2013</v>
      </c>
      <c r="O882" s="507">
        <v>41492</v>
      </c>
      <c r="P882" s="23" t="s">
        <v>75</v>
      </c>
      <c r="Q882" s="23" t="s">
        <v>75</v>
      </c>
      <c r="R882" s="23" t="s">
        <v>75</v>
      </c>
      <c r="S882" s="23" t="s">
        <v>75</v>
      </c>
      <c r="T882" s="23" t="s">
        <v>75</v>
      </c>
      <c r="U882" s="23" t="s">
        <v>75</v>
      </c>
      <c r="V882" s="19">
        <v>1</v>
      </c>
      <c r="W882" s="19">
        <v>0</v>
      </c>
      <c r="X882" s="19">
        <v>0</v>
      </c>
      <c r="Y882" s="19">
        <v>0</v>
      </c>
      <c r="Z882" s="19">
        <v>-1</v>
      </c>
      <c r="AA882" s="19">
        <v>-2</v>
      </c>
      <c r="AB882" s="442" t="s">
        <v>3602</v>
      </c>
      <c r="AC882" s="100">
        <v>1</v>
      </c>
      <c r="AD882" s="100">
        <v>0</v>
      </c>
      <c r="AE882" s="100">
        <v>1</v>
      </c>
      <c r="AF882" s="100">
        <v>0</v>
      </c>
      <c r="AG882" s="19">
        <v>1</v>
      </c>
      <c r="AH882" s="106">
        <v>0</v>
      </c>
      <c r="AI882" s="106">
        <v>0</v>
      </c>
      <c r="AJ882" s="442" t="s">
        <v>96</v>
      </c>
      <c r="AK882" s="442" t="s">
        <v>96</v>
      </c>
      <c r="AL882" s="392" t="s">
        <v>3614</v>
      </c>
      <c r="AM882" s="65">
        <v>3</v>
      </c>
      <c r="AN882" s="106">
        <v>1</v>
      </c>
      <c r="AO882" s="106">
        <v>1</v>
      </c>
      <c r="AP882" s="106">
        <v>1</v>
      </c>
      <c r="AQ882" s="106">
        <v>1</v>
      </c>
      <c r="AR882" s="106">
        <v>1</v>
      </c>
      <c r="AS882" s="106">
        <v>0</v>
      </c>
      <c r="AT882" s="68">
        <v>0</v>
      </c>
      <c r="AU882" s="26">
        <v>-1</v>
      </c>
      <c r="AV882" s="106">
        <v>-1</v>
      </c>
      <c r="AW882" s="106">
        <v>0</v>
      </c>
      <c r="AX882" s="106">
        <v>0</v>
      </c>
      <c r="AY882" s="19">
        <v>0</v>
      </c>
      <c r="AZ882" s="62">
        <v>0</v>
      </c>
      <c r="BA882" s="62">
        <v>0</v>
      </c>
      <c r="BB882" s="62">
        <v>0</v>
      </c>
      <c r="BC882" s="62">
        <v>0</v>
      </c>
      <c r="BD882" s="28"/>
      <c r="BE882" s="100"/>
      <c r="BF882" s="100"/>
      <c r="BG882" s="100"/>
      <c r="BH882" s="100"/>
      <c r="BI882" s="100"/>
      <c r="BJ882" s="106"/>
      <c r="BK882" s="100"/>
      <c r="BL882" s="100"/>
      <c r="BM882" s="100"/>
      <c r="BN882" s="100"/>
      <c r="BO882" s="100"/>
    </row>
    <row r="883" spans="1:67" ht="256" hidden="1" x14ac:dyDescent="0.2">
      <c r="A883" s="17" t="s">
        <v>248</v>
      </c>
      <c r="B883" s="17" t="s">
        <v>197</v>
      </c>
      <c r="C883" s="64" t="s">
        <v>296</v>
      </c>
      <c r="D883" s="18" t="s">
        <v>92</v>
      </c>
      <c r="E883" s="18" t="s">
        <v>270</v>
      </c>
      <c r="F883" s="19">
        <v>1</v>
      </c>
      <c r="G883" s="19">
        <v>1</v>
      </c>
      <c r="H883" s="19">
        <v>1</v>
      </c>
      <c r="I883" s="20"/>
      <c r="J883" s="21" t="s">
        <v>278</v>
      </c>
      <c r="K883" s="46"/>
      <c r="L883" s="21" t="s">
        <v>272</v>
      </c>
      <c r="M883" s="23" t="s">
        <v>279</v>
      </c>
      <c r="N883" s="24">
        <f t="shared" ref="N883:N893" si="276">YEAR(IF(AND(O883&lt;&gt;"NA",O883&lt;&gt;""),O883,IF(AND(P883&lt;&gt;"NA",P883&lt;&gt;""),P883,IF(AND(Q883&lt;&gt;"NA",Q883&lt;&gt;""),Q883,IF(AND(R883&lt;&gt;"NA",R883&lt;&gt;""),R883,S883)))))</f>
        <v>2010</v>
      </c>
      <c r="O883" s="25">
        <v>40282</v>
      </c>
      <c r="P883" s="25">
        <v>41943</v>
      </c>
      <c r="Q883" s="23" t="s">
        <v>75</v>
      </c>
      <c r="R883" s="23" t="s">
        <v>75</v>
      </c>
      <c r="S883" s="23" t="s">
        <v>75</v>
      </c>
      <c r="T883" s="23" t="s">
        <v>75</v>
      </c>
      <c r="U883" s="23" t="s">
        <v>75</v>
      </c>
      <c r="V883" s="26">
        <v>1</v>
      </c>
      <c r="W883" s="19">
        <f t="shared" ref="W883:W893" si="277">IF(OR(AND(Q883&lt;&gt;"NA",Q883&lt;&gt;""),AND(S883&lt;&gt;"NA",S883&lt;&gt;""),AND(T883&lt;&gt;"NA",T883&lt;&gt;"")),1,0)</f>
        <v>0</v>
      </c>
      <c r="X883" s="19">
        <f t="shared" ref="X883:X893" si="278">IF(OR(AND(S883&lt;&gt;"NA",S883&lt;&gt;""),Y883=1),1,0)</f>
        <v>0</v>
      </c>
      <c r="Y883" s="19">
        <f t="shared" ref="Y883:Y893" si="279">IF(AND(T883&lt;&gt;"NA",T883&lt;&gt;""),1,0)</f>
        <v>0</v>
      </c>
      <c r="Z883" s="26">
        <v>-1</v>
      </c>
      <c r="AA883" s="19">
        <v>-2</v>
      </c>
      <c r="AB883" s="26">
        <v>1</v>
      </c>
      <c r="AC883" s="26">
        <v>0</v>
      </c>
      <c r="AD883" s="26">
        <v>0</v>
      </c>
      <c r="AE883" s="26">
        <v>1</v>
      </c>
      <c r="AF883" s="26">
        <v>1</v>
      </c>
      <c r="AG883" s="19">
        <v>0</v>
      </c>
      <c r="AH883" s="26">
        <v>0</v>
      </c>
      <c r="AI883" s="26">
        <v>0</v>
      </c>
      <c r="AJ883" s="18" t="s">
        <v>97</v>
      </c>
      <c r="AK883" s="18" t="s">
        <v>96</v>
      </c>
      <c r="AL883" s="21" t="s">
        <v>273</v>
      </c>
      <c r="AM883" s="19">
        <f t="shared" ref="AM883:AM890" si="280">IF(AND(AN883=1,AO883=1),3,IF(AND(AN883=1,OR(AO883=0,AO883=-1)),1,IF(AND(OR(AN883=0,AN883=-1),AO883=1),2,IF(AND(AN883=0,AN883=-1),OR(AO883=0,AO883=-1),4))))</f>
        <v>3</v>
      </c>
      <c r="AN883" s="26">
        <v>1</v>
      </c>
      <c r="AO883" s="26">
        <v>1</v>
      </c>
      <c r="AP883" s="26">
        <v>0</v>
      </c>
      <c r="AQ883" s="26">
        <v>1</v>
      </c>
      <c r="AR883" s="26">
        <v>1</v>
      </c>
      <c r="AS883" s="26">
        <v>0</v>
      </c>
      <c r="AT883" s="26">
        <v>0</v>
      </c>
      <c r="AU883" s="26">
        <f t="shared" ref="AU883:AU891" si="281">IF(BA883&lt;1,-1)</f>
        <v>-1</v>
      </c>
      <c r="AV883" s="26">
        <v>1</v>
      </c>
      <c r="AW883" s="26">
        <v>0</v>
      </c>
      <c r="AX883" s="26">
        <v>0</v>
      </c>
      <c r="AY883" s="19">
        <v>0</v>
      </c>
      <c r="AZ883" s="26">
        <v>0</v>
      </c>
      <c r="BA883" s="26">
        <v>0</v>
      </c>
      <c r="BB883" s="26">
        <v>0</v>
      </c>
      <c r="BC883" s="26">
        <v>0</v>
      </c>
      <c r="BD883" s="28"/>
      <c r="BE883" s="20"/>
      <c r="BF883" s="26"/>
      <c r="BG883" s="26"/>
      <c r="BH883" s="26"/>
      <c r="BI883" s="26">
        <v>2</v>
      </c>
      <c r="BJ883" s="26">
        <v>1</v>
      </c>
      <c r="BK883" s="26"/>
      <c r="BL883" s="26"/>
      <c r="BM883" s="26"/>
      <c r="BN883" s="20"/>
      <c r="BO883" s="20"/>
    </row>
    <row r="884" spans="1:67" ht="395" hidden="1" x14ac:dyDescent="0.2">
      <c r="A884" s="29" t="s">
        <v>186</v>
      </c>
      <c r="B884" s="30"/>
      <c r="C884" s="97" t="s">
        <v>2565</v>
      </c>
      <c r="D884" s="31" t="s">
        <v>270</v>
      </c>
      <c r="E884" s="31" t="s">
        <v>92</v>
      </c>
      <c r="F884" s="32">
        <v>1</v>
      </c>
      <c r="G884" s="32">
        <v>3</v>
      </c>
      <c r="H884" s="19">
        <v>0</v>
      </c>
      <c r="I884" s="20"/>
      <c r="J884" s="34" t="s">
        <v>2490</v>
      </c>
      <c r="K884" s="35"/>
      <c r="L884" s="34" t="s">
        <v>2496</v>
      </c>
      <c r="M884" s="36" t="s">
        <v>2244</v>
      </c>
      <c r="N884" s="24">
        <f t="shared" si="276"/>
        <v>1998</v>
      </c>
      <c r="O884" s="37">
        <v>35833</v>
      </c>
      <c r="P884" s="37"/>
      <c r="Q884" s="36" t="s">
        <v>75</v>
      </c>
      <c r="R884" s="36" t="s">
        <v>75</v>
      </c>
      <c r="S884" s="36" t="s">
        <v>75</v>
      </c>
      <c r="T884" s="36" t="s">
        <v>75</v>
      </c>
      <c r="U884" s="36" t="s">
        <v>75</v>
      </c>
      <c r="V884" s="32">
        <v>1</v>
      </c>
      <c r="W884" s="19">
        <f t="shared" si="277"/>
        <v>0</v>
      </c>
      <c r="X884" s="19">
        <f t="shared" si="278"/>
        <v>0</v>
      </c>
      <c r="Y884" s="19">
        <f t="shared" si="279"/>
        <v>0</v>
      </c>
      <c r="Z884" s="96">
        <v>-1</v>
      </c>
      <c r="AA884" s="96">
        <v>-2</v>
      </c>
      <c r="AB884" s="32">
        <v>1</v>
      </c>
      <c r="AC884" s="32">
        <v>1</v>
      </c>
      <c r="AD884" s="32">
        <v>0</v>
      </c>
      <c r="AE884" s="32">
        <v>0</v>
      </c>
      <c r="AF884" s="32">
        <v>1</v>
      </c>
      <c r="AG884" s="32">
        <v>1</v>
      </c>
      <c r="AH884" s="32">
        <v>1</v>
      </c>
      <c r="AI884" s="32">
        <v>1</v>
      </c>
      <c r="AJ884" s="31" t="s">
        <v>96</v>
      </c>
      <c r="AK884" s="31" t="s">
        <v>97</v>
      </c>
      <c r="AL884" s="34" t="s">
        <v>2493</v>
      </c>
      <c r="AM884" s="19">
        <f t="shared" si="280"/>
        <v>3</v>
      </c>
      <c r="AN884" s="32">
        <v>1</v>
      </c>
      <c r="AO884" s="32">
        <v>1</v>
      </c>
      <c r="AP884" s="32">
        <v>1</v>
      </c>
      <c r="AQ884" s="32">
        <v>1</v>
      </c>
      <c r="AR884" s="32">
        <v>1</v>
      </c>
      <c r="AS884" s="33"/>
      <c r="AT884" s="32">
        <v>0</v>
      </c>
      <c r="AU884" s="26">
        <f t="shared" si="281"/>
        <v>-1</v>
      </c>
      <c r="AV884" s="32">
        <v>1</v>
      </c>
      <c r="AW884" s="32">
        <v>0</v>
      </c>
      <c r="AX884" s="32">
        <v>0</v>
      </c>
      <c r="AY884" s="19">
        <v>0</v>
      </c>
      <c r="AZ884" s="32">
        <v>0</v>
      </c>
      <c r="BA884" s="32">
        <v>0</v>
      </c>
      <c r="BB884" s="32">
        <v>0</v>
      </c>
      <c r="BC884" s="32">
        <v>0</v>
      </c>
      <c r="BD884" s="28"/>
      <c r="BE884" s="33"/>
      <c r="BF884" s="34" t="s">
        <v>2494</v>
      </c>
      <c r="BG884" s="33"/>
      <c r="BH884" s="33"/>
      <c r="BI884" s="32">
        <v>1</v>
      </c>
      <c r="BJ884" s="32">
        <v>1</v>
      </c>
      <c r="BK884" s="33"/>
      <c r="BL884" s="33"/>
      <c r="BM884" s="33"/>
      <c r="BN884" s="33"/>
      <c r="BO884" s="33"/>
    </row>
    <row r="885" spans="1:67" ht="32" hidden="1" x14ac:dyDescent="0.2">
      <c r="A885" s="29" t="s">
        <v>89</v>
      </c>
      <c r="B885" s="30"/>
      <c r="C885" s="97" t="s">
        <v>98</v>
      </c>
      <c r="D885" s="31" t="s">
        <v>91</v>
      </c>
      <c r="E885" s="31" t="s">
        <v>92</v>
      </c>
      <c r="F885" s="32">
        <v>1</v>
      </c>
      <c r="G885" s="32">
        <v>0</v>
      </c>
      <c r="H885" s="33"/>
      <c r="I885" s="33"/>
      <c r="J885" s="34" t="s">
        <v>93</v>
      </c>
      <c r="K885" s="35"/>
      <c r="L885" s="34" t="s">
        <v>94</v>
      </c>
      <c r="M885" s="36" t="s">
        <v>95</v>
      </c>
      <c r="N885" s="24">
        <f t="shared" si="276"/>
        <v>1996</v>
      </c>
      <c r="O885" s="37">
        <v>35250</v>
      </c>
      <c r="P885" s="37">
        <v>36084</v>
      </c>
      <c r="Q885" s="37">
        <v>36084</v>
      </c>
      <c r="R885" s="36" t="s">
        <v>75</v>
      </c>
      <c r="S885" s="36" t="s">
        <v>75</v>
      </c>
      <c r="T885" s="36" t="s">
        <v>75</v>
      </c>
      <c r="U885" s="36" t="s">
        <v>75</v>
      </c>
      <c r="V885" s="32">
        <v>1</v>
      </c>
      <c r="W885" s="19">
        <f t="shared" si="277"/>
        <v>1</v>
      </c>
      <c r="X885" s="19">
        <f t="shared" si="278"/>
        <v>0</v>
      </c>
      <c r="Y885" s="19">
        <f t="shared" si="279"/>
        <v>0</v>
      </c>
      <c r="Z885" s="32">
        <v>-1</v>
      </c>
      <c r="AA885" s="32">
        <v>-2</v>
      </c>
      <c r="AB885" s="32">
        <v>1</v>
      </c>
      <c r="AC885" s="32">
        <v>1</v>
      </c>
      <c r="AD885" s="32">
        <v>0</v>
      </c>
      <c r="AE885" s="32">
        <v>0</v>
      </c>
      <c r="AF885" s="32">
        <v>1</v>
      </c>
      <c r="AG885" s="32">
        <v>1</v>
      </c>
      <c r="AH885" s="32">
        <v>1</v>
      </c>
      <c r="AI885" s="32">
        <v>1</v>
      </c>
      <c r="AJ885" s="31" t="s">
        <v>96</v>
      </c>
      <c r="AK885" s="31" t="s">
        <v>97</v>
      </c>
      <c r="AL885" s="38">
        <v>6</v>
      </c>
      <c r="AM885" s="19">
        <f t="shared" si="280"/>
        <v>3</v>
      </c>
      <c r="AN885" s="32">
        <v>1</v>
      </c>
      <c r="AO885" s="32">
        <v>1</v>
      </c>
      <c r="AP885" s="32">
        <v>0</v>
      </c>
      <c r="AQ885" s="32">
        <v>1</v>
      </c>
      <c r="AR885" s="32">
        <v>1</v>
      </c>
      <c r="AS885" s="32">
        <v>-1</v>
      </c>
      <c r="AT885" s="32">
        <v>0</v>
      </c>
      <c r="AU885" s="26">
        <f t="shared" si="281"/>
        <v>-1</v>
      </c>
      <c r="AV885" s="32">
        <v>1</v>
      </c>
      <c r="AW885" s="32">
        <v>0</v>
      </c>
      <c r="AX885" s="32">
        <v>0</v>
      </c>
      <c r="AY885" s="19">
        <v>0</v>
      </c>
      <c r="AZ885" s="32">
        <v>0</v>
      </c>
      <c r="BA885" s="32">
        <v>0</v>
      </c>
      <c r="BB885" s="32">
        <v>0</v>
      </c>
      <c r="BC885" s="32">
        <v>0</v>
      </c>
      <c r="BD885" s="28"/>
      <c r="BE885" s="33"/>
      <c r="BF885" s="33"/>
      <c r="BG885" s="33"/>
      <c r="BH885" s="33"/>
      <c r="BI885" s="33"/>
      <c r="BJ885" s="32">
        <v>1</v>
      </c>
      <c r="BK885" s="33"/>
      <c r="BL885" s="33"/>
      <c r="BM885" s="33"/>
      <c r="BN885" s="33"/>
      <c r="BO885" s="33"/>
    </row>
    <row r="886" spans="1:67" ht="96" hidden="1" x14ac:dyDescent="0.2">
      <c r="A886" s="17" t="s">
        <v>140</v>
      </c>
      <c r="B886" s="42"/>
      <c r="C886" s="64" t="s">
        <v>827</v>
      </c>
      <c r="D886" s="18" t="s">
        <v>821</v>
      </c>
      <c r="E886" s="18" t="s">
        <v>92</v>
      </c>
      <c r="F886" s="19">
        <v>1</v>
      </c>
      <c r="G886" s="19">
        <v>0</v>
      </c>
      <c r="H886" s="19">
        <v>0</v>
      </c>
      <c r="I886" s="20"/>
      <c r="J886" s="21" t="s">
        <v>821</v>
      </c>
      <c r="K886" s="22" t="s">
        <v>538</v>
      </c>
      <c r="L886" s="21" t="s">
        <v>822</v>
      </c>
      <c r="M886" s="23" t="s">
        <v>823</v>
      </c>
      <c r="N886" s="24">
        <f t="shared" si="276"/>
        <v>1999</v>
      </c>
      <c r="O886" s="25">
        <v>36496</v>
      </c>
      <c r="P886" s="25">
        <v>38905</v>
      </c>
      <c r="Q886" s="25">
        <v>39008</v>
      </c>
      <c r="R886" s="23" t="s">
        <v>75</v>
      </c>
      <c r="S886" s="23" t="s">
        <v>75</v>
      </c>
      <c r="T886" s="23" t="s">
        <v>75</v>
      </c>
      <c r="U886" s="23" t="s">
        <v>75</v>
      </c>
      <c r="V886" s="19">
        <v>1</v>
      </c>
      <c r="W886" s="19">
        <f t="shared" si="277"/>
        <v>1</v>
      </c>
      <c r="X886" s="19">
        <f t="shared" si="278"/>
        <v>0</v>
      </c>
      <c r="Y886" s="19">
        <f t="shared" si="279"/>
        <v>0</v>
      </c>
      <c r="Z886" s="19">
        <v>-1</v>
      </c>
      <c r="AA886" s="19">
        <v>-2</v>
      </c>
      <c r="AB886" s="19">
        <v>1</v>
      </c>
      <c r="AC886" s="19">
        <v>1</v>
      </c>
      <c r="AD886" s="19">
        <v>0</v>
      </c>
      <c r="AE886" s="19">
        <v>0</v>
      </c>
      <c r="AF886" s="19">
        <v>1</v>
      </c>
      <c r="AG886" s="19">
        <v>1</v>
      </c>
      <c r="AH886" s="19">
        <v>1</v>
      </c>
      <c r="AI886" s="19">
        <v>1</v>
      </c>
      <c r="AJ886" s="18" t="s">
        <v>533</v>
      </c>
      <c r="AK886" s="18" t="s">
        <v>97</v>
      </c>
      <c r="AL886" s="21" t="s">
        <v>824</v>
      </c>
      <c r="AM886" s="19">
        <f t="shared" si="280"/>
        <v>3</v>
      </c>
      <c r="AN886" s="19">
        <v>1</v>
      </c>
      <c r="AO886" s="19">
        <v>1</v>
      </c>
      <c r="AP886" s="19">
        <v>1</v>
      </c>
      <c r="AQ886" s="19">
        <v>-1</v>
      </c>
      <c r="AR886" s="19">
        <v>-1</v>
      </c>
      <c r="AS886" s="19">
        <v>0</v>
      </c>
      <c r="AT886" s="19">
        <v>0</v>
      </c>
      <c r="AU886" s="26">
        <f t="shared" si="281"/>
        <v>-1</v>
      </c>
      <c r="AV886" s="19">
        <v>1</v>
      </c>
      <c r="AW886" s="19">
        <v>0</v>
      </c>
      <c r="AX886" s="19">
        <v>0</v>
      </c>
      <c r="AY886" s="19">
        <v>0</v>
      </c>
      <c r="AZ886" s="19">
        <v>0</v>
      </c>
      <c r="BA886" s="19">
        <v>0</v>
      </c>
      <c r="BB886" s="19">
        <v>0</v>
      </c>
      <c r="BC886" s="19">
        <v>0</v>
      </c>
      <c r="BD886" s="28"/>
      <c r="BE886" s="20"/>
      <c r="BF886" s="20"/>
      <c r="BG886" s="20"/>
      <c r="BH886" s="20"/>
      <c r="BI886" s="20"/>
      <c r="BJ886" s="19">
        <v>1</v>
      </c>
      <c r="BK886" s="20"/>
      <c r="BL886" s="20"/>
      <c r="BM886" s="20"/>
      <c r="BN886" s="20"/>
      <c r="BO886" s="20"/>
    </row>
    <row r="887" spans="1:67" ht="256" hidden="1" x14ac:dyDescent="0.2">
      <c r="A887" s="17" t="s">
        <v>248</v>
      </c>
      <c r="B887" s="17" t="s">
        <v>197</v>
      </c>
      <c r="C887" s="64" t="s">
        <v>285</v>
      </c>
      <c r="D887" s="18" t="s">
        <v>92</v>
      </c>
      <c r="E887" s="18" t="s">
        <v>270</v>
      </c>
      <c r="F887" s="19">
        <v>1</v>
      </c>
      <c r="G887" s="19">
        <v>1</v>
      </c>
      <c r="H887" s="19">
        <v>1</v>
      </c>
      <c r="I887" s="20"/>
      <c r="J887" s="21" t="s">
        <v>278</v>
      </c>
      <c r="K887" s="46"/>
      <c r="L887" s="21" t="s">
        <v>272</v>
      </c>
      <c r="M887" s="23" t="s">
        <v>279</v>
      </c>
      <c r="N887" s="24">
        <f t="shared" si="276"/>
        <v>2010</v>
      </c>
      <c r="O887" s="25">
        <v>40282</v>
      </c>
      <c r="P887" s="25">
        <v>41943</v>
      </c>
      <c r="Q887" s="23" t="s">
        <v>75</v>
      </c>
      <c r="R887" s="23" t="s">
        <v>75</v>
      </c>
      <c r="S887" s="23" t="s">
        <v>75</v>
      </c>
      <c r="T887" s="23" t="s">
        <v>75</v>
      </c>
      <c r="U887" s="23" t="s">
        <v>75</v>
      </c>
      <c r="V887" s="26">
        <v>1</v>
      </c>
      <c r="W887" s="19">
        <f t="shared" si="277"/>
        <v>0</v>
      </c>
      <c r="X887" s="19">
        <f t="shared" si="278"/>
        <v>0</v>
      </c>
      <c r="Y887" s="19">
        <f t="shared" si="279"/>
        <v>0</v>
      </c>
      <c r="Z887" s="26">
        <v>-1</v>
      </c>
      <c r="AA887" s="19">
        <v>-2</v>
      </c>
      <c r="AB887" s="26">
        <v>0</v>
      </c>
      <c r="AC887" s="26">
        <v>0</v>
      </c>
      <c r="AD887" s="26">
        <v>0</v>
      </c>
      <c r="AE887" s="26">
        <v>1</v>
      </c>
      <c r="AF887" s="26">
        <v>1</v>
      </c>
      <c r="AG887" s="19">
        <v>0</v>
      </c>
      <c r="AH887" s="26">
        <v>0</v>
      </c>
      <c r="AI887" s="26">
        <v>0</v>
      </c>
      <c r="AJ887" s="18" t="s">
        <v>97</v>
      </c>
      <c r="AK887" s="18" t="s">
        <v>96</v>
      </c>
      <c r="AL887" s="21" t="s">
        <v>273</v>
      </c>
      <c r="AM887" s="19">
        <f t="shared" si="280"/>
        <v>3</v>
      </c>
      <c r="AN887" s="26">
        <v>1</v>
      </c>
      <c r="AO887" s="26">
        <v>1</v>
      </c>
      <c r="AP887" s="26">
        <v>0</v>
      </c>
      <c r="AQ887" s="26">
        <v>1</v>
      </c>
      <c r="AR887" s="26">
        <v>1</v>
      </c>
      <c r="AS887" s="26">
        <v>0</v>
      </c>
      <c r="AT887" s="26">
        <v>0</v>
      </c>
      <c r="AU887" s="26">
        <f t="shared" si="281"/>
        <v>-1</v>
      </c>
      <c r="AV887" s="26">
        <v>1</v>
      </c>
      <c r="AW887" s="26">
        <v>0</v>
      </c>
      <c r="AX887" s="26">
        <v>0</v>
      </c>
      <c r="AY887" s="19">
        <v>0</v>
      </c>
      <c r="AZ887" s="26">
        <v>0</v>
      </c>
      <c r="BA887" s="26">
        <v>0</v>
      </c>
      <c r="BB887" s="26">
        <v>0</v>
      </c>
      <c r="BC887" s="26">
        <v>0</v>
      </c>
      <c r="BD887" s="28"/>
      <c r="BE887" s="20"/>
      <c r="BF887" s="26"/>
      <c r="BG887" s="26"/>
      <c r="BH887" s="26"/>
      <c r="BI887" s="26">
        <v>2</v>
      </c>
      <c r="BJ887" s="26">
        <v>1</v>
      </c>
      <c r="BK887" s="26"/>
      <c r="BL887" s="26"/>
      <c r="BM887" s="26"/>
      <c r="BN887" s="20"/>
      <c r="BO887" s="20"/>
    </row>
    <row r="888" spans="1:67" ht="112" hidden="1" x14ac:dyDescent="0.2">
      <c r="A888" s="17" t="s">
        <v>186</v>
      </c>
      <c r="B888" s="42"/>
      <c r="C888" s="64" t="s">
        <v>187</v>
      </c>
      <c r="D888" s="18" t="s">
        <v>188</v>
      </c>
      <c r="E888" s="18" t="s">
        <v>82</v>
      </c>
      <c r="F888" s="19">
        <v>1</v>
      </c>
      <c r="G888" s="19">
        <v>1</v>
      </c>
      <c r="H888" s="19">
        <v>0</v>
      </c>
      <c r="I888" s="20"/>
      <c r="J888" s="44"/>
      <c r="K888" s="46"/>
      <c r="L888" s="375" t="s">
        <v>815</v>
      </c>
      <c r="M888" s="23" t="s">
        <v>816</v>
      </c>
      <c r="N888" s="24">
        <f t="shared" si="276"/>
        <v>1999</v>
      </c>
      <c r="O888" s="25">
        <v>36166</v>
      </c>
      <c r="P888" s="23" t="s">
        <v>75</v>
      </c>
      <c r="Q888" s="23" t="s">
        <v>75</v>
      </c>
      <c r="R888" s="23" t="s">
        <v>75</v>
      </c>
      <c r="S888" s="23" t="s">
        <v>75</v>
      </c>
      <c r="T888" s="23" t="s">
        <v>75</v>
      </c>
      <c r="U888" s="23" t="s">
        <v>75</v>
      </c>
      <c r="V888" s="19">
        <v>1</v>
      </c>
      <c r="W888" s="19">
        <f t="shared" si="277"/>
        <v>0</v>
      </c>
      <c r="X888" s="19">
        <f t="shared" si="278"/>
        <v>0</v>
      </c>
      <c r="Y888" s="19">
        <f t="shared" si="279"/>
        <v>0</v>
      </c>
      <c r="Z888" s="19">
        <v>-1</v>
      </c>
      <c r="AA888" s="19">
        <v>-2</v>
      </c>
      <c r="AB888" s="19">
        <v>0</v>
      </c>
      <c r="AC888" s="19">
        <v>0</v>
      </c>
      <c r="AD888" s="19">
        <v>0</v>
      </c>
      <c r="AE888" s="19">
        <v>1</v>
      </c>
      <c r="AF888" s="19">
        <v>1</v>
      </c>
      <c r="AG888" s="19">
        <v>1</v>
      </c>
      <c r="AH888" s="26">
        <v>1</v>
      </c>
      <c r="AI888" s="26">
        <v>0</v>
      </c>
      <c r="AJ888" s="18" t="s">
        <v>190</v>
      </c>
      <c r="AK888" s="18" t="s">
        <v>77</v>
      </c>
      <c r="AL888" s="21" t="s">
        <v>817</v>
      </c>
      <c r="AM888" s="19">
        <f t="shared" si="280"/>
        <v>1</v>
      </c>
      <c r="AN888" s="26">
        <v>1</v>
      </c>
      <c r="AO888" s="26">
        <v>0</v>
      </c>
      <c r="AP888" s="19">
        <v>1</v>
      </c>
      <c r="AQ888" s="26">
        <v>1</v>
      </c>
      <c r="AR888" s="26">
        <v>1</v>
      </c>
      <c r="AS888" s="26">
        <v>1</v>
      </c>
      <c r="AT888" s="26">
        <v>0</v>
      </c>
      <c r="AU888" s="26">
        <f t="shared" si="281"/>
        <v>-1</v>
      </c>
      <c r="AV888" s="26">
        <v>0</v>
      </c>
      <c r="AW888" s="26">
        <v>0</v>
      </c>
      <c r="AX888" s="26">
        <v>0</v>
      </c>
      <c r="AY888" s="19">
        <v>0</v>
      </c>
      <c r="AZ888" s="26">
        <v>0</v>
      </c>
      <c r="BA888" s="26">
        <v>0</v>
      </c>
      <c r="BB888" s="26">
        <v>0</v>
      </c>
      <c r="BC888" s="26">
        <v>0</v>
      </c>
      <c r="BD888" s="28"/>
      <c r="BE888" s="20"/>
      <c r="BF888" s="20"/>
      <c r="BG888" s="20"/>
      <c r="BH888" s="20"/>
      <c r="BI888" s="20"/>
      <c r="BJ888" s="26">
        <v>1</v>
      </c>
      <c r="BK888" s="20"/>
      <c r="BL888" s="20"/>
      <c r="BM888" s="20"/>
      <c r="BN888" s="20"/>
      <c r="BO888" s="20"/>
    </row>
    <row r="889" spans="1:67" ht="96" hidden="1" x14ac:dyDescent="0.2">
      <c r="A889" s="17" t="s">
        <v>186</v>
      </c>
      <c r="B889" s="17" t="s">
        <v>197</v>
      </c>
      <c r="C889" s="64" t="s">
        <v>187</v>
      </c>
      <c r="D889" s="18" t="s">
        <v>188</v>
      </c>
      <c r="E889" s="18" t="s">
        <v>82</v>
      </c>
      <c r="F889" s="19">
        <v>1</v>
      </c>
      <c r="G889" s="19">
        <v>1</v>
      </c>
      <c r="H889" s="19">
        <v>0</v>
      </c>
      <c r="I889" s="20"/>
      <c r="J889" s="44"/>
      <c r="K889" s="46"/>
      <c r="L889" s="21" t="s">
        <v>189</v>
      </c>
      <c r="M889" s="23" t="s">
        <v>806</v>
      </c>
      <c r="N889" s="24">
        <f t="shared" si="276"/>
        <v>1999</v>
      </c>
      <c r="O889" s="25">
        <v>36199</v>
      </c>
      <c r="P889" s="23" t="s">
        <v>75</v>
      </c>
      <c r="Q889" s="23" t="s">
        <v>75</v>
      </c>
      <c r="R889" s="23" t="s">
        <v>75</v>
      </c>
      <c r="S889" s="23" t="s">
        <v>75</v>
      </c>
      <c r="T889" s="23" t="s">
        <v>75</v>
      </c>
      <c r="U889" s="23" t="s">
        <v>75</v>
      </c>
      <c r="V889" s="19">
        <v>1</v>
      </c>
      <c r="W889" s="19">
        <f t="shared" si="277"/>
        <v>0</v>
      </c>
      <c r="X889" s="19">
        <f t="shared" si="278"/>
        <v>0</v>
      </c>
      <c r="Y889" s="19">
        <f t="shared" si="279"/>
        <v>0</v>
      </c>
      <c r="Z889" s="19">
        <v>-1</v>
      </c>
      <c r="AA889" s="19">
        <v>-2</v>
      </c>
      <c r="AB889" s="19">
        <v>0</v>
      </c>
      <c r="AC889" s="19">
        <v>0</v>
      </c>
      <c r="AD889" s="19">
        <v>0</v>
      </c>
      <c r="AE889" s="19">
        <v>1</v>
      </c>
      <c r="AF889" s="19">
        <v>1</v>
      </c>
      <c r="AG889" s="19">
        <v>1</v>
      </c>
      <c r="AH889" s="26">
        <v>1</v>
      </c>
      <c r="AI889" s="26">
        <v>0</v>
      </c>
      <c r="AJ889" s="18" t="s">
        <v>190</v>
      </c>
      <c r="AK889" s="18" t="s">
        <v>77</v>
      </c>
      <c r="AL889" s="21" t="s">
        <v>807</v>
      </c>
      <c r="AM889" s="19">
        <f t="shared" si="280"/>
        <v>1</v>
      </c>
      <c r="AN889" s="26">
        <v>1</v>
      </c>
      <c r="AO889" s="26">
        <v>0</v>
      </c>
      <c r="AP889" s="19">
        <v>0</v>
      </c>
      <c r="AQ889" s="26">
        <v>1</v>
      </c>
      <c r="AR889" s="26">
        <v>1</v>
      </c>
      <c r="AS889" s="26">
        <v>1</v>
      </c>
      <c r="AT889" s="26">
        <v>0</v>
      </c>
      <c r="AU889" s="26">
        <f t="shared" si="281"/>
        <v>-1</v>
      </c>
      <c r="AV889" s="26">
        <v>0</v>
      </c>
      <c r="AW889" s="26">
        <v>0</v>
      </c>
      <c r="AX889" s="26">
        <v>0</v>
      </c>
      <c r="AY889" s="19">
        <v>0</v>
      </c>
      <c r="AZ889" s="26">
        <v>0</v>
      </c>
      <c r="BA889" s="26">
        <v>0</v>
      </c>
      <c r="BB889" s="26">
        <v>0</v>
      </c>
      <c r="BC889" s="26">
        <v>0</v>
      </c>
      <c r="BD889" s="28"/>
      <c r="BE889" s="20"/>
      <c r="BF889" s="20"/>
      <c r="BG889" s="20"/>
      <c r="BH889" s="20"/>
      <c r="BI889" s="20"/>
      <c r="BJ889" s="26">
        <v>1</v>
      </c>
      <c r="BK889" s="20"/>
      <c r="BL889" s="20"/>
      <c r="BM889" s="20"/>
      <c r="BN889" s="20"/>
      <c r="BO889" s="20"/>
    </row>
    <row r="890" spans="1:67" ht="96" hidden="1" x14ac:dyDescent="0.2">
      <c r="A890" s="17" t="s">
        <v>186</v>
      </c>
      <c r="B890" s="42"/>
      <c r="C890" s="64" t="s">
        <v>187</v>
      </c>
      <c r="D890" s="18" t="s">
        <v>188</v>
      </c>
      <c r="E890" s="18" t="s">
        <v>82</v>
      </c>
      <c r="F890" s="19">
        <v>1</v>
      </c>
      <c r="G890" s="19">
        <v>1</v>
      </c>
      <c r="H890" s="19">
        <v>0</v>
      </c>
      <c r="I890" s="20"/>
      <c r="J890" s="44"/>
      <c r="K890" s="46"/>
      <c r="L890" s="375" t="s">
        <v>189</v>
      </c>
      <c r="M890" s="45"/>
      <c r="N890" s="24">
        <f t="shared" si="276"/>
        <v>1999</v>
      </c>
      <c r="O890" s="25">
        <v>36202</v>
      </c>
      <c r="P890" s="23" t="s">
        <v>75</v>
      </c>
      <c r="Q890" s="23" t="s">
        <v>75</v>
      </c>
      <c r="R890" s="23" t="s">
        <v>75</v>
      </c>
      <c r="S890" s="23" t="s">
        <v>75</v>
      </c>
      <c r="T890" s="23" t="s">
        <v>75</v>
      </c>
      <c r="U890" s="23" t="s">
        <v>75</v>
      </c>
      <c r="V890" s="19">
        <v>1</v>
      </c>
      <c r="W890" s="19">
        <f t="shared" si="277"/>
        <v>0</v>
      </c>
      <c r="X890" s="19">
        <f t="shared" si="278"/>
        <v>0</v>
      </c>
      <c r="Y890" s="19">
        <f t="shared" si="279"/>
        <v>0</v>
      </c>
      <c r="Z890" s="19">
        <v>-1</v>
      </c>
      <c r="AA890" s="19">
        <v>-2</v>
      </c>
      <c r="AB890" s="19">
        <v>0</v>
      </c>
      <c r="AC890" s="19">
        <v>0</v>
      </c>
      <c r="AD890" s="19">
        <v>0</v>
      </c>
      <c r="AE890" s="19">
        <v>1</v>
      </c>
      <c r="AF890" s="19">
        <v>1</v>
      </c>
      <c r="AG890" s="19">
        <v>1</v>
      </c>
      <c r="AH890" s="26">
        <v>1</v>
      </c>
      <c r="AI890" s="26">
        <v>0</v>
      </c>
      <c r="AJ890" s="18" t="s">
        <v>190</v>
      </c>
      <c r="AK890" s="18" t="s">
        <v>77</v>
      </c>
      <c r="AL890" s="21" t="s">
        <v>191</v>
      </c>
      <c r="AM890" s="19">
        <f t="shared" si="280"/>
        <v>1</v>
      </c>
      <c r="AN890" s="26">
        <v>1</v>
      </c>
      <c r="AO890" s="26">
        <v>0</v>
      </c>
      <c r="AP890" s="19">
        <v>1</v>
      </c>
      <c r="AQ890" s="26">
        <v>1</v>
      </c>
      <c r="AR890" s="26">
        <v>1</v>
      </c>
      <c r="AS890" s="26">
        <v>1</v>
      </c>
      <c r="AT890" s="26">
        <v>0</v>
      </c>
      <c r="AU890" s="26">
        <f t="shared" si="281"/>
        <v>-1</v>
      </c>
      <c r="AV890" s="26">
        <v>0</v>
      </c>
      <c r="AW890" s="26">
        <v>0</v>
      </c>
      <c r="AX890" s="26">
        <v>0</v>
      </c>
      <c r="AY890" s="19">
        <v>0</v>
      </c>
      <c r="AZ890" s="26">
        <v>0</v>
      </c>
      <c r="BA890" s="26">
        <v>0</v>
      </c>
      <c r="BB890" s="26">
        <v>0</v>
      </c>
      <c r="BC890" s="26">
        <v>0</v>
      </c>
      <c r="BD890" s="28"/>
      <c r="BE890" s="20"/>
      <c r="BF890" s="20"/>
      <c r="BG890" s="20"/>
      <c r="BH890" s="20"/>
      <c r="BI890" s="20"/>
      <c r="BJ890" s="26">
        <v>1</v>
      </c>
      <c r="BK890" s="20"/>
      <c r="BL890" s="20"/>
      <c r="BM890" s="20"/>
      <c r="BN890" s="20"/>
      <c r="BO890" s="20"/>
    </row>
    <row r="891" spans="1:67" ht="176" hidden="1" x14ac:dyDescent="0.2">
      <c r="A891" s="66" t="s">
        <v>151</v>
      </c>
      <c r="B891" s="67"/>
      <c r="C891" s="74" t="s">
        <v>906</v>
      </c>
      <c r="D891" s="61" t="s">
        <v>852</v>
      </c>
      <c r="E891" s="61" t="s">
        <v>210</v>
      </c>
      <c r="F891" s="62">
        <v>1</v>
      </c>
      <c r="G891" s="62">
        <v>1</v>
      </c>
      <c r="H891" s="62">
        <v>1</v>
      </c>
      <c r="I891" s="62">
        <v>0</v>
      </c>
      <c r="J891" s="69" t="s">
        <v>898</v>
      </c>
      <c r="K891" s="70" t="s">
        <v>899</v>
      </c>
      <c r="L891" s="69" t="s">
        <v>900</v>
      </c>
      <c r="M891" s="77"/>
      <c r="N891" s="71">
        <f t="shared" si="276"/>
        <v>2017</v>
      </c>
      <c r="O891" s="72">
        <v>42927</v>
      </c>
      <c r="P891" s="23" t="s">
        <v>75</v>
      </c>
      <c r="Q891" s="23" t="s">
        <v>75</v>
      </c>
      <c r="R891" s="23" t="s">
        <v>75</v>
      </c>
      <c r="S891" s="23" t="s">
        <v>75</v>
      </c>
      <c r="T891" s="23" t="s">
        <v>75</v>
      </c>
      <c r="U891" s="23" t="s">
        <v>75</v>
      </c>
      <c r="V891" s="26">
        <v>1</v>
      </c>
      <c r="W891" s="19">
        <f t="shared" si="277"/>
        <v>0</v>
      </c>
      <c r="X891" s="19">
        <f t="shared" si="278"/>
        <v>0</v>
      </c>
      <c r="Y891" s="19">
        <f t="shared" si="279"/>
        <v>0</v>
      </c>
      <c r="Z891" s="26">
        <v>-1</v>
      </c>
      <c r="AA891" s="19">
        <v>-2</v>
      </c>
      <c r="AB891" s="78">
        <v>0</v>
      </c>
      <c r="AC891" s="78">
        <v>1</v>
      </c>
      <c r="AD891" s="78">
        <v>1</v>
      </c>
      <c r="AE891" s="78">
        <v>1</v>
      </c>
      <c r="AF891" s="78">
        <v>0</v>
      </c>
      <c r="AG891" s="62">
        <v>0</v>
      </c>
      <c r="AH891" s="78">
        <v>-1</v>
      </c>
      <c r="AI891" s="78">
        <v>0</v>
      </c>
      <c r="AJ891" s="18" t="s">
        <v>134</v>
      </c>
      <c r="AK891" s="18" t="s">
        <v>139</v>
      </c>
      <c r="AL891" s="69" t="s">
        <v>901</v>
      </c>
      <c r="AM891" s="62">
        <v>4</v>
      </c>
      <c r="AN891" s="78">
        <v>0</v>
      </c>
      <c r="AO891" s="78">
        <v>0</v>
      </c>
      <c r="AP891" s="78">
        <v>-2</v>
      </c>
      <c r="AQ891" s="78">
        <v>-2</v>
      </c>
      <c r="AR891" s="78">
        <v>-2</v>
      </c>
      <c r="AS891" s="78">
        <v>-1</v>
      </c>
      <c r="AT891" s="78">
        <v>0</v>
      </c>
      <c r="AU891" s="78">
        <f t="shared" si="281"/>
        <v>-1</v>
      </c>
      <c r="AV891" s="78">
        <v>0</v>
      </c>
      <c r="AW891" s="78">
        <v>0</v>
      </c>
      <c r="AX891" s="78">
        <v>0</v>
      </c>
      <c r="AY891" s="78">
        <v>0</v>
      </c>
      <c r="AZ891" s="78">
        <v>0</v>
      </c>
      <c r="BA891" s="78">
        <v>0</v>
      </c>
      <c r="BB891" s="78">
        <v>0</v>
      </c>
      <c r="BC891" s="78">
        <v>0</v>
      </c>
      <c r="BD891" s="68"/>
      <c r="BE891" s="68"/>
      <c r="BF891" s="68"/>
      <c r="BG891" s="68"/>
      <c r="BH891" s="78"/>
      <c r="BI891" s="78"/>
      <c r="BJ891" s="78"/>
      <c r="BK891" s="78"/>
      <c r="BL891" s="78"/>
      <c r="BM891" s="78"/>
      <c r="BN891" s="68"/>
      <c r="BO891" s="68"/>
    </row>
    <row r="892" spans="1:67" ht="48" hidden="1" x14ac:dyDescent="0.2">
      <c r="A892" s="18" t="s">
        <v>740</v>
      </c>
      <c r="B892" s="20"/>
      <c r="C892" s="21" t="s">
        <v>2678</v>
      </c>
      <c r="D892" s="18" t="s">
        <v>124</v>
      </c>
      <c r="E892" s="18" t="s">
        <v>137</v>
      </c>
      <c r="F892" s="19">
        <v>1</v>
      </c>
      <c r="G892" s="19">
        <v>0</v>
      </c>
      <c r="H892" s="19">
        <v>0</v>
      </c>
      <c r="I892" s="20"/>
      <c r="J892" s="21" t="s">
        <v>1077</v>
      </c>
      <c r="K892" s="22" t="s">
        <v>1089</v>
      </c>
      <c r="L892" s="21" t="s">
        <v>2647</v>
      </c>
      <c r="M892" s="23" t="s">
        <v>75</v>
      </c>
      <c r="N892" s="24">
        <f t="shared" si="276"/>
        <v>1988</v>
      </c>
      <c r="O892" s="25">
        <v>32174</v>
      </c>
      <c r="P892" s="23" t="s">
        <v>75</v>
      </c>
      <c r="Q892" s="23" t="s">
        <v>75</v>
      </c>
      <c r="R892" s="23" t="s">
        <v>75</v>
      </c>
      <c r="S892" s="23" t="s">
        <v>75</v>
      </c>
      <c r="T892" s="23" t="s">
        <v>75</v>
      </c>
      <c r="U892" s="23" t="s">
        <v>75</v>
      </c>
      <c r="V892" s="19">
        <v>1</v>
      </c>
      <c r="W892" s="19">
        <f t="shared" si="277"/>
        <v>0</v>
      </c>
      <c r="X892" s="19">
        <f t="shared" si="278"/>
        <v>0</v>
      </c>
      <c r="Y892" s="19">
        <f t="shared" si="279"/>
        <v>0</v>
      </c>
      <c r="Z892" s="19">
        <v>-1</v>
      </c>
      <c r="AA892" s="19">
        <v>-2</v>
      </c>
      <c r="AB892" s="19">
        <v>0</v>
      </c>
      <c r="AC892" s="19">
        <v>0</v>
      </c>
      <c r="AD892" s="19">
        <v>1</v>
      </c>
      <c r="AE892" s="19">
        <v>0</v>
      </c>
      <c r="AF892" s="19">
        <v>0</v>
      </c>
      <c r="AG892" s="19">
        <v>0</v>
      </c>
      <c r="AH892" s="26">
        <v>1</v>
      </c>
      <c r="AI892" s="26">
        <v>0</v>
      </c>
      <c r="AJ892" s="18" t="s">
        <v>128</v>
      </c>
      <c r="AK892" s="18" t="s">
        <v>139</v>
      </c>
      <c r="AL892" s="21" t="s">
        <v>2642</v>
      </c>
      <c r="AM892" s="19">
        <f>IF(AND(AN892=1,AO892=1),3,IF(AND(AN892=1,OR(AO892=0,AO892=-1)),1,IF(AND(OR(AN892=0,AN892=-1),AO892=1),2,IF(AND(AN892=0,AN892=-1),OR(AO892=0,AO892=-1),4))))</f>
        <v>3</v>
      </c>
      <c r="AN892" s="19">
        <v>1</v>
      </c>
      <c r="AO892" s="19">
        <v>1</v>
      </c>
      <c r="AP892" s="19">
        <v>0</v>
      </c>
      <c r="AQ892" s="19">
        <v>-1</v>
      </c>
      <c r="AR892" s="19">
        <v>-1</v>
      </c>
      <c r="AS892" s="19">
        <v>0</v>
      </c>
      <c r="AT892" s="19">
        <v>-2</v>
      </c>
      <c r="AU892" s="26">
        <v>-3</v>
      </c>
      <c r="AV892" s="19">
        <v>0</v>
      </c>
      <c r="AW892" s="19">
        <v>0</v>
      </c>
      <c r="AX892" s="19">
        <v>0</v>
      </c>
      <c r="AY892" s="19">
        <v>0</v>
      </c>
      <c r="AZ892" s="19">
        <v>1</v>
      </c>
      <c r="BA892" s="19">
        <v>1</v>
      </c>
      <c r="BB892" s="19">
        <v>-1</v>
      </c>
      <c r="BC892" s="19">
        <v>1</v>
      </c>
      <c r="BD892" s="28"/>
      <c r="BE892" s="20"/>
      <c r="BF892" s="20"/>
      <c r="BG892" s="20"/>
      <c r="BH892" s="20"/>
      <c r="BI892" s="20"/>
      <c r="BJ892" s="19">
        <v>-1</v>
      </c>
      <c r="BK892" s="20"/>
      <c r="BL892" s="20"/>
      <c r="BM892" s="20"/>
      <c r="BN892" s="20"/>
      <c r="BO892" s="20"/>
    </row>
    <row r="893" spans="1:67" ht="16" hidden="1" x14ac:dyDescent="0.2">
      <c r="A893" s="17" t="s">
        <v>512</v>
      </c>
      <c r="B893" s="42"/>
      <c r="C893" s="64" t="s">
        <v>2203</v>
      </c>
      <c r="D893" s="18" t="s">
        <v>1052</v>
      </c>
      <c r="E893" s="18" t="s">
        <v>82</v>
      </c>
      <c r="F893" s="19">
        <v>1</v>
      </c>
      <c r="G893" s="19">
        <v>0</v>
      </c>
      <c r="H893" s="19">
        <v>0</v>
      </c>
      <c r="I893" s="20"/>
      <c r="J893" s="44"/>
      <c r="K893" s="43"/>
      <c r="L893" s="18" t="s">
        <v>2200</v>
      </c>
      <c r="M893" s="24">
        <v>1998</v>
      </c>
      <c r="N893" s="24">
        <f t="shared" si="276"/>
        <v>2001</v>
      </c>
      <c r="O893" s="25">
        <v>37145</v>
      </c>
      <c r="P893" s="23" t="s">
        <v>75</v>
      </c>
      <c r="Q893" s="23" t="s">
        <v>75</v>
      </c>
      <c r="R893" s="23" t="s">
        <v>75</v>
      </c>
      <c r="S893" s="23" t="s">
        <v>75</v>
      </c>
      <c r="T893" s="23" t="s">
        <v>75</v>
      </c>
      <c r="U893" s="23" t="s">
        <v>75</v>
      </c>
      <c r="V893" s="19">
        <v>1</v>
      </c>
      <c r="W893" s="19">
        <f t="shared" si="277"/>
        <v>0</v>
      </c>
      <c r="X893" s="19">
        <f t="shared" si="278"/>
        <v>0</v>
      </c>
      <c r="Y893" s="19">
        <f t="shared" si="279"/>
        <v>0</v>
      </c>
      <c r="Z893" s="19">
        <v>-1</v>
      </c>
      <c r="AA893" s="19">
        <v>-2</v>
      </c>
      <c r="AB893" s="19">
        <v>1</v>
      </c>
      <c r="AC893" s="19">
        <v>0</v>
      </c>
      <c r="AD893" s="19">
        <v>0</v>
      </c>
      <c r="AE893" s="19">
        <v>0</v>
      </c>
      <c r="AF893" s="19">
        <v>0</v>
      </c>
      <c r="AG893" s="19">
        <v>1</v>
      </c>
      <c r="AH893" s="26">
        <v>1</v>
      </c>
      <c r="AI893" s="26">
        <v>1</v>
      </c>
      <c r="AJ893" s="18" t="s">
        <v>87</v>
      </c>
      <c r="AK893" s="18" t="s">
        <v>77</v>
      </c>
      <c r="AL893" s="21" t="s">
        <v>2201</v>
      </c>
      <c r="AM893" s="19">
        <f>IF(AND(AN893=1,AO893=1),3,IF(AND(AN893=1,OR(AO893=0,AO893=-1)),1,IF(AND(OR(AN893=0,AN893=-1),AO893=1),2,IF(AND(AN893=0,AN893=-1),OR(AO893=0,AO893=-1),4))))</f>
        <v>1</v>
      </c>
      <c r="AN893" s="19">
        <v>1</v>
      </c>
      <c r="AO893" s="19">
        <v>0</v>
      </c>
      <c r="AP893" s="19">
        <v>1</v>
      </c>
      <c r="AQ893" s="19">
        <v>1</v>
      </c>
      <c r="AR893" s="19">
        <v>1</v>
      </c>
      <c r="AS893" s="19">
        <v>-1</v>
      </c>
      <c r="AT893" s="19">
        <v>0</v>
      </c>
      <c r="AU893" s="26">
        <f>IF(BA893&lt;1,-1)</f>
        <v>-1</v>
      </c>
      <c r="AV893" s="19">
        <v>0</v>
      </c>
      <c r="AW893" s="26">
        <v>0</v>
      </c>
      <c r="AX893" s="26">
        <v>0</v>
      </c>
      <c r="AY893" s="19">
        <v>0</v>
      </c>
      <c r="AZ893" s="19">
        <v>0</v>
      </c>
      <c r="BA893" s="19">
        <v>0</v>
      </c>
      <c r="BB893" s="19">
        <v>0</v>
      </c>
      <c r="BC893" s="19">
        <v>0</v>
      </c>
      <c r="BD893" s="28"/>
      <c r="BE893" s="20"/>
      <c r="BF893" s="18" t="s">
        <v>122</v>
      </c>
      <c r="BG893" s="19">
        <v>0</v>
      </c>
      <c r="BH893" s="20"/>
      <c r="BI893" s="20"/>
      <c r="BJ893" s="19">
        <v>0</v>
      </c>
      <c r="BK893" s="20"/>
      <c r="BL893" s="20"/>
      <c r="BM893" s="20"/>
      <c r="BN893" s="20"/>
      <c r="BO893" s="20"/>
    </row>
    <row r="894" spans="1:67" ht="192" hidden="1" x14ac:dyDescent="0.2">
      <c r="A894" s="99" t="s">
        <v>3386</v>
      </c>
      <c r="B894" s="99"/>
      <c r="C894" s="492" t="s">
        <v>3401</v>
      </c>
      <c r="D894" s="442" t="s">
        <v>3413</v>
      </c>
      <c r="E894" s="442" t="s">
        <v>270</v>
      </c>
      <c r="F894" s="65">
        <v>1</v>
      </c>
      <c r="G894" s="65">
        <v>1</v>
      </c>
      <c r="H894" s="65">
        <v>1</v>
      </c>
      <c r="I894" s="100"/>
      <c r="J894" s="394" t="s">
        <v>3385</v>
      </c>
      <c r="K894" s="102"/>
      <c r="L894" s="394" t="s">
        <v>3408</v>
      </c>
      <c r="M894" s="103"/>
      <c r="N894" s="57">
        <v>2013</v>
      </c>
      <c r="O894" s="507">
        <v>41492</v>
      </c>
      <c r="P894" s="23" t="s">
        <v>75</v>
      </c>
      <c r="Q894" s="23" t="s">
        <v>75</v>
      </c>
      <c r="R894" s="23" t="s">
        <v>75</v>
      </c>
      <c r="S894" s="23" t="s">
        <v>75</v>
      </c>
      <c r="T894" s="23" t="s">
        <v>75</v>
      </c>
      <c r="U894" s="23" t="s">
        <v>75</v>
      </c>
      <c r="V894" s="19">
        <v>1</v>
      </c>
      <c r="W894" s="19">
        <v>0</v>
      </c>
      <c r="X894" s="19">
        <v>0</v>
      </c>
      <c r="Y894" s="19">
        <v>0</v>
      </c>
      <c r="Z894" s="19">
        <v>-1</v>
      </c>
      <c r="AA894" s="19">
        <v>-2</v>
      </c>
      <c r="AB894" s="442" t="s">
        <v>3602</v>
      </c>
      <c r="AC894" s="100">
        <v>1</v>
      </c>
      <c r="AD894" s="100">
        <v>0</v>
      </c>
      <c r="AE894" s="100">
        <v>1</v>
      </c>
      <c r="AF894" s="100">
        <v>0</v>
      </c>
      <c r="AG894" s="19">
        <v>1</v>
      </c>
      <c r="AH894" s="106">
        <v>0</v>
      </c>
      <c r="AI894" s="106">
        <v>0</v>
      </c>
      <c r="AJ894" s="442" t="s">
        <v>96</v>
      </c>
      <c r="AK894" s="442" t="s">
        <v>96</v>
      </c>
      <c r="AL894" s="392" t="s">
        <v>3614</v>
      </c>
      <c r="AM894" s="65">
        <v>3</v>
      </c>
      <c r="AN894" s="106">
        <v>1</v>
      </c>
      <c r="AO894" s="106">
        <v>1</v>
      </c>
      <c r="AP894" s="106">
        <v>1</v>
      </c>
      <c r="AQ894" s="106">
        <v>1</v>
      </c>
      <c r="AR894" s="106">
        <v>1</v>
      </c>
      <c r="AS894" s="106">
        <v>0</v>
      </c>
      <c r="AT894" s="68">
        <v>0</v>
      </c>
      <c r="AU894" s="26">
        <v>-1</v>
      </c>
      <c r="AV894" s="106">
        <v>-1</v>
      </c>
      <c r="AW894" s="106">
        <v>0</v>
      </c>
      <c r="AX894" s="106">
        <v>0</v>
      </c>
      <c r="AY894" s="19">
        <v>0</v>
      </c>
      <c r="AZ894" s="62">
        <v>0</v>
      </c>
      <c r="BA894" s="62">
        <v>0</v>
      </c>
      <c r="BB894" s="62">
        <v>0</v>
      </c>
      <c r="BC894" s="62">
        <v>0</v>
      </c>
      <c r="BD894" s="28"/>
      <c r="BE894" s="100"/>
      <c r="BF894" s="100"/>
      <c r="BG894" s="100"/>
      <c r="BH894" s="100"/>
      <c r="BI894" s="100"/>
      <c r="BJ894" s="106"/>
      <c r="BK894" s="100"/>
      <c r="BL894" s="100"/>
      <c r="BM894" s="100"/>
      <c r="BN894" s="100"/>
      <c r="BO894" s="100"/>
    </row>
    <row r="895" spans="1:67" ht="192" hidden="1" x14ac:dyDescent="0.2">
      <c r="A895" s="99" t="s">
        <v>3386</v>
      </c>
      <c r="B895" s="99"/>
      <c r="C895" s="492" t="s">
        <v>3398</v>
      </c>
      <c r="D895" s="442" t="s">
        <v>3413</v>
      </c>
      <c r="E895" s="442" t="s">
        <v>270</v>
      </c>
      <c r="F895" s="65">
        <v>1</v>
      </c>
      <c r="G895" s="65">
        <v>1</v>
      </c>
      <c r="H895" s="65">
        <v>1</v>
      </c>
      <c r="I895" s="100"/>
      <c r="J895" s="394" t="s">
        <v>3385</v>
      </c>
      <c r="K895" s="102"/>
      <c r="L895" s="394" t="s">
        <v>3408</v>
      </c>
      <c r="M895" s="103"/>
      <c r="N895" s="57">
        <v>2013</v>
      </c>
      <c r="O895" s="507">
        <v>41492</v>
      </c>
      <c r="P895" s="23" t="s">
        <v>75</v>
      </c>
      <c r="Q895" s="23" t="s">
        <v>75</v>
      </c>
      <c r="R895" s="23" t="s">
        <v>75</v>
      </c>
      <c r="S895" s="23" t="s">
        <v>75</v>
      </c>
      <c r="T895" s="23" t="s">
        <v>75</v>
      </c>
      <c r="U895" s="23" t="s">
        <v>75</v>
      </c>
      <c r="V895" s="19">
        <v>1</v>
      </c>
      <c r="W895" s="19">
        <v>0</v>
      </c>
      <c r="X895" s="19">
        <v>0</v>
      </c>
      <c r="Y895" s="19">
        <v>0</v>
      </c>
      <c r="Z895" s="19">
        <v>-1</v>
      </c>
      <c r="AA895" s="19">
        <v>-2</v>
      </c>
      <c r="AB895" s="442" t="s">
        <v>3602</v>
      </c>
      <c r="AC895" s="100">
        <v>1</v>
      </c>
      <c r="AD895" s="100">
        <v>0</v>
      </c>
      <c r="AE895" s="100">
        <v>1</v>
      </c>
      <c r="AF895" s="100">
        <v>0</v>
      </c>
      <c r="AG895" s="19">
        <v>1</v>
      </c>
      <c r="AH895" s="106">
        <v>0</v>
      </c>
      <c r="AI895" s="106">
        <v>0</v>
      </c>
      <c r="AJ895" s="442" t="s">
        <v>96</v>
      </c>
      <c r="AK895" s="442" t="s">
        <v>96</v>
      </c>
      <c r="AL895" s="392" t="s">
        <v>3614</v>
      </c>
      <c r="AM895" s="65">
        <v>3</v>
      </c>
      <c r="AN895" s="106">
        <v>1</v>
      </c>
      <c r="AO895" s="106">
        <v>1</v>
      </c>
      <c r="AP895" s="106">
        <v>1</v>
      </c>
      <c r="AQ895" s="106">
        <v>1</v>
      </c>
      <c r="AR895" s="106">
        <v>1</v>
      </c>
      <c r="AS895" s="106">
        <v>0</v>
      </c>
      <c r="AT895" s="68">
        <v>0</v>
      </c>
      <c r="AU895" s="26">
        <v>-1</v>
      </c>
      <c r="AV895" s="106">
        <v>-1</v>
      </c>
      <c r="AW895" s="106">
        <v>0</v>
      </c>
      <c r="AX895" s="106">
        <v>0</v>
      </c>
      <c r="AY895" s="19">
        <v>0</v>
      </c>
      <c r="AZ895" s="62">
        <v>0</v>
      </c>
      <c r="BA895" s="62">
        <v>0</v>
      </c>
      <c r="BB895" s="62">
        <v>0</v>
      </c>
      <c r="BC895" s="62">
        <v>0</v>
      </c>
      <c r="BD895" s="28"/>
      <c r="BE895" s="100"/>
      <c r="BF895" s="100"/>
      <c r="BG895" s="100"/>
      <c r="BH895" s="100"/>
      <c r="BI895" s="100"/>
      <c r="BJ895" s="106"/>
      <c r="BK895" s="100"/>
      <c r="BL895" s="100"/>
      <c r="BM895" s="100"/>
      <c r="BN895" s="100"/>
      <c r="BO895" s="100"/>
    </row>
    <row r="896" spans="1:67" ht="80" hidden="1" x14ac:dyDescent="0.2">
      <c r="A896" s="17" t="s">
        <v>112</v>
      </c>
      <c r="B896" s="42"/>
      <c r="C896" s="64" t="s">
        <v>542</v>
      </c>
      <c r="D896" s="18" t="s">
        <v>529</v>
      </c>
      <c r="E896" s="18" t="s">
        <v>92</v>
      </c>
      <c r="F896" s="19">
        <v>1</v>
      </c>
      <c r="G896" s="19">
        <v>0</v>
      </c>
      <c r="H896" s="19">
        <v>0</v>
      </c>
      <c r="I896" s="20"/>
      <c r="J896" s="21" t="s">
        <v>530</v>
      </c>
      <c r="K896" s="43"/>
      <c r="L896" s="21" t="s">
        <v>532</v>
      </c>
      <c r="M896" s="25"/>
      <c r="N896" s="24">
        <f>YEAR(IF(AND(O896&lt;&gt;"NA",O896&lt;&gt;""),O896,IF(AND(P896&lt;&gt;"NA",P896&lt;&gt;""),P896,IF(AND(Q896&lt;&gt;"NA",Q896&lt;&gt;""),Q896,IF(AND(R896&lt;&gt;"NA",R896&lt;&gt;""),R896,S896)))))</f>
        <v>2008</v>
      </c>
      <c r="O896" s="25">
        <v>39765</v>
      </c>
      <c r="P896" s="25">
        <v>40633</v>
      </c>
      <c r="Q896" s="25">
        <v>39826</v>
      </c>
      <c r="R896" s="23" t="s">
        <v>75</v>
      </c>
      <c r="S896" s="23" t="s">
        <v>75</v>
      </c>
      <c r="T896" s="23" t="s">
        <v>75</v>
      </c>
      <c r="U896" s="23" t="s">
        <v>75</v>
      </c>
      <c r="V896" s="19">
        <v>1</v>
      </c>
      <c r="W896" s="19">
        <f>IF(OR(AND(Q896&lt;&gt;"NA",Q896&lt;&gt;""),AND(S896&lt;&gt;"NA",S896&lt;&gt;""),AND(T896&lt;&gt;"NA",T896&lt;&gt;"")),1,0)</f>
        <v>1</v>
      </c>
      <c r="X896" s="19">
        <f>IF(OR(AND(S896&lt;&gt;"NA",S896&lt;&gt;""),Y896=1),1,0)</f>
        <v>0</v>
      </c>
      <c r="Y896" s="19">
        <f>IF(AND(T896&lt;&gt;"NA",T896&lt;&gt;""),1,0)</f>
        <v>0</v>
      </c>
      <c r="Z896" s="19">
        <v>-1</v>
      </c>
      <c r="AA896" s="19">
        <v>-2</v>
      </c>
      <c r="AB896" s="19">
        <v>0</v>
      </c>
      <c r="AC896" s="19">
        <v>0</v>
      </c>
      <c r="AD896" s="19">
        <v>0</v>
      </c>
      <c r="AE896" s="19">
        <v>1</v>
      </c>
      <c r="AF896" s="19">
        <v>1</v>
      </c>
      <c r="AG896" s="19">
        <v>1</v>
      </c>
      <c r="AH896" s="19">
        <v>1</v>
      </c>
      <c r="AI896" s="19">
        <v>1</v>
      </c>
      <c r="AJ896" s="18" t="s">
        <v>533</v>
      </c>
      <c r="AK896" s="18" t="s">
        <v>97</v>
      </c>
      <c r="AL896" s="21" t="s">
        <v>534</v>
      </c>
      <c r="AM896" s="19">
        <f>IF(AND(AN896=1,AO896=1),3,IF(AND(AN896=1,OR(AO896=0,AO896=-1)),1,IF(AND(OR(AN896=0,AN896=-1),AO896=1),2,IF(AND(AN896=0,AN896=-1),OR(AO896=0,AO896=-1),4))))</f>
        <v>2</v>
      </c>
      <c r="AN896" s="19">
        <v>0</v>
      </c>
      <c r="AO896" s="19">
        <v>1</v>
      </c>
      <c r="AP896" s="19">
        <v>0</v>
      </c>
      <c r="AQ896" s="19">
        <v>-1</v>
      </c>
      <c r="AR896" s="19">
        <v>1</v>
      </c>
      <c r="AS896" s="19">
        <v>0</v>
      </c>
      <c r="AT896" s="19">
        <v>0</v>
      </c>
      <c r="AU896" s="26">
        <f>IF(BA896&lt;1,-1)</f>
        <v>-1</v>
      </c>
      <c r="AV896" s="19">
        <v>1</v>
      </c>
      <c r="AW896" s="19">
        <v>0</v>
      </c>
      <c r="AX896" s="26">
        <v>0</v>
      </c>
      <c r="AY896" s="19">
        <v>0</v>
      </c>
      <c r="AZ896" s="19">
        <v>0</v>
      </c>
      <c r="BA896" s="19">
        <v>0</v>
      </c>
      <c r="BB896" s="19">
        <v>0</v>
      </c>
      <c r="BC896" s="19">
        <v>0</v>
      </c>
      <c r="BD896" s="28"/>
      <c r="BE896" s="20"/>
      <c r="BF896" s="20"/>
      <c r="BG896" s="20"/>
      <c r="BH896" s="20"/>
      <c r="BI896" s="20"/>
      <c r="BJ896" s="19">
        <v>-2</v>
      </c>
      <c r="BK896" s="20"/>
      <c r="BL896" s="20"/>
      <c r="BM896" s="20"/>
      <c r="BN896" s="20"/>
      <c r="BO896" s="20"/>
    </row>
    <row r="897" spans="1:67" ht="192" hidden="1" x14ac:dyDescent="0.2">
      <c r="A897" s="99" t="s">
        <v>3386</v>
      </c>
      <c r="B897" s="99"/>
      <c r="C897" s="492" t="s">
        <v>3402</v>
      </c>
      <c r="D897" s="442" t="s">
        <v>3413</v>
      </c>
      <c r="E897" s="442" t="s">
        <v>270</v>
      </c>
      <c r="F897" s="65">
        <v>1</v>
      </c>
      <c r="G897" s="65">
        <v>1</v>
      </c>
      <c r="H897" s="65">
        <v>1</v>
      </c>
      <c r="I897" s="100"/>
      <c r="J897" s="394" t="s">
        <v>3385</v>
      </c>
      <c r="K897" s="102"/>
      <c r="L897" s="394" t="s">
        <v>3408</v>
      </c>
      <c r="M897" s="443" t="s">
        <v>3412</v>
      </c>
      <c r="N897" s="57">
        <v>2013</v>
      </c>
      <c r="O897" s="507">
        <v>41492</v>
      </c>
      <c r="P897" s="23" t="s">
        <v>75</v>
      </c>
      <c r="Q897" s="23" t="s">
        <v>75</v>
      </c>
      <c r="R897" s="23" t="s">
        <v>75</v>
      </c>
      <c r="S897" s="23" t="s">
        <v>75</v>
      </c>
      <c r="T897" s="23" t="s">
        <v>75</v>
      </c>
      <c r="U897" s="23" t="s">
        <v>75</v>
      </c>
      <c r="V897" s="19">
        <v>1</v>
      </c>
      <c r="W897" s="19">
        <v>0</v>
      </c>
      <c r="X897" s="19">
        <v>0</v>
      </c>
      <c r="Y897" s="19">
        <v>0</v>
      </c>
      <c r="Z897" s="19">
        <v>-1</v>
      </c>
      <c r="AA897" s="19">
        <v>-2</v>
      </c>
      <c r="AB897" s="442" t="s">
        <v>3602</v>
      </c>
      <c r="AC897" s="100">
        <v>1</v>
      </c>
      <c r="AD897" s="100">
        <v>0</v>
      </c>
      <c r="AE897" s="100">
        <v>1</v>
      </c>
      <c r="AF897" s="100">
        <v>0</v>
      </c>
      <c r="AG897" s="19">
        <v>1</v>
      </c>
      <c r="AH897" s="106">
        <v>0</v>
      </c>
      <c r="AI897" s="106">
        <v>0</v>
      </c>
      <c r="AJ897" s="442" t="s">
        <v>96</v>
      </c>
      <c r="AK897" s="442" t="s">
        <v>96</v>
      </c>
      <c r="AL897" s="392" t="s">
        <v>3614</v>
      </c>
      <c r="AM897" s="65">
        <v>3</v>
      </c>
      <c r="AN897" s="106">
        <v>1</v>
      </c>
      <c r="AO897" s="106">
        <v>1</v>
      </c>
      <c r="AP897" s="106">
        <v>1</v>
      </c>
      <c r="AQ897" s="106">
        <v>1</v>
      </c>
      <c r="AR897" s="106">
        <v>1</v>
      </c>
      <c r="AS897" s="106">
        <v>0</v>
      </c>
      <c r="AT897" s="68">
        <v>0</v>
      </c>
      <c r="AU897" s="26">
        <v>-1</v>
      </c>
      <c r="AV897" s="106">
        <v>-1</v>
      </c>
      <c r="AW897" s="106">
        <v>0</v>
      </c>
      <c r="AX897" s="106">
        <v>0</v>
      </c>
      <c r="AY897" s="19">
        <v>0</v>
      </c>
      <c r="AZ897" s="62">
        <v>0</v>
      </c>
      <c r="BA897" s="62">
        <v>0</v>
      </c>
      <c r="BB897" s="62">
        <v>0</v>
      </c>
      <c r="BC897" s="62">
        <v>0</v>
      </c>
      <c r="BD897" s="28"/>
      <c r="BE897" s="100"/>
      <c r="BF897" s="100"/>
      <c r="BG897" s="100"/>
      <c r="BH897" s="100"/>
      <c r="BI897" s="100"/>
      <c r="BJ897" s="106"/>
      <c r="BK897" s="100"/>
      <c r="BL897" s="100"/>
      <c r="BM897" s="100"/>
      <c r="BN897" s="100"/>
      <c r="BO897" s="100"/>
    </row>
    <row r="898" spans="1:67" ht="395" hidden="1" x14ac:dyDescent="0.2">
      <c r="A898" s="29" t="s">
        <v>186</v>
      </c>
      <c r="B898" s="30"/>
      <c r="C898" s="97" t="s">
        <v>2520</v>
      </c>
      <c r="D898" s="31" t="s">
        <v>270</v>
      </c>
      <c r="E898" s="31" t="s">
        <v>92</v>
      </c>
      <c r="F898" s="32">
        <v>1</v>
      </c>
      <c r="G898" s="32">
        <v>0</v>
      </c>
      <c r="H898" s="19">
        <v>0</v>
      </c>
      <c r="I898" s="20"/>
      <c r="J898" s="34" t="s">
        <v>2490</v>
      </c>
      <c r="K898" s="35"/>
      <c r="L898" s="34" t="s">
        <v>2496</v>
      </c>
      <c r="M898" s="36" t="s">
        <v>2244</v>
      </c>
      <c r="N898" s="24">
        <f>YEAR(IF(AND(O898&lt;&gt;"NA",O898&lt;&gt;""),O898,IF(AND(P898&lt;&gt;"NA",P898&lt;&gt;""),P898,IF(AND(Q898&lt;&gt;"NA",Q898&lt;&gt;""),Q898,IF(AND(R898&lt;&gt;"NA",R898&lt;&gt;""),R898,S898)))))</f>
        <v>1997</v>
      </c>
      <c r="O898" s="37">
        <v>35628</v>
      </c>
      <c r="P898" s="37">
        <v>36466</v>
      </c>
      <c r="Q898" s="36" t="s">
        <v>75</v>
      </c>
      <c r="R898" s="36" t="s">
        <v>75</v>
      </c>
      <c r="S898" s="36" t="s">
        <v>75</v>
      </c>
      <c r="T898" s="36" t="s">
        <v>75</v>
      </c>
      <c r="U898" s="36" t="s">
        <v>75</v>
      </c>
      <c r="V898" s="32">
        <v>1</v>
      </c>
      <c r="W898" s="19">
        <f t="shared" ref="W898:W942" si="282">IF(OR(AND(Q898&lt;&gt;"NA",Q898&lt;&gt;""),AND(S898&lt;&gt;"NA",S898&lt;&gt;""),AND(T898&lt;&gt;"NA",T898&lt;&gt;"")),1,0)</f>
        <v>0</v>
      </c>
      <c r="X898" s="19">
        <f t="shared" ref="X898:X942" si="283">IF(OR(AND(S898&lt;&gt;"NA",S898&lt;&gt;""),Y898=1),1,0)</f>
        <v>0</v>
      </c>
      <c r="Y898" s="19">
        <f t="shared" ref="Y898:Y942" si="284">IF(AND(T898&lt;&gt;"NA",T898&lt;&gt;""),1,0)</f>
        <v>0</v>
      </c>
      <c r="Z898" s="96">
        <v>-1</v>
      </c>
      <c r="AA898" s="96">
        <v>-2</v>
      </c>
      <c r="AB898" s="32">
        <v>1</v>
      </c>
      <c r="AC898" s="32">
        <v>1</v>
      </c>
      <c r="AD898" s="32">
        <v>0</v>
      </c>
      <c r="AE898" s="32">
        <v>0</v>
      </c>
      <c r="AF898" s="32">
        <v>1</v>
      </c>
      <c r="AG898" s="32">
        <v>1</v>
      </c>
      <c r="AH898" s="32">
        <v>1</v>
      </c>
      <c r="AI898" s="32">
        <v>1</v>
      </c>
      <c r="AJ898" s="31" t="s">
        <v>96</v>
      </c>
      <c r="AK898" s="31" t="s">
        <v>97</v>
      </c>
      <c r="AL898" s="34" t="s">
        <v>2493</v>
      </c>
      <c r="AM898" s="19">
        <f>IF(AND(AN898=1,AO898=1),3,IF(AND(AN898=1,OR(AO898=0,AO898=-1)),1,IF(AND(OR(AN898=0,AN898=-1),AO898=1),2,IF(AND(AN898=0,AN898=-1),OR(AO898=0,AO898=-1),4))))</f>
        <v>3</v>
      </c>
      <c r="AN898" s="32">
        <v>1</v>
      </c>
      <c r="AO898" s="32">
        <v>1</v>
      </c>
      <c r="AP898" s="32">
        <v>1</v>
      </c>
      <c r="AQ898" s="32">
        <v>1</v>
      </c>
      <c r="AR898" s="32">
        <v>1</v>
      </c>
      <c r="AS898" s="33"/>
      <c r="AT898" s="32">
        <v>0</v>
      </c>
      <c r="AU898" s="26">
        <f>IF(BA898&lt;1,-1)</f>
        <v>-1</v>
      </c>
      <c r="AV898" s="32">
        <v>1</v>
      </c>
      <c r="AW898" s="32">
        <v>0</v>
      </c>
      <c r="AX898" s="32">
        <v>0</v>
      </c>
      <c r="AY898" s="19">
        <v>0</v>
      </c>
      <c r="AZ898" s="32">
        <v>0</v>
      </c>
      <c r="BA898" s="32">
        <v>0</v>
      </c>
      <c r="BB898" s="32">
        <v>0</v>
      </c>
      <c r="BC898" s="32">
        <v>0</v>
      </c>
      <c r="BD898" s="28"/>
      <c r="BE898" s="33"/>
      <c r="BF898" s="34" t="s">
        <v>2494</v>
      </c>
      <c r="BG898" s="33"/>
      <c r="BH898" s="33"/>
      <c r="BI898" s="32">
        <v>1</v>
      </c>
      <c r="BJ898" s="32">
        <v>1</v>
      </c>
      <c r="BK898" s="33"/>
      <c r="BL898" s="33"/>
      <c r="BM898" s="33"/>
      <c r="BN898" s="33"/>
      <c r="BO898" s="33"/>
    </row>
    <row r="899" spans="1:67" ht="409.6" x14ac:dyDescent="0.2">
      <c r="A899" s="17" t="s">
        <v>300</v>
      </c>
      <c r="B899" s="17" t="s">
        <v>3589</v>
      </c>
      <c r="C899" s="64" t="s">
        <v>3590</v>
      </c>
      <c r="D899" s="18" t="s">
        <v>182</v>
      </c>
      <c r="E899" s="18" t="s">
        <v>210</v>
      </c>
      <c r="F899" s="19">
        <v>1</v>
      </c>
      <c r="G899" s="19">
        <v>1</v>
      </c>
      <c r="H899" s="19">
        <v>0</v>
      </c>
      <c r="I899" s="20"/>
      <c r="J899" s="21" t="s">
        <v>184</v>
      </c>
      <c r="K899" s="22" t="s">
        <v>347</v>
      </c>
      <c r="L899" s="375" t="s">
        <v>3591</v>
      </c>
      <c r="M899" s="24">
        <v>1994</v>
      </c>
      <c r="N899" s="24">
        <v>2014</v>
      </c>
      <c r="O899" s="649">
        <v>41906</v>
      </c>
      <c r="P899" s="649">
        <v>41906</v>
      </c>
      <c r="Q899" s="649">
        <v>41906</v>
      </c>
      <c r="R899" s="649">
        <v>41906</v>
      </c>
      <c r="S899" s="649">
        <v>42263</v>
      </c>
      <c r="T899" s="649">
        <v>42506</v>
      </c>
      <c r="U899" s="649">
        <v>42781</v>
      </c>
      <c r="V899" s="19">
        <v>1</v>
      </c>
      <c r="W899" s="19">
        <f t="shared" si="282"/>
        <v>1</v>
      </c>
      <c r="X899" s="19">
        <f t="shared" si="283"/>
        <v>1</v>
      </c>
      <c r="Y899" s="19">
        <f t="shared" si="284"/>
        <v>1</v>
      </c>
      <c r="Z899" s="19">
        <v>1</v>
      </c>
      <c r="AA899" s="19">
        <v>1</v>
      </c>
      <c r="AB899" s="19">
        <v>0</v>
      </c>
      <c r="AC899" s="19">
        <v>1</v>
      </c>
      <c r="AD899" s="19">
        <v>0</v>
      </c>
      <c r="AE899" s="19">
        <v>0</v>
      </c>
      <c r="AF899" s="19">
        <v>1</v>
      </c>
      <c r="AG899" s="26">
        <v>1</v>
      </c>
      <c r="AH899" s="26">
        <v>-1</v>
      </c>
      <c r="AI899" s="26">
        <v>0</v>
      </c>
      <c r="AJ899" s="18" t="s">
        <v>185</v>
      </c>
      <c r="AK899" s="18" t="s">
        <v>139</v>
      </c>
      <c r="AL899" s="21" t="s">
        <v>3592</v>
      </c>
      <c r="AM899" s="19">
        <v>5</v>
      </c>
      <c r="AN899" s="19">
        <v>-1</v>
      </c>
      <c r="AO899" s="19">
        <v>-1</v>
      </c>
      <c r="AP899" s="19">
        <v>1</v>
      </c>
      <c r="AQ899" s="19">
        <v>-1</v>
      </c>
      <c r="AR899" s="19">
        <v>0</v>
      </c>
      <c r="AS899" s="19">
        <v>0</v>
      </c>
      <c r="AT899" s="19">
        <v>1</v>
      </c>
      <c r="AU899" s="26">
        <v>1</v>
      </c>
      <c r="AV899" s="26">
        <v>0</v>
      </c>
      <c r="AW899" s="19">
        <v>0</v>
      </c>
      <c r="AX899" s="26">
        <v>1</v>
      </c>
      <c r="AY899" s="19">
        <v>0</v>
      </c>
      <c r="AZ899" s="19">
        <v>1</v>
      </c>
      <c r="BA899" s="19">
        <v>1</v>
      </c>
      <c r="BB899" s="19">
        <v>1</v>
      </c>
      <c r="BC899" s="19">
        <v>1</v>
      </c>
      <c r="BD899" s="28"/>
      <c r="BE899" s="20"/>
      <c r="BF899" s="20"/>
      <c r="BG899" s="20"/>
      <c r="BH899" s="20"/>
      <c r="BI899" s="19">
        <v>1</v>
      </c>
      <c r="BJ899" s="19">
        <v>0</v>
      </c>
      <c r="BK899" s="20"/>
      <c r="BL899" s="20"/>
      <c r="BM899" s="20"/>
      <c r="BN899" s="20"/>
      <c r="BO899" s="20"/>
    </row>
    <row r="900" spans="1:67" ht="80" hidden="1" x14ac:dyDescent="0.2">
      <c r="A900" s="17" t="s">
        <v>248</v>
      </c>
      <c r="B900" s="42"/>
      <c r="C900" s="64" t="s">
        <v>2285</v>
      </c>
      <c r="D900" s="18" t="s">
        <v>69</v>
      </c>
      <c r="E900" s="18" t="s">
        <v>324</v>
      </c>
      <c r="F900" s="19">
        <v>1</v>
      </c>
      <c r="G900" s="19">
        <v>0</v>
      </c>
      <c r="H900" s="19">
        <v>0</v>
      </c>
      <c r="I900" s="20"/>
      <c r="J900" s="21" t="s">
        <v>2278</v>
      </c>
      <c r="K900" s="22" t="s">
        <v>2279</v>
      </c>
      <c r="L900" s="21" t="s">
        <v>2280</v>
      </c>
      <c r="M900" s="23" t="s">
        <v>1899</v>
      </c>
      <c r="N900" s="24">
        <f t="shared" ref="N900:N925" si="285">YEAR(IF(AND(O900&lt;&gt;"NA",O900&lt;&gt;""),O900,IF(AND(P900&lt;&gt;"NA",P900&lt;&gt;""),P900,IF(AND(Q900&lt;&gt;"NA",Q900&lt;&gt;""),Q900,IF(AND(R900&lt;&gt;"NA",R900&lt;&gt;""),R900,S900)))))</f>
        <v>2003</v>
      </c>
      <c r="O900" s="25">
        <v>37701</v>
      </c>
      <c r="P900" s="23" t="s">
        <v>75</v>
      </c>
      <c r="Q900" s="23" t="s">
        <v>75</v>
      </c>
      <c r="R900" s="23" t="s">
        <v>75</v>
      </c>
      <c r="S900" s="23" t="s">
        <v>75</v>
      </c>
      <c r="T900" s="23" t="s">
        <v>75</v>
      </c>
      <c r="U900" s="23" t="s">
        <v>75</v>
      </c>
      <c r="V900" s="19">
        <v>1</v>
      </c>
      <c r="W900" s="19">
        <f t="shared" si="282"/>
        <v>0</v>
      </c>
      <c r="X900" s="19">
        <f t="shared" si="283"/>
        <v>0</v>
      </c>
      <c r="Y900" s="19">
        <f t="shared" si="284"/>
        <v>0</v>
      </c>
      <c r="Z900" s="19">
        <v>-1</v>
      </c>
      <c r="AA900" s="19">
        <v>-2</v>
      </c>
      <c r="AB900" s="19">
        <v>0</v>
      </c>
      <c r="AC900" s="19">
        <v>1</v>
      </c>
      <c r="AD900" s="19">
        <v>1</v>
      </c>
      <c r="AE900" s="19">
        <v>1</v>
      </c>
      <c r="AF900" s="19">
        <v>0</v>
      </c>
      <c r="AG900" s="19">
        <v>-1</v>
      </c>
      <c r="AH900" s="26">
        <v>-1</v>
      </c>
      <c r="AI900" s="26">
        <v>0</v>
      </c>
      <c r="AJ900" s="18" t="s">
        <v>76</v>
      </c>
      <c r="AK900" s="18" t="s">
        <v>77</v>
      </c>
      <c r="AL900" s="21" t="s">
        <v>2281</v>
      </c>
      <c r="AM900" s="19">
        <f t="shared" ref="AM900:AM907" si="286">IF(AND(AN900=1,AO900=1),3,IF(AND(AN900=1,OR(AO900=0,AO900=-1)),1,IF(AND(OR(AN900=0,AN900=-1),AO900=1),2,IF(AND(AN900=0,AN900=-1),OR(AO900=0,AO900=-1),4))))</f>
        <v>2</v>
      </c>
      <c r="AN900" s="19">
        <v>0</v>
      </c>
      <c r="AO900" s="19">
        <v>1</v>
      </c>
      <c r="AP900" s="19">
        <v>0</v>
      </c>
      <c r="AQ900" s="19">
        <v>-1</v>
      </c>
      <c r="AR900" s="19">
        <v>1</v>
      </c>
      <c r="AS900" s="19">
        <v>1</v>
      </c>
      <c r="AT900" s="19">
        <v>0</v>
      </c>
      <c r="AU900" s="26">
        <f>IF(BA900&lt;1,-1)</f>
        <v>-1</v>
      </c>
      <c r="AV900" s="19">
        <v>0</v>
      </c>
      <c r="AW900" s="19">
        <v>0</v>
      </c>
      <c r="AX900" s="19">
        <v>0</v>
      </c>
      <c r="AY900" s="19">
        <v>0</v>
      </c>
      <c r="AZ900" s="19">
        <v>0</v>
      </c>
      <c r="BA900" s="19">
        <v>0</v>
      </c>
      <c r="BB900" s="19">
        <v>0</v>
      </c>
      <c r="BC900" s="19">
        <v>0</v>
      </c>
      <c r="BD900" s="28"/>
      <c r="BE900" s="20"/>
      <c r="BF900" s="20"/>
      <c r="BG900" s="20"/>
      <c r="BH900" s="23" t="s">
        <v>2279</v>
      </c>
      <c r="BI900" s="19">
        <v>0</v>
      </c>
      <c r="BJ900" s="19">
        <v>1</v>
      </c>
      <c r="BK900" s="45"/>
      <c r="BL900" s="45"/>
      <c r="BM900" s="45"/>
      <c r="BN900" s="20"/>
      <c r="BO900" s="20"/>
    </row>
    <row r="901" spans="1:67" ht="48" hidden="1" x14ac:dyDescent="0.2">
      <c r="A901" s="18" t="s">
        <v>740</v>
      </c>
      <c r="B901" s="20"/>
      <c r="C901" s="21" t="s">
        <v>2679</v>
      </c>
      <c r="D901" s="18" t="s">
        <v>124</v>
      </c>
      <c r="E901" s="18" t="s">
        <v>137</v>
      </c>
      <c r="F901" s="19">
        <v>1</v>
      </c>
      <c r="G901" s="19">
        <v>0</v>
      </c>
      <c r="H901" s="19">
        <v>0</v>
      </c>
      <c r="I901" s="20"/>
      <c r="J901" s="21" t="s">
        <v>1077</v>
      </c>
      <c r="K901" s="22" t="s">
        <v>1089</v>
      </c>
      <c r="L901" s="21" t="s">
        <v>2647</v>
      </c>
      <c r="M901" s="23" t="s">
        <v>75</v>
      </c>
      <c r="N901" s="24">
        <f t="shared" si="285"/>
        <v>1988</v>
      </c>
      <c r="O901" s="25">
        <v>32174</v>
      </c>
      <c r="P901" s="23" t="s">
        <v>75</v>
      </c>
      <c r="Q901" s="23" t="s">
        <v>75</v>
      </c>
      <c r="R901" s="23" t="s">
        <v>75</v>
      </c>
      <c r="S901" s="23" t="s">
        <v>75</v>
      </c>
      <c r="T901" s="23" t="s">
        <v>75</v>
      </c>
      <c r="U901" s="23" t="s">
        <v>75</v>
      </c>
      <c r="V901" s="19">
        <v>1</v>
      </c>
      <c r="W901" s="19">
        <f t="shared" si="282"/>
        <v>0</v>
      </c>
      <c r="X901" s="19">
        <f t="shared" si="283"/>
        <v>0</v>
      </c>
      <c r="Y901" s="19">
        <f t="shared" si="284"/>
        <v>0</v>
      </c>
      <c r="Z901" s="19">
        <v>-1</v>
      </c>
      <c r="AA901" s="19">
        <v>-2</v>
      </c>
      <c r="AB901" s="19">
        <v>0</v>
      </c>
      <c r="AC901" s="19">
        <v>0</v>
      </c>
      <c r="AD901" s="19">
        <v>1</v>
      </c>
      <c r="AE901" s="19">
        <v>0</v>
      </c>
      <c r="AF901" s="19">
        <v>0</v>
      </c>
      <c r="AG901" s="19">
        <v>0</v>
      </c>
      <c r="AH901" s="26">
        <v>1</v>
      </c>
      <c r="AI901" s="26">
        <v>0</v>
      </c>
      <c r="AJ901" s="18" t="s">
        <v>128</v>
      </c>
      <c r="AK901" s="18" t="s">
        <v>139</v>
      </c>
      <c r="AL901" s="21" t="s">
        <v>2642</v>
      </c>
      <c r="AM901" s="19">
        <f t="shared" si="286"/>
        <v>3</v>
      </c>
      <c r="AN901" s="19">
        <v>1</v>
      </c>
      <c r="AO901" s="19">
        <v>1</v>
      </c>
      <c r="AP901" s="19">
        <v>0</v>
      </c>
      <c r="AQ901" s="19">
        <v>-1</v>
      </c>
      <c r="AR901" s="19">
        <v>-1</v>
      </c>
      <c r="AS901" s="19">
        <v>0</v>
      </c>
      <c r="AT901" s="19">
        <v>-2</v>
      </c>
      <c r="AU901" s="26">
        <v>-3</v>
      </c>
      <c r="AV901" s="19">
        <v>0</v>
      </c>
      <c r="AW901" s="19">
        <v>0</v>
      </c>
      <c r="AX901" s="19">
        <v>0</v>
      </c>
      <c r="AY901" s="19">
        <v>0</v>
      </c>
      <c r="AZ901" s="19">
        <v>1</v>
      </c>
      <c r="BA901" s="19">
        <v>1</v>
      </c>
      <c r="BB901" s="19">
        <v>-1</v>
      </c>
      <c r="BC901" s="19">
        <v>1</v>
      </c>
      <c r="BD901" s="28"/>
      <c r="BE901" s="20"/>
      <c r="BF901" s="20"/>
      <c r="BG901" s="20"/>
      <c r="BH901" s="20"/>
      <c r="BI901" s="20"/>
      <c r="BJ901" s="19">
        <v>-1</v>
      </c>
      <c r="BK901" s="20"/>
      <c r="BL901" s="20"/>
      <c r="BM901" s="20"/>
      <c r="BN901" s="20"/>
      <c r="BO901" s="20"/>
    </row>
    <row r="902" spans="1:67" ht="96" hidden="1" x14ac:dyDescent="0.2">
      <c r="A902" s="64" t="s">
        <v>3458</v>
      </c>
      <c r="B902" s="17" t="s">
        <v>593</v>
      </c>
      <c r="C902" s="64" t="s">
        <v>3501</v>
      </c>
      <c r="D902" s="18" t="s">
        <v>182</v>
      </c>
      <c r="E902" s="18" t="s">
        <v>324</v>
      </c>
      <c r="F902" s="19">
        <v>1</v>
      </c>
      <c r="G902" s="19">
        <v>0</v>
      </c>
      <c r="H902" s="19">
        <v>0</v>
      </c>
      <c r="I902" s="20"/>
      <c r="J902" s="21" t="s">
        <v>184</v>
      </c>
      <c r="K902" s="43"/>
      <c r="L902" s="21" t="s">
        <v>3502</v>
      </c>
      <c r="M902" s="25"/>
      <c r="N902" s="24">
        <f t="shared" si="285"/>
        <v>1998</v>
      </c>
      <c r="O902" s="23" t="s">
        <v>75</v>
      </c>
      <c r="P902" s="23" t="s">
        <v>75</v>
      </c>
      <c r="Q902" s="25">
        <v>35979</v>
      </c>
      <c r="R902" s="25">
        <v>35305</v>
      </c>
      <c r="S902" s="25">
        <v>36262</v>
      </c>
      <c r="T902" s="649">
        <v>36280</v>
      </c>
      <c r="U902" s="25">
        <v>36672</v>
      </c>
      <c r="V902" s="26">
        <v>1</v>
      </c>
      <c r="W902" s="19">
        <f t="shared" si="282"/>
        <v>1</v>
      </c>
      <c r="X902" s="19">
        <f t="shared" si="283"/>
        <v>1</v>
      </c>
      <c r="Y902" s="19">
        <f t="shared" si="284"/>
        <v>1</v>
      </c>
      <c r="Z902" s="26">
        <v>2</v>
      </c>
      <c r="AA902" s="19">
        <v>1</v>
      </c>
      <c r="AB902" s="26">
        <v>0</v>
      </c>
      <c r="AC902" s="26">
        <v>1</v>
      </c>
      <c r="AD902" s="26">
        <v>1</v>
      </c>
      <c r="AE902" s="26">
        <v>1</v>
      </c>
      <c r="AF902" s="26">
        <v>0</v>
      </c>
      <c r="AG902" s="26">
        <v>1</v>
      </c>
      <c r="AH902" s="26">
        <v>-1</v>
      </c>
      <c r="AI902" s="26">
        <v>0</v>
      </c>
      <c r="AJ902" s="18" t="s">
        <v>185</v>
      </c>
      <c r="AK902" s="18" t="s">
        <v>77</v>
      </c>
      <c r="AL902" s="21" t="s">
        <v>3503</v>
      </c>
      <c r="AM902" s="19">
        <f t="shared" si="286"/>
        <v>3</v>
      </c>
      <c r="AN902" s="19">
        <v>1</v>
      </c>
      <c r="AO902" s="19">
        <v>1</v>
      </c>
      <c r="AP902" s="19">
        <v>1</v>
      </c>
      <c r="AQ902" s="19">
        <v>-1</v>
      </c>
      <c r="AR902" s="19">
        <v>-1</v>
      </c>
      <c r="AS902" s="19">
        <v>0</v>
      </c>
      <c r="AT902" s="19">
        <v>1</v>
      </c>
      <c r="AU902" s="26">
        <v>1</v>
      </c>
      <c r="AV902" s="26">
        <v>0</v>
      </c>
      <c r="AW902" s="26">
        <v>0</v>
      </c>
      <c r="AX902" s="26">
        <v>1</v>
      </c>
      <c r="AY902" s="19">
        <v>0</v>
      </c>
      <c r="AZ902" s="19">
        <v>1</v>
      </c>
      <c r="BA902" s="19">
        <v>1</v>
      </c>
      <c r="BB902" s="19">
        <v>1</v>
      </c>
      <c r="BC902" s="19">
        <v>1</v>
      </c>
      <c r="BD902" s="28"/>
      <c r="BE902" s="20"/>
      <c r="BF902" s="26"/>
      <c r="BG902" s="26"/>
      <c r="BH902" s="26"/>
      <c r="BI902" s="20"/>
      <c r="BJ902" s="19">
        <v>0</v>
      </c>
      <c r="BK902" s="26"/>
      <c r="BL902" s="26"/>
      <c r="BM902" s="26"/>
      <c r="BN902" s="20"/>
      <c r="BO902" s="20"/>
    </row>
    <row r="903" spans="1:67" ht="256" hidden="1" x14ac:dyDescent="0.2">
      <c r="A903" s="17" t="s">
        <v>253</v>
      </c>
      <c r="B903" s="17" t="s">
        <v>913</v>
      </c>
      <c r="C903" s="64" t="s">
        <v>926</v>
      </c>
      <c r="D903" s="18" t="s">
        <v>182</v>
      </c>
      <c r="E903" s="18" t="s">
        <v>92</v>
      </c>
      <c r="F903" s="19">
        <v>1</v>
      </c>
      <c r="G903" s="19">
        <v>0</v>
      </c>
      <c r="H903" s="19">
        <v>0</v>
      </c>
      <c r="I903" s="20"/>
      <c r="J903" s="21" t="s">
        <v>915</v>
      </c>
      <c r="K903" s="43"/>
      <c r="L903" s="21" t="s">
        <v>916</v>
      </c>
      <c r="M903" s="23" t="s">
        <v>917</v>
      </c>
      <c r="N903" s="24">
        <f t="shared" si="285"/>
        <v>2005</v>
      </c>
      <c r="O903" s="25">
        <v>38405</v>
      </c>
      <c r="P903" s="25">
        <v>39484</v>
      </c>
      <c r="Q903" s="25">
        <v>39484</v>
      </c>
      <c r="R903" s="23" t="s">
        <v>75</v>
      </c>
      <c r="S903" s="23" t="s">
        <v>75</v>
      </c>
      <c r="T903" s="23" t="s">
        <v>75</v>
      </c>
      <c r="U903" s="23" t="s">
        <v>75</v>
      </c>
      <c r="V903" s="19">
        <v>1</v>
      </c>
      <c r="W903" s="19">
        <f t="shared" si="282"/>
        <v>1</v>
      </c>
      <c r="X903" s="19">
        <f t="shared" si="283"/>
        <v>0</v>
      </c>
      <c r="Y903" s="19">
        <f t="shared" si="284"/>
        <v>0</v>
      </c>
      <c r="Z903" s="19">
        <v>-1</v>
      </c>
      <c r="AA903" s="19">
        <v>-2</v>
      </c>
      <c r="AB903" s="19">
        <v>1</v>
      </c>
      <c r="AC903" s="19">
        <v>1</v>
      </c>
      <c r="AD903" s="19">
        <v>1</v>
      </c>
      <c r="AE903" s="19">
        <v>1</v>
      </c>
      <c r="AF903" s="19">
        <v>1</v>
      </c>
      <c r="AG903" s="26">
        <v>1</v>
      </c>
      <c r="AH903" s="19">
        <v>1</v>
      </c>
      <c r="AI903" s="19">
        <v>0</v>
      </c>
      <c r="AJ903" s="18" t="s">
        <v>185</v>
      </c>
      <c r="AK903" s="18" t="s">
        <v>97</v>
      </c>
      <c r="AL903" s="21" t="s">
        <v>918</v>
      </c>
      <c r="AM903" s="19">
        <f t="shared" si="286"/>
        <v>3</v>
      </c>
      <c r="AN903" s="19">
        <v>1</v>
      </c>
      <c r="AO903" s="19">
        <v>1</v>
      </c>
      <c r="AP903" s="19">
        <v>1</v>
      </c>
      <c r="AQ903" s="19">
        <v>1</v>
      </c>
      <c r="AR903" s="19">
        <v>1</v>
      </c>
      <c r="AS903" s="19">
        <v>0</v>
      </c>
      <c r="AT903" s="19">
        <v>0</v>
      </c>
      <c r="AU903" s="26">
        <f t="shared" ref="AU903:AU913" si="287">IF(BA903&lt;1,-1)</f>
        <v>-1</v>
      </c>
      <c r="AV903" s="26">
        <v>0</v>
      </c>
      <c r="AW903" s="26">
        <v>0</v>
      </c>
      <c r="AX903" s="26">
        <v>1</v>
      </c>
      <c r="AY903" s="19">
        <v>0</v>
      </c>
      <c r="AZ903" s="19">
        <v>0</v>
      </c>
      <c r="BA903" s="19">
        <v>0</v>
      </c>
      <c r="BB903" s="19">
        <v>0</v>
      </c>
      <c r="BC903" s="19">
        <v>0</v>
      </c>
      <c r="BD903" s="28"/>
      <c r="BE903" s="20"/>
      <c r="BF903" s="18" t="s">
        <v>919</v>
      </c>
      <c r="BG903" s="20"/>
      <c r="BH903" s="20"/>
      <c r="BI903" s="19">
        <v>1</v>
      </c>
      <c r="BJ903" s="19">
        <v>1</v>
      </c>
      <c r="BK903" s="20"/>
      <c r="BL903" s="20"/>
      <c r="BM903" s="20"/>
      <c r="BN903" s="20"/>
      <c r="BO903" s="20"/>
    </row>
    <row r="904" spans="1:67" ht="256" hidden="1" x14ac:dyDescent="0.2">
      <c r="A904" s="17" t="s">
        <v>253</v>
      </c>
      <c r="B904" s="17" t="s">
        <v>913</v>
      </c>
      <c r="C904" s="64" t="s">
        <v>927</v>
      </c>
      <c r="D904" s="18" t="s">
        <v>182</v>
      </c>
      <c r="E904" s="18" t="s">
        <v>92</v>
      </c>
      <c r="F904" s="19">
        <v>1</v>
      </c>
      <c r="G904" s="19">
        <v>0</v>
      </c>
      <c r="H904" s="19">
        <v>0</v>
      </c>
      <c r="I904" s="20"/>
      <c r="J904" s="21" t="s">
        <v>915</v>
      </c>
      <c r="K904" s="43"/>
      <c r="L904" s="21" t="s">
        <v>916</v>
      </c>
      <c r="M904" s="23" t="s">
        <v>917</v>
      </c>
      <c r="N904" s="24">
        <f t="shared" si="285"/>
        <v>2005</v>
      </c>
      <c r="O904" s="25">
        <v>38405</v>
      </c>
      <c r="P904" s="25">
        <v>39484</v>
      </c>
      <c r="Q904" s="25">
        <v>39484</v>
      </c>
      <c r="R904" s="23" t="s">
        <v>75</v>
      </c>
      <c r="S904" s="23" t="s">
        <v>75</v>
      </c>
      <c r="T904" s="23" t="s">
        <v>75</v>
      </c>
      <c r="U904" s="23" t="s">
        <v>75</v>
      </c>
      <c r="V904" s="19">
        <v>1</v>
      </c>
      <c r="W904" s="19">
        <f t="shared" si="282"/>
        <v>1</v>
      </c>
      <c r="X904" s="19">
        <f t="shared" si="283"/>
        <v>0</v>
      </c>
      <c r="Y904" s="19">
        <f t="shared" si="284"/>
        <v>0</v>
      </c>
      <c r="Z904" s="19">
        <v>-1</v>
      </c>
      <c r="AA904" s="19">
        <v>-2</v>
      </c>
      <c r="AB904" s="19">
        <v>1</v>
      </c>
      <c r="AC904" s="19">
        <v>1</v>
      </c>
      <c r="AD904" s="19">
        <v>1</v>
      </c>
      <c r="AE904" s="19">
        <v>1</v>
      </c>
      <c r="AF904" s="19">
        <v>1</v>
      </c>
      <c r="AG904" s="26">
        <v>1</v>
      </c>
      <c r="AH904" s="19">
        <v>1</v>
      </c>
      <c r="AI904" s="19">
        <v>0</v>
      </c>
      <c r="AJ904" s="18" t="s">
        <v>185</v>
      </c>
      <c r="AK904" s="18" t="s">
        <v>97</v>
      </c>
      <c r="AL904" s="21" t="s">
        <v>918</v>
      </c>
      <c r="AM904" s="19">
        <f t="shared" si="286"/>
        <v>3</v>
      </c>
      <c r="AN904" s="19">
        <v>1</v>
      </c>
      <c r="AO904" s="19">
        <v>1</v>
      </c>
      <c r="AP904" s="19">
        <v>1</v>
      </c>
      <c r="AQ904" s="19">
        <v>1</v>
      </c>
      <c r="AR904" s="19">
        <v>1</v>
      </c>
      <c r="AS904" s="19">
        <v>-1</v>
      </c>
      <c r="AT904" s="19">
        <v>0</v>
      </c>
      <c r="AU904" s="26">
        <f t="shared" si="287"/>
        <v>-1</v>
      </c>
      <c r="AV904" s="26">
        <v>0</v>
      </c>
      <c r="AW904" s="26">
        <v>0</v>
      </c>
      <c r="AX904" s="26">
        <v>1</v>
      </c>
      <c r="AY904" s="19">
        <v>0</v>
      </c>
      <c r="AZ904" s="19">
        <v>0</v>
      </c>
      <c r="BA904" s="19">
        <v>0</v>
      </c>
      <c r="BB904" s="19">
        <v>0</v>
      </c>
      <c r="BC904" s="19">
        <v>0</v>
      </c>
      <c r="BD904" s="28"/>
      <c r="BE904" s="20"/>
      <c r="BF904" s="18" t="s">
        <v>919</v>
      </c>
      <c r="BG904" s="20"/>
      <c r="BH904" s="20"/>
      <c r="BI904" s="19">
        <v>1</v>
      </c>
      <c r="BJ904" s="19">
        <v>1</v>
      </c>
      <c r="BK904" s="20"/>
      <c r="BL904" s="20"/>
      <c r="BM904" s="20"/>
      <c r="BN904" s="20"/>
      <c r="BO904" s="20"/>
    </row>
    <row r="905" spans="1:67" ht="144" hidden="1" x14ac:dyDescent="0.2">
      <c r="A905" s="17" t="s">
        <v>253</v>
      </c>
      <c r="B905" s="42"/>
      <c r="C905" s="64" t="s">
        <v>686</v>
      </c>
      <c r="D905" s="18" t="s">
        <v>132</v>
      </c>
      <c r="E905" s="18" t="s">
        <v>331</v>
      </c>
      <c r="F905" s="19">
        <v>1</v>
      </c>
      <c r="G905" s="19">
        <v>0</v>
      </c>
      <c r="H905" s="19">
        <v>0</v>
      </c>
      <c r="I905" s="20"/>
      <c r="J905" s="21" t="s">
        <v>222</v>
      </c>
      <c r="K905" s="22" t="s">
        <v>687</v>
      </c>
      <c r="L905" s="21" t="s">
        <v>688</v>
      </c>
      <c r="M905" s="23" t="s">
        <v>689</v>
      </c>
      <c r="N905" s="24">
        <f t="shared" si="285"/>
        <v>2009</v>
      </c>
      <c r="O905" s="25">
        <v>39923</v>
      </c>
      <c r="P905" s="23" t="s">
        <v>75</v>
      </c>
      <c r="Q905" s="23" t="s">
        <v>75</v>
      </c>
      <c r="R905" s="23" t="s">
        <v>75</v>
      </c>
      <c r="S905" s="23" t="s">
        <v>75</v>
      </c>
      <c r="T905" s="23" t="s">
        <v>75</v>
      </c>
      <c r="U905" s="23" t="s">
        <v>75</v>
      </c>
      <c r="V905" s="19">
        <v>1</v>
      </c>
      <c r="W905" s="19">
        <f t="shared" si="282"/>
        <v>0</v>
      </c>
      <c r="X905" s="19">
        <f t="shared" si="283"/>
        <v>0</v>
      </c>
      <c r="Y905" s="19">
        <f t="shared" si="284"/>
        <v>0</v>
      </c>
      <c r="Z905" s="19">
        <v>-1</v>
      </c>
      <c r="AA905" s="19">
        <v>-2</v>
      </c>
      <c r="AB905" s="19">
        <v>0</v>
      </c>
      <c r="AC905" s="19">
        <v>0</v>
      </c>
      <c r="AD905" s="19">
        <v>1</v>
      </c>
      <c r="AE905" s="19">
        <v>0</v>
      </c>
      <c r="AF905" s="19">
        <v>0</v>
      </c>
      <c r="AG905" s="19">
        <v>1</v>
      </c>
      <c r="AH905" s="19">
        <v>0</v>
      </c>
      <c r="AI905" s="26">
        <v>0</v>
      </c>
      <c r="AJ905" s="18" t="s">
        <v>134</v>
      </c>
      <c r="AK905" s="18" t="s">
        <v>139</v>
      </c>
      <c r="AL905" s="21" t="s">
        <v>690</v>
      </c>
      <c r="AM905" s="19">
        <f t="shared" si="286"/>
        <v>1</v>
      </c>
      <c r="AN905" s="19">
        <v>1</v>
      </c>
      <c r="AO905" s="19">
        <v>0</v>
      </c>
      <c r="AP905" s="19">
        <v>1</v>
      </c>
      <c r="AQ905" s="19">
        <v>1</v>
      </c>
      <c r="AR905" s="19">
        <v>1</v>
      </c>
      <c r="AS905" s="19">
        <v>0</v>
      </c>
      <c r="AT905" s="19">
        <v>0</v>
      </c>
      <c r="AU905" s="26">
        <f t="shared" si="287"/>
        <v>-1</v>
      </c>
      <c r="AV905" s="19">
        <v>0</v>
      </c>
      <c r="AW905" s="19">
        <v>0</v>
      </c>
      <c r="AX905" s="19">
        <v>0</v>
      </c>
      <c r="AY905" s="19">
        <v>0</v>
      </c>
      <c r="AZ905" s="19">
        <v>0</v>
      </c>
      <c r="BA905" s="19">
        <v>0</v>
      </c>
      <c r="BB905" s="19">
        <v>0</v>
      </c>
      <c r="BC905" s="19">
        <v>0</v>
      </c>
      <c r="BD905" s="28"/>
      <c r="BE905" s="20"/>
      <c r="BF905" s="18" t="s">
        <v>691</v>
      </c>
      <c r="BG905" s="20"/>
      <c r="BH905" s="20"/>
      <c r="BI905" s="20"/>
      <c r="BJ905" s="19">
        <v>1</v>
      </c>
      <c r="BK905" s="20"/>
      <c r="BL905" s="20"/>
      <c r="BM905" s="20"/>
      <c r="BN905" s="20"/>
      <c r="BO905" s="20"/>
    </row>
    <row r="906" spans="1:67" ht="64" hidden="1" x14ac:dyDescent="0.2">
      <c r="A906" s="17" t="s">
        <v>228</v>
      </c>
      <c r="B906" s="42"/>
      <c r="C906" s="64" t="s">
        <v>686</v>
      </c>
      <c r="D906" s="18" t="s">
        <v>132</v>
      </c>
      <c r="E906" s="18" t="s">
        <v>852</v>
      </c>
      <c r="F906" s="19">
        <v>1</v>
      </c>
      <c r="G906" s="19">
        <v>0</v>
      </c>
      <c r="H906" s="19">
        <v>0</v>
      </c>
      <c r="I906" s="20"/>
      <c r="J906" s="21" t="s">
        <v>222</v>
      </c>
      <c r="K906" s="22" t="s">
        <v>1019</v>
      </c>
      <c r="L906" s="21" t="s">
        <v>1020</v>
      </c>
      <c r="M906" s="23" t="s">
        <v>1021</v>
      </c>
      <c r="N906" s="24">
        <f t="shared" si="285"/>
        <v>2009</v>
      </c>
      <c r="O906" s="25">
        <v>39842</v>
      </c>
      <c r="P906" s="23" t="s">
        <v>75</v>
      </c>
      <c r="Q906" s="23" t="s">
        <v>75</v>
      </c>
      <c r="R906" s="23" t="s">
        <v>75</v>
      </c>
      <c r="S906" s="23" t="s">
        <v>75</v>
      </c>
      <c r="T906" s="23" t="s">
        <v>75</v>
      </c>
      <c r="U906" s="23" t="s">
        <v>75</v>
      </c>
      <c r="V906" s="19">
        <v>1</v>
      </c>
      <c r="W906" s="19">
        <f t="shared" si="282"/>
        <v>0</v>
      </c>
      <c r="X906" s="19">
        <f t="shared" si="283"/>
        <v>0</v>
      </c>
      <c r="Y906" s="19">
        <f t="shared" si="284"/>
        <v>0</v>
      </c>
      <c r="Z906" s="19">
        <v>-1</v>
      </c>
      <c r="AA906" s="19">
        <v>-2</v>
      </c>
      <c r="AB906" s="19">
        <v>0</v>
      </c>
      <c r="AC906" s="19">
        <v>1</v>
      </c>
      <c r="AD906" s="19">
        <v>0</v>
      </c>
      <c r="AE906" s="19">
        <v>1</v>
      </c>
      <c r="AF906" s="19">
        <v>0</v>
      </c>
      <c r="AG906" s="19">
        <v>1</v>
      </c>
      <c r="AH906" s="26">
        <v>-1</v>
      </c>
      <c r="AI906" s="26">
        <v>-1</v>
      </c>
      <c r="AJ906" s="18" t="s">
        <v>134</v>
      </c>
      <c r="AK906" s="18" t="s">
        <v>134</v>
      </c>
      <c r="AL906" s="21" t="s">
        <v>1022</v>
      </c>
      <c r="AM906" s="19">
        <f t="shared" si="286"/>
        <v>2</v>
      </c>
      <c r="AN906" s="19">
        <v>0</v>
      </c>
      <c r="AO906" s="19">
        <v>1</v>
      </c>
      <c r="AP906" s="19">
        <v>0</v>
      </c>
      <c r="AQ906" s="19">
        <v>-1</v>
      </c>
      <c r="AR906" s="19">
        <v>1</v>
      </c>
      <c r="AS906" s="19">
        <v>-1</v>
      </c>
      <c r="AT906" s="19">
        <v>0</v>
      </c>
      <c r="AU906" s="26">
        <f t="shared" si="287"/>
        <v>-1</v>
      </c>
      <c r="AV906" s="19">
        <v>0</v>
      </c>
      <c r="AW906" s="19">
        <v>0</v>
      </c>
      <c r="AX906" s="19">
        <v>0</v>
      </c>
      <c r="AY906" s="19">
        <v>0</v>
      </c>
      <c r="AZ906" s="19">
        <v>0</v>
      </c>
      <c r="BA906" s="19">
        <v>0</v>
      </c>
      <c r="BB906" s="19">
        <v>0</v>
      </c>
      <c r="BC906" s="19">
        <v>0</v>
      </c>
      <c r="BD906" s="28"/>
      <c r="BE906" s="20"/>
      <c r="BF906" s="20"/>
      <c r="BG906" s="20"/>
      <c r="BH906" s="18" t="s">
        <v>1023</v>
      </c>
      <c r="BI906" s="20"/>
      <c r="BJ906" s="19">
        <v>1</v>
      </c>
      <c r="BK906" s="20"/>
      <c r="BL906" s="20"/>
      <c r="BM906" s="20"/>
      <c r="BN906" s="20"/>
      <c r="BO906" s="20"/>
    </row>
    <row r="907" spans="1:67" ht="395" hidden="1" x14ac:dyDescent="0.2">
      <c r="A907" s="29" t="s">
        <v>186</v>
      </c>
      <c r="B907" s="30"/>
      <c r="C907" s="97" t="s">
        <v>2599</v>
      </c>
      <c r="D907" s="31" t="s">
        <v>270</v>
      </c>
      <c r="E907" s="31" t="s">
        <v>92</v>
      </c>
      <c r="F907" s="32">
        <v>1</v>
      </c>
      <c r="G907" s="32">
        <v>3</v>
      </c>
      <c r="H907" s="19">
        <v>0</v>
      </c>
      <c r="I907" s="20"/>
      <c r="J907" s="34" t="s">
        <v>2490</v>
      </c>
      <c r="K907" s="35"/>
      <c r="L907" s="34" t="s">
        <v>2496</v>
      </c>
      <c r="M907" s="36" t="s">
        <v>2244</v>
      </c>
      <c r="N907" s="24">
        <f t="shared" si="285"/>
        <v>1999</v>
      </c>
      <c r="O907" s="37">
        <v>36235</v>
      </c>
      <c r="P907" s="37"/>
      <c r="Q907" s="36" t="s">
        <v>75</v>
      </c>
      <c r="R907" s="36" t="s">
        <v>75</v>
      </c>
      <c r="S907" s="36" t="s">
        <v>75</v>
      </c>
      <c r="T907" s="36" t="s">
        <v>75</v>
      </c>
      <c r="U907" s="36" t="s">
        <v>75</v>
      </c>
      <c r="V907" s="32">
        <v>1</v>
      </c>
      <c r="W907" s="19">
        <f t="shared" si="282"/>
        <v>0</v>
      </c>
      <c r="X907" s="19">
        <f t="shared" si="283"/>
        <v>0</v>
      </c>
      <c r="Y907" s="19">
        <f t="shared" si="284"/>
        <v>0</v>
      </c>
      <c r="Z907" s="96">
        <v>-1</v>
      </c>
      <c r="AA907" s="96">
        <v>-2</v>
      </c>
      <c r="AB907" s="32">
        <v>1</v>
      </c>
      <c r="AC907" s="32">
        <v>1</v>
      </c>
      <c r="AD907" s="32">
        <v>0</v>
      </c>
      <c r="AE907" s="32">
        <v>0</v>
      </c>
      <c r="AF907" s="32">
        <v>1</v>
      </c>
      <c r="AG907" s="32">
        <v>1</v>
      </c>
      <c r="AH907" s="32">
        <v>1</v>
      </c>
      <c r="AI907" s="32">
        <v>1</v>
      </c>
      <c r="AJ907" s="31" t="s">
        <v>96</v>
      </c>
      <c r="AK907" s="31" t="s">
        <v>97</v>
      </c>
      <c r="AL907" s="34" t="s">
        <v>2493</v>
      </c>
      <c r="AM907" s="19">
        <f t="shared" si="286"/>
        <v>3</v>
      </c>
      <c r="AN907" s="32">
        <v>1</v>
      </c>
      <c r="AO907" s="32">
        <v>1</v>
      </c>
      <c r="AP907" s="32">
        <v>1</v>
      </c>
      <c r="AQ907" s="32">
        <v>1</v>
      </c>
      <c r="AR907" s="32">
        <v>1</v>
      </c>
      <c r="AS907" s="33"/>
      <c r="AT907" s="32">
        <v>0</v>
      </c>
      <c r="AU907" s="26">
        <f t="shared" si="287"/>
        <v>-1</v>
      </c>
      <c r="AV907" s="32">
        <v>1</v>
      </c>
      <c r="AW907" s="32">
        <v>0</v>
      </c>
      <c r="AX907" s="32">
        <v>0</v>
      </c>
      <c r="AY907" s="19">
        <v>0</v>
      </c>
      <c r="AZ907" s="32">
        <v>0</v>
      </c>
      <c r="BA907" s="32">
        <v>0</v>
      </c>
      <c r="BB907" s="32">
        <v>0</v>
      </c>
      <c r="BC907" s="32">
        <v>0</v>
      </c>
      <c r="BD907" s="28"/>
      <c r="BE907" s="33"/>
      <c r="BF907" s="34" t="s">
        <v>2494</v>
      </c>
      <c r="BG907" s="33"/>
      <c r="BH907" s="33"/>
      <c r="BI907" s="32">
        <v>1</v>
      </c>
      <c r="BJ907" s="32">
        <v>1</v>
      </c>
      <c r="BK907" s="33"/>
      <c r="BL907" s="33"/>
      <c r="BM907" s="33"/>
      <c r="BN907" s="33"/>
      <c r="BO907" s="33"/>
    </row>
    <row r="908" spans="1:67" ht="272" hidden="1" x14ac:dyDescent="0.2">
      <c r="A908" s="18" t="s">
        <v>151</v>
      </c>
      <c r="B908" s="18" t="s">
        <v>197</v>
      </c>
      <c r="C908" s="21" t="s">
        <v>1038</v>
      </c>
      <c r="D908" s="18" t="s">
        <v>852</v>
      </c>
      <c r="E908" s="18" t="s">
        <v>302</v>
      </c>
      <c r="F908" s="19">
        <v>1</v>
      </c>
      <c r="G908" s="19">
        <v>1</v>
      </c>
      <c r="H908" s="19">
        <v>1</v>
      </c>
      <c r="I908" s="20"/>
      <c r="J908" s="44"/>
      <c r="K908" s="44"/>
      <c r="L908" s="21" t="s">
        <v>1032</v>
      </c>
      <c r="M908" s="20"/>
      <c r="N908" s="19">
        <f t="shared" si="285"/>
        <v>2016</v>
      </c>
      <c r="O908" s="82">
        <v>42548</v>
      </c>
      <c r="P908" s="18" t="s">
        <v>75</v>
      </c>
      <c r="Q908" s="18" t="s">
        <v>75</v>
      </c>
      <c r="R908" s="18" t="s">
        <v>75</v>
      </c>
      <c r="S908" s="18" t="s">
        <v>75</v>
      </c>
      <c r="T908" s="18" t="s">
        <v>75</v>
      </c>
      <c r="U908" s="18" t="s">
        <v>75</v>
      </c>
      <c r="V908" s="19">
        <v>1</v>
      </c>
      <c r="W908" s="19">
        <f t="shared" si="282"/>
        <v>0</v>
      </c>
      <c r="X908" s="19">
        <f t="shared" si="283"/>
        <v>0</v>
      </c>
      <c r="Y908" s="19">
        <f t="shared" si="284"/>
        <v>0</v>
      </c>
      <c r="Z908" s="19">
        <v>-1</v>
      </c>
      <c r="AA908" s="19">
        <v>-2</v>
      </c>
      <c r="AB908" s="19">
        <v>0</v>
      </c>
      <c r="AC908" s="19">
        <v>0</v>
      </c>
      <c r="AD908" s="19">
        <v>1</v>
      </c>
      <c r="AE908" s="19">
        <v>1</v>
      </c>
      <c r="AF908" s="19">
        <v>0</v>
      </c>
      <c r="AG908" s="19">
        <v>0</v>
      </c>
      <c r="AH908" s="19">
        <v>1</v>
      </c>
      <c r="AI908" s="19">
        <v>0</v>
      </c>
      <c r="AJ908" s="18" t="s">
        <v>134</v>
      </c>
      <c r="AK908" s="18" t="s">
        <v>77</v>
      </c>
      <c r="AL908" s="21" t="s">
        <v>1033</v>
      </c>
      <c r="AM908" s="19">
        <v>8</v>
      </c>
      <c r="AN908" s="19">
        <v>0</v>
      </c>
      <c r="AO908" s="19">
        <v>1</v>
      </c>
      <c r="AP908" s="19">
        <v>0</v>
      </c>
      <c r="AQ908" s="19">
        <v>1</v>
      </c>
      <c r="AR908" s="19">
        <v>1</v>
      </c>
      <c r="AS908" s="19">
        <v>-1</v>
      </c>
      <c r="AT908" s="19">
        <v>0</v>
      </c>
      <c r="AU908" s="26">
        <f t="shared" si="287"/>
        <v>-1</v>
      </c>
      <c r="AV908" s="19">
        <v>0</v>
      </c>
      <c r="AW908" s="19">
        <v>0</v>
      </c>
      <c r="AX908" s="19">
        <v>0</v>
      </c>
      <c r="AY908" s="19">
        <v>0</v>
      </c>
      <c r="AZ908" s="19">
        <v>0</v>
      </c>
      <c r="BA908" s="19">
        <v>0</v>
      </c>
      <c r="BB908" s="19">
        <v>0</v>
      </c>
      <c r="BC908" s="19">
        <v>0</v>
      </c>
      <c r="BD908" s="28"/>
      <c r="BE908" s="20"/>
      <c r="BF908" s="20"/>
      <c r="BG908" s="20"/>
      <c r="BH908" s="20"/>
      <c r="BI908" s="20"/>
      <c r="BJ908" s="19">
        <v>1</v>
      </c>
      <c r="BK908" s="20"/>
      <c r="BL908" s="20"/>
      <c r="BM908" s="20"/>
      <c r="BN908" s="20"/>
      <c r="BO908" s="20"/>
    </row>
    <row r="909" spans="1:67" ht="395" hidden="1" x14ac:dyDescent="0.2">
      <c r="A909" s="29" t="s">
        <v>186</v>
      </c>
      <c r="B909" s="30"/>
      <c r="C909" s="97" t="s">
        <v>2622</v>
      </c>
      <c r="D909" s="31" t="s">
        <v>270</v>
      </c>
      <c r="E909" s="31" t="s">
        <v>92</v>
      </c>
      <c r="F909" s="32">
        <v>1</v>
      </c>
      <c r="G909" s="32">
        <v>0</v>
      </c>
      <c r="H909" s="19">
        <v>0</v>
      </c>
      <c r="I909" s="20"/>
      <c r="J909" s="34" t="s">
        <v>2490</v>
      </c>
      <c r="K909" s="35"/>
      <c r="L909" s="34" t="s">
        <v>2496</v>
      </c>
      <c r="M909" s="36" t="s">
        <v>2244</v>
      </c>
      <c r="N909" s="24">
        <f t="shared" si="285"/>
        <v>1999</v>
      </c>
      <c r="O909" s="37">
        <v>36453</v>
      </c>
      <c r="P909" s="37">
        <v>35514</v>
      </c>
      <c r="Q909" s="36" t="s">
        <v>75</v>
      </c>
      <c r="R909" s="36" t="s">
        <v>75</v>
      </c>
      <c r="S909" s="36" t="s">
        <v>75</v>
      </c>
      <c r="T909" s="36" t="s">
        <v>75</v>
      </c>
      <c r="U909" s="36" t="s">
        <v>75</v>
      </c>
      <c r="V909" s="32">
        <v>1</v>
      </c>
      <c r="W909" s="19">
        <f t="shared" si="282"/>
        <v>0</v>
      </c>
      <c r="X909" s="19">
        <f t="shared" si="283"/>
        <v>0</v>
      </c>
      <c r="Y909" s="19">
        <f t="shared" si="284"/>
        <v>0</v>
      </c>
      <c r="Z909" s="96">
        <v>-1</v>
      </c>
      <c r="AA909" s="96">
        <v>-2</v>
      </c>
      <c r="AB909" s="32">
        <v>1</v>
      </c>
      <c r="AC909" s="32">
        <v>1</v>
      </c>
      <c r="AD909" s="32">
        <v>0</v>
      </c>
      <c r="AE909" s="32">
        <v>0</v>
      </c>
      <c r="AF909" s="32">
        <v>1</v>
      </c>
      <c r="AG909" s="32">
        <v>1</v>
      </c>
      <c r="AH909" s="32">
        <v>1</v>
      </c>
      <c r="AI909" s="32">
        <v>1</v>
      </c>
      <c r="AJ909" s="31" t="s">
        <v>96</v>
      </c>
      <c r="AK909" s="31" t="s">
        <v>97</v>
      </c>
      <c r="AL909" s="34" t="s">
        <v>2493</v>
      </c>
      <c r="AM909" s="19">
        <f>IF(AND(AN909=1,AO909=1),3,IF(AND(AN909=1,OR(AO909=0,AO909=-1)),1,IF(AND(OR(AN909=0,AN909=-1),AO909=1),2,IF(AND(AN909=0,AN909=-1),OR(AO909=0,AO909=-1),4))))</f>
        <v>3</v>
      </c>
      <c r="AN909" s="32">
        <v>1</v>
      </c>
      <c r="AO909" s="32">
        <v>1</v>
      </c>
      <c r="AP909" s="32">
        <v>1</v>
      </c>
      <c r="AQ909" s="32">
        <v>1</v>
      </c>
      <c r="AR909" s="32">
        <v>1</v>
      </c>
      <c r="AS909" s="33"/>
      <c r="AT909" s="32">
        <v>0</v>
      </c>
      <c r="AU909" s="26">
        <f t="shared" si="287"/>
        <v>-1</v>
      </c>
      <c r="AV909" s="32">
        <v>1</v>
      </c>
      <c r="AW909" s="32">
        <v>0</v>
      </c>
      <c r="AX909" s="32">
        <v>0</v>
      </c>
      <c r="AY909" s="19">
        <v>0</v>
      </c>
      <c r="AZ909" s="32">
        <v>0</v>
      </c>
      <c r="BA909" s="32">
        <v>0</v>
      </c>
      <c r="BB909" s="32">
        <v>0</v>
      </c>
      <c r="BC909" s="32">
        <v>0</v>
      </c>
      <c r="BD909" s="28"/>
      <c r="BE909" s="33"/>
      <c r="BF909" s="34" t="s">
        <v>2494</v>
      </c>
      <c r="BG909" s="33"/>
      <c r="BH909" s="33"/>
      <c r="BI909" s="32">
        <v>1</v>
      </c>
      <c r="BJ909" s="32">
        <v>1</v>
      </c>
      <c r="BK909" s="33"/>
      <c r="BL909" s="33"/>
      <c r="BM909" s="33"/>
      <c r="BN909" s="33"/>
      <c r="BO909" s="33"/>
    </row>
    <row r="910" spans="1:67" ht="16" hidden="1" x14ac:dyDescent="0.2">
      <c r="A910" s="17" t="s">
        <v>140</v>
      </c>
      <c r="B910" s="42"/>
      <c r="C910" s="64" t="s">
        <v>562</v>
      </c>
      <c r="D910" s="18" t="s">
        <v>117</v>
      </c>
      <c r="E910" s="18" t="s">
        <v>92</v>
      </c>
      <c r="F910" s="19">
        <v>1</v>
      </c>
      <c r="G910" s="19">
        <v>1</v>
      </c>
      <c r="H910" s="19">
        <v>0</v>
      </c>
      <c r="I910" s="20"/>
      <c r="J910" s="21" t="s">
        <v>118</v>
      </c>
      <c r="K910" s="43"/>
      <c r="L910" s="18" t="s">
        <v>142</v>
      </c>
      <c r="M910" s="25"/>
      <c r="N910" s="24">
        <f t="shared" si="285"/>
        <v>2004</v>
      </c>
      <c r="O910" s="25">
        <v>38320</v>
      </c>
      <c r="P910" s="23" t="s">
        <v>75</v>
      </c>
      <c r="Q910" s="23" t="s">
        <v>75</v>
      </c>
      <c r="R910" s="23" t="s">
        <v>75</v>
      </c>
      <c r="S910" s="23" t="s">
        <v>75</v>
      </c>
      <c r="T910" s="23" t="s">
        <v>75</v>
      </c>
      <c r="U910" s="23" t="s">
        <v>75</v>
      </c>
      <c r="V910" s="19">
        <v>1</v>
      </c>
      <c r="W910" s="19">
        <f t="shared" si="282"/>
        <v>0</v>
      </c>
      <c r="X910" s="19">
        <f t="shared" si="283"/>
        <v>0</v>
      </c>
      <c r="Y910" s="19">
        <f t="shared" si="284"/>
        <v>0</v>
      </c>
      <c r="Z910" s="19">
        <v>-1</v>
      </c>
      <c r="AA910" s="19">
        <v>-2</v>
      </c>
      <c r="AB910" s="19">
        <v>1</v>
      </c>
      <c r="AC910" s="19">
        <v>1</v>
      </c>
      <c r="AD910" s="19">
        <v>0</v>
      </c>
      <c r="AE910" s="19">
        <v>0</v>
      </c>
      <c r="AF910" s="19">
        <v>0</v>
      </c>
      <c r="AG910" s="19">
        <v>0</v>
      </c>
      <c r="AH910" s="19">
        <v>1</v>
      </c>
      <c r="AI910" s="19">
        <v>0</v>
      </c>
      <c r="AJ910" s="18" t="s">
        <v>120</v>
      </c>
      <c r="AK910" s="18" t="s">
        <v>97</v>
      </c>
      <c r="AL910" s="21" t="s">
        <v>559</v>
      </c>
      <c r="AM910" s="19">
        <v>-1</v>
      </c>
      <c r="AN910" s="19">
        <v>-1</v>
      </c>
      <c r="AO910" s="19">
        <v>-1</v>
      </c>
      <c r="AP910" s="19">
        <v>-1</v>
      </c>
      <c r="AQ910" s="19">
        <v>-1</v>
      </c>
      <c r="AR910" s="19">
        <v>-1</v>
      </c>
      <c r="AS910" s="19">
        <v>0</v>
      </c>
      <c r="AT910" s="19">
        <v>0</v>
      </c>
      <c r="AU910" s="26">
        <f t="shared" si="287"/>
        <v>-1</v>
      </c>
      <c r="AV910" s="19">
        <v>0</v>
      </c>
      <c r="AW910" s="19">
        <v>0</v>
      </c>
      <c r="AX910" s="19">
        <v>0</v>
      </c>
      <c r="AY910" s="19">
        <v>0</v>
      </c>
      <c r="AZ910" s="19">
        <v>0</v>
      </c>
      <c r="BA910" s="19">
        <v>0</v>
      </c>
      <c r="BB910" s="19">
        <v>0</v>
      </c>
      <c r="BC910" s="19">
        <v>0</v>
      </c>
      <c r="BD910" s="28"/>
      <c r="BE910" s="20"/>
      <c r="BF910" s="20"/>
      <c r="BG910" s="20"/>
      <c r="BH910" s="20"/>
      <c r="BI910" s="20"/>
      <c r="BJ910" s="19">
        <v>1</v>
      </c>
      <c r="BK910" s="20"/>
      <c r="BL910" s="20"/>
      <c r="BM910" s="20"/>
      <c r="BN910" s="20"/>
      <c r="BO910" s="20"/>
    </row>
    <row r="911" spans="1:67" ht="256" hidden="1" x14ac:dyDescent="0.2">
      <c r="A911" s="17" t="s">
        <v>253</v>
      </c>
      <c r="B911" s="17" t="s">
        <v>913</v>
      </c>
      <c r="C911" s="64" t="s">
        <v>928</v>
      </c>
      <c r="D911" s="18" t="s">
        <v>182</v>
      </c>
      <c r="E911" s="18" t="s">
        <v>92</v>
      </c>
      <c r="F911" s="19">
        <v>1</v>
      </c>
      <c r="G911" s="19">
        <v>0</v>
      </c>
      <c r="H911" s="19">
        <v>0</v>
      </c>
      <c r="I911" s="20"/>
      <c r="J911" s="21" t="s">
        <v>915</v>
      </c>
      <c r="K911" s="43"/>
      <c r="L911" s="21" t="s">
        <v>916</v>
      </c>
      <c r="M911" s="23" t="s">
        <v>917</v>
      </c>
      <c r="N911" s="24">
        <f t="shared" si="285"/>
        <v>2005</v>
      </c>
      <c r="O911" s="25">
        <v>38405</v>
      </c>
      <c r="P911" s="25">
        <v>39484</v>
      </c>
      <c r="Q911" s="25">
        <v>39484</v>
      </c>
      <c r="R911" s="23" t="s">
        <v>75</v>
      </c>
      <c r="S911" s="23" t="s">
        <v>75</v>
      </c>
      <c r="T911" s="23" t="s">
        <v>75</v>
      </c>
      <c r="U911" s="23" t="s">
        <v>75</v>
      </c>
      <c r="V911" s="19">
        <v>1</v>
      </c>
      <c r="W911" s="19">
        <f t="shared" si="282"/>
        <v>1</v>
      </c>
      <c r="X911" s="19">
        <f t="shared" si="283"/>
        <v>0</v>
      </c>
      <c r="Y911" s="19">
        <f t="shared" si="284"/>
        <v>0</v>
      </c>
      <c r="Z911" s="19">
        <v>-1</v>
      </c>
      <c r="AA911" s="19">
        <v>-2</v>
      </c>
      <c r="AB911" s="19">
        <v>1</v>
      </c>
      <c r="AC911" s="19">
        <v>1</v>
      </c>
      <c r="AD911" s="19">
        <v>1</v>
      </c>
      <c r="AE911" s="19">
        <v>1</v>
      </c>
      <c r="AF911" s="19">
        <v>1</v>
      </c>
      <c r="AG911" s="26">
        <v>1</v>
      </c>
      <c r="AH911" s="19">
        <v>1</v>
      </c>
      <c r="AI911" s="19">
        <v>0</v>
      </c>
      <c r="AJ911" s="18" t="s">
        <v>185</v>
      </c>
      <c r="AK911" s="18" t="s">
        <v>97</v>
      </c>
      <c r="AL911" s="21" t="s">
        <v>918</v>
      </c>
      <c r="AM911" s="19">
        <f t="shared" ref="AM911:AM925" si="288">IF(AND(AN911=1,AO911=1),3,IF(AND(AN911=1,OR(AO911=0,AO911=-1)),1,IF(AND(OR(AN911=0,AN911=-1),AO911=1),2,IF(AND(AN911=0,AN911=-1),OR(AO911=0,AO911=-1),4))))</f>
        <v>3</v>
      </c>
      <c r="AN911" s="19">
        <v>1</v>
      </c>
      <c r="AO911" s="19">
        <v>1</v>
      </c>
      <c r="AP911" s="19">
        <v>1</v>
      </c>
      <c r="AQ911" s="19">
        <v>1</v>
      </c>
      <c r="AR911" s="19">
        <v>1</v>
      </c>
      <c r="AS911" s="19">
        <v>0</v>
      </c>
      <c r="AT911" s="19">
        <v>0</v>
      </c>
      <c r="AU911" s="26">
        <f t="shared" si="287"/>
        <v>-1</v>
      </c>
      <c r="AV911" s="26">
        <v>0</v>
      </c>
      <c r="AW911" s="26">
        <v>0</v>
      </c>
      <c r="AX911" s="26">
        <v>1</v>
      </c>
      <c r="AY911" s="19">
        <v>0</v>
      </c>
      <c r="AZ911" s="19">
        <v>0</v>
      </c>
      <c r="BA911" s="19">
        <v>0</v>
      </c>
      <c r="BB911" s="19">
        <v>0</v>
      </c>
      <c r="BC911" s="19">
        <v>0</v>
      </c>
      <c r="BD911" s="28"/>
      <c r="BE911" s="20"/>
      <c r="BF911" s="18" t="s">
        <v>919</v>
      </c>
      <c r="BG911" s="20"/>
      <c r="BH911" s="20"/>
      <c r="BI911" s="19">
        <v>1</v>
      </c>
      <c r="BJ911" s="19">
        <v>1</v>
      </c>
      <c r="BK911" s="20"/>
      <c r="BL911" s="20"/>
      <c r="BM911" s="20"/>
      <c r="BN911" s="20"/>
      <c r="BO911" s="20"/>
    </row>
    <row r="912" spans="1:67" ht="395" hidden="1" x14ac:dyDescent="0.2">
      <c r="A912" s="29" t="s">
        <v>186</v>
      </c>
      <c r="B912" s="30"/>
      <c r="C912" s="97" t="s">
        <v>2521</v>
      </c>
      <c r="D912" s="31" t="s">
        <v>270</v>
      </c>
      <c r="E912" s="31" t="s">
        <v>92</v>
      </c>
      <c r="F912" s="32">
        <v>1</v>
      </c>
      <c r="G912" s="32">
        <v>0</v>
      </c>
      <c r="H912" s="19">
        <v>0</v>
      </c>
      <c r="I912" s="20"/>
      <c r="J912" s="34" t="s">
        <v>2490</v>
      </c>
      <c r="K912" s="35"/>
      <c r="L912" s="34" t="s">
        <v>2496</v>
      </c>
      <c r="M912" s="36" t="s">
        <v>2244</v>
      </c>
      <c r="N912" s="24">
        <f t="shared" si="285"/>
        <v>1997</v>
      </c>
      <c r="O912" s="37">
        <v>35628</v>
      </c>
      <c r="P912" s="37">
        <v>36466</v>
      </c>
      <c r="Q912" s="36" t="s">
        <v>75</v>
      </c>
      <c r="R912" s="36" t="s">
        <v>75</v>
      </c>
      <c r="S912" s="36" t="s">
        <v>75</v>
      </c>
      <c r="T912" s="36" t="s">
        <v>75</v>
      </c>
      <c r="U912" s="36" t="s">
        <v>75</v>
      </c>
      <c r="V912" s="32">
        <v>1</v>
      </c>
      <c r="W912" s="19">
        <f t="shared" si="282"/>
        <v>0</v>
      </c>
      <c r="X912" s="19">
        <f t="shared" si="283"/>
        <v>0</v>
      </c>
      <c r="Y912" s="19">
        <f t="shared" si="284"/>
        <v>0</v>
      </c>
      <c r="Z912" s="96">
        <v>-1</v>
      </c>
      <c r="AA912" s="96">
        <v>-2</v>
      </c>
      <c r="AB912" s="32">
        <v>1</v>
      </c>
      <c r="AC912" s="32">
        <v>1</v>
      </c>
      <c r="AD912" s="32">
        <v>0</v>
      </c>
      <c r="AE912" s="32">
        <v>0</v>
      </c>
      <c r="AF912" s="32">
        <v>1</v>
      </c>
      <c r="AG912" s="32">
        <v>1</v>
      </c>
      <c r="AH912" s="32">
        <v>1</v>
      </c>
      <c r="AI912" s="32">
        <v>1</v>
      </c>
      <c r="AJ912" s="31" t="s">
        <v>96</v>
      </c>
      <c r="AK912" s="31" t="s">
        <v>97</v>
      </c>
      <c r="AL912" s="34" t="s">
        <v>2493</v>
      </c>
      <c r="AM912" s="19">
        <f t="shared" si="288"/>
        <v>3</v>
      </c>
      <c r="AN912" s="32">
        <v>1</v>
      </c>
      <c r="AO912" s="32">
        <v>1</v>
      </c>
      <c r="AP912" s="32">
        <v>1</v>
      </c>
      <c r="AQ912" s="32">
        <v>1</v>
      </c>
      <c r="AR912" s="32">
        <v>1</v>
      </c>
      <c r="AS912" s="33"/>
      <c r="AT912" s="32">
        <v>0</v>
      </c>
      <c r="AU912" s="26">
        <f t="shared" si="287"/>
        <v>-1</v>
      </c>
      <c r="AV912" s="32">
        <v>1</v>
      </c>
      <c r="AW912" s="32">
        <v>0</v>
      </c>
      <c r="AX912" s="32">
        <v>0</v>
      </c>
      <c r="AY912" s="19">
        <v>0</v>
      </c>
      <c r="AZ912" s="32">
        <v>0</v>
      </c>
      <c r="BA912" s="32">
        <v>0</v>
      </c>
      <c r="BB912" s="32">
        <v>0</v>
      </c>
      <c r="BC912" s="32">
        <v>0</v>
      </c>
      <c r="BD912" s="28"/>
      <c r="BE912" s="33"/>
      <c r="BF912" s="34" t="s">
        <v>2494</v>
      </c>
      <c r="BG912" s="33"/>
      <c r="BH912" s="33"/>
      <c r="BI912" s="32">
        <v>1</v>
      </c>
      <c r="BJ912" s="32">
        <v>1</v>
      </c>
      <c r="BK912" s="33"/>
      <c r="BL912" s="33"/>
      <c r="BM912" s="33"/>
      <c r="BN912" s="33"/>
      <c r="BO912" s="33"/>
    </row>
    <row r="913" spans="1:67" ht="256" hidden="1" x14ac:dyDescent="0.2">
      <c r="A913" s="17" t="s">
        <v>253</v>
      </c>
      <c r="B913" s="17" t="s">
        <v>913</v>
      </c>
      <c r="C913" s="64" t="s">
        <v>929</v>
      </c>
      <c r="D913" s="18" t="s">
        <v>182</v>
      </c>
      <c r="E913" s="18" t="s">
        <v>92</v>
      </c>
      <c r="F913" s="19">
        <v>1</v>
      </c>
      <c r="G913" s="19">
        <v>0</v>
      </c>
      <c r="H913" s="19">
        <v>0</v>
      </c>
      <c r="I913" s="20"/>
      <c r="J913" s="21" t="s">
        <v>915</v>
      </c>
      <c r="K913" s="43"/>
      <c r="L913" s="21" t="s">
        <v>916</v>
      </c>
      <c r="M913" s="23" t="s">
        <v>917</v>
      </c>
      <c r="N913" s="24">
        <f t="shared" si="285"/>
        <v>2005</v>
      </c>
      <c r="O913" s="25">
        <v>38405</v>
      </c>
      <c r="P913" s="25">
        <v>39484</v>
      </c>
      <c r="Q913" s="25">
        <v>39484</v>
      </c>
      <c r="R913" s="23" t="s">
        <v>75</v>
      </c>
      <c r="S913" s="23" t="s">
        <v>75</v>
      </c>
      <c r="T913" s="23" t="s">
        <v>75</v>
      </c>
      <c r="U913" s="23" t="s">
        <v>75</v>
      </c>
      <c r="V913" s="19">
        <v>1</v>
      </c>
      <c r="W913" s="19">
        <f t="shared" si="282"/>
        <v>1</v>
      </c>
      <c r="X913" s="19">
        <f t="shared" si="283"/>
        <v>0</v>
      </c>
      <c r="Y913" s="19">
        <f t="shared" si="284"/>
        <v>0</v>
      </c>
      <c r="Z913" s="19">
        <v>-1</v>
      </c>
      <c r="AA913" s="19">
        <v>-2</v>
      </c>
      <c r="AB913" s="19">
        <v>1</v>
      </c>
      <c r="AC913" s="19">
        <v>1</v>
      </c>
      <c r="AD913" s="19">
        <v>1</v>
      </c>
      <c r="AE913" s="19">
        <v>1</v>
      </c>
      <c r="AF913" s="19">
        <v>1</v>
      </c>
      <c r="AG913" s="26">
        <v>1</v>
      </c>
      <c r="AH913" s="19">
        <v>1</v>
      </c>
      <c r="AI913" s="19">
        <v>0</v>
      </c>
      <c r="AJ913" s="18" t="s">
        <v>185</v>
      </c>
      <c r="AK913" s="18" t="s">
        <v>97</v>
      </c>
      <c r="AL913" s="21" t="s">
        <v>918</v>
      </c>
      <c r="AM913" s="19">
        <f t="shared" si="288"/>
        <v>3</v>
      </c>
      <c r="AN913" s="19">
        <v>1</v>
      </c>
      <c r="AO913" s="19">
        <v>1</v>
      </c>
      <c r="AP913" s="19">
        <v>1</v>
      </c>
      <c r="AQ913" s="19">
        <v>1</v>
      </c>
      <c r="AR913" s="19">
        <v>1</v>
      </c>
      <c r="AS913" s="19">
        <v>0</v>
      </c>
      <c r="AT913" s="19">
        <v>0</v>
      </c>
      <c r="AU913" s="26">
        <f t="shared" si="287"/>
        <v>-1</v>
      </c>
      <c r="AV913" s="26">
        <v>0</v>
      </c>
      <c r="AW913" s="26">
        <v>0</v>
      </c>
      <c r="AX913" s="26">
        <v>1</v>
      </c>
      <c r="AY913" s="19">
        <v>0</v>
      </c>
      <c r="AZ913" s="19">
        <v>0</v>
      </c>
      <c r="BA913" s="19">
        <v>0</v>
      </c>
      <c r="BB913" s="19">
        <v>0</v>
      </c>
      <c r="BC913" s="19">
        <v>0</v>
      </c>
      <c r="BD913" s="28"/>
      <c r="BE913" s="20"/>
      <c r="BF913" s="18" t="s">
        <v>919</v>
      </c>
      <c r="BG913" s="20"/>
      <c r="BH913" s="20"/>
      <c r="BI913" s="19">
        <v>1</v>
      </c>
      <c r="BJ913" s="19">
        <v>1</v>
      </c>
      <c r="BK913" s="20"/>
      <c r="BL913" s="20"/>
      <c r="BM913" s="20"/>
      <c r="BN913" s="20"/>
      <c r="BO913" s="20"/>
    </row>
    <row r="914" spans="1:67" ht="48" hidden="1" x14ac:dyDescent="0.2">
      <c r="A914" s="18" t="s">
        <v>740</v>
      </c>
      <c r="B914" s="20"/>
      <c r="C914" s="21" t="s">
        <v>2680</v>
      </c>
      <c r="D914" s="18" t="s">
        <v>124</v>
      </c>
      <c r="E914" s="18" t="s">
        <v>137</v>
      </c>
      <c r="F914" s="19">
        <v>1</v>
      </c>
      <c r="G914" s="19">
        <v>0</v>
      </c>
      <c r="H914" s="19">
        <v>0</v>
      </c>
      <c r="I914" s="20"/>
      <c r="J914" s="21" t="s">
        <v>1077</v>
      </c>
      <c r="K914" s="22" t="s">
        <v>1089</v>
      </c>
      <c r="L914" s="21" t="s">
        <v>2647</v>
      </c>
      <c r="M914" s="23" t="s">
        <v>75</v>
      </c>
      <c r="N914" s="24">
        <f t="shared" si="285"/>
        <v>1988</v>
      </c>
      <c r="O914" s="25">
        <v>32174</v>
      </c>
      <c r="P914" s="23" t="s">
        <v>75</v>
      </c>
      <c r="Q914" s="23" t="s">
        <v>75</v>
      </c>
      <c r="R914" s="23" t="s">
        <v>75</v>
      </c>
      <c r="S914" s="23" t="s">
        <v>75</v>
      </c>
      <c r="T914" s="23" t="s">
        <v>75</v>
      </c>
      <c r="U914" s="23" t="s">
        <v>75</v>
      </c>
      <c r="V914" s="19">
        <v>1</v>
      </c>
      <c r="W914" s="19">
        <f t="shared" si="282"/>
        <v>0</v>
      </c>
      <c r="X914" s="19">
        <f t="shared" si="283"/>
        <v>0</v>
      </c>
      <c r="Y914" s="19">
        <f t="shared" si="284"/>
        <v>0</v>
      </c>
      <c r="Z914" s="19">
        <v>-1</v>
      </c>
      <c r="AA914" s="19">
        <v>-2</v>
      </c>
      <c r="AB914" s="19">
        <v>0</v>
      </c>
      <c r="AC914" s="19">
        <v>0</v>
      </c>
      <c r="AD914" s="19">
        <v>1</v>
      </c>
      <c r="AE914" s="19">
        <v>0</v>
      </c>
      <c r="AF914" s="19">
        <v>0</v>
      </c>
      <c r="AG914" s="19">
        <v>0</v>
      </c>
      <c r="AH914" s="26">
        <v>1</v>
      </c>
      <c r="AI914" s="26">
        <v>0</v>
      </c>
      <c r="AJ914" s="18" t="s">
        <v>128</v>
      </c>
      <c r="AK914" s="18" t="s">
        <v>139</v>
      </c>
      <c r="AL914" s="21" t="s">
        <v>2642</v>
      </c>
      <c r="AM914" s="19">
        <f t="shared" si="288"/>
        <v>3</v>
      </c>
      <c r="AN914" s="19">
        <v>1</v>
      </c>
      <c r="AO914" s="19">
        <v>1</v>
      </c>
      <c r="AP914" s="19">
        <v>0</v>
      </c>
      <c r="AQ914" s="19">
        <v>-1</v>
      </c>
      <c r="AR914" s="19">
        <v>-1</v>
      </c>
      <c r="AS914" s="19">
        <v>0</v>
      </c>
      <c r="AT914" s="19">
        <v>-2</v>
      </c>
      <c r="AU914" s="26">
        <v>-3</v>
      </c>
      <c r="AV914" s="19">
        <v>0</v>
      </c>
      <c r="AW914" s="19">
        <v>0</v>
      </c>
      <c r="AX914" s="19">
        <v>0</v>
      </c>
      <c r="AY914" s="19">
        <v>0</v>
      </c>
      <c r="AZ914" s="19">
        <v>1</v>
      </c>
      <c r="BA914" s="19">
        <v>1</v>
      </c>
      <c r="BB914" s="19">
        <v>-1</v>
      </c>
      <c r="BC914" s="19">
        <v>1</v>
      </c>
      <c r="BD914" s="28"/>
      <c r="BE914" s="20"/>
      <c r="BF914" s="20"/>
      <c r="BG914" s="20"/>
      <c r="BH914" s="20"/>
      <c r="BI914" s="20"/>
      <c r="BJ914" s="19">
        <v>-1</v>
      </c>
      <c r="BK914" s="20"/>
      <c r="BL914" s="20"/>
      <c r="BM914" s="20"/>
      <c r="BN914" s="20"/>
      <c r="BO914" s="20"/>
    </row>
    <row r="915" spans="1:67" ht="112" hidden="1" x14ac:dyDescent="0.2">
      <c r="A915" s="17" t="s">
        <v>466</v>
      </c>
      <c r="B915" s="17" t="s">
        <v>593</v>
      </c>
      <c r="C915" s="64" t="s">
        <v>2175</v>
      </c>
      <c r="D915" s="18" t="s">
        <v>678</v>
      </c>
      <c r="E915" s="18" t="s">
        <v>92</v>
      </c>
      <c r="F915" s="19">
        <v>1</v>
      </c>
      <c r="G915" s="19">
        <v>1</v>
      </c>
      <c r="H915" s="19">
        <v>1</v>
      </c>
      <c r="I915" s="20"/>
      <c r="J915" s="21" t="s">
        <v>2164</v>
      </c>
      <c r="K915" s="46"/>
      <c r="L915" s="21" t="s">
        <v>2165</v>
      </c>
      <c r="M915" s="45"/>
      <c r="N915" s="24">
        <f t="shared" si="285"/>
        <v>2007</v>
      </c>
      <c r="O915" s="25">
        <v>39430</v>
      </c>
      <c r="P915" s="23" t="s">
        <v>75</v>
      </c>
      <c r="Q915" s="23" t="s">
        <v>75</v>
      </c>
      <c r="R915" s="23" t="s">
        <v>75</v>
      </c>
      <c r="S915" s="23" t="s">
        <v>75</v>
      </c>
      <c r="T915" s="23" t="s">
        <v>75</v>
      </c>
      <c r="U915" s="23" t="s">
        <v>75</v>
      </c>
      <c r="V915" s="19">
        <v>1</v>
      </c>
      <c r="W915" s="19">
        <f t="shared" si="282"/>
        <v>0</v>
      </c>
      <c r="X915" s="19">
        <f t="shared" si="283"/>
        <v>0</v>
      </c>
      <c r="Y915" s="19">
        <f t="shared" si="284"/>
        <v>0</v>
      </c>
      <c r="Z915" s="19">
        <v>-1</v>
      </c>
      <c r="AA915" s="19">
        <v>-2</v>
      </c>
      <c r="AB915" s="19">
        <v>1</v>
      </c>
      <c r="AC915" s="19">
        <v>1</v>
      </c>
      <c r="AD915" s="19">
        <v>0</v>
      </c>
      <c r="AE915" s="19">
        <v>0</v>
      </c>
      <c r="AF915" s="19">
        <v>1</v>
      </c>
      <c r="AG915" s="19">
        <v>1</v>
      </c>
      <c r="AH915" s="19">
        <v>1</v>
      </c>
      <c r="AI915" s="19">
        <v>1</v>
      </c>
      <c r="AJ915" s="18" t="s">
        <v>87</v>
      </c>
      <c r="AK915" s="18" t="s">
        <v>97</v>
      </c>
      <c r="AL915" s="21" t="s">
        <v>2166</v>
      </c>
      <c r="AM915" s="19">
        <f t="shared" si="288"/>
        <v>3</v>
      </c>
      <c r="AN915" s="19">
        <v>1</v>
      </c>
      <c r="AO915" s="19">
        <v>1</v>
      </c>
      <c r="AP915" s="19">
        <v>1</v>
      </c>
      <c r="AQ915" s="19">
        <v>1</v>
      </c>
      <c r="AR915" s="19">
        <v>1</v>
      </c>
      <c r="AS915" s="19">
        <v>0</v>
      </c>
      <c r="AT915" s="19">
        <v>0</v>
      </c>
      <c r="AU915" s="26">
        <f t="shared" ref="AU915:AU925" si="289">IF(BA915&lt;1,-1)</f>
        <v>-1</v>
      </c>
      <c r="AV915" s="19">
        <v>0</v>
      </c>
      <c r="AW915" s="19">
        <v>0</v>
      </c>
      <c r="AX915" s="19">
        <v>0</v>
      </c>
      <c r="AY915" s="19">
        <v>0</v>
      </c>
      <c r="AZ915" s="19">
        <v>-1</v>
      </c>
      <c r="BA915" s="19">
        <v>-1</v>
      </c>
      <c r="BB915" s="19">
        <v>-1</v>
      </c>
      <c r="BC915" s="19">
        <v>-1</v>
      </c>
      <c r="BD915" s="28"/>
      <c r="BE915" s="20"/>
      <c r="BF915" s="20"/>
      <c r="BG915" s="20"/>
      <c r="BH915" s="20"/>
      <c r="BI915" s="20"/>
      <c r="BJ915" s="19">
        <v>1</v>
      </c>
      <c r="BK915" s="20"/>
      <c r="BL915" s="20"/>
      <c r="BM915" s="20"/>
      <c r="BN915" s="20"/>
      <c r="BO915" s="20"/>
    </row>
    <row r="916" spans="1:67" ht="112" hidden="1" x14ac:dyDescent="0.2">
      <c r="A916" s="17" t="s">
        <v>466</v>
      </c>
      <c r="B916" s="17" t="s">
        <v>593</v>
      </c>
      <c r="C916" s="64" t="s">
        <v>2176</v>
      </c>
      <c r="D916" s="18" t="s">
        <v>678</v>
      </c>
      <c r="E916" s="18" t="s">
        <v>92</v>
      </c>
      <c r="F916" s="19">
        <v>1</v>
      </c>
      <c r="G916" s="19">
        <v>1</v>
      </c>
      <c r="H916" s="19">
        <v>1</v>
      </c>
      <c r="I916" s="20"/>
      <c r="J916" s="21" t="s">
        <v>2164</v>
      </c>
      <c r="K916" s="46"/>
      <c r="L916" s="21" t="s">
        <v>2165</v>
      </c>
      <c r="M916" s="45"/>
      <c r="N916" s="24">
        <f t="shared" si="285"/>
        <v>2007</v>
      </c>
      <c r="O916" s="25">
        <v>39430</v>
      </c>
      <c r="P916" s="23" t="s">
        <v>75</v>
      </c>
      <c r="Q916" s="23" t="s">
        <v>75</v>
      </c>
      <c r="R916" s="23" t="s">
        <v>75</v>
      </c>
      <c r="S916" s="23" t="s">
        <v>75</v>
      </c>
      <c r="T916" s="23" t="s">
        <v>75</v>
      </c>
      <c r="U916" s="23" t="s">
        <v>75</v>
      </c>
      <c r="V916" s="19">
        <v>1</v>
      </c>
      <c r="W916" s="19">
        <f t="shared" si="282"/>
        <v>0</v>
      </c>
      <c r="X916" s="19">
        <f t="shared" si="283"/>
        <v>0</v>
      </c>
      <c r="Y916" s="19">
        <f t="shared" si="284"/>
        <v>0</v>
      </c>
      <c r="Z916" s="19">
        <v>-1</v>
      </c>
      <c r="AA916" s="19">
        <v>-2</v>
      </c>
      <c r="AB916" s="19">
        <v>1</v>
      </c>
      <c r="AC916" s="19">
        <v>1</v>
      </c>
      <c r="AD916" s="19">
        <v>0</v>
      </c>
      <c r="AE916" s="19">
        <v>0</v>
      </c>
      <c r="AF916" s="19">
        <v>1</v>
      </c>
      <c r="AG916" s="19">
        <v>1</v>
      </c>
      <c r="AH916" s="19">
        <v>1</v>
      </c>
      <c r="AI916" s="19">
        <v>1</v>
      </c>
      <c r="AJ916" s="18" t="s">
        <v>87</v>
      </c>
      <c r="AK916" s="18" t="s">
        <v>97</v>
      </c>
      <c r="AL916" s="21" t="s">
        <v>2166</v>
      </c>
      <c r="AM916" s="19">
        <f t="shared" si="288"/>
        <v>3</v>
      </c>
      <c r="AN916" s="19">
        <v>1</v>
      </c>
      <c r="AO916" s="19">
        <v>1</v>
      </c>
      <c r="AP916" s="19">
        <v>1</v>
      </c>
      <c r="AQ916" s="19">
        <v>1</v>
      </c>
      <c r="AR916" s="19">
        <v>1</v>
      </c>
      <c r="AS916" s="19">
        <v>0</v>
      </c>
      <c r="AT916" s="19">
        <v>0</v>
      </c>
      <c r="AU916" s="26">
        <f t="shared" si="289"/>
        <v>-1</v>
      </c>
      <c r="AV916" s="19">
        <v>0</v>
      </c>
      <c r="AW916" s="19">
        <v>0</v>
      </c>
      <c r="AX916" s="19">
        <v>0</v>
      </c>
      <c r="AY916" s="19">
        <v>0</v>
      </c>
      <c r="AZ916" s="19">
        <v>-1</v>
      </c>
      <c r="BA916" s="19">
        <v>-1</v>
      </c>
      <c r="BB916" s="19">
        <v>-1</v>
      </c>
      <c r="BC916" s="19">
        <v>-1</v>
      </c>
      <c r="BD916" s="28"/>
      <c r="BE916" s="20"/>
      <c r="BF916" s="20"/>
      <c r="BG916" s="20"/>
      <c r="BH916" s="20"/>
      <c r="BI916" s="20"/>
      <c r="BJ916" s="19">
        <v>1</v>
      </c>
      <c r="BK916" s="20"/>
      <c r="BL916" s="20"/>
      <c r="BM916" s="20"/>
      <c r="BN916" s="20"/>
      <c r="BO916" s="20"/>
    </row>
    <row r="917" spans="1:67" ht="395" hidden="1" x14ac:dyDescent="0.2">
      <c r="A917" s="29" t="s">
        <v>186</v>
      </c>
      <c r="B917" s="30"/>
      <c r="C917" s="97" t="s">
        <v>2566</v>
      </c>
      <c r="D917" s="31" t="s">
        <v>270</v>
      </c>
      <c r="E917" s="31" t="s">
        <v>92</v>
      </c>
      <c r="F917" s="32">
        <v>1</v>
      </c>
      <c r="G917" s="32">
        <v>3</v>
      </c>
      <c r="H917" s="19">
        <v>0</v>
      </c>
      <c r="I917" s="20"/>
      <c r="J917" s="34" t="s">
        <v>2490</v>
      </c>
      <c r="K917" s="35"/>
      <c r="L917" s="34" t="s">
        <v>2496</v>
      </c>
      <c r="M917" s="36" t="s">
        <v>2244</v>
      </c>
      <c r="N917" s="24">
        <f t="shared" si="285"/>
        <v>1998</v>
      </c>
      <c r="O917" s="37">
        <v>35833</v>
      </c>
      <c r="P917" s="37"/>
      <c r="Q917" s="36" t="s">
        <v>75</v>
      </c>
      <c r="R917" s="36" t="s">
        <v>75</v>
      </c>
      <c r="S917" s="36" t="s">
        <v>75</v>
      </c>
      <c r="T917" s="36" t="s">
        <v>75</v>
      </c>
      <c r="U917" s="36" t="s">
        <v>75</v>
      </c>
      <c r="V917" s="32">
        <v>1</v>
      </c>
      <c r="W917" s="19">
        <f t="shared" si="282"/>
        <v>0</v>
      </c>
      <c r="X917" s="19">
        <f t="shared" si="283"/>
        <v>0</v>
      </c>
      <c r="Y917" s="19">
        <f t="shared" si="284"/>
        <v>0</v>
      </c>
      <c r="Z917" s="96">
        <v>-1</v>
      </c>
      <c r="AA917" s="96">
        <v>-2</v>
      </c>
      <c r="AB917" s="32">
        <v>1</v>
      </c>
      <c r="AC917" s="32">
        <v>1</v>
      </c>
      <c r="AD917" s="32">
        <v>0</v>
      </c>
      <c r="AE917" s="32">
        <v>0</v>
      </c>
      <c r="AF917" s="32">
        <v>1</v>
      </c>
      <c r="AG917" s="32">
        <v>1</v>
      </c>
      <c r="AH917" s="32">
        <v>1</v>
      </c>
      <c r="AI917" s="32">
        <v>1</v>
      </c>
      <c r="AJ917" s="31" t="s">
        <v>96</v>
      </c>
      <c r="AK917" s="31" t="s">
        <v>97</v>
      </c>
      <c r="AL917" s="34" t="s">
        <v>2493</v>
      </c>
      <c r="AM917" s="19">
        <f t="shared" si="288"/>
        <v>3</v>
      </c>
      <c r="AN917" s="32">
        <v>1</v>
      </c>
      <c r="AO917" s="32">
        <v>1</v>
      </c>
      <c r="AP917" s="32">
        <v>1</v>
      </c>
      <c r="AQ917" s="32">
        <v>1</v>
      </c>
      <c r="AR917" s="32">
        <v>1</v>
      </c>
      <c r="AS917" s="33"/>
      <c r="AT917" s="32">
        <v>0</v>
      </c>
      <c r="AU917" s="26">
        <f t="shared" si="289"/>
        <v>-1</v>
      </c>
      <c r="AV917" s="32">
        <v>1</v>
      </c>
      <c r="AW917" s="32">
        <v>0</v>
      </c>
      <c r="AX917" s="32">
        <v>0</v>
      </c>
      <c r="AY917" s="19">
        <v>0</v>
      </c>
      <c r="AZ917" s="32">
        <v>0</v>
      </c>
      <c r="BA917" s="32">
        <v>0</v>
      </c>
      <c r="BB917" s="32">
        <v>0</v>
      </c>
      <c r="BC917" s="32">
        <v>0</v>
      </c>
      <c r="BD917" s="28"/>
      <c r="BE917" s="33"/>
      <c r="BF917" s="34" t="s">
        <v>2494</v>
      </c>
      <c r="BG917" s="33"/>
      <c r="BH917" s="33"/>
      <c r="BI917" s="32">
        <v>1</v>
      </c>
      <c r="BJ917" s="32">
        <v>1</v>
      </c>
      <c r="BK917" s="33"/>
      <c r="BL917" s="33"/>
      <c r="BM917" s="33"/>
      <c r="BN917" s="33"/>
      <c r="BO917" s="33"/>
    </row>
    <row r="918" spans="1:67" ht="224" hidden="1" x14ac:dyDescent="0.2">
      <c r="A918" s="17" t="s">
        <v>67</v>
      </c>
      <c r="B918" s="42"/>
      <c r="C918" s="64" t="s">
        <v>1298</v>
      </c>
      <c r="D918" s="18" t="s">
        <v>69</v>
      </c>
      <c r="E918" s="18" t="s">
        <v>302</v>
      </c>
      <c r="F918" s="19">
        <v>1</v>
      </c>
      <c r="G918" s="19">
        <v>1</v>
      </c>
      <c r="H918" s="19">
        <v>1</v>
      </c>
      <c r="I918" s="20"/>
      <c r="J918" s="21" t="s">
        <v>1291</v>
      </c>
      <c r="K918" s="46"/>
      <c r="L918" s="21" t="s">
        <v>1292</v>
      </c>
      <c r="M918" s="25"/>
      <c r="N918" s="24">
        <f t="shared" si="285"/>
        <v>2014</v>
      </c>
      <c r="O918" s="25">
        <v>41990</v>
      </c>
      <c r="P918" s="23" t="s">
        <v>75</v>
      </c>
      <c r="Q918" s="23" t="s">
        <v>75</v>
      </c>
      <c r="R918" s="23" t="s">
        <v>75</v>
      </c>
      <c r="S918" s="23" t="s">
        <v>75</v>
      </c>
      <c r="T918" s="23" t="s">
        <v>75</v>
      </c>
      <c r="U918" s="23" t="s">
        <v>75</v>
      </c>
      <c r="V918" s="19">
        <v>1</v>
      </c>
      <c r="W918" s="19">
        <f t="shared" si="282"/>
        <v>0</v>
      </c>
      <c r="X918" s="19">
        <f t="shared" si="283"/>
        <v>0</v>
      </c>
      <c r="Y918" s="19">
        <f t="shared" si="284"/>
        <v>0</v>
      </c>
      <c r="Z918" s="19">
        <v>-1</v>
      </c>
      <c r="AA918" s="19">
        <v>-2</v>
      </c>
      <c r="AB918" s="19">
        <v>1</v>
      </c>
      <c r="AC918" s="26">
        <v>0</v>
      </c>
      <c r="AD918" s="19">
        <v>1</v>
      </c>
      <c r="AE918" s="26">
        <v>0</v>
      </c>
      <c r="AF918" s="26">
        <v>0</v>
      </c>
      <c r="AG918" s="19">
        <v>0</v>
      </c>
      <c r="AH918" s="19">
        <v>1</v>
      </c>
      <c r="AI918" s="26">
        <v>0</v>
      </c>
      <c r="AJ918" s="18" t="s">
        <v>76</v>
      </c>
      <c r="AK918" s="18" t="s">
        <v>77</v>
      </c>
      <c r="AL918" s="21" t="s">
        <v>1293</v>
      </c>
      <c r="AM918" s="19">
        <f t="shared" si="288"/>
        <v>2</v>
      </c>
      <c r="AN918" s="19">
        <v>0</v>
      </c>
      <c r="AO918" s="19">
        <v>1</v>
      </c>
      <c r="AP918" s="19">
        <v>1</v>
      </c>
      <c r="AQ918" s="19">
        <v>-1</v>
      </c>
      <c r="AR918" s="19">
        <v>1</v>
      </c>
      <c r="AS918" s="19">
        <v>0</v>
      </c>
      <c r="AT918" s="19">
        <v>0</v>
      </c>
      <c r="AU918" s="26">
        <f t="shared" si="289"/>
        <v>-1</v>
      </c>
      <c r="AV918" s="19">
        <v>0</v>
      </c>
      <c r="AW918" s="19">
        <v>0</v>
      </c>
      <c r="AX918" s="19">
        <v>0</v>
      </c>
      <c r="AY918" s="19">
        <v>0</v>
      </c>
      <c r="AZ918" s="19">
        <v>0</v>
      </c>
      <c r="BA918" s="19">
        <v>0</v>
      </c>
      <c r="BB918" s="19">
        <v>0</v>
      </c>
      <c r="BC918" s="19">
        <v>0</v>
      </c>
      <c r="BD918" s="28"/>
      <c r="BE918" s="20"/>
      <c r="BF918" s="20"/>
      <c r="BG918" s="20"/>
      <c r="BH918" s="20"/>
      <c r="BI918" s="20"/>
      <c r="BJ918" s="19">
        <v>1</v>
      </c>
      <c r="BK918" s="20"/>
      <c r="BL918" s="20"/>
      <c r="BM918" s="20"/>
      <c r="BN918" s="20"/>
      <c r="BO918" s="20"/>
    </row>
    <row r="919" spans="1:67" ht="16" hidden="1" x14ac:dyDescent="0.2">
      <c r="A919" s="17" t="s">
        <v>106</v>
      </c>
      <c r="B919" s="42"/>
      <c r="C919" s="64" t="s">
        <v>1372</v>
      </c>
      <c r="D919" s="18" t="s">
        <v>69</v>
      </c>
      <c r="E919" s="18" t="s">
        <v>302</v>
      </c>
      <c r="F919" s="19">
        <v>1</v>
      </c>
      <c r="G919" s="19">
        <v>0</v>
      </c>
      <c r="H919" s="19">
        <v>0</v>
      </c>
      <c r="I919" s="20"/>
      <c r="J919" s="21" t="s">
        <v>1367</v>
      </c>
      <c r="K919" s="22" t="s">
        <v>1368</v>
      </c>
      <c r="L919" s="20"/>
      <c r="M919" s="25"/>
      <c r="N919" s="24">
        <f t="shared" si="285"/>
        <v>2004</v>
      </c>
      <c r="O919" s="25">
        <v>38321</v>
      </c>
      <c r="P919" s="18" t="s">
        <v>75</v>
      </c>
      <c r="Q919" s="18" t="s">
        <v>75</v>
      </c>
      <c r="R919" s="18" t="s">
        <v>75</v>
      </c>
      <c r="S919" s="18" t="s">
        <v>75</v>
      </c>
      <c r="T919" s="18" t="s">
        <v>75</v>
      </c>
      <c r="U919" s="18" t="s">
        <v>75</v>
      </c>
      <c r="V919" s="19">
        <v>1</v>
      </c>
      <c r="W919" s="19">
        <f t="shared" si="282"/>
        <v>0</v>
      </c>
      <c r="X919" s="19">
        <f t="shared" si="283"/>
        <v>0</v>
      </c>
      <c r="Y919" s="19">
        <f t="shared" si="284"/>
        <v>0</v>
      </c>
      <c r="Z919" s="18" t="s">
        <v>75</v>
      </c>
      <c r="AA919" s="18" t="s">
        <v>75</v>
      </c>
      <c r="AB919" s="19">
        <v>1</v>
      </c>
      <c r="AC919" s="19">
        <v>0</v>
      </c>
      <c r="AD919" s="19">
        <v>1</v>
      </c>
      <c r="AE919" s="19">
        <v>0</v>
      </c>
      <c r="AF919" s="19">
        <v>1</v>
      </c>
      <c r="AG919" s="19">
        <v>-1</v>
      </c>
      <c r="AH919" s="19">
        <v>1</v>
      </c>
      <c r="AI919" s="26">
        <v>0</v>
      </c>
      <c r="AJ919" s="18" t="s">
        <v>76</v>
      </c>
      <c r="AK919" s="18" t="s">
        <v>77</v>
      </c>
      <c r="AL919" s="21" t="s">
        <v>1369</v>
      </c>
      <c r="AM919" s="19">
        <f t="shared" si="288"/>
        <v>3</v>
      </c>
      <c r="AN919" s="19">
        <v>1</v>
      </c>
      <c r="AO919" s="19">
        <v>1</v>
      </c>
      <c r="AP919" s="19">
        <v>0</v>
      </c>
      <c r="AQ919" s="19">
        <v>0</v>
      </c>
      <c r="AR919" s="19">
        <v>0</v>
      </c>
      <c r="AS919" s="19">
        <v>-1</v>
      </c>
      <c r="AT919" s="19">
        <v>0</v>
      </c>
      <c r="AU919" s="26">
        <f t="shared" si="289"/>
        <v>-1</v>
      </c>
      <c r="AV919" s="19">
        <v>0</v>
      </c>
      <c r="AW919" s="19">
        <v>0</v>
      </c>
      <c r="AX919" s="19">
        <v>0</v>
      </c>
      <c r="AY919" s="19">
        <v>0</v>
      </c>
      <c r="AZ919" s="19">
        <v>0</v>
      </c>
      <c r="BA919" s="19">
        <v>0</v>
      </c>
      <c r="BB919" s="19">
        <v>0</v>
      </c>
      <c r="BC919" s="19">
        <v>0</v>
      </c>
      <c r="BD919" s="28"/>
      <c r="BE919" s="20"/>
      <c r="BF919" s="18" t="s">
        <v>1315</v>
      </c>
      <c r="BG919" s="20"/>
      <c r="BH919" s="18" t="s">
        <v>1370</v>
      </c>
      <c r="BI919" s="20"/>
      <c r="BJ919" s="19">
        <v>1</v>
      </c>
      <c r="BK919" s="20"/>
      <c r="BL919" s="20"/>
      <c r="BM919" s="20"/>
      <c r="BN919" s="20"/>
      <c r="BO919" s="20"/>
    </row>
    <row r="920" spans="1:67" ht="304" hidden="1" x14ac:dyDescent="0.2">
      <c r="A920" s="17" t="s">
        <v>67</v>
      </c>
      <c r="B920" s="42"/>
      <c r="C920" s="64" t="s">
        <v>1290</v>
      </c>
      <c r="D920" s="18" t="s">
        <v>69</v>
      </c>
      <c r="E920" s="18" t="s">
        <v>302</v>
      </c>
      <c r="F920" s="19">
        <v>1</v>
      </c>
      <c r="G920" s="19">
        <v>1</v>
      </c>
      <c r="H920" s="19">
        <v>1</v>
      </c>
      <c r="I920" s="20"/>
      <c r="J920" s="21" t="s">
        <v>1291</v>
      </c>
      <c r="K920" s="46"/>
      <c r="L920" s="375" t="s">
        <v>3303</v>
      </c>
      <c r="M920" s="25"/>
      <c r="N920" s="24">
        <f t="shared" si="285"/>
        <v>2014</v>
      </c>
      <c r="O920" s="25">
        <v>41990</v>
      </c>
      <c r="P920" s="23" t="s">
        <v>75</v>
      </c>
      <c r="Q920" s="23" t="s">
        <v>75</v>
      </c>
      <c r="R920" s="23" t="s">
        <v>75</v>
      </c>
      <c r="S920" s="23" t="s">
        <v>75</v>
      </c>
      <c r="T920" s="23" t="s">
        <v>75</v>
      </c>
      <c r="U920" s="23" t="s">
        <v>75</v>
      </c>
      <c r="V920" s="19">
        <v>1</v>
      </c>
      <c r="W920" s="19">
        <f t="shared" si="282"/>
        <v>0</v>
      </c>
      <c r="X920" s="19">
        <f t="shared" si="283"/>
        <v>0</v>
      </c>
      <c r="Y920" s="19">
        <f t="shared" si="284"/>
        <v>0</v>
      </c>
      <c r="Z920" s="19">
        <v>-1</v>
      </c>
      <c r="AA920" s="19">
        <v>-2</v>
      </c>
      <c r="AB920" s="19">
        <v>1</v>
      </c>
      <c r="AC920" s="26">
        <v>0</v>
      </c>
      <c r="AD920" s="19">
        <v>1</v>
      </c>
      <c r="AE920" s="26">
        <v>0</v>
      </c>
      <c r="AF920" s="26">
        <v>0</v>
      </c>
      <c r="AG920" s="19">
        <v>0</v>
      </c>
      <c r="AH920" s="19">
        <v>1</v>
      </c>
      <c r="AI920" s="26">
        <v>0</v>
      </c>
      <c r="AJ920" s="18" t="s">
        <v>76</v>
      </c>
      <c r="AK920" s="18" t="s">
        <v>77</v>
      </c>
      <c r="AL920" s="21" t="s">
        <v>1293</v>
      </c>
      <c r="AM920" s="19">
        <f t="shared" si="288"/>
        <v>2</v>
      </c>
      <c r="AN920" s="19">
        <v>0</v>
      </c>
      <c r="AO920" s="19">
        <v>1</v>
      </c>
      <c r="AP920" s="19">
        <v>1</v>
      </c>
      <c r="AQ920" s="19">
        <v>-1</v>
      </c>
      <c r="AR920" s="19">
        <v>1</v>
      </c>
      <c r="AS920" s="19">
        <v>0</v>
      </c>
      <c r="AT920" s="19">
        <v>0</v>
      </c>
      <c r="AU920" s="26">
        <f t="shared" si="289"/>
        <v>-1</v>
      </c>
      <c r="AV920" s="19">
        <v>0</v>
      </c>
      <c r="AW920" s="19">
        <v>0</v>
      </c>
      <c r="AX920" s="19">
        <v>0</v>
      </c>
      <c r="AY920" s="19">
        <v>0</v>
      </c>
      <c r="AZ920" s="19">
        <v>0</v>
      </c>
      <c r="BA920" s="19">
        <v>0</v>
      </c>
      <c r="BB920" s="19">
        <v>0</v>
      </c>
      <c r="BC920" s="19">
        <v>0</v>
      </c>
      <c r="BD920" s="28"/>
      <c r="BE920" s="20"/>
      <c r="BF920" s="20"/>
      <c r="BG920" s="20"/>
      <c r="BH920" s="20"/>
      <c r="BI920" s="20"/>
      <c r="BJ920" s="19">
        <v>1</v>
      </c>
      <c r="BK920" s="20"/>
      <c r="BL920" s="20"/>
      <c r="BM920" s="20"/>
      <c r="BN920" s="20"/>
      <c r="BO920" s="20"/>
    </row>
    <row r="921" spans="1:67" ht="16" hidden="1" x14ac:dyDescent="0.2">
      <c r="A921" s="17" t="s">
        <v>106</v>
      </c>
      <c r="B921" s="42"/>
      <c r="C921" s="64" t="s">
        <v>1373</v>
      </c>
      <c r="D921" s="18" t="s">
        <v>69</v>
      </c>
      <c r="E921" s="18" t="s">
        <v>302</v>
      </c>
      <c r="F921" s="19">
        <v>1</v>
      </c>
      <c r="G921" s="19">
        <v>0</v>
      </c>
      <c r="H921" s="19">
        <v>0</v>
      </c>
      <c r="I921" s="20"/>
      <c r="J921" s="21" t="s">
        <v>1367</v>
      </c>
      <c r="K921" s="22" t="s">
        <v>1368</v>
      </c>
      <c r="L921" s="20"/>
      <c r="M921" s="25"/>
      <c r="N921" s="24">
        <f t="shared" si="285"/>
        <v>2004</v>
      </c>
      <c r="O921" s="25">
        <v>38321</v>
      </c>
      <c r="P921" s="18" t="s">
        <v>75</v>
      </c>
      <c r="Q921" s="18" t="s">
        <v>75</v>
      </c>
      <c r="R921" s="18" t="s">
        <v>75</v>
      </c>
      <c r="S921" s="18" t="s">
        <v>75</v>
      </c>
      <c r="T921" s="18" t="s">
        <v>75</v>
      </c>
      <c r="U921" s="18" t="s">
        <v>75</v>
      </c>
      <c r="V921" s="19">
        <v>1</v>
      </c>
      <c r="W921" s="19">
        <f t="shared" si="282"/>
        <v>0</v>
      </c>
      <c r="X921" s="19">
        <f t="shared" si="283"/>
        <v>0</v>
      </c>
      <c r="Y921" s="19">
        <f t="shared" si="284"/>
        <v>0</v>
      </c>
      <c r="Z921" s="18" t="s">
        <v>75</v>
      </c>
      <c r="AA921" s="18" t="s">
        <v>75</v>
      </c>
      <c r="AB921" s="19">
        <v>1</v>
      </c>
      <c r="AC921" s="19">
        <v>0</v>
      </c>
      <c r="AD921" s="19">
        <v>1</v>
      </c>
      <c r="AE921" s="19">
        <v>0</v>
      </c>
      <c r="AF921" s="19">
        <v>1</v>
      </c>
      <c r="AG921" s="19">
        <v>-1</v>
      </c>
      <c r="AH921" s="19">
        <v>1</v>
      </c>
      <c r="AI921" s="26">
        <v>0</v>
      </c>
      <c r="AJ921" s="18" t="s">
        <v>76</v>
      </c>
      <c r="AK921" s="18" t="s">
        <v>77</v>
      </c>
      <c r="AL921" s="21" t="s">
        <v>1369</v>
      </c>
      <c r="AM921" s="19">
        <f t="shared" si="288"/>
        <v>3</v>
      </c>
      <c r="AN921" s="19">
        <v>1</v>
      </c>
      <c r="AO921" s="19">
        <v>1</v>
      </c>
      <c r="AP921" s="19">
        <v>0</v>
      </c>
      <c r="AQ921" s="19">
        <v>0</v>
      </c>
      <c r="AR921" s="19">
        <v>0</v>
      </c>
      <c r="AS921" s="19">
        <v>0</v>
      </c>
      <c r="AT921" s="19">
        <v>0</v>
      </c>
      <c r="AU921" s="26">
        <f t="shared" si="289"/>
        <v>-1</v>
      </c>
      <c r="AV921" s="19">
        <v>0</v>
      </c>
      <c r="AW921" s="19">
        <v>0</v>
      </c>
      <c r="AX921" s="19">
        <v>0</v>
      </c>
      <c r="AY921" s="19">
        <v>0</v>
      </c>
      <c r="AZ921" s="19">
        <v>0</v>
      </c>
      <c r="BA921" s="19">
        <v>0</v>
      </c>
      <c r="BB921" s="19">
        <v>0</v>
      </c>
      <c r="BC921" s="19">
        <v>0</v>
      </c>
      <c r="BD921" s="28"/>
      <c r="BE921" s="20"/>
      <c r="BF921" s="18" t="s">
        <v>1315</v>
      </c>
      <c r="BG921" s="20"/>
      <c r="BH921" s="18" t="s">
        <v>1370</v>
      </c>
      <c r="BI921" s="20"/>
      <c r="BJ921" s="19">
        <v>1</v>
      </c>
      <c r="BK921" s="20"/>
      <c r="BL921" s="20"/>
      <c r="BM921" s="20"/>
      <c r="BN921" s="20"/>
      <c r="BO921" s="20"/>
    </row>
    <row r="922" spans="1:67" ht="112" hidden="1" x14ac:dyDescent="0.2">
      <c r="A922" s="17" t="s">
        <v>512</v>
      </c>
      <c r="B922" s="42"/>
      <c r="C922" s="64" t="s">
        <v>1178</v>
      </c>
      <c r="D922" s="18" t="s">
        <v>69</v>
      </c>
      <c r="E922" s="18" t="s">
        <v>302</v>
      </c>
      <c r="F922" s="19">
        <v>1</v>
      </c>
      <c r="G922" s="19">
        <v>0</v>
      </c>
      <c r="H922" s="19">
        <v>0</v>
      </c>
      <c r="I922" s="20"/>
      <c r="J922" s="21" t="s">
        <v>1169</v>
      </c>
      <c r="K922" s="22" t="s">
        <v>1170</v>
      </c>
      <c r="L922" s="21" t="s">
        <v>1171</v>
      </c>
      <c r="M922" s="25"/>
      <c r="N922" s="24">
        <f t="shared" si="285"/>
        <v>2006</v>
      </c>
      <c r="O922" s="25">
        <v>39035</v>
      </c>
      <c r="P922" s="23" t="s">
        <v>75</v>
      </c>
      <c r="Q922" s="23" t="s">
        <v>75</v>
      </c>
      <c r="R922" s="23" t="s">
        <v>75</v>
      </c>
      <c r="S922" s="23" t="s">
        <v>75</v>
      </c>
      <c r="T922" s="23" t="s">
        <v>75</v>
      </c>
      <c r="U922" s="23" t="s">
        <v>75</v>
      </c>
      <c r="V922" s="19">
        <v>1</v>
      </c>
      <c r="W922" s="19">
        <f t="shared" si="282"/>
        <v>0</v>
      </c>
      <c r="X922" s="19">
        <f t="shared" si="283"/>
        <v>0</v>
      </c>
      <c r="Y922" s="19">
        <f t="shared" si="284"/>
        <v>0</v>
      </c>
      <c r="Z922" s="19">
        <v>-1</v>
      </c>
      <c r="AA922" s="19">
        <v>-2</v>
      </c>
      <c r="AB922" s="19">
        <v>1</v>
      </c>
      <c r="AC922" s="19">
        <v>0</v>
      </c>
      <c r="AD922" s="19">
        <v>1</v>
      </c>
      <c r="AE922" s="19">
        <v>0</v>
      </c>
      <c r="AF922" s="19">
        <v>1</v>
      </c>
      <c r="AG922" s="19">
        <v>-1</v>
      </c>
      <c r="AH922" s="19">
        <v>1</v>
      </c>
      <c r="AI922" s="26">
        <v>0</v>
      </c>
      <c r="AJ922" s="18" t="s">
        <v>76</v>
      </c>
      <c r="AK922" s="18" t="s">
        <v>77</v>
      </c>
      <c r="AL922" s="21" t="s">
        <v>1172</v>
      </c>
      <c r="AM922" s="19">
        <f t="shared" si="288"/>
        <v>3</v>
      </c>
      <c r="AN922" s="19">
        <v>1</v>
      </c>
      <c r="AO922" s="19">
        <v>1</v>
      </c>
      <c r="AP922" s="19">
        <v>0</v>
      </c>
      <c r="AQ922" s="19">
        <v>0</v>
      </c>
      <c r="AR922" s="19">
        <v>0</v>
      </c>
      <c r="AS922" s="19">
        <v>-1</v>
      </c>
      <c r="AT922" s="19">
        <v>0</v>
      </c>
      <c r="AU922" s="26">
        <f t="shared" si="289"/>
        <v>-1</v>
      </c>
      <c r="AV922" s="19">
        <v>1</v>
      </c>
      <c r="AW922" s="19">
        <v>0</v>
      </c>
      <c r="AX922" s="19">
        <v>0</v>
      </c>
      <c r="AY922" s="19">
        <v>0</v>
      </c>
      <c r="AZ922" s="19">
        <v>0</v>
      </c>
      <c r="BA922" s="19">
        <v>0</v>
      </c>
      <c r="BB922" s="19">
        <v>0</v>
      </c>
      <c r="BC922" s="19">
        <v>0</v>
      </c>
      <c r="BD922" s="28"/>
      <c r="BE922" s="20"/>
      <c r="BF922" s="18" t="s">
        <v>1173</v>
      </c>
      <c r="BG922" s="19">
        <v>1</v>
      </c>
      <c r="BH922" s="18" t="s">
        <v>1174</v>
      </c>
      <c r="BI922" s="20"/>
      <c r="BJ922" s="19">
        <v>1</v>
      </c>
      <c r="BK922" s="20"/>
      <c r="BL922" s="20"/>
      <c r="BM922" s="20"/>
      <c r="BN922" s="20"/>
      <c r="BO922" s="20"/>
    </row>
    <row r="923" spans="1:67" ht="256" hidden="1" x14ac:dyDescent="0.2">
      <c r="A923" s="17" t="s">
        <v>140</v>
      </c>
      <c r="B923" s="42"/>
      <c r="C923" s="64" t="s">
        <v>825</v>
      </c>
      <c r="D923" s="18" t="s">
        <v>821</v>
      </c>
      <c r="E923" s="18" t="s">
        <v>92</v>
      </c>
      <c r="F923" s="19">
        <v>1</v>
      </c>
      <c r="G923" s="19">
        <v>0</v>
      </c>
      <c r="H923" s="19">
        <v>0</v>
      </c>
      <c r="I923" s="20"/>
      <c r="J923" s="21" t="s">
        <v>821</v>
      </c>
      <c r="K923" s="43"/>
      <c r="L923" s="21" t="s">
        <v>826</v>
      </c>
      <c r="M923" s="23" t="s">
        <v>823</v>
      </c>
      <c r="N923" s="24">
        <f t="shared" si="285"/>
        <v>1999</v>
      </c>
      <c r="O923" s="25">
        <v>36496</v>
      </c>
      <c r="P923" s="25">
        <v>38905</v>
      </c>
      <c r="Q923" s="25">
        <v>39008</v>
      </c>
      <c r="R923" s="25">
        <v>38899</v>
      </c>
      <c r="S923" s="23" t="s">
        <v>75</v>
      </c>
      <c r="T923" s="23" t="s">
        <v>75</v>
      </c>
      <c r="U923" s="23" t="s">
        <v>75</v>
      </c>
      <c r="V923" s="19">
        <v>1</v>
      </c>
      <c r="W923" s="19">
        <f t="shared" si="282"/>
        <v>1</v>
      </c>
      <c r="X923" s="19">
        <f t="shared" si="283"/>
        <v>0</v>
      </c>
      <c r="Y923" s="19">
        <f t="shared" si="284"/>
        <v>0</v>
      </c>
      <c r="Z923" s="19">
        <v>-1</v>
      </c>
      <c r="AA923" s="19">
        <v>-2</v>
      </c>
      <c r="AB923" s="19">
        <v>1</v>
      </c>
      <c r="AC923" s="19">
        <v>1</v>
      </c>
      <c r="AD923" s="19">
        <v>0</v>
      </c>
      <c r="AE923" s="19">
        <v>0</v>
      </c>
      <c r="AF923" s="19">
        <v>1</v>
      </c>
      <c r="AG923" s="19">
        <v>1</v>
      </c>
      <c r="AH923" s="26">
        <v>1</v>
      </c>
      <c r="AI923" s="19">
        <v>1</v>
      </c>
      <c r="AJ923" s="18" t="s">
        <v>533</v>
      </c>
      <c r="AK923" s="18" t="s">
        <v>97</v>
      </c>
      <c r="AL923" s="21" t="s">
        <v>824</v>
      </c>
      <c r="AM923" s="19">
        <f t="shared" si="288"/>
        <v>3</v>
      </c>
      <c r="AN923" s="19">
        <v>1</v>
      </c>
      <c r="AO923" s="19">
        <v>1</v>
      </c>
      <c r="AP923" s="19">
        <v>1</v>
      </c>
      <c r="AQ923" s="19">
        <v>-1</v>
      </c>
      <c r="AR923" s="19">
        <v>-1</v>
      </c>
      <c r="AS923" s="19">
        <v>0</v>
      </c>
      <c r="AT923" s="19">
        <v>0</v>
      </c>
      <c r="AU923" s="26">
        <f t="shared" si="289"/>
        <v>-1</v>
      </c>
      <c r="AV923" s="19">
        <v>1</v>
      </c>
      <c r="AW923" s="19">
        <v>0</v>
      </c>
      <c r="AX923" s="19">
        <v>0</v>
      </c>
      <c r="AY923" s="19">
        <v>0</v>
      </c>
      <c r="AZ923" s="19">
        <v>0</v>
      </c>
      <c r="BA923" s="19">
        <v>0</v>
      </c>
      <c r="BB923" s="19">
        <v>0</v>
      </c>
      <c r="BC923" s="19">
        <v>0</v>
      </c>
      <c r="BD923" s="28"/>
      <c r="BE923" s="20"/>
      <c r="BF923" s="20"/>
      <c r="BG923" s="20"/>
      <c r="BH923" s="20"/>
      <c r="BI923" s="20"/>
      <c r="BJ923" s="19">
        <v>1</v>
      </c>
      <c r="BK923" s="20"/>
      <c r="BL923" s="20"/>
      <c r="BM923" s="20"/>
      <c r="BN923" s="20"/>
      <c r="BO923" s="20"/>
    </row>
    <row r="924" spans="1:67" ht="144" hidden="1" x14ac:dyDescent="0.2">
      <c r="A924" s="17" t="s">
        <v>494</v>
      </c>
      <c r="B924" s="17" t="s">
        <v>197</v>
      </c>
      <c r="C924" s="64" t="s">
        <v>500</v>
      </c>
      <c r="D924" s="18" t="s">
        <v>69</v>
      </c>
      <c r="E924" s="18" t="s">
        <v>92</v>
      </c>
      <c r="F924" s="19">
        <v>1</v>
      </c>
      <c r="G924" s="19">
        <v>0</v>
      </c>
      <c r="H924" s="19">
        <v>0</v>
      </c>
      <c r="I924" s="20"/>
      <c r="J924" s="21" t="s">
        <v>496</v>
      </c>
      <c r="K924" s="22" t="s">
        <v>497</v>
      </c>
      <c r="L924" s="21" t="s">
        <v>498</v>
      </c>
      <c r="M924" s="25">
        <v>37719</v>
      </c>
      <c r="N924" s="24">
        <f t="shared" si="285"/>
        <v>2003</v>
      </c>
      <c r="O924" s="25">
        <v>37742</v>
      </c>
      <c r="P924" s="25">
        <v>38644</v>
      </c>
      <c r="Q924" s="25">
        <v>39199</v>
      </c>
      <c r="R924" s="23" t="s">
        <v>75</v>
      </c>
      <c r="S924" s="23" t="s">
        <v>75</v>
      </c>
      <c r="T924" s="23" t="s">
        <v>75</v>
      </c>
      <c r="U924" s="23" t="s">
        <v>75</v>
      </c>
      <c r="V924" s="19">
        <v>1</v>
      </c>
      <c r="W924" s="19">
        <f t="shared" si="282"/>
        <v>1</v>
      </c>
      <c r="X924" s="19">
        <f t="shared" si="283"/>
        <v>0</v>
      </c>
      <c r="Y924" s="19">
        <f t="shared" si="284"/>
        <v>0</v>
      </c>
      <c r="Z924" s="19">
        <v>-1</v>
      </c>
      <c r="AA924" s="19">
        <v>-2</v>
      </c>
      <c r="AB924" s="19">
        <v>0</v>
      </c>
      <c r="AC924" s="19">
        <v>0</v>
      </c>
      <c r="AD924" s="19">
        <v>1</v>
      </c>
      <c r="AE924" s="19">
        <v>0</v>
      </c>
      <c r="AF924" s="19">
        <v>1</v>
      </c>
      <c r="AG924" s="19">
        <v>-1</v>
      </c>
      <c r="AH924" s="19">
        <v>1</v>
      </c>
      <c r="AI924" s="26">
        <v>0</v>
      </c>
      <c r="AJ924" s="18" t="s">
        <v>76</v>
      </c>
      <c r="AK924" s="18" t="s">
        <v>97</v>
      </c>
      <c r="AL924" s="21" t="s">
        <v>499</v>
      </c>
      <c r="AM924" s="19">
        <f t="shared" si="288"/>
        <v>3</v>
      </c>
      <c r="AN924" s="19">
        <v>1</v>
      </c>
      <c r="AO924" s="19">
        <v>1</v>
      </c>
      <c r="AP924" s="19">
        <v>0</v>
      </c>
      <c r="AQ924" s="19">
        <v>1</v>
      </c>
      <c r="AR924" s="19">
        <v>1</v>
      </c>
      <c r="AS924" s="19">
        <v>0</v>
      </c>
      <c r="AT924" s="26">
        <v>0</v>
      </c>
      <c r="AU924" s="26">
        <f t="shared" si="289"/>
        <v>-1</v>
      </c>
      <c r="AV924" s="19">
        <v>0</v>
      </c>
      <c r="AW924" s="26">
        <v>0</v>
      </c>
      <c r="AX924" s="19">
        <v>0</v>
      </c>
      <c r="AY924" s="19">
        <v>0</v>
      </c>
      <c r="AZ924" s="19">
        <v>0</v>
      </c>
      <c r="BA924" s="19">
        <v>0</v>
      </c>
      <c r="BB924" s="19">
        <v>0</v>
      </c>
      <c r="BC924" s="19">
        <v>0</v>
      </c>
      <c r="BD924" s="28"/>
      <c r="BE924" s="20"/>
      <c r="BF924" s="20"/>
      <c r="BG924" s="20"/>
      <c r="BH924" s="20"/>
      <c r="BI924" s="20"/>
      <c r="BJ924" s="19">
        <v>0</v>
      </c>
      <c r="BK924" s="20"/>
      <c r="BL924" s="20"/>
      <c r="BM924" s="20"/>
      <c r="BN924" s="20"/>
      <c r="BO924" s="20"/>
    </row>
    <row r="925" spans="1:67" ht="64" hidden="1" x14ac:dyDescent="0.2">
      <c r="A925" s="17" t="s">
        <v>228</v>
      </c>
      <c r="B925" s="42"/>
      <c r="C925" s="64" t="s">
        <v>1025</v>
      </c>
      <c r="D925" s="18" t="s">
        <v>132</v>
      </c>
      <c r="E925" s="18" t="s">
        <v>852</v>
      </c>
      <c r="F925" s="19">
        <v>1</v>
      </c>
      <c r="G925" s="19">
        <v>0</v>
      </c>
      <c r="H925" s="19">
        <v>0</v>
      </c>
      <c r="I925" s="20"/>
      <c r="J925" s="21" t="s">
        <v>222</v>
      </c>
      <c r="K925" s="22" t="s">
        <v>1019</v>
      </c>
      <c r="L925" s="21" t="s">
        <v>1020</v>
      </c>
      <c r="M925" s="23" t="s">
        <v>1021</v>
      </c>
      <c r="N925" s="24">
        <f t="shared" si="285"/>
        <v>2009</v>
      </c>
      <c r="O925" s="25">
        <v>39842</v>
      </c>
      <c r="P925" s="23" t="s">
        <v>75</v>
      </c>
      <c r="Q925" s="23" t="s">
        <v>75</v>
      </c>
      <c r="R925" s="23" t="s">
        <v>75</v>
      </c>
      <c r="S925" s="23" t="s">
        <v>75</v>
      </c>
      <c r="T925" s="23" t="s">
        <v>75</v>
      </c>
      <c r="U925" s="23" t="s">
        <v>75</v>
      </c>
      <c r="V925" s="19">
        <v>1</v>
      </c>
      <c r="W925" s="19">
        <f t="shared" si="282"/>
        <v>0</v>
      </c>
      <c r="X925" s="19">
        <f t="shared" si="283"/>
        <v>0</v>
      </c>
      <c r="Y925" s="19">
        <f t="shared" si="284"/>
        <v>0</v>
      </c>
      <c r="Z925" s="19">
        <v>-1</v>
      </c>
      <c r="AA925" s="19">
        <v>-2</v>
      </c>
      <c r="AB925" s="19">
        <v>0</v>
      </c>
      <c r="AC925" s="19">
        <v>1</v>
      </c>
      <c r="AD925" s="19">
        <v>0</v>
      </c>
      <c r="AE925" s="19">
        <v>1</v>
      </c>
      <c r="AF925" s="19">
        <v>0</v>
      </c>
      <c r="AG925" s="19">
        <v>1</v>
      </c>
      <c r="AH925" s="26">
        <v>-1</v>
      </c>
      <c r="AI925" s="26">
        <v>-1</v>
      </c>
      <c r="AJ925" s="18" t="s">
        <v>134</v>
      </c>
      <c r="AK925" s="18" t="s">
        <v>134</v>
      </c>
      <c r="AL925" s="21" t="s">
        <v>1022</v>
      </c>
      <c r="AM925" s="19">
        <f t="shared" si="288"/>
        <v>2</v>
      </c>
      <c r="AN925" s="19">
        <v>0</v>
      </c>
      <c r="AO925" s="19">
        <v>1</v>
      </c>
      <c r="AP925" s="19">
        <v>0</v>
      </c>
      <c r="AQ925" s="19">
        <v>-1</v>
      </c>
      <c r="AR925" s="19">
        <v>1</v>
      </c>
      <c r="AS925" s="19">
        <v>0</v>
      </c>
      <c r="AT925" s="19">
        <v>0</v>
      </c>
      <c r="AU925" s="26">
        <f t="shared" si="289"/>
        <v>-1</v>
      </c>
      <c r="AV925" s="19">
        <v>0</v>
      </c>
      <c r="AW925" s="19">
        <v>0</v>
      </c>
      <c r="AX925" s="19">
        <v>0</v>
      </c>
      <c r="AY925" s="19">
        <v>0</v>
      </c>
      <c r="AZ925" s="19">
        <v>0</v>
      </c>
      <c r="BA925" s="19">
        <v>0</v>
      </c>
      <c r="BB925" s="19">
        <v>0</v>
      </c>
      <c r="BC925" s="19">
        <v>0</v>
      </c>
      <c r="BD925" s="28"/>
      <c r="BE925" s="20"/>
      <c r="BF925" s="20"/>
      <c r="BG925" s="20"/>
      <c r="BH925" s="18" t="s">
        <v>1023</v>
      </c>
      <c r="BI925" s="20"/>
      <c r="BJ925" s="19">
        <v>1</v>
      </c>
      <c r="BK925" s="20"/>
      <c r="BL925" s="20"/>
      <c r="BM925" s="20"/>
      <c r="BN925" s="20"/>
      <c r="BO925" s="20"/>
    </row>
    <row r="926" spans="1:67" ht="32" hidden="1" x14ac:dyDescent="0.2">
      <c r="A926" s="17" t="s">
        <v>3370</v>
      </c>
      <c r="B926" s="42"/>
      <c r="C926" s="64" t="s">
        <v>3371</v>
      </c>
      <c r="D926" s="18" t="s">
        <v>69</v>
      </c>
      <c r="E926" s="18" t="s">
        <v>302</v>
      </c>
      <c r="F926" s="19">
        <v>1</v>
      </c>
      <c r="G926" s="19">
        <v>1</v>
      </c>
      <c r="H926" s="19">
        <v>1</v>
      </c>
      <c r="I926" s="20"/>
      <c r="J926" s="21" t="s">
        <v>1291</v>
      </c>
      <c r="K926" s="46"/>
      <c r="L926" s="379" t="s">
        <v>3372</v>
      </c>
      <c r="M926" s="25">
        <v>2002</v>
      </c>
      <c r="N926" s="24">
        <v>2017</v>
      </c>
      <c r="O926" s="25">
        <v>42887</v>
      </c>
      <c r="P926" s="23" t="s">
        <v>75</v>
      </c>
      <c r="Q926" s="23" t="s">
        <v>75</v>
      </c>
      <c r="R926" s="23" t="s">
        <v>75</v>
      </c>
      <c r="S926" s="23" t="s">
        <v>75</v>
      </c>
      <c r="T926" s="23" t="s">
        <v>75</v>
      </c>
      <c r="U926" s="23" t="s">
        <v>75</v>
      </c>
      <c r="V926" s="19">
        <v>1</v>
      </c>
      <c r="W926" s="19">
        <f t="shared" si="282"/>
        <v>0</v>
      </c>
      <c r="X926" s="19">
        <f t="shared" si="283"/>
        <v>0</v>
      </c>
      <c r="Y926" s="19">
        <f t="shared" si="284"/>
        <v>0</v>
      </c>
      <c r="Z926" s="19">
        <v>-1</v>
      </c>
      <c r="AA926" s="19">
        <v>-2</v>
      </c>
      <c r="AB926" s="19">
        <v>1</v>
      </c>
      <c r="AC926" s="26">
        <v>0</v>
      </c>
      <c r="AD926" s="19">
        <v>0</v>
      </c>
      <c r="AE926" s="26">
        <v>0</v>
      </c>
      <c r="AF926" s="26">
        <v>0</v>
      </c>
      <c r="AG926" s="19">
        <v>-1</v>
      </c>
      <c r="AH926" s="19">
        <v>1</v>
      </c>
      <c r="AI926" s="19">
        <v>0</v>
      </c>
      <c r="AJ926" s="18" t="s">
        <v>76</v>
      </c>
      <c r="AK926" s="18" t="s">
        <v>77</v>
      </c>
      <c r="AL926" s="21" t="s">
        <v>1293</v>
      </c>
      <c r="AM926" s="19"/>
      <c r="AN926" s="19"/>
      <c r="AO926" s="19"/>
      <c r="AP926" s="19"/>
      <c r="AQ926" s="19"/>
      <c r="AR926" s="19"/>
      <c r="AS926" s="19"/>
      <c r="AT926" s="19"/>
      <c r="AU926" s="26"/>
      <c r="AV926" s="19"/>
      <c r="AW926" s="19"/>
      <c r="AX926" s="19"/>
      <c r="AY926" s="19"/>
      <c r="AZ926" s="19"/>
      <c r="BA926" s="19"/>
      <c r="BB926" s="19"/>
      <c r="BC926" s="19"/>
      <c r="BD926" s="28"/>
      <c r="BE926" s="20"/>
      <c r="BF926" s="20"/>
      <c r="BG926" s="20"/>
      <c r="BH926" s="20"/>
      <c r="BI926" s="20"/>
      <c r="BJ926" s="19"/>
      <c r="BK926" s="20"/>
      <c r="BL926" s="20"/>
      <c r="BM926" s="20"/>
      <c r="BN926" s="20"/>
      <c r="BO926" s="20"/>
    </row>
    <row r="927" spans="1:67" ht="48" hidden="1" x14ac:dyDescent="0.2">
      <c r="A927" s="18" t="s">
        <v>740</v>
      </c>
      <c r="B927" s="20"/>
      <c r="C927" s="21" t="s">
        <v>2681</v>
      </c>
      <c r="D927" s="18" t="s">
        <v>124</v>
      </c>
      <c r="E927" s="18" t="s">
        <v>137</v>
      </c>
      <c r="F927" s="19">
        <v>1</v>
      </c>
      <c r="G927" s="19">
        <v>0</v>
      </c>
      <c r="H927" s="19">
        <v>0</v>
      </c>
      <c r="I927" s="20"/>
      <c r="J927" s="21" t="s">
        <v>1077</v>
      </c>
      <c r="K927" s="22" t="s">
        <v>1089</v>
      </c>
      <c r="L927" s="21" t="s">
        <v>2647</v>
      </c>
      <c r="M927" s="23" t="s">
        <v>75</v>
      </c>
      <c r="N927" s="24">
        <f t="shared" ref="N927:N942" si="290">YEAR(IF(AND(O927&lt;&gt;"NA",O927&lt;&gt;""),O927,IF(AND(P927&lt;&gt;"NA",P927&lt;&gt;""),P927,IF(AND(Q927&lt;&gt;"NA",Q927&lt;&gt;""),Q927,IF(AND(R927&lt;&gt;"NA",R927&lt;&gt;""),R927,S927)))))</f>
        <v>1988</v>
      </c>
      <c r="O927" s="25">
        <v>32174</v>
      </c>
      <c r="P927" s="23" t="s">
        <v>75</v>
      </c>
      <c r="Q927" s="23" t="s">
        <v>75</v>
      </c>
      <c r="R927" s="23" t="s">
        <v>75</v>
      </c>
      <c r="S927" s="23" t="s">
        <v>75</v>
      </c>
      <c r="T927" s="23" t="s">
        <v>75</v>
      </c>
      <c r="U927" s="23" t="s">
        <v>75</v>
      </c>
      <c r="V927" s="19">
        <v>1</v>
      </c>
      <c r="W927" s="19">
        <f t="shared" si="282"/>
        <v>0</v>
      </c>
      <c r="X927" s="19">
        <f t="shared" si="283"/>
        <v>0</v>
      </c>
      <c r="Y927" s="19">
        <f t="shared" si="284"/>
        <v>0</v>
      </c>
      <c r="Z927" s="19">
        <v>-1</v>
      </c>
      <c r="AA927" s="19">
        <v>-2</v>
      </c>
      <c r="AB927" s="19">
        <v>0</v>
      </c>
      <c r="AC927" s="19">
        <v>0</v>
      </c>
      <c r="AD927" s="19">
        <v>1</v>
      </c>
      <c r="AE927" s="19">
        <v>0</v>
      </c>
      <c r="AF927" s="19">
        <v>0</v>
      </c>
      <c r="AG927" s="19">
        <v>0</v>
      </c>
      <c r="AH927" s="26">
        <v>1</v>
      </c>
      <c r="AI927" s="26">
        <v>0</v>
      </c>
      <c r="AJ927" s="18" t="s">
        <v>128</v>
      </c>
      <c r="AK927" s="18" t="s">
        <v>139</v>
      </c>
      <c r="AL927" s="21" t="s">
        <v>2642</v>
      </c>
      <c r="AM927" s="19">
        <f t="shared" ref="AM927:AM933" si="291">IF(AND(AN927=1,AO927=1),3,IF(AND(AN927=1,OR(AO927=0,AO927=-1)),1,IF(AND(OR(AN927=0,AN927=-1),AO927=1),2,IF(AND(AN927=0,AN927=-1),OR(AO927=0,AO927=-1),4))))</f>
        <v>3</v>
      </c>
      <c r="AN927" s="19">
        <v>1</v>
      </c>
      <c r="AO927" s="19">
        <v>1</v>
      </c>
      <c r="AP927" s="19">
        <v>0</v>
      </c>
      <c r="AQ927" s="19">
        <v>-1</v>
      </c>
      <c r="AR927" s="19">
        <v>-1</v>
      </c>
      <c r="AS927" s="19">
        <v>0</v>
      </c>
      <c r="AT927" s="19">
        <v>-2</v>
      </c>
      <c r="AU927" s="26">
        <v>-3</v>
      </c>
      <c r="AV927" s="19">
        <v>0</v>
      </c>
      <c r="AW927" s="19">
        <v>0</v>
      </c>
      <c r="AX927" s="19">
        <v>0</v>
      </c>
      <c r="AY927" s="19">
        <v>0</v>
      </c>
      <c r="AZ927" s="19">
        <v>1</v>
      </c>
      <c r="BA927" s="19">
        <v>1</v>
      </c>
      <c r="BB927" s="19">
        <v>-1</v>
      </c>
      <c r="BC927" s="19">
        <v>1</v>
      </c>
      <c r="BD927" s="28"/>
      <c r="BE927" s="20"/>
      <c r="BF927" s="20"/>
      <c r="BG927" s="20"/>
      <c r="BH927" s="20"/>
      <c r="BI927" s="20"/>
      <c r="BJ927" s="19">
        <v>-1</v>
      </c>
      <c r="BK927" s="20"/>
      <c r="BL927" s="20"/>
      <c r="BM927" s="20"/>
      <c r="BN927" s="20"/>
      <c r="BO927" s="20"/>
    </row>
    <row r="928" spans="1:67" ht="395" hidden="1" x14ac:dyDescent="0.2">
      <c r="A928" s="29" t="s">
        <v>186</v>
      </c>
      <c r="B928" s="30"/>
      <c r="C928" s="97" t="s">
        <v>2580</v>
      </c>
      <c r="D928" s="31" t="s">
        <v>270</v>
      </c>
      <c r="E928" s="31" t="s">
        <v>92</v>
      </c>
      <c r="F928" s="32">
        <v>1</v>
      </c>
      <c r="G928" s="32">
        <v>0</v>
      </c>
      <c r="H928" s="19">
        <v>0</v>
      </c>
      <c r="I928" s="20"/>
      <c r="J928" s="34" t="s">
        <v>2490</v>
      </c>
      <c r="K928" s="35"/>
      <c r="L928" s="34" t="s">
        <v>2496</v>
      </c>
      <c r="M928" s="36" t="s">
        <v>2244</v>
      </c>
      <c r="N928" s="24">
        <f t="shared" si="290"/>
        <v>1999</v>
      </c>
      <c r="O928" s="37">
        <v>36235</v>
      </c>
      <c r="P928" s="37">
        <v>36466</v>
      </c>
      <c r="Q928" s="36" t="s">
        <v>75</v>
      </c>
      <c r="R928" s="36" t="s">
        <v>75</v>
      </c>
      <c r="S928" s="36" t="s">
        <v>75</v>
      </c>
      <c r="T928" s="36" t="s">
        <v>75</v>
      </c>
      <c r="U928" s="36" t="s">
        <v>75</v>
      </c>
      <c r="V928" s="32">
        <v>1</v>
      </c>
      <c r="W928" s="19">
        <f t="shared" si="282"/>
        <v>0</v>
      </c>
      <c r="X928" s="19">
        <f t="shared" si="283"/>
        <v>0</v>
      </c>
      <c r="Y928" s="19">
        <f t="shared" si="284"/>
        <v>0</v>
      </c>
      <c r="Z928" s="96">
        <v>-1</v>
      </c>
      <c r="AA928" s="96">
        <v>-2</v>
      </c>
      <c r="AB928" s="32">
        <v>1</v>
      </c>
      <c r="AC928" s="32">
        <v>1</v>
      </c>
      <c r="AD928" s="32">
        <v>0</v>
      </c>
      <c r="AE928" s="32">
        <v>0</v>
      </c>
      <c r="AF928" s="32">
        <v>1</v>
      </c>
      <c r="AG928" s="32">
        <v>1</v>
      </c>
      <c r="AH928" s="32">
        <v>1</v>
      </c>
      <c r="AI928" s="32">
        <v>1</v>
      </c>
      <c r="AJ928" s="31" t="s">
        <v>96</v>
      </c>
      <c r="AK928" s="31" t="s">
        <v>97</v>
      </c>
      <c r="AL928" s="34" t="s">
        <v>2493</v>
      </c>
      <c r="AM928" s="19">
        <f t="shared" si="291"/>
        <v>3</v>
      </c>
      <c r="AN928" s="32">
        <v>1</v>
      </c>
      <c r="AO928" s="32">
        <v>1</v>
      </c>
      <c r="AP928" s="32">
        <v>1</v>
      </c>
      <c r="AQ928" s="32">
        <v>1</v>
      </c>
      <c r="AR928" s="32">
        <v>1</v>
      </c>
      <c r="AS928" s="33"/>
      <c r="AT928" s="32">
        <v>0</v>
      </c>
      <c r="AU928" s="26">
        <f t="shared" ref="AU928:AU933" si="292">IF(BA928&lt;1,-1)</f>
        <v>-1</v>
      </c>
      <c r="AV928" s="32">
        <v>1</v>
      </c>
      <c r="AW928" s="32">
        <v>0</v>
      </c>
      <c r="AX928" s="32">
        <v>0</v>
      </c>
      <c r="AY928" s="19">
        <v>0</v>
      </c>
      <c r="AZ928" s="32">
        <v>0</v>
      </c>
      <c r="BA928" s="32">
        <v>0</v>
      </c>
      <c r="BB928" s="32">
        <v>0</v>
      </c>
      <c r="BC928" s="32">
        <v>0</v>
      </c>
      <c r="BD928" s="28"/>
      <c r="BE928" s="33"/>
      <c r="BF928" s="34" t="s">
        <v>2494</v>
      </c>
      <c r="BG928" s="33"/>
      <c r="BH928" s="33"/>
      <c r="BI928" s="32">
        <v>1</v>
      </c>
      <c r="BJ928" s="32">
        <v>1</v>
      </c>
      <c r="BK928" s="33"/>
      <c r="BL928" s="33"/>
      <c r="BM928" s="33"/>
      <c r="BN928" s="33"/>
      <c r="BO928" s="33"/>
    </row>
    <row r="929" spans="1:256" ht="32" hidden="1" x14ac:dyDescent="0.2">
      <c r="A929" s="17" t="s">
        <v>106</v>
      </c>
      <c r="B929" s="42"/>
      <c r="C929" s="64" t="s">
        <v>2306</v>
      </c>
      <c r="D929" s="18" t="s">
        <v>69</v>
      </c>
      <c r="E929" s="18" t="s">
        <v>92</v>
      </c>
      <c r="F929" s="19">
        <v>1</v>
      </c>
      <c r="G929" s="19">
        <v>0</v>
      </c>
      <c r="H929" s="19">
        <v>0</v>
      </c>
      <c r="I929" s="20"/>
      <c r="J929" s="21" t="s">
        <v>2300</v>
      </c>
      <c r="K929" s="43"/>
      <c r="L929" s="18" t="s">
        <v>2301</v>
      </c>
      <c r="M929" s="25"/>
      <c r="N929" s="24">
        <f t="shared" si="290"/>
        <v>2009</v>
      </c>
      <c r="O929" s="25">
        <v>39889</v>
      </c>
      <c r="P929" s="23" t="s">
        <v>75</v>
      </c>
      <c r="Q929" s="23" t="s">
        <v>75</v>
      </c>
      <c r="R929" s="23" t="s">
        <v>75</v>
      </c>
      <c r="S929" s="23" t="s">
        <v>75</v>
      </c>
      <c r="T929" s="23" t="s">
        <v>75</v>
      </c>
      <c r="U929" s="23" t="s">
        <v>75</v>
      </c>
      <c r="V929" s="19">
        <v>1</v>
      </c>
      <c r="W929" s="19">
        <f t="shared" si="282"/>
        <v>0</v>
      </c>
      <c r="X929" s="19">
        <f t="shared" si="283"/>
        <v>0</v>
      </c>
      <c r="Y929" s="19">
        <f t="shared" si="284"/>
        <v>0</v>
      </c>
      <c r="Z929" s="19">
        <v>-1</v>
      </c>
      <c r="AA929" s="19">
        <v>-2</v>
      </c>
      <c r="AB929" s="19">
        <v>1</v>
      </c>
      <c r="AC929" s="19">
        <v>0</v>
      </c>
      <c r="AD929" s="19">
        <v>0</v>
      </c>
      <c r="AE929" s="19">
        <v>0</v>
      </c>
      <c r="AF929" s="19">
        <v>0</v>
      </c>
      <c r="AG929" s="19">
        <v>-1</v>
      </c>
      <c r="AH929" s="19">
        <v>1</v>
      </c>
      <c r="AI929" s="26">
        <v>0</v>
      </c>
      <c r="AJ929" s="18" t="s">
        <v>76</v>
      </c>
      <c r="AK929" s="18" t="s">
        <v>97</v>
      </c>
      <c r="AL929" s="21" t="s">
        <v>2302</v>
      </c>
      <c r="AM929" s="19">
        <f t="shared" si="291"/>
        <v>2</v>
      </c>
      <c r="AN929" s="19">
        <v>0</v>
      </c>
      <c r="AO929" s="19">
        <v>1</v>
      </c>
      <c r="AP929" s="19">
        <v>0</v>
      </c>
      <c r="AQ929" s="19">
        <v>0</v>
      </c>
      <c r="AR929" s="19">
        <v>1</v>
      </c>
      <c r="AS929" s="19">
        <v>0</v>
      </c>
      <c r="AT929" s="19">
        <v>0</v>
      </c>
      <c r="AU929" s="26">
        <f t="shared" si="292"/>
        <v>-1</v>
      </c>
      <c r="AV929" s="19">
        <v>0</v>
      </c>
      <c r="AW929" s="19">
        <v>0</v>
      </c>
      <c r="AX929" s="19">
        <v>0</v>
      </c>
      <c r="AY929" s="19">
        <v>0</v>
      </c>
      <c r="AZ929" s="19">
        <v>0</v>
      </c>
      <c r="BA929" s="19">
        <v>0</v>
      </c>
      <c r="BB929" s="19">
        <v>0</v>
      </c>
      <c r="BC929" s="19">
        <v>0</v>
      </c>
      <c r="BD929" s="28"/>
      <c r="BE929" s="20"/>
      <c r="BF929" s="20"/>
      <c r="BG929" s="20"/>
      <c r="BH929" s="18" t="s">
        <v>2303</v>
      </c>
      <c r="BI929" s="20"/>
      <c r="BJ929" s="19">
        <v>1</v>
      </c>
      <c r="BK929" s="20"/>
      <c r="BL929" s="20"/>
      <c r="BM929" s="20"/>
      <c r="BN929" s="20"/>
      <c r="BO929" s="20"/>
    </row>
    <row r="930" spans="1:256" ht="395" hidden="1" x14ac:dyDescent="0.2">
      <c r="A930" s="29" t="s">
        <v>186</v>
      </c>
      <c r="B930" s="30"/>
      <c r="C930" s="97" t="s">
        <v>2522</v>
      </c>
      <c r="D930" s="31" t="s">
        <v>270</v>
      </c>
      <c r="E930" s="31" t="s">
        <v>92</v>
      </c>
      <c r="F930" s="32">
        <v>1</v>
      </c>
      <c r="G930" s="32">
        <v>0</v>
      </c>
      <c r="H930" s="19">
        <v>0</v>
      </c>
      <c r="I930" s="20"/>
      <c r="J930" s="34" t="s">
        <v>2490</v>
      </c>
      <c r="K930" s="35"/>
      <c r="L930" s="34" t="s">
        <v>2496</v>
      </c>
      <c r="M930" s="36" t="s">
        <v>2244</v>
      </c>
      <c r="N930" s="24">
        <f t="shared" si="290"/>
        <v>1997</v>
      </c>
      <c r="O930" s="37">
        <v>35628</v>
      </c>
      <c r="P930" s="37">
        <v>35713</v>
      </c>
      <c r="Q930" s="36" t="s">
        <v>75</v>
      </c>
      <c r="R930" s="36" t="s">
        <v>75</v>
      </c>
      <c r="S930" s="36" t="s">
        <v>75</v>
      </c>
      <c r="T930" s="36" t="s">
        <v>75</v>
      </c>
      <c r="U930" s="36" t="s">
        <v>75</v>
      </c>
      <c r="V930" s="32">
        <v>1</v>
      </c>
      <c r="W930" s="19">
        <f t="shared" si="282"/>
        <v>0</v>
      </c>
      <c r="X930" s="19">
        <f t="shared" si="283"/>
        <v>0</v>
      </c>
      <c r="Y930" s="19">
        <f t="shared" si="284"/>
        <v>0</v>
      </c>
      <c r="Z930" s="96">
        <v>-1</v>
      </c>
      <c r="AA930" s="96">
        <v>-2</v>
      </c>
      <c r="AB930" s="32">
        <v>1</v>
      </c>
      <c r="AC930" s="32">
        <v>1</v>
      </c>
      <c r="AD930" s="32">
        <v>0</v>
      </c>
      <c r="AE930" s="32">
        <v>0</v>
      </c>
      <c r="AF930" s="32">
        <v>1</v>
      </c>
      <c r="AG930" s="32">
        <v>1</v>
      </c>
      <c r="AH930" s="32">
        <v>1</v>
      </c>
      <c r="AI930" s="32">
        <v>1</v>
      </c>
      <c r="AJ930" s="31" t="s">
        <v>96</v>
      </c>
      <c r="AK930" s="31" t="s">
        <v>97</v>
      </c>
      <c r="AL930" s="34" t="s">
        <v>2493</v>
      </c>
      <c r="AM930" s="19">
        <f t="shared" si="291"/>
        <v>3</v>
      </c>
      <c r="AN930" s="32">
        <v>1</v>
      </c>
      <c r="AO930" s="32">
        <v>1</v>
      </c>
      <c r="AP930" s="32">
        <v>1</v>
      </c>
      <c r="AQ930" s="32">
        <v>1</v>
      </c>
      <c r="AR930" s="32">
        <v>1</v>
      </c>
      <c r="AS930" s="33"/>
      <c r="AT930" s="32">
        <v>0</v>
      </c>
      <c r="AU930" s="26">
        <f t="shared" si="292"/>
        <v>-1</v>
      </c>
      <c r="AV930" s="32">
        <v>1</v>
      </c>
      <c r="AW930" s="32">
        <v>0</v>
      </c>
      <c r="AX930" s="32">
        <v>0</v>
      </c>
      <c r="AY930" s="19">
        <v>0</v>
      </c>
      <c r="AZ930" s="32">
        <v>0</v>
      </c>
      <c r="BA930" s="32">
        <v>0</v>
      </c>
      <c r="BB930" s="32">
        <v>0</v>
      </c>
      <c r="BC930" s="32">
        <v>0</v>
      </c>
      <c r="BD930" s="28"/>
      <c r="BE930" s="33"/>
      <c r="BF930" s="34" t="s">
        <v>2494</v>
      </c>
      <c r="BG930" s="33"/>
      <c r="BH930" s="33"/>
      <c r="BI930" s="32">
        <v>1</v>
      </c>
      <c r="BJ930" s="32">
        <v>1</v>
      </c>
      <c r="BK930" s="33"/>
      <c r="BL930" s="33"/>
      <c r="BM930" s="33"/>
      <c r="BN930" s="33"/>
      <c r="BO930" s="33"/>
    </row>
    <row r="931" spans="1:256" ht="395" hidden="1" x14ac:dyDescent="0.2">
      <c r="A931" s="29" t="s">
        <v>186</v>
      </c>
      <c r="B931" s="30"/>
      <c r="C931" s="97" t="s">
        <v>2523</v>
      </c>
      <c r="D931" s="31" t="s">
        <v>270</v>
      </c>
      <c r="E931" s="31" t="s">
        <v>92</v>
      </c>
      <c r="F931" s="32">
        <v>1</v>
      </c>
      <c r="G931" s="32">
        <v>0</v>
      </c>
      <c r="H931" s="19">
        <v>0</v>
      </c>
      <c r="I931" s="20"/>
      <c r="J931" s="34" t="s">
        <v>2490</v>
      </c>
      <c r="K931" s="35"/>
      <c r="L931" s="34" t="s">
        <v>2496</v>
      </c>
      <c r="M931" s="36" t="s">
        <v>2244</v>
      </c>
      <c r="N931" s="24">
        <f t="shared" si="290"/>
        <v>1997</v>
      </c>
      <c r="O931" s="37">
        <v>35628</v>
      </c>
      <c r="P931" s="37">
        <v>36466</v>
      </c>
      <c r="Q931" s="36" t="s">
        <v>75</v>
      </c>
      <c r="R931" s="36" t="s">
        <v>75</v>
      </c>
      <c r="S931" s="36" t="s">
        <v>75</v>
      </c>
      <c r="T931" s="36" t="s">
        <v>75</v>
      </c>
      <c r="U931" s="36" t="s">
        <v>75</v>
      </c>
      <c r="V931" s="32">
        <v>1</v>
      </c>
      <c r="W931" s="19">
        <f t="shared" si="282"/>
        <v>0</v>
      </c>
      <c r="X931" s="19">
        <f t="shared" si="283"/>
        <v>0</v>
      </c>
      <c r="Y931" s="19">
        <f t="shared" si="284"/>
        <v>0</v>
      </c>
      <c r="Z931" s="96">
        <v>-1</v>
      </c>
      <c r="AA931" s="96">
        <v>-2</v>
      </c>
      <c r="AB931" s="32">
        <v>1</v>
      </c>
      <c r="AC931" s="32">
        <v>1</v>
      </c>
      <c r="AD931" s="32">
        <v>0</v>
      </c>
      <c r="AE931" s="32">
        <v>0</v>
      </c>
      <c r="AF931" s="32">
        <v>1</v>
      </c>
      <c r="AG931" s="32">
        <v>1</v>
      </c>
      <c r="AH931" s="32">
        <v>1</v>
      </c>
      <c r="AI931" s="32">
        <v>1</v>
      </c>
      <c r="AJ931" s="31" t="s">
        <v>96</v>
      </c>
      <c r="AK931" s="31" t="s">
        <v>97</v>
      </c>
      <c r="AL931" s="34" t="s">
        <v>2493</v>
      </c>
      <c r="AM931" s="19">
        <f t="shared" si="291"/>
        <v>3</v>
      </c>
      <c r="AN931" s="32">
        <v>1</v>
      </c>
      <c r="AO931" s="32">
        <v>1</v>
      </c>
      <c r="AP931" s="32">
        <v>1</v>
      </c>
      <c r="AQ931" s="32">
        <v>1</v>
      </c>
      <c r="AR931" s="32">
        <v>1</v>
      </c>
      <c r="AS931" s="33"/>
      <c r="AT931" s="32">
        <v>0</v>
      </c>
      <c r="AU931" s="26">
        <f t="shared" si="292"/>
        <v>-1</v>
      </c>
      <c r="AV931" s="32">
        <v>1</v>
      </c>
      <c r="AW931" s="32">
        <v>0</v>
      </c>
      <c r="AX931" s="32">
        <v>0</v>
      </c>
      <c r="AY931" s="19">
        <v>0</v>
      </c>
      <c r="AZ931" s="32">
        <v>0</v>
      </c>
      <c r="BA931" s="32">
        <v>0</v>
      </c>
      <c r="BB931" s="32">
        <v>0</v>
      </c>
      <c r="BC931" s="32">
        <v>0</v>
      </c>
      <c r="BD931" s="28"/>
      <c r="BE931" s="33"/>
      <c r="BF931" s="34" t="s">
        <v>2494</v>
      </c>
      <c r="BG931" s="33"/>
      <c r="BH931" s="33"/>
      <c r="BI931" s="32">
        <v>1</v>
      </c>
      <c r="BJ931" s="32">
        <v>1</v>
      </c>
      <c r="BK931" s="33"/>
      <c r="BL931" s="33"/>
      <c r="BM931" s="33"/>
      <c r="BN931" s="33"/>
      <c r="BO931" s="33"/>
    </row>
    <row r="932" spans="1:256" ht="395" hidden="1" x14ac:dyDescent="0.2">
      <c r="A932" s="543" t="s">
        <v>186</v>
      </c>
      <c r="B932" s="550"/>
      <c r="C932" s="557" t="s">
        <v>2524</v>
      </c>
      <c r="D932" s="566" t="s">
        <v>270</v>
      </c>
      <c r="E932" s="565" t="s">
        <v>92</v>
      </c>
      <c r="F932" s="32">
        <v>1</v>
      </c>
      <c r="G932" s="572">
        <v>0</v>
      </c>
      <c r="H932" s="451">
        <v>0</v>
      </c>
      <c r="I932" s="473"/>
      <c r="J932" s="584" t="s">
        <v>2490</v>
      </c>
      <c r="K932" s="592"/>
      <c r="L932" s="584" t="s">
        <v>2496</v>
      </c>
      <c r="M932" s="609" t="s">
        <v>2244</v>
      </c>
      <c r="N932" s="450">
        <f t="shared" si="290"/>
        <v>1997</v>
      </c>
      <c r="O932" s="617">
        <v>35628</v>
      </c>
      <c r="P932" s="617">
        <v>36466</v>
      </c>
      <c r="Q932" s="609" t="s">
        <v>75</v>
      </c>
      <c r="R932" s="609" t="s">
        <v>75</v>
      </c>
      <c r="S932" s="609" t="s">
        <v>75</v>
      </c>
      <c r="T932" s="609" t="s">
        <v>75</v>
      </c>
      <c r="U932" s="609" t="s">
        <v>75</v>
      </c>
      <c r="V932" s="32">
        <v>1</v>
      </c>
      <c r="W932" s="19">
        <f t="shared" si="282"/>
        <v>0</v>
      </c>
      <c r="X932" s="19">
        <f t="shared" si="283"/>
        <v>0</v>
      </c>
      <c r="Y932" s="19">
        <f t="shared" si="284"/>
        <v>0</v>
      </c>
      <c r="Z932" s="96">
        <v>-1</v>
      </c>
      <c r="AA932" s="96">
        <v>-2</v>
      </c>
      <c r="AB932" s="572">
        <v>1</v>
      </c>
      <c r="AC932" s="572">
        <v>1</v>
      </c>
      <c r="AD932" s="572">
        <v>0</v>
      </c>
      <c r="AE932" s="572">
        <v>0</v>
      </c>
      <c r="AF932" s="572">
        <v>1</v>
      </c>
      <c r="AG932" s="577">
        <v>1</v>
      </c>
      <c r="AH932" s="572">
        <v>1</v>
      </c>
      <c r="AI932" s="577">
        <v>1</v>
      </c>
      <c r="AJ932" s="565" t="s">
        <v>96</v>
      </c>
      <c r="AK932" s="565" t="s">
        <v>97</v>
      </c>
      <c r="AL932" s="584" t="s">
        <v>2493</v>
      </c>
      <c r="AM932" s="451">
        <f t="shared" si="291"/>
        <v>3</v>
      </c>
      <c r="AN932" s="572">
        <v>1</v>
      </c>
      <c r="AO932" s="572">
        <v>1</v>
      </c>
      <c r="AP932" s="572">
        <v>1</v>
      </c>
      <c r="AQ932" s="572">
        <v>1</v>
      </c>
      <c r="AR932" s="572">
        <v>1</v>
      </c>
      <c r="AS932" s="579"/>
      <c r="AT932" s="572">
        <v>0</v>
      </c>
      <c r="AU932" s="453">
        <f t="shared" si="292"/>
        <v>-1</v>
      </c>
      <c r="AV932" s="572">
        <v>1</v>
      </c>
      <c r="AW932" s="572">
        <v>0</v>
      </c>
      <c r="AX932" s="572">
        <v>0</v>
      </c>
      <c r="AY932" s="451">
        <v>0</v>
      </c>
      <c r="AZ932" s="572">
        <v>0</v>
      </c>
      <c r="BA932" s="572">
        <v>0</v>
      </c>
      <c r="BB932" s="572">
        <v>0</v>
      </c>
      <c r="BC932" s="572">
        <v>0</v>
      </c>
      <c r="BD932" s="454"/>
      <c r="BE932" s="579"/>
      <c r="BF932" s="584" t="s">
        <v>2494</v>
      </c>
      <c r="BG932" s="579"/>
      <c r="BH932" s="579"/>
      <c r="BI932" s="572">
        <v>1</v>
      </c>
      <c r="BJ932" s="572">
        <v>1</v>
      </c>
      <c r="BK932" s="579"/>
      <c r="BL932" s="579"/>
      <c r="BM932" s="579"/>
      <c r="BN932" s="579"/>
      <c r="BO932" s="579"/>
      <c r="BP932" s="370"/>
      <c r="BQ932" s="370"/>
      <c r="BR932" s="370"/>
      <c r="BS932" s="370"/>
      <c r="BT932" s="370"/>
      <c r="BU932" s="370"/>
      <c r="BV932" s="370"/>
      <c r="BW932" s="370"/>
      <c r="BX932" s="370"/>
      <c r="BY932" s="370"/>
      <c r="BZ932" s="370"/>
      <c r="CA932" s="370"/>
      <c r="CB932" s="370"/>
      <c r="CC932" s="370"/>
      <c r="CD932" s="370"/>
      <c r="CE932" s="370"/>
      <c r="CF932" s="370"/>
      <c r="CG932" s="370"/>
      <c r="CH932" s="370"/>
      <c r="CI932" s="370"/>
      <c r="CJ932" s="370"/>
      <c r="CK932" s="370"/>
      <c r="CL932" s="370"/>
      <c r="CM932" s="370"/>
      <c r="CN932" s="370"/>
      <c r="CO932" s="370"/>
      <c r="CP932" s="370"/>
      <c r="CQ932" s="370"/>
      <c r="CR932" s="370"/>
      <c r="CS932" s="370"/>
      <c r="CT932" s="370"/>
      <c r="CU932" s="370"/>
      <c r="CV932" s="370"/>
      <c r="CW932" s="370"/>
      <c r="CX932" s="370"/>
      <c r="CY932" s="370"/>
      <c r="CZ932" s="370"/>
      <c r="DA932" s="370"/>
      <c r="DB932" s="370"/>
      <c r="DC932" s="370"/>
      <c r="DD932" s="370"/>
      <c r="DE932" s="370"/>
      <c r="DF932" s="370"/>
      <c r="DG932" s="370"/>
      <c r="DH932" s="370"/>
      <c r="DI932" s="370"/>
      <c r="DJ932" s="370"/>
      <c r="DK932" s="370"/>
      <c r="DL932" s="370"/>
      <c r="DM932" s="370"/>
      <c r="DN932" s="370"/>
      <c r="DO932" s="370"/>
      <c r="DP932" s="370"/>
      <c r="DQ932" s="370"/>
      <c r="DR932" s="370"/>
      <c r="DS932" s="370"/>
      <c r="DT932" s="370"/>
      <c r="DU932" s="370"/>
      <c r="DV932" s="370"/>
      <c r="DW932" s="370"/>
      <c r="DX932" s="370"/>
      <c r="DY932" s="370"/>
      <c r="DZ932" s="370"/>
      <c r="EA932" s="370"/>
      <c r="EB932" s="370"/>
      <c r="EC932" s="370"/>
      <c r="ED932" s="370"/>
      <c r="EE932" s="370"/>
      <c r="EF932" s="370"/>
      <c r="EG932" s="370"/>
      <c r="EH932" s="370"/>
      <c r="EI932" s="370"/>
      <c r="EJ932" s="370"/>
      <c r="EK932" s="370"/>
      <c r="EL932" s="370"/>
      <c r="EM932" s="370"/>
      <c r="EN932" s="370"/>
      <c r="EO932" s="370"/>
      <c r="EP932" s="370"/>
      <c r="EQ932" s="370"/>
      <c r="ER932" s="370"/>
      <c r="ES932" s="370"/>
      <c r="ET932" s="370"/>
      <c r="EU932" s="370"/>
      <c r="EV932" s="370"/>
      <c r="EW932" s="370"/>
      <c r="EX932" s="370"/>
      <c r="EY932" s="370"/>
      <c r="EZ932" s="370"/>
      <c r="FA932" s="370"/>
      <c r="FB932" s="370"/>
      <c r="FC932" s="370"/>
      <c r="FD932" s="370"/>
      <c r="FE932" s="370"/>
      <c r="FF932" s="370"/>
      <c r="FG932" s="370"/>
      <c r="FH932" s="370"/>
      <c r="FI932" s="370"/>
      <c r="FJ932" s="370"/>
      <c r="FK932" s="370"/>
      <c r="FL932" s="370"/>
      <c r="FM932" s="370"/>
      <c r="FN932" s="370"/>
      <c r="FO932" s="370"/>
      <c r="FP932" s="370"/>
      <c r="FQ932" s="370"/>
      <c r="FR932" s="370"/>
      <c r="FS932" s="370"/>
      <c r="FT932" s="370"/>
      <c r="FU932" s="370"/>
      <c r="FV932" s="370"/>
      <c r="FW932" s="370"/>
      <c r="FX932" s="370"/>
      <c r="FY932" s="370"/>
      <c r="FZ932" s="370"/>
      <c r="GA932" s="370"/>
      <c r="GB932" s="370"/>
      <c r="GC932" s="370"/>
      <c r="GD932" s="370"/>
      <c r="GE932" s="370"/>
      <c r="GF932" s="370"/>
      <c r="GG932" s="370"/>
      <c r="GH932" s="370"/>
      <c r="GI932" s="370"/>
      <c r="GJ932" s="370"/>
      <c r="GK932" s="370"/>
      <c r="GL932" s="370"/>
      <c r="GM932" s="370"/>
      <c r="GN932" s="370"/>
      <c r="GO932" s="370"/>
      <c r="GP932" s="370"/>
      <c r="GQ932" s="370"/>
      <c r="GR932" s="370"/>
      <c r="GS932" s="370"/>
      <c r="GT932" s="370"/>
      <c r="GU932" s="370"/>
      <c r="GV932" s="370"/>
      <c r="GW932" s="370"/>
      <c r="GX932" s="370"/>
      <c r="GY932" s="370"/>
      <c r="GZ932" s="370"/>
      <c r="HA932" s="370"/>
      <c r="HB932" s="370"/>
      <c r="HC932" s="370"/>
      <c r="HD932" s="370"/>
      <c r="HE932" s="370"/>
      <c r="HF932" s="370"/>
      <c r="HG932" s="370"/>
      <c r="HH932" s="370"/>
      <c r="HI932" s="370"/>
      <c r="HJ932" s="370"/>
      <c r="HK932" s="370"/>
      <c r="HL932" s="370"/>
      <c r="HM932" s="370"/>
      <c r="HN932" s="370"/>
      <c r="HO932" s="370"/>
      <c r="HP932" s="370"/>
      <c r="HQ932" s="370"/>
      <c r="HR932" s="370"/>
      <c r="HS932" s="370"/>
      <c r="HT932" s="370"/>
      <c r="HU932" s="370"/>
      <c r="HV932" s="370"/>
      <c r="HW932" s="370"/>
      <c r="HX932" s="370"/>
      <c r="HY932" s="370"/>
      <c r="HZ932" s="370"/>
      <c r="IA932" s="370"/>
      <c r="IB932" s="370"/>
      <c r="IC932" s="370"/>
      <c r="ID932" s="370"/>
      <c r="IE932" s="370"/>
      <c r="IF932" s="370"/>
      <c r="IG932" s="370"/>
      <c r="IH932" s="370"/>
      <c r="II932" s="370"/>
      <c r="IJ932" s="370"/>
      <c r="IK932" s="370"/>
      <c r="IL932" s="370"/>
      <c r="IM932" s="370"/>
      <c r="IN932" s="370"/>
      <c r="IO932" s="370"/>
      <c r="IP932" s="370"/>
      <c r="IQ932" s="370"/>
      <c r="IR932" s="370"/>
      <c r="IS932" s="370"/>
      <c r="IT932" s="370"/>
      <c r="IU932" s="370"/>
      <c r="IV932" s="370"/>
    </row>
    <row r="933" spans="1:256" ht="80" hidden="1" x14ac:dyDescent="0.2">
      <c r="A933" s="457" t="s">
        <v>112</v>
      </c>
      <c r="B933" s="477"/>
      <c r="C933" s="486" t="s">
        <v>541</v>
      </c>
      <c r="D933" s="399" t="s">
        <v>529</v>
      </c>
      <c r="E933" s="459" t="s">
        <v>92</v>
      </c>
      <c r="F933" s="19">
        <v>1</v>
      </c>
      <c r="G933" s="451">
        <v>0</v>
      </c>
      <c r="H933" s="451">
        <v>0</v>
      </c>
      <c r="I933" s="473"/>
      <c r="J933" s="464" t="s">
        <v>530</v>
      </c>
      <c r="K933" s="482"/>
      <c r="L933" s="464" t="s">
        <v>532</v>
      </c>
      <c r="M933" s="483"/>
      <c r="N933" s="450">
        <f t="shared" si="290"/>
        <v>2008</v>
      </c>
      <c r="O933" s="483">
        <v>39765</v>
      </c>
      <c r="P933" s="483">
        <v>40633</v>
      </c>
      <c r="Q933" s="483">
        <v>39826</v>
      </c>
      <c r="R933" s="475" t="s">
        <v>75</v>
      </c>
      <c r="S933" s="475" t="s">
        <v>75</v>
      </c>
      <c r="T933" s="475" t="s">
        <v>75</v>
      </c>
      <c r="U933" s="475" t="s">
        <v>75</v>
      </c>
      <c r="V933" s="19">
        <v>1</v>
      </c>
      <c r="W933" s="19">
        <f t="shared" si="282"/>
        <v>1</v>
      </c>
      <c r="X933" s="19">
        <f t="shared" si="283"/>
        <v>0</v>
      </c>
      <c r="Y933" s="19">
        <f t="shared" si="284"/>
        <v>0</v>
      </c>
      <c r="Z933" s="19">
        <v>-1</v>
      </c>
      <c r="AA933" s="19">
        <v>-2</v>
      </c>
      <c r="AB933" s="451">
        <v>0</v>
      </c>
      <c r="AC933" s="451">
        <v>0</v>
      </c>
      <c r="AD933" s="451">
        <v>0</v>
      </c>
      <c r="AE933" s="451">
        <v>1</v>
      </c>
      <c r="AF933" s="451">
        <v>1</v>
      </c>
      <c r="AG933" s="478">
        <v>1</v>
      </c>
      <c r="AH933" s="451">
        <v>1</v>
      </c>
      <c r="AI933" s="478">
        <v>1</v>
      </c>
      <c r="AJ933" s="459" t="s">
        <v>533</v>
      </c>
      <c r="AK933" s="459" t="s">
        <v>97</v>
      </c>
      <c r="AL933" s="464" t="s">
        <v>534</v>
      </c>
      <c r="AM933" s="451">
        <f t="shared" si="291"/>
        <v>2</v>
      </c>
      <c r="AN933" s="451">
        <v>0</v>
      </c>
      <c r="AO933" s="451">
        <v>1</v>
      </c>
      <c r="AP933" s="451">
        <v>0</v>
      </c>
      <c r="AQ933" s="451">
        <v>-1</v>
      </c>
      <c r="AR933" s="451">
        <v>1</v>
      </c>
      <c r="AS933" s="451">
        <v>0</v>
      </c>
      <c r="AT933" s="451">
        <v>0</v>
      </c>
      <c r="AU933" s="453">
        <f t="shared" si="292"/>
        <v>-1</v>
      </c>
      <c r="AV933" s="451">
        <v>1</v>
      </c>
      <c r="AW933" s="451">
        <v>0</v>
      </c>
      <c r="AX933" s="453">
        <v>0</v>
      </c>
      <c r="AY933" s="451">
        <v>0</v>
      </c>
      <c r="AZ933" s="451">
        <v>0</v>
      </c>
      <c r="BA933" s="451">
        <v>0</v>
      </c>
      <c r="BB933" s="451">
        <v>0</v>
      </c>
      <c r="BC933" s="451">
        <v>0</v>
      </c>
      <c r="BD933" s="454"/>
      <c r="BE933" s="473"/>
      <c r="BF933" s="473"/>
      <c r="BG933" s="473"/>
      <c r="BH933" s="473"/>
      <c r="BI933" s="473"/>
      <c r="BJ933" s="451">
        <v>-2</v>
      </c>
      <c r="BK933" s="473"/>
      <c r="BL933" s="473"/>
      <c r="BM933" s="473"/>
      <c r="BN933" s="473"/>
      <c r="BO933" s="473"/>
      <c r="BP933" s="370"/>
      <c r="BQ933" s="370"/>
      <c r="BR933" s="370"/>
      <c r="BS933" s="370"/>
      <c r="BT933" s="370"/>
      <c r="BU933" s="370"/>
      <c r="BV933" s="370"/>
      <c r="BW933" s="370"/>
      <c r="BX933" s="370"/>
      <c r="BY933" s="370"/>
      <c r="BZ933" s="370"/>
      <c r="CA933" s="370"/>
      <c r="CB933" s="370"/>
      <c r="CC933" s="370"/>
      <c r="CD933" s="370"/>
      <c r="CE933" s="370"/>
      <c r="CF933" s="370"/>
      <c r="CG933" s="370"/>
      <c r="CH933" s="370"/>
      <c r="CI933" s="370"/>
      <c r="CJ933" s="370"/>
      <c r="CK933" s="370"/>
      <c r="CL933" s="370"/>
      <c r="CM933" s="370"/>
      <c r="CN933" s="370"/>
      <c r="CO933" s="370"/>
      <c r="CP933" s="370"/>
      <c r="CQ933" s="370"/>
      <c r="CR933" s="370"/>
      <c r="CS933" s="370"/>
      <c r="CT933" s="370"/>
      <c r="CU933" s="370"/>
      <c r="CV933" s="370"/>
      <c r="CW933" s="370"/>
      <c r="CX933" s="370"/>
      <c r="CY933" s="370"/>
      <c r="CZ933" s="370"/>
      <c r="DA933" s="370"/>
      <c r="DB933" s="370"/>
      <c r="DC933" s="370"/>
      <c r="DD933" s="370"/>
      <c r="DE933" s="370"/>
      <c r="DF933" s="370"/>
      <c r="DG933" s="370"/>
      <c r="DH933" s="370"/>
      <c r="DI933" s="370"/>
      <c r="DJ933" s="370"/>
      <c r="DK933" s="370"/>
      <c r="DL933" s="370"/>
      <c r="DM933" s="370"/>
      <c r="DN933" s="370"/>
      <c r="DO933" s="370"/>
      <c r="DP933" s="370"/>
      <c r="DQ933" s="370"/>
      <c r="DR933" s="370"/>
      <c r="DS933" s="370"/>
      <c r="DT933" s="370"/>
      <c r="DU933" s="370"/>
      <c r="DV933" s="370"/>
      <c r="DW933" s="370"/>
      <c r="DX933" s="370"/>
      <c r="DY933" s="370"/>
      <c r="DZ933" s="370"/>
      <c r="EA933" s="370"/>
      <c r="EB933" s="370"/>
      <c r="EC933" s="370"/>
      <c r="ED933" s="370"/>
      <c r="EE933" s="370"/>
      <c r="EF933" s="370"/>
      <c r="EG933" s="370"/>
      <c r="EH933" s="370"/>
      <c r="EI933" s="370"/>
      <c r="EJ933" s="370"/>
      <c r="EK933" s="370"/>
      <c r="EL933" s="370"/>
      <c r="EM933" s="370"/>
      <c r="EN933" s="370"/>
      <c r="EO933" s="370"/>
      <c r="EP933" s="370"/>
      <c r="EQ933" s="370"/>
      <c r="ER933" s="370"/>
      <c r="ES933" s="370"/>
      <c r="ET933" s="370"/>
      <c r="EU933" s="370"/>
      <c r="EV933" s="370"/>
      <c r="EW933" s="370"/>
      <c r="EX933" s="370"/>
      <c r="EY933" s="370"/>
      <c r="EZ933" s="370"/>
      <c r="FA933" s="370"/>
      <c r="FB933" s="370"/>
      <c r="FC933" s="370"/>
      <c r="FD933" s="370"/>
      <c r="FE933" s="370"/>
      <c r="FF933" s="370"/>
      <c r="FG933" s="370"/>
      <c r="FH933" s="370"/>
      <c r="FI933" s="370"/>
      <c r="FJ933" s="370"/>
      <c r="FK933" s="370"/>
      <c r="FL933" s="370"/>
      <c r="FM933" s="370"/>
      <c r="FN933" s="370"/>
      <c r="FO933" s="370"/>
      <c r="FP933" s="370"/>
      <c r="FQ933" s="370"/>
      <c r="FR933" s="370"/>
      <c r="FS933" s="370"/>
      <c r="FT933" s="370"/>
      <c r="FU933" s="370"/>
      <c r="FV933" s="370"/>
      <c r="FW933" s="370"/>
      <c r="FX933" s="370"/>
      <c r="FY933" s="370"/>
      <c r="FZ933" s="370"/>
      <c r="GA933" s="370"/>
      <c r="GB933" s="370"/>
      <c r="GC933" s="370"/>
      <c r="GD933" s="370"/>
      <c r="GE933" s="370"/>
      <c r="GF933" s="370"/>
      <c r="GG933" s="370"/>
      <c r="GH933" s="370"/>
      <c r="GI933" s="370"/>
      <c r="GJ933" s="370"/>
      <c r="GK933" s="370"/>
      <c r="GL933" s="370"/>
      <c r="GM933" s="370"/>
      <c r="GN933" s="370"/>
      <c r="GO933" s="370"/>
      <c r="GP933" s="370"/>
      <c r="GQ933" s="370"/>
      <c r="GR933" s="370"/>
      <c r="GS933" s="370"/>
      <c r="GT933" s="370"/>
      <c r="GU933" s="370"/>
      <c r="GV933" s="370"/>
      <c r="GW933" s="370"/>
      <c r="GX933" s="370"/>
      <c r="GY933" s="370"/>
      <c r="GZ933" s="370"/>
      <c r="HA933" s="370"/>
      <c r="HB933" s="370"/>
      <c r="HC933" s="370"/>
      <c r="HD933" s="370"/>
      <c r="HE933" s="370"/>
      <c r="HF933" s="370"/>
      <c r="HG933" s="370"/>
      <c r="HH933" s="370"/>
      <c r="HI933" s="370"/>
      <c r="HJ933" s="370"/>
      <c r="HK933" s="370"/>
      <c r="HL933" s="370"/>
      <c r="HM933" s="370"/>
      <c r="HN933" s="370"/>
      <c r="HO933" s="370"/>
      <c r="HP933" s="370"/>
      <c r="HQ933" s="370"/>
      <c r="HR933" s="370"/>
      <c r="HS933" s="370"/>
      <c r="HT933" s="370"/>
      <c r="HU933" s="370"/>
      <c r="HV933" s="370"/>
      <c r="HW933" s="370"/>
      <c r="HX933" s="370"/>
      <c r="HY933" s="370"/>
      <c r="HZ933" s="370"/>
      <c r="IA933" s="370"/>
      <c r="IB933" s="370"/>
      <c r="IC933" s="370"/>
      <c r="ID933" s="370"/>
      <c r="IE933" s="370"/>
      <c r="IF933" s="370"/>
      <c r="IG933" s="370"/>
      <c r="IH933" s="370"/>
      <c r="II933" s="370"/>
      <c r="IJ933" s="370"/>
      <c r="IK933" s="370"/>
      <c r="IL933" s="370"/>
      <c r="IM933" s="370"/>
      <c r="IN933" s="370"/>
      <c r="IO933" s="370"/>
      <c r="IP933" s="370"/>
      <c r="IQ933" s="370"/>
      <c r="IR933" s="370"/>
      <c r="IS933" s="370"/>
      <c r="IT933" s="370"/>
      <c r="IU933" s="370"/>
      <c r="IV933" s="370"/>
    </row>
    <row r="934" spans="1:256" ht="48" hidden="1" x14ac:dyDescent="0.2">
      <c r="A934" s="457" t="s">
        <v>78</v>
      </c>
      <c r="B934" s="477"/>
      <c r="C934" s="486" t="s">
        <v>2247</v>
      </c>
      <c r="D934" s="399" t="s">
        <v>409</v>
      </c>
      <c r="E934" s="459" t="s">
        <v>324</v>
      </c>
      <c r="F934" s="19">
        <v>1</v>
      </c>
      <c r="G934" s="451">
        <v>0</v>
      </c>
      <c r="H934" s="451">
        <v>0</v>
      </c>
      <c r="I934" s="473"/>
      <c r="J934" s="479"/>
      <c r="K934" s="481" t="s">
        <v>2248</v>
      </c>
      <c r="L934" s="473"/>
      <c r="M934" s="475" t="s">
        <v>2249</v>
      </c>
      <c r="N934" s="450">
        <f t="shared" si="290"/>
        <v>1997</v>
      </c>
      <c r="O934" s="475" t="s">
        <v>75</v>
      </c>
      <c r="P934" s="475" t="s">
        <v>75</v>
      </c>
      <c r="Q934" s="483">
        <v>35489</v>
      </c>
      <c r="R934" s="483">
        <v>34827</v>
      </c>
      <c r="S934" s="475" t="s">
        <v>75</v>
      </c>
      <c r="T934" s="650">
        <v>35538</v>
      </c>
      <c r="U934" s="475" t="s">
        <v>75</v>
      </c>
      <c r="V934" s="26">
        <v>1</v>
      </c>
      <c r="W934" s="19">
        <f t="shared" si="282"/>
        <v>1</v>
      </c>
      <c r="X934" s="19">
        <f t="shared" si="283"/>
        <v>1</v>
      </c>
      <c r="Y934" s="19">
        <f t="shared" si="284"/>
        <v>1</v>
      </c>
      <c r="Z934" s="26">
        <v>0</v>
      </c>
      <c r="AA934" s="19">
        <v>-1</v>
      </c>
      <c r="AB934" s="453">
        <v>0</v>
      </c>
      <c r="AC934" s="453">
        <v>0</v>
      </c>
      <c r="AD934" s="453">
        <v>1</v>
      </c>
      <c r="AE934" s="453">
        <v>0</v>
      </c>
      <c r="AF934" s="453">
        <v>0</v>
      </c>
      <c r="AG934" s="478">
        <v>0</v>
      </c>
      <c r="AH934" s="453">
        <v>-1</v>
      </c>
      <c r="AI934" s="628">
        <v>0</v>
      </c>
      <c r="AJ934" s="459" t="s">
        <v>97</v>
      </c>
      <c r="AK934" s="459" t="s">
        <v>77</v>
      </c>
      <c r="AL934" s="464" t="s">
        <v>2250</v>
      </c>
      <c r="AM934" s="451">
        <v>1</v>
      </c>
      <c r="AN934" s="451">
        <v>1</v>
      </c>
      <c r="AO934" s="451">
        <v>0</v>
      </c>
      <c r="AP934" s="451">
        <v>1</v>
      </c>
      <c r="AQ934" s="451">
        <v>1</v>
      </c>
      <c r="AR934" s="451">
        <v>1</v>
      </c>
      <c r="AS934" s="451">
        <v>0</v>
      </c>
      <c r="AT934" s="451">
        <v>-2</v>
      </c>
      <c r="AU934" s="453">
        <v>-3</v>
      </c>
      <c r="AV934" s="451">
        <v>0</v>
      </c>
      <c r="AW934" s="451">
        <v>0</v>
      </c>
      <c r="AX934" s="451">
        <v>0</v>
      </c>
      <c r="AY934" s="451">
        <v>0</v>
      </c>
      <c r="AZ934" s="451">
        <v>1</v>
      </c>
      <c r="BA934" s="451">
        <v>1</v>
      </c>
      <c r="BB934" s="451">
        <v>1</v>
      </c>
      <c r="BC934" s="451">
        <v>1</v>
      </c>
      <c r="BD934" s="454"/>
      <c r="BE934" s="473"/>
      <c r="BF934" s="453"/>
      <c r="BG934" s="453"/>
      <c r="BH934" s="453"/>
      <c r="BI934" s="473"/>
      <c r="BJ934" s="453">
        <v>-1</v>
      </c>
      <c r="BK934" s="453"/>
      <c r="BL934" s="453"/>
      <c r="BM934" s="453"/>
      <c r="BN934" s="473"/>
      <c r="BO934" s="473"/>
      <c r="BP934" s="370"/>
      <c r="BQ934" s="370"/>
      <c r="BR934" s="370"/>
      <c r="BS934" s="370"/>
      <c r="BT934" s="370"/>
      <c r="BU934" s="370"/>
      <c r="BV934" s="370"/>
      <c r="BW934" s="370"/>
      <c r="BX934" s="370"/>
      <c r="BY934" s="370"/>
      <c r="BZ934" s="370"/>
      <c r="CA934" s="370"/>
      <c r="CB934" s="370"/>
      <c r="CC934" s="370"/>
      <c r="CD934" s="370"/>
      <c r="CE934" s="370"/>
      <c r="CF934" s="370"/>
      <c r="CG934" s="370"/>
      <c r="CH934" s="370"/>
      <c r="CI934" s="370"/>
      <c r="CJ934" s="370"/>
      <c r="CK934" s="370"/>
      <c r="CL934" s="370"/>
      <c r="CM934" s="370"/>
      <c r="CN934" s="370"/>
      <c r="CO934" s="370"/>
      <c r="CP934" s="370"/>
      <c r="CQ934" s="370"/>
      <c r="CR934" s="370"/>
      <c r="CS934" s="370"/>
      <c r="CT934" s="370"/>
      <c r="CU934" s="370"/>
      <c r="CV934" s="370"/>
      <c r="CW934" s="370"/>
      <c r="CX934" s="370"/>
      <c r="CY934" s="370"/>
      <c r="CZ934" s="370"/>
      <c r="DA934" s="370"/>
      <c r="DB934" s="370"/>
      <c r="DC934" s="370"/>
      <c r="DD934" s="370"/>
      <c r="DE934" s="370"/>
      <c r="DF934" s="370"/>
      <c r="DG934" s="370"/>
      <c r="DH934" s="370"/>
      <c r="DI934" s="370"/>
      <c r="DJ934" s="370"/>
      <c r="DK934" s="370"/>
      <c r="DL934" s="370"/>
      <c r="DM934" s="370"/>
      <c r="DN934" s="370"/>
      <c r="DO934" s="370"/>
      <c r="DP934" s="370"/>
      <c r="DQ934" s="370"/>
      <c r="DR934" s="370"/>
      <c r="DS934" s="370"/>
      <c r="DT934" s="370"/>
      <c r="DU934" s="370"/>
      <c r="DV934" s="370"/>
      <c r="DW934" s="370"/>
      <c r="DX934" s="370"/>
      <c r="DY934" s="370"/>
      <c r="DZ934" s="370"/>
      <c r="EA934" s="370"/>
      <c r="EB934" s="370"/>
      <c r="EC934" s="370"/>
      <c r="ED934" s="370"/>
      <c r="EE934" s="370"/>
      <c r="EF934" s="370"/>
      <c r="EG934" s="370"/>
      <c r="EH934" s="370"/>
      <c r="EI934" s="370"/>
      <c r="EJ934" s="370"/>
      <c r="EK934" s="370"/>
      <c r="EL934" s="370"/>
      <c r="EM934" s="370"/>
      <c r="EN934" s="370"/>
      <c r="EO934" s="370"/>
      <c r="EP934" s="370"/>
      <c r="EQ934" s="370"/>
      <c r="ER934" s="370"/>
      <c r="ES934" s="370"/>
      <c r="ET934" s="370"/>
      <c r="EU934" s="370"/>
      <c r="EV934" s="370"/>
      <c r="EW934" s="370"/>
      <c r="EX934" s="370"/>
      <c r="EY934" s="370"/>
      <c r="EZ934" s="370"/>
      <c r="FA934" s="370"/>
      <c r="FB934" s="370"/>
      <c r="FC934" s="370"/>
      <c r="FD934" s="370"/>
      <c r="FE934" s="370"/>
      <c r="FF934" s="370"/>
      <c r="FG934" s="370"/>
      <c r="FH934" s="370"/>
      <c r="FI934" s="370"/>
      <c r="FJ934" s="370"/>
      <c r="FK934" s="370"/>
      <c r="FL934" s="370"/>
      <c r="FM934" s="370"/>
      <c r="FN934" s="370"/>
      <c r="FO934" s="370"/>
      <c r="FP934" s="370"/>
      <c r="FQ934" s="370"/>
      <c r="FR934" s="370"/>
      <c r="FS934" s="370"/>
      <c r="FT934" s="370"/>
      <c r="FU934" s="370"/>
      <c r="FV934" s="370"/>
      <c r="FW934" s="370"/>
      <c r="FX934" s="370"/>
      <c r="FY934" s="370"/>
      <c r="FZ934" s="370"/>
      <c r="GA934" s="370"/>
      <c r="GB934" s="370"/>
      <c r="GC934" s="370"/>
      <c r="GD934" s="370"/>
      <c r="GE934" s="370"/>
      <c r="GF934" s="370"/>
      <c r="GG934" s="370"/>
      <c r="GH934" s="370"/>
      <c r="GI934" s="370"/>
      <c r="GJ934" s="370"/>
      <c r="GK934" s="370"/>
      <c r="GL934" s="370"/>
      <c r="GM934" s="370"/>
      <c r="GN934" s="370"/>
      <c r="GO934" s="370"/>
      <c r="GP934" s="370"/>
      <c r="GQ934" s="370"/>
      <c r="GR934" s="370"/>
      <c r="GS934" s="370"/>
      <c r="GT934" s="370"/>
      <c r="GU934" s="370"/>
      <c r="GV934" s="370"/>
      <c r="GW934" s="370"/>
      <c r="GX934" s="370"/>
      <c r="GY934" s="370"/>
      <c r="GZ934" s="370"/>
      <c r="HA934" s="370"/>
      <c r="HB934" s="370"/>
      <c r="HC934" s="370"/>
      <c r="HD934" s="370"/>
      <c r="HE934" s="370"/>
      <c r="HF934" s="370"/>
      <c r="HG934" s="370"/>
      <c r="HH934" s="370"/>
      <c r="HI934" s="370"/>
      <c r="HJ934" s="370"/>
      <c r="HK934" s="370"/>
      <c r="HL934" s="370"/>
      <c r="HM934" s="370"/>
      <c r="HN934" s="370"/>
      <c r="HO934" s="370"/>
      <c r="HP934" s="370"/>
      <c r="HQ934" s="370"/>
      <c r="HR934" s="370"/>
      <c r="HS934" s="370"/>
      <c r="HT934" s="370"/>
      <c r="HU934" s="370"/>
      <c r="HV934" s="370"/>
      <c r="HW934" s="370"/>
      <c r="HX934" s="370"/>
      <c r="HY934" s="370"/>
      <c r="HZ934" s="370"/>
      <c r="IA934" s="370"/>
      <c r="IB934" s="370"/>
      <c r="IC934" s="370"/>
      <c r="ID934" s="370"/>
      <c r="IE934" s="370"/>
      <c r="IF934" s="370"/>
      <c r="IG934" s="370"/>
      <c r="IH934" s="370"/>
      <c r="II934" s="370"/>
      <c r="IJ934" s="370"/>
      <c r="IK934" s="370"/>
      <c r="IL934" s="370"/>
      <c r="IM934" s="370"/>
      <c r="IN934" s="370"/>
      <c r="IO934" s="370"/>
      <c r="IP934" s="370"/>
      <c r="IQ934" s="370"/>
      <c r="IR934" s="370"/>
      <c r="IS934" s="370"/>
      <c r="IT934" s="370"/>
      <c r="IU934" s="370"/>
      <c r="IV934" s="370"/>
    </row>
    <row r="935" spans="1:256" ht="395" hidden="1" x14ac:dyDescent="0.2">
      <c r="A935" s="543" t="s">
        <v>186</v>
      </c>
      <c r="B935" s="550"/>
      <c r="C935" s="557" t="s">
        <v>2623</v>
      </c>
      <c r="D935" s="566" t="s">
        <v>270</v>
      </c>
      <c r="E935" s="565" t="s">
        <v>92</v>
      </c>
      <c r="F935" s="32">
        <v>1</v>
      </c>
      <c r="G935" s="572">
        <v>0</v>
      </c>
      <c r="H935" s="451">
        <v>0</v>
      </c>
      <c r="I935" s="473"/>
      <c r="J935" s="584" t="s">
        <v>2490</v>
      </c>
      <c r="K935" s="592"/>
      <c r="L935" s="584" t="s">
        <v>2496</v>
      </c>
      <c r="M935" s="609" t="s">
        <v>2244</v>
      </c>
      <c r="N935" s="450">
        <f t="shared" si="290"/>
        <v>1999</v>
      </c>
      <c r="O935" s="617">
        <v>36453</v>
      </c>
      <c r="P935" s="617">
        <v>36466</v>
      </c>
      <c r="Q935" s="609" t="s">
        <v>75</v>
      </c>
      <c r="R935" s="609" t="s">
        <v>75</v>
      </c>
      <c r="S935" s="609" t="s">
        <v>75</v>
      </c>
      <c r="T935" s="609" t="s">
        <v>75</v>
      </c>
      <c r="U935" s="609" t="s">
        <v>75</v>
      </c>
      <c r="V935" s="32">
        <v>1</v>
      </c>
      <c r="W935" s="19">
        <f t="shared" si="282"/>
        <v>0</v>
      </c>
      <c r="X935" s="19">
        <f t="shared" si="283"/>
        <v>0</v>
      </c>
      <c r="Y935" s="19">
        <f t="shared" si="284"/>
        <v>0</v>
      </c>
      <c r="Z935" s="96">
        <v>-1</v>
      </c>
      <c r="AA935" s="96">
        <v>-2</v>
      </c>
      <c r="AB935" s="572">
        <v>1</v>
      </c>
      <c r="AC935" s="572">
        <v>1</v>
      </c>
      <c r="AD935" s="572">
        <v>0</v>
      </c>
      <c r="AE935" s="572">
        <v>0</v>
      </c>
      <c r="AF935" s="572">
        <v>1</v>
      </c>
      <c r="AG935" s="577">
        <v>1</v>
      </c>
      <c r="AH935" s="572">
        <v>1</v>
      </c>
      <c r="AI935" s="577">
        <v>1</v>
      </c>
      <c r="AJ935" s="565" t="s">
        <v>96</v>
      </c>
      <c r="AK935" s="565" t="s">
        <v>97</v>
      </c>
      <c r="AL935" s="584" t="s">
        <v>2493</v>
      </c>
      <c r="AM935" s="451">
        <f t="shared" ref="AM935:AM942" si="293">IF(AND(AN935=1,AO935=1),3,IF(AND(AN935=1,OR(AO935=0,AO935=-1)),1,IF(AND(OR(AN935=0,AN935=-1),AO935=1),2,IF(AND(AN935=0,AN935=-1),OR(AO935=0,AO935=-1),4))))</f>
        <v>3</v>
      </c>
      <c r="AN935" s="572">
        <v>1</v>
      </c>
      <c r="AO935" s="572">
        <v>1</v>
      </c>
      <c r="AP935" s="572">
        <v>1</v>
      </c>
      <c r="AQ935" s="572">
        <v>1</v>
      </c>
      <c r="AR935" s="572">
        <v>1</v>
      </c>
      <c r="AS935" s="579"/>
      <c r="AT935" s="572">
        <v>0</v>
      </c>
      <c r="AU935" s="453">
        <f t="shared" ref="AU935:AU942" si="294">IF(BA935&lt;1,-1)</f>
        <v>-1</v>
      </c>
      <c r="AV935" s="572">
        <v>1</v>
      </c>
      <c r="AW935" s="572">
        <v>0</v>
      </c>
      <c r="AX935" s="572">
        <v>0</v>
      </c>
      <c r="AY935" s="451">
        <v>0</v>
      </c>
      <c r="AZ935" s="572">
        <v>0</v>
      </c>
      <c r="BA935" s="572">
        <v>0</v>
      </c>
      <c r="BB935" s="572">
        <v>0</v>
      </c>
      <c r="BC935" s="572">
        <v>0</v>
      </c>
      <c r="BD935" s="454"/>
      <c r="BE935" s="579"/>
      <c r="BF935" s="584" t="s">
        <v>2494</v>
      </c>
      <c r="BG935" s="579"/>
      <c r="BH935" s="579"/>
      <c r="BI935" s="572">
        <v>1</v>
      </c>
      <c r="BJ935" s="572">
        <v>1</v>
      </c>
      <c r="BK935" s="579"/>
      <c r="BL935" s="579"/>
      <c r="BM935" s="579"/>
      <c r="BN935" s="579"/>
      <c r="BO935" s="579"/>
      <c r="BP935" s="370"/>
      <c r="BQ935" s="370"/>
      <c r="BR935" s="370"/>
      <c r="BS935" s="370"/>
      <c r="BT935" s="370"/>
      <c r="BU935" s="370"/>
      <c r="BV935" s="370"/>
      <c r="BW935" s="370"/>
      <c r="BX935" s="370"/>
      <c r="BY935" s="370"/>
      <c r="BZ935" s="370"/>
      <c r="CA935" s="370"/>
      <c r="CB935" s="370"/>
      <c r="CC935" s="370"/>
      <c r="CD935" s="370"/>
      <c r="CE935" s="370"/>
      <c r="CF935" s="370"/>
      <c r="CG935" s="370"/>
      <c r="CH935" s="370"/>
      <c r="CI935" s="370"/>
      <c r="CJ935" s="370"/>
      <c r="CK935" s="370"/>
      <c r="CL935" s="370"/>
      <c r="CM935" s="370"/>
      <c r="CN935" s="370"/>
      <c r="CO935" s="370"/>
      <c r="CP935" s="370"/>
      <c r="CQ935" s="370"/>
      <c r="CR935" s="370"/>
      <c r="CS935" s="370"/>
      <c r="CT935" s="370"/>
      <c r="CU935" s="370"/>
      <c r="CV935" s="370"/>
      <c r="CW935" s="370"/>
      <c r="CX935" s="370"/>
      <c r="CY935" s="370"/>
      <c r="CZ935" s="370"/>
      <c r="DA935" s="370"/>
      <c r="DB935" s="370"/>
      <c r="DC935" s="370"/>
      <c r="DD935" s="370"/>
      <c r="DE935" s="370"/>
      <c r="DF935" s="370"/>
      <c r="DG935" s="370"/>
      <c r="DH935" s="370"/>
      <c r="DI935" s="370"/>
      <c r="DJ935" s="370"/>
      <c r="DK935" s="370"/>
      <c r="DL935" s="370"/>
      <c r="DM935" s="370"/>
      <c r="DN935" s="370"/>
      <c r="DO935" s="370"/>
      <c r="DP935" s="370"/>
      <c r="DQ935" s="370"/>
      <c r="DR935" s="370"/>
      <c r="DS935" s="370"/>
      <c r="DT935" s="370"/>
      <c r="DU935" s="370"/>
      <c r="DV935" s="370"/>
      <c r="DW935" s="370"/>
      <c r="DX935" s="370"/>
      <c r="DY935" s="370"/>
      <c r="DZ935" s="370"/>
      <c r="EA935" s="370"/>
      <c r="EB935" s="370"/>
      <c r="EC935" s="370"/>
      <c r="ED935" s="370"/>
      <c r="EE935" s="370"/>
      <c r="EF935" s="370"/>
      <c r="EG935" s="370"/>
      <c r="EH935" s="370"/>
      <c r="EI935" s="370"/>
      <c r="EJ935" s="370"/>
      <c r="EK935" s="370"/>
      <c r="EL935" s="370"/>
      <c r="EM935" s="370"/>
      <c r="EN935" s="370"/>
      <c r="EO935" s="370"/>
      <c r="EP935" s="370"/>
      <c r="EQ935" s="370"/>
      <c r="ER935" s="370"/>
      <c r="ES935" s="370"/>
      <c r="ET935" s="370"/>
      <c r="EU935" s="370"/>
      <c r="EV935" s="370"/>
      <c r="EW935" s="370"/>
      <c r="EX935" s="370"/>
      <c r="EY935" s="370"/>
      <c r="EZ935" s="370"/>
      <c r="FA935" s="370"/>
      <c r="FB935" s="370"/>
      <c r="FC935" s="370"/>
      <c r="FD935" s="370"/>
      <c r="FE935" s="370"/>
      <c r="FF935" s="370"/>
      <c r="FG935" s="370"/>
      <c r="FH935" s="370"/>
      <c r="FI935" s="370"/>
      <c r="FJ935" s="370"/>
      <c r="FK935" s="370"/>
      <c r="FL935" s="370"/>
      <c r="FM935" s="370"/>
      <c r="FN935" s="370"/>
      <c r="FO935" s="370"/>
      <c r="FP935" s="370"/>
      <c r="FQ935" s="370"/>
      <c r="FR935" s="370"/>
      <c r="FS935" s="370"/>
      <c r="FT935" s="370"/>
      <c r="FU935" s="370"/>
      <c r="FV935" s="370"/>
      <c r="FW935" s="370"/>
      <c r="FX935" s="370"/>
      <c r="FY935" s="370"/>
      <c r="FZ935" s="370"/>
      <c r="GA935" s="370"/>
      <c r="GB935" s="370"/>
      <c r="GC935" s="370"/>
      <c r="GD935" s="370"/>
      <c r="GE935" s="370"/>
      <c r="GF935" s="370"/>
      <c r="GG935" s="370"/>
      <c r="GH935" s="370"/>
      <c r="GI935" s="370"/>
      <c r="GJ935" s="370"/>
      <c r="GK935" s="370"/>
      <c r="GL935" s="370"/>
      <c r="GM935" s="370"/>
      <c r="GN935" s="370"/>
      <c r="GO935" s="370"/>
      <c r="GP935" s="370"/>
      <c r="GQ935" s="370"/>
      <c r="GR935" s="370"/>
      <c r="GS935" s="370"/>
      <c r="GT935" s="370"/>
      <c r="GU935" s="370"/>
      <c r="GV935" s="370"/>
      <c r="GW935" s="370"/>
      <c r="GX935" s="370"/>
      <c r="GY935" s="370"/>
      <c r="GZ935" s="370"/>
      <c r="HA935" s="370"/>
      <c r="HB935" s="370"/>
      <c r="HC935" s="370"/>
      <c r="HD935" s="370"/>
      <c r="HE935" s="370"/>
      <c r="HF935" s="370"/>
      <c r="HG935" s="370"/>
      <c r="HH935" s="370"/>
      <c r="HI935" s="370"/>
      <c r="HJ935" s="370"/>
      <c r="HK935" s="370"/>
      <c r="HL935" s="370"/>
      <c r="HM935" s="370"/>
      <c r="HN935" s="370"/>
      <c r="HO935" s="370"/>
      <c r="HP935" s="370"/>
      <c r="HQ935" s="370"/>
      <c r="HR935" s="370"/>
      <c r="HS935" s="370"/>
      <c r="HT935" s="370"/>
      <c r="HU935" s="370"/>
      <c r="HV935" s="370"/>
      <c r="HW935" s="370"/>
      <c r="HX935" s="370"/>
      <c r="HY935" s="370"/>
      <c r="HZ935" s="370"/>
      <c r="IA935" s="370"/>
      <c r="IB935" s="370"/>
      <c r="IC935" s="370"/>
      <c r="ID935" s="370"/>
      <c r="IE935" s="370"/>
      <c r="IF935" s="370"/>
      <c r="IG935" s="370"/>
      <c r="IH935" s="370"/>
      <c r="II935" s="370"/>
      <c r="IJ935" s="370"/>
      <c r="IK935" s="370"/>
      <c r="IL935" s="370"/>
      <c r="IM935" s="370"/>
      <c r="IN935" s="370"/>
      <c r="IO935" s="370"/>
      <c r="IP935" s="370"/>
      <c r="IQ935" s="370"/>
      <c r="IR935" s="370"/>
      <c r="IS935" s="370"/>
      <c r="IT935" s="370"/>
      <c r="IU935" s="370"/>
      <c r="IV935" s="370"/>
    </row>
    <row r="936" spans="1:256" ht="16" hidden="1" x14ac:dyDescent="0.2">
      <c r="A936" s="457" t="s">
        <v>112</v>
      </c>
      <c r="B936" s="477"/>
      <c r="C936" s="486" t="s">
        <v>473</v>
      </c>
      <c r="D936" s="399" t="s">
        <v>117</v>
      </c>
      <c r="E936" s="459" t="s">
        <v>324</v>
      </c>
      <c r="F936" s="19">
        <v>1</v>
      </c>
      <c r="G936" s="451">
        <v>1</v>
      </c>
      <c r="H936" s="451">
        <v>0</v>
      </c>
      <c r="I936" s="473"/>
      <c r="J936" s="464" t="s">
        <v>118</v>
      </c>
      <c r="K936" s="482"/>
      <c r="L936" s="608" t="s">
        <v>142</v>
      </c>
      <c r="M936" s="483"/>
      <c r="N936" s="450">
        <f t="shared" si="290"/>
        <v>2005</v>
      </c>
      <c r="O936" s="483">
        <v>38380</v>
      </c>
      <c r="P936" s="475" t="s">
        <v>75</v>
      </c>
      <c r="Q936" s="475" t="s">
        <v>75</v>
      </c>
      <c r="R936" s="475" t="s">
        <v>75</v>
      </c>
      <c r="S936" s="475" t="s">
        <v>75</v>
      </c>
      <c r="T936" s="475" t="s">
        <v>75</v>
      </c>
      <c r="U936" s="475" t="s">
        <v>75</v>
      </c>
      <c r="V936" s="19">
        <v>1</v>
      </c>
      <c r="W936" s="19">
        <f t="shared" si="282"/>
        <v>0</v>
      </c>
      <c r="X936" s="19">
        <f t="shared" si="283"/>
        <v>0</v>
      </c>
      <c r="Y936" s="19">
        <f t="shared" si="284"/>
        <v>0</v>
      </c>
      <c r="Z936" s="19">
        <v>-1</v>
      </c>
      <c r="AA936" s="19">
        <v>-2</v>
      </c>
      <c r="AB936" s="451">
        <v>1</v>
      </c>
      <c r="AC936" s="451">
        <v>1</v>
      </c>
      <c r="AD936" s="451">
        <v>0</v>
      </c>
      <c r="AE936" s="451">
        <v>0</v>
      </c>
      <c r="AF936" s="451">
        <v>1</v>
      </c>
      <c r="AG936" s="478">
        <v>0</v>
      </c>
      <c r="AH936" s="453">
        <v>-1</v>
      </c>
      <c r="AI936" s="478">
        <v>0</v>
      </c>
      <c r="AJ936" s="459" t="s">
        <v>120</v>
      </c>
      <c r="AK936" s="459" t="s">
        <v>77</v>
      </c>
      <c r="AL936" s="464" t="s">
        <v>474</v>
      </c>
      <c r="AM936" s="451">
        <f t="shared" si="293"/>
        <v>3</v>
      </c>
      <c r="AN936" s="451">
        <v>1</v>
      </c>
      <c r="AO936" s="451">
        <v>1</v>
      </c>
      <c r="AP936" s="451">
        <v>-1</v>
      </c>
      <c r="AQ936" s="451">
        <v>-1</v>
      </c>
      <c r="AR936" s="451">
        <v>-1</v>
      </c>
      <c r="AS936" s="451">
        <v>0</v>
      </c>
      <c r="AT936" s="451">
        <v>0</v>
      </c>
      <c r="AU936" s="453">
        <f t="shared" si="294"/>
        <v>-1</v>
      </c>
      <c r="AV936" s="451">
        <v>0</v>
      </c>
      <c r="AW936" s="451">
        <v>0</v>
      </c>
      <c r="AX936" s="451">
        <v>0</v>
      </c>
      <c r="AY936" s="451">
        <v>0</v>
      </c>
      <c r="AZ936" s="451">
        <v>-1</v>
      </c>
      <c r="BA936" s="451">
        <v>0</v>
      </c>
      <c r="BB936" s="451">
        <v>0</v>
      </c>
      <c r="BC936" s="451">
        <v>0</v>
      </c>
      <c r="BD936" s="454"/>
      <c r="BE936" s="473"/>
      <c r="BF936" s="399" t="s">
        <v>475</v>
      </c>
      <c r="BG936" s="399" t="s">
        <v>475</v>
      </c>
      <c r="BH936" s="473"/>
      <c r="BI936" s="473"/>
      <c r="BJ936" s="451">
        <v>1</v>
      </c>
      <c r="BK936" s="473"/>
      <c r="BL936" s="473"/>
      <c r="BM936" s="473"/>
      <c r="BN936" s="473"/>
      <c r="BO936" s="473"/>
      <c r="BP936" s="370"/>
      <c r="BQ936" s="370"/>
      <c r="BR936" s="370"/>
      <c r="BS936" s="370"/>
      <c r="BT936" s="370"/>
      <c r="BU936" s="370"/>
      <c r="BV936" s="370"/>
      <c r="BW936" s="370"/>
      <c r="BX936" s="370"/>
      <c r="BY936" s="370"/>
      <c r="BZ936" s="370"/>
      <c r="CA936" s="370"/>
      <c r="CB936" s="370"/>
      <c r="CC936" s="370"/>
      <c r="CD936" s="370"/>
      <c r="CE936" s="370"/>
      <c r="CF936" s="370"/>
      <c r="CG936" s="370"/>
      <c r="CH936" s="370"/>
      <c r="CI936" s="370"/>
      <c r="CJ936" s="370"/>
      <c r="CK936" s="370"/>
      <c r="CL936" s="370"/>
      <c r="CM936" s="370"/>
      <c r="CN936" s="370"/>
      <c r="CO936" s="370"/>
      <c r="CP936" s="370"/>
      <c r="CQ936" s="370"/>
      <c r="CR936" s="370"/>
      <c r="CS936" s="370"/>
      <c r="CT936" s="370"/>
      <c r="CU936" s="370"/>
      <c r="CV936" s="370"/>
      <c r="CW936" s="370"/>
      <c r="CX936" s="370"/>
      <c r="CY936" s="370"/>
      <c r="CZ936" s="370"/>
      <c r="DA936" s="370"/>
      <c r="DB936" s="370"/>
      <c r="DC936" s="370"/>
      <c r="DD936" s="370"/>
      <c r="DE936" s="370"/>
      <c r="DF936" s="370"/>
      <c r="DG936" s="370"/>
      <c r="DH936" s="370"/>
      <c r="DI936" s="370"/>
      <c r="DJ936" s="370"/>
      <c r="DK936" s="370"/>
      <c r="DL936" s="370"/>
      <c r="DM936" s="370"/>
      <c r="DN936" s="370"/>
      <c r="DO936" s="370"/>
      <c r="DP936" s="370"/>
      <c r="DQ936" s="370"/>
      <c r="DR936" s="370"/>
      <c r="DS936" s="370"/>
      <c r="DT936" s="370"/>
      <c r="DU936" s="370"/>
      <c r="DV936" s="370"/>
      <c r="DW936" s="370"/>
      <c r="DX936" s="370"/>
      <c r="DY936" s="370"/>
      <c r="DZ936" s="370"/>
      <c r="EA936" s="370"/>
      <c r="EB936" s="370"/>
      <c r="EC936" s="370"/>
      <c r="ED936" s="370"/>
      <c r="EE936" s="370"/>
      <c r="EF936" s="370"/>
      <c r="EG936" s="370"/>
      <c r="EH936" s="370"/>
      <c r="EI936" s="370"/>
      <c r="EJ936" s="370"/>
      <c r="EK936" s="370"/>
      <c r="EL936" s="370"/>
      <c r="EM936" s="370"/>
      <c r="EN936" s="370"/>
      <c r="EO936" s="370"/>
      <c r="EP936" s="370"/>
      <c r="EQ936" s="370"/>
      <c r="ER936" s="370"/>
      <c r="ES936" s="370"/>
      <c r="ET936" s="370"/>
      <c r="EU936" s="370"/>
      <c r="EV936" s="370"/>
      <c r="EW936" s="370"/>
      <c r="EX936" s="370"/>
      <c r="EY936" s="370"/>
      <c r="EZ936" s="370"/>
      <c r="FA936" s="370"/>
      <c r="FB936" s="370"/>
      <c r="FC936" s="370"/>
      <c r="FD936" s="370"/>
      <c r="FE936" s="370"/>
      <c r="FF936" s="370"/>
      <c r="FG936" s="370"/>
      <c r="FH936" s="370"/>
      <c r="FI936" s="370"/>
      <c r="FJ936" s="370"/>
      <c r="FK936" s="370"/>
      <c r="FL936" s="370"/>
      <c r="FM936" s="370"/>
      <c r="FN936" s="370"/>
      <c r="FO936" s="370"/>
      <c r="FP936" s="370"/>
      <c r="FQ936" s="370"/>
      <c r="FR936" s="370"/>
      <c r="FS936" s="370"/>
      <c r="FT936" s="370"/>
      <c r="FU936" s="370"/>
      <c r="FV936" s="370"/>
      <c r="FW936" s="370"/>
      <c r="FX936" s="370"/>
      <c r="FY936" s="370"/>
      <c r="FZ936" s="370"/>
      <c r="GA936" s="370"/>
      <c r="GB936" s="370"/>
      <c r="GC936" s="370"/>
      <c r="GD936" s="370"/>
      <c r="GE936" s="370"/>
      <c r="GF936" s="370"/>
      <c r="GG936" s="370"/>
      <c r="GH936" s="370"/>
      <c r="GI936" s="370"/>
      <c r="GJ936" s="370"/>
      <c r="GK936" s="370"/>
      <c r="GL936" s="370"/>
      <c r="GM936" s="370"/>
      <c r="GN936" s="370"/>
      <c r="GO936" s="370"/>
      <c r="GP936" s="370"/>
      <c r="GQ936" s="370"/>
      <c r="GR936" s="370"/>
      <c r="GS936" s="370"/>
      <c r="GT936" s="370"/>
      <c r="GU936" s="370"/>
      <c r="GV936" s="370"/>
      <c r="GW936" s="370"/>
      <c r="GX936" s="370"/>
      <c r="GY936" s="370"/>
      <c r="GZ936" s="370"/>
      <c r="HA936" s="370"/>
      <c r="HB936" s="370"/>
      <c r="HC936" s="370"/>
      <c r="HD936" s="370"/>
      <c r="HE936" s="370"/>
      <c r="HF936" s="370"/>
      <c r="HG936" s="370"/>
      <c r="HH936" s="370"/>
      <c r="HI936" s="370"/>
      <c r="HJ936" s="370"/>
      <c r="HK936" s="370"/>
      <c r="HL936" s="370"/>
      <c r="HM936" s="370"/>
      <c r="HN936" s="370"/>
      <c r="HO936" s="370"/>
      <c r="HP936" s="370"/>
      <c r="HQ936" s="370"/>
      <c r="HR936" s="370"/>
      <c r="HS936" s="370"/>
      <c r="HT936" s="370"/>
      <c r="HU936" s="370"/>
      <c r="HV936" s="370"/>
      <c r="HW936" s="370"/>
      <c r="HX936" s="370"/>
      <c r="HY936" s="370"/>
      <c r="HZ936" s="370"/>
      <c r="IA936" s="370"/>
      <c r="IB936" s="370"/>
      <c r="IC936" s="370"/>
      <c r="ID936" s="370"/>
      <c r="IE936" s="370"/>
      <c r="IF936" s="370"/>
      <c r="IG936" s="370"/>
      <c r="IH936" s="370"/>
      <c r="II936" s="370"/>
      <c r="IJ936" s="370"/>
      <c r="IK936" s="370"/>
      <c r="IL936" s="370"/>
      <c r="IM936" s="370"/>
      <c r="IN936" s="370"/>
      <c r="IO936" s="370"/>
      <c r="IP936" s="370"/>
      <c r="IQ936" s="370"/>
      <c r="IR936" s="370"/>
      <c r="IS936" s="370"/>
      <c r="IT936" s="370"/>
      <c r="IU936" s="370"/>
      <c r="IV936" s="370"/>
    </row>
    <row r="937" spans="1:256" ht="80" hidden="1" x14ac:dyDescent="0.2">
      <c r="A937" s="543" t="s">
        <v>248</v>
      </c>
      <c r="B937" s="550"/>
      <c r="C937" s="557" t="s">
        <v>455</v>
      </c>
      <c r="D937" s="566" t="s">
        <v>117</v>
      </c>
      <c r="E937" s="565" t="s">
        <v>92</v>
      </c>
      <c r="F937" s="32">
        <v>1</v>
      </c>
      <c r="G937" s="572">
        <v>0</v>
      </c>
      <c r="H937" s="572">
        <v>0</v>
      </c>
      <c r="I937" s="579"/>
      <c r="J937" s="584" t="s">
        <v>451</v>
      </c>
      <c r="K937" s="593" t="s">
        <v>146</v>
      </c>
      <c r="L937" s="566" t="s">
        <v>438</v>
      </c>
      <c r="M937" s="609" t="s">
        <v>452</v>
      </c>
      <c r="N937" s="450">
        <f t="shared" si="290"/>
        <v>2008</v>
      </c>
      <c r="O937" s="617">
        <v>39662</v>
      </c>
      <c r="P937" s="617">
        <v>39662</v>
      </c>
      <c r="Q937" s="609" t="s">
        <v>75</v>
      </c>
      <c r="R937" s="609" t="s">
        <v>75</v>
      </c>
      <c r="S937" s="609" t="s">
        <v>75</v>
      </c>
      <c r="T937" s="609" t="s">
        <v>75</v>
      </c>
      <c r="U937" s="609" t="s">
        <v>75</v>
      </c>
      <c r="V937" s="32">
        <v>1</v>
      </c>
      <c r="W937" s="19">
        <f t="shared" si="282"/>
        <v>0</v>
      </c>
      <c r="X937" s="19">
        <f t="shared" si="283"/>
        <v>0</v>
      </c>
      <c r="Y937" s="19">
        <f t="shared" si="284"/>
        <v>0</v>
      </c>
      <c r="Z937" s="31" t="s">
        <v>75</v>
      </c>
      <c r="AA937" s="31" t="s">
        <v>75</v>
      </c>
      <c r="AB937" s="572">
        <v>0</v>
      </c>
      <c r="AC937" s="572">
        <v>0</v>
      </c>
      <c r="AD937" s="572">
        <v>0</v>
      </c>
      <c r="AE937" s="572">
        <v>1</v>
      </c>
      <c r="AF937" s="572">
        <v>0</v>
      </c>
      <c r="AG937" s="577">
        <v>0</v>
      </c>
      <c r="AH937" s="572">
        <v>1</v>
      </c>
      <c r="AI937" s="577">
        <v>0</v>
      </c>
      <c r="AJ937" s="565" t="s">
        <v>120</v>
      </c>
      <c r="AK937" s="565" t="s">
        <v>97</v>
      </c>
      <c r="AL937" s="584" t="s">
        <v>440</v>
      </c>
      <c r="AM937" s="451">
        <f t="shared" si="293"/>
        <v>3</v>
      </c>
      <c r="AN937" s="572">
        <v>1</v>
      </c>
      <c r="AO937" s="572">
        <v>1</v>
      </c>
      <c r="AP937" s="572">
        <v>1</v>
      </c>
      <c r="AQ937" s="572">
        <v>1</v>
      </c>
      <c r="AR937" s="572">
        <v>1</v>
      </c>
      <c r="AS937" s="572">
        <v>0</v>
      </c>
      <c r="AT937" s="572">
        <v>0</v>
      </c>
      <c r="AU937" s="453">
        <f t="shared" si="294"/>
        <v>-1</v>
      </c>
      <c r="AV937" s="572">
        <v>0</v>
      </c>
      <c r="AW937" s="572">
        <v>0</v>
      </c>
      <c r="AX937" s="572">
        <v>0</v>
      </c>
      <c r="AY937" s="451">
        <v>0</v>
      </c>
      <c r="AZ937" s="451">
        <v>0</v>
      </c>
      <c r="BA937" s="572">
        <v>0</v>
      </c>
      <c r="BB937" s="451">
        <v>0</v>
      </c>
      <c r="BC937" s="572">
        <v>0</v>
      </c>
      <c r="BD937" s="454"/>
      <c r="BE937" s="579"/>
      <c r="BF937" s="579"/>
      <c r="BG937" s="579"/>
      <c r="BH937" s="566" t="s">
        <v>441</v>
      </c>
      <c r="BI937" s="566" t="s">
        <v>442</v>
      </c>
      <c r="BJ937" s="572">
        <v>1</v>
      </c>
      <c r="BK937" s="579"/>
      <c r="BL937" s="579"/>
      <c r="BM937" s="579"/>
      <c r="BN937" s="579"/>
      <c r="BO937" s="579"/>
      <c r="BP937" s="370"/>
      <c r="BQ937" s="370"/>
      <c r="BR937" s="370"/>
      <c r="BS937" s="370"/>
      <c r="BT937" s="370"/>
      <c r="BU937" s="370"/>
      <c r="BV937" s="370"/>
      <c r="BW937" s="370"/>
      <c r="BX937" s="370"/>
      <c r="BY937" s="370"/>
      <c r="BZ937" s="370"/>
      <c r="CA937" s="370"/>
      <c r="CB937" s="370"/>
      <c r="CC937" s="370"/>
      <c r="CD937" s="370"/>
      <c r="CE937" s="370"/>
      <c r="CF937" s="370"/>
      <c r="CG937" s="370"/>
      <c r="CH937" s="370"/>
      <c r="CI937" s="370"/>
      <c r="CJ937" s="370"/>
      <c r="CK937" s="370"/>
      <c r="CL937" s="370"/>
      <c r="CM937" s="370"/>
      <c r="CN937" s="370"/>
      <c r="CO937" s="370"/>
      <c r="CP937" s="370"/>
      <c r="CQ937" s="370"/>
      <c r="CR937" s="370"/>
      <c r="CS937" s="370"/>
      <c r="CT937" s="370"/>
      <c r="CU937" s="370"/>
      <c r="CV937" s="370"/>
      <c r="CW937" s="370"/>
      <c r="CX937" s="370"/>
      <c r="CY937" s="370"/>
      <c r="CZ937" s="370"/>
      <c r="DA937" s="370"/>
      <c r="DB937" s="370"/>
      <c r="DC937" s="370"/>
      <c r="DD937" s="370"/>
      <c r="DE937" s="370"/>
      <c r="DF937" s="370"/>
      <c r="DG937" s="370"/>
      <c r="DH937" s="370"/>
      <c r="DI937" s="370"/>
      <c r="DJ937" s="370"/>
      <c r="DK937" s="370"/>
      <c r="DL937" s="370"/>
      <c r="DM937" s="370"/>
      <c r="DN937" s="370"/>
      <c r="DO937" s="370"/>
      <c r="DP937" s="370"/>
      <c r="DQ937" s="370"/>
      <c r="DR937" s="370"/>
      <c r="DS937" s="370"/>
      <c r="DT937" s="370"/>
      <c r="DU937" s="370"/>
      <c r="DV937" s="370"/>
      <c r="DW937" s="370"/>
      <c r="DX937" s="370"/>
      <c r="DY937" s="370"/>
      <c r="DZ937" s="370"/>
      <c r="EA937" s="370"/>
      <c r="EB937" s="370"/>
      <c r="EC937" s="370"/>
      <c r="ED937" s="370"/>
      <c r="EE937" s="370"/>
      <c r="EF937" s="370"/>
      <c r="EG937" s="370"/>
      <c r="EH937" s="370"/>
      <c r="EI937" s="370"/>
      <c r="EJ937" s="370"/>
      <c r="EK937" s="370"/>
      <c r="EL937" s="370"/>
      <c r="EM937" s="370"/>
      <c r="EN937" s="370"/>
      <c r="EO937" s="370"/>
      <c r="EP937" s="370"/>
      <c r="EQ937" s="370"/>
      <c r="ER937" s="370"/>
      <c r="ES937" s="370"/>
      <c r="ET937" s="370"/>
      <c r="EU937" s="370"/>
      <c r="EV937" s="370"/>
      <c r="EW937" s="370"/>
      <c r="EX937" s="370"/>
      <c r="EY937" s="370"/>
      <c r="EZ937" s="370"/>
      <c r="FA937" s="370"/>
      <c r="FB937" s="370"/>
      <c r="FC937" s="370"/>
      <c r="FD937" s="370"/>
      <c r="FE937" s="370"/>
      <c r="FF937" s="370"/>
      <c r="FG937" s="370"/>
      <c r="FH937" s="370"/>
      <c r="FI937" s="370"/>
      <c r="FJ937" s="370"/>
      <c r="FK937" s="370"/>
      <c r="FL937" s="370"/>
      <c r="FM937" s="370"/>
      <c r="FN937" s="370"/>
      <c r="FO937" s="370"/>
      <c r="FP937" s="370"/>
      <c r="FQ937" s="370"/>
      <c r="FR937" s="370"/>
      <c r="FS937" s="370"/>
      <c r="FT937" s="370"/>
      <c r="FU937" s="370"/>
      <c r="FV937" s="370"/>
      <c r="FW937" s="370"/>
      <c r="FX937" s="370"/>
      <c r="FY937" s="370"/>
      <c r="FZ937" s="370"/>
      <c r="GA937" s="370"/>
      <c r="GB937" s="370"/>
      <c r="GC937" s="370"/>
      <c r="GD937" s="370"/>
      <c r="GE937" s="370"/>
      <c r="GF937" s="370"/>
      <c r="GG937" s="370"/>
      <c r="GH937" s="370"/>
      <c r="GI937" s="370"/>
      <c r="GJ937" s="370"/>
      <c r="GK937" s="370"/>
      <c r="GL937" s="370"/>
      <c r="GM937" s="370"/>
      <c r="GN937" s="370"/>
      <c r="GO937" s="370"/>
      <c r="GP937" s="370"/>
      <c r="GQ937" s="370"/>
      <c r="GR937" s="370"/>
      <c r="GS937" s="370"/>
      <c r="GT937" s="370"/>
      <c r="GU937" s="370"/>
      <c r="GV937" s="370"/>
      <c r="GW937" s="370"/>
      <c r="GX937" s="370"/>
      <c r="GY937" s="370"/>
      <c r="GZ937" s="370"/>
      <c r="HA937" s="370"/>
      <c r="HB937" s="370"/>
      <c r="HC937" s="370"/>
      <c r="HD937" s="370"/>
      <c r="HE937" s="370"/>
      <c r="HF937" s="370"/>
      <c r="HG937" s="370"/>
      <c r="HH937" s="370"/>
      <c r="HI937" s="370"/>
      <c r="HJ937" s="370"/>
      <c r="HK937" s="370"/>
      <c r="HL937" s="370"/>
      <c r="HM937" s="370"/>
      <c r="HN937" s="370"/>
      <c r="HO937" s="370"/>
      <c r="HP937" s="370"/>
      <c r="HQ937" s="370"/>
      <c r="HR937" s="370"/>
      <c r="HS937" s="370"/>
      <c r="HT937" s="370"/>
      <c r="HU937" s="370"/>
      <c r="HV937" s="370"/>
      <c r="HW937" s="370"/>
      <c r="HX937" s="370"/>
      <c r="HY937" s="370"/>
      <c r="HZ937" s="370"/>
      <c r="IA937" s="370"/>
      <c r="IB937" s="370"/>
      <c r="IC937" s="370"/>
      <c r="ID937" s="370"/>
      <c r="IE937" s="370"/>
      <c r="IF937" s="370"/>
      <c r="IG937" s="370"/>
      <c r="IH937" s="370"/>
      <c r="II937" s="370"/>
      <c r="IJ937" s="370"/>
      <c r="IK937" s="370"/>
      <c r="IL937" s="370"/>
      <c r="IM937" s="370"/>
      <c r="IN937" s="370"/>
      <c r="IO937" s="370"/>
      <c r="IP937" s="370"/>
      <c r="IQ937" s="370"/>
      <c r="IR937" s="370"/>
      <c r="IS937" s="370"/>
      <c r="IT937" s="370"/>
      <c r="IU937" s="370"/>
      <c r="IV937" s="370"/>
    </row>
    <row r="938" spans="1:256" ht="80" hidden="1" x14ac:dyDescent="0.2">
      <c r="A938" s="543" t="s">
        <v>248</v>
      </c>
      <c r="B938" s="550"/>
      <c r="C938" s="557" t="s">
        <v>456</v>
      </c>
      <c r="D938" s="566" t="s">
        <v>117</v>
      </c>
      <c r="E938" s="565" t="s">
        <v>92</v>
      </c>
      <c r="F938" s="32">
        <v>1</v>
      </c>
      <c r="G938" s="572">
        <v>0</v>
      </c>
      <c r="H938" s="572">
        <v>0</v>
      </c>
      <c r="I938" s="579"/>
      <c r="J938" s="584" t="s">
        <v>451</v>
      </c>
      <c r="K938" s="593" t="s">
        <v>146</v>
      </c>
      <c r="L938" s="566" t="s">
        <v>438</v>
      </c>
      <c r="M938" s="609" t="s">
        <v>452</v>
      </c>
      <c r="N938" s="450">
        <f t="shared" si="290"/>
        <v>2008</v>
      </c>
      <c r="O938" s="617">
        <v>39662</v>
      </c>
      <c r="P938" s="617">
        <v>39662</v>
      </c>
      <c r="Q938" s="609" t="s">
        <v>75</v>
      </c>
      <c r="R938" s="609" t="s">
        <v>75</v>
      </c>
      <c r="S938" s="609" t="s">
        <v>75</v>
      </c>
      <c r="T938" s="609" t="s">
        <v>75</v>
      </c>
      <c r="U938" s="609" t="s">
        <v>75</v>
      </c>
      <c r="V938" s="32">
        <v>1</v>
      </c>
      <c r="W938" s="19">
        <f t="shared" si="282"/>
        <v>0</v>
      </c>
      <c r="X938" s="19">
        <f t="shared" si="283"/>
        <v>0</v>
      </c>
      <c r="Y938" s="19">
        <f t="shared" si="284"/>
        <v>0</v>
      </c>
      <c r="Z938" s="31" t="s">
        <v>75</v>
      </c>
      <c r="AA938" s="31" t="s">
        <v>75</v>
      </c>
      <c r="AB938" s="572">
        <v>0</v>
      </c>
      <c r="AC938" s="572">
        <v>0</v>
      </c>
      <c r="AD938" s="572">
        <v>0</v>
      </c>
      <c r="AE938" s="572">
        <v>1</v>
      </c>
      <c r="AF938" s="572">
        <v>0</v>
      </c>
      <c r="AG938" s="577">
        <v>0</v>
      </c>
      <c r="AH938" s="572">
        <v>1</v>
      </c>
      <c r="AI938" s="577">
        <v>0</v>
      </c>
      <c r="AJ938" s="565" t="s">
        <v>120</v>
      </c>
      <c r="AK938" s="565" t="s">
        <v>97</v>
      </c>
      <c r="AL938" s="584" t="s">
        <v>440</v>
      </c>
      <c r="AM938" s="451">
        <f t="shared" si="293"/>
        <v>3</v>
      </c>
      <c r="AN938" s="572">
        <v>1</v>
      </c>
      <c r="AO938" s="572">
        <v>1</v>
      </c>
      <c r="AP938" s="572">
        <v>1</v>
      </c>
      <c r="AQ938" s="572">
        <v>1</v>
      </c>
      <c r="AR938" s="572">
        <v>1</v>
      </c>
      <c r="AS938" s="572">
        <v>0</v>
      </c>
      <c r="AT938" s="572">
        <v>0</v>
      </c>
      <c r="AU938" s="453">
        <f t="shared" si="294"/>
        <v>-1</v>
      </c>
      <c r="AV938" s="572">
        <v>0</v>
      </c>
      <c r="AW938" s="572">
        <v>0</v>
      </c>
      <c r="AX938" s="572">
        <v>0</v>
      </c>
      <c r="AY938" s="451">
        <v>0</v>
      </c>
      <c r="AZ938" s="451">
        <v>0</v>
      </c>
      <c r="BA938" s="572">
        <v>0</v>
      </c>
      <c r="BB938" s="451">
        <v>0</v>
      </c>
      <c r="BC938" s="572">
        <v>0</v>
      </c>
      <c r="BD938" s="454"/>
      <c r="BE938" s="579"/>
      <c r="BF938" s="579"/>
      <c r="BG938" s="579"/>
      <c r="BH938" s="566" t="s">
        <v>441</v>
      </c>
      <c r="BI938" s="566" t="s">
        <v>442</v>
      </c>
      <c r="BJ938" s="572">
        <v>1</v>
      </c>
      <c r="BK938" s="579"/>
      <c r="BL938" s="579"/>
      <c r="BM938" s="579"/>
      <c r="BN938" s="579"/>
      <c r="BO938" s="579"/>
      <c r="BP938" s="370"/>
      <c r="BQ938" s="370"/>
      <c r="BR938" s="370"/>
      <c r="BS938" s="370"/>
      <c r="BT938" s="370"/>
      <c r="BU938" s="370"/>
      <c r="BV938" s="370"/>
      <c r="BW938" s="370"/>
      <c r="BX938" s="370"/>
      <c r="BY938" s="370"/>
      <c r="BZ938" s="370"/>
      <c r="CA938" s="370"/>
      <c r="CB938" s="370"/>
      <c r="CC938" s="370"/>
      <c r="CD938" s="370"/>
      <c r="CE938" s="370"/>
      <c r="CF938" s="370"/>
      <c r="CG938" s="370"/>
      <c r="CH938" s="370"/>
      <c r="CI938" s="370"/>
      <c r="CJ938" s="370"/>
      <c r="CK938" s="370"/>
      <c r="CL938" s="370"/>
      <c r="CM938" s="370"/>
      <c r="CN938" s="370"/>
      <c r="CO938" s="370"/>
      <c r="CP938" s="370"/>
      <c r="CQ938" s="370"/>
      <c r="CR938" s="370"/>
      <c r="CS938" s="370"/>
      <c r="CT938" s="370"/>
      <c r="CU938" s="370"/>
      <c r="CV938" s="370"/>
      <c r="CW938" s="370"/>
      <c r="CX938" s="370"/>
      <c r="CY938" s="370"/>
      <c r="CZ938" s="370"/>
      <c r="DA938" s="370"/>
      <c r="DB938" s="370"/>
      <c r="DC938" s="370"/>
      <c r="DD938" s="370"/>
      <c r="DE938" s="370"/>
      <c r="DF938" s="370"/>
      <c r="DG938" s="370"/>
      <c r="DH938" s="370"/>
      <c r="DI938" s="370"/>
      <c r="DJ938" s="370"/>
      <c r="DK938" s="370"/>
      <c r="DL938" s="370"/>
      <c r="DM938" s="370"/>
      <c r="DN938" s="370"/>
      <c r="DO938" s="370"/>
      <c r="DP938" s="370"/>
      <c r="DQ938" s="370"/>
      <c r="DR938" s="370"/>
      <c r="DS938" s="370"/>
      <c r="DT938" s="370"/>
      <c r="DU938" s="370"/>
      <c r="DV938" s="370"/>
      <c r="DW938" s="370"/>
      <c r="DX938" s="370"/>
      <c r="DY938" s="370"/>
      <c r="DZ938" s="370"/>
      <c r="EA938" s="370"/>
      <c r="EB938" s="370"/>
      <c r="EC938" s="370"/>
      <c r="ED938" s="370"/>
      <c r="EE938" s="370"/>
      <c r="EF938" s="370"/>
      <c r="EG938" s="370"/>
      <c r="EH938" s="370"/>
      <c r="EI938" s="370"/>
      <c r="EJ938" s="370"/>
      <c r="EK938" s="370"/>
      <c r="EL938" s="370"/>
      <c r="EM938" s="370"/>
      <c r="EN938" s="370"/>
      <c r="EO938" s="370"/>
      <c r="EP938" s="370"/>
      <c r="EQ938" s="370"/>
      <c r="ER938" s="370"/>
      <c r="ES938" s="370"/>
      <c r="ET938" s="370"/>
      <c r="EU938" s="370"/>
      <c r="EV938" s="370"/>
      <c r="EW938" s="370"/>
      <c r="EX938" s="370"/>
      <c r="EY938" s="370"/>
      <c r="EZ938" s="370"/>
      <c r="FA938" s="370"/>
      <c r="FB938" s="370"/>
      <c r="FC938" s="370"/>
      <c r="FD938" s="370"/>
      <c r="FE938" s="370"/>
      <c r="FF938" s="370"/>
      <c r="FG938" s="370"/>
      <c r="FH938" s="370"/>
      <c r="FI938" s="370"/>
      <c r="FJ938" s="370"/>
      <c r="FK938" s="370"/>
      <c r="FL938" s="370"/>
      <c r="FM938" s="370"/>
      <c r="FN938" s="370"/>
      <c r="FO938" s="370"/>
      <c r="FP938" s="370"/>
      <c r="FQ938" s="370"/>
      <c r="FR938" s="370"/>
      <c r="FS938" s="370"/>
      <c r="FT938" s="370"/>
      <c r="FU938" s="370"/>
      <c r="FV938" s="370"/>
      <c r="FW938" s="370"/>
      <c r="FX938" s="370"/>
      <c r="FY938" s="370"/>
      <c r="FZ938" s="370"/>
      <c r="GA938" s="370"/>
      <c r="GB938" s="370"/>
      <c r="GC938" s="370"/>
      <c r="GD938" s="370"/>
      <c r="GE938" s="370"/>
      <c r="GF938" s="370"/>
      <c r="GG938" s="370"/>
      <c r="GH938" s="370"/>
      <c r="GI938" s="370"/>
      <c r="GJ938" s="370"/>
      <c r="GK938" s="370"/>
      <c r="GL938" s="370"/>
      <c r="GM938" s="370"/>
      <c r="GN938" s="370"/>
      <c r="GO938" s="370"/>
      <c r="GP938" s="370"/>
      <c r="GQ938" s="370"/>
      <c r="GR938" s="370"/>
      <c r="GS938" s="370"/>
      <c r="GT938" s="370"/>
      <c r="GU938" s="370"/>
      <c r="GV938" s="370"/>
      <c r="GW938" s="370"/>
      <c r="GX938" s="370"/>
      <c r="GY938" s="370"/>
      <c r="GZ938" s="370"/>
      <c r="HA938" s="370"/>
      <c r="HB938" s="370"/>
      <c r="HC938" s="370"/>
      <c r="HD938" s="370"/>
      <c r="HE938" s="370"/>
      <c r="HF938" s="370"/>
      <c r="HG938" s="370"/>
      <c r="HH938" s="370"/>
      <c r="HI938" s="370"/>
      <c r="HJ938" s="370"/>
      <c r="HK938" s="370"/>
      <c r="HL938" s="370"/>
      <c r="HM938" s="370"/>
      <c r="HN938" s="370"/>
      <c r="HO938" s="370"/>
      <c r="HP938" s="370"/>
      <c r="HQ938" s="370"/>
      <c r="HR938" s="370"/>
      <c r="HS938" s="370"/>
      <c r="HT938" s="370"/>
      <c r="HU938" s="370"/>
      <c r="HV938" s="370"/>
      <c r="HW938" s="370"/>
      <c r="HX938" s="370"/>
      <c r="HY938" s="370"/>
      <c r="HZ938" s="370"/>
      <c r="IA938" s="370"/>
      <c r="IB938" s="370"/>
      <c r="IC938" s="370"/>
      <c r="ID938" s="370"/>
      <c r="IE938" s="370"/>
      <c r="IF938" s="370"/>
      <c r="IG938" s="370"/>
      <c r="IH938" s="370"/>
      <c r="II938" s="370"/>
      <c r="IJ938" s="370"/>
      <c r="IK938" s="370"/>
      <c r="IL938" s="370"/>
      <c r="IM938" s="370"/>
      <c r="IN938" s="370"/>
      <c r="IO938" s="370"/>
      <c r="IP938" s="370"/>
      <c r="IQ938" s="370"/>
      <c r="IR938" s="370"/>
      <c r="IS938" s="370"/>
      <c r="IT938" s="370"/>
      <c r="IU938" s="370"/>
      <c r="IV938" s="370"/>
    </row>
    <row r="939" spans="1:256" ht="80" hidden="1" x14ac:dyDescent="0.2">
      <c r="A939" s="457" t="s">
        <v>112</v>
      </c>
      <c r="B939" s="477"/>
      <c r="C939" s="486" t="s">
        <v>555</v>
      </c>
      <c r="D939" s="399" t="s">
        <v>529</v>
      </c>
      <c r="E939" s="459" t="s">
        <v>92</v>
      </c>
      <c r="F939" s="19">
        <v>1</v>
      </c>
      <c r="G939" s="451">
        <v>3</v>
      </c>
      <c r="H939" s="451">
        <v>0</v>
      </c>
      <c r="I939" s="473"/>
      <c r="J939" s="464" t="s">
        <v>554</v>
      </c>
      <c r="K939" s="481" t="s">
        <v>556</v>
      </c>
      <c r="L939" s="464" t="s">
        <v>532</v>
      </c>
      <c r="M939" s="483"/>
      <c r="N939" s="450">
        <f t="shared" si="290"/>
        <v>2008</v>
      </c>
      <c r="O939" s="483">
        <v>39765</v>
      </c>
      <c r="P939" s="483">
        <v>40693</v>
      </c>
      <c r="Q939" s="483">
        <v>40693</v>
      </c>
      <c r="R939" s="483">
        <v>42375</v>
      </c>
      <c r="S939" s="475" t="s">
        <v>75</v>
      </c>
      <c r="T939" s="475" t="s">
        <v>75</v>
      </c>
      <c r="U939" s="475" t="s">
        <v>75</v>
      </c>
      <c r="V939" s="19">
        <v>1</v>
      </c>
      <c r="W939" s="19">
        <f t="shared" si="282"/>
        <v>1</v>
      </c>
      <c r="X939" s="19">
        <f t="shared" si="283"/>
        <v>0</v>
      </c>
      <c r="Y939" s="19">
        <f t="shared" si="284"/>
        <v>0</v>
      </c>
      <c r="Z939" s="19">
        <v>-1</v>
      </c>
      <c r="AA939" s="19">
        <v>-2</v>
      </c>
      <c r="AB939" s="451">
        <v>0</v>
      </c>
      <c r="AC939" s="451">
        <v>0</v>
      </c>
      <c r="AD939" s="451">
        <v>0</v>
      </c>
      <c r="AE939" s="451">
        <v>1</v>
      </c>
      <c r="AF939" s="451">
        <v>1</v>
      </c>
      <c r="AG939" s="478">
        <v>1</v>
      </c>
      <c r="AH939" s="453">
        <v>1</v>
      </c>
      <c r="AI939" s="478">
        <v>1</v>
      </c>
      <c r="AJ939" s="459" t="s">
        <v>533</v>
      </c>
      <c r="AK939" s="459" t="s">
        <v>97</v>
      </c>
      <c r="AL939" s="464" t="s">
        <v>534</v>
      </c>
      <c r="AM939" s="451">
        <f t="shared" si="293"/>
        <v>2</v>
      </c>
      <c r="AN939" s="451">
        <v>0</v>
      </c>
      <c r="AO939" s="451">
        <v>1</v>
      </c>
      <c r="AP939" s="451">
        <v>0</v>
      </c>
      <c r="AQ939" s="451">
        <v>-1</v>
      </c>
      <c r="AR939" s="451">
        <v>1</v>
      </c>
      <c r="AS939" s="451">
        <v>0</v>
      </c>
      <c r="AT939" s="451">
        <v>0</v>
      </c>
      <c r="AU939" s="453">
        <f t="shared" si="294"/>
        <v>-1</v>
      </c>
      <c r="AV939" s="451">
        <v>1</v>
      </c>
      <c r="AW939" s="451">
        <v>0</v>
      </c>
      <c r="AX939" s="453">
        <v>0</v>
      </c>
      <c r="AY939" s="451">
        <v>0</v>
      </c>
      <c r="AZ939" s="451">
        <v>0</v>
      </c>
      <c r="BA939" s="451">
        <v>0</v>
      </c>
      <c r="BB939" s="451">
        <v>0</v>
      </c>
      <c r="BC939" s="451">
        <v>0</v>
      </c>
      <c r="BD939" s="454"/>
      <c r="BE939" s="473"/>
      <c r="BF939" s="473"/>
      <c r="BG939" s="473"/>
      <c r="BH939" s="473"/>
      <c r="BI939" s="473"/>
      <c r="BJ939" s="451">
        <v>-2</v>
      </c>
      <c r="BK939" s="473"/>
      <c r="BL939" s="473"/>
      <c r="BM939" s="473"/>
      <c r="BN939" s="473"/>
      <c r="BO939" s="473"/>
      <c r="BP939" s="370"/>
      <c r="BQ939" s="370"/>
      <c r="BR939" s="370"/>
      <c r="BS939" s="370"/>
      <c r="BT939" s="370"/>
      <c r="BU939" s="370"/>
      <c r="BV939" s="370"/>
      <c r="BW939" s="370"/>
      <c r="BX939" s="370"/>
      <c r="BY939" s="370"/>
      <c r="BZ939" s="370"/>
      <c r="CA939" s="370"/>
      <c r="CB939" s="370"/>
      <c r="CC939" s="370"/>
      <c r="CD939" s="370"/>
      <c r="CE939" s="370"/>
      <c r="CF939" s="370"/>
      <c r="CG939" s="370"/>
      <c r="CH939" s="370"/>
      <c r="CI939" s="370"/>
      <c r="CJ939" s="370"/>
      <c r="CK939" s="370"/>
      <c r="CL939" s="370"/>
      <c r="CM939" s="370"/>
      <c r="CN939" s="370"/>
      <c r="CO939" s="370"/>
      <c r="CP939" s="370"/>
      <c r="CQ939" s="370"/>
      <c r="CR939" s="370"/>
      <c r="CS939" s="370"/>
      <c r="CT939" s="370"/>
      <c r="CU939" s="370"/>
      <c r="CV939" s="370"/>
      <c r="CW939" s="370"/>
      <c r="CX939" s="370"/>
      <c r="CY939" s="370"/>
      <c r="CZ939" s="370"/>
      <c r="DA939" s="370"/>
      <c r="DB939" s="370"/>
      <c r="DC939" s="370"/>
      <c r="DD939" s="370"/>
      <c r="DE939" s="370"/>
      <c r="DF939" s="370"/>
      <c r="DG939" s="370"/>
      <c r="DH939" s="370"/>
      <c r="DI939" s="370"/>
      <c r="DJ939" s="370"/>
      <c r="DK939" s="370"/>
      <c r="DL939" s="370"/>
      <c r="DM939" s="370"/>
      <c r="DN939" s="370"/>
      <c r="DO939" s="370"/>
      <c r="DP939" s="370"/>
      <c r="DQ939" s="370"/>
      <c r="DR939" s="370"/>
      <c r="DS939" s="370"/>
      <c r="DT939" s="370"/>
      <c r="DU939" s="370"/>
      <c r="DV939" s="370"/>
      <c r="DW939" s="370"/>
      <c r="DX939" s="370"/>
      <c r="DY939" s="370"/>
      <c r="DZ939" s="370"/>
      <c r="EA939" s="370"/>
      <c r="EB939" s="370"/>
      <c r="EC939" s="370"/>
      <c r="ED939" s="370"/>
      <c r="EE939" s="370"/>
      <c r="EF939" s="370"/>
      <c r="EG939" s="370"/>
      <c r="EH939" s="370"/>
      <c r="EI939" s="370"/>
      <c r="EJ939" s="370"/>
      <c r="EK939" s="370"/>
      <c r="EL939" s="370"/>
      <c r="EM939" s="370"/>
      <c r="EN939" s="370"/>
      <c r="EO939" s="370"/>
      <c r="EP939" s="370"/>
      <c r="EQ939" s="370"/>
      <c r="ER939" s="370"/>
      <c r="ES939" s="370"/>
      <c r="ET939" s="370"/>
      <c r="EU939" s="370"/>
      <c r="EV939" s="370"/>
      <c r="EW939" s="370"/>
      <c r="EX939" s="370"/>
      <c r="EY939" s="370"/>
      <c r="EZ939" s="370"/>
      <c r="FA939" s="370"/>
      <c r="FB939" s="370"/>
      <c r="FC939" s="370"/>
      <c r="FD939" s="370"/>
      <c r="FE939" s="370"/>
      <c r="FF939" s="370"/>
      <c r="FG939" s="370"/>
      <c r="FH939" s="370"/>
      <c r="FI939" s="370"/>
      <c r="FJ939" s="370"/>
      <c r="FK939" s="370"/>
      <c r="FL939" s="370"/>
      <c r="FM939" s="370"/>
      <c r="FN939" s="370"/>
      <c r="FO939" s="370"/>
      <c r="FP939" s="370"/>
      <c r="FQ939" s="370"/>
      <c r="FR939" s="370"/>
      <c r="FS939" s="370"/>
      <c r="FT939" s="370"/>
      <c r="FU939" s="370"/>
      <c r="FV939" s="370"/>
      <c r="FW939" s="370"/>
      <c r="FX939" s="370"/>
      <c r="FY939" s="370"/>
      <c r="FZ939" s="370"/>
      <c r="GA939" s="370"/>
      <c r="GB939" s="370"/>
      <c r="GC939" s="370"/>
      <c r="GD939" s="370"/>
      <c r="GE939" s="370"/>
      <c r="GF939" s="370"/>
      <c r="GG939" s="370"/>
      <c r="GH939" s="370"/>
      <c r="GI939" s="370"/>
      <c r="GJ939" s="370"/>
      <c r="GK939" s="370"/>
      <c r="GL939" s="370"/>
      <c r="GM939" s="370"/>
      <c r="GN939" s="370"/>
      <c r="GO939" s="370"/>
      <c r="GP939" s="370"/>
      <c r="GQ939" s="370"/>
      <c r="GR939" s="370"/>
      <c r="GS939" s="370"/>
      <c r="GT939" s="370"/>
      <c r="GU939" s="370"/>
      <c r="GV939" s="370"/>
      <c r="GW939" s="370"/>
      <c r="GX939" s="370"/>
      <c r="GY939" s="370"/>
      <c r="GZ939" s="370"/>
      <c r="HA939" s="370"/>
      <c r="HB939" s="370"/>
      <c r="HC939" s="370"/>
      <c r="HD939" s="370"/>
      <c r="HE939" s="370"/>
      <c r="HF939" s="370"/>
      <c r="HG939" s="370"/>
      <c r="HH939" s="370"/>
      <c r="HI939" s="370"/>
      <c r="HJ939" s="370"/>
      <c r="HK939" s="370"/>
      <c r="HL939" s="370"/>
      <c r="HM939" s="370"/>
      <c r="HN939" s="370"/>
      <c r="HO939" s="370"/>
      <c r="HP939" s="370"/>
      <c r="HQ939" s="370"/>
      <c r="HR939" s="370"/>
      <c r="HS939" s="370"/>
      <c r="HT939" s="370"/>
      <c r="HU939" s="370"/>
      <c r="HV939" s="370"/>
      <c r="HW939" s="370"/>
      <c r="HX939" s="370"/>
      <c r="HY939" s="370"/>
      <c r="HZ939" s="370"/>
      <c r="IA939" s="370"/>
      <c r="IB939" s="370"/>
      <c r="IC939" s="370"/>
      <c r="ID939" s="370"/>
      <c r="IE939" s="370"/>
      <c r="IF939" s="370"/>
      <c r="IG939" s="370"/>
      <c r="IH939" s="370"/>
      <c r="II939" s="370"/>
      <c r="IJ939" s="370"/>
      <c r="IK939" s="370"/>
      <c r="IL939" s="370"/>
      <c r="IM939" s="370"/>
      <c r="IN939" s="370"/>
      <c r="IO939" s="370"/>
      <c r="IP939" s="370"/>
      <c r="IQ939" s="370"/>
      <c r="IR939" s="370"/>
      <c r="IS939" s="370"/>
      <c r="IT939" s="370"/>
      <c r="IU939" s="370"/>
      <c r="IV939" s="370"/>
    </row>
    <row r="940" spans="1:256" ht="80" hidden="1" x14ac:dyDescent="0.2">
      <c r="A940" s="543" t="s">
        <v>248</v>
      </c>
      <c r="B940" s="550"/>
      <c r="C940" s="557" t="s">
        <v>457</v>
      </c>
      <c r="D940" s="566" t="s">
        <v>117</v>
      </c>
      <c r="E940" s="565" t="s">
        <v>92</v>
      </c>
      <c r="F940" s="32">
        <v>1</v>
      </c>
      <c r="G940" s="572">
        <v>0</v>
      </c>
      <c r="H940" s="572">
        <v>0</v>
      </c>
      <c r="I940" s="579"/>
      <c r="J940" s="584" t="s">
        <v>451</v>
      </c>
      <c r="K940" s="593" t="s">
        <v>146</v>
      </c>
      <c r="L940" s="566" t="s">
        <v>438</v>
      </c>
      <c r="M940" s="609" t="s">
        <v>452</v>
      </c>
      <c r="N940" s="450">
        <f t="shared" si="290"/>
        <v>2008</v>
      </c>
      <c r="O940" s="617">
        <v>39662</v>
      </c>
      <c r="P940" s="617">
        <v>39662</v>
      </c>
      <c r="Q940" s="609" t="s">
        <v>75</v>
      </c>
      <c r="R940" s="609" t="s">
        <v>75</v>
      </c>
      <c r="S940" s="609" t="s">
        <v>75</v>
      </c>
      <c r="T940" s="609" t="s">
        <v>75</v>
      </c>
      <c r="U940" s="609" t="s">
        <v>75</v>
      </c>
      <c r="V940" s="32">
        <v>1</v>
      </c>
      <c r="W940" s="19">
        <f t="shared" si="282"/>
        <v>0</v>
      </c>
      <c r="X940" s="19">
        <f t="shared" si="283"/>
        <v>0</v>
      </c>
      <c r="Y940" s="19">
        <f t="shared" si="284"/>
        <v>0</v>
      </c>
      <c r="Z940" s="31" t="s">
        <v>75</v>
      </c>
      <c r="AA940" s="31" t="s">
        <v>75</v>
      </c>
      <c r="AB940" s="572">
        <v>0</v>
      </c>
      <c r="AC940" s="572">
        <v>0</v>
      </c>
      <c r="AD940" s="572">
        <v>0</v>
      </c>
      <c r="AE940" s="572">
        <v>1</v>
      </c>
      <c r="AF940" s="572">
        <v>0</v>
      </c>
      <c r="AG940" s="577">
        <v>0</v>
      </c>
      <c r="AH940" s="572">
        <v>1</v>
      </c>
      <c r="AI940" s="577">
        <v>0</v>
      </c>
      <c r="AJ940" s="565" t="s">
        <v>120</v>
      </c>
      <c r="AK940" s="565" t="s">
        <v>97</v>
      </c>
      <c r="AL940" s="584" t="s">
        <v>440</v>
      </c>
      <c r="AM940" s="451">
        <f t="shared" si="293"/>
        <v>3</v>
      </c>
      <c r="AN940" s="572">
        <v>1</v>
      </c>
      <c r="AO940" s="572">
        <v>1</v>
      </c>
      <c r="AP940" s="572">
        <v>1</v>
      </c>
      <c r="AQ940" s="572">
        <v>1</v>
      </c>
      <c r="AR940" s="572">
        <v>1</v>
      </c>
      <c r="AS940" s="572">
        <v>0</v>
      </c>
      <c r="AT940" s="572">
        <v>0</v>
      </c>
      <c r="AU940" s="453">
        <f t="shared" si="294"/>
        <v>-1</v>
      </c>
      <c r="AV940" s="572">
        <v>0</v>
      </c>
      <c r="AW940" s="572">
        <v>0</v>
      </c>
      <c r="AX940" s="572">
        <v>0</v>
      </c>
      <c r="AY940" s="451">
        <v>0</v>
      </c>
      <c r="AZ940" s="451">
        <v>0</v>
      </c>
      <c r="BA940" s="572">
        <v>0</v>
      </c>
      <c r="BB940" s="451">
        <v>0</v>
      </c>
      <c r="BC940" s="572">
        <v>0</v>
      </c>
      <c r="BD940" s="454"/>
      <c r="BE940" s="579"/>
      <c r="BF940" s="579"/>
      <c r="BG940" s="579"/>
      <c r="BH940" s="566" t="s">
        <v>441</v>
      </c>
      <c r="BI940" s="566" t="s">
        <v>442</v>
      </c>
      <c r="BJ940" s="572">
        <v>1</v>
      </c>
      <c r="BK940" s="579"/>
      <c r="BL940" s="579"/>
      <c r="BM940" s="579"/>
      <c r="BN940" s="579"/>
      <c r="BO940" s="579"/>
      <c r="BP940" s="370"/>
      <c r="BQ940" s="370"/>
      <c r="BR940" s="370"/>
      <c r="BS940" s="370"/>
      <c r="BT940" s="370"/>
      <c r="BU940" s="370"/>
      <c r="BV940" s="370"/>
      <c r="BW940" s="370"/>
      <c r="BX940" s="370"/>
      <c r="BY940" s="370"/>
      <c r="BZ940" s="370"/>
      <c r="CA940" s="370"/>
      <c r="CB940" s="370"/>
      <c r="CC940" s="370"/>
      <c r="CD940" s="370"/>
      <c r="CE940" s="370"/>
      <c r="CF940" s="370"/>
      <c r="CG940" s="370"/>
      <c r="CH940" s="370"/>
      <c r="CI940" s="370"/>
      <c r="CJ940" s="370"/>
      <c r="CK940" s="370"/>
      <c r="CL940" s="370"/>
      <c r="CM940" s="370"/>
      <c r="CN940" s="370"/>
      <c r="CO940" s="370"/>
      <c r="CP940" s="370"/>
      <c r="CQ940" s="370"/>
      <c r="CR940" s="370"/>
      <c r="CS940" s="370"/>
      <c r="CT940" s="370"/>
      <c r="CU940" s="370"/>
      <c r="CV940" s="370"/>
      <c r="CW940" s="370"/>
      <c r="CX940" s="370"/>
      <c r="CY940" s="370"/>
      <c r="CZ940" s="370"/>
      <c r="DA940" s="370"/>
      <c r="DB940" s="370"/>
      <c r="DC940" s="370"/>
      <c r="DD940" s="370"/>
      <c r="DE940" s="370"/>
      <c r="DF940" s="370"/>
      <c r="DG940" s="370"/>
      <c r="DH940" s="370"/>
      <c r="DI940" s="370"/>
      <c r="DJ940" s="370"/>
      <c r="DK940" s="370"/>
      <c r="DL940" s="370"/>
      <c r="DM940" s="370"/>
      <c r="DN940" s="370"/>
      <c r="DO940" s="370"/>
      <c r="DP940" s="370"/>
      <c r="DQ940" s="370"/>
      <c r="DR940" s="370"/>
      <c r="DS940" s="370"/>
      <c r="DT940" s="370"/>
      <c r="DU940" s="370"/>
      <c r="DV940" s="370"/>
      <c r="DW940" s="370"/>
      <c r="DX940" s="370"/>
      <c r="DY940" s="370"/>
      <c r="DZ940" s="370"/>
      <c r="EA940" s="370"/>
      <c r="EB940" s="370"/>
      <c r="EC940" s="370"/>
      <c r="ED940" s="370"/>
      <c r="EE940" s="370"/>
      <c r="EF940" s="370"/>
      <c r="EG940" s="370"/>
      <c r="EH940" s="370"/>
      <c r="EI940" s="370"/>
      <c r="EJ940" s="370"/>
      <c r="EK940" s="370"/>
      <c r="EL940" s="370"/>
      <c r="EM940" s="370"/>
      <c r="EN940" s="370"/>
      <c r="EO940" s="370"/>
      <c r="EP940" s="370"/>
      <c r="EQ940" s="370"/>
      <c r="ER940" s="370"/>
      <c r="ES940" s="370"/>
      <c r="ET940" s="370"/>
      <c r="EU940" s="370"/>
      <c r="EV940" s="370"/>
      <c r="EW940" s="370"/>
      <c r="EX940" s="370"/>
      <c r="EY940" s="370"/>
      <c r="EZ940" s="370"/>
      <c r="FA940" s="370"/>
      <c r="FB940" s="370"/>
      <c r="FC940" s="370"/>
      <c r="FD940" s="370"/>
      <c r="FE940" s="370"/>
      <c r="FF940" s="370"/>
      <c r="FG940" s="370"/>
      <c r="FH940" s="370"/>
      <c r="FI940" s="370"/>
      <c r="FJ940" s="370"/>
      <c r="FK940" s="370"/>
      <c r="FL940" s="370"/>
      <c r="FM940" s="370"/>
      <c r="FN940" s="370"/>
      <c r="FO940" s="370"/>
      <c r="FP940" s="370"/>
      <c r="FQ940" s="370"/>
      <c r="FR940" s="370"/>
      <c r="FS940" s="370"/>
      <c r="FT940" s="370"/>
      <c r="FU940" s="370"/>
      <c r="FV940" s="370"/>
      <c r="FW940" s="370"/>
      <c r="FX940" s="370"/>
      <c r="FY940" s="370"/>
      <c r="FZ940" s="370"/>
      <c r="GA940" s="370"/>
      <c r="GB940" s="370"/>
      <c r="GC940" s="370"/>
      <c r="GD940" s="370"/>
      <c r="GE940" s="370"/>
      <c r="GF940" s="370"/>
      <c r="GG940" s="370"/>
      <c r="GH940" s="370"/>
      <c r="GI940" s="370"/>
      <c r="GJ940" s="370"/>
      <c r="GK940" s="370"/>
      <c r="GL940" s="370"/>
      <c r="GM940" s="370"/>
      <c r="GN940" s="370"/>
      <c r="GO940" s="370"/>
      <c r="GP940" s="370"/>
      <c r="GQ940" s="370"/>
      <c r="GR940" s="370"/>
      <c r="GS940" s="370"/>
      <c r="GT940" s="370"/>
      <c r="GU940" s="370"/>
      <c r="GV940" s="370"/>
      <c r="GW940" s="370"/>
      <c r="GX940" s="370"/>
      <c r="GY940" s="370"/>
      <c r="GZ940" s="370"/>
      <c r="HA940" s="370"/>
      <c r="HB940" s="370"/>
      <c r="HC940" s="370"/>
      <c r="HD940" s="370"/>
      <c r="HE940" s="370"/>
      <c r="HF940" s="370"/>
      <c r="HG940" s="370"/>
      <c r="HH940" s="370"/>
      <c r="HI940" s="370"/>
      <c r="HJ940" s="370"/>
      <c r="HK940" s="370"/>
      <c r="HL940" s="370"/>
      <c r="HM940" s="370"/>
      <c r="HN940" s="370"/>
      <c r="HO940" s="370"/>
      <c r="HP940" s="370"/>
      <c r="HQ940" s="370"/>
      <c r="HR940" s="370"/>
      <c r="HS940" s="370"/>
      <c r="HT940" s="370"/>
      <c r="HU940" s="370"/>
      <c r="HV940" s="370"/>
      <c r="HW940" s="370"/>
      <c r="HX940" s="370"/>
      <c r="HY940" s="370"/>
      <c r="HZ940" s="370"/>
      <c r="IA940" s="370"/>
      <c r="IB940" s="370"/>
      <c r="IC940" s="370"/>
      <c r="ID940" s="370"/>
      <c r="IE940" s="370"/>
      <c r="IF940" s="370"/>
      <c r="IG940" s="370"/>
      <c r="IH940" s="370"/>
      <c r="II940" s="370"/>
      <c r="IJ940" s="370"/>
      <c r="IK940" s="370"/>
      <c r="IL940" s="370"/>
      <c r="IM940" s="370"/>
      <c r="IN940" s="370"/>
      <c r="IO940" s="370"/>
      <c r="IP940" s="370"/>
      <c r="IQ940" s="370"/>
      <c r="IR940" s="370"/>
      <c r="IS940" s="370"/>
      <c r="IT940" s="370"/>
      <c r="IU940" s="370"/>
      <c r="IV940" s="370"/>
    </row>
    <row r="941" spans="1:256" ht="32" hidden="1" x14ac:dyDescent="0.2">
      <c r="A941" s="457" t="s">
        <v>144</v>
      </c>
      <c r="B941" s="457" t="s">
        <v>79</v>
      </c>
      <c r="C941" s="486" t="s">
        <v>1320</v>
      </c>
      <c r="D941" s="399" t="s">
        <v>1308</v>
      </c>
      <c r="E941" s="459" t="s">
        <v>302</v>
      </c>
      <c r="F941" s="19">
        <v>1</v>
      </c>
      <c r="G941" s="451">
        <v>0</v>
      </c>
      <c r="H941" s="473"/>
      <c r="I941" s="473"/>
      <c r="J941" s="464" t="s">
        <v>1309</v>
      </c>
      <c r="K941" s="481" t="s">
        <v>1310</v>
      </c>
      <c r="L941" s="399" t="s">
        <v>1311</v>
      </c>
      <c r="M941" s="475" t="s">
        <v>1312</v>
      </c>
      <c r="N941" s="450">
        <f t="shared" si="290"/>
        <v>2005</v>
      </c>
      <c r="O941" s="483">
        <v>38698</v>
      </c>
      <c r="P941" s="475" t="s">
        <v>75</v>
      </c>
      <c r="Q941" s="475" t="s">
        <v>75</v>
      </c>
      <c r="R941" s="475" t="s">
        <v>75</v>
      </c>
      <c r="S941" s="475" t="s">
        <v>75</v>
      </c>
      <c r="T941" s="475" t="s">
        <v>75</v>
      </c>
      <c r="U941" s="475" t="s">
        <v>75</v>
      </c>
      <c r="V941" s="19">
        <v>1</v>
      </c>
      <c r="W941" s="19">
        <f t="shared" si="282"/>
        <v>0</v>
      </c>
      <c r="X941" s="19">
        <f t="shared" si="283"/>
        <v>0</v>
      </c>
      <c r="Y941" s="19">
        <f t="shared" si="284"/>
        <v>0</v>
      </c>
      <c r="Z941" s="19">
        <v>-1</v>
      </c>
      <c r="AA941" s="19">
        <v>-2</v>
      </c>
      <c r="AB941" s="451">
        <v>1</v>
      </c>
      <c r="AC941" s="451">
        <v>0</v>
      </c>
      <c r="AD941" s="451">
        <v>0</v>
      </c>
      <c r="AE941" s="451">
        <v>1</v>
      </c>
      <c r="AF941" s="451">
        <v>0</v>
      </c>
      <c r="AG941" s="478">
        <v>1</v>
      </c>
      <c r="AH941" s="451">
        <v>1</v>
      </c>
      <c r="AI941" s="628">
        <v>0</v>
      </c>
      <c r="AJ941" s="459" t="s">
        <v>1313</v>
      </c>
      <c r="AK941" s="459" t="s">
        <v>77</v>
      </c>
      <c r="AL941" s="464" t="s">
        <v>1314</v>
      </c>
      <c r="AM941" s="451">
        <f t="shared" si="293"/>
        <v>3</v>
      </c>
      <c r="AN941" s="451">
        <v>1</v>
      </c>
      <c r="AO941" s="451">
        <v>1</v>
      </c>
      <c r="AP941" s="451">
        <v>1</v>
      </c>
      <c r="AQ941" s="451">
        <v>1</v>
      </c>
      <c r="AR941" s="451">
        <v>1</v>
      </c>
      <c r="AS941" s="451">
        <v>-1</v>
      </c>
      <c r="AT941" s="451">
        <v>0</v>
      </c>
      <c r="AU941" s="453">
        <f t="shared" si="294"/>
        <v>-1</v>
      </c>
      <c r="AV941" s="451">
        <v>0</v>
      </c>
      <c r="AW941" s="451">
        <v>0</v>
      </c>
      <c r="AX941" s="451">
        <v>0</v>
      </c>
      <c r="AY941" s="451">
        <v>0</v>
      </c>
      <c r="AZ941" s="451">
        <v>0</v>
      </c>
      <c r="BA941" s="451">
        <v>0</v>
      </c>
      <c r="BB941" s="451">
        <v>0</v>
      </c>
      <c r="BC941" s="451">
        <v>0</v>
      </c>
      <c r="BD941" s="454"/>
      <c r="BE941" s="473"/>
      <c r="BF941" s="399" t="s">
        <v>1315</v>
      </c>
      <c r="BG941" s="473"/>
      <c r="BH941" s="399" t="s">
        <v>1316</v>
      </c>
      <c r="BI941" s="451">
        <v>1</v>
      </c>
      <c r="BJ941" s="451">
        <v>1</v>
      </c>
      <c r="BK941" s="473"/>
      <c r="BL941" s="473"/>
      <c r="BM941" s="473"/>
      <c r="BN941" s="473"/>
      <c r="BO941" s="473"/>
      <c r="BP941" s="370"/>
      <c r="BQ941" s="370"/>
      <c r="BR941" s="370"/>
      <c r="BS941" s="370"/>
      <c r="BT941" s="370"/>
      <c r="BU941" s="370"/>
      <c r="BV941" s="370"/>
      <c r="BW941" s="370"/>
      <c r="BX941" s="370"/>
      <c r="BY941" s="370"/>
      <c r="BZ941" s="370"/>
      <c r="CA941" s="370"/>
      <c r="CB941" s="370"/>
      <c r="CC941" s="370"/>
      <c r="CD941" s="370"/>
      <c r="CE941" s="370"/>
      <c r="CF941" s="370"/>
      <c r="CG941" s="370"/>
      <c r="CH941" s="370"/>
      <c r="CI941" s="370"/>
      <c r="CJ941" s="370"/>
      <c r="CK941" s="370"/>
      <c r="CL941" s="370"/>
      <c r="CM941" s="370"/>
      <c r="CN941" s="370"/>
      <c r="CO941" s="370"/>
      <c r="CP941" s="370"/>
      <c r="CQ941" s="370"/>
      <c r="CR941" s="370"/>
      <c r="CS941" s="370"/>
      <c r="CT941" s="370"/>
      <c r="CU941" s="370"/>
      <c r="CV941" s="370"/>
      <c r="CW941" s="370"/>
      <c r="CX941" s="370"/>
      <c r="CY941" s="370"/>
      <c r="CZ941" s="370"/>
      <c r="DA941" s="370"/>
      <c r="DB941" s="370"/>
      <c r="DC941" s="370"/>
      <c r="DD941" s="370"/>
      <c r="DE941" s="370"/>
      <c r="DF941" s="370"/>
      <c r="DG941" s="370"/>
      <c r="DH941" s="370"/>
      <c r="DI941" s="370"/>
      <c r="DJ941" s="370"/>
      <c r="DK941" s="370"/>
      <c r="DL941" s="370"/>
      <c r="DM941" s="370"/>
      <c r="DN941" s="370"/>
      <c r="DO941" s="370"/>
      <c r="DP941" s="370"/>
      <c r="DQ941" s="370"/>
      <c r="DR941" s="370"/>
      <c r="DS941" s="370"/>
      <c r="DT941" s="370"/>
      <c r="DU941" s="370"/>
      <c r="DV941" s="370"/>
      <c r="DW941" s="370"/>
      <c r="DX941" s="370"/>
      <c r="DY941" s="370"/>
      <c r="DZ941" s="370"/>
      <c r="EA941" s="370"/>
      <c r="EB941" s="370"/>
      <c r="EC941" s="370"/>
      <c r="ED941" s="370"/>
      <c r="EE941" s="370"/>
      <c r="EF941" s="370"/>
      <c r="EG941" s="370"/>
      <c r="EH941" s="370"/>
      <c r="EI941" s="370"/>
      <c r="EJ941" s="370"/>
      <c r="EK941" s="370"/>
      <c r="EL941" s="370"/>
      <c r="EM941" s="370"/>
      <c r="EN941" s="370"/>
      <c r="EO941" s="370"/>
      <c r="EP941" s="370"/>
      <c r="EQ941" s="370"/>
      <c r="ER941" s="370"/>
      <c r="ES941" s="370"/>
      <c r="ET941" s="370"/>
      <c r="EU941" s="370"/>
      <c r="EV941" s="370"/>
      <c r="EW941" s="370"/>
      <c r="EX941" s="370"/>
      <c r="EY941" s="370"/>
      <c r="EZ941" s="370"/>
      <c r="FA941" s="370"/>
      <c r="FB941" s="370"/>
      <c r="FC941" s="370"/>
      <c r="FD941" s="370"/>
      <c r="FE941" s="370"/>
      <c r="FF941" s="370"/>
      <c r="FG941" s="370"/>
      <c r="FH941" s="370"/>
      <c r="FI941" s="370"/>
      <c r="FJ941" s="370"/>
      <c r="FK941" s="370"/>
      <c r="FL941" s="370"/>
      <c r="FM941" s="370"/>
      <c r="FN941" s="370"/>
      <c r="FO941" s="370"/>
      <c r="FP941" s="370"/>
      <c r="FQ941" s="370"/>
      <c r="FR941" s="370"/>
      <c r="FS941" s="370"/>
      <c r="FT941" s="370"/>
      <c r="FU941" s="370"/>
      <c r="FV941" s="370"/>
      <c r="FW941" s="370"/>
      <c r="FX941" s="370"/>
      <c r="FY941" s="370"/>
      <c r="FZ941" s="370"/>
      <c r="GA941" s="370"/>
      <c r="GB941" s="370"/>
      <c r="GC941" s="370"/>
      <c r="GD941" s="370"/>
      <c r="GE941" s="370"/>
      <c r="GF941" s="370"/>
      <c r="GG941" s="370"/>
      <c r="GH941" s="370"/>
      <c r="GI941" s="370"/>
      <c r="GJ941" s="370"/>
      <c r="GK941" s="370"/>
      <c r="GL941" s="370"/>
      <c r="GM941" s="370"/>
      <c r="GN941" s="370"/>
      <c r="GO941" s="370"/>
      <c r="GP941" s="370"/>
      <c r="GQ941" s="370"/>
      <c r="GR941" s="370"/>
      <c r="GS941" s="370"/>
      <c r="GT941" s="370"/>
      <c r="GU941" s="370"/>
      <c r="GV941" s="370"/>
      <c r="GW941" s="370"/>
      <c r="GX941" s="370"/>
      <c r="GY941" s="370"/>
      <c r="GZ941" s="370"/>
      <c r="HA941" s="370"/>
      <c r="HB941" s="370"/>
      <c r="HC941" s="370"/>
      <c r="HD941" s="370"/>
      <c r="HE941" s="370"/>
      <c r="HF941" s="370"/>
      <c r="HG941" s="370"/>
      <c r="HH941" s="370"/>
      <c r="HI941" s="370"/>
      <c r="HJ941" s="370"/>
      <c r="HK941" s="370"/>
      <c r="HL941" s="370"/>
      <c r="HM941" s="370"/>
      <c r="HN941" s="370"/>
      <c r="HO941" s="370"/>
      <c r="HP941" s="370"/>
      <c r="HQ941" s="370"/>
      <c r="HR941" s="370"/>
      <c r="HS941" s="370"/>
      <c r="HT941" s="370"/>
      <c r="HU941" s="370"/>
      <c r="HV941" s="370"/>
      <c r="HW941" s="370"/>
      <c r="HX941" s="370"/>
      <c r="HY941" s="370"/>
      <c r="HZ941" s="370"/>
      <c r="IA941" s="370"/>
      <c r="IB941" s="370"/>
      <c r="IC941" s="370"/>
      <c r="ID941" s="370"/>
      <c r="IE941" s="370"/>
      <c r="IF941" s="370"/>
      <c r="IG941" s="370"/>
      <c r="IH941" s="370"/>
      <c r="II941" s="370"/>
      <c r="IJ941" s="370"/>
      <c r="IK941" s="370"/>
      <c r="IL941" s="370"/>
      <c r="IM941" s="370"/>
      <c r="IN941" s="370"/>
      <c r="IO941" s="370"/>
      <c r="IP941" s="370"/>
      <c r="IQ941" s="370"/>
      <c r="IR941" s="370"/>
      <c r="IS941" s="370"/>
      <c r="IT941" s="370"/>
      <c r="IU941" s="370"/>
      <c r="IV941" s="370"/>
    </row>
    <row r="942" spans="1:256" ht="256" hidden="1" x14ac:dyDescent="0.2">
      <c r="A942" s="457" t="s">
        <v>253</v>
      </c>
      <c r="B942" s="457" t="s">
        <v>913</v>
      </c>
      <c r="C942" s="486" t="s">
        <v>930</v>
      </c>
      <c r="D942" s="399" t="s">
        <v>182</v>
      </c>
      <c r="E942" s="459" t="s">
        <v>92</v>
      </c>
      <c r="F942" s="19">
        <v>1</v>
      </c>
      <c r="G942" s="451">
        <v>0</v>
      </c>
      <c r="H942" s="451">
        <v>0</v>
      </c>
      <c r="I942" s="473"/>
      <c r="J942" s="464" t="s">
        <v>915</v>
      </c>
      <c r="K942" s="482"/>
      <c r="L942" s="464" t="s">
        <v>916</v>
      </c>
      <c r="M942" s="475" t="s">
        <v>917</v>
      </c>
      <c r="N942" s="450">
        <f t="shared" si="290"/>
        <v>2005</v>
      </c>
      <c r="O942" s="483">
        <v>38405</v>
      </c>
      <c r="P942" s="483">
        <v>39484</v>
      </c>
      <c r="Q942" s="483">
        <v>39484</v>
      </c>
      <c r="R942" s="475" t="s">
        <v>75</v>
      </c>
      <c r="S942" s="475" t="s">
        <v>75</v>
      </c>
      <c r="T942" s="475" t="s">
        <v>75</v>
      </c>
      <c r="U942" s="475" t="s">
        <v>75</v>
      </c>
      <c r="V942" s="19">
        <v>1</v>
      </c>
      <c r="W942" s="19">
        <f t="shared" si="282"/>
        <v>1</v>
      </c>
      <c r="X942" s="19">
        <f t="shared" si="283"/>
        <v>0</v>
      </c>
      <c r="Y942" s="19">
        <f t="shared" si="284"/>
        <v>0</v>
      </c>
      <c r="Z942" s="19">
        <v>-1</v>
      </c>
      <c r="AA942" s="19">
        <v>-2</v>
      </c>
      <c r="AB942" s="451">
        <v>1</v>
      </c>
      <c r="AC942" s="451">
        <v>1</v>
      </c>
      <c r="AD942" s="451">
        <v>1</v>
      </c>
      <c r="AE942" s="451">
        <v>1</v>
      </c>
      <c r="AF942" s="451">
        <v>1</v>
      </c>
      <c r="AG942" s="628">
        <v>1</v>
      </c>
      <c r="AH942" s="451">
        <v>1</v>
      </c>
      <c r="AI942" s="478">
        <v>0</v>
      </c>
      <c r="AJ942" s="459" t="s">
        <v>185</v>
      </c>
      <c r="AK942" s="459" t="s">
        <v>97</v>
      </c>
      <c r="AL942" s="464" t="s">
        <v>918</v>
      </c>
      <c r="AM942" s="451">
        <f t="shared" si="293"/>
        <v>3</v>
      </c>
      <c r="AN942" s="451">
        <v>1</v>
      </c>
      <c r="AO942" s="451">
        <v>1</v>
      </c>
      <c r="AP942" s="451">
        <v>1</v>
      </c>
      <c r="AQ942" s="451">
        <v>1</v>
      </c>
      <c r="AR942" s="451">
        <v>1</v>
      </c>
      <c r="AS942" s="451">
        <v>-1</v>
      </c>
      <c r="AT942" s="451">
        <v>0</v>
      </c>
      <c r="AU942" s="453">
        <f t="shared" si="294"/>
        <v>-1</v>
      </c>
      <c r="AV942" s="453">
        <v>0</v>
      </c>
      <c r="AW942" s="453">
        <v>0</v>
      </c>
      <c r="AX942" s="453">
        <v>1</v>
      </c>
      <c r="AY942" s="451">
        <v>0</v>
      </c>
      <c r="AZ942" s="451">
        <v>0</v>
      </c>
      <c r="BA942" s="451">
        <v>0</v>
      </c>
      <c r="BB942" s="451">
        <v>0</v>
      </c>
      <c r="BC942" s="451">
        <v>0</v>
      </c>
      <c r="BD942" s="454"/>
      <c r="BE942" s="473"/>
      <c r="BF942" s="399" t="s">
        <v>919</v>
      </c>
      <c r="BG942" s="473"/>
      <c r="BH942" s="473"/>
      <c r="BI942" s="451">
        <v>1</v>
      </c>
      <c r="BJ942" s="451">
        <v>1</v>
      </c>
      <c r="BK942" s="473"/>
      <c r="BL942" s="473"/>
      <c r="BM942" s="473"/>
      <c r="BN942" s="473"/>
      <c r="BO942" s="473"/>
      <c r="BP942" s="370"/>
      <c r="BQ942" s="370"/>
      <c r="BR942" s="370"/>
      <c r="BS942" s="370"/>
      <c r="BT942" s="370"/>
      <c r="BU942" s="370"/>
      <c r="BV942" s="370"/>
      <c r="BW942" s="370"/>
      <c r="BX942" s="370"/>
      <c r="BY942" s="370"/>
      <c r="BZ942" s="370"/>
      <c r="CA942" s="370"/>
      <c r="CB942" s="370"/>
      <c r="CC942" s="370"/>
      <c r="CD942" s="370"/>
      <c r="CE942" s="370"/>
      <c r="CF942" s="370"/>
      <c r="CG942" s="370"/>
      <c r="CH942" s="370"/>
      <c r="CI942" s="370"/>
      <c r="CJ942" s="370"/>
      <c r="CK942" s="370"/>
      <c r="CL942" s="370"/>
      <c r="CM942" s="370"/>
      <c r="CN942" s="370"/>
      <c r="CO942" s="370"/>
      <c r="CP942" s="370"/>
      <c r="CQ942" s="370"/>
      <c r="CR942" s="370"/>
      <c r="CS942" s="370"/>
      <c r="CT942" s="370"/>
      <c r="CU942" s="370"/>
      <c r="CV942" s="370"/>
      <c r="CW942" s="370"/>
      <c r="CX942" s="370"/>
      <c r="CY942" s="370"/>
      <c r="CZ942" s="370"/>
      <c r="DA942" s="370"/>
      <c r="DB942" s="370"/>
      <c r="DC942" s="370"/>
      <c r="DD942" s="370"/>
      <c r="DE942" s="370"/>
      <c r="DF942" s="370"/>
      <c r="DG942" s="370"/>
      <c r="DH942" s="370"/>
      <c r="DI942" s="370"/>
      <c r="DJ942" s="370"/>
      <c r="DK942" s="370"/>
      <c r="DL942" s="370"/>
      <c r="DM942" s="370"/>
      <c r="DN942" s="370"/>
      <c r="DO942" s="370"/>
      <c r="DP942" s="370"/>
      <c r="DQ942" s="370"/>
      <c r="DR942" s="370"/>
      <c r="DS942" s="370"/>
      <c r="DT942" s="370"/>
      <c r="DU942" s="370"/>
      <c r="DV942" s="370"/>
      <c r="DW942" s="370"/>
      <c r="DX942" s="370"/>
      <c r="DY942" s="370"/>
      <c r="DZ942" s="370"/>
      <c r="EA942" s="370"/>
      <c r="EB942" s="370"/>
      <c r="EC942" s="370"/>
      <c r="ED942" s="370"/>
      <c r="EE942" s="370"/>
      <c r="EF942" s="370"/>
      <c r="EG942" s="370"/>
      <c r="EH942" s="370"/>
      <c r="EI942" s="370"/>
      <c r="EJ942" s="370"/>
      <c r="EK942" s="370"/>
      <c r="EL942" s="370"/>
      <c r="EM942" s="370"/>
      <c r="EN942" s="370"/>
      <c r="EO942" s="370"/>
      <c r="EP942" s="370"/>
      <c r="EQ942" s="370"/>
      <c r="ER942" s="370"/>
      <c r="ES942" s="370"/>
      <c r="ET942" s="370"/>
      <c r="EU942" s="370"/>
      <c r="EV942" s="370"/>
      <c r="EW942" s="370"/>
      <c r="EX942" s="370"/>
      <c r="EY942" s="370"/>
      <c r="EZ942" s="370"/>
      <c r="FA942" s="370"/>
      <c r="FB942" s="370"/>
      <c r="FC942" s="370"/>
      <c r="FD942" s="370"/>
      <c r="FE942" s="370"/>
      <c r="FF942" s="370"/>
      <c r="FG942" s="370"/>
      <c r="FH942" s="370"/>
      <c r="FI942" s="370"/>
      <c r="FJ942" s="370"/>
      <c r="FK942" s="370"/>
      <c r="FL942" s="370"/>
      <c r="FM942" s="370"/>
      <c r="FN942" s="370"/>
      <c r="FO942" s="370"/>
      <c r="FP942" s="370"/>
      <c r="FQ942" s="370"/>
      <c r="FR942" s="370"/>
      <c r="FS942" s="370"/>
      <c r="FT942" s="370"/>
      <c r="FU942" s="370"/>
      <c r="FV942" s="370"/>
      <c r="FW942" s="370"/>
      <c r="FX942" s="370"/>
      <c r="FY942" s="370"/>
      <c r="FZ942" s="370"/>
      <c r="GA942" s="370"/>
      <c r="GB942" s="370"/>
      <c r="GC942" s="370"/>
      <c r="GD942" s="370"/>
      <c r="GE942" s="370"/>
      <c r="GF942" s="370"/>
      <c r="GG942" s="370"/>
      <c r="GH942" s="370"/>
      <c r="GI942" s="370"/>
      <c r="GJ942" s="370"/>
      <c r="GK942" s="370"/>
      <c r="GL942" s="370"/>
      <c r="GM942" s="370"/>
      <c r="GN942" s="370"/>
      <c r="GO942" s="370"/>
      <c r="GP942" s="370"/>
      <c r="GQ942" s="370"/>
      <c r="GR942" s="370"/>
      <c r="GS942" s="370"/>
      <c r="GT942" s="370"/>
      <c r="GU942" s="370"/>
      <c r="GV942" s="370"/>
      <c r="GW942" s="370"/>
      <c r="GX942" s="370"/>
      <c r="GY942" s="370"/>
      <c r="GZ942" s="370"/>
      <c r="HA942" s="370"/>
      <c r="HB942" s="370"/>
      <c r="HC942" s="370"/>
      <c r="HD942" s="370"/>
      <c r="HE942" s="370"/>
      <c r="HF942" s="370"/>
      <c r="HG942" s="370"/>
      <c r="HH942" s="370"/>
      <c r="HI942" s="370"/>
      <c r="HJ942" s="370"/>
      <c r="HK942" s="370"/>
      <c r="HL942" s="370"/>
      <c r="HM942" s="370"/>
      <c r="HN942" s="370"/>
      <c r="HO942" s="370"/>
      <c r="HP942" s="370"/>
      <c r="HQ942" s="370"/>
      <c r="HR942" s="370"/>
      <c r="HS942" s="370"/>
      <c r="HT942" s="370"/>
      <c r="HU942" s="370"/>
      <c r="HV942" s="370"/>
      <c r="HW942" s="370"/>
      <c r="HX942" s="370"/>
      <c r="HY942" s="370"/>
      <c r="HZ942" s="370"/>
      <c r="IA942" s="370"/>
      <c r="IB942" s="370"/>
      <c r="IC942" s="370"/>
      <c r="ID942" s="370"/>
      <c r="IE942" s="370"/>
      <c r="IF942" s="370"/>
      <c r="IG942" s="370"/>
      <c r="IH942" s="370"/>
      <c r="II942" s="370"/>
      <c r="IJ942" s="370"/>
      <c r="IK942" s="370"/>
      <c r="IL942" s="370"/>
      <c r="IM942" s="370"/>
      <c r="IN942" s="370"/>
      <c r="IO942" s="370"/>
      <c r="IP942" s="370"/>
      <c r="IQ942" s="370"/>
      <c r="IR942" s="370"/>
      <c r="IS942" s="370"/>
      <c r="IT942" s="370"/>
      <c r="IU942" s="370"/>
      <c r="IV942" s="370"/>
    </row>
    <row r="943" spans="1:256" ht="192" hidden="1" x14ac:dyDescent="0.2">
      <c r="A943" s="546" t="s">
        <v>3386</v>
      </c>
      <c r="B943" s="546"/>
      <c r="C943" s="561" t="s">
        <v>3397</v>
      </c>
      <c r="D943" s="568" t="s">
        <v>3413</v>
      </c>
      <c r="E943" s="571" t="s">
        <v>270</v>
      </c>
      <c r="F943" s="65">
        <v>1</v>
      </c>
      <c r="G943" s="578">
        <v>1</v>
      </c>
      <c r="H943" s="578">
        <v>1</v>
      </c>
      <c r="I943" s="582"/>
      <c r="J943" s="534" t="s">
        <v>3385</v>
      </c>
      <c r="K943" s="599"/>
      <c r="L943" s="534" t="s">
        <v>3408</v>
      </c>
      <c r="M943" s="613"/>
      <c r="N943" s="396">
        <v>2013</v>
      </c>
      <c r="O943" s="620">
        <v>41492</v>
      </c>
      <c r="P943" s="475" t="s">
        <v>75</v>
      </c>
      <c r="Q943" s="475" t="s">
        <v>75</v>
      </c>
      <c r="R943" s="475" t="s">
        <v>75</v>
      </c>
      <c r="S943" s="475" t="s">
        <v>75</v>
      </c>
      <c r="T943" s="475" t="s">
        <v>75</v>
      </c>
      <c r="U943" s="475" t="s">
        <v>75</v>
      </c>
      <c r="V943" s="19">
        <v>1</v>
      </c>
      <c r="W943" s="19">
        <v>0</v>
      </c>
      <c r="X943" s="19">
        <v>0</v>
      </c>
      <c r="Y943" s="19">
        <v>0</v>
      </c>
      <c r="Z943" s="19">
        <v>-1</v>
      </c>
      <c r="AA943" s="19">
        <v>-2</v>
      </c>
      <c r="AB943" s="568" t="s">
        <v>3602</v>
      </c>
      <c r="AC943" s="582">
        <v>1</v>
      </c>
      <c r="AD943" s="582">
        <v>0</v>
      </c>
      <c r="AE943" s="582">
        <v>1</v>
      </c>
      <c r="AF943" s="582">
        <v>0</v>
      </c>
      <c r="AG943" s="478">
        <v>1</v>
      </c>
      <c r="AH943" s="630">
        <v>0</v>
      </c>
      <c r="AI943" s="632">
        <v>0</v>
      </c>
      <c r="AJ943" s="571" t="s">
        <v>96</v>
      </c>
      <c r="AK943" s="571" t="s">
        <v>96</v>
      </c>
      <c r="AL943" s="638" t="s">
        <v>3614</v>
      </c>
      <c r="AM943" s="578">
        <v>3</v>
      </c>
      <c r="AN943" s="630">
        <v>1</v>
      </c>
      <c r="AO943" s="630">
        <v>1</v>
      </c>
      <c r="AP943" s="630">
        <v>1</v>
      </c>
      <c r="AQ943" s="630">
        <v>1</v>
      </c>
      <c r="AR943" s="630">
        <v>1</v>
      </c>
      <c r="AS943" s="630">
        <v>0</v>
      </c>
      <c r="AT943" s="398">
        <v>0</v>
      </c>
      <c r="AU943" s="453">
        <v>-1</v>
      </c>
      <c r="AV943" s="630">
        <v>-1</v>
      </c>
      <c r="AW943" s="630">
        <v>0</v>
      </c>
      <c r="AX943" s="630">
        <v>0</v>
      </c>
      <c r="AY943" s="451">
        <v>0</v>
      </c>
      <c r="AZ943" s="397">
        <v>0</v>
      </c>
      <c r="BA943" s="397">
        <v>0</v>
      </c>
      <c r="BB943" s="397">
        <v>0</v>
      </c>
      <c r="BC943" s="397">
        <v>0</v>
      </c>
      <c r="BD943" s="454"/>
      <c r="BE943" s="582"/>
      <c r="BF943" s="582"/>
      <c r="BG943" s="582"/>
      <c r="BH943" s="582"/>
      <c r="BI943" s="582"/>
      <c r="BJ943" s="630"/>
      <c r="BK943" s="582"/>
      <c r="BL943" s="582"/>
      <c r="BM943" s="582"/>
      <c r="BN943" s="582"/>
      <c r="BO943" s="582"/>
      <c r="BP943" s="370"/>
      <c r="BQ943" s="370"/>
      <c r="BR943" s="370"/>
      <c r="BS943" s="370"/>
      <c r="BT943" s="370"/>
      <c r="BU943" s="370"/>
      <c r="BV943" s="370"/>
      <c r="BW943" s="370"/>
      <c r="BX943" s="370"/>
      <c r="BY943" s="370"/>
      <c r="BZ943" s="370"/>
      <c r="CA943" s="370"/>
      <c r="CB943" s="370"/>
      <c r="CC943" s="370"/>
      <c r="CD943" s="370"/>
      <c r="CE943" s="370"/>
      <c r="CF943" s="370"/>
      <c r="CG943" s="370"/>
      <c r="CH943" s="370"/>
      <c r="CI943" s="370"/>
      <c r="CJ943" s="370"/>
      <c r="CK943" s="370"/>
      <c r="CL943" s="370"/>
      <c r="CM943" s="370"/>
      <c r="CN943" s="370"/>
      <c r="CO943" s="370"/>
      <c r="CP943" s="370"/>
      <c r="CQ943" s="370"/>
      <c r="CR943" s="370"/>
      <c r="CS943" s="370"/>
      <c r="CT943" s="370"/>
      <c r="CU943" s="370"/>
      <c r="CV943" s="370"/>
      <c r="CW943" s="370"/>
      <c r="CX943" s="370"/>
      <c r="CY943" s="370"/>
      <c r="CZ943" s="370"/>
      <c r="DA943" s="370"/>
      <c r="DB943" s="370"/>
      <c r="DC943" s="370"/>
      <c r="DD943" s="370"/>
      <c r="DE943" s="370"/>
      <c r="DF943" s="370"/>
      <c r="DG943" s="370"/>
      <c r="DH943" s="370"/>
      <c r="DI943" s="370"/>
      <c r="DJ943" s="370"/>
      <c r="DK943" s="370"/>
      <c r="DL943" s="370"/>
      <c r="DM943" s="370"/>
      <c r="DN943" s="370"/>
      <c r="DO943" s="370"/>
      <c r="DP943" s="370"/>
      <c r="DQ943" s="370"/>
      <c r="DR943" s="370"/>
      <c r="DS943" s="370"/>
      <c r="DT943" s="370"/>
      <c r="DU943" s="370"/>
      <c r="DV943" s="370"/>
      <c r="DW943" s="370"/>
      <c r="DX943" s="370"/>
      <c r="DY943" s="370"/>
      <c r="DZ943" s="370"/>
      <c r="EA943" s="370"/>
      <c r="EB943" s="370"/>
      <c r="EC943" s="370"/>
      <c r="ED943" s="370"/>
      <c r="EE943" s="370"/>
      <c r="EF943" s="370"/>
      <c r="EG943" s="370"/>
      <c r="EH943" s="370"/>
      <c r="EI943" s="370"/>
      <c r="EJ943" s="370"/>
      <c r="EK943" s="370"/>
      <c r="EL943" s="370"/>
      <c r="EM943" s="370"/>
      <c r="EN943" s="370"/>
      <c r="EO943" s="370"/>
      <c r="EP943" s="370"/>
      <c r="EQ943" s="370"/>
      <c r="ER943" s="370"/>
      <c r="ES943" s="370"/>
      <c r="ET943" s="370"/>
      <c r="EU943" s="370"/>
      <c r="EV943" s="370"/>
      <c r="EW943" s="370"/>
      <c r="EX943" s="370"/>
      <c r="EY943" s="370"/>
      <c r="EZ943" s="370"/>
      <c r="FA943" s="370"/>
      <c r="FB943" s="370"/>
      <c r="FC943" s="370"/>
      <c r="FD943" s="370"/>
      <c r="FE943" s="370"/>
      <c r="FF943" s="370"/>
      <c r="FG943" s="370"/>
      <c r="FH943" s="370"/>
      <c r="FI943" s="370"/>
      <c r="FJ943" s="370"/>
      <c r="FK943" s="370"/>
      <c r="FL943" s="370"/>
      <c r="FM943" s="370"/>
      <c r="FN943" s="370"/>
      <c r="FO943" s="370"/>
      <c r="FP943" s="370"/>
      <c r="FQ943" s="370"/>
      <c r="FR943" s="370"/>
      <c r="FS943" s="370"/>
      <c r="FT943" s="370"/>
      <c r="FU943" s="370"/>
      <c r="FV943" s="370"/>
      <c r="FW943" s="370"/>
      <c r="FX943" s="370"/>
      <c r="FY943" s="370"/>
      <c r="FZ943" s="370"/>
      <c r="GA943" s="370"/>
      <c r="GB943" s="370"/>
      <c r="GC943" s="370"/>
      <c r="GD943" s="370"/>
      <c r="GE943" s="370"/>
      <c r="GF943" s="370"/>
      <c r="GG943" s="370"/>
      <c r="GH943" s="370"/>
      <c r="GI943" s="370"/>
      <c r="GJ943" s="370"/>
      <c r="GK943" s="370"/>
      <c r="GL943" s="370"/>
      <c r="GM943" s="370"/>
      <c r="GN943" s="370"/>
      <c r="GO943" s="370"/>
      <c r="GP943" s="370"/>
      <c r="GQ943" s="370"/>
      <c r="GR943" s="370"/>
      <c r="GS943" s="370"/>
      <c r="GT943" s="370"/>
      <c r="GU943" s="370"/>
      <c r="GV943" s="370"/>
      <c r="GW943" s="370"/>
      <c r="GX943" s="370"/>
      <c r="GY943" s="370"/>
      <c r="GZ943" s="370"/>
      <c r="HA943" s="370"/>
      <c r="HB943" s="370"/>
      <c r="HC943" s="370"/>
      <c r="HD943" s="370"/>
      <c r="HE943" s="370"/>
      <c r="HF943" s="370"/>
      <c r="HG943" s="370"/>
      <c r="HH943" s="370"/>
      <c r="HI943" s="370"/>
      <c r="HJ943" s="370"/>
      <c r="HK943" s="370"/>
      <c r="HL943" s="370"/>
      <c r="HM943" s="370"/>
      <c r="HN943" s="370"/>
      <c r="HO943" s="370"/>
      <c r="HP943" s="370"/>
      <c r="HQ943" s="370"/>
      <c r="HR943" s="370"/>
      <c r="HS943" s="370"/>
      <c r="HT943" s="370"/>
      <c r="HU943" s="370"/>
      <c r="HV943" s="370"/>
      <c r="HW943" s="370"/>
      <c r="HX943" s="370"/>
      <c r="HY943" s="370"/>
      <c r="HZ943" s="370"/>
      <c r="IA943" s="370"/>
      <c r="IB943" s="370"/>
      <c r="IC943" s="370"/>
      <c r="ID943" s="370"/>
      <c r="IE943" s="370"/>
      <c r="IF943" s="370"/>
      <c r="IG943" s="370"/>
      <c r="IH943" s="370"/>
      <c r="II943" s="370"/>
      <c r="IJ943" s="370"/>
      <c r="IK943" s="370"/>
      <c r="IL943" s="370"/>
      <c r="IM943" s="370"/>
      <c r="IN943" s="370"/>
      <c r="IO943" s="370"/>
      <c r="IP943" s="370"/>
      <c r="IQ943" s="370"/>
      <c r="IR943" s="370"/>
      <c r="IS943" s="370"/>
      <c r="IT943" s="370"/>
      <c r="IU943" s="370"/>
      <c r="IV943" s="370"/>
    </row>
    <row r="944" spans="1:256" ht="32" hidden="1" x14ac:dyDescent="0.2">
      <c r="A944" s="543" t="s">
        <v>89</v>
      </c>
      <c r="B944" s="550"/>
      <c r="C944" s="557" t="s">
        <v>99</v>
      </c>
      <c r="D944" s="566" t="s">
        <v>91</v>
      </c>
      <c r="E944" s="565" t="s">
        <v>92</v>
      </c>
      <c r="F944" s="32">
        <v>1</v>
      </c>
      <c r="G944" s="572">
        <v>0</v>
      </c>
      <c r="H944" s="579"/>
      <c r="I944" s="579"/>
      <c r="J944" s="584" t="s">
        <v>93</v>
      </c>
      <c r="K944" s="592"/>
      <c r="L944" s="584" t="s">
        <v>94</v>
      </c>
      <c r="M944" s="609" t="s">
        <v>95</v>
      </c>
      <c r="N944" s="450">
        <f t="shared" ref="N944:N957" si="295">YEAR(IF(AND(O944&lt;&gt;"NA",O944&lt;&gt;""),O944,IF(AND(P944&lt;&gt;"NA",P944&lt;&gt;""),P944,IF(AND(Q944&lt;&gt;"NA",Q944&lt;&gt;""),Q944,IF(AND(R944&lt;&gt;"NA",R944&lt;&gt;""),R944,S944)))))</f>
        <v>1996</v>
      </c>
      <c r="O944" s="617">
        <v>35250</v>
      </c>
      <c r="P944" s="617">
        <v>36084</v>
      </c>
      <c r="Q944" s="617">
        <v>36084</v>
      </c>
      <c r="R944" s="609" t="s">
        <v>75</v>
      </c>
      <c r="S944" s="609" t="s">
        <v>75</v>
      </c>
      <c r="T944" s="609" t="s">
        <v>75</v>
      </c>
      <c r="U944" s="609" t="s">
        <v>75</v>
      </c>
      <c r="V944" s="32">
        <v>1</v>
      </c>
      <c r="W944" s="19">
        <f t="shared" ref="W944:W986" si="296">IF(OR(AND(Q944&lt;&gt;"NA",Q944&lt;&gt;""),AND(S944&lt;&gt;"NA",S944&lt;&gt;""),AND(T944&lt;&gt;"NA",T944&lt;&gt;"")),1,0)</f>
        <v>1</v>
      </c>
      <c r="X944" s="19">
        <f t="shared" ref="X944:X986" si="297">IF(OR(AND(S944&lt;&gt;"NA",S944&lt;&gt;""),Y944=1),1,0)</f>
        <v>0</v>
      </c>
      <c r="Y944" s="19">
        <f t="shared" ref="Y944:Y986" si="298">IF(AND(T944&lt;&gt;"NA",T944&lt;&gt;""),1,0)</f>
        <v>0</v>
      </c>
      <c r="Z944" s="32">
        <v>-1</v>
      </c>
      <c r="AA944" s="32">
        <v>-2</v>
      </c>
      <c r="AB944" s="572">
        <v>1</v>
      </c>
      <c r="AC944" s="572">
        <v>1</v>
      </c>
      <c r="AD944" s="572">
        <v>0</v>
      </c>
      <c r="AE944" s="572">
        <v>0</v>
      </c>
      <c r="AF944" s="572">
        <v>1</v>
      </c>
      <c r="AG944" s="577">
        <v>1</v>
      </c>
      <c r="AH944" s="572">
        <v>1</v>
      </c>
      <c r="AI944" s="577">
        <v>1</v>
      </c>
      <c r="AJ944" s="565" t="s">
        <v>96</v>
      </c>
      <c r="AK944" s="565" t="s">
        <v>97</v>
      </c>
      <c r="AL944" s="636">
        <v>6</v>
      </c>
      <c r="AM944" s="451">
        <f>IF(AND(AN944=1,AO944=1),3,IF(AND(AN944=1,OR(AO944=0,AO944=-1)),1,IF(AND(OR(AN944=0,AN944=-1),AO944=1),2,IF(AND(AN944=0,AN944=-1),OR(AO944=0,AO944=-1),4))))</f>
        <v>3</v>
      </c>
      <c r="AN944" s="572">
        <v>1</v>
      </c>
      <c r="AO944" s="572">
        <v>1</v>
      </c>
      <c r="AP944" s="572">
        <v>0</v>
      </c>
      <c r="AQ944" s="572">
        <v>1</v>
      </c>
      <c r="AR944" s="572">
        <v>1</v>
      </c>
      <c r="AS944" s="572">
        <v>0</v>
      </c>
      <c r="AT944" s="572">
        <v>0</v>
      </c>
      <c r="AU944" s="453">
        <f>IF(BA944&lt;1,-1)</f>
        <v>-1</v>
      </c>
      <c r="AV944" s="572">
        <v>1</v>
      </c>
      <c r="AW944" s="572">
        <v>0</v>
      </c>
      <c r="AX944" s="572">
        <v>0</v>
      </c>
      <c r="AY944" s="451">
        <v>0</v>
      </c>
      <c r="AZ944" s="572">
        <v>0</v>
      </c>
      <c r="BA944" s="572">
        <v>0</v>
      </c>
      <c r="BB944" s="572">
        <v>0</v>
      </c>
      <c r="BC944" s="572">
        <v>0</v>
      </c>
      <c r="BD944" s="454"/>
      <c r="BE944" s="579"/>
      <c r="BF944" s="579"/>
      <c r="BG944" s="579"/>
      <c r="BH944" s="579"/>
      <c r="BI944" s="579"/>
      <c r="BJ944" s="572">
        <v>1</v>
      </c>
      <c r="BK944" s="579"/>
      <c r="BL944" s="579"/>
      <c r="BM944" s="579"/>
      <c r="BN944" s="579"/>
      <c r="BO944" s="579"/>
      <c r="BP944" s="370"/>
      <c r="BQ944" s="370"/>
      <c r="BR944" s="370"/>
      <c r="BS944" s="370"/>
      <c r="BT944" s="370"/>
      <c r="BU944" s="370"/>
      <c r="BV944" s="370"/>
      <c r="BW944" s="370"/>
      <c r="BX944" s="370"/>
      <c r="BY944" s="370"/>
      <c r="BZ944" s="370"/>
      <c r="CA944" s="370"/>
      <c r="CB944" s="370"/>
      <c r="CC944" s="370"/>
      <c r="CD944" s="370"/>
      <c r="CE944" s="370"/>
      <c r="CF944" s="370"/>
      <c r="CG944" s="370"/>
      <c r="CH944" s="370"/>
      <c r="CI944" s="370"/>
      <c r="CJ944" s="370"/>
      <c r="CK944" s="370"/>
      <c r="CL944" s="370"/>
      <c r="CM944" s="370"/>
      <c r="CN944" s="370"/>
      <c r="CO944" s="370"/>
      <c r="CP944" s="370"/>
      <c r="CQ944" s="370"/>
      <c r="CR944" s="370"/>
      <c r="CS944" s="370"/>
      <c r="CT944" s="370"/>
      <c r="CU944" s="370"/>
      <c r="CV944" s="370"/>
      <c r="CW944" s="370"/>
      <c r="CX944" s="370"/>
      <c r="CY944" s="370"/>
      <c r="CZ944" s="370"/>
      <c r="DA944" s="370"/>
      <c r="DB944" s="370"/>
      <c r="DC944" s="370"/>
      <c r="DD944" s="370"/>
      <c r="DE944" s="370"/>
      <c r="DF944" s="370"/>
      <c r="DG944" s="370"/>
      <c r="DH944" s="370"/>
      <c r="DI944" s="370"/>
      <c r="DJ944" s="370"/>
      <c r="DK944" s="370"/>
      <c r="DL944" s="370"/>
      <c r="DM944" s="370"/>
      <c r="DN944" s="370"/>
      <c r="DO944" s="370"/>
      <c r="DP944" s="370"/>
      <c r="DQ944" s="370"/>
      <c r="DR944" s="370"/>
      <c r="DS944" s="370"/>
      <c r="DT944" s="370"/>
      <c r="DU944" s="370"/>
      <c r="DV944" s="370"/>
      <c r="DW944" s="370"/>
      <c r="DX944" s="370"/>
      <c r="DY944" s="370"/>
      <c r="DZ944" s="370"/>
      <c r="EA944" s="370"/>
      <c r="EB944" s="370"/>
      <c r="EC944" s="370"/>
      <c r="ED944" s="370"/>
      <c r="EE944" s="370"/>
      <c r="EF944" s="370"/>
      <c r="EG944" s="370"/>
      <c r="EH944" s="370"/>
      <c r="EI944" s="370"/>
      <c r="EJ944" s="370"/>
      <c r="EK944" s="370"/>
      <c r="EL944" s="370"/>
      <c r="EM944" s="370"/>
      <c r="EN944" s="370"/>
      <c r="EO944" s="370"/>
      <c r="EP944" s="370"/>
      <c r="EQ944" s="370"/>
      <c r="ER944" s="370"/>
      <c r="ES944" s="370"/>
      <c r="ET944" s="370"/>
      <c r="EU944" s="370"/>
      <c r="EV944" s="370"/>
      <c r="EW944" s="370"/>
      <c r="EX944" s="370"/>
      <c r="EY944" s="370"/>
      <c r="EZ944" s="370"/>
      <c r="FA944" s="370"/>
      <c r="FB944" s="370"/>
      <c r="FC944" s="370"/>
      <c r="FD944" s="370"/>
      <c r="FE944" s="370"/>
      <c r="FF944" s="370"/>
      <c r="FG944" s="370"/>
      <c r="FH944" s="370"/>
      <c r="FI944" s="370"/>
      <c r="FJ944" s="370"/>
      <c r="FK944" s="370"/>
      <c r="FL944" s="370"/>
      <c r="FM944" s="370"/>
      <c r="FN944" s="370"/>
      <c r="FO944" s="370"/>
      <c r="FP944" s="370"/>
      <c r="FQ944" s="370"/>
      <c r="FR944" s="370"/>
      <c r="FS944" s="370"/>
      <c r="FT944" s="370"/>
      <c r="FU944" s="370"/>
      <c r="FV944" s="370"/>
      <c r="FW944" s="370"/>
      <c r="FX944" s="370"/>
      <c r="FY944" s="370"/>
      <c r="FZ944" s="370"/>
      <c r="GA944" s="370"/>
      <c r="GB944" s="370"/>
      <c r="GC944" s="370"/>
      <c r="GD944" s="370"/>
      <c r="GE944" s="370"/>
      <c r="GF944" s="370"/>
      <c r="GG944" s="370"/>
      <c r="GH944" s="370"/>
      <c r="GI944" s="370"/>
      <c r="GJ944" s="370"/>
      <c r="GK944" s="370"/>
      <c r="GL944" s="370"/>
      <c r="GM944" s="370"/>
      <c r="GN944" s="370"/>
      <c r="GO944" s="370"/>
      <c r="GP944" s="370"/>
      <c r="GQ944" s="370"/>
      <c r="GR944" s="370"/>
      <c r="GS944" s="370"/>
      <c r="GT944" s="370"/>
      <c r="GU944" s="370"/>
      <c r="GV944" s="370"/>
      <c r="GW944" s="370"/>
      <c r="GX944" s="370"/>
      <c r="GY944" s="370"/>
      <c r="GZ944" s="370"/>
      <c r="HA944" s="370"/>
      <c r="HB944" s="370"/>
      <c r="HC944" s="370"/>
      <c r="HD944" s="370"/>
      <c r="HE944" s="370"/>
      <c r="HF944" s="370"/>
      <c r="HG944" s="370"/>
      <c r="HH944" s="370"/>
      <c r="HI944" s="370"/>
      <c r="HJ944" s="370"/>
      <c r="HK944" s="370"/>
      <c r="HL944" s="370"/>
      <c r="HM944" s="370"/>
      <c r="HN944" s="370"/>
      <c r="HO944" s="370"/>
      <c r="HP944" s="370"/>
      <c r="HQ944" s="370"/>
      <c r="HR944" s="370"/>
      <c r="HS944" s="370"/>
      <c r="HT944" s="370"/>
      <c r="HU944" s="370"/>
      <c r="HV944" s="370"/>
      <c r="HW944" s="370"/>
      <c r="HX944" s="370"/>
      <c r="HY944" s="370"/>
      <c r="HZ944" s="370"/>
      <c r="IA944" s="370"/>
      <c r="IB944" s="370"/>
      <c r="IC944" s="370"/>
      <c r="ID944" s="370"/>
      <c r="IE944" s="370"/>
      <c r="IF944" s="370"/>
      <c r="IG944" s="370"/>
      <c r="IH944" s="370"/>
      <c r="II944" s="370"/>
      <c r="IJ944" s="370"/>
      <c r="IK944" s="370"/>
      <c r="IL944" s="370"/>
      <c r="IM944" s="370"/>
      <c r="IN944" s="370"/>
      <c r="IO944" s="370"/>
      <c r="IP944" s="370"/>
      <c r="IQ944" s="370"/>
      <c r="IR944" s="370"/>
      <c r="IS944" s="370"/>
      <c r="IT944" s="370"/>
      <c r="IU944" s="370"/>
      <c r="IV944" s="370"/>
    </row>
    <row r="945" spans="1:256" ht="16" hidden="1" x14ac:dyDescent="0.2">
      <c r="A945" s="457" t="s">
        <v>112</v>
      </c>
      <c r="B945" s="477"/>
      <c r="C945" s="486" t="s">
        <v>884</v>
      </c>
      <c r="D945" s="399" t="s">
        <v>69</v>
      </c>
      <c r="E945" s="459" t="s">
        <v>70</v>
      </c>
      <c r="F945" s="19">
        <v>1</v>
      </c>
      <c r="G945" s="451">
        <v>0</v>
      </c>
      <c r="H945" s="451">
        <v>0</v>
      </c>
      <c r="I945" s="473"/>
      <c r="J945" s="464" t="s">
        <v>878</v>
      </c>
      <c r="K945" s="482"/>
      <c r="L945" s="399" t="s">
        <v>879</v>
      </c>
      <c r="M945" s="450">
        <v>1991</v>
      </c>
      <c r="N945" s="450">
        <f t="shared" si="295"/>
        <v>2003</v>
      </c>
      <c r="O945" s="483">
        <v>37698</v>
      </c>
      <c r="P945" s="475" t="s">
        <v>75</v>
      </c>
      <c r="Q945" s="475" t="s">
        <v>75</v>
      </c>
      <c r="R945" s="475" t="s">
        <v>75</v>
      </c>
      <c r="S945" s="475" t="s">
        <v>75</v>
      </c>
      <c r="T945" s="475" t="s">
        <v>75</v>
      </c>
      <c r="U945" s="475" t="s">
        <v>75</v>
      </c>
      <c r="V945" s="19">
        <v>1</v>
      </c>
      <c r="W945" s="19">
        <f t="shared" si="296"/>
        <v>0</v>
      </c>
      <c r="X945" s="19">
        <f t="shared" si="297"/>
        <v>0</v>
      </c>
      <c r="Y945" s="19">
        <f t="shared" si="298"/>
        <v>0</v>
      </c>
      <c r="Z945" s="19">
        <v>-1</v>
      </c>
      <c r="AA945" s="19">
        <v>-2</v>
      </c>
      <c r="AB945" s="451">
        <v>0</v>
      </c>
      <c r="AC945" s="451">
        <v>0</v>
      </c>
      <c r="AD945" s="451">
        <v>1</v>
      </c>
      <c r="AE945" s="451">
        <v>0</v>
      </c>
      <c r="AF945" s="451">
        <v>0</v>
      </c>
      <c r="AG945" s="478">
        <v>-1</v>
      </c>
      <c r="AH945" s="453">
        <v>1</v>
      </c>
      <c r="AI945" s="628">
        <v>0</v>
      </c>
      <c r="AJ945" s="459" t="s">
        <v>76</v>
      </c>
      <c r="AK945" s="459" t="s">
        <v>77</v>
      </c>
      <c r="AL945" s="464" t="s">
        <v>880</v>
      </c>
      <c r="AM945" s="451">
        <f>IF(AND(AN945=1,AO945=1),3,IF(AND(AN945=1,OR(AO945=0,AO945=-1)),1,IF(AND(OR(AN945=0,AN945=-1),AO945=1),2,IF(AND(AN945=0,AN945=-1),OR(AO945=0,AO945=-1),4))))</f>
        <v>1</v>
      </c>
      <c r="AN945" s="453">
        <v>1</v>
      </c>
      <c r="AO945" s="453">
        <v>0</v>
      </c>
      <c r="AP945" s="453">
        <v>0</v>
      </c>
      <c r="AQ945" s="453">
        <v>-1</v>
      </c>
      <c r="AR945" s="453">
        <v>-1</v>
      </c>
      <c r="AS945" s="453">
        <v>0</v>
      </c>
      <c r="AT945" s="453">
        <v>0</v>
      </c>
      <c r="AU945" s="453">
        <f>IF(BA945&lt;1,-1)</f>
        <v>-1</v>
      </c>
      <c r="AV945" s="453">
        <v>0</v>
      </c>
      <c r="AW945" s="453">
        <v>0</v>
      </c>
      <c r="AX945" s="451">
        <v>0</v>
      </c>
      <c r="AY945" s="451">
        <v>0</v>
      </c>
      <c r="AZ945" s="453">
        <v>0</v>
      </c>
      <c r="BA945" s="453">
        <v>0</v>
      </c>
      <c r="BB945" s="453">
        <v>0</v>
      </c>
      <c r="BC945" s="453">
        <v>0</v>
      </c>
      <c r="BD945" s="454"/>
      <c r="BE945" s="473"/>
      <c r="BF945" s="473"/>
      <c r="BG945" s="473"/>
      <c r="BH945" s="399" t="s">
        <v>881</v>
      </c>
      <c r="BI945" s="473"/>
      <c r="BJ945" s="453">
        <v>1</v>
      </c>
      <c r="BK945" s="473"/>
      <c r="BL945" s="473"/>
      <c r="BM945" s="473"/>
      <c r="BN945" s="473"/>
      <c r="BO945" s="473"/>
      <c r="BP945" s="370"/>
      <c r="BQ945" s="370"/>
      <c r="BR945" s="370"/>
      <c r="BS945" s="370"/>
      <c r="BT945" s="370"/>
      <c r="BU945" s="370"/>
      <c r="BV945" s="370"/>
      <c r="BW945" s="370"/>
      <c r="BX945" s="370"/>
      <c r="BY945" s="370"/>
      <c r="BZ945" s="370"/>
      <c r="CA945" s="370"/>
      <c r="CB945" s="370"/>
      <c r="CC945" s="370"/>
      <c r="CD945" s="370"/>
      <c r="CE945" s="370"/>
      <c r="CF945" s="370"/>
      <c r="CG945" s="370"/>
      <c r="CH945" s="370"/>
      <c r="CI945" s="370"/>
      <c r="CJ945" s="370"/>
      <c r="CK945" s="370"/>
      <c r="CL945" s="370"/>
      <c r="CM945" s="370"/>
      <c r="CN945" s="370"/>
      <c r="CO945" s="370"/>
      <c r="CP945" s="370"/>
      <c r="CQ945" s="370"/>
      <c r="CR945" s="370"/>
      <c r="CS945" s="370"/>
      <c r="CT945" s="370"/>
      <c r="CU945" s="370"/>
      <c r="CV945" s="370"/>
      <c r="CW945" s="370"/>
      <c r="CX945" s="370"/>
      <c r="CY945" s="370"/>
      <c r="CZ945" s="370"/>
      <c r="DA945" s="370"/>
      <c r="DB945" s="370"/>
      <c r="DC945" s="370"/>
      <c r="DD945" s="370"/>
      <c r="DE945" s="370"/>
      <c r="DF945" s="370"/>
      <c r="DG945" s="370"/>
      <c r="DH945" s="370"/>
      <c r="DI945" s="370"/>
      <c r="DJ945" s="370"/>
      <c r="DK945" s="370"/>
      <c r="DL945" s="370"/>
      <c r="DM945" s="370"/>
      <c r="DN945" s="370"/>
      <c r="DO945" s="370"/>
      <c r="DP945" s="370"/>
      <c r="DQ945" s="370"/>
      <c r="DR945" s="370"/>
      <c r="DS945" s="370"/>
      <c r="DT945" s="370"/>
      <c r="DU945" s="370"/>
      <c r="DV945" s="370"/>
      <c r="DW945" s="370"/>
      <c r="DX945" s="370"/>
      <c r="DY945" s="370"/>
      <c r="DZ945" s="370"/>
      <c r="EA945" s="370"/>
      <c r="EB945" s="370"/>
      <c r="EC945" s="370"/>
      <c r="ED945" s="370"/>
      <c r="EE945" s="370"/>
      <c r="EF945" s="370"/>
      <c r="EG945" s="370"/>
      <c r="EH945" s="370"/>
      <c r="EI945" s="370"/>
      <c r="EJ945" s="370"/>
      <c r="EK945" s="370"/>
      <c r="EL945" s="370"/>
      <c r="EM945" s="370"/>
      <c r="EN945" s="370"/>
      <c r="EO945" s="370"/>
      <c r="EP945" s="370"/>
      <c r="EQ945" s="370"/>
      <c r="ER945" s="370"/>
      <c r="ES945" s="370"/>
      <c r="ET945" s="370"/>
      <c r="EU945" s="370"/>
      <c r="EV945" s="370"/>
      <c r="EW945" s="370"/>
      <c r="EX945" s="370"/>
      <c r="EY945" s="370"/>
      <c r="EZ945" s="370"/>
      <c r="FA945" s="370"/>
      <c r="FB945" s="370"/>
      <c r="FC945" s="370"/>
      <c r="FD945" s="370"/>
      <c r="FE945" s="370"/>
      <c r="FF945" s="370"/>
      <c r="FG945" s="370"/>
      <c r="FH945" s="370"/>
      <c r="FI945" s="370"/>
      <c r="FJ945" s="370"/>
      <c r="FK945" s="370"/>
      <c r="FL945" s="370"/>
      <c r="FM945" s="370"/>
      <c r="FN945" s="370"/>
      <c r="FO945" s="370"/>
      <c r="FP945" s="370"/>
      <c r="FQ945" s="370"/>
      <c r="FR945" s="370"/>
      <c r="FS945" s="370"/>
      <c r="FT945" s="370"/>
      <c r="FU945" s="370"/>
      <c r="FV945" s="370"/>
      <c r="FW945" s="370"/>
      <c r="FX945" s="370"/>
      <c r="FY945" s="370"/>
      <c r="FZ945" s="370"/>
      <c r="GA945" s="370"/>
      <c r="GB945" s="370"/>
      <c r="GC945" s="370"/>
      <c r="GD945" s="370"/>
      <c r="GE945" s="370"/>
      <c r="GF945" s="370"/>
      <c r="GG945" s="370"/>
      <c r="GH945" s="370"/>
      <c r="GI945" s="370"/>
      <c r="GJ945" s="370"/>
      <c r="GK945" s="370"/>
      <c r="GL945" s="370"/>
      <c r="GM945" s="370"/>
      <c r="GN945" s="370"/>
      <c r="GO945" s="370"/>
      <c r="GP945" s="370"/>
      <c r="GQ945" s="370"/>
      <c r="GR945" s="370"/>
      <c r="GS945" s="370"/>
      <c r="GT945" s="370"/>
      <c r="GU945" s="370"/>
      <c r="GV945" s="370"/>
      <c r="GW945" s="370"/>
      <c r="GX945" s="370"/>
      <c r="GY945" s="370"/>
      <c r="GZ945" s="370"/>
      <c r="HA945" s="370"/>
      <c r="HB945" s="370"/>
      <c r="HC945" s="370"/>
      <c r="HD945" s="370"/>
      <c r="HE945" s="370"/>
      <c r="HF945" s="370"/>
      <c r="HG945" s="370"/>
      <c r="HH945" s="370"/>
      <c r="HI945" s="370"/>
      <c r="HJ945" s="370"/>
      <c r="HK945" s="370"/>
      <c r="HL945" s="370"/>
      <c r="HM945" s="370"/>
      <c r="HN945" s="370"/>
      <c r="HO945" s="370"/>
      <c r="HP945" s="370"/>
      <c r="HQ945" s="370"/>
      <c r="HR945" s="370"/>
      <c r="HS945" s="370"/>
      <c r="HT945" s="370"/>
      <c r="HU945" s="370"/>
      <c r="HV945" s="370"/>
      <c r="HW945" s="370"/>
      <c r="HX945" s="370"/>
      <c r="HY945" s="370"/>
      <c r="HZ945" s="370"/>
      <c r="IA945" s="370"/>
      <c r="IB945" s="370"/>
      <c r="IC945" s="370"/>
      <c r="ID945" s="370"/>
      <c r="IE945" s="370"/>
      <c r="IF945" s="370"/>
      <c r="IG945" s="370"/>
      <c r="IH945" s="370"/>
      <c r="II945" s="370"/>
      <c r="IJ945" s="370"/>
      <c r="IK945" s="370"/>
      <c r="IL945" s="370"/>
      <c r="IM945" s="370"/>
      <c r="IN945" s="370"/>
      <c r="IO945" s="370"/>
      <c r="IP945" s="370"/>
      <c r="IQ945" s="370"/>
      <c r="IR945" s="370"/>
      <c r="IS945" s="370"/>
      <c r="IT945" s="370"/>
      <c r="IU945" s="370"/>
      <c r="IV945" s="370"/>
    </row>
    <row r="946" spans="1:256" ht="64" hidden="1" x14ac:dyDescent="0.2">
      <c r="A946" s="457" t="s">
        <v>112</v>
      </c>
      <c r="B946" s="457" t="s">
        <v>79</v>
      </c>
      <c r="C946" s="486" t="s">
        <v>1906</v>
      </c>
      <c r="D946" s="399" t="s">
        <v>1052</v>
      </c>
      <c r="E946" s="459" t="s">
        <v>324</v>
      </c>
      <c r="F946" s="19">
        <v>1</v>
      </c>
      <c r="G946" s="451">
        <v>0</v>
      </c>
      <c r="H946" s="451">
        <v>0</v>
      </c>
      <c r="I946" s="473"/>
      <c r="J946" s="479"/>
      <c r="K946" s="481" t="s">
        <v>259</v>
      </c>
      <c r="L946" s="464" t="s">
        <v>1907</v>
      </c>
      <c r="M946" s="475" t="s">
        <v>1908</v>
      </c>
      <c r="N946" s="450">
        <f t="shared" si="295"/>
        <v>2003</v>
      </c>
      <c r="O946" s="483">
        <v>37881</v>
      </c>
      <c r="P946" s="475" t="s">
        <v>75</v>
      </c>
      <c r="Q946" s="475" t="s">
        <v>75</v>
      </c>
      <c r="R946" s="475" t="s">
        <v>75</v>
      </c>
      <c r="S946" s="475" t="s">
        <v>75</v>
      </c>
      <c r="T946" s="475" t="s">
        <v>75</v>
      </c>
      <c r="U946" s="475" t="s">
        <v>75</v>
      </c>
      <c r="V946" s="19">
        <v>1</v>
      </c>
      <c r="W946" s="19">
        <f t="shared" si="296"/>
        <v>0</v>
      </c>
      <c r="X946" s="19">
        <f t="shared" si="297"/>
        <v>0</v>
      </c>
      <c r="Y946" s="19">
        <f t="shared" si="298"/>
        <v>0</v>
      </c>
      <c r="Z946" s="19">
        <v>-1</v>
      </c>
      <c r="AA946" s="19">
        <v>-2</v>
      </c>
      <c r="AB946" s="451">
        <v>1</v>
      </c>
      <c r="AC946" s="451">
        <v>0</v>
      </c>
      <c r="AD946" s="451">
        <v>0</v>
      </c>
      <c r="AE946" s="451">
        <v>0</v>
      </c>
      <c r="AF946" s="451">
        <v>1</v>
      </c>
      <c r="AG946" s="478">
        <v>1</v>
      </c>
      <c r="AH946" s="453">
        <v>-1</v>
      </c>
      <c r="AI946" s="628">
        <v>0</v>
      </c>
      <c r="AJ946" s="459" t="s">
        <v>87</v>
      </c>
      <c r="AK946" s="459" t="s">
        <v>77</v>
      </c>
      <c r="AL946" s="464" t="s">
        <v>1909</v>
      </c>
      <c r="AM946" s="451">
        <f>IF(AND(AN946=1,AO946=1),3,IF(AND(AN946=1,OR(AO946=0,AO946=-1)),1,IF(AND(OR(AN946=0,AN946=-1),AO946=1),2,IF(AND(AN946=0,AN946=-1),OR(AO946=0,AO946=-1),4))))</f>
        <v>2</v>
      </c>
      <c r="AN946" s="451">
        <v>0</v>
      </c>
      <c r="AO946" s="451">
        <v>1</v>
      </c>
      <c r="AP946" s="451">
        <v>1</v>
      </c>
      <c r="AQ946" s="451">
        <v>-1</v>
      </c>
      <c r="AR946" s="451">
        <v>-1</v>
      </c>
      <c r="AS946" s="451">
        <v>0</v>
      </c>
      <c r="AT946" s="451">
        <v>0</v>
      </c>
      <c r="AU946" s="453">
        <f>IF(BA946&lt;1,-1)</f>
        <v>-1</v>
      </c>
      <c r="AV946" s="451">
        <v>0</v>
      </c>
      <c r="AW946" s="453">
        <v>0</v>
      </c>
      <c r="AX946" s="453">
        <v>0</v>
      </c>
      <c r="AY946" s="451">
        <v>0</v>
      </c>
      <c r="AZ946" s="451">
        <v>1</v>
      </c>
      <c r="BA946" s="451">
        <v>0</v>
      </c>
      <c r="BB946" s="451">
        <v>0</v>
      </c>
      <c r="BC946" s="451">
        <v>0</v>
      </c>
      <c r="BD946" s="454"/>
      <c r="BE946" s="473"/>
      <c r="BF946" s="399" t="s">
        <v>1910</v>
      </c>
      <c r="BG946" s="473"/>
      <c r="BH946" s="399" t="s">
        <v>1224</v>
      </c>
      <c r="BI946" s="473"/>
      <c r="BJ946" s="451">
        <v>1</v>
      </c>
      <c r="BK946" s="473"/>
      <c r="BL946" s="473"/>
      <c r="BM946" s="473"/>
      <c r="BN946" s="473"/>
      <c r="BO946" s="473"/>
      <c r="BP946" s="370"/>
      <c r="BQ946" s="370"/>
      <c r="BR946" s="370"/>
      <c r="BS946" s="370"/>
      <c r="BT946" s="370"/>
      <c r="BU946" s="370"/>
      <c r="BV946" s="370"/>
      <c r="BW946" s="370"/>
      <c r="BX946" s="370"/>
      <c r="BY946" s="370"/>
      <c r="BZ946" s="370"/>
      <c r="CA946" s="370"/>
      <c r="CB946" s="370"/>
      <c r="CC946" s="370"/>
      <c r="CD946" s="370"/>
      <c r="CE946" s="370"/>
      <c r="CF946" s="370"/>
      <c r="CG946" s="370"/>
      <c r="CH946" s="370"/>
      <c r="CI946" s="370"/>
      <c r="CJ946" s="370"/>
      <c r="CK946" s="370"/>
      <c r="CL946" s="370"/>
      <c r="CM946" s="370"/>
      <c r="CN946" s="370"/>
      <c r="CO946" s="370"/>
      <c r="CP946" s="370"/>
      <c r="CQ946" s="370"/>
      <c r="CR946" s="370"/>
      <c r="CS946" s="370"/>
      <c r="CT946" s="370"/>
      <c r="CU946" s="370"/>
      <c r="CV946" s="370"/>
      <c r="CW946" s="370"/>
      <c r="CX946" s="370"/>
      <c r="CY946" s="370"/>
      <c r="CZ946" s="370"/>
      <c r="DA946" s="370"/>
      <c r="DB946" s="370"/>
      <c r="DC946" s="370"/>
      <c r="DD946" s="370"/>
      <c r="DE946" s="370"/>
      <c r="DF946" s="370"/>
      <c r="DG946" s="370"/>
      <c r="DH946" s="370"/>
      <c r="DI946" s="370"/>
      <c r="DJ946" s="370"/>
      <c r="DK946" s="370"/>
      <c r="DL946" s="370"/>
      <c r="DM946" s="370"/>
      <c r="DN946" s="370"/>
      <c r="DO946" s="370"/>
      <c r="DP946" s="370"/>
      <c r="DQ946" s="370"/>
      <c r="DR946" s="370"/>
      <c r="DS946" s="370"/>
      <c r="DT946" s="370"/>
      <c r="DU946" s="370"/>
      <c r="DV946" s="370"/>
      <c r="DW946" s="370"/>
      <c r="DX946" s="370"/>
      <c r="DY946" s="370"/>
      <c r="DZ946" s="370"/>
      <c r="EA946" s="370"/>
      <c r="EB946" s="370"/>
      <c r="EC946" s="370"/>
      <c r="ED946" s="370"/>
      <c r="EE946" s="370"/>
      <c r="EF946" s="370"/>
      <c r="EG946" s="370"/>
      <c r="EH946" s="370"/>
      <c r="EI946" s="370"/>
      <c r="EJ946" s="370"/>
      <c r="EK946" s="370"/>
      <c r="EL946" s="370"/>
      <c r="EM946" s="370"/>
      <c r="EN946" s="370"/>
      <c r="EO946" s="370"/>
      <c r="EP946" s="370"/>
      <c r="EQ946" s="370"/>
      <c r="ER946" s="370"/>
      <c r="ES946" s="370"/>
      <c r="ET946" s="370"/>
      <c r="EU946" s="370"/>
      <c r="EV946" s="370"/>
      <c r="EW946" s="370"/>
      <c r="EX946" s="370"/>
      <c r="EY946" s="370"/>
      <c r="EZ946" s="370"/>
      <c r="FA946" s="370"/>
      <c r="FB946" s="370"/>
      <c r="FC946" s="370"/>
      <c r="FD946" s="370"/>
      <c r="FE946" s="370"/>
      <c r="FF946" s="370"/>
      <c r="FG946" s="370"/>
      <c r="FH946" s="370"/>
      <c r="FI946" s="370"/>
      <c r="FJ946" s="370"/>
      <c r="FK946" s="370"/>
      <c r="FL946" s="370"/>
      <c r="FM946" s="370"/>
      <c r="FN946" s="370"/>
      <c r="FO946" s="370"/>
      <c r="FP946" s="370"/>
      <c r="FQ946" s="370"/>
      <c r="FR946" s="370"/>
      <c r="FS946" s="370"/>
      <c r="FT946" s="370"/>
      <c r="FU946" s="370"/>
      <c r="FV946" s="370"/>
      <c r="FW946" s="370"/>
      <c r="FX946" s="370"/>
      <c r="FY946" s="370"/>
      <c r="FZ946" s="370"/>
      <c r="GA946" s="370"/>
      <c r="GB946" s="370"/>
      <c r="GC946" s="370"/>
      <c r="GD946" s="370"/>
      <c r="GE946" s="370"/>
      <c r="GF946" s="370"/>
      <c r="GG946" s="370"/>
      <c r="GH946" s="370"/>
      <c r="GI946" s="370"/>
      <c r="GJ946" s="370"/>
      <c r="GK946" s="370"/>
      <c r="GL946" s="370"/>
      <c r="GM946" s="370"/>
      <c r="GN946" s="370"/>
      <c r="GO946" s="370"/>
      <c r="GP946" s="370"/>
      <c r="GQ946" s="370"/>
      <c r="GR946" s="370"/>
      <c r="GS946" s="370"/>
      <c r="GT946" s="370"/>
      <c r="GU946" s="370"/>
      <c r="GV946" s="370"/>
      <c r="GW946" s="370"/>
      <c r="GX946" s="370"/>
      <c r="GY946" s="370"/>
      <c r="GZ946" s="370"/>
      <c r="HA946" s="370"/>
      <c r="HB946" s="370"/>
      <c r="HC946" s="370"/>
      <c r="HD946" s="370"/>
      <c r="HE946" s="370"/>
      <c r="HF946" s="370"/>
      <c r="HG946" s="370"/>
      <c r="HH946" s="370"/>
      <c r="HI946" s="370"/>
      <c r="HJ946" s="370"/>
      <c r="HK946" s="370"/>
      <c r="HL946" s="370"/>
      <c r="HM946" s="370"/>
      <c r="HN946" s="370"/>
      <c r="HO946" s="370"/>
      <c r="HP946" s="370"/>
      <c r="HQ946" s="370"/>
      <c r="HR946" s="370"/>
      <c r="HS946" s="370"/>
      <c r="HT946" s="370"/>
      <c r="HU946" s="370"/>
      <c r="HV946" s="370"/>
      <c r="HW946" s="370"/>
      <c r="HX946" s="370"/>
      <c r="HY946" s="370"/>
      <c r="HZ946" s="370"/>
      <c r="IA946" s="370"/>
      <c r="IB946" s="370"/>
      <c r="IC946" s="370"/>
      <c r="ID946" s="370"/>
      <c r="IE946" s="370"/>
      <c r="IF946" s="370"/>
      <c r="IG946" s="370"/>
      <c r="IH946" s="370"/>
      <c r="II946" s="370"/>
      <c r="IJ946" s="370"/>
      <c r="IK946" s="370"/>
      <c r="IL946" s="370"/>
      <c r="IM946" s="370"/>
      <c r="IN946" s="370"/>
      <c r="IO946" s="370"/>
      <c r="IP946" s="370"/>
      <c r="IQ946" s="370"/>
      <c r="IR946" s="370"/>
      <c r="IS946" s="370"/>
      <c r="IT946" s="370"/>
      <c r="IU946" s="370"/>
      <c r="IV946" s="370"/>
    </row>
    <row r="947" spans="1:256" ht="112" hidden="1" x14ac:dyDescent="0.2">
      <c r="A947" s="486" t="s">
        <v>3538</v>
      </c>
      <c r="B947" s="457" t="s">
        <v>79</v>
      </c>
      <c r="C947" s="486" t="s">
        <v>3512</v>
      </c>
      <c r="D947" s="399" t="s">
        <v>136</v>
      </c>
      <c r="E947" s="459" t="s">
        <v>236</v>
      </c>
      <c r="F947" s="19">
        <v>1</v>
      </c>
      <c r="G947" s="451">
        <v>0</v>
      </c>
      <c r="H947" s="451">
        <v>0</v>
      </c>
      <c r="I947" s="473"/>
      <c r="J947" s="479"/>
      <c r="K947" s="596"/>
      <c r="L947" s="464" t="s">
        <v>3513</v>
      </c>
      <c r="M947" s="518"/>
      <c r="N947" s="450">
        <f t="shared" si="295"/>
        <v>2003</v>
      </c>
      <c r="O947" s="483">
        <v>37622</v>
      </c>
      <c r="P947" s="475" t="s">
        <v>75</v>
      </c>
      <c r="Q947" s="483">
        <v>38353</v>
      </c>
      <c r="R947" s="483">
        <v>38323</v>
      </c>
      <c r="S947" s="450">
        <v>2005</v>
      </c>
      <c r="T947" s="650">
        <v>38639</v>
      </c>
      <c r="U947" s="483">
        <v>39639</v>
      </c>
      <c r="V947" s="26">
        <v>1</v>
      </c>
      <c r="W947" s="19">
        <f t="shared" si="296"/>
        <v>1</v>
      </c>
      <c r="X947" s="19">
        <f t="shared" si="297"/>
        <v>1</v>
      </c>
      <c r="Y947" s="19">
        <f t="shared" si="298"/>
        <v>1</v>
      </c>
      <c r="Z947" s="26">
        <v>2</v>
      </c>
      <c r="AA947" s="19">
        <v>1</v>
      </c>
      <c r="AB947" s="453">
        <v>1</v>
      </c>
      <c r="AC947" s="453">
        <v>0</v>
      </c>
      <c r="AD947" s="453">
        <v>1</v>
      </c>
      <c r="AE947" s="453">
        <v>1</v>
      </c>
      <c r="AF947" s="453">
        <v>0</v>
      </c>
      <c r="AG947" s="478">
        <v>1</v>
      </c>
      <c r="AH947" s="453">
        <v>1</v>
      </c>
      <c r="AI947" s="628">
        <v>0</v>
      </c>
      <c r="AJ947" s="459" t="s">
        <v>138</v>
      </c>
      <c r="AK947" s="459" t="s">
        <v>77</v>
      </c>
      <c r="AL947" s="464" t="s">
        <v>3506</v>
      </c>
      <c r="AM947" s="451">
        <v>4</v>
      </c>
      <c r="AN947" s="451">
        <v>-1</v>
      </c>
      <c r="AO947" s="451">
        <v>-1</v>
      </c>
      <c r="AP947" s="451">
        <v>-1</v>
      </c>
      <c r="AQ947" s="451">
        <v>-1</v>
      </c>
      <c r="AR947" s="451">
        <v>-1</v>
      </c>
      <c r="AS947" s="451">
        <v>0</v>
      </c>
      <c r="AT947" s="451">
        <v>-1</v>
      </c>
      <c r="AU947" s="453"/>
      <c r="AV947" s="451">
        <v>0</v>
      </c>
      <c r="AW947" s="451">
        <v>0</v>
      </c>
      <c r="AX947" s="451">
        <v>1</v>
      </c>
      <c r="AY947" s="451">
        <v>0</v>
      </c>
      <c r="AZ947" s="451">
        <v>1</v>
      </c>
      <c r="BA947" s="451">
        <v>1</v>
      </c>
      <c r="BB947" s="451">
        <v>1</v>
      </c>
      <c r="BC947" s="451">
        <v>0</v>
      </c>
      <c r="BD947" s="454"/>
      <c r="BE947" s="399" t="s">
        <v>3514</v>
      </c>
      <c r="BF947" s="453"/>
      <c r="BG947" s="453"/>
      <c r="BH947" s="453"/>
      <c r="BI947" s="473"/>
      <c r="BJ947" s="451">
        <v>-1</v>
      </c>
      <c r="BK947" s="453"/>
      <c r="BL947" s="453"/>
      <c r="BM947" s="453"/>
      <c r="BN947" s="572">
        <v>0</v>
      </c>
      <c r="BO947" s="579"/>
      <c r="BP947" s="370"/>
      <c r="BQ947" s="370"/>
      <c r="BR947" s="370"/>
      <c r="BS947" s="370"/>
      <c r="BT947" s="370"/>
      <c r="BU947" s="370"/>
      <c r="BV947" s="370"/>
      <c r="BW947" s="370"/>
      <c r="BX947" s="370"/>
      <c r="BY947" s="370"/>
      <c r="BZ947" s="370"/>
      <c r="CA947" s="370"/>
      <c r="CB947" s="370"/>
      <c r="CC947" s="370"/>
      <c r="CD947" s="370"/>
      <c r="CE947" s="370"/>
      <c r="CF947" s="370"/>
      <c r="CG947" s="370"/>
      <c r="CH947" s="370"/>
      <c r="CI947" s="370"/>
      <c r="CJ947" s="370"/>
      <c r="CK947" s="370"/>
      <c r="CL947" s="370"/>
      <c r="CM947" s="370"/>
      <c r="CN947" s="370"/>
      <c r="CO947" s="370"/>
      <c r="CP947" s="370"/>
      <c r="CQ947" s="370"/>
      <c r="CR947" s="370"/>
      <c r="CS947" s="370"/>
      <c r="CT947" s="370"/>
      <c r="CU947" s="370"/>
      <c r="CV947" s="370"/>
      <c r="CW947" s="370"/>
      <c r="CX947" s="370"/>
      <c r="CY947" s="370"/>
      <c r="CZ947" s="370"/>
      <c r="DA947" s="370"/>
      <c r="DB947" s="370"/>
      <c r="DC947" s="370"/>
      <c r="DD947" s="370"/>
      <c r="DE947" s="370"/>
      <c r="DF947" s="370"/>
      <c r="DG947" s="370"/>
      <c r="DH947" s="370"/>
      <c r="DI947" s="370"/>
      <c r="DJ947" s="370"/>
      <c r="DK947" s="370"/>
      <c r="DL947" s="370"/>
      <c r="DM947" s="370"/>
      <c r="DN947" s="370"/>
      <c r="DO947" s="370"/>
      <c r="DP947" s="370"/>
      <c r="DQ947" s="370"/>
      <c r="DR947" s="370"/>
      <c r="DS947" s="370"/>
      <c r="DT947" s="370"/>
      <c r="DU947" s="370"/>
      <c r="DV947" s="370"/>
      <c r="DW947" s="370"/>
      <c r="DX947" s="370"/>
      <c r="DY947" s="370"/>
      <c r="DZ947" s="370"/>
      <c r="EA947" s="370"/>
      <c r="EB947" s="370"/>
      <c r="EC947" s="370"/>
      <c r="ED947" s="370"/>
      <c r="EE947" s="370"/>
      <c r="EF947" s="370"/>
      <c r="EG947" s="370"/>
      <c r="EH947" s="370"/>
      <c r="EI947" s="370"/>
      <c r="EJ947" s="370"/>
      <c r="EK947" s="370"/>
      <c r="EL947" s="370"/>
      <c r="EM947" s="370"/>
      <c r="EN947" s="370"/>
      <c r="EO947" s="370"/>
      <c r="EP947" s="370"/>
      <c r="EQ947" s="370"/>
      <c r="ER947" s="370"/>
      <c r="ES947" s="370"/>
      <c r="ET947" s="370"/>
      <c r="EU947" s="370"/>
      <c r="EV947" s="370"/>
      <c r="EW947" s="370"/>
      <c r="EX947" s="370"/>
      <c r="EY947" s="370"/>
      <c r="EZ947" s="370"/>
      <c r="FA947" s="370"/>
      <c r="FB947" s="370"/>
      <c r="FC947" s="370"/>
      <c r="FD947" s="370"/>
      <c r="FE947" s="370"/>
      <c r="FF947" s="370"/>
      <c r="FG947" s="370"/>
      <c r="FH947" s="370"/>
      <c r="FI947" s="370"/>
      <c r="FJ947" s="370"/>
      <c r="FK947" s="370"/>
      <c r="FL947" s="370"/>
      <c r="FM947" s="370"/>
      <c r="FN947" s="370"/>
      <c r="FO947" s="370"/>
      <c r="FP947" s="370"/>
      <c r="FQ947" s="370"/>
      <c r="FR947" s="370"/>
      <c r="FS947" s="370"/>
      <c r="FT947" s="370"/>
      <c r="FU947" s="370"/>
      <c r="FV947" s="370"/>
      <c r="FW947" s="370"/>
      <c r="FX947" s="370"/>
      <c r="FY947" s="370"/>
      <c r="FZ947" s="370"/>
      <c r="GA947" s="370"/>
      <c r="GB947" s="370"/>
      <c r="GC947" s="370"/>
      <c r="GD947" s="370"/>
      <c r="GE947" s="370"/>
      <c r="GF947" s="370"/>
      <c r="GG947" s="370"/>
      <c r="GH947" s="370"/>
      <c r="GI947" s="370"/>
      <c r="GJ947" s="370"/>
      <c r="GK947" s="370"/>
      <c r="GL947" s="370"/>
      <c r="GM947" s="370"/>
      <c r="GN947" s="370"/>
      <c r="GO947" s="370"/>
      <c r="GP947" s="370"/>
      <c r="GQ947" s="370"/>
      <c r="GR947" s="370"/>
      <c r="GS947" s="370"/>
      <c r="GT947" s="370"/>
      <c r="GU947" s="370"/>
      <c r="GV947" s="370"/>
      <c r="GW947" s="370"/>
      <c r="GX947" s="370"/>
      <c r="GY947" s="370"/>
      <c r="GZ947" s="370"/>
      <c r="HA947" s="370"/>
      <c r="HB947" s="370"/>
      <c r="HC947" s="370"/>
      <c r="HD947" s="370"/>
      <c r="HE947" s="370"/>
      <c r="HF947" s="370"/>
      <c r="HG947" s="370"/>
      <c r="HH947" s="370"/>
      <c r="HI947" s="370"/>
      <c r="HJ947" s="370"/>
      <c r="HK947" s="370"/>
      <c r="HL947" s="370"/>
      <c r="HM947" s="370"/>
      <c r="HN947" s="370"/>
      <c r="HO947" s="370"/>
      <c r="HP947" s="370"/>
      <c r="HQ947" s="370"/>
      <c r="HR947" s="370"/>
      <c r="HS947" s="370"/>
      <c r="HT947" s="370"/>
      <c r="HU947" s="370"/>
      <c r="HV947" s="370"/>
      <c r="HW947" s="370"/>
      <c r="HX947" s="370"/>
      <c r="HY947" s="370"/>
      <c r="HZ947" s="370"/>
      <c r="IA947" s="370"/>
      <c r="IB947" s="370"/>
      <c r="IC947" s="370"/>
      <c r="ID947" s="370"/>
      <c r="IE947" s="370"/>
      <c r="IF947" s="370"/>
      <c r="IG947" s="370"/>
      <c r="IH947" s="370"/>
      <c r="II947" s="370"/>
      <c r="IJ947" s="370"/>
      <c r="IK947" s="370"/>
      <c r="IL947" s="370"/>
      <c r="IM947" s="370"/>
      <c r="IN947" s="370"/>
      <c r="IO947" s="370"/>
      <c r="IP947" s="370"/>
      <c r="IQ947" s="370"/>
      <c r="IR947" s="370"/>
      <c r="IS947" s="370"/>
      <c r="IT947" s="370"/>
      <c r="IU947" s="370"/>
      <c r="IV947" s="370"/>
    </row>
    <row r="948" spans="1:256" ht="256" hidden="1" x14ac:dyDescent="0.2">
      <c r="A948" s="457" t="s">
        <v>253</v>
      </c>
      <c r="B948" s="457" t="s">
        <v>913</v>
      </c>
      <c r="C948" s="486" t="s">
        <v>931</v>
      </c>
      <c r="D948" s="399" t="s">
        <v>182</v>
      </c>
      <c r="E948" s="459" t="s">
        <v>92</v>
      </c>
      <c r="F948" s="19">
        <v>1</v>
      </c>
      <c r="G948" s="451">
        <v>0</v>
      </c>
      <c r="H948" s="451">
        <v>0</v>
      </c>
      <c r="I948" s="473"/>
      <c r="J948" s="464" t="s">
        <v>915</v>
      </c>
      <c r="K948" s="482"/>
      <c r="L948" s="464" t="s">
        <v>916</v>
      </c>
      <c r="M948" s="475" t="s">
        <v>917</v>
      </c>
      <c r="N948" s="450">
        <f t="shared" si="295"/>
        <v>2005</v>
      </c>
      <c r="O948" s="483">
        <v>38405</v>
      </c>
      <c r="P948" s="483">
        <v>39484</v>
      </c>
      <c r="Q948" s="483">
        <v>39484</v>
      </c>
      <c r="R948" s="475" t="s">
        <v>75</v>
      </c>
      <c r="S948" s="475" t="s">
        <v>75</v>
      </c>
      <c r="T948" s="475" t="s">
        <v>75</v>
      </c>
      <c r="U948" s="475" t="s">
        <v>75</v>
      </c>
      <c r="V948" s="19">
        <v>1</v>
      </c>
      <c r="W948" s="19">
        <f t="shared" si="296"/>
        <v>1</v>
      </c>
      <c r="X948" s="19">
        <f t="shared" si="297"/>
        <v>0</v>
      </c>
      <c r="Y948" s="19">
        <f t="shared" si="298"/>
        <v>0</v>
      </c>
      <c r="Z948" s="19">
        <v>-1</v>
      </c>
      <c r="AA948" s="19">
        <v>-2</v>
      </c>
      <c r="AB948" s="451">
        <v>1</v>
      </c>
      <c r="AC948" s="451">
        <v>1</v>
      </c>
      <c r="AD948" s="451">
        <v>1</v>
      </c>
      <c r="AE948" s="451">
        <v>1</v>
      </c>
      <c r="AF948" s="451">
        <v>1</v>
      </c>
      <c r="AG948" s="628">
        <v>1</v>
      </c>
      <c r="AH948" s="451">
        <v>1</v>
      </c>
      <c r="AI948" s="478">
        <v>0</v>
      </c>
      <c r="AJ948" s="459" t="s">
        <v>185</v>
      </c>
      <c r="AK948" s="459" t="s">
        <v>97</v>
      </c>
      <c r="AL948" s="464" t="s">
        <v>918</v>
      </c>
      <c r="AM948" s="451">
        <f>IF(AND(AN948=1,AO948=1),3,IF(AND(AN948=1,OR(AO948=0,AO948=-1)),1,IF(AND(OR(AN948=0,AN948=-1),AO948=1),2,IF(AND(AN948=0,AN948=-1),OR(AO948=0,AO948=-1),4))))</f>
        <v>3</v>
      </c>
      <c r="AN948" s="451">
        <v>1</v>
      </c>
      <c r="AO948" s="451">
        <v>1</v>
      </c>
      <c r="AP948" s="451">
        <v>1</v>
      </c>
      <c r="AQ948" s="451">
        <v>1</v>
      </c>
      <c r="AR948" s="451">
        <v>1</v>
      </c>
      <c r="AS948" s="451">
        <v>0</v>
      </c>
      <c r="AT948" s="451">
        <v>0</v>
      </c>
      <c r="AU948" s="453">
        <f>IF(BA948&lt;1,-1)</f>
        <v>-1</v>
      </c>
      <c r="AV948" s="453">
        <v>0</v>
      </c>
      <c r="AW948" s="453">
        <v>0</v>
      </c>
      <c r="AX948" s="453">
        <v>1</v>
      </c>
      <c r="AY948" s="451">
        <v>0</v>
      </c>
      <c r="AZ948" s="451">
        <v>0</v>
      </c>
      <c r="BA948" s="451">
        <v>0</v>
      </c>
      <c r="BB948" s="451">
        <v>0</v>
      </c>
      <c r="BC948" s="451">
        <v>0</v>
      </c>
      <c r="BD948" s="454"/>
      <c r="BE948" s="473"/>
      <c r="BF948" s="399" t="s">
        <v>919</v>
      </c>
      <c r="BG948" s="473"/>
      <c r="BH948" s="473"/>
      <c r="BI948" s="451">
        <v>1</v>
      </c>
      <c r="BJ948" s="451">
        <v>1</v>
      </c>
      <c r="BK948" s="473"/>
      <c r="BL948" s="473"/>
      <c r="BM948" s="473"/>
      <c r="BN948" s="473"/>
      <c r="BO948" s="473"/>
      <c r="BP948" s="370"/>
      <c r="BQ948" s="370"/>
      <c r="BR948" s="370"/>
      <c r="BS948" s="370"/>
      <c r="BT948" s="370"/>
      <c r="BU948" s="370"/>
      <c r="BV948" s="370"/>
      <c r="BW948" s="370"/>
      <c r="BX948" s="370"/>
      <c r="BY948" s="370"/>
      <c r="BZ948" s="370"/>
      <c r="CA948" s="370"/>
      <c r="CB948" s="370"/>
      <c r="CC948" s="370"/>
      <c r="CD948" s="370"/>
      <c r="CE948" s="370"/>
      <c r="CF948" s="370"/>
      <c r="CG948" s="370"/>
      <c r="CH948" s="370"/>
      <c r="CI948" s="370"/>
      <c r="CJ948" s="370"/>
      <c r="CK948" s="370"/>
      <c r="CL948" s="370"/>
      <c r="CM948" s="370"/>
      <c r="CN948" s="370"/>
      <c r="CO948" s="370"/>
      <c r="CP948" s="370"/>
      <c r="CQ948" s="370"/>
      <c r="CR948" s="370"/>
      <c r="CS948" s="370"/>
      <c r="CT948" s="370"/>
      <c r="CU948" s="370"/>
      <c r="CV948" s="370"/>
      <c r="CW948" s="370"/>
      <c r="CX948" s="370"/>
      <c r="CY948" s="370"/>
      <c r="CZ948" s="370"/>
      <c r="DA948" s="370"/>
      <c r="DB948" s="370"/>
      <c r="DC948" s="370"/>
      <c r="DD948" s="370"/>
      <c r="DE948" s="370"/>
      <c r="DF948" s="370"/>
      <c r="DG948" s="370"/>
      <c r="DH948" s="370"/>
      <c r="DI948" s="370"/>
      <c r="DJ948" s="370"/>
      <c r="DK948" s="370"/>
      <c r="DL948" s="370"/>
      <c r="DM948" s="370"/>
      <c r="DN948" s="370"/>
      <c r="DO948" s="370"/>
      <c r="DP948" s="370"/>
      <c r="DQ948" s="370"/>
      <c r="DR948" s="370"/>
      <c r="DS948" s="370"/>
      <c r="DT948" s="370"/>
      <c r="DU948" s="370"/>
      <c r="DV948" s="370"/>
      <c r="DW948" s="370"/>
      <c r="DX948" s="370"/>
      <c r="DY948" s="370"/>
      <c r="DZ948" s="370"/>
      <c r="EA948" s="370"/>
      <c r="EB948" s="370"/>
      <c r="EC948" s="370"/>
      <c r="ED948" s="370"/>
      <c r="EE948" s="370"/>
      <c r="EF948" s="370"/>
      <c r="EG948" s="370"/>
      <c r="EH948" s="370"/>
      <c r="EI948" s="370"/>
      <c r="EJ948" s="370"/>
      <c r="EK948" s="370"/>
      <c r="EL948" s="370"/>
      <c r="EM948" s="370"/>
      <c r="EN948" s="370"/>
      <c r="EO948" s="370"/>
      <c r="EP948" s="370"/>
      <c r="EQ948" s="370"/>
      <c r="ER948" s="370"/>
      <c r="ES948" s="370"/>
      <c r="ET948" s="370"/>
      <c r="EU948" s="370"/>
      <c r="EV948" s="370"/>
      <c r="EW948" s="370"/>
      <c r="EX948" s="370"/>
      <c r="EY948" s="370"/>
      <c r="EZ948" s="370"/>
      <c r="FA948" s="370"/>
      <c r="FB948" s="370"/>
      <c r="FC948" s="370"/>
      <c r="FD948" s="370"/>
      <c r="FE948" s="370"/>
      <c r="FF948" s="370"/>
      <c r="FG948" s="370"/>
      <c r="FH948" s="370"/>
      <c r="FI948" s="370"/>
      <c r="FJ948" s="370"/>
      <c r="FK948" s="370"/>
      <c r="FL948" s="370"/>
      <c r="FM948" s="370"/>
      <c r="FN948" s="370"/>
      <c r="FO948" s="370"/>
      <c r="FP948" s="370"/>
      <c r="FQ948" s="370"/>
      <c r="FR948" s="370"/>
      <c r="FS948" s="370"/>
      <c r="FT948" s="370"/>
      <c r="FU948" s="370"/>
      <c r="FV948" s="370"/>
      <c r="FW948" s="370"/>
      <c r="FX948" s="370"/>
      <c r="FY948" s="370"/>
      <c r="FZ948" s="370"/>
      <c r="GA948" s="370"/>
      <c r="GB948" s="370"/>
      <c r="GC948" s="370"/>
      <c r="GD948" s="370"/>
      <c r="GE948" s="370"/>
      <c r="GF948" s="370"/>
      <c r="GG948" s="370"/>
      <c r="GH948" s="370"/>
      <c r="GI948" s="370"/>
      <c r="GJ948" s="370"/>
      <c r="GK948" s="370"/>
      <c r="GL948" s="370"/>
      <c r="GM948" s="370"/>
      <c r="GN948" s="370"/>
      <c r="GO948" s="370"/>
      <c r="GP948" s="370"/>
      <c r="GQ948" s="370"/>
      <c r="GR948" s="370"/>
      <c r="GS948" s="370"/>
      <c r="GT948" s="370"/>
      <c r="GU948" s="370"/>
      <c r="GV948" s="370"/>
      <c r="GW948" s="370"/>
      <c r="GX948" s="370"/>
      <c r="GY948" s="370"/>
      <c r="GZ948" s="370"/>
      <c r="HA948" s="370"/>
      <c r="HB948" s="370"/>
      <c r="HC948" s="370"/>
      <c r="HD948" s="370"/>
      <c r="HE948" s="370"/>
      <c r="HF948" s="370"/>
      <c r="HG948" s="370"/>
      <c r="HH948" s="370"/>
      <c r="HI948" s="370"/>
      <c r="HJ948" s="370"/>
      <c r="HK948" s="370"/>
      <c r="HL948" s="370"/>
      <c r="HM948" s="370"/>
      <c r="HN948" s="370"/>
      <c r="HO948" s="370"/>
      <c r="HP948" s="370"/>
      <c r="HQ948" s="370"/>
      <c r="HR948" s="370"/>
      <c r="HS948" s="370"/>
      <c r="HT948" s="370"/>
      <c r="HU948" s="370"/>
      <c r="HV948" s="370"/>
      <c r="HW948" s="370"/>
      <c r="HX948" s="370"/>
      <c r="HY948" s="370"/>
      <c r="HZ948" s="370"/>
      <c r="IA948" s="370"/>
      <c r="IB948" s="370"/>
      <c r="IC948" s="370"/>
      <c r="ID948" s="370"/>
      <c r="IE948" s="370"/>
      <c r="IF948" s="370"/>
      <c r="IG948" s="370"/>
      <c r="IH948" s="370"/>
      <c r="II948" s="370"/>
      <c r="IJ948" s="370"/>
      <c r="IK948" s="370"/>
      <c r="IL948" s="370"/>
      <c r="IM948" s="370"/>
      <c r="IN948" s="370"/>
      <c r="IO948" s="370"/>
      <c r="IP948" s="370"/>
      <c r="IQ948" s="370"/>
      <c r="IR948" s="370"/>
      <c r="IS948" s="370"/>
      <c r="IT948" s="370"/>
      <c r="IU948" s="370"/>
      <c r="IV948" s="370"/>
    </row>
    <row r="949" spans="1:256" ht="144" hidden="1" x14ac:dyDescent="0.2">
      <c r="A949" s="457" t="s">
        <v>196</v>
      </c>
      <c r="B949" s="477"/>
      <c r="C949" s="486" t="s">
        <v>974</v>
      </c>
      <c r="D949" s="399" t="s">
        <v>701</v>
      </c>
      <c r="E949" s="459" t="s">
        <v>70</v>
      </c>
      <c r="F949" s="19">
        <v>1</v>
      </c>
      <c r="G949" s="451">
        <v>0</v>
      </c>
      <c r="H949" s="451">
        <v>0</v>
      </c>
      <c r="I949" s="473"/>
      <c r="J949" s="479"/>
      <c r="K949" s="482"/>
      <c r="L949" s="464" t="s">
        <v>704</v>
      </c>
      <c r="M949" s="483"/>
      <c r="N949" s="450">
        <f t="shared" si="295"/>
        <v>2000</v>
      </c>
      <c r="O949" s="483">
        <v>36860</v>
      </c>
      <c r="P949" s="483">
        <v>38614</v>
      </c>
      <c r="Q949" s="483">
        <v>38614</v>
      </c>
      <c r="R949" s="483">
        <v>38671</v>
      </c>
      <c r="S949" s="475" t="s">
        <v>75</v>
      </c>
      <c r="T949" s="475" t="s">
        <v>75</v>
      </c>
      <c r="U949" s="475" t="s">
        <v>75</v>
      </c>
      <c r="V949" s="19">
        <v>1</v>
      </c>
      <c r="W949" s="19">
        <f t="shared" si="296"/>
        <v>1</v>
      </c>
      <c r="X949" s="19">
        <f t="shared" si="297"/>
        <v>0</v>
      </c>
      <c r="Y949" s="19">
        <f t="shared" si="298"/>
        <v>0</v>
      </c>
      <c r="Z949" s="19">
        <v>-1</v>
      </c>
      <c r="AA949" s="19">
        <v>-2</v>
      </c>
      <c r="AB949" s="451">
        <v>1</v>
      </c>
      <c r="AC949" s="451">
        <v>0</v>
      </c>
      <c r="AD949" s="451">
        <v>0</v>
      </c>
      <c r="AE949" s="451">
        <v>1</v>
      </c>
      <c r="AF949" s="451">
        <v>1</v>
      </c>
      <c r="AG949" s="478">
        <v>1</v>
      </c>
      <c r="AH949" s="453">
        <v>1</v>
      </c>
      <c r="AI949" s="478">
        <v>0</v>
      </c>
      <c r="AJ949" s="459" t="s">
        <v>372</v>
      </c>
      <c r="AK949" s="459" t="s">
        <v>77</v>
      </c>
      <c r="AL949" s="464" t="s">
        <v>975</v>
      </c>
      <c r="AM949" s="451">
        <f>IF(AND(AN949=1,AO949=1),3,IF(AND(AN949=1,OR(AO949=0,AO949=-1)),1,IF(AND(OR(AN949=0,AN949=-1),AO949=1),2,IF(AND(AN949=0,AN949=-1),OR(AO949=0,AO949=-1),4))))</f>
        <v>1</v>
      </c>
      <c r="AN949" s="451">
        <v>1</v>
      </c>
      <c r="AO949" s="451">
        <v>0</v>
      </c>
      <c r="AP949" s="451">
        <v>1</v>
      </c>
      <c r="AQ949" s="451">
        <v>1</v>
      </c>
      <c r="AR949" s="451">
        <v>1</v>
      </c>
      <c r="AS949" s="451">
        <v>0</v>
      </c>
      <c r="AT949" s="451">
        <v>1</v>
      </c>
      <c r="AU949" s="453">
        <f>IF(BA949&lt;1,-1)</f>
        <v>-1</v>
      </c>
      <c r="AV949" s="451">
        <v>0</v>
      </c>
      <c r="AW949" s="451">
        <v>0</v>
      </c>
      <c r="AX949" s="451">
        <v>1</v>
      </c>
      <c r="AY949" s="451">
        <v>0</v>
      </c>
      <c r="AZ949" s="451">
        <v>0</v>
      </c>
      <c r="BA949" s="451">
        <v>0</v>
      </c>
      <c r="BB949" s="451">
        <v>0</v>
      </c>
      <c r="BC949" s="451">
        <v>0</v>
      </c>
      <c r="BD949" s="454"/>
      <c r="BE949" s="473"/>
      <c r="BF949" s="473"/>
      <c r="BG949" s="473"/>
      <c r="BH949" s="473"/>
      <c r="BI949" s="451">
        <v>1</v>
      </c>
      <c r="BJ949" s="451">
        <v>1</v>
      </c>
      <c r="BK949" s="473"/>
      <c r="BL949" s="473"/>
      <c r="BM949" s="473"/>
      <c r="BN949" s="473"/>
      <c r="BO949" s="473"/>
      <c r="BP949" s="370"/>
      <c r="BQ949" s="370"/>
      <c r="BR949" s="370"/>
      <c r="BS949" s="370"/>
      <c r="BT949" s="370"/>
      <c r="BU949" s="370"/>
      <c r="BV949" s="370"/>
      <c r="BW949" s="370"/>
      <c r="BX949" s="370"/>
      <c r="BY949" s="370"/>
      <c r="BZ949" s="370"/>
      <c r="CA949" s="370"/>
      <c r="CB949" s="370"/>
      <c r="CC949" s="370"/>
      <c r="CD949" s="370"/>
      <c r="CE949" s="370"/>
      <c r="CF949" s="370"/>
      <c r="CG949" s="370"/>
      <c r="CH949" s="370"/>
      <c r="CI949" s="370"/>
      <c r="CJ949" s="370"/>
      <c r="CK949" s="370"/>
      <c r="CL949" s="370"/>
      <c r="CM949" s="370"/>
      <c r="CN949" s="370"/>
      <c r="CO949" s="370"/>
      <c r="CP949" s="370"/>
      <c r="CQ949" s="370"/>
      <c r="CR949" s="370"/>
      <c r="CS949" s="370"/>
      <c r="CT949" s="370"/>
      <c r="CU949" s="370"/>
      <c r="CV949" s="370"/>
      <c r="CW949" s="370"/>
      <c r="CX949" s="370"/>
      <c r="CY949" s="370"/>
      <c r="CZ949" s="370"/>
      <c r="DA949" s="370"/>
      <c r="DB949" s="370"/>
      <c r="DC949" s="370"/>
      <c r="DD949" s="370"/>
      <c r="DE949" s="370"/>
      <c r="DF949" s="370"/>
      <c r="DG949" s="370"/>
      <c r="DH949" s="370"/>
      <c r="DI949" s="370"/>
      <c r="DJ949" s="370"/>
      <c r="DK949" s="370"/>
      <c r="DL949" s="370"/>
      <c r="DM949" s="370"/>
      <c r="DN949" s="370"/>
      <c r="DO949" s="370"/>
      <c r="DP949" s="370"/>
      <c r="DQ949" s="370"/>
      <c r="DR949" s="370"/>
      <c r="DS949" s="370"/>
      <c r="DT949" s="370"/>
      <c r="DU949" s="370"/>
      <c r="DV949" s="370"/>
      <c r="DW949" s="370"/>
      <c r="DX949" s="370"/>
      <c r="DY949" s="370"/>
      <c r="DZ949" s="370"/>
      <c r="EA949" s="370"/>
      <c r="EB949" s="370"/>
      <c r="EC949" s="370"/>
      <c r="ED949" s="370"/>
      <c r="EE949" s="370"/>
      <c r="EF949" s="370"/>
      <c r="EG949" s="370"/>
      <c r="EH949" s="370"/>
      <c r="EI949" s="370"/>
      <c r="EJ949" s="370"/>
      <c r="EK949" s="370"/>
      <c r="EL949" s="370"/>
      <c r="EM949" s="370"/>
      <c r="EN949" s="370"/>
      <c r="EO949" s="370"/>
      <c r="EP949" s="370"/>
      <c r="EQ949" s="370"/>
      <c r="ER949" s="370"/>
      <c r="ES949" s="370"/>
      <c r="ET949" s="370"/>
      <c r="EU949" s="370"/>
      <c r="EV949" s="370"/>
      <c r="EW949" s="370"/>
      <c r="EX949" s="370"/>
      <c r="EY949" s="370"/>
      <c r="EZ949" s="370"/>
      <c r="FA949" s="370"/>
      <c r="FB949" s="370"/>
      <c r="FC949" s="370"/>
      <c r="FD949" s="370"/>
      <c r="FE949" s="370"/>
      <c r="FF949" s="370"/>
      <c r="FG949" s="370"/>
      <c r="FH949" s="370"/>
      <c r="FI949" s="370"/>
      <c r="FJ949" s="370"/>
      <c r="FK949" s="370"/>
      <c r="FL949" s="370"/>
      <c r="FM949" s="370"/>
      <c r="FN949" s="370"/>
      <c r="FO949" s="370"/>
      <c r="FP949" s="370"/>
      <c r="FQ949" s="370"/>
      <c r="FR949" s="370"/>
      <c r="FS949" s="370"/>
      <c r="FT949" s="370"/>
      <c r="FU949" s="370"/>
      <c r="FV949" s="370"/>
      <c r="FW949" s="370"/>
      <c r="FX949" s="370"/>
      <c r="FY949" s="370"/>
      <c r="FZ949" s="370"/>
      <c r="GA949" s="370"/>
      <c r="GB949" s="370"/>
      <c r="GC949" s="370"/>
      <c r="GD949" s="370"/>
      <c r="GE949" s="370"/>
      <c r="GF949" s="370"/>
      <c r="GG949" s="370"/>
      <c r="GH949" s="370"/>
      <c r="GI949" s="370"/>
      <c r="GJ949" s="370"/>
      <c r="GK949" s="370"/>
      <c r="GL949" s="370"/>
      <c r="GM949" s="370"/>
      <c r="GN949" s="370"/>
      <c r="GO949" s="370"/>
      <c r="GP949" s="370"/>
      <c r="GQ949" s="370"/>
      <c r="GR949" s="370"/>
      <c r="GS949" s="370"/>
      <c r="GT949" s="370"/>
      <c r="GU949" s="370"/>
      <c r="GV949" s="370"/>
      <c r="GW949" s="370"/>
      <c r="GX949" s="370"/>
      <c r="GY949" s="370"/>
      <c r="GZ949" s="370"/>
      <c r="HA949" s="370"/>
      <c r="HB949" s="370"/>
      <c r="HC949" s="370"/>
      <c r="HD949" s="370"/>
      <c r="HE949" s="370"/>
      <c r="HF949" s="370"/>
      <c r="HG949" s="370"/>
      <c r="HH949" s="370"/>
      <c r="HI949" s="370"/>
      <c r="HJ949" s="370"/>
      <c r="HK949" s="370"/>
      <c r="HL949" s="370"/>
      <c r="HM949" s="370"/>
      <c r="HN949" s="370"/>
      <c r="HO949" s="370"/>
      <c r="HP949" s="370"/>
      <c r="HQ949" s="370"/>
      <c r="HR949" s="370"/>
      <c r="HS949" s="370"/>
      <c r="HT949" s="370"/>
      <c r="HU949" s="370"/>
      <c r="HV949" s="370"/>
      <c r="HW949" s="370"/>
      <c r="HX949" s="370"/>
      <c r="HY949" s="370"/>
      <c r="HZ949" s="370"/>
      <c r="IA949" s="370"/>
      <c r="IB949" s="370"/>
      <c r="IC949" s="370"/>
      <c r="ID949" s="370"/>
      <c r="IE949" s="370"/>
      <c r="IF949" s="370"/>
      <c r="IG949" s="370"/>
      <c r="IH949" s="370"/>
      <c r="II949" s="370"/>
      <c r="IJ949" s="370"/>
      <c r="IK949" s="370"/>
      <c r="IL949" s="370"/>
      <c r="IM949" s="370"/>
      <c r="IN949" s="370"/>
      <c r="IO949" s="370"/>
      <c r="IP949" s="370"/>
      <c r="IQ949" s="370"/>
      <c r="IR949" s="370"/>
      <c r="IS949" s="370"/>
      <c r="IT949" s="370"/>
      <c r="IU949" s="370"/>
      <c r="IV949" s="370"/>
    </row>
    <row r="950" spans="1:256" ht="80" x14ac:dyDescent="0.2">
      <c r="A950" s="486" t="s">
        <v>3535</v>
      </c>
      <c r="B950" s="457" t="s">
        <v>181</v>
      </c>
      <c r="C950" s="486" t="s">
        <v>3467</v>
      </c>
      <c r="D950" s="399" t="s">
        <v>182</v>
      </c>
      <c r="E950" s="459" t="s">
        <v>183</v>
      </c>
      <c r="F950" s="19">
        <v>1</v>
      </c>
      <c r="G950" s="451">
        <v>0</v>
      </c>
      <c r="H950" s="451">
        <v>1</v>
      </c>
      <c r="I950" s="473"/>
      <c r="J950" s="464" t="s">
        <v>184</v>
      </c>
      <c r="K950" s="482"/>
      <c r="L950" s="464" t="s">
        <v>3468</v>
      </c>
      <c r="M950" s="483"/>
      <c r="N950" s="450">
        <f t="shared" si="295"/>
        <v>1997</v>
      </c>
      <c r="O950" s="650">
        <v>35704</v>
      </c>
      <c r="P950" s="650"/>
      <c r="Q950" s="650" t="s">
        <v>75</v>
      </c>
      <c r="R950" s="650">
        <v>38644</v>
      </c>
      <c r="S950" s="650">
        <v>39167</v>
      </c>
      <c r="T950" s="650">
        <v>39955</v>
      </c>
      <c r="U950" s="650">
        <v>41766</v>
      </c>
      <c r="V950" s="26">
        <v>1</v>
      </c>
      <c r="W950" s="19">
        <f t="shared" si="296"/>
        <v>1</v>
      </c>
      <c r="X950" s="19">
        <f t="shared" si="297"/>
        <v>1</v>
      </c>
      <c r="Y950" s="19">
        <f t="shared" si="298"/>
        <v>1</v>
      </c>
      <c r="Z950" s="26">
        <v>1</v>
      </c>
      <c r="AA950" s="19">
        <v>1</v>
      </c>
      <c r="AB950" s="453">
        <v>0</v>
      </c>
      <c r="AC950" s="453">
        <v>1</v>
      </c>
      <c r="AD950" s="453">
        <v>1</v>
      </c>
      <c r="AE950" s="453">
        <v>1</v>
      </c>
      <c r="AF950" s="453">
        <v>0</v>
      </c>
      <c r="AG950" s="628">
        <v>1</v>
      </c>
      <c r="AH950" s="453">
        <v>0</v>
      </c>
      <c r="AI950" s="628">
        <v>0</v>
      </c>
      <c r="AJ950" s="459" t="s">
        <v>185</v>
      </c>
      <c r="AK950" s="459" t="s">
        <v>76</v>
      </c>
      <c r="AL950" s="464" t="s">
        <v>3469</v>
      </c>
      <c r="AM950" s="451">
        <f>IF(AND(AN950=1,AO950=1),3,IF(AND(AN950=1,OR(AO950=0,AO950=-1)),1,IF(AND(OR(AN950=0,AN950=-1),AO950=1),2,IF(AND(AN950=0,AN950=-1),OR(AO950=0,AO950=-1),4))))</f>
        <v>1</v>
      </c>
      <c r="AN950" s="453">
        <v>1</v>
      </c>
      <c r="AO950" s="453">
        <v>0</v>
      </c>
      <c r="AP950" s="453">
        <v>1</v>
      </c>
      <c r="AQ950" s="453">
        <v>1</v>
      </c>
      <c r="AR950" s="453">
        <v>1</v>
      </c>
      <c r="AS950" s="453">
        <v>0</v>
      </c>
      <c r="AT950" s="453">
        <v>-1</v>
      </c>
      <c r="AU950" s="453">
        <v>0</v>
      </c>
      <c r="AV950" s="453">
        <v>0</v>
      </c>
      <c r="AW950" s="453">
        <v>0</v>
      </c>
      <c r="AX950" s="453">
        <v>1</v>
      </c>
      <c r="AY950" s="451">
        <v>0</v>
      </c>
      <c r="AZ950" s="453">
        <v>1</v>
      </c>
      <c r="BA950" s="453">
        <v>1</v>
      </c>
      <c r="BB950" s="453">
        <v>1</v>
      </c>
      <c r="BC950" s="453">
        <v>0</v>
      </c>
      <c r="BD950" s="454"/>
      <c r="BE950" s="473"/>
      <c r="BF950" s="399" t="s">
        <v>3465</v>
      </c>
      <c r="BG950" s="453">
        <v>1</v>
      </c>
      <c r="BH950" s="453"/>
      <c r="BI950" s="453">
        <v>1</v>
      </c>
      <c r="BJ950" s="453">
        <v>0</v>
      </c>
      <c r="BK950" s="453"/>
      <c r="BL950" s="453"/>
      <c r="BM950" s="453"/>
      <c r="BN950" s="473"/>
      <c r="BO950" s="473"/>
      <c r="BP950" s="370"/>
      <c r="BQ950" s="370"/>
      <c r="BR950" s="370"/>
      <c r="BS950" s="370"/>
      <c r="BT950" s="370"/>
      <c r="BU950" s="370"/>
      <c r="BV950" s="370"/>
      <c r="BW950" s="370"/>
      <c r="BX950" s="370"/>
      <c r="BY950" s="370"/>
      <c r="BZ950" s="370"/>
      <c r="CA950" s="370"/>
      <c r="CB950" s="370"/>
      <c r="CC950" s="370"/>
      <c r="CD950" s="370"/>
      <c r="CE950" s="370"/>
      <c r="CF950" s="370"/>
      <c r="CG950" s="370"/>
      <c r="CH950" s="370"/>
      <c r="CI950" s="370"/>
      <c r="CJ950" s="370"/>
      <c r="CK950" s="370"/>
      <c r="CL950" s="370"/>
      <c r="CM950" s="370"/>
      <c r="CN950" s="370"/>
      <c r="CO950" s="370"/>
      <c r="CP950" s="370"/>
      <c r="CQ950" s="370"/>
      <c r="CR950" s="370"/>
      <c r="CS950" s="370"/>
      <c r="CT950" s="370"/>
      <c r="CU950" s="370"/>
      <c r="CV950" s="370"/>
      <c r="CW950" s="370"/>
      <c r="CX950" s="370"/>
      <c r="CY950" s="370"/>
      <c r="CZ950" s="370"/>
      <c r="DA950" s="370"/>
      <c r="DB950" s="370"/>
      <c r="DC950" s="370"/>
      <c r="DD950" s="370"/>
      <c r="DE950" s="370"/>
      <c r="DF950" s="370"/>
      <c r="DG950" s="370"/>
      <c r="DH950" s="370"/>
      <c r="DI950" s="370"/>
      <c r="DJ950" s="370"/>
      <c r="DK950" s="370"/>
      <c r="DL950" s="370"/>
      <c r="DM950" s="370"/>
      <c r="DN950" s="370"/>
      <c r="DO950" s="370"/>
      <c r="DP950" s="370"/>
      <c r="DQ950" s="370"/>
      <c r="DR950" s="370"/>
      <c r="DS950" s="370"/>
      <c r="DT950" s="370"/>
      <c r="DU950" s="370"/>
      <c r="DV950" s="370"/>
      <c r="DW950" s="370"/>
      <c r="DX950" s="370"/>
      <c r="DY950" s="370"/>
      <c r="DZ950" s="370"/>
      <c r="EA950" s="370"/>
      <c r="EB950" s="370"/>
      <c r="EC950" s="370"/>
      <c r="ED950" s="370"/>
      <c r="EE950" s="370"/>
      <c r="EF950" s="370"/>
      <c r="EG950" s="370"/>
      <c r="EH950" s="370"/>
      <c r="EI950" s="370"/>
      <c r="EJ950" s="370"/>
      <c r="EK950" s="370"/>
      <c r="EL950" s="370"/>
      <c r="EM950" s="370"/>
      <c r="EN950" s="370"/>
      <c r="EO950" s="370"/>
      <c r="EP950" s="370"/>
      <c r="EQ950" s="370"/>
      <c r="ER950" s="370"/>
      <c r="ES950" s="370"/>
      <c r="ET950" s="370"/>
      <c r="EU950" s="370"/>
      <c r="EV950" s="370"/>
      <c r="EW950" s="370"/>
      <c r="EX950" s="370"/>
      <c r="EY950" s="370"/>
      <c r="EZ950" s="370"/>
      <c r="FA950" s="370"/>
      <c r="FB950" s="370"/>
      <c r="FC950" s="370"/>
      <c r="FD950" s="370"/>
      <c r="FE950" s="370"/>
      <c r="FF950" s="370"/>
      <c r="FG950" s="370"/>
      <c r="FH950" s="370"/>
      <c r="FI950" s="370"/>
      <c r="FJ950" s="370"/>
      <c r="FK950" s="370"/>
      <c r="FL950" s="370"/>
      <c r="FM950" s="370"/>
      <c r="FN950" s="370"/>
      <c r="FO950" s="370"/>
      <c r="FP950" s="370"/>
      <c r="FQ950" s="370"/>
      <c r="FR950" s="370"/>
      <c r="FS950" s="370"/>
      <c r="FT950" s="370"/>
      <c r="FU950" s="370"/>
      <c r="FV950" s="370"/>
      <c r="FW950" s="370"/>
      <c r="FX950" s="370"/>
      <c r="FY950" s="370"/>
      <c r="FZ950" s="370"/>
      <c r="GA950" s="370"/>
      <c r="GB950" s="370"/>
      <c r="GC950" s="370"/>
      <c r="GD950" s="370"/>
      <c r="GE950" s="370"/>
      <c r="GF950" s="370"/>
      <c r="GG950" s="370"/>
      <c r="GH950" s="370"/>
      <c r="GI950" s="370"/>
      <c r="GJ950" s="370"/>
      <c r="GK950" s="370"/>
      <c r="GL950" s="370"/>
      <c r="GM950" s="370"/>
      <c r="GN950" s="370"/>
      <c r="GO950" s="370"/>
      <c r="GP950" s="370"/>
      <c r="GQ950" s="370"/>
      <c r="GR950" s="370"/>
      <c r="GS950" s="370"/>
      <c r="GT950" s="370"/>
      <c r="GU950" s="370"/>
      <c r="GV950" s="370"/>
      <c r="GW950" s="370"/>
      <c r="GX950" s="370"/>
      <c r="GY950" s="370"/>
      <c r="GZ950" s="370"/>
      <c r="HA950" s="370"/>
      <c r="HB950" s="370"/>
      <c r="HC950" s="370"/>
      <c r="HD950" s="370"/>
      <c r="HE950" s="370"/>
      <c r="HF950" s="370"/>
      <c r="HG950" s="370"/>
      <c r="HH950" s="370"/>
      <c r="HI950" s="370"/>
      <c r="HJ950" s="370"/>
      <c r="HK950" s="370"/>
      <c r="HL950" s="370"/>
      <c r="HM950" s="370"/>
      <c r="HN950" s="370"/>
      <c r="HO950" s="370"/>
      <c r="HP950" s="370"/>
      <c r="HQ950" s="370"/>
      <c r="HR950" s="370"/>
      <c r="HS950" s="370"/>
      <c r="HT950" s="370"/>
      <c r="HU950" s="370"/>
      <c r="HV950" s="370"/>
      <c r="HW950" s="370"/>
      <c r="HX950" s="370"/>
      <c r="HY950" s="370"/>
      <c r="HZ950" s="370"/>
      <c r="IA950" s="370"/>
      <c r="IB950" s="370"/>
      <c r="IC950" s="370"/>
      <c r="ID950" s="370"/>
      <c r="IE950" s="370"/>
      <c r="IF950" s="370"/>
      <c r="IG950" s="370"/>
      <c r="IH950" s="370"/>
      <c r="II950" s="370"/>
      <c r="IJ950" s="370"/>
      <c r="IK950" s="370"/>
      <c r="IL950" s="370"/>
      <c r="IM950" s="370"/>
      <c r="IN950" s="370"/>
      <c r="IO950" s="370"/>
      <c r="IP950" s="370"/>
      <c r="IQ950" s="370"/>
      <c r="IR950" s="370"/>
      <c r="IS950" s="370"/>
      <c r="IT950" s="370"/>
      <c r="IU950" s="370"/>
      <c r="IV950" s="370"/>
    </row>
    <row r="951" spans="1:256" ht="80" x14ac:dyDescent="0.2">
      <c r="A951" s="486" t="s">
        <v>3457</v>
      </c>
      <c r="B951" s="477"/>
      <c r="C951" s="486" t="s">
        <v>3446</v>
      </c>
      <c r="D951" s="399" t="s">
        <v>182</v>
      </c>
      <c r="E951" s="459" t="s">
        <v>70</v>
      </c>
      <c r="F951" s="19">
        <v>1</v>
      </c>
      <c r="G951" s="451">
        <v>0</v>
      </c>
      <c r="H951" s="451">
        <v>0</v>
      </c>
      <c r="I951" s="473"/>
      <c r="J951" s="479"/>
      <c r="K951" s="481" t="s">
        <v>538</v>
      </c>
      <c r="L951" s="464" t="s">
        <v>3447</v>
      </c>
      <c r="M951" s="450">
        <v>1994</v>
      </c>
      <c r="N951" s="450">
        <f t="shared" si="295"/>
        <v>2004</v>
      </c>
      <c r="O951" s="650">
        <v>37987</v>
      </c>
      <c r="P951" s="650" t="s">
        <v>75</v>
      </c>
      <c r="Q951" s="650">
        <v>40127</v>
      </c>
      <c r="R951" s="650">
        <v>38159</v>
      </c>
      <c r="S951" s="650">
        <v>40126</v>
      </c>
      <c r="T951" s="650">
        <v>40148</v>
      </c>
      <c r="U951" s="650">
        <v>40238</v>
      </c>
      <c r="V951" s="26">
        <v>1</v>
      </c>
      <c r="W951" s="19">
        <f t="shared" si="296"/>
        <v>1</v>
      </c>
      <c r="X951" s="19">
        <f t="shared" si="297"/>
        <v>1</v>
      </c>
      <c r="Y951" s="19">
        <f t="shared" si="298"/>
        <v>1</v>
      </c>
      <c r="Z951" s="26">
        <v>1</v>
      </c>
      <c r="AA951" s="19">
        <v>3</v>
      </c>
      <c r="AB951" s="453">
        <v>0</v>
      </c>
      <c r="AC951" s="453">
        <v>1</v>
      </c>
      <c r="AD951" s="453">
        <v>1</v>
      </c>
      <c r="AE951" s="453">
        <v>0</v>
      </c>
      <c r="AF951" s="453">
        <v>1</v>
      </c>
      <c r="AG951" s="628">
        <v>1</v>
      </c>
      <c r="AH951" s="453">
        <v>1</v>
      </c>
      <c r="AI951" s="628">
        <v>1</v>
      </c>
      <c r="AJ951" s="459" t="s">
        <v>185</v>
      </c>
      <c r="AK951" s="459" t="s">
        <v>77</v>
      </c>
      <c r="AL951" s="464" t="s">
        <v>3448</v>
      </c>
      <c r="AM951" s="451">
        <v>6</v>
      </c>
      <c r="AN951" s="453">
        <v>-1</v>
      </c>
      <c r="AO951" s="453">
        <v>-1</v>
      </c>
      <c r="AP951" s="453">
        <v>0</v>
      </c>
      <c r="AQ951" s="453">
        <v>1</v>
      </c>
      <c r="AR951" s="453">
        <v>0</v>
      </c>
      <c r="AS951" s="453">
        <v>0</v>
      </c>
      <c r="AT951" s="453">
        <v>-1</v>
      </c>
      <c r="AU951" s="453">
        <v>0</v>
      </c>
      <c r="AV951" s="453">
        <v>0</v>
      </c>
      <c r="AW951" s="453">
        <v>0</v>
      </c>
      <c r="AX951" s="453">
        <v>1</v>
      </c>
      <c r="AY951" s="451">
        <v>0</v>
      </c>
      <c r="AZ951" s="453">
        <v>1</v>
      </c>
      <c r="BA951" s="453">
        <v>1</v>
      </c>
      <c r="BB951" s="453">
        <v>0</v>
      </c>
      <c r="BC951" s="453">
        <v>0</v>
      </c>
      <c r="BD951" s="454"/>
      <c r="BE951" s="473"/>
      <c r="BF951" s="453"/>
      <c r="BG951" s="453"/>
      <c r="BH951" s="399" t="s">
        <v>3449</v>
      </c>
      <c r="BI951" s="473"/>
      <c r="BJ951" s="453">
        <v>0</v>
      </c>
      <c r="BK951" s="473"/>
      <c r="BL951" s="473"/>
      <c r="BM951" s="473"/>
      <c r="BN951" s="473"/>
      <c r="BO951" s="473"/>
      <c r="BP951" s="370"/>
      <c r="BQ951" s="370"/>
      <c r="BR951" s="370"/>
      <c r="BS951" s="370"/>
      <c r="BT951" s="370"/>
      <c r="BU951" s="370"/>
      <c r="BV951" s="370"/>
      <c r="BW951" s="370"/>
      <c r="BX951" s="370"/>
      <c r="BY951" s="370"/>
      <c r="BZ951" s="370"/>
      <c r="CA951" s="370"/>
      <c r="CB951" s="370"/>
      <c r="CC951" s="370"/>
      <c r="CD951" s="370"/>
      <c r="CE951" s="370"/>
      <c r="CF951" s="370"/>
      <c r="CG951" s="370"/>
      <c r="CH951" s="370"/>
      <c r="CI951" s="370"/>
      <c r="CJ951" s="370"/>
      <c r="CK951" s="370"/>
      <c r="CL951" s="370"/>
      <c r="CM951" s="370"/>
      <c r="CN951" s="370"/>
      <c r="CO951" s="370"/>
      <c r="CP951" s="370"/>
      <c r="CQ951" s="370"/>
      <c r="CR951" s="370"/>
      <c r="CS951" s="370"/>
      <c r="CT951" s="370"/>
      <c r="CU951" s="370"/>
      <c r="CV951" s="370"/>
      <c r="CW951" s="370"/>
      <c r="CX951" s="370"/>
      <c r="CY951" s="370"/>
      <c r="CZ951" s="370"/>
      <c r="DA951" s="370"/>
      <c r="DB951" s="370"/>
      <c r="DC951" s="370"/>
      <c r="DD951" s="370"/>
      <c r="DE951" s="370"/>
      <c r="DF951" s="370"/>
      <c r="DG951" s="370"/>
      <c r="DH951" s="370"/>
      <c r="DI951" s="370"/>
      <c r="DJ951" s="370"/>
      <c r="DK951" s="370"/>
      <c r="DL951" s="370"/>
      <c r="DM951" s="370"/>
      <c r="DN951" s="370"/>
      <c r="DO951" s="370"/>
      <c r="DP951" s="370"/>
      <c r="DQ951" s="370"/>
      <c r="DR951" s="370"/>
      <c r="DS951" s="370"/>
      <c r="DT951" s="370"/>
      <c r="DU951" s="370"/>
      <c r="DV951" s="370"/>
      <c r="DW951" s="370"/>
      <c r="DX951" s="370"/>
      <c r="DY951" s="370"/>
      <c r="DZ951" s="370"/>
      <c r="EA951" s="370"/>
      <c r="EB951" s="370"/>
      <c r="EC951" s="370"/>
      <c r="ED951" s="370"/>
      <c r="EE951" s="370"/>
      <c r="EF951" s="370"/>
      <c r="EG951" s="370"/>
      <c r="EH951" s="370"/>
      <c r="EI951" s="370"/>
      <c r="EJ951" s="370"/>
      <c r="EK951" s="370"/>
      <c r="EL951" s="370"/>
      <c r="EM951" s="370"/>
      <c r="EN951" s="370"/>
      <c r="EO951" s="370"/>
      <c r="EP951" s="370"/>
      <c r="EQ951" s="370"/>
      <c r="ER951" s="370"/>
      <c r="ES951" s="370"/>
      <c r="ET951" s="370"/>
      <c r="EU951" s="370"/>
      <c r="EV951" s="370"/>
      <c r="EW951" s="370"/>
      <c r="EX951" s="370"/>
      <c r="EY951" s="370"/>
      <c r="EZ951" s="370"/>
      <c r="FA951" s="370"/>
      <c r="FB951" s="370"/>
      <c r="FC951" s="370"/>
      <c r="FD951" s="370"/>
      <c r="FE951" s="370"/>
      <c r="FF951" s="370"/>
      <c r="FG951" s="370"/>
      <c r="FH951" s="370"/>
      <c r="FI951" s="370"/>
      <c r="FJ951" s="370"/>
      <c r="FK951" s="370"/>
      <c r="FL951" s="370"/>
      <c r="FM951" s="370"/>
      <c r="FN951" s="370"/>
      <c r="FO951" s="370"/>
      <c r="FP951" s="370"/>
      <c r="FQ951" s="370"/>
      <c r="FR951" s="370"/>
      <c r="FS951" s="370"/>
      <c r="FT951" s="370"/>
      <c r="FU951" s="370"/>
      <c r="FV951" s="370"/>
      <c r="FW951" s="370"/>
      <c r="FX951" s="370"/>
      <c r="FY951" s="370"/>
      <c r="FZ951" s="370"/>
      <c r="GA951" s="370"/>
      <c r="GB951" s="370"/>
      <c r="GC951" s="370"/>
      <c r="GD951" s="370"/>
      <c r="GE951" s="370"/>
      <c r="GF951" s="370"/>
      <c r="GG951" s="370"/>
      <c r="GH951" s="370"/>
      <c r="GI951" s="370"/>
      <c r="GJ951" s="370"/>
      <c r="GK951" s="370"/>
      <c r="GL951" s="370"/>
      <c r="GM951" s="370"/>
      <c r="GN951" s="370"/>
      <c r="GO951" s="370"/>
      <c r="GP951" s="370"/>
      <c r="GQ951" s="370"/>
      <c r="GR951" s="370"/>
      <c r="GS951" s="370"/>
      <c r="GT951" s="370"/>
      <c r="GU951" s="370"/>
      <c r="GV951" s="370"/>
      <c r="GW951" s="370"/>
      <c r="GX951" s="370"/>
      <c r="GY951" s="370"/>
      <c r="GZ951" s="370"/>
      <c r="HA951" s="370"/>
      <c r="HB951" s="370"/>
      <c r="HC951" s="370"/>
      <c r="HD951" s="370"/>
      <c r="HE951" s="370"/>
      <c r="HF951" s="370"/>
      <c r="HG951" s="370"/>
      <c r="HH951" s="370"/>
      <c r="HI951" s="370"/>
      <c r="HJ951" s="370"/>
      <c r="HK951" s="370"/>
      <c r="HL951" s="370"/>
      <c r="HM951" s="370"/>
      <c r="HN951" s="370"/>
      <c r="HO951" s="370"/>
      <c r="HP951" s="370"/>
      <c r="HQ951" s="370"/>
      <c r="HR951" s="370"/>
      <c r="HS951" s="370"/>
      <c r="HT951" s="370"/>
      <c r="HU951" s="370"/>
      <c r="HV951" s="370"/>
      <c r="HW951" s="370"/>
      <c r="HX951" s="370"/>
      <c r="HY951" s="370"/>
      <c r="HZ951" s="370"/>
      <c r="IA951" s="370"/>
      <c r="IB951" s="370"/>
      <c r="IC951" s="370"/>
      <c r="ID951" s="370"/>
      <c r="IE951" s="370"/>
      <c r="IF951" s="370"/>
      <c r="IG951" s="370"/>
      <c r="IH951" s="370"/>
      <c r="II951" s="370"/>
      <c r="IJ951" s="370"/>
      <c r="IK951" s="370"/>
      <c r="IL951" s="370"/>
      <c r="IM951" s="370"/>
      <c r="IN951" s="370"/>
      <c r="IO951" s="370"/>
      <c r="IP951" s="370"/>
      <c r="IQ951" s="370"/>
      <c r="IR951" s="370"/>
      <c r="IS951" s="370"/>
      <c r="IT951" s="370"/>
      <c r="IU951" s="370"/>
      <c r="IV951" s="370"/>
    </row>
    <row r="952" spans="1:256" ht="144" hidden="1" x14ac:dyDescent="0.2">
      <c r="A952" s="457" t="s">
        <v>253</v>
      </c>
      <c r="B952" s="477"/>
      <c r="C952" s="486" t="s">
        <v>970</v>
      </c>
      <c r="D952" s="399" t="s">
        <v>132</v>
      </c>
      <c r="E952" s="459" t="s">
        <v>92</v>
      </c>
      <c r="F952" s="19">
        <v>1</v>
      </c>
      <c r="G952" s="451">
        <v>0</v>
      </c>
      <c r="H952" s="451">
        <v>0</v>
      </c>
      <c r="I952" s="473"/>
      <c r="J952" s="464" t="s">
        <v>963</v>
      </c>
      <c r="K952" s="481" t="s">
        <v>964</v>
      </c>
      <c r="L952" s="464" t="s">
        <v>965</v>
      </c>
      <c r="M952" s="483">
        <v>37459</v>
      </c>
      <c r="N952" s="450">
        <f t="shared" si="295"/>
        <v>2008</v>
      </c>
      <c r="O952" s="483">
        <v>39623</v>
      </c>
      <c r="P952" s="475" t="s">
        <v>75</v>
      </c>
      <c r="Q952" s="475" t="s">
        <v>75</v>
      </c>
      <c r="R952" s="475" t="s">
        <v>75</v>
      </c>
      <c r="S952" s="475" t="s">
        <v>75</v>
      </c>
      <c r="T952" s="475" t="s">
        <v>75</v>
      </c>
      <c r="U952" s="475" t="s">
        <v>75</v>
      </c>
      <c r="V952" s="19">
        <v>1</v>
      </c>
      <c r="W952" s="19">
        <f t="shared" si="296"/>
        <v>0</v>
      </c>
      <c r="X952" s="19">
        <f t="shared" si="297"/>
        <v>0</v>
      </c>
      <c r="Y952" s="19">
        <f t="shared" si="298"/>
        <v>0</v>
      </c>
      <c r="Z952" s="19">
        <v>-1</v>
      </c>
      <c r="AA952" s="19">
        <v>-2</v>
      </c>
      <c r="AB952" s="451">
        <v>0</v>
      </c>
      <c r="AC952" s="451">
        <v>0</v>
      </c>
      <c r="AD952" s="451">
        <v>1</v>
      </c>
      <c r="AE952" s="451">
        <v>0</v>
      </c>
      <c r="AF952" s="451">
        <v>0</v>
      </c>
      <c r="AG952" s="478">
        <v>1</v>
      </c>
      <c r="AH952" s="451">
        <v>1</v>
      </c>
      <c r="AI952" s="628">
        <v>0</v>
      </c>
      <c r="AJ952" s="459" t="s">
        <v>134</v>
      </c>
      <c r="AK952" s="459" t="s">
        <v>97</v>
      </c>
      <c r="AL952" s="464" t="s">
        <v>966</v>
      </c>
      <c r="AM952" s="451">
        <f>IF(AND(AN952=1,AO952=1),3,IF(AND(AN952=1,OR(AO952=0,AO952=-1)),1,IF(AND(OR(AN952=0,AN952=-1),AO952=1),2,IF(AND(AN952=0,AN952=-1),OR(AO952=0,AO952=-1),4))))</f>
        <v>3</v>
      </c>
      <c r="AN952" s="451">
        <v>1</v>
      </c>
      <c r="AO952" s="451">
        <v>1</v>
      </c>
      <c r="AP952" s="451">
        <v>1</v>
      </c>
      <c r="AQ952" s="451">
        <v>0</v>
      </c>
      <c r="AR952" s="451">
        <v>0</v>
      </c>
      <c r="AS952" s="451">
        <v>0</v>
      </c>
      <c r="AT952" s="451">
        <v>0</v>
      </c>
      <c r="AU952" s="453">
        <f>IF(BA952&lt;1,-1)</f>
        <v>-1</v>
      </c>
      <c r="AV952" s="451">
        <v>0</v>
      </c>
      <c r="AW952" s="451">
        <v>0</v>
      </c>
      <c r="AX952" s="451">
        <v>0</v>
      </c>
      <c r="AY952" s="451">
        <v>0</v>
      </c>
      <c r="AZ952" s="451">
        <v>0</v>
      </c>
      <c r="BA952" s="451">
        <v>0</v>
      </c>
      <c r="BB952" s="451">
        <v>0</v>
      </c>
      <c r="BC952" s="451">
        <v>0</v>
      </c>
      <c r="BD952" s="454"/>
      <c r="BE952" s="473"/>
      <c r="BF952" s="399" t="s">
        <v>967</v>
      </c>
      <c r="BG952" s="473"/>
      <c r="BH952" s="473"/>
      <c r="BI952" s="473"/>
      <c r="BJ952" s="451">
        <v>0</v>
      </c>
      <c r="BK952" s="473"/>
      <c r="BL952" s="473"/>
      <c r="BM952" s="473"/>
      <c r="BN952" s="473"/>
      <c r="BO952" s="473"/>
      <c r="BP952" s="370"/>
      <c r="BQ952" s="370"/>
      <c r="BR952" s="370"/>
      <c r="BS952" s="370"/>
      <c r="BT952" s="370"/>
      <c r="BU952" s="370"/>
      <c r="BV952" s="370"/>
      <c r="BW952" s="370"/>
      <c r="BX952" s="370"/>
      <c r="BY952" s="370"/>
      <c r="BZ952" s="370"/>
      <c r="CA952" s="370"/>
      <c r="CB952" s="370"/>
      <c r="CC952" s="370"/>
      <c r="CD952" s="370"/>
      <c r="CE952" s="370"/>
      <c r="CF952" s="370"/>
      <c r="CG952" s="370"/>
      <c r="CH952" s="370"/>
      <c r="CI952" s="370"/>
      <c r="CJ952" s="370"/>
      <c r="CK952" s="370"/>
      <c r="CL952" s="370"/>
      <c r="CM952" s="370"/>
      <c r="CN952" s="370"/>
      <c r="CO952" s="370"/>
      <c r="CP952" s="370"/>
      <c r="CQ952" s="370"/>
      <c r="CR952" s="370"/>
      <c r="CS952" s="370"/>
      <c r="CT952" s="370"/>
      <c r="CU952" s="370"/>
      <c r="CV952" s="370"/>
      <c r="CW952" s="370"/>
      <c r="CX952" s="370"/>
      <c r="CY952" s="370"/>
      <c r="CZ952" s="370"/>
      <c r="DA952" s="370"/>
      <c r="DB952" s="370"/>
      <c r="DC952" s="370"/>
      <c r="DD952" s="370"/>
      <c r="DE952" s="370"/>
      <c r="DF952" s="370"/>
      <c r="DG952" s="370"/>
      <c r="DH952" s="370"/>
      <c r="DI952" s="370"/>
      <c r="DJ952" s="370"/>
      <c r="DK952" s="370"/>
      <c r="DL952" s="370"/>
      <c r="DM952" s="370"/>
      <c r="DN952" s="370"/>
      <c r="DO952" s="370"/>
      <c r="DP952" s="370"/>
      <c r="DQ952" s="370"/>
      <c r="DR952" s="370"/>
      <c r="DS952" s="370"/>
      <c r="DT952" s="370"/>
      <c r="DU952" s="370"/>
      <c r="DV952" s="370"/>
      <c r="DW952" s="370"/>
      <c r="DX952" s="370"/>
      <c r="DY952" s="370"/>
      <c r="DZ952" s="370"/>
      <c r="EA952" s="370"/>
      <c r="EB952" s="370"/>
      <c r="EC952" s="370"/>
      <c r="ED952" s="370"/>
      <c r="EE952" s="370"/>
      <c r="EF952" s="370"/>
      <c r="EG952" s="370"/>
      <c r="EH952" s="370"/>
      <c r="EI952" s="370"/>
      <c r="EJ952" s="370"/>
      <c r="EK952" s="370"/>
      <c r="EL952" s="370"/>
      <c r="EM952" s="370"/>
      <c r="EN952" s="370"/>
      <c r="EO952" s="370"/>
      <c r="EP952" s="370"/>
      <c r="EQ952" s="370"/>
      <c r="ER952" s="370"/>
      <c r="ES952" s="370"/>
      <c r="ET952" s="370"/>
      <c r="EU952" s="370"/>
      <c r="EV952" s="370"/>
      <c r="EW952" s="370"/>
      <c r="EX952" s="370"/>
      <c r="EY952" s="370"/>
      <c r="EZ952" s="370"/>
      <c r="FA952" s="370"/>
      <c r="FB952" s="370"/>
      <c r="FC952" s="370"/>
      <c r="FD952" s="370"/>
      <c r="FE952" s="370"/>
      <c r="FF952" s="370"/>
      <c r="FG952" s="370"/>
      <c r="FH952" s="370"/>
      <c r="FI952" s="370"/>
      <c r="FJ952" s="370"/>
      <c r="FK952" s="370"/>
      <c r="FL952" s="370"/>
      <c r="FM952" s="370"/>
      <c r="FN952" s="370"/>
      <c r="FO952" s="370"/>
      <c r="FP952" s="370"/>
      <c r="FQ952" s="370"/>
      <c r="FR952" s="370"/>
      <c r="FS952" s="370"/>
      <c r="FT952" s="370"/>
      <c r="FU952" s="370"/>
      <c r="FV952" s="370"/>
      <c r="FW952" s="370"/>
      <c r="FX952" s="370"/>
      <c r="FY952" s="370"/>
      <c r="FZ952" s="370"/>
      <c r="GA952" s="370"/>
      <c r="GB952" s="370"/>
      <c r="GC952" s="370"/>
      <c r="GD952" s="370"/>
      <c r="GE952" s="370"/>
      <c r="GF952" s="370"/>
      <c r="GG952" s="370"/>
      <c r="GH952" s="370"/>
      <c r="GI952" s="370"/>
      <c r="GJ952" s="370"/>
      <c r="GK952" s="370"/>
      <c r="GL952" s="370"/>
      <c r="GM952" s="370"/>
      <c r="GN952" s="370"/>
      <c r="GO952" s="370"/>
      <c r="GP952" s="370"/>
      <c r="GQ952" s="370"/>
      <c r="GR952" s="370"/>
      <c r="GS952" s="370"/>
      <c r="GT952" s="370"/>
      <c r="GU952" s="370"/>
      <c r="GV952" s="370"/>
      <c r="GW952" s="370"/>
      <c r="GX952" s="370"/>
      <c r="GY952" s="370"/>
      <c r="GZ952" s="370"/>
      <c r="HA952" s="370"/>
      <c r="HB952" s="370"/>
      <c r="HC952" s="370"/>
      <c r="HD952" s="370"/>
      <c r="HE952" s="370"/>
      <c r="HF952" s="370"/>
      <c r="HG952" s="370"/>
      <c r="HH952" s="370"/>
      <c r="HI952" s="370"/>
      <c r="HJ952" s="370"/>
      <c r="HK952" s="370"/>
      <c r="HL952" s="370"/>
      <c r="HM952" s="370"/>
      <c r="HN952" s="370"/>
      <c r="HO952" s="370"/>
      <c r="HP952" s="370"/>
      <c r="HQ952" s="370"/>
      <c r="HR952" s="370"/>
      <c r="HS952" s="370"/>
      <c r="HT952" s="370"/>
      <c r="HU952" s="370"/>
      <c r="HV952" s="370"/>
      <c r="HW952" s="370"/>
      <c r="HX952" s="370"/>
      <c r="HY952" s="370"/>
      <c r="HZ952" s="370"/>
      <c r="IA952" s="370"/>
      <c r="IB952" s="370"/>
      <c r="IC952" s="370"/>
      <c r="ID952" s="370"/>
      <c r="IE952" s="370"/>
      <c r="IF952" s="370"/>
      <c r="IG952" s="370"/>
      <c r="IH952" s="370"/>
      <c r="II952" s="370"/>
      <c r="IJ952" s="370"/>
      <c r="IK952" s="370"/>
      <c r="IL952" s="370"/>
      <c r="IM952" s="370"/>
      <c r="IN952" s="370"/>
      <c r="IO952" s="370"/>
      <c r="IP952" s="370"/>
      <c r="IQ952" s="370"/>
      <c r="IR952" s="370"/>
      <c r="IS952" s="370"/>
      <c r="IT952" s="370"/>
      <c r="IU952" s="370"/>
      <c r="IV952" s="370"/>
    </row>
    <row r="953" spans="1:256" ht="64" hidden="1" x14ac:dyDescent="0.2">
      <c r="A953" s="457" t="s">
        <v>228</v>
      </c>
      <c r="B953" s="477"/>
      <c r="C953" s="486" t="s">
        <v>970</v>
      </c>
      <c r="D953" s="399" t="s">
        <v>132</v>
      </c>
      <c r="E953" s="459" t="s">
        <v>852</v>
      </c>
      <c r="F953" s="19">
        <v>1</v>
      </c>
      <c r="G953" s="451">
        <v>0</v>
      </c>
      <c r="H953" s="451">
        <v>0</v>
      </c>
      <c r="I953" s="473"/>
      <c r="J953" s="464" t="s">
        <v>222</v>
      </c>
      <c r="K953" s="481" t="s">
        <v>1019</v>
      </c>
      <c r="L953" s="464" t="s">
        <v>1020</v>
      </c>
      <c r="M953" s="475" t="s">
        <v>1021</v>
      </c>
      <c r="N953" s="450">
        <f t="shared" si="295"/>
        <v>2009</v>
      </c>
      <c r="O953" s="483">
        <v>39842</v>
      </c>
      <c r="P953" s="475" t="s">
        <v>75</v>
      </c>
      <c r="Q953" s="475" t="s">
        <v>75</v>
      </c>
      <c r="R953" s="475" t="s">
        <v>75</v>
      </c>
      <c r="S953" s="475" t="s">
        <v>75</v>
      </c>
      <c r="T953" s="475" t="s">
        <v>75</v>
      </c>
      <c r="U953" s="475" t="s">
        <v>75</v>
      </c>
      <c r="V953" s="19">
        <v>1</v>
      </c>
      <c r="W953" s="19">
        <f t="shared" si="296"/>
        <v>0</v>
      </c>
      <c r="X953" s="19">
        <f t="shared" si="297"/>
        <v>0</v>
      </c>
      <c r="Y953" s="19">
        <f t="shared" si="298"/>
        <v>0</v>
      </c>
      <c r="Z953" s="19">
        <v>-1</v>
      </c>
      <c r="AA953" s="19">
        <v>-2</v>
      </c>
      <c r="AB953" s="451">
        <v>0</v>
      </c>
      <c r="AC953" s="451">
        <v>1</v>
      </c>
      <c r="AD953" s="451">
        <v>0</v>
      </c>
      <c r="AE953" s="451">
        <v>1</v>
      </c>
      <c r="AF953" s="451">
        <v>0</v>
      </c>
      <c r="AG953" s="478">
        <v>1</v>
      </c>
      <c r="AH953" s="453">
        <v>-1</v>
      </c>
      <c r="AI953" s="628">
        <v>-1</v>
      </c>
      <c r="AJ953" s="459" t="s">
        <v>134</v>
      </c>
      <c r="AK953" s="459" t="s">
        <v>134</v>
      </c>
      <c r="AL953" s="464" t="s">
        <v>1022</v>
      </c>
      <c r="AM953" s="451">
        <f>IF(AND(AN953=1,AO953=1),3,IF(AND(AN953=1,OR(AO953=0,AO953=-1)),1,IF(AND(OR(AN953=0,AN953=-1),AO953=1),2,IF(AND(AN953=0,AN953=-1),OR(AO953=0,AO953=-1),4))))</f>
        <v>2</v>
      </c>
      <c r="AN953" s="451">
        <v>0</v>
      </c>
      <c r="AO953" s="451">
        <v>1</v>
      </c>
      <c r="AP953" s="451">
        <v>0</v>
      </c>
      <c r="AQ953" s="451">
        <v>-1</v>
      </c>
      <c r="AR953" s="451">
        <v>1</v>
      </c>
      <c r="AS953" s="451">
        <v>0</v>
      </c>
      <c r="AT953" s="451">
        <v>0</v>
      </c>
      <c r="AU953" s="453">
        <f>IF(BA953&lt;1,-1)</f>
        <v>-1</v>
      </c>
      <c r="AV953" s="451">
        <v>0</v>
      </c>
      <c r="AW953" s="451">
        <v>0</v>
      </c>
      <c r="AX953" s="451">
        <v>0</v>
      </c>
      <c r="AY953" s="451">
        <v>0</v>
      </c>
      <c r="AZ953" s="451">
        <v>0</v>
      </c>
      <c r="BA953" s="451">
        <v>0</v>
      </c>
      <c r="BB953" s="451">
        <v>0</v>
      </c>
      <c r="BC953" s="451">
        <v>0</v>
      </c>
      <c r="BD953" s="454"/>
      <c r="BE953" s="473"/>
      <c r="BF953" s="473"/>
      <c r="BG953" s="473"/>
      <c r="BH953" s="399" t="s">
        <v>1023</v>
      </c>
      <c r="BI953" s="473"/>
      <c r="BJ953" s="451">
        <v>1</v>
      </c>
      <c r="BK953" s="473"/>
      <c r="BL953" s="473"/>
      <c r="BM953" s="473"/>
      <c r="BN953" s="473"/>
      <c r="BO953" s="473"/>
      <c r="BP953" s="370"/>
      <c r="BQ953" s="370"/>
      <c r="BR953" s="370"/>
      <c r="BS953" s="370"/>
      <c r="BT953" s="370"/>
      <c r="BU953" s="370"/>
      <c r="BV953" s="370"/>
      <c r="BW953" s="370"/>
      <c r="BX953" s="370"/>
      <c r="BY953" s="370"/>
      <c r="BZ953" s="370"/>
      <c r="CA953" s="370"/>
      <c r="CB953" s="370"/>
      <c r="CC953" s="370"/>
      <c r="CD953" s="370"/>
      <c r="CE953" s="370"/>
      <c r="CF953" s="370"/>
      <c r="CG953" s="370"/>
      <c r="CH953" s="370"/>
      <c r="CI953" s="370"/>
      <c r="CJ953" s="370"/>
      <c r="CK953" s="370"/>
      <c r="CL953" s="370"/>
      <c r="CM953" s="370"/>
      <c r="CN953" s="370"/>
      <c r="CO953" s="370"/>
      <c r="CP953" s="370"/>
      <c r="CQ953" s="370"/>
      <c r="CR953" s="370"/>
      <c r="CS953" s="370"/>
      <c r="CT953" s="370"/>
      <c r="CU953" s="370"/>
      <c r="CV953" s="370"/>
      <c r="CW953" s="370"/>
      <c r="CX953" s="370"/>
      <c r="CY953" s="370"/>
      <c r="CZ953" s="370"/>
      <c r="DA953" s="370"/>
      <c r="DB953" s="370"/>
      <c r="DC953" s="370"/>
      <c r="DD953" s="370"/>
      <c r="DE953" s="370"/>
      <c r="DF953" s="370"/>
      <c r="DG953" s="370"/>
      <c r="DH953" s="370"/>
      <c r="DI953" s="370"/>
      <c r="DJ953" s="370"/>
      <c r="DK953" s="370"/>
      <c r="DL953" s="370"/>
      <c r="DM953" s="370"/>
      <c r="DN953" s="370"/>
      <c r="DO953" s="370"/>
      <c r="DP953" s="370"/>
      <c r="DQ953" s="370"/>
      <c r="DR953" s="370"/>
      <c r="DS953" s="370"/>
      <c r="DT953" s="370"/>
      <c r="DU953" s="370"/>
      <c r="DV953" s="370"/>
      <c r="DW953" s="370"/>
      <c r="DX953" s="370"/>
      <c r="DY953" s="370"/>
      <c r="DZ953" s="370"/>
      <c r="EA953" s="370"/>
      <c r="EB953" s="370"/>
      <c r="EC953" s="370"/>
      <c r="ED953" s="370"/>
      <c r="EE953" s="370"/>
      <c r="EF953" s="370"/>
      <c r="EG953" s="370"/>
      <c r="EH953" s="370"/>
      <c r="EI953" s="370"/>
      <c r="EJ953" s="370"/>
      <c r="EK953" s="370"/>
      <c r="EL953" s="370"/>
      <c r="EM953" s="370"/>
      <c r="EN953" s="370"/>
      <c r="EO953" s="370"/>
      <c r="EP953" s="370"/>
      <c r="EQ953" s="370"/>
      <c r="ER953" s="370"/>
      <c r="ES953" s="370"/>
      <c r="ET953" s="370"/>
      <c r="EU953" s="370"/>
      <c r="EV953" s="370"/>
      <c r="EW953" s="370"/>
      <c r="EX953" s="370"/>
      <c r="EY953" s="370"/>
      <c r="EZ953" s="370"/>
      <c r="FA953" s="370"/>
      <c r="FB953" s="370"/>
      <c r="FC953" s="370"/>
      <c r="FD953" s="370"/>
      <c r="FE953" s="370"/>
      <c r="FF953" s="370"/>
      <c r="FG953" s="370"/>
      <c r="FH953" s="370"/>
      <c r="FI953" s="370"/>
      <c r="FJ953" s="370"/>
      <c r="FK953" s="370"/>
      <c r="FL953" s="370"/>
      <c r="FM953" s="370"/>
      <c r="FN953" s="370"/>
      <c r="FO953" s="370"/>
      <c r="FP953" s="370"/>
      <c r="FQ953" s="370"/>
      <c r="FR953" s="370"/>
      <c r="FS953" s="370"/>
      <c r="FT953" s="370"/>
      <c r="FU953" s="370"/>
      <c r="FV953" s="370"/>
      <c r="FW953" s="370"/>
      <c r="FX953" s="370"/>
      <c r="FY953" s="370"/>
      <c r="FZ953" s="370"/>
      <c r="GA953" s="370"/>
      <c r="GB953" s="370"/>
      <c r="GC953" s="370"/>
      <c r="GD953" s="370"/>
      <c r="GE953" s="370"/>
      <c r="GF953" s="370"/>
      <c r="GG953" s="370"/>
      <c r="GH953" s="370"/>
      <c r="GI953" s="370"/>
      <c r="GJ953" s="370"/>
      <c r="GK953" s="370"/>
      <c r="GL953" s="370"/>
      <c r="GM953" s="370"/>
      <c r="GN953" s="370"/>
      <c r="GO953" s="370"/>
      <c r="GP953" s="370"/>
      <c r="GQ953" s="370"/>
      <c r="GR953" s="370"/>
      <c r="GS953" s="370"/>
      <c r="GT953" s="370"/>
      <c r="GU953" s="370"/>
      <c r="GV953" s="370"/>
      <c r="GW953" s="370"/>
      <c r="GX953" s="370"/>
      <c r="GY953" s="370"/>
      <c r="GZ953" s="370"/>
      <c r="HA953" s="370"/>
      <c r="HB953" s="370"/>
      <c r="HC953" s="370"/>
      <c r="HD953" s="370"/>
      <c r="HE953" s="370"/>
      <c r="HF953" s="370"/>
      <c r="HG953" s="370"/>
      <c r="HH953" s="370"/>
      <c r="HI953" s="370"/>
      <c r="HJ953" s="370"/>
      <c r="HK953" s="370"/>
      <c r="HL953" s="370"/>
      <c r="HM953" s="370"/>
      <c r="HN953" s="370"/>
      <c r="HO953" s="370"/>
      <c r="HP953" s="370"/>
      <c r="HQ953" s="370"/>
      <c r="HR953" s="370"/>
      <c r="HS953" s="370"/>
      <c r="HT953" s="370"/>
      <c r="HU953" s="370"/>
      <c r="HV953" s="370"/>
      <c r="HW953" s="370"/>
      <c r="HX953" s="370"/>
      <c r="HY953" s="370"/>
      <c r="HZ953" s="370"/>
      <c r="IA953" s="370"/>
      <c r="IB953" s="370"/>
      <c r="IC953" s="370"/>
      <c r="ID953" s="370"/>
      <c r="IE953" s="370"/>
      <c r="IF953" s="370"/>
      <c r="IG953" s="370"/>
      <c r="IH953" s="370"/>
      <c r="II953" s="370"/>
      <c r="IJ953" s="370"/>
      <c r="IK953" s="370"/>
      <c r="IL953" s="370"/>
      <c r="IM953" s="370"/>
      <c r="IN953" s="370"/>
      <c r="IO953" s="370"/>
      <c r="IP953" s="370"/>
      <c r="IQ953" s="370"/>
      <c r="IR953" s="370"/>
      <c r="IS953" s="370"/>
      <c r="IT953" s="370"/>
      <c r="IU953" s="370"/>
      <c r="IV953" s="370"/>
    </row>
    <row r="954" spans="1:256" ht="304" hidden="1" x14ac:dyDescent="0.2">
      <c r="A954" s="457" t="s">
        <v>466</v>
      </c>
      <c r="B954" s="457" t="s">
        <v>676</v>
      </c>
      <c r="C954" s="486" t="s">
        <v>1793</v>
      </c>
      <c r="D954" s="399" t="s">
        <v>678</v>
      </c>
      <c r="E954" s="459" t="s">
        <v>92</v>
      </c>
      <c r="F954" s="19">
        <v>1</v>
      </c>
      <c r="G954" s="451">
        <v>0</v>
      </c>
      <c r="H954" s="473"/>
      <c r="I954" s="473"/>
      <c r="J954" s="464" t="s">
        <v>1779</v>
      </c>
      <c r="K954" s="481" t="s">
        <v>1789</v>
      </c>
      <c r="L954" s="515" t="s">
        <v>3577</v>
      </c>
      <c r="M954" s="475" t="s">
        <v>1781</v>
      </c>
      <c r="N954" s="450">
        <f t="shared" si="295"/>
        <v>2006</v>
      </c>
      <c r="O954" s="483">
        <v>38974</v>
      </c>
      <c r="P954" s="475" t="s">
        <v>75</v>
      </c>
      <c r="Q954" s="475" t="s">
        <v>75</v>
      </c>
      <c r="R954" s="475" t="s">
        <v>75</v>
      </c>
      <c r="S954" s="475" t="s">
        <v>75</v>
      </c>
      <c r="T954" s="475" t="s">
        <v>75</v>
      </c>
      <c r="U954" s="475" t="s">
        <v>75</v>
      </c>
      <c r="V954" s="19">
        <v>1</v>
      </c>
      <c r="W954" s="19">
        <f t="shared" si="296"/>
        <v>0</v>
      </c>
      <c r="X954" s="19">
        <f t="shared" si="297"/>
        <v>0</v>
      </c>
      <c r="Y954" s="19">
        <f t="shared" si="298"/>
        <v>0</v>
      </c>
      <c r="Z954" s="19">
        <v>-1</v>
      </c>
      <c r="AA954" s="19">
        <v>-2</v>
      </c>
      <c r="AB954" s="451">
        <v>1</v>
      </c>
      <c r="AC954" s="451">
        <v>1</v>
      </c>
      <c r="AD954" s="451">
        <v>0</v>
      </c>
      <c r="AE954" s="451">
        <v>1</v>
      </c>
      <c r="AF954" s="451">
        <v>1</v>
      </c>
      <c r="AG954" s="478">
        <v>1</v>
      </c>
      <c r="AH954" s="451">
        <v>1</v>
      </c>
      <c r="AI954" s="478">
        <v>1</v>
      </c>
      <c r="AJ954" s="459" t="s">
        <v>87</v>
      </c>
      <c r="AK954" s="459" t="s">
        <v>97</v>
      </c>
      <c r="AL954" s="464" t="s">
        <v>1782</v>
      </c>
      <c r="AM954" s="451">
        <f>IF(AND(AN954=1,AO954=1),3,IF(AND(AN954=1,OR(AO954=0,AO954=-1)),1,IF(AND(OR(AN954=0,AN954=-1),AO954=1),2,IF(AND(AN954=0,AN954=-1),OR(AO954=0,AO954=-1),4))))</f>
        <v>3</v>
      </c>
      <c r="AN954" s="451">
        <v>1</v>
      </c>
      <c r="AO954" s="451">
        <v>1</v>
      </c>
      <c r="AP954" s="451">
        <v>1</v>
      </c>
      <c r="AQ954" s="451">
        <v>1</v>
      </c>
      <c r="AR954" s="451">
        <v>1</v>
      </c>
      <c r="AS954" s="451">
        <v>-1</v>
      </c>
      <c r="AT954" s="451">
        <v>0</v>
      </c>
      <c r="AU954" s="453">
        <f>IF(BA954&lt;1,-1)</f>
        <v>-1</v>
      </c>
      <c r="AV954" s="451">
        <v>0</v>
      </c>
      <c r="AW954" s="451">
        <v>0</v>
      </c>
      <c r="AX954" s="451">
        <v>0</v>
      </c>
      <c r="AY954" s="451">
        <v>0</v>
      </c>
      <c r="AZ954" s="451">
        <v>0</v>
      </c>
      <c r="BA954" s="451">
        <v>0</v>
      </c>
      <c r="BB954" s="451">
        <v>0</v>
      </c>
      <c r="BC954" s="451">
        <v>0</v>
      </c>
      <c r="BD954" s="454"/>
      <c r="BE954" s="473"/>
      <c r="BF954" s="473"/>
      <c r="BG954" s="473"/>
      <c r="BH954" s="473"/>
      <c r="BI954" s="473"/>
      <c r="BJ954" s="451">
        <v>1</v>
      </c>
      <c r="BK954" s="473"/>
      <c r="BL954" s="473"/>
      <c r="BM954" s="473"/>
      <c r="BN954" s="473"/>
      <c r="BO954" s="473"/>
      <c r="BP954" s="370"/>
      <c r="BQ954" s="370"/>
      <c r="BR954" s="370"/>
      <c r="BS954" s="370"/>
      <c r="BT954" s="370"/>
      <c r="BU954" s="370"/>
      <c r="BV954" s="370"/>
      <c r="BW954" s="370"/>
      <c r="BX954" s="370"/>
      <c r="BY954" s="370"/>
      <c r="BZ954" s="370"/>
      <c r="CA954" s="370"/>
      <c r="CB954" s="370"/>
      <c r="CC954" s="370"/>
      <c r="CD954" s="370"/>
      <c r="CE954" s="370"/>
      <c r="CF954" s="370"/>
      <c r="CG954" s="370"/>
      <c r="CH954" s="370"/>
      <c r="CI954" s="370"/>
      <c r="CJ954" s="370"/>
      <c r="CK954" s="370"/>
      <c r="CL954" s="370"/>
      <c r="CM954" s="370"/>
      <c r="CN954" s="370"/>
      <c r="CO954" s="370"/>
      <c r="CP954" s="370"/>
      <c r="CQ954" s="370"/>
      <c r="CR954" s="370"/>
      <c r="CS954" s="370"/>
      <c r="CT954" s="370"/>
      <c r="CU954" s="370"/>
      <c r="CV954" s="370"/>
      <c r="CW954" s="370"/>
      <c r="CX954" s="370"/>
      <c r="CY954" s="370"/>
      <c r="CZ954" s="370"/>
      <c r="DA954" s="370"/>
      <c r="DB954" s="370"/>
      <c r="DC954" s="370"/>
      <c r="DD954" s="370"/>
      <c r="DE954" s="370"/>
      <c r="DF954" s="370"/>
      <c r="DG954" s="370"/>
      <c r="DH954" s="370"/>
      <c r="DI954" s="370"/>
      <c r="DJ954" s="370"/>
      <c r="DK954" s="370"/>
      <c r="DL954" s="370"/>
      <c r="DM954" s="370"/>
      <c r="DN954" s="370"/>
      <c r="DO954" s="370"/>
      <c r="DP954" s="370"/>
      <c r="DQ954" s="370"/>
      <c r="DR954" s="370"/>
      <c r="DS954" s="370"/>
      <c r="DT954" s="370"/>
      <c r="DU954" s="370"/>
      <c r="DV954" s="370"/>
      <c r="DW954" s="370"/>
      <c r="DX954" s="370"/>
      <c r="DY954" s="370"/>
      <c r="DZ954" s="370"/>
      <c r="EA954" s="370"/>
      <c r="EB954" s="370"/>
      <c r="EC954" s="370"/>
      <c r="ED954" s="370"/>
      <c r="EE954" s="370"/>
      <c r="EF954" s="370"/>
      <c r="EG954" s="370"/>
      <c r="EH954" s="370"/>
      <c r="EI954" s="370"/>
      <c r="EJ954" s="370"/>
      <c r="EK954" s="370"/>
      <c r="EL954" s="370"/>
      <c r="EM954" s="370"/>
      <c r="EN954" s="370"/>
      <c r="EO954" s="370"/>
      <c r="EP954" s="370"/>
      <c r="EQ954" s="370"/>
      <c r="ER954" s="370"/>
      <c r="ES954" s="370"/>
      <c r="ET954" s="370"/>
      <c r="EU954" s="370"/>
      <c r="EV954" s="370"/>
      <c r="EW954" s="370"/>
      <c r="EX954" s="370"/>
      <c r="EY954" s="370"/>
      <c r="EZ954" s="370"/>
      <c r="FA954" s="370"/>
      <c r="FB954" s="370"/>
      <c r="FC954" s="370"/>
      <c r="FD954" s="370"/>
      <c r="FE954" s="370"/>
      <c r="FF954" s="370"/>
      <c r="FG954" s="370"/>
      <c r="FH954" s="370"/>
      <c r="FI954" s="370"/>
      <c r="FJ954" s="370"/>
      <c r="FK954" s="370"/>
      <c r="FL954" s="370"/>
      <c r="FM954" s="370"/>
      <c r="FN954" s="370"/>
      <c r="FO954" s="370"/>
      <c r="FP954" s="370"/>
      <c r="FQ954" s="370"/>
      <c r="FR954" s="370"/>
      <c r="FS954" s="370"/>
      <c r="FT954" s="370"/>
      <c r="FU954" s="370"/>
      <c r="FV954" s="370"/>
      <c r="FW954" s="370"/>
      <c r="FX954" s="370"/>
      <c r="FY954" s="370"/>
      <c r="FZ954" s="370"/>
      <c r="GA954" s="370"/>
      <c r="GB954" s="370"/>
      <c r="GC954" s="370"/>
      <c r="GD954" s="370"/>
      <c r="GE954" s="370"/>
      <c r="GF954" s="370"/>
      <c r="GG954" s="370"/>
      <c r="GH954" s="370"/>
      <c r="GI954" s="370"/>
      <c r="GJ954" s="370"/>
      <c r="GK954" s="370"/>
      <c r="GL954" s="370"/>
      <c r="GM954" s="370"/>
      <c r="GN954" s="370"/>
      <c r="GO954" s="370"/>
      <c r="GP954" s="370"/>
      <c r="GQ954" s="370"/>
      <c r="GR954" s="370"/>
      <c r="GS954" s="370"/>
      <c r="GT954" s="370"/>
      <c r="GU954" s="370"/>
      <c r="GV954" s="370"/>
      <c r="GW954" s="370"/>
      <c r="GX954" s="370"/>
      <c r="GY954" s="370"/>
      <c r="GZ954" s="370"/>
      <c r="HA954" s="370"/>
      <c r="HB954" s="370"/>
      <c r="HC954" s="370"/>
      <c r="HD954" s="370"/>
      <c r="HE954" s="370"/>
      <c r="HF954" s="370"/>
      <c r="HG954" s="370"/>
      <c r="HH954" s="370"/>
      <c r="HI954" s="370"/>
      <c r="HJ954" s="370"/>
      <c r="HK954" s="370"/>
      <c r="HL954" s="370"/>
      <c r="HM954" s="370"/>
      <c r="HN954" s="370"/>
      <c r="HO954" s="370"/>
      <c r="HP954" s="370"/>
      <c r="HQ954" s="370"/>
      <c r="HR954" s="370"/>
      <c r="HS954" s="370"/>
      <c r="HT954" s="370"/>
      <c r="HU954" s="370"/>
      <c r="HV954" s="370"/>
      <c r="HW954" s="370"/>
      <c r="HX954" s="370"/>
      <c r="HY954" s="370"/>
      <c r="HZ954" s="370"/>
      <c r="IA954" s="370"/>
      <c r="IB954" s="370"/>
      <c r="IC954" s="370"/>
      <c r="ID954" s="370"/>
      <c r="IE954" s="370"/>
      <c r="IF954" s="370"/>
      <c r="IG954" s="370"/>
      <c r="IH954" s="370"/>
      <c r="II954" s="370"/>
      <c r="IJ954" s="370"/>
      <c r="IK954" s="370"/>
      <c r="IL954" s="370"/>
      <c r="IM954" s="370"/>
      <c r="IN954" s="370"/>
      <c r="IO954" s="370"/>
      <c r="IP954" s="370"/>
      <c r="IQ954" s="370"/>
      <c r="IR954" s="370"/>
      <c r="IS954" s="370"/>
      <c r="IT954" s="370"/>
      <c r="IU954" s="370"/>
      <c r="IV954" s="370"/>
    </row>
    <row r="955" spans="1:256" ht="304" hidden="1" x14ac:dyDescent="0.2">
      <c r="A955" s="457" t="s">
        <v>466</v>
      </c>
      <c r="B955" s="457" t="s">
        <v>676</v>
      </c>
      <c r="C955" s="486" t="s">
        <v>1794</v>
      </c>
      <c r="D955" s="399" t="s">
        <v>678</v>
      </c>
      <c r="E955" s="459" t="s">
        <v>92</v>
      </c>
      <c r="F955" s="19">
        <v>1</v>
      </c>
      <c r="G955" s="451">
        <v>0</v>
      </c>
      <c r="H955" s="473"/>
      <c r="I955" s="473"/>
      <c r="J955" s="464" t="s">
        <v>1779</v>
      </c>
      <c r="K955" s="481" t="s">
        <v>1789</v>
      </c>
      <c r="L955" s="515" t="s">
        <v>3577</v>
      </c>
      <c r="M955" s="475" t="s">
        <v>1781</v>
      </c>
      <c r="N955" s="450">
        <f t="shared" si="295"/>
        <v>2006</v>
      </c>
      <c r="O955" s="483">
        <v>38974</v>
      </c>
      <c r="P955" s="475" t="s">
        <v>75</v>
      </c>
      <c r="Q955" s="475" t="s">
        <v>75</v>
      </c>
      <c r="R955" s="475" t="s">
        <v>75</v>
      </c>
      <c r="S955" s="475" t="s">
        <v>75</v>
      </c>
      <c r="T955" s="475" t="s">
        <v>75</v>
      </c>
      <c r="U955" s="475" t="s">
        <v>75</v>
      </c>
      <c r="V955" s="19">
        <v>1</v>
      </c>
      <c r="W955" s="19">
        <f t="shared" si="296"/>
        <v>0</v>
      </c>
      <c r="X955" s="19">
        <f t="shared" si="297"/>
        <v>0</v>
      </c>
      <c r="Y955" s="19">
        <f t="shared" si="298"/>
        <v>0</v>
      </c>
      <c r="Z955" s="19">
        <v>-1</v>
      </c>
      <c r="AA955" s="19">
        <v>-2</v>
      </c>
      <c r="AB955" s="451">
        <v>1</v>
      </c>
      <c r="AC955" s="451">
        <v>1</v>
      </c>
      <c r="AD955" s="451">
        <v>0</v>
      </c>
      <c r="AE955" s="451">
        <v>1</v>
      </c>
      <c r="AF955" s="451">
        <v>1</v>
      </c>
      <c r="AG955" s="478">
        <v>1</v>
      </c>
      <c r="AH955" s="451">
        <v>1</v>
      </c>
      <c r="AI955" s="478">
        <v>1</v>
      </c>
      <c r="AJ955" s="459" t="s">
        <v>87</v>
      </c>
      <c r="AK955" s="459" t="s">
        <v>97</v>
      </c>
      <c r="AL955" s="464" t="s">
        <v>1782</v>
      </c>
      <c r="AM955" s="451">
        <f>IF(AND(AN955=1,AO955=1),3,IF(AND(AN955=1,OR(AO955=0,AO955=-1)),1,IF(AND(OR(AN955=0,AN955=-1),AO955=1),2,IF(AND(AN955=0,AN955=-1),OR(AO955=0,AO955=-1),4))))</f>
        <v>3</v>
      </c>
      <c r="AN955" s="451">
        <v>1</v>
      </c>
      <c r="AO955" s="451">
        <v>1</v>
      </c>
      <c r="AP955" s="451">
        <v>1</v>
      </c>
      <c r="AQ955" s="451">
        <v>1</v>
      </c>
      <c r="AR955" s="451">
        <v>1</v>
      </c>
      <c r="AS955" s="451">
        <v>-1</v>
      </c>
      <c r="AT955" s="451">
        <v>0</v>
      </c>
      <c r="AU955" s="453">
        <f>IF(BA955&lt;1,-1)</f>
        <v>-1</v>
      </c>
      <c r="AV955" s="451">
        <v>0</v>
      </c>
      <c r="AW955" s="451">
        <v>0</v>
      </c>
      <c r="AX955" s="451">
        <v>0</v>
      </c>
      <c r="AY955" s="451">
        <v>0</v>
      </c>
      <c r="AZ955" s="451">
        <v>0</v>
      </c>
      <c r="BA955" s="451">
        <v>0</v>
      </c>
      <c r="BB955" s="451">
        <v>0</v>
      </c>
      <c r="BC955" s="451">
        <v>0</v>
      </c>
      <c r="BD955" s="454"/>
      <c r="BE955" s="473"/>
      <c r="BF955" s="473"/>
      <c r="BG955" s="473"/>
      <c r="BH955" s="473"/>
      <c r="BI955" s="473"/>
      <c r="BJ955" s="451">
        <v>1</v>
      </c>
      <c r="BK955" s="473"/>
      <c r="BL955" s="473"/>
      <c r="BM955" s="473"/>
      <c r="BN955" s="473"/>
      <c r="BO955" s="473"/>
      <c r="BP955" s="370"/>
      <c r="BQ955" s="370"/>
      <c r="BR955" s="370"/>
      <c r="BS955" s="370"/>
      <c r="BT955" s="370"/>
      <c r="BU955" s="370"/>
      <c r="BV955" s="370"/>
      <c r="BW955" s="370"/>
      <c r="BX955" s="370"/>
      <c r="BY955" s="370"/>
      <c r="BZ955" s="370"/>
      <c r="CA955" s="370"/>
      <c r="CB955" s="370"/>
      <c r="CC955" s="370"/>
      <c r="CD955" s="370"/>
      <c r="CE955" s="370"/>
      <c r="CF955" s="370"/>
      <c r="CG955" s="370"/>
      <c r="CH955" s="370"/>
      <c r="CI955" s="370"/>
      <c r="CJ955" s="370"/>
      <c r="CK955" s="370"/>
      <c r="CL955" s="370"/>
      <c r="CM955" s="370"/>
      <c r="CN955" s="370"/>
      <c r="CO955" s="370"/>
      <c r="CP955" s="370"/>
      <c r="CQ955" s="370"/>
      <c r="CR955" s="370"/>
      <c r="CS955" s="370"/>
      <c r="CT955" s="370"/>
      <c r="CU955" s="370"/>
      <c r="CV955" s="370"/>
      <c r="CW955" s="370"/>
      <c r="CX955" s="370"/>
      <c r="CY955" s="370"/>
      <c r="CZ955" s="370"/>
      <c r="DA955" s="370"/>
      <c r="DB955" s="370"/>
      <c r="DC955" s="370"/>
      <c r="DD955" s="370"/>
      <c r="DE955" s="370"/>
      <c r="DF955" s="370"/>
      <c r="DG955" s="370"/>
      <c r="DH955" s="370"/>
      <c r="DI955" s="370"/>
      <c r="DJ955" s="370"/>
      <c r="DK955" s="370"/>
      <c r="DL955" s="370"/>
      <c r="DM955" s="370"/>
      <c r="DN955" s="370"/>
      <c r="DO955" s="370"/>
      <c r="DP955" s="370"/>
      <c r="DQ955" s="370"/>
      <c r="DR955" s="370"/>
      <c r="DS955" s="370"/>
      <c r="DT955" s="370"/>
      <c r="DU955" s="370"/>
      <c r="DV955" s="370"/>
      <c r="DW955" s="370"/>
      <c r="DX955" s="370"/>
      <c r="DY955" s="370"/>
      <c r="DZ955" s="370"/>
      <c r="EA955" s="370"/>
      <c r="EB955" s="370"/>
      <c r="EC955" s="370"/>
      <c r="ED955" s="370"/>
      <c r="EE955" s="370"/>
      <c r="EF955" s="370"/>
      <c r="EG955" s="370"/>
      <c r="EH955" s="370"/>
      <c r="EI955" s="370"/>
      <c r="EJ955" s="370"/>
      <c r="EK955" s="370"/>
      <c r="EL955" s="370"/>
      <c r="EM955" s="370"/>
      <c r="EN955" s="370"/>
      <c r="EO955" s="370"/>
      <c r="EP955" s="370"/>
      <c r="EQ955" s="370"/>
      <c r="ER955" s="370"/>
      <c r="ES955" s="370"/>
      <c r="ET955" s="370"/>
      <c r="EU955" s="370"/>
      <c r="EV955" s="370"/>
      <c r="EW955" s="370"/>
      <c r="EX955" s="370"/>
      <c r="EY955" s="370"/>
      <c r="EZ955" s="370"/>
      <c r="FA955" s="370"/>
      <c r="FB955" s="370"/>
      <c r="FC955" s="370"/>
      <c r="FD955" s="370"/>
      <c r="FE955" s="370"/>
      <c r="FF955" s="370"/>
      <c r="FG955" s="370"/>
      <c r="FH955" s="370"/>
      <c r="FI955" s="370"/>
      <c r="FJ955" s="370"/>
      <c r="FK955" s="370"/>
      <c r="FL955" s="370"/>
      <c r="FM955" s="370"/>
      <c r="FN955" s="370"/>
      <c r="FO955" s="370"/>
      <c r="FP955" s="370"/>
      <c r="FQ955" s="370"/>
      <c r="FR955" s="370"/>
      <c r="FS955" s="370"/>
      <c r="FT955" s="370"/>
      <c r="FU955" s="370"/>
      <c r="FV955" s="370"/>
      <c r="FW955" s="370"/>
      <c r="FX955" s="370"/>
      <c r="FY955" s="370"/>
      <c r="FZ955" s="370"/>
      <c r="GA955" s="370"/>
      <c r="GB955" s="370"/>
      <c r="GC955" s="370"/>
      <c r="GD955" s="370"/>
      <c r="GE955" s="370"/>
      <c r="GF955" s="370"/>
      <c r="GG955" s="370"/>
      <c r="GH955" s="370"/>
      <c r="GI955" s="370"/>
      <c r="GJ955" s="370"/>
      <c r="GK955" s="370"/>
      <c r="GL955" s="370"/>
      <c r="GM955" s="370"/>
      <c r="GN955" s="370"/>
      <c r="GO955" s="370"/>
      <c r="GP955" s="370"/>
      <c r="GQ955" s="370"/>
      <c r="GR955" s="370"/>
      <c r="GS955" s="370"/>
      <c r="GT955" s="370"/>
      <c r="GU955" s="370"/>
      <c r="GV955" s="370"/>
      <c r="GW955" s="370"/>
      <c r="GX955" s="370"/>
      <c r="GY955" s="370"/>
      <c r="GZ955" s="370"/>
      <c r="HA955" s="370"/>
      <c r="HB955" s="370"/>
      <c r="HC955" s="370"/>
      <c r="HD955" s="370"/>
      <c r="HE955" s="370"/>
      <c r="HF955" s="370"/>
      <c r="HG955" s="370"/>
      <c r="HH955" s="370"/>
      <c r="HI955" s="370"/>
      <c r="HJ955" s="370"/>
      <c r="HK955" s="370"/>
      <c r="HL955" s="370"/>
      <c r="HM955" s="370"/>
      <c r="HN955" s="370"/>
      <c r="HO955" s="370"/>
      <c r="HP955" s="370"/>
      <c r="HQ955" s="370"/>
      <c r="HR955" s="370"/>
      <c r="HS955" s="370"/>
      <c r="HT955" s="370"/>
      <c r="HU955" s="370"/>
      <c r="HV955" s="370"/>
      <c r="HW955" s="370"/>
      <c r="HX955" s="370"/>
      <c r="HY955" s="370"/>
      <c r="HZ955" s="370"/>
      <c r="IA955" s="370"/>
      <c r="IB955" s="370"/>
      <c r="IC955" s="370"/>
      <c r="ID955" s="370"/>
      <c r="IE955" s="370"/>
      <c r="IF955" s="370"/>
      <c r="IG955" s="370"/>
      <c r="IH955" s="370"/>
      <c r="II955" s="370"/>
      <c r="IJ955" s="370"/>
      <c r="IK955" s="370"/>
      <c r="IL955" s="370"/>
      <c r="IM955" s="370"/>
      <c r="IN955" s="370"/>
      <c r="IO955" s="370"/>
      <c r="IP955" s="370"/>
      <c r="IQ955" s="370"/>
      <c r="IR955" s="370"/>
      <c r="IS955" s="370"/>
      <c r="IT955" s="370"/>
      <c r="IU955" s="370"/>
      <c r="IV955" s="370"/>
    </row>
    <row r="956" spans="1:256" ht="395" hidden="1" x14ac:dyDescent="0.2">
      <c r="A956" s="543" t="s">
        <v>186</v>
      </c>
      <c r="B956" s="550"/>
      <c r="C956" s="557" t="s">
        <v>2581</v>
      </c>
      <c r="D956" s="566" t="s">
        <v>270</v>
      </c>
      <c r="E956" s="565" t="s">
        <v>92</v>
      </c>
      <c r="F956" s="32">
        <v>1</v>
      </c>
      <c r="G956" s="572">
        <v>0</v>
      </c>
      <c r="H956" s="451">
        <v>0</v>
      </c>
      <c r="I956" s="473"/>
      <c r="J956" s="584" t="s">
        <v>2490</v>
      </c>
      <c r="K956" s="592"/>
      <c r="L956" s="584" t="s">
        <v>2496</v>
      </c>
      <c r="M956" s="609" t="s">
        <v>2244</v>
      </c>
      <c r="N956" s="450">
        <f t="shared" si="295"/>
        <v>1999</v>
      </c>
      <c r="O956" s="617">
        <v>36235</v>
      </c>
      <c r="P956" s="617">
        <v>36466</v>
      </c>
      <c r="Q956" s="609" t="s">
        <v>75</v>
      </c>
      <c r="R956" s="609" t="s">
        <v>75</v>
      </c>
      <c r="S956" s="609" t="s">
        <v>75</v>
      </c>
      <c r="T956" s="609" t="s">
        <v>75</v>
      </c>
      <c r="U956" s="609" t="s">
        <v>75</v>
      </c>
      <c r="V956" s="32">
        <v>1</v>
      </c>
      <c r="W956" s="19">
        <f t="shared" si="296"/>
        <v>0</v>
      </c>
      <c r="X956" s="19">
        <f t="shared" si="297"/>
        <v>0</v>
      </c>
      <c r="Y956" s="19">
        <f t="shared" si="298"/>
        <v>0</v>
      </c>
      <c r="Z956" s="96">
        <v>-1</v>
      </c>
      <c r="AA956" s="96">
        <v>-2</v>
      </c>
      <c r="AB956" s="572">
        <v>1</v>
      </c>
      <c r="AC956" s="572">
        <v>1</v>
      </c>
      <c r="AD956" s="572">
        <v>0</v>
      </c>
      <c r="AE956" s="572">
        <v>0</v>
      </c>
      <c r="AF956" s="572">
        <v>1</v>
      </c>
      <c r="AG956" s="577">
        <v>1</v>
      </c>
      <c r="AH956" s="572">
        <v>1</v>
      </c>
      <c r="AI956" s="577">
        <v>1</v>
      </c>
      <c r="AJ956" s="565" t="s">
        <v>96</v>
      </c>
      <c r="AK956" s="565" t="s">
        <v>97</v>
      </c>
      <c r="AL956" s="584" t="s">
        <v>2493</v>
      </c>
      <c r="AM956" s="451">
        <f>IF(AND(AN956=1,AO956=1),3,IF(AND(AN956=1,OR(AO956=0,AO956=-1)),1,IF(AND(OR(AN956=0,AN956=-1),AO956=1),2,IF(AND(AN956=0,AN956=-1),OR(AO956=0,AO956=-1),4))))</f>
        <v>3</v>
      </c>
      <c r="AN956" s="572">
        <v>1</v>
      </c>
      <c r="AO956" s="572">
        <v>1</v>
      </c>
      <c r="AP956" s="572">
        <v>1</v>
      </c>
      <c r="AQ956" s="572">
        <v>1</v>
      </c>
      <c r="AR956" s="572">
        <v>1</v>
      </c>
      <c r="AS956" s="579"/>
      <c r="AT956" s="572">
        <v>0</v>
      </c>
      <c r="AU956" s="453">
        <f>IF(BA956&lt;1,-1)</f>
        <v>-1</v>
      </c>
      <c r="AV956" s="572">
        <v>1</v>
      </c>
      <c r="AW956" s="572">
        <v>0</v>
      </c>
      <c r="AX956" s="572">
        <v>0</v>
      </c>
      <c r="AY956" s="451">
        <v>0</v>
      </c>
      <c r="AZ956" s="572">
        <v>0</v>
      </c>
      <c r="BA956" s="572">
        <v>0</v>
      </c>
      <c r="BB956" s="572">
        <v>0</v>
      </c>
      <c r="BC956" s="572">
        <v>0</v>
      </c>
      <c r="BD956" s="454"/>
      <c r="BE956" s="579"/>
      <c r="BF956" s="584" t="s">
        <v>2494</v>
      </c>
      <c r="BG956" s="579"/>
      <c r="BH956" s="579"/>
      <c r="BI956" s="572">
        <v>1</v>
      </c>
      <c r="BJ956" s="572">
        <v>1</v>
      </c>
      <c r="BK956" s="579"/>
      <c r="BL956" s="579"/>
      <c r="BM956" s="579"/>
      <c r="BN956" s="579"/>
      <c r="BO956" s="579"/>
      <c r="BP956" s="370"/>
      <c r="BQ956" s="370"/>
      <c r="BR956" s="370"/>
      <c r="BS956" s="370"/>
      <c r="BT956" s="370"/>
      <c r="BU956" s="370"/>
      <c r="BV956" s="370"/>
      <c r="BW956" s="370"/>
      <c r="BX956" s="370"/>
      <c r="BY956" s="370"/>
      <c r="BZ956" s="370"/>
      <c r="CA956" s="370"/>
      <c r="CB956" s="370"/>
      <c r="CC956" s="370"/>
      <c r="CD956" s="370"/>
      <c r="CE956" s="370"/>
      <c r="CF956" s="370"/>
      <c r="CG956" s="370"/>
      <c r="CH956" s="370"/>
      <c r="CI956" s="370"/>
      <c r="CJ956" s="370"/>
      <c r="CK956" s="370"/>
      <c r="CL956" s="370"/>
      <c r="CM956" s="370"/>
      <c r="CN956" s="370"/>
      <c r="CO956" s="370"/>
      <c r="CP956" s="370"/>
      <c r="CQ956" s="370"/>
      <c r="CR956" s="370"/>
      <c r="CS956" s="370"/>
      <c r="CT956" s="370"/>
      <c r="CU956" s="370"/>
      <c r="CV956" s="370"/>
      <c r="CW956" s="370"/>
      <c r="CX956" s="370"/>
      <c r="CY956" s="370"/>
      <c r="CZ956" s="370"/>
      <c r="DA956" s="370"/>
      <c r="DB956" s="370"/>
      <c r="DC956" s="370"/>
      <c r="DD956" s="370"/>
      <c r="DE956" s="370"/>
      <c r="DF956" s="370"/>
      <c r="DG956" s="370"/>
      <c r="DH956" s="370"/>
      <c r="DI956" s="370"/>
      <c r="DJ956" s="370"/>
      <c r="DK956" s="370"/>
      <c r="DL956" s="370"/>
      <c r="DM956" s="370"/>
      <c r="DN956" s="370"/>
      <c r="DO956" s="370"/>
      <c r="DP956" s="370"/>
      <c r="DQ956" s="370"/>
      <c r="DR956" s="370"/>
      <c r="DS956" s="370"/>
      <c r="DT956" s="370"/>
      <c r="DU956" s="370"/>
      <c r="DV956" s="370"/>
      <c r="DW956" s="370"/>
      <c r="DX956" s="370"/>
      <c r="DY956" s="370"/>
      <c r="DZ956" s="370"/>
      <c r="EA956" s="370"/>
      <c r="EB956" s="370"/>
      <c r="EC956" s="370"/>
      <c r="ED956" s="370"/>
      <c r="EE956" s="370"/>
      <c r="EF956" s="370"/>
      <c r="EG956" s="370"/>
      <c r="EH956" s="370"/>
      <c r="EI956" s="370"/>
      <c r="EJ956" s="370"/>
      <c r="EK956" s="370"/>
      <c r="EL956" s="370"/>
      <c r="EM956" s="370"/>
      <c r="EN956" s="370"/>
      <c r="EO956" s="370"/>
      <c r="EP956" s="370"/>
      <c r="EQ956" s="370"/>
      <c r="ER956" s="370"/>
      <c r="ES956" s="370"/>
      <c r="ET956" s="370"/>
      <c r="EU956" s="370"/>
      <c r="EV956" s="370"/>
      <c r="EW956" s="370"/>
      <c r="EX956" s="370"/>
      <c r="EY956" s="370"/>
      <c r="EZ956" s="370"/>
      <c r="FA956" s="370"/>
      <c r="FB956" s="370"/>
      <c r="FC956" s="370"/>
      <c r="FD956" s="370"/>
      <c r="FE956" s="370"/>
      <c r="FF956" s="370"/>
      <c r="FG956" s="370"/>
      <c r="FH956" s="370"/>
      <c r="FI956" s="370"/>
      <c r="FJ956" s="370"/>
      <c r="FK956" s="370"/>
      <c r="FL956" s="370"/>
      <c r="FM956" s="370"/>
      <c r="FN956" s="370"/>
      <c r="FO956" s="370"/>
      <c r="FP956" s="370"/>
      <c r="FQ956" s="370"/>
      <c r="FR956" s="370"/>
      <c r="FS956" s="370"/>
      <c r="FT956" s="370"/>
      <c r="FU956" s="370"/>
      <c r="FV956" s="370"/>
      <c r="FW956" s="370"/>
      <c r="FX956" s="370"/>
      <c r="FY956" s="370"/>
      <c r="FZ956" s="370"/>
      <c r="GA956" s="370"/>
      <c r="GB956" s="370"/>
      <c r="GC956" s="370"/>
      <c r="GD956" s="370"/>
      <c r="GE956" s="370"/>
      <c r="GF956" s="370"/>
      <c r="GG956" s="370"/>
      <c r="GH956" s="370"/>
      <c r="GI956" s="370"/>
      <c r="GJ956" s="370"/>
      <c r="GK956" s="370"/>
      <c r="GL956" s="370"/>
      <c r="GM956" s="370"/>
      <c r="GN956" s="370"/>
      <c r="GO956" s="370"/>
      <c r="GP956" s="370"/>
      <c r="GQ956" s="370"/>
      <c r="GR956" s="370"/>
      <c r="GS956" s="370"/>
      <c r="GT956" s="370"/>
      <c r="GU956" s="370"/>
      <c r="GV956" s="370"/>
      <c r="GW956" s="370"/>
      <c r="GX956" s="370"/>
      <c r="GY956" s="370"/>
      <c r="GZ956" s="370"/>
      <c r="HA956" s="370"/>
      <c r="HB956" s="370"/>
      <c r="HC956" s="370"/>
      <c r="HD956" s="370"/>
      <c r="HE956" s="370"/>
      <c r="HF956" s="370"/>
      <c r="HG956" s="370"/>
      <c r="HH956" s="370"/>
      <c r="HI956" s="370"/>
      <c r="HJ956" s="370"/>
      <c r="HK956" s="370"/>
      <c r="HL956" s="370"/>
      <c r="HM956" s="370"/>
      <c r="HN956" s="370"/>
      <c r="HO956" s="370"/>
      <c r="HP956" s="370"/>
      <c r="HQ956" s="370"/>
      <c r="HR956" s="370"/>
      <c r="HS956" s="370"/>
      <c r="HT956" s="370"/>
      <c r="HU956" s="370"/>
      <c r="HV956" s="370"/>
      <c r="HW956" s="370"/>
      <c r="HX956" s="370"/>
      <c r="HY956" s="370"/>
      <c r="HZ956" s="370"/>
      <c r="IA956" s="370"/>
      <c r="IB956" s="370"/>
      <c r="IC956" s="370"/>
      <c r="ID956" s="370"/>
      <c r="IE956" s="370"/>
      <c r="IF956" s="370"/>
      <c r="IG956" s="370"/>
      <c r="IH956" s="370"/>
      <c r="II956" s="370"/>
      <c r="IJ956" s="370"/>
      <c r="IK956" s="370"/>
      <c r="IL956" s="370"/>
      <c r="IM956" s="370"/>
      <c r="IN956" s="370"/>
      <c r="IO956" s="370"/>
      <c r="IP956" s="370"/>
      <c r="IQ956" s="370"/>
      <c r="IR956" s="370"/>
      <c r="IS956" s="370"/>
      <c r="IT956" s="370"/>
      <c r="IU956" s="370"/>
      <c r="IV956" s="370"/>
    </row>
    <row r="957" spans="1:256" ht="80" hidden="1" x14ac:dyDescent="0.2">
      <c r="A957" s="457" t="s">
        <v>228</v>
      </c>
      <c r="B957" s="477"/>
      <c r="C957" s="486" t="s">
        <v>386</v>
      </c>
      <c r="D957" s="399" t="s">
        <v>387</v>
      </c>
      <c r="E957" s="459" t="s">
        <v>210</v>
      </c>
      <c r="F957" s="19">
        <v>1</v>
      </c>
      <c r="G957" s="451">
        <v>0</v>
      </c>
      <c r="H957" s="473"/>
      <c r="I957" s="473"/>
      <c r="J957" s="464" t="s">
        <v>388</v>
      </c>
      <c r="K957" s="481" t="s">
        <v>389</v>
      </c>
      <c r="L957" s="464" t="s">
        <v>390</v>
      </c>
      <c r="M957" s="483"/>
      <c r="N957" s="450">
        <f t="shared" si="295"/>
        <v>2004</v>
      </c>
      <c r="O957" s="483">
        <v>38018</v>
      </c>
      <c r="P957" s="475" t="s">
        <v>75</v>
      </c>
      <c r="Q957" s="475" t="s">
        <v>75</v>
      </c>
      <c r="R957" s="483">
        <v>38153</v>
      </c>
      <c r="S957" s="475" t="s">
        <v>75</v>
      </c>
      <c r="T957" s="475" t="s">
        <v>75</v>
      </c>
      <c r="U957" s="475" t="s">
        <v>75</v>
      </c>
      <c r="V957" s="19">
        <v>1</v>
      </c>
      <c r="W957" s="19">
        <f t="shared" si="296"/>
        <v>0</v>
      </c>
      <c r="X957" s="19">
        <f t="shared" si="297"/>
        <v>0</v>
      </c>
      <c r="Y957" s="19">
        <f t="shared" si="298"/>
        <v>0</v>
      </c>
      <c r="Z957" s="19">
        <v>-1</v>
      </c>
      <c r="AA957" s="19">
        <v>-2</v>
      </c>
      <c r="AB957" s="451">
        <v>0</v>
      </c>
      <c r="AC957" s="451">
        <v>0</v>
      </c>
      <c r="AD957" s="451">
        <v>1</v>
      </c>
      <c r="AE957" s="451">
        <v>0</v>
      </c>
      <c r="AF957" s="451">
        <v>0</v>
      </c>
      <c r="AG957" s="478">
        <v>1</v>
      </c>
      <c r="AH957" s="453">
        <v>-1</v>
      </c>
      <c r="AI957" s="628">
        <v>0</v>
      </c>
      <c r="AJ957" s="459" t="s">
        <v>391</v>
      </c>
      <c r="AK957" s="459" t="s">
        <v>139</v>
      </c>
      <c r="AL957" s="464" t="s">
        <v>392</v>
      </c>
      <c r="AM957" s="451">
        <v>5</v>
      </c>
      <c r="AN957" s="451">
        <v>0</v>
      </c>
      <c r="AO957" s="451">
        <v>0</v>
      </c>
      <c r="AP957" s="451">
        <v>1</v>
      </c>
      <c r="AQ957" s="451">
        <v>0</v>
      </c>
      <c r="AR957" s="451">
        <v>0</v>
      </c>
      <c r="AS957" s="451">
        <v>0</v>
      </c>
      <c r="AT957" s="451">
        <v>1</v>
      </c>
      <c r="AU957" s="453">
        <v>1</v>
      </c>
      <c r="AV957" s="451">
        <v>0</v>
      </c>
      <c r="AW957" s="451">
        <v>0</v>
      </c>
      <c r="AX957" s="451">
        <v>0</v>
      </c>
      <c r="AY957" s="451">
        <v>0</v>
      </c>
      <c r="AZ957" s="451">
        <v>1</v>
      </c>
      <c r="BA957" s="451">
        <v>1</v>
      </c>
      <c r="BB957" s="451">
        <v>1</v>
      </c>
      <c r="BC957" s="451">
        <v>1</v>
      </c>
      <c r="BD957" s="454"/>
      <c r="BE957" s="473"/>
      <c r="BF957" s="473"/>
      <c r="BG957" s="473"/>
      <c r="BH957" s="473"/>
      <c r="BI957" s="473"/>
      <c r="BJ957" s="451">
        <v>0</v>
      </c>
      <c r="BK957" s="473"/>
      <c r="BL957" s="473"/>
      <c r="BM957" s="473"/>
      <c r="BN957" s="473"/>
      <c r="BO957" s="473"/>
      <c r="BP957" s="370"/>
      <c r="BQ957" s="370"/>
      <c r="BR957" s="370"/>
      <c r="BS957" s="370"/>
      <c r="BT957" s="370"/>
      <c r="BU957" s="370"/>
      <c r="BV957" s="370"/>
      <c r="BW957" s="370"/>
      <c r="BX957" s="370"/>
      <c r="BY957" s="370"/>
      <c r="BZ957" s="370"/>
      <c r="CA957" s="370"/>
      <c r="CB957" s="370"/>
      <c r="CC957" s="370"/>
      <c r="CD957" s="370"/>
      <c r="CE957" s="370"/>
      <c r="CF957" s="370"/>
      <c r="CG957" s="370"/>
      <c r="CH957" s="370"/>
      <c r="CI957" s="370"/>
      <c r="CJ957" s="370"/>
      <c r="CK957" s="370"/>
      <c r="CL957" s="370"/>
      <c r="CM957" s="370"/>
      <c r="CN957" s="370"/>
      <c r="CO957" s="370"/>
      <c r="CP957" s="370"/>
      <c r="CQ957" s="370"/>
      <c r="CR957" s="370"/>
      <c r="CS957" s="370"/>
      <c r="CT957" s="370"/>
      <c r="CU957" s="370"/>
      <c r="CV957" s="370"/>
      <c r="CW957" s="370"/>
      <c r="CX957" s="370"/>
      <c r="CY957" s="370"/>
      <c r="CZ957" s="370"/>
      <c r="DA957" s="370"/>
      <c r="DB957" s="370"/>
      <c r="DC957" s="370"/>
      <c r="DD957" s="370"/>
      <c r="DE957" s="370"/>
      <c r="DF957" s="370"/>
      <c r="DG957" s="370"/>
      <c r="DH957" s="370"/>
      <c r="DI957" s="370"/>
      <c r="DJ957" s="370"/>
      <c r="DK957" s="370"/>
      <c r="DL957" s="370"/>
      <c r="DM957" s="370"/>
      <c r="DN957" s="370"/>
      <c r="DO957" s="370"/>
      <c r="DP957" s="370"/>
      <c r="DQ957" s="370"/>
      <c r="DR957" s="370"/>
      <c r="DS957" s="370"/>
      <c r="DT957" s="370"/>
      <c r="DU957" s="370"/>
      <c r="DV957" s="370"/>
      <c r="DW957" s="370"/>
      <c r="DX957" s="370"/>
      <c r="DY957" s="370"/>
      <c r="DZ957" s="370"/>
      <c r="EA957" s="370"/>
      <c r="EB957" s="370"/>
      <c r="EC957" s="370"/>
      <c r="ED957" s="370"/>
      <c r="EE957" s="370"/>
      <c r="EF957" s="370"/>
      <c r="EG957" s="370"/>
      <c r="EH957" s="370"/>
      <c r="EI957" s="370"/>
      <c r="EJ957" s="370"/>
      <c r="EK957" s="370"/>
      <c r="EL957" s="370"/>
      <c r="EM957" s="370"/>
      <c r="EN957" s="370"/>
      <c r="EO957" s="370"/>
      <c r="EP957" s="370"/>
      <c r="EQ957" s="370"/>
      <c r="ER957" s="370"/>
      <c r="ES957" s="370"/>
      <c r="ET957" s="370"/>
      <c r="EU957" s="370"/>
      <c r="EV957" s="370"/>
      <c r="EW957" s="370"/>
      <c r="EX957" s="370"/>
      <c r="EY957" s="370"/>
      <c r="EZ957" s="370"/>
      <c r="FA957" s="370"/>
      <c r="FB957" s="370"/>
      <c r="FC957" s="370"/>
      <c r="FD957" s="370"/>
      <c r="FE957" s="370"/>
      <c r="FF957" s="370"/>
      <c r="FG957" s="370"/>
      <c r="FH957" s="370"/>
      <c r="FI957" s="370"/>
      <c r="FJ957" s="370"/>
      <c r="FK957" s="370"/>
      <c r="FL957" s="370"/>
      <c r="FM957" s="370"/>
      <c r="FN957" s="370"/>
      <c r="FO957" s="370"/>
      <c r="FP957" s="370"/>
      <c r="FQ957" s="370"/>
      <c r="FR957" s="370"/>
      <c r="FS957" s="370"/>
      <c r="FT957" s="370"/>
      <c r="FU957" s="370"/>
      <c r="FV957" s="370"/>
      <c r="FW957" s="370"/>
      <c r="FX957" s="370"/>
      <c r="FY957" s="370"/>
      <c r="FZ957" s="370"/>
      <c r="GA957" s="370"/>
      <c r="GB957" s="370"/>
      <c r="GC957" s="370"/>
      <c r="GD957" s="370"/>
      <c r="GE957" s="370"/>
      <c r="GF957" s="370"/>
      <c r="GG957" s="370"/>
      <c r="GH957" s="370"/>
      <c r="GI957" s="370"/>
      <c r="GJ957" s="370"/>
      <c r="GK957" s="370"/>
      <c r="GL957" s="370"/>
      <c r="GM957" s="370"/>
      <c r="GN957" s="370"/>
      <c r="GO957" s="370"/>
      <c r="GP957" s="370"/>
      <c r="GQ957" s="370"/>
      <c r="GR957" s="370"/>
      <c r="GS957" s="370"/>
      <c r="GT957" s="370"/>
      <c r="GU957" s="370"/>
      <c r="GV957" s="370"/>
      <c r="GW957" s="370"/>
      <c r="GX957" s="370"/>
      <c r="GY957" s="370"/>
      <c r="GZ957" s="370"/>
      <c r="HA957" s="370"/>
      <c r="HB957" s="370"/>
      <c r="HC957" s="370"/>
      <c r="HD957" s="370"/>
      <c r="HE957" s="370"/>
      <c r="HF957" s="370"/>
      <c r="HG957" s="370"/>
      <c r="HH957" s="370"/>
      <c r="HI957" s="370"/>
      <c r="HJ957" s="370"/>
      <c r="HK957" s="370"/>
      <c r="HL957" s="370"/>
      <c r="HM957" s="370"/>
      <c r="HN957" s="370"/>
      <c r="HO957" s="370"/>
      <c r="HP957" s="370"/>
      <c r="HQ957" s="370"/>
      <c r="HR957" s="370"/>
      <c r="HS957" s="370"/>
      <c r="HT957" s="370"/>
      <c r="HU957" s="370"/>
      <c r="HV957" s="370"/>
      <c r="HW957" s="370"/>
      <c r="HX957" s="370"/>
      <c r="HY957" s="370"/>
      <c r="HZ957" s="370"/>
      <c r="IA957" s="370"/>
      <c r="IB957" s="370"/>
      <c r="IC957" s="370"/>
      <c r="ID957" s="370"/>
      <c r="IE957" s="370"/>
      <c r="IF957" s="370"/>
      <c r="IG957" s="370"/>
      <c r="IH957" s="370"/>
      <c r="II957" s="370"/>
      <c r="IJ957" s="370"/>
      <c r="IK957" s="370"/>
      <c r="IL957" s="370"/>
      <c r="IM957" s="370"/>
      <c r="IN957" s="370"/>
      <c r="IO957" s="370"/>
      <c r="IP957" s="370"/>
      <c r="IQ957" s="370"/>
      <c r="IR957" s="370"/>
      <c r="IS957" s="370"/>
      <c r="IT957" s="370"/>
      <c r="IU957" s="370"/>
      <c r="IV957" s="370"/>
    </row>
    <row r="958" spans="1:256" ht="304" hidden="1" x14ac:dyDescent="0.2">
      <c r="A958" s="457" t="s">
        <v>67</v>
      </c>
      <c r="B958" s="457" t="s">
        <v>79</v>
      </c>
      <c r="C958" s="486" t="s">
        <v>574</v>
      </c>
      <c r="D958" s="399" t="s">
        <v>567</v>
      </c>
      <c r="E958" s="459" t="s">
        <v>92</v>
      </c>
      <c r="F958" s="19">
        <v>1</v>
      </c>
      <c r="G958" s="451">
        <v>1</v>
      </c>
      <c r="H958" s="451">
        <v>1</v>
      </c>
      <c r="I958" s="473"/>
      <c r="J958" s="464" t="s">
        <v>568</v>
      </c>
      <c r="K958" s="481" t="s">
        <v>569</v>
      </c>
      <c r="L958" s="464" t="s">
        <v>570</v>
      </c>
      <c r="M958" s="483"/>
      <c r="N958" s="450">
        <v>2009</v>
      </c>
      <c r="O958" s="483">
        <v>40619</v>
      </c>
      <c r="P958" s="475" t="s">
        <v>75</v>
      </c>
      <c r="Q958" s="475" t="s">
        <v>75</v>
      </c>
      <c r="R958" s="475" t="s">
        <v>75</v>
      </c>
      <c r="S958" s="475" t="s">
        <v>75</v>
      </c>
      <c r="T958" s="475" t="s">
        <v>75</v>
      </c>
      <c r="U958" s="475" t="s">
        <v>75</v>
      </c>
      <c r="V958" s="19">
        <v>1</v>
      </c>
      <c r="W958" s="19">
        <f t="shared" si="296"/>
        <v>0</v>
      </c>
      <c r="X958" s="19">
        <f t="shared" si="297"/>
        <v>0</v>
      </c>
      <c r="Y958" s="19">
        <f t="shared" si="298"/>
        <v>0</v>
      </c>
      <c r="Z958" s="19">
        <v>-1</v>
      </c>
      <c r="AA958" s="19">
        <v>-2</v>
      </c>
      <c r="AB958" s="451">
        <v>0</v>
      </c>
      <c r="AC958" s="451">
        <v>0</v>
      </c>
      <c r="AD958" s="451">
        <v>1</v>
      </c>
      <c r="AE958" s="451">
        <v>1</v>
      </c>
      <c r="AF958" s="451">
        <v>1</v>
      </c>
      <c r="AG958" s="478">
        <v>1</v>
      </c>
      <c r="AH958" s="451">
        <v>1</v>
      </c>
      <c r="AI958" s="478">
        <v>0</v>
      </c>
      <c r="AJ958" s="459" t="s">
        <v>134</v>
      </c>
      <c r="AK958" s="459" t="s">
        <v>97</v>
      </c>
      <c r="AL958" s="464" t="s">
        <v>571</v>
      </c>
      <c r="AM958" s="451">
        <f>IF(AND(AN958=1,AO958=1),3,IF(AND(AN958=1,OR(AO958=0,AO958=-1)),1,IF(AND(OR(AN958=0,AN958=-1),AO958=1),2,IF(AND(AN958=0,AN958=-1),OR(AO958=0,AO958=-1),4))))</f>
        <v>2</v>
      </c>
      <c r="AN958" s="451">
        <v>-1</v>
      </c>
      <c r="AO958" s="451">
        <v>1</v>
      </c>
      <c r="AP958" s="451">
        <v>-1</v>
      </c>
      <c r="AQ958" s="451">
        <v>-1</v>
      </c>
      <c r="AR958" s="451">
        <v>-1</v>
      </c>
      <c r="AS958" s="451">
        <v>0</v>
      </c>
      <c r="AT958" s="451">
        <v>0</v>
      </c>
      <c r="AU958" s="453">
        <f>IF(BA958&lt;1,-1)</f>
        <v>-1</v>
      </c>
      <c r="AV958" s="451">
        <v>0</v>
      </c>
      <c r="AW958" s="451">
        <v>0</v>
      </c>
      <c r="AX958" s="451">
        <v>0</v>
      </c>
      <c r="AY958" s="451">
        <v>0</v>
      </c>
      <c r="AZ958" s="451">
        <v>0</v>
      </c>
      <c r="BA958" s="451">
        <v>0</v>
      </c>
      <c r="BB958" s="451">
        <v>0</v>
      </c>
      <c r="BC958" s="451">
        <v>0</v>
      </c>
      <c r="BD958" s="454"/>
      <c r="BE958" s="473"/>
      <c r="BF958" s="473"/>
      <c r="BG958" s="473"/>
      <c r="BH958" s="473"/>
      <c r="BI958" s="473"/>
      <c r="BJ958" s="451">
        <v>1</v>
      </c>
      <c r="BK958" s="473"/>
      <c r="BL958" s="473"/>
      <c r="BM958" s="473"/>
      <c r="BN958" s="473"/>
      <c r="BO958" s="473"/>
      <c r="BP958" s="370"/>
      <c r="BQ958" s="370"/>
      <c r="BR958" s="370"/>
      <c r="BS958" s="370"/>
      <c r="BT958" s="370"/>
      <c r="BU958" s="370"/>
      <c r="BV958" s="370"/>
      <c r="BW958" s="370"/>
      <c r="BX958" s="370"/>
      <c r="BY958" s="370"/>
      <c r="BZ958" s="370"/>
      <c r="CA958" s="370"/>
      <c r="CB958" s="370"/>
      <c r="CC958" s="370"/>
      <c r="CD958" s="370"/>
      <c r="CE958" s="370"/>
      <c r="CF958" s="370"/>
      <c r="CG958" s="370"/>
      <c r="CH958" s="370"/>
      <c r="CI958" s="370"/>
      <c r="CJ958" s="370"/>
      <c r="CK958" s="370"/>
      <c r="CL958" s="370"/>
      <c r="CM958" s="370"/>
      <c r="CN958" s="370"/>
      <c r="CO958" s="370"/>
      <c r="CP958" s="370"/>
      <c r="CQ958" s="370"/>
      <c r="CR958" s="370"/>
      <c r="CS958" s="370"/>
      <c r="CT958" s="370"/>
      <c r="CU958" s="370"/>
      <c r="CV958" s="370"/>
      <c r="CW958" s="370"/>
      <c r="CX958" s="370"/>
      <c r="CY958" s="370"/>
      <c r="CZ958" s="370"/>
      <c r="DA958" s="370"/>
      <c r="DB958" s="370"/>
      <c r="DC958" s="370"/>
      <c r="DD958" s="370"/>
      <c r="DE958" s="370"/>
      <c r="DF958" s="370"/>
      <c r="DG958" s="370"/>
      <c r="DH958" s="370"/>
      <c r="DI958" s="370"/>
      <c r="DJ958" s="370"/>
      <c r="DK958" s="370"/>
      <c r="DL958" s="370"/>
      <c r="DM958" s="370"/>
      <c r="DN958" s="370"/>
      <c r="DO958" s="370"/>
      <c r="DP958" s="370"/>
      <c r="DQ958" s="370"/>
      <c r="DR958" s="370"/>
      <c r="DS958" s="370"/>
      <c r="DT958" s="370"/>
      <c r="DU958" s="370"/>
      <c r="DV958" s="370"/>
      <c r="DW958" s="370"/>
      <c r="DX958" s="370"/>
      <c r="DY958" s="370"/>
      <c r="DZ958" s="370"/>
      <c r="EA958" s="370"/>
      <c r="EB958" s="370"/>
      <c r="EC958" s="370"/>
      <c r="ED958" s="370"/>
      <c r="EE958" s="370"/>
      <c r="EF958" s="370"/>
      <c r="EG958" s="370"/>
      <c r="EH958" s="370"/>
      <c r="EI958" s="370"/>
      <c r="EJ958" s="370"/>
      <c r="EK958" s="370"/>
      <c r="EL958" s="370"/>
      <c r="EM958" s="370"/>
      <c r="EN958" s="370"/>
      <c r="EO958" s="370"/>
      <c r="EP958" s="370"/>
      <c r="EQ958" s="370"/>
      <c r="ER958" s="370"/>
      <c r="ES958" s="370"/>
      <c r="ET958" s="370"/>
      <c r="EU958" s="370"/>
      <c r="EV958" s="370"/>
      <c r="EW958" s="370"/>
      <c r="EX958" s="370"/>
      <c r="EY958" s="370"/>
      <c r="EZ958" s="370"/>
      <c r="FA958" s="370"/>
      <c r="FB958" s="370"/>
      <c r="FC958" s="370"/>
      <c r="FD958" s="370"/>
      <c r="FE958" s="370"/>
      <c r="FF958" s="370"/>
      <c r="FG958" s="370"/>
      <c r="FH958" s="370"/>
      <c r="FI958" s="370"/>
      <c r="FJ958" s="370"/>
      <c r="FK958" s="370"/>
      <c r="FL958" s="370"/>
      <c r="FM958" s="370"/>
      <c r="FN958" s="370"/>
      <c r="FO958" s="370"/>
      <c r="FP958" s="370"/>
      <c r="FQ958" s="370"/>
      <c r="FR958" s="370"/>
      <c r="FS958" s="370"/>
      <c r="FT958" s="370"/>
      <c r="FU958" s="370"/>
      <c r="FV958" s="370"/>
      <c r="FW958" s="370"/>
      <c r="FX958" s="370"/>
      <c r="FY958" s="370"/>
      <c r="FZ958" s="370"/>
      <c r="GA958" s="370"/>
      <c r="GB958" s="370"/>
      <c r="GC958" s="370"/>
      <c r="GD958" s="370"/>
      <c r="GE958" s="370"/>
      <c r="GF958" s="370"/>
      <c r="GG958" s="370"/>
      <c r="GH958" s="370"/>
      <c r="GI958" s="370"/>
      <c r="GJ958" s="370"/>
      <c r="GK958" s="370"/>
      <c r="GL958" s="370"/>
      <c r="GM958" s="370"/>
      <c r="GN958" s="370"/>
      <c r="GO958" s="370"/>
      <c r="GP958" s="370"/>
      <c r="GQ958" s="370"/>
      <c r="GR958" s="370"/>
      <c r="GS958" s="370"/>
      <c r="GT958" s="370"/>
      <c r="GU958" s="370"/>
      <c r="GV958" s="370"/>
      <c r="GW958" s="370"/>
      <c r="GX958" s="370"/>
      <c r="GY958" s="370"/>
      <c r="GZ958" s="370"/>
      <c r="HA958" s="370"/>
      <c r="HB958" s="370"/>
      <c r="HC958" s="370"/>
      <c r="HD958" s="370"/>
      <c r="HE958" s="370"/>
      <c r="HF958" s="370"/>
      <c r="HG958" s="370"/>
      <c r="HH958" s="370"/>
      <c r="HI958" s="370"/>
      <c r="HJ958" s="370"/>
      <c r="HK958" s="370"/>
      <c r="HL958" s="370"/>
      <c r="HM958" s="370"/>
      <c r="HN958" s="370"/>
      <c r="HO958" s="370"/>
      <c r="HP958" s="370"/>
      <c r="HQ958" s="370"/>
      <c r="HR958" s="370"/>
      <c r="HS958" s="370"/>
      <c r="HT958" s="370"/>
      <c r="HU958" s="370"/>
      <c r="HV958" s="370"/>
      <c r="HW958" s="370"/>
      <c r="HX958" s="370"/>
      <c r="HY958" s="370"/>
      <c r="HZ958" s="370"/>
      <c r="IA958" s="370"/>
      <c r="IB958" s="370"/>
      <c r="IC958" s="370"/>
      <c r="ID958" s="370"/>
      <c r="IE958" s="370"/>
      <c r="IF958" s="370"/>
      <c r="IG958" s="370"/>
      <c r="IH958" s="370"/>
      <c r="II958" s="370"/>
      <c r="IJ958" s="370"/>
      <c r="IK958" s="370"/>
      <c r="IL958" s="370"/>
      <c r="IM958" s="370"/>
      <c r="IN958" s="370"/>
      <c r="IO958" s="370"/>
      <c r="IP958" s="370"/>
      <c r="IQ958" s="370"/>
      <c r="IR958" s="370"/>
      <c r="IS958" s="370"/>
      <c r="IT958" s="370"/>
      <c r="IU958" s="370"/>
      <c r="IV958" s="370"/>
    </row>
    <row r="959" spans="1:256" ht="32" hidden="1" x14ac:dyDescent="0.2">
      <c r="A959" s="457" t="s">
        <v>106</v>
      </c>
      <c r="B959" s="477"/>
      <c r="C959" s="486" t="s">
        <v>2307</v>
      </c>
      <c r="D959" s="399" t="s">
        <v>69</v>
      </c>
      <c r="E959" s="459" t="s">
        <v>92</v>
      </c>
      <c r="F959" s="19">
        <v>1</v>
      </c>
      <c r="G959" s="451">
        <v>0</v>
      </c>
      <c r="H959" s="451">
        <v>0</v>
      </c>
      <c r="I959" s="473"/>
      <c r="J959" s="464" t="s">
        <v>2300</v>
      </c>
      <c r="K959" s="482"/>
      <c r="L959" s="399" t="s">
        <v>2301</v>
      </c>
      <c r="M959" s="483"/>
      <c r="N959" s="450">
        <f t="shared" ref="N959:N986" si="299">YEAR(IF(AND(O959&lt;&gt;"NA",O959&lt;&gt;""),O959,IF(AND(P959&lt;&gt;"NA",P959&lt;&gt;""),P959,IF(AND(Q959&lt;&gt;"NA",Q959&lt;&gt;""),Q959,IF(AND(R959&lt;&gt;"NA",R959&lt;&gt;""),R959,S959)))))</f>
        <v>2009</v>
      </c>
      <c r="O959" s="483">
        <v>39889</v>
      </c>
      <c r="P959" s="475" t="s">
        <v>75</v>
      </c>
      <c r="Q959" s="475" t="s">
        <v>75</v>
      </c>
      <c r="R959" s="475" t="s">
        <v>75</v>
      </c>
      <c r="S959" s="475" t="s">
        <v>75</v>
      </c>
      <c r="T959" s="475" t="s">
        <v>75</v>
      </c>
      <c r="U959" s="475" t="s">
        <v>75</v>
      </c>
      <c r="V959" s="19">
        <v>1</v>
      </c>
      <c r="W959" s="19">
        <f t="shared" si="296"/>
        <v>0</v>
      </c>
      <c r="X959" s="19">
        <f t="shared" si="297"/>
        <v>0</v>
      </c>
      <c r="Y959" s="19">
        <f t="shared" si="298"/>
        <v>0</v>
      </c>
      <c r="Z959" s="19">
        <v>-1</v>
      </c>
      <c r="AA959" s="19">
        <v>-2</v>
      </c>
      <c r="AB959" s="451">
        <v>1</v>
      </c>
      <c r="AC959" s="451">
        <v>0</v>
      </c>
      <c r="AD959" s="451">
        <v>0</v>
      </c>
      <c r="AE959" s="451">
        <v>0</v>
      </c>
      <c r="AF959" s="451">
        <v>0</v>
      </c>
      <c r="AG959" s="478">
        <v>-1</v>
      </c>
      <c r="AH959" s="451">
        <v>1</v>
      </c>
      <c r="AI959" s="628">
        <v>0</v>
      </c>
      <c r="AJ959" s="459" t="s">
        <v>76</v>
      </c>
      <c r="AK959" s="459" t="s">
        <v>97</v>
      </c>
      <c r="AL959" s="464" t="s">
        <v>2302</v>
      </c>
      <c r="AM959" s="451">
        <f>IF(AND(AN959=1,AO959=1),3,IF(AND(AN959=1,OR(AO959=0,AO959=-1)),1,IF(AND(OR(AN959=0,AN959=-1),AO959=1),2,IF(AND(AN959=0,AN959=-1),OR(AO959=0,AO959=-1),4))))</f>
        <v>2</v>
      </c>
      <c r="AN959" s="451">
        <v>0</v>
      </c>
      <c r="AO959" s="451">
        <v>1</v>
      </c>
      <c r="AP959" s="451">
        <v>0</v>
      </c>
      <c r="AQ959" s="451">
        <v>0</v>
      </c>
      <c r="AR959" s="451">
        <v>1</v>
      </c>
      <c r="AS959" s="451">
        <v>0</v>
      </c>
      <c r="AT959" s="451">
        <v>0</v>
      </c>
      <c r="AU959" s="453">
        <f>IF(BA959&lt;1,-1)</f>
        <v>-1</v>
      </c>
      <c r="AV959" s="451">
        <v>0</v>
      </c>
      <c r="AW959" s="451">
        <v>0</v>
      </c>
      <c r="AX959" s="451">
        <v>0</v>
      </c>
      <c r="AY959" s="451">
        <v>0</v>
      </c>
      <c r="AZ959" s="451">
        <v>0</v>
      </c>
      <c r="BA959" s="451">
        <v>0</v>
      </c>
      <c r="BB959" s="451">
        <v>0</v>
      </c>
      <c r="BC959" s="451">
        <v>0</v>
      </c>
      <c r="BD959" s="454"/>
      <c r="BE959" s="473"/>
      <c r="BF959" s="473"/>
      <c r="BG959" s="473"/>
      <c r="BH959" s="399" t="s">
        <v>2303</v>
      </c>
      <c r="BI959" s="473"/>
      <c r="BJ959" s="451">
        <v>1</v>
      </c>
      <c r="BK959" s="473"/>
      <c r="BL959" s="473"/>
      <c r="BM959" s="473"/>
      <c r="BN959" s="473"/>
      <c r="BO959" s="473"/>
      <c r="BP959" s="370"/>
      <c r="BQ959" s="370"/>
      <c r="BR959" s="370"/>
      <c r="BS959" s="370"/>
      <c r="BT959" s="370"/>
      <c r="BU959" s="370"/>
      <c r="BV959" s="370"/>
      <c r="BW959" s="370"/>
      <c r="BX959" s="370"/>
      <c r="BY959" s="370"/>
      <c r="BZ959" s="370"/>
      <c r="CA959" s="370"/>
      <c r="CB959" s="370"/>
      <c r="CC959" s="370"/>
      <c r="CD959" s="370"/>
      <c r="CE959" s="370"/>
      <c r="CF959" s="370"/>
      <c r="CG959" s="370"/>
      <c r="CH959" s="370"/>
      <c r="CI959" s="370"/>
      <c r="CJ959" s="370"/>
      <c r="CK959" s="370"/>
      <c r="CL959" s="370"/>
      <c r="CM959" s="370"/>
      <c r="CN959" s="370"/>
      <c r="CO959" s="370"/>
      <c r="CP959" s="370"/>
      <c r="CQ959" s="370"/>
      <c r="CR959" s="370"/>
      <c r="CS959" s="370"/>
      <c r="CT959" s="370"/>
      <c r="CU959" s="370"/>
      <c r="CV959" s="370"/>
      <c r="CW959" s="370"/>
      <c r="CX959" s="370"/>
      <c r="CY959" s="370"/>
      <c r="CZ959" s="370"/>
      <c r="DA959" s="370"/>
      <c r="DB959" s="370"/>
      <c r="DC959" s="370"/>
      <c r="DD959" s="370"/>
      <c r="DE959" s="370"/>
      <c r="DF959" s="370"/>
      <c r="DG959" s="370"/>
      <c r="DH959" s="370"/>
      <c r="DI959" s="370"/>
      <c r="DJ959" s="370"/>
      <c r="DK959" s="370"/>
      <c r="DL959" s="370"/>
      <c r="DM959" s="370"/>
      <c r="DN959" s="370"/>
      <c r="DO959" s="370"/>
      <c r="DP959" s="370"/>
      <c r="DQ959" s="370"/>
      <c r="DR959" s="370"/>
      <c r="DS959" s="370"/>
      <c r="DT959" s="370"/>
      <c r="DU959" s="370"/>
      <c r="DV959" s="370"/>
      <c r="DW959" s="370"/>
      <c r="DX959" s="370"/>
      <c r="DY959" s="370"/>
      <c r="DZ959" s="370"/>
      <c r="EA959" s="370"/>
      <c r="EB959" s="370"/>
      <c r="EC959" s="370"/>
      <c r="ED959" s="370"/>
      <c r="EE959" s="370"/>
      <c r="EF959" s="370"/>
      <c r="EG959" s="370"/>
      <c r="EH959" s="370"/>
      <c r="EI959" s="370"/>
      <c r="EJ959" s="370"/>
      <c r="EK959" s="370"/>
      <c r="EL959" s="370"/>
      <c r="EM959" s="370"/>
      <c r="EN959" s="370"/>
      <c r="EO959" s="370"/>
      <c r="EP959" s="370"/>
      <c r="EQ959" s="370"/>
      <c r="ER959" s="370"/>
      <c r="ES959" s="370"/>
      <c r="ET959" s="370"/>
      <c r="EU959" s="370"/>
      <c r="EV959" s="370"/>
      <c r="EW959" s="370"/>
      <c r="EX959" s="370"/>
      <c r="EY959" s="370"/>
      <c r="EZ959" s="370"/>
      <c r="FA959" s="370"/>
      <c r="FB959" s="370"/>
      <c r="FC959" s="370"/>
      <c r="FD959" s="370"/>
      <c r="FE959" s="370"/>
      <c r="FF959" s="370"/>
      <c r="FG959" s="370"/>
      <c r="FH959" s="370"/>
      <c r="FI959" s="370"/>
      <c r="FJ959" s="370"/>
      <c r="FK959" s="370"/>
      <c r="FL959" s="370"/>
      <c r="FM959" s="370"/>
      <c r="FN959" s="370"/>
      <c r="FO959" s="370"/>
      <c r="FP959" s="370"/>
      <c r="FQ959" s="370"/>
      <c r="FR959" s="370"/>
      <c r="FS959" s="370"/>
      <c r="FT959" s="370"/>
      <c r="FU959" s="370"/>
      <c r="FV959" s="370"/>
      <c r="FW959" s="370"/>
      <c r="FX959" s="370"/>
      <c r="FY959" s="370"/>
      <c r="FZ959" s="370"/>
      <c r="GA959" s="370"/>
      <c r="GB959" s="370"/>
      <c r="GC959" s="370"/>
      <c r="GD959" s="370"/>
      <c r="GE959" s="370"/>
      <c r="GF959" s="370"/>
      <c r="GG959" s="370"/>
      <c r="GH959" s="370"/>
      <c r="GI959" s="370"/>
      <c r="GJ959" s="370"/>
      <c r="GK959" s="370"/>
      <c r="GL959" s="370"/>
      <c r="GM959" s="370"/>
      <c r="GN959" s="370"/>
      <c r="GO959" s="370"/>
      <c r="GP959" s="370"/>
      <c r="GQ959" s="370"/>
      <c r="GR959" s="370"/>
      <c r="GS959" s="370"/>
      <c r="GT959" s="370"/>
      <c r="GU959" s="370"/>
      <c r="GV959" s="370"/>
      <c r="GW959" s="370"/>
      <c r="GX959" s="370"/>
      <c r="GY959" s="370"/>
      <c r="GZ959" s="370"/>
      <c r="HA959" s="370"/>
      <c r="HB959" s="370"/>
      <c r="HC959" s="370"/>
      <c r="HD959" s="370"/>
      <c r="HE959" s="370"/>
      <c r="HF959" s="370"/>
      <c r="HG959" s="370"/>
      <c r="HH959" s="370"/>
      <c r="HI959" s="370"/>
      <c r="HJ959" s="370"/>
      <c r="HK959" s="370"/>
      <c r="HL959" s="370"/>
      <c r="HM959" s="370"/>
      <c r="HN959" s="370"/>
      <c r="HO959" s="370"/>
      <c r="HP959" s="370"/>
      <c r="HQ959" s="370"/>
      <c r="HR959" s="370"/>
      <c r="HS959" s="370"/>
      <c r="HT959" s="370"/>
      <c r="HU959" s="370"/>
      <c r="HV959" s="370"/>
      <c r="HW959" s="370"/>
      <c r="HX959" s="370"/>
      <c r="HY959" s="370"/>
      <c r="HZ959" s="370"/>
      <c r="IA959" s="370"/>
      <c r="IB959" s="370"/>
      <c r="IC959" s="370"/>
      <c r="ID959" s="370"/>
      <c r="IE959" s="370"/>
      <c r="IF959" s="370"/>
      <c r="IG959" s="370"/>
      <c r="IH959" s="370"/>
      <c r="II959" s="370"/>
      <c r="IJ959" s="370"/>
      <c r="IK959" s="370"/>
      <c r="IL959" s="370"/>
      <c r="IM959" s="370"/>
      <c r="IN959" s="370"/>
      <c r="IO959" s="370"/>
      <c r="IP959" s="370"/>
      <c r="IQ959" s="370"/>
      <c r="IR959" s="370"/>
      <c r="IS959" s="370"/>
      <c r="IT959" s="370"/>
      <c r="IU959" s="370"/>
      <c r="IV959" s="370"/>
    </row>
    <row r="960" spans="1:256" ht="80" hidden="1" x14ac:dyDescent="0.2">
      <c r="A960" s="457" t="s">
        <v>112</v>
      </c>
      <c r="B960" s="477"/>
      <c r="C960" s="486" t="s">
        <v>3275</v>
      </c>
      <c r="D960" s="399" t="s">
        <v>529</v>
      </c>
      <c r="E960" s="459" t="s">
        <v>92</v>
      </c>
      <c r="F960" s="19">
        <v>1</v>
      </c>
      <c r="G960" s="451">
        <v>1</v>
      </c>
      <c r="H960" s="451">
        <v>0</v>
      </c>
      <c r="I960" s="473"/>
      <c r="J960" s="464" t="s">
        <v>554</v>
      </c>
      <c r="K960" s="481" t="s">
        <v>531</v>
      </c>
      <c r="L960" s="515" t="s">
        <v>532</v>
      </c>
      <c r="M960" s="483"/>
      <c r="N960" s="450">
        <f t="shared" si="299"/>
        <v>2008</v>
      </c>
      <c r="O960" s="483">
        <v>39765</v>
      </c>
      <c r="P960" s="483">
        <v>40633</v>
      </c>
      <c r="Q960" s="483">
        <v>40693</v>
      </c>
      <c r="R960" s="483">
        <v>42375</v>
      </c>
      <c r="S960" s="475" t="s">
        <v>75</v>
      </c>
      <c r="T960" s="475" t="s">
        <v>75</v>
      </c>
      <c r="U960" s="475" t="s">
        <v>75</v>
      </c>
      <c r="V960" s="19">
        <v>1</v>
      </c>
      <c r="W960" s="19">
        <f t="shared" si="296"/>
        <v>1</v>
      </c>
      <c r="X960" s="19">
        <f t="shared" si="297"/>
        <v>0</v>
      </c>
      <c r="Y960" s="19">
        <f t="shared" si="298"/>
        <v>0</v>
      </c>
      <c r="Z960" s="19">
        <v>-1</v>
      </c>
      <c r="AA960" s="19">
        <v>-2</v>
      </c>
      <c r="AB960" s="451">
        <v>0</v>
      </c>
      <c r="AC960" s="451">
        <v>0</v>
      </c>
      <c r="AD960" s="451">
        <v>0</v>
      </c>
      <c r="AE960" s="451">
        <v>1</v>
      </c>
      <c r="AF960" s="451">
        <v>1</v>
      </c>
      <c r="AG960" s="478">
        <v>1</v>
      </c>
      <c r="AH960" s="451">
        <v>1</v>
      </c>
      <c r="AI960" s="478">
        <v>1</v>
      </c>
      <c r="AJ960" s="459" t="s">
        <v>533</v>
      </c>
      <c r="AK960" s="459" t="s">
        <v>97</v>
      </c>
      <c r="AL960" s="464" t="s">
        <v>534</v>
      </c>
      <c r="AM960" s="451">
        <f>IF(AND(AN960=1,AO960=1),3,IF(AND(AN960=1,OR(AO960=0,AO960=-1)),1,IF(AND(OR(AN960=0,AN960=-1),AO960=1),2,IF(AND(AN960=0,AN960=-1),OR(AO960=0,AO960=-1),4))))</f>
        <v>2</v>
      </c>
      <c r="AN960" s="451">
        <v>0</v>
      </c>
      <c r="AO960" s="451">
        <v>1</v>
      </c>
      <c r="AP960" s="451">
        <v>0</v>
      </c>
      <c r="AQ960" s="451">
        <v>-1</v>
      </c>
      <c r="AR960" s="451">
        <v>1</v>
      </c>
      <c r="AS960" s="451">
        <v>0</v>
      </c>
      <c r="AT960" s="451">
        <v>0</v>
      </c>
      <c r="AU960" s="453">
        <f>IF(BA960&lt;1,-1)</f>
        <v>-1</v>
      </c>
      <c r="AV960" s="451">
        <v>1</v>
      </c>
      <c r="AW960" s="451">
        <v>0</v>
      </c>
      <c r="AX960" s="453">
        <v>0</v>
      </c>
      <c r="AY960" s="451">
        <v>0</v>
      </c>
      <c r="AZ960" s="451">
        <v>0</v>
      </c>
      <c r="BA960" s="451">
        <v>0</v>
      </c>
      <c r="BB960" s="451">
        <v>0</v>
      </c>
      <c r="BC960" s="451">
        <v>0</v>
      </c>
      <c r="BD960" s="454"/>
      <c r="BE960" s="473"/>
      <c r="BF960" s="473"/>
      <c r="BG960" s="473"/>
      <c r="BH960" s="473"/>
      <c r="BI960" s="473"/>
      <c r="BJ960" s="451">
        <v>-2</v>
      </c>
      <c r="BK960" s="473"/>
      <c r="BL960" s="473"/>
      <c r="BM960" s="473"/>
      <c r="BN960" s="473"/>
      <c r="BO960" s="473"/>
      <c r="BP960" s="370"/>
      <c r="BQ960" s="370"/>
      <c r="BR960" s="370"/>
      <c r="BS960" s="370"/>
      <c r="BT960" s="370"/>
      <c r="BU960" s="370"/>
      <c r="BV960" s="370"/>
      <c r="BW960" s="370"/>
      <c r="BX960" s="370"/>
      <c r="BY960" s="370"/>
      <c r="BZ960" s="370"/>
      <c r="CA960" s="370"/>
      <c r="CB960" s="370"/>
      <c r="CC960" s="370"/>
      <c r="CD960" s="370"/>
      <c r="CE960" s="370"/>
      <c r="CF960" s="370"/>
      <c r="CG960" s="370"/>
      <c r="CH960" s="370"/>
      <c r="CI960" s="370"/>
      <c r="CJ960" s="370"/>
      <c r="CK960" s="370"/>
      <c r="CL960" s="370"/>
      <c r="CM960" s="370"/>
      <c r="CN960" s="370"/>
      <c r="CO960" s="370"/>
      <c r="CP960" s="370"/>
      <c r="CQ960" s="370"/>
      <c r="CR960" s="370"/>
      <c r="CS960" s="370"/>
      <c r="CT960" s="370"/>
      <c r="CU960" s="370"/>
      <c r="CV960" s="370"/>
      <c r="CW960" s="370"/>
      <c r="CX960" s="370"/>
      <c r="CY960" s="370"/>
      <c r="CZ960" s="370"/>
      <c r="DA960" s="370"/>
      <c r="DB960" s="370"/>
      <c r="DC960" s="370"/>
      <c r="DD960" s="370"/>
      <c r="DE960" s="370"/>
      <c r="DF960" s="370"/>
      <c r="DG960" s="370"/>
      <c r="DH960" s="370"/>
      <c r="DI960" s="370"/>
      <c r="DJ960" s="370"/>
      <c r="DK960" s="370"/>
      <c r="DL960" s="370"/>
      <c r="DM960" s="370"/>
      <c r="DN960" s="370"/>
      <c r="DO960" s="370"/>
      <c r="DP960" s="370"/>
      <c r="DQ960" s="370"/>
      <c r="DR960" s="370"/>
      <c r="DS960" s="370"/>
      <c r="DT960" s="370"/>
      <c r="DU960" s="370"/>
      <c r="DV960" s="370"/>
      <c r="DW960" s="370"/>
      <c r="DX960" s="370"/>
      <c r="DY960" s="370"/>
      <c r="DZ960" s="370"/>
      <c r="EA960" s="370"/>
      <c r="EB960" s="370"/>
      <c r="EC960" s="370"/>
      <c r="ED960" s="370"/>
      <c r="EE960" s="370"/>
      <c r="EF960" s="370"/>
      <c r="EG960" s="370"/>
      <c r="EH960" s="370"/>
      <c r="EI960" s="370"/>
      <c r="EJ960" s="370"/>
      <c r="EK960" s="370"/>
      <c r="EL960" s="370"/>
      <c r="EM960" s="370"/>
      <c r="EN960" s="370"/>
      <c r="EO960" s="370"/>
      <c r="EP960" s="370"/>
      <c r="EQ960" s="370"/>
      <c r="ER960" s="370"/>
      <c r="ES960" s="370"/>
      <c r="ET960" s="370"/>
      <c r="EU960" s="370"/>
      <c r="EV960" s="370"/>
      <c r="EW960" s="370"/>
      <c r="EX960" s="370"/>
      <c r="EY960" s="370"/>
      <c r="EZ960" s="370"/>
      <c r="FA960" s="370"/>
      <c r="FB960" s="370"/>
      <c r="FC960" s="370"/>
      <c r="FD960" s="370"/>
      <c r="FE960" s="370"/>
      <c r="FF960" s="370"/>
      <c r="FG960" s="370"/>
      <c r="FH960" s="370"/>
      <c r="FI960" s="370"/>
      <c r="FJ960" s="370"/>
      <c r="FK960" s="370"/>
      <c r="FL960" s="370"/>
      <c r="FM960" s="370"/>
      <c r="FN960" s="370"/>
      <c r="FO960" s="370"/>
      <c r="FP960" s="370"/>
      <c r="FQ960" s="370"/>
      <c r="FR960" s="370"/>
      <c r="FS960" s="370"/>
      <c r="FT960" s="370"/>
      <c r="FU960" s="370"/>
      <c r="FV960" s="370"/>
      <c r="FW960" s="370"/>
      <c r="FX960" s="370"/>
      <c r="FY960" s="370"/>
      <c r="FZ960" s="370"/>
      <c r="GA960" s="370"/>
      <c r="GB960" s="370"/>
      <c r="GC960" s="370"/>
      <c r="GD960" s="370"/>
      <c r="GE960" s="370"/>
      <c r="GF960" s="370"/>
      <c r="GG960" s="370"/>
      <c r="GH960" s="370"/>
      <c r="GI960" s="370"/>
      <c r="GJ960" s="370"/>
      <c r="GK960" s="370"/>
      <c r="GL960" s="370"/>
      <c r="GM960" s="370"/>
      <c r="GN960" s="370"/>
      <c r="GO960" s="370"/>
      <c r="GP960" s="370"/>
      <c r="GQ960" s="370"/>
      <c r="GR960" s="370"/>
      <c r="GS960" s="370"/>
      <c r="GT960" s="370"/>
      <c r="GU960" s="370"/>
      <c r="GV960" s="370"/>
      <c r="GW960" s="370"/>
      <c r="GX960" s="370"/>
      <c r="GY960" s="370"/>
      <c r="GZ960" s="370"/>
      <c r="HA960" s="370"/>
      <c r="HB960" s="370"/>
      <c r="HC960" s="370"/>
      <c r="HD960" s="370"/>
      <c r="HE960" s="370"/>
      <c r="HF960" s="370"/>
      <c r="HG960" s="370"/>
      <c r="HH960" s="370"/>
      <c r="HI960" s="370"/>
      <c r="HJ960" s="370"/>
      <c r="HK960" s="370"/>
      <c r="HL960" s="370"/>
      <c r="HM960" s="370"/>
      <c r="HN960" s="370"/>
      <c r="HO960" s="370"/>
      <c r="HP960" s="370"/>
      <c r="HQ960" s="370"/>
      <c r="HR960" s="370"/>
      <c r="HS960" s="370"/>
      <c r="HT960" s="370"/>
      <c r="HU960" s="370"/>
      <c r="HV960" s="370"/>
      <c r="HW960" s="370"/>
      <c r="HX960" s="370"/>
      <c r="HY960" s="370"/>
      <c r="HZ960" s="370"/>
      <c r="IA960" s="370"/>
      <c r="IB960" s="370"/>
      <c r="IC960" s="370"/>
      <c r="ID960" s="370"/>
      <c r="IE960" s="370"/>
      <c r="IF960" s="370"/>
      <c r="IG960" s="370"/>
      <c r="IH960" s="370"/>
      <c r="II960" s="370"/>
      <c r="IJ960" s="370"/>
      <c r="IK960" s="370"/>
      <c r="IL960" s="370"/>
      <c r="IM960" s="370"/>
      <c r="IN960" s="370"/>
      <c r="IO960" s="370"/>
      <c r="IP960" s="370"/>
      <c r="IQ960" s="370"/>
      <c r="IR960" s="370"/>
      <c r="IS960" s="370"/>
      <c r="IT960" s="370"/>
      <c r="IU960" s="370"/>
      <c r="IV960" s="370"/>
    </row>
    <row r="961" spans="1:256" ht="144" hidden="1" x14ac:dyDescent="0.2">
      <c r="A961" s="457" t="s">
        <v>253</v>
      </c>
      <c r="B961" s="477"/>
      <c r="C961" s="486" t="s">
        <v>971</v>
      </c>
      <c r="D961" s="399" t="s">
        <v>132</v>
      </c>
      <c r="E961" s="459" t="s">
        <v>92</v>
      </c>
      <c r="F961" s="19">
        <v>1</v>
      </c>
      <c r="G961" s="451">
        <v>0</v>
      </c>
      <c r="H961" s="451">
        <v>0</v>
      </c>
      <c r="I961" s="473"/>
      <c r="J961" s="464" t="s">
        <v>963</v>
      </c>
      <c r="K961" s="481" t="s">
        <v>964</v>
      </c>
      <c r="L961" s="464" t="s">
        <v>965</v>
      </c>
      <c r="M961" s="483">
        <v>37459</v>
      </c>
      <c r="N961" s="450">
        <f t="shared" si="299"/>
        <v>2008</v>
      </c>
      <c r="O961" s="483">
        <v>39623</v>
      </c>
      <c r="P961" s="475" t="s">
        <v>75</v>
      </c>
      <c r="Q961" s="475" t="s">
        <v>75</v>
      </c>
      <c r="R961" s="475" t="s">
        <v>75</v>
      </c>
      <c r="S961" s="475" t="s">
        <v>75</v>
      </c>
      <c r="T961" s="475" t="s">
        <v>75</v>
      </c>
      <c r="U961" s="475" t="s">
        <v>75</v>
      </c>
      <c r="V961" s="19">
        <v>1</v>
      </c>
      <c r="W961" s="19">
        <f t="shared" si="296"/>
        <v>0</v>
      </c>
      <c r="X961" s="19">
        <f t="shared" si="297"/>
        <v>0</v>
      </c>
      <c r="Y961" s="19">
        <f t="shared" si="298"/>
        <v>0</v>
      </c>
      <c r="Z961" s="19">
        <v>-1</v>
      </c>
      <c r="AA961" s="19">
        <v>-2</v>
      </c>
      <c r="AB961" s="451">
        <v>0</v>
      </c>
      <c r="AC961" s="451">
        <v>0</v>
      </c>
      <c r="AD961" s="451">
        <v>1</v>
      </c>
      <c r="AE961" s="451">
        <v>0</v>
      </c>
      <c r="AF961" s="451">
        <v>0</v>
      </c>
      <c r="AG961" s="478">
        <v>1</v>
      </c>
      <c r="AH961" s="451">
        <v>1</v>
      </c>
      <c r="AI961" s="628">
        <v>0</v>
      </c>
      <c r="AJ961" s="459" t="s">
        <v>134</v>
      </c>
      <c r="AK961" s="459" t="s">
        <v>97</v>
      </c>
      <c r="AL961" s="464" t="s">
        <v>966</v>
      </c>
      <c r="AM961" s="451">
        <f>IF(AND(AN961=1,AO961=1),3,IF(AND(AN961=1,OR(AO961=0,AO961=-1)),1,IF(AND(OR(AN961=0,AN961=-1),AO961=1),2,IF(AND(AN961=0,AN961=-1),OR(AO961=0,AO961=-1),4))))</f>
        <v>3</v>
      </c>
      <c r="AN961" s="451">
        <v>1</v>
      </c>
      <c r="AO961" s="451">
        <v>1</v>
      </c>
      <c r="AP961" s="451">
        <v>1</v>
      </c>
      <c r="AQ961" s="451">
        <v>0</v>
      </c>
      <c r="AR961" s="451">
        <v>0</v>
      </c>
      <c r="AS961" s="451">
        <v>0</v>
      </c>
      <c r="AT961" s="451">
        <v>0</v>
      </c>
      <c r="AU961" s="453">
        <f>IF(BA961&lt;1,-1)</f>
        <v>-1</v>
      </c>
      <c r="AV961" s="451">
        <v>0</v>
      </c>
      <c r="AW961" s="451">
        <v>0</v>
      </c>
      <c r="AX961" s="451">
        <v>0</v>
      </c>
      <c r="AY961" s="451">
        <v>0</v>
      </c>
      <c r="AZ961" s="451">
        <v>0</v>
      </c>
      <c r="BA961" s="451">
        <v>0</v>
      </c>
      <c r="BB961" s="451">
        <v>0</v>
      </c>
      <c r="BC961" s="451">
        <v>0</v>
      </c>
      <c r="BD961" s="454"/>
      <c r="BE961" s="473"/>
      <c r="BF961" s="399" t="s">
        <v>967</v>
      </c>
      <c r="BG961" s="473"/>
      <c r="BH961" s="473"/>
      <c r="BI961" s="473"/>
      <c r="BJ961" s="451">
        <v>0</v>
      </c>
      <c r="BK961" s="473"/>
      <c r="BL961" s="473"/>
      <c r="BM961" s="473"/>
      <c r="BN961" s="473"/>
      <c r="BO961" s="473"/>
      <c r="BP961" s="370"/>
      <c r="BQ961" s="370"/>
      <c r="BR961" s="370"/>
      <c r="BS961" s="370"/>
      <c r="BT961" s="370"/>
      <c r="BU961" s="370"/>
      <c r="BV961" s="370"/>
      <c r="BW961" s="370"/>
      <c r="BX961" s="370"/>
      <c r="BY961" s="370"/>
      <c r="BZ961" s="370"/>
      <c r="CA961" s="370"/>
      <c r="CB961" s="370"/>
      <c r="CC961" s="370"/>
      <c r="CD961" s="370"/>
      <c r="CE961" s="370"/>
      <c r="CF961" s="370"/>
      <c r="CG961" s="370"/>
      <c r="CH961" s="370"/>
      <c r="CI961" s="370"/>
      <c r="CJ961" s="370"/>
      <c r="CK961" s="370"/>
      <c r="CL961" s="370"/>
      <c r="CM961" s="370"/>
      <c r="CN961" s="370"/>
      <c r="CO961" s="370"/>
      <c r="CP961" s="370"/>
      <c r="CQ961" s="370"/>
      <c r="CR961" s="370"/>
      <c r="CS961" s="370"/>
      <c r="CT961" s="370"/>
      <c r="CU961" s="370"/>
      <c r="CV961" s="370"/>
      <c r="CW961" s="370"/>
      <c r="CX961" s="370"/>
      <c r="CY961" s="370"/>
      <c r="CZ961" s="370"/>
      <c r="DA961" s="370"/>
      <c r="DB961" s="370"/>
      <c r="DC961" s="370"/>
      <c r="DD961" s="370"/>
      <c r="DE961" s="370"/>
      <c r="DF961" s="370"/>
      <c r="DG961" s="370"/>
      <c r="DH961" s="370"/>
      <c r="DI961" s="370"/>
      <c r="DJ961" s="370"/>
      <c r="DK961" s="370"/>
      <c r="DL961" s="370"/>
      <c r="DM961" s="370"/>
      <c r="DN961" s="370"/>
      <c r="DO961" s="370"/>
      <c r="DP961" s="370"/>
      <c r="DQ961" s="370"/>
      <c r="DR961" s="370"/>
      <c r="DS961" s="370"/>
      <c r="DT961" s="370"/>
      <c r="DU961" s="370"/>
      <c r="DV961" s="370"/>
      <c r="DW961" s="370"/>
      <c r="DX961" s="370"/>
      <c r="DY961" s="370"/>
      <c r="DZ961" s="370"/>
      <c r="EA961" s="370"/>
      <c r="EB961" s="370"/>
      <c r="EC961" s="370"/>
      <c r="ED961" s="370"/>
      <c r="EE961" s="370"/>
      <c r="EF961" s="370"/>
      <c r="EG961" s="370"/>
      <c r="EH961" s="370"/>
      <c r="EI961" s="370"/>
      <c r="EJ961" s="370"/>
      <c r="EK961" s="370"/>
      <c r="EL961" s="370"/>
      <c r="EM961" s="370"/>
      <c r="EN961" s="370"/>
      <c r="EO961" s="370"/>
      <c r="EP961" s="370"/>
      <c r="EQ961" s="370"/>
      <c r="ER961" s="370"/>
      <c r="ES961" s="370"/>
      <c r="ET961" s="370"/>
      <c r="EU961" s="370"/>
      <c r="EV961" s="370"/>
      <c r="EW961" s="370"/>
      <c r="EX961" s="370"/>
      <c r="EY961" s="370"/>
      <c r="EZ961" s="370"/>
      <c r="FA961" s="370"/>
      <c r="FB961" s="370"/>
      <c r="FC961" s="370"/>
      <c r="FD961" s="370"/>
      <c r="FE961" s="370"/>
      <c r="FF961" s="370"/>
      <c r="FG961" s="370"/>
      <c r="FH961" s="370"/>
      <c r="FI961" s="370"/>
      <c r="FJ961" s="370"/>
      <c r="FK961" s="370"/>
      <c r="FL961" s="370"/>
      <c r="FM961" s="370"/>
      <c r="FN961" s="370"/>
      <c r="FO961" s="370"/>
      <c r="FP961" s="370"/>
      <c r="FQ961" s="370"/>
      <c r="FR961" s="370"/>
      <c r="FS961" s="370"/>
      <c r="FT961" s="370"/>
      <c r="FU961" s="370"/>
      <c r="FV961" s="370"/>
      <c r="FW961" s="370"/>
      <c r="FX961" s="370"/>
      <c r="FY961" s="370"/>
      <c r="FZ961" s="370"/>
      <c r="GA961" s="370"/>
      <c r="GB961" s="370"/>
      <c r="GC961" s="370"/>
      <c r="GD961" s="370"/>
      <c r="GE961" s="370"/>
      <c r="GF961" s="370"/>
      <c r="GG961" s="370"/>
      <c r="GH961" s="370"/>
      <c r="GI961" s="370"/>
      <c r="GJ961" s="370"/>
      <c r="GK961" s="370"/>
      <c r="GL961" s="370"/>
      <c r="GM961" s="370"/>
      <c r="GN961" s="370"/>
      <c r="GO961" s="370"/>
      <c r="GP961" s="370"/>
      <c r="GQ961" s="370"/>
      <c r="GR961" s="370"/>
      <c r="GS961" s="370"/>
      <c r="GT961" s="370"/>
      <c r="GU961" s="370"/>
      <c r="GV961" s="370"/>
      <c r="GW961" s="370"/>
      <c r="GX961" s="370"/>
      <c r="GY961" s="370"/>
      <c r="GZ961" s="370"/>
      <c r="HA961" s="370"/>
      <c r="HB961" s="370"/>
      <c r="HC961" s="370"/>
      <c r="HD961" s="370"/>
      <c r="HE961" s="370"/>
      <c r="HF961" s="370"/>
      <c r="HG961" s="370"/>
      <c r="HH961" s="370"/>
      <c r="HI961" s="370"/>
      <c r="HJ961" s="370"/>
      <c r="HK961" s="370"/>
      <c r="HL961" s="370"/>
      <c r="HM961" s="370"/>
      <c r="HN961" s="370"/>
      <c r="HO961" s="370"/>
      <c r="HP961" s="370"/>
      <c r="HQ961" s="370"/>
      <c r="HR961" s="370"/>
      <c r="HS961" s="370"/>
      <c r="HT961" s="370"/>
      <c r="HU961" s="370"/>
      <c r="HV961" s="370"/>
      <c r="HW961" s="370"/>
      <c r="HX961" s="370"/>
      <c r="HY961" s="370"/>
      <c r="HZ961" s="370"/>
      <c r="IA961" s="370"/>
      <c r="IB961" s="370"/>
      <c r="IC961" s="370"/>
      <c r="ID961" s="370"/>
      <c r="IE961" s="370"/>
      <c r="IF961" s="370"/>
      <c r="IG961" s="370"/>
      <c r="IH961" s="370"/>
      <c r="II961" s="370"/>
      <c r="IJ961" s="370"/>
      <c r="IK961" s="370"/>
      <c r="IL961" s="370"/>
      <c r="IM961" s="370"/>
      <c r="IN961" s="370"/>
      <c r="IO961" s="370"/>
      <c r="IP961" s="370"/>
      <c r="IQ961" s="370"/>
      <c r="IR961" s="370"/>
      <c r="IS961" s="370"/>
      <c r="IT961" s="370"/>
      <c r="IU961" s="370"/>
      <c r="IV961" s="370"/>
    </row>
    <row r="962" spans="1:256" ht="80" hidden="1" x14ac:dyDescent="0.2">
      <c r="A962" s="486" t="s">
        <v>3538</v>
      </c>
      <c r="B962" s="457" t="s">
        <v>79</v>
      </c>
      <c r="C962" s="486" t="s">
        <v>3508</v>
      </c>
      <c r="D962" s="399" t="s">
        <v>136</v>
      </c>
      <c r="E962" s="459" t="s">
        <v>236</v>
      </c>
      <c r="F962" s="19">
        <v>1</v>
      </c>
      <c r="G962" s="451">
        <v>0</v>
      </c>
      <c r="H962" s="451">
        <v>0</v>
      </c>
      <c r="I962" s="473"/>
      <c r="J962" s="479"/>
      <c r="K962" s="596"/>
      <c r="L962" s="464" t="s">
        <v>3509</v>
      </c>
      <c r="M962" s="518"/>
      <c r="N962" s="450">
        <f t="shared" si="299"/>
        <v>2003</v>
      </c>
      <c r="O962" s="483">
        <v>37622</v>
      </c>
      <c r="P962" s="475" t="s">
        <v>75</v>
      </c>
      <c r="Q962" s="483">
        <v>38353</v>
      </c>
      <c r="R962" s="483">
        <v>38323</v>
      </c>
      <c r="S962" s="450">
        <v>2005</v>
      </c>
      <c r="T962" s="650">
        <v>38639</v>
      </c>
      <c r="U962" s="483">
        <v>39639</v>
      </c>
      <c r="V962" s="26">
        <v>1</v>
      </c>
      <c r="W962" s="19">
        <f t="shared" si="296"/>
        <v>1</v>
      </c>
      <c r="X962" s="19">
        <f t="shared" si="297"/>
        <v>1</v>
      </c>
      <c r="Y962" s="19">
        <f t="shared" si="298"/>
        <v>1</v>
      </c>
      <c r="Z962" s="26">
        <v>2</v>
      </c>
      <c r="AA962" s="19">
        <v>1</v>
      </c>
      <c r="AB962" s="453">
        <v>1</v>
      </c>
      <c r="AC962" s="453">
        <v>0</v>
      </c>
      <c r="AD962" s="453">
        <v>1</v>
      </c>
      <c r="AE962" s="453">
        <v>1</v>
      </c>
      <c r="AF962" s="453">
        <v>0</v>
      </c>
      <c r="AG962" s="478">
        <v>1</v>
      </c>
      <c r="AH962" s="453">
        <v>1</v>
      </c>
      <c r="AI962" s="628">
        <v>0</v>
      </c>
      <c r="AJ962" s="459" t="s">
        <v>138</v>
      </c>
      <c r="AK962" s="459" t="s">
        <v>77</v>
      </c>
      <c r="AL962" s="464" t="s">
        <v>3510</v>
      </c>
      <c r="AM962" s="451">
        <v>4</v>
      </c>
      <c r="AN962" s="451">
        <v>-1</v>
      </c>
      <c r="AO962" s="451">
        <v>-1</v>
      </c>
      <c r="AP962" s="451">
        <v>-1</v>
      </c>
      <c r="AQ962" s="451">
        <v>-1</v>
      </c>
      <c r="AR962" s="451">
        <v>-1</v>
      </c>
      <c r="AS962" s="451">
        <v>0</v>
      </c>
      <c r="AT962" s="451">
        <v>-1</v>
      </c>
      <c r="AU962" s="453"/>
      <c r="AV962" s="451">
        <v>0</v>
      </c>
      <c r="AW962" s="451">
        <v>0</v>
      </c>
      <c r="AX962" s="451">
        <v>1</v>
      </c>
      <c r="AY962" s="451">
        <v>0</v>
      </c>
      <c r="AZ962" s="451">
        <v>1</v>
      </c>
      <c r="BA962" s="451">
        <v>1</v>
      </c>
      <c r="BB962" s="451">
        <v>1</v>
      </c>
      <c r="BC962" s="451">
        <v>0</v>
      </c>
      <c r="BD962" s="454"/>
      <c r="BE962" s="399" t="s">
        <v>3511</v>
      </c>
      <c r="BF962" s="453"/>
      <c r="BG962" s="453"/>
      <c r="BH962" s="453"/>
      <c r="BI962" s="473"/>
      <c r="BJ962" s="451">
        <v>-1</v>
      </c>
      <c r="BK962" s="453"/>
      <c r="BL962" s="453"/>
      <c r="BM962" s="453"/>
      <c r="BN962" s="572">
        <v>0</v>
      </c>
      <c r="BO962" s="579"/>
      <c r="BP962" s="370"/>
      <c r="BQ962" s="370"/>
      <c r="BR962" s="370"/>
      <c r="BS962" s="370"/>
      <c r="BT962" s="370"/>
      <c r="BU962" s="370"/>
      <c r="BV962" s="370"/>
      <c r="BW962" s="370"/>
      <c r="BX962" s="370"/>
      <c r="BY962" s="370"/>
      <c r="BZ962" s="370"/>
      <c r="CA962" s="370"/>
      <c r="CB962" s="370"/>
      <c r="CC962" s="370"/>
      <c r="CD962" s="370"/>
      <c r="CE962" s="370"/>
      <c r="CF962" s="370"/>
      <c r="CG962" s="370"/>
      <c r="CH962" s="370"/>
      <c r="CI962" s="370"/>
      <c r="CJ962" s="370"/>
      <c r="CK962" s="370"/>
      <c r="CL962" s="370"/>
      <c r="CM962" s="370"/>
      <c r="CN962" s="370"/>
      <c r="CO962" s="370"/>
      <c r="CP962" s="370"/>
      <c r="CQ962" s="370"/>
      <c r="CR962" s="370"/>
      <c r="CS962" s="370"/>
      <c r="CT962" s="370"/>
      <c r="CU962" s="370"/>
      <c r="CV962" s="370"/>
      <c r="CW962" s="370"/>
      <c r="CX962" s="370"/>
      <c r="CY962" s="370"/>
      <c r="CZ962" s="370"/>
      <c r="DA962" s="370"/>
      <c r="DB962" s="370"/>
      <c r="DC962" s="370"/>
      <c r="DD962" s="370"/>
      <c r="DE962" s="370"/>
      <c r="DF962" s="370"/>
      <c r="DG962" s="370"/>
      <c r="DH962" s="370"/>
      <c r="DI962" s="370"/>
      <c r="DJ962" s="370"/>
      <c r="DK962" s="370"/>
      <c r="DL962" s="370"/>
      <c r="DM962" s="370"/>
      <c r="DN962" s="370"/>
      <c r="DO962" s="370"/>
      <c r="DP962" s="370"/>
      <c r="DQ962" s="370"/>
      <c r="DR962" s="370"/>
      <c r="DS962" s="370"/>
      <c r="DT962" s="370"/>
      <c r="DU962" s="370"/>
      <c r="DV962" s="370"/>
      <c r="DW962" s="370"/>
      <c r="DX962" s="370"/>
      <c r="DY962" s="370"/>
      <c r="DZ962" s="370"/>
      <c r="EA962" s="370"/>
      <c r="EB962" s="370"/>
      <c r="EC962" s="370"/>
      <c r="ED962" s="370"/>
      <c r="EE962" s="370"/>
      <c r="EF962" s="370"/>
      <c r="EG962" s="370"/>
      <c r="EH962" s="370"/>
      <c r="EI962" s="370"/>
      <c r="EJ962" s="370"/>
      <c r="EK962" s="370"/>
      <c r="EL962" s="370"/>
      <c r="EM962" s="370"/>
      <c r="EN962" s="370"/>
      <c r="EO962" s="370"/>
      <c r="EP962" s="370"/>
      <c r="EQ962" s="370"/>
      <c r="ER962" s="370"/>
      <c r="ES962" s="370"/>
      <c r="ET962" s="370"/>
      <c r="EU962" s="370"/>
      <c r="EV962" s="370"/>
      <c r="EW962" s="370"/>
      <c r="EX962" s="370"/>
      <c r="EY962" s="370"/>
      <c r="EZ962" s="370"/>
      <c r="FA962" s="370"/>
      <c r="FB962" s="370"/>
      <c r="FC962" s="370"/>
      <c r="FD962" s="370"/>
      <c r="FE962" s="370"/>
      <c r="FF962" s="370"/>
      <c r="FG962" s="370"/>
      <c r="FH962" s="370"/>
      <c r="FI962" s="370"/>
      <c r="FJ962" s="370"/>
      <c r="FK962" s="370"/>
      <c r="FL962" s="370"/>
      <c r="FM962" s="370"/>
      <c r="FN962" s="370"/>
      <c r="FO962" s="370"/>
      <c r="FP962" s="370"/>
      <c r="FQ962" s="370"/>
      <c r="FR962" s="370"/>
      <c r="FS962" s="370"/>
      <c r="FT962" s="370"/>
      <c r="FU962" s="370"/>
      <c r="FV962" s="370"/>
      <c r="FW962" s="370"/>
      <c r="FX962" s="370"/>
      <c r="FY962" s="370"/>
      <c r="FZ962" s="370"/>
      <c r="GA962" s="370"/>
      <c r="GB962" s="370"/>
      <c r="GC962" s="370"/>
      <c r="GD962" s="370"/>
      <c r="GE962" s="370"/>
      <c r="GF962" s="370"/>
      <c r="GG962" s="370"/>
      <c r="GH962" s="370"/>
      <c r="GI962" s="370"/>
      <c r="GJ962" s="370"/>
      <c r="GK962" s="370"/>
      <c r="GL962" s="370"/>
      <c r="GM962" s="370"/>
      <c r="GN962" s="370"/>
      <c r="GO962" s="370"/>
      <c r="GP962" s="370"/>
      <c r="GQ962" s="370"/>
      <c r="GR962" s="370"/>
      <c r="GS962" s="370"/>
      <c r="GT962" s="370"/>
      <c r="GU962" s="370"/>
      <c r="GV962" s="370"/>
      <c r="GW962" s="370"/>
      <c r="GX962" s="370"/>
      <c r="GY962" s="370"/>
      <c r="GZ962" s="370"/>
      <c r="HA962" s="370"/>
      <c r="HB962" s="370"/>
      <c r="HC962" s="370"/>
      <c r="HD962" s="370"/>
      <c r="HE962" s="370"/>
      <c r="HF962" s="370"/>
      <c r="HG962" s="370"/>
      <c r="HH962" s="370"/>
      <c r="HI962" s="370"/>
      <c r="HJ962" s="370"/>
      <c r="HK962" s="370"/>
      <c r="HL962" s="370"/>
      <c r="HM962" s="370"/>
      <c r="HN962" s="370"/>
      <c r="HO962" s="370"/>
      <c r="HP962" s="370"/>
      <c r="HQ962" s="370"/>
      <c r="HR962" s="370"/>
      <c r="HS962" s="370"/>
      <c r="HT962" s="370"/>
      <c r="HU962" s="370"/>
      <c r="HV962" s="370"/>
      <c r="HW962" s="370"/>
      <c r="HX962" s="370"/>
      <c r="HY962" s="370"/>
      <c r="HZ962" s="370"/>
      <c r="IA962" s="370"/>
      <c r="IB962" s="370"/>
      <c r="IC962" s="370"/>
      <c r="ID962" s="370"/>
      <c r="IE962" s="370"/>
      <c r="IF962" s="370"/>
      <c r="IG962" s="370"/>
      <c r="IH962" s="370"/>
      <c r="II962" s="370"/>
      <c r="IJ962" s="370"/>
      <c r="IK962" s="370"/>
      <c r="IL962" s="370"/>
      <c r="IM962" s="370"/>
      <c r="IN962" s="370"/>
      <c r="IO962" s="370"/>
      <c r="IP962" s="370"/>
      <c r="IQ962" s="370"/>
      <c r="IR962" s="370"/>
      <c r="IS962" s="370"/>
      <c r="IT962" s="370"/>
      <c r="IU962" s="370"/>
      <c r="IV962" s="370"/>
    </row>
    <row r="963" spans="1:256" ht="144" hidden="1" x14ac:dyDescent="0.2">
      <c r="A963" s="457" t="s">
        <v>196</v>
      </c>
      <c r="B963" s="477"/>
      <c r="C963" s="486" t="s">
        <v>874</v>
      </c>
      <c r="D963" s="399" t="s">
        <v>701</v>
      </c>
      <c r="E963" s="459" t="s">
        <v>702</v>
      </c>
      <c r="F963" s="19">
        <v>1</v>
      </c>
      <c r="G963" s="451">
        <v>0</v>
      </c>
      <c r="H963" s="451">
        <v>0</v>
      </c>
      <c r="I963" s="473"/>
      <c r="J963" s="479"/>
      <c r="K963" s="481" t="s">
        <v>875</v>
      </c>
      <c r="L963" s="464" t="s">
        <v>704</v>
      </c>
      <c r="M963" s="483"/>
      <c r="N963" s="450">
        <f t="shared" si="299"/>
        <v>2000</v>
      </c>
      <c r="O963" s="483">
        <v>36551</v>
      </c>
      <c r="P963" s="475" t="s">
        <v>75</v>
      </c>
      <c r="Q963" s="483">
        <v>36559</v>
      </c>
      <c r="R963" s="475" t="s">
        <v>75</v>
      </c>
      <c r="S963" s="475" t="s">
        <v>75</v>
      </c>
      <c r="T963" s="475" t="s">
        <v>75</v>
      </c>
      <c r="U963" s="475" t="s">
        <v>75</v>
      </c>
      <c r="V963" s="19">
        <v>1</v>
      </c>
      <c r="W963" s="19">
        <f t="shared" si="296"/>
        <v>1</v>
      </c>
      <c r="X963" s="19">
        <f t="shared" si="297"/>
        <v>0</v>
      </c>
      <c r="Y963" s="19">
        <f t="shared" si="298"/>
        <v>0</v>
      </c>
      <c r="Z963" s="19">
        <v>-1</v>
      </c>
      <c r="AA963" s="19">
        <v>-2</v>
      </c>
      <c r="AB963" s="451">
        <v>1</v>
      </c>
      <c r="AC963" s="451">
        <v>0</v>
      </c>
      <c r="AD963" s="451">
        <v>0</v>
      </c>
      <c r="AE963" s="451">
        <v>1</v>
      </c>
      <c r="AF963" s="451">
        <v>1</v>
      </c>
      <c r="AG963" s="478">
        <v>1</v>
      </c>
      <c r="AH963" s="451">
        <v>0</v>
      </c>
      <c r="AI963" s="478">
        <v>0</v>
      </c>
      <c r="AJ963" s="459" t="s">
        <v>372</v>
      </c>
      <c r="AK963" s="459" t="s">
        <v>263</v>
      </c>
      <c r="AL963" s="464" t="s">
        <v>876</v>
      </c>
      <c r="AM963" s="451">
        <f>IF(AND(AN963=1,AO963=1),3,IF(AND(AN963=1,OR(AO963=0,AO963=-1)),1,IF(AND(OR(AN963=0,AN963=-1),AO963=1),2,IF(AND(AN963=0,AN963=-1),OR(AO963=0,AO963=-1),4))))</f>
        <v>3</v>
      </c>
      <c r="AN963" s="451">
        <v>1</v>
      </c>
      <c r="AO963" s="451">
        <v>1</v>
      </c>
      <c r="AP963" s="451">
        <v>1</v>
      </c>
      <c r="AQ963" s="451">
        <v>1</v>
      </c>
      <c r="AR963" s="451">
        <v>-1</v>
      </c>
      <c r="AS963" s="451">
        <v>0</v>
      </c>
      <c r="AT963" s="451">
        <v>1</v>
      </c>
      <c r="AU963" s="453">
        <v>1</v>
      </c>
      <c r="AV963" s="451">
        <v>0</v>
      </c>
      <c r="AW963" s="451">
        <v>1</v>
      </c>
      <c r="AX963" s="451">
        <v>1</v>
      </c>
      <c r="AY963" s="451">
        <v>1</v>
      </c>
      <c r="AZ963" s="451">
        <v>1</v>
      </c>
      <c r="BA963" s="451">
        <v>1</v>
      </c>
      <c r="BB963" s="451">
        <v>-1</v>
      </c>
      <c r="BC963" s="451">
        <v>1</v>
      </c>
      <c r="BD963" s="454"/>
      <c r="BE963" s="473"/>
      <c r="BF963" s="473"/>
      <c r="BG963" s="473"/>
      <c r="BH963" s="473"/>
      <c r="BI963" s="451">
        <v>1</v>
      </c>
      <c r="BJ963" s="451">
        <v>1</v>
      </c>
      <c r="BK963" s="473"/>
      <c r="BL963" s="473"/>
      <c r="BM963" s="473"/>
      <c r="BN963" s="473"/>
      <c r="BO963" s="473"/>
      <c r="BP963" s="370"/>
      <c r="BQ963" s="370"/>
      <c r="BR963" s="370"/>
      <c r="BS963" s="370"/>
      <c r="BT963" s="370"/>
      <c r="BU963" s="370"/>
      <c r="BV963" s="370"/>
      <c r="BW963" s="370"/>
      <c r="BX963" s="370"/>
      <c r="BY963" s="370"/>
      <c r="BZ963" s="370"/>
      <c r="CA963" s="370"/>
      <c r="CB963" s="370"/>
      <c r="CC963" s="370"/>
      <c r="CD963" s="370"/>
      <c r="CE963" s="370"/>
      <c r="CF963" s="370"/>
      <c r="CG963" s="370"/>
      <c r="CH963" s="370"/>
      <c r="CI963" s="370"/>
      <c r="CJ963" s="370"/>
      <c r="CK963" s="370"/>
      <c r="CL963" s="370"/>
      <c r="CM963" s="370"/>
      <c r="CN963" s="370"/>
      <c r="CO963" s="370"/>
      <c r="CP963" s="370"/>
      <c r="CQ963" s="370"/>
      <c r="CR963" s="370"/>
      <c r="CS963" s="370"/>
      <c r="CT963" s="370"/>
      <c r="CU963" s="370"/>
      <c r="CV963" s="370"/>
      <c r="CW963" s="370"/>
      <c r="CX963" s="370"/>
      <c r="CY963" s="370"/>
      <c r="CZ963" s="370"/>
      <c r="DA963" s="370"/>
      <c r="DB963" s="370"/>
      <c r="DC963" s="370"/>
      <c r="DD963" s="370"/>
      <c r="DE963" s="370"/>
      <c r="DF963" s="370"/>
      <c r="DG963" s="370"/>
      <c r="DH963" s="370"/>
      <c r="DI963" s="370"/>
      <c r="DJ963" s="370"/>
      <c r="DK963" s="370"/>
      <c r="DL963" s="370"/>
      <c r="DM963" s="370"/>
      <c r="DN963" s="370"/>
      <c r="DO963" s="370"/>
      <c r="DP963" s="370"/>
      <c r="DQ963" s="370"/>
      <c r="DR963" s="370"/>
      <c r="DS963" s="370"/>
      <c r="DT963" s="370"/>
      <c r="DU963" s="370"/>
      <c r="DV963" s="370"/>
      <c r="DW963" s="370"/>
      <c r="DX963" s="370"/>
      <c r="DY963" s="370"/>
      <c r="DZ963" s="370"/>
      <c r="EA963" s="370"/>
      <c r="EB963" s="370"/>
      <c r="EC963" s="370"/>
      <c r="ED963" s="370"/>
      <c r="EE963" s="370"/>
      <c r="EF963" s="370"/>
      <c r="EG963" s="370"/>
      <c r="EH963" s="370"/>
      <c r="EI963" s="370"/>
      <c r="EJ963" s="370"/>
      <c r="EK963" s="370"/>
      <c r="EL963" s="370"/>
      <c r="EM963" s="370"/>
      <c r="EN963" s="370"/>
      <c r="EO963" s="370"/>
      <c r="EP963" s="370"/>
      <c r="EQ963" s="370"/>
      <c r="ER963" s="370"/>
      <c r="ES963" s="370"/>
      <c r="ET963" s="370"/>
      <c r="EU963" s="370"/>
      <c r="EV963" s="370"/>
      <c r="EW963" s="370"/>
      <c r="EX963" s="370"/>
      <c r="EY963" s="370"/>
      <c r="EZ963" s="370"/>
      <c r="FA963" s="370"/>
      <c r="FB963" s="370"/>
      <c r="FC963" s="370"/>
      <c r="FD963" s="370"/>
      <c r="FE963" s="370"/>
      <c r="FF963" s="370"/>
      <c r="FG963" s="370"/>
      <c r="FH963" s="370"/>
      <c r="FI963" s="370"/>
      <c r="FJ963" s="370"/>
      <c r="FK963" s="370"/>
      <c r="FL963" s="370"/>
      <c r="FM963" s="370"/>
      <c r="FN963" s="370"/>
      <c r="FO963" s="370"/>
      <c r="FP963" s="370"/>
      <c r="FQ963" s="370"/>
      <c r="FR963" s="370"/>
      <c r="FS963" s="370"/>
      <c r="FT963" s="370"/>
      <c r="FU963" s="370"/>
      <c r="FV963" s="370"/>
      <c r="FW963" s="370"/>
      <c r="FX963" s="370"/>
      <c r="FY963" s="370"/>
      <c r="FZ963" s="370"/>
      <c r="GA963" s="370"/>
      <c r="GB963" s="370"/>
      <c r="GC963" s="370"/>
      <c r="GD963" s="370"/>
      <c r="GE963" s="370"/>
      <c r="GF963" s="370"/>
      <c r="GG963" s="370"/>
      <c r="GH963" s="370"/>
      <c r="GI963" s="370"/>
      <c r="GJ963" s="370"/>
      <c r="GK963" s="370"/>
      <c r="GL963" s="370"/>
      <c r="GM963" s="370"/>
      <c r="GN963" s="370"/>
      <c r="GO963" s="370"/>
      <c r="GP963" s="370"/>
      <c r="GQ963" s="370"/>
      <c r="GR963" s="370"/>
      <c r="GS963" s="370"/>
      <c r="GT963" s="370"/>
      <c r="GU963" s="370"/>
      <c r="GV963" s="370"/>
      <c r="GW963" s="370"/>
      <c r="GX963" s="370"/>
      <c r="GY963" s="370"/>
      <c r="GZ963" s="370"/>
      <c r="HA963" s="370"/>
      <c r="HB963" s="370"/>
      <c r="HC963" s="370"/>
      <c r="HD963" s="370"/>
      <c r="HE963" s="370"/>
      <c r="HF963" s="370"/>
      <c r="HG963" s="370"/>
      <c r="HH963" s="370"/>
      <c r="HI963" s="370"/>
      <c r="HJ963" s="370"/>
      <c r="HK963" s="370"/>
      <c r="HL963" s="370"/>
      <c r="HM963" s="370"/>
      <c r="HN963" s="370"/>
      <c r="HO963" s="370"/>
      <c r="HP963" s="370"/>
      <c r="HQ963" s="370"/>
      <c r="HR963" s="370"/>
      <c r="HS963" s="370"/>
      <c r="HT963" s="370"/>
      <c r="HU963" s="370"/>
      <c r="HV963" s="370"/>
      <c r="HW963" s="370"/>
      <c r="HX963" s="370"/>
      <c r="HY963" s="370"/>
      <c r="HZ963" s="370"/>
      <c r="IA963" s="370"/>
      <c r="IB963" s="370"/>
      <c r="IC963" s="370"/>
      <c r="ID963" s="370"/>
      <c r="IE963" s="370"/>
      <c r="IF963" s="370"/>
      <c r="IG963" s="370"/>
      <c r="IH963" s="370"/>
      <c r="II963" s="370"/>
      <c r="IJ963" s="370"/>
      <c r="IK963" s="370"/>
      <c r="IL963" s="370"/>
      <c r="IM963" s="370"/>
      <c r="IN963" s="370"/>
      <c r="IO963" s="370"/>
      <c r="IP963" s="370"/>
      <c r="IQ963" s="370"/>
      <c r="IR963" s="370"/>
      <c r="IS963" s="370"/>
      <c r="IT963" s="370"/>
      <c r="IU963" s="370"/>
      <c r="IV963" s="370"/>
    </row>
    <row r="964" spans="1:256" ht="208" x14ac:dyDescent="0.2">
      <c r="A964" s="486" t="s">
        <v>1328</v>
      </c>
      <c r="B964" s="477"/>
      <c r="C964" s="486" t="s">
        <v>1329</v>
      </c>
      <c r="D964" s="457" t="s">
        <v>1330</v>
      </c>
      <c r="E964" s="459" t="s">
        <v>236</v>
      </c>
      <c r="F964" s="19">
        <v>1</v>
      </c>
      <c r="G964" s="451">
        <v>1</v>
      </c>
      <c r="H964" s="451">
        <v>0</v>
      </c>
      <c r="I964" s="451">
        <v>0</v>
      </c>
      <c r="J964" s="479"/>
      <c r="K964" s="596"/>
      <c r="L964" s="515" t="s">
        <v>3185</v>
      </c>
      <c r="M964" s="475" t="s">
        <v>1331</v>
      </c>
      <c r="N964" s="616">
        <f t="shared" si="299"/>
        <v>2015</v>
      </c>
      <c r="O964" s="650">
        <v>42005</v>
      </c>
      <c r="P964" s="650"/>
      <c r="Q964" s="650"/>
      <c r="R964" s="650">
        <v>42248</v>
      </c>
      <c r="S964" s="650">
        <v>43038</v>
      </c>
      <c r="T964" s="650">
        <v>43084</v>
      </c>
      <c r="U964" s="650">
        <v>-1</v>
      </c>
      <c r="V964" s="19">
        <v>1</v>
      </c>
      <c r="W964" s="19">
        <f t="shared" si="296"/>
        <v>1</v>
      </c>
      <c r="X964" s="19">
        <f t="shared" si="297"/>
        <v>1</v>
      </c>
      <c r="Y964" s="19">
        <f t="shared" si="298"/>
        <v>1</v>
      </c>
      <c r="Z964" s="19">
        <v>1</v>
      </c>
      <c r="AA964" s="19">
        <v>-1</v>
      </c>
      <c r="AB964" s="451">
        <v>1</v>
      </c>
      <c r="AC964" s="451">
        <v>0</v>
      </c>
      <c r="AD964" s="451">
        <v>1</v>
      </c>
      <c r="AE964" s="451">
        <v>0</v>
      </c>
      <c r="AF964" s="451">
        <v>0</v>
      </c>
      <c r="AG964" s="677">
        <v>0</v>
      </c>
      <c r="AH964" s="451">
        <v>1</v>
      </c>
      <c r="AI964" s="478">
        <v>0</v>
      </c>
      <c r="AJ964" s="459" t="s">
        <v>185</v>
      </c>
      <c r="AK964" s="459" t="s">
        <v>77</v>
      </c>
      <c r="AL964" s="515" t="s">
        <v>1332</v>
      </c>
      <c r="AM964" s="451">
        <v>5</v>
      </c>
      <c r="AN964" s="451">
        <v>0</v>
      </c>
      <c r="AO964" s="451">
        <v>0</v>
      </c>
      <c r="AP964" s="451">
        <v>0</v>
      </c>
      <c r="AQ964" s="451">
        <v>0</v>
      </c>
      <c r="AR964" s="451">
        <v>0</v>
      </c>
      <c r="AS964" s="451">
        <v>0</v>
      </c>
      <c r="AT964" s="451">
        <v>1</v>
      </c>
      <c r="AU964" s="453">
        <v>1</v>
      </c>
      <c r="AV964" s="451">
        <v>0</v>
      </c>
      <c r="AW964" s="451">
        <v>0</v>
      </c>
      <c r="AX964" s="451">
        <v>1</v>
      </c>
      <c r="AY964" s="451">
        <v>0</v>
      </c>
      <c r="AZ964" s="451">
        <v>1</v>
      </c>
      <c r="BA964" s="451">
        <v>1</v>
      </c>
      <c r="BB964" s="451">
        <v>1</v>
      </c>
      <c r="BC964" s="451">
        <v>1</v>
      </c>
      <c r="BD964" s="473"/>
      <c r="BE964" s="473"/>
      <c r="BF964" s="473"/>
      <c r="BG964" s="473"/>
      <c r="BH964" s="473"/>
      <c r="BI964" s="473"/>
      <c r="BJ964" s="473"/>
      <c r="BK964" s="473"/>
      <c r="BL964" s="473"/>
      <c r="BM964" s="473"/>
      <c r="BN964" s="473"/>
      <c r="BO964" s="473"/>
      <c r="BP964" s="370"/>
      <c r="BQ964" s="370"/>
      <c r="BR964" s="370"/>
      <c r="BS964" s="370"/>
      <c r="BT964" s="370"/>
      <c r="BU964" s="370"/>
      <c r="BV964" s="370"/>
      <c r="BW964" s="370"/>
      <c r="BX964" s="370"/>
      <c r="BY964" s="370"/>
      <c r="BZ964" s="370"/>
      <c r="CA964" s="370"/>
      <c r="CB964" s="370"/>
      <c r="CC964" s="370"/>
      <c r="CD964" s="370"/>
      <c r="CE964" s="370"/>
      <c r="CF964" s="370"/>
      <c r="CG964" s="370"/>
      <c r="CH964" s="370"/>
      <c r="CI964" s="370"/>
      <c r="CJ964" s="370"/>
      <c r="CK964" s="370"/>
      <c r="CL964" s="370"/>
      <c r="CM964" s="370"/>
      <c r="CN964" s="370"/>
      <c r="CO964" s="370"/>
      <c r="CP964" s="370"/>
      <c r="CQ964" s="370"/>
      <c r="CR964" s="370"/>
      <c r="CS964" s="370"/>
      <c r="CT964" s="370"/>
      <c r="CU964" s="370"/>
      <c r="CV964" s="370"/>
      <c r="CW964" s="370"/>
      <c r="CX964" s="370"/>
      <c r="CY964" s="370"/>
      <c r="CZ964" s="370"/>
      <c r="DA964" s="370"/>
      <c r="DB964" s="370"/>
      <c r="DC964" s="370"/>
      <c r="DD964" s="370"/>
      <c r="DE964" s="370"/>
      <c r="DF964" s="370"/>
      <c r="DG964" s="370"/>
      <c r="DH964" s="370"/>
      <c r="DI964" s="370"/>
      <c r="DJ964" s="370"/>
      <c r="DK964" s="370"/>
      <c r="DL964" s="370"/>
      <c r="DM964" s="370"/>
      <c r="DN964" s="370"/>
      <c r="DO964" s="370"/>
      <c r="DP964" s="370"/>
      <c r="DQ964" s="370"/>
      <c r="DR964" s="370"/>
      <c r="DS964" s="370"/>
      <c r="DT964" s="370"/>
      <c r="DU964" s="370"/>
      <c r="DV964" s="370"/>
      <c r="DW964" s="370"/>
      <c r="DX964" s="370"/>
      <c r="DY964" s="370"/>
      <c r="DZ964" s="370"/>
      <c r="EA964" s="370"/>
      <c r="EB964" s="370"/>
      <c r="EC964" s="370"/>
      <c r="ED964" s="370"/>
      <c r="EE964" s="370"/>
      <c r="EF964" s="370"/>
      <c r="EG964" s="370"/>
      <c r="EH964" s="370"/>
      <c r="EI964" s="370"/>
      <c r="EJ964" s="370"/>
      <c r="EK964" s="370"/>
      <c r="EL964" s="370"/>
      <c r="EM964" s="370"/>
      <c r="EN964" s="370"/>
      <c r="EO964" s="370"/>
      <c r="EP964" s="370"/>
      <c r="EQ964" s="370"/>
      <c r="ER964" s="370"/>
      <c r="ES964" s="370"/>
      <c r="ET964" s="370"/>
      <c r="EU964" s="370"/>
      <c r="EV964" s="370"/>
      <c r="EW964" s="370"/>
      <c r="EX964" s="370"/>
      <c r="EY964" s="370"/>
      <c r="EZ964" s="370"/>
      <c r="FA964" s="370"/>
      <c r="FB964" s="370"/>
      <c r="FC964" s="370"/>
      <c r="FD964" s="370"/>
      <c r="FE964" s="370"/>
      <c r="FF964" s="370"/>
      <c r="FG964" s="370"/>
      <c r="FH964" s="370"/>
      <c r="FI964" s="370"/>
      <c r="FJ964" s="370"/>
      <c r="FK964" s="370"/>
      <c r="FL964" s="370"/>
      <c r="FM964" s="370"/>
      <c r="FN964" s="370"/>
      <c r="FO964" s="370"/>
      <c r="FP964" s="370"/>
      <c r="FQ964" s="370"/>
      <c r="FR964" s="370"/>
      <c r="FS964" s="370"/>
      <c r="FT964" s="370"/>
      <c r="FU964" s="370"/>
      <c r="FV964" s="370"/>
      <c r="FW964" s="370"/>
      <c r="FX964" s="370"/>
      <c r="FY964" s="370"/>
      <c r="FZ964" s="370"/>
      <c r="GA964" s="370"/>
      <c r="GB964" s="370"/>
      <c r="GC964" s="370"/>
      <c r="GD964" s="370"/>
      <c r="GE964" s="370"/>
      <c r="GF964" s="370"/>
      <c r="GG964" s="370"/>
      <c r="GH964" s="370"/>
      <c r="GI964" s="370"/>
      <c r="GJ964" s="370"/>
      <c r="GK964" s="370"/>
      <c r="GL964" s="370"/>
      <c r="GM964" s="370"/>
      <c r="GN964" s="370"/>
      <c r="GO964" s="370"/>
      <c r="GP964" s="370"/>
      <c r="GQ964" s="370"/>
      <c r="GR964" s="370"/>
      <c r="GS964" s="370"/>
      <c r="GT964" s="370"/>
      <c r="GU964" s="370"/>
      <c r="GV964" s="370"/>
      <c r="GW964" s="370"/>
      <c r="GX964" s="370"/>
      <c r="GY964" s="370"/>
      <c r="GZ964" s="370"/>
      <c r="HA964" s="370"/>
      <c r="HB964" s="370"/>
      <c r="HC964" s="370"/>
      <c r="HD964" s="370"/>
      <c r="HE964" s="370"/>
      <c r="HF964" s="370"/>
      <c r="HG964" s="370"/>
      <c r="HH964" s="370"/>
      <c r="HI964" s="370"/>
      <c r="HJ964" s="370"/>
      <c r="HK964" s="370"/>
      <c r="HL964" s="370"/>
      <c r="HM964" s="370"/>
      <c r="HN964" s="370"/>
      <c r="HO964" s="370"/>
      <c r="HP964" s="370"/>
      <c r="HQ964" s="370"/>
      <c r="HR964" s="370"/>
      <c r="HS964" s="370"/>
      <c r="HT964" s="370"/>
      <c r="HU964" s="370"/>
      <c r="HV964" s="370"/>
      <c r="HW964" s="370"/>
      <c r="HX964" s="370"/>
      <c r="HY964" s="370"/>
      <c r="HZ964" s="370"/>
      <c r="IA964" s="370"/>
      <c r="IB964" s="370"/>
      <c r="IC964" s="370"/>
      <c r="ID964" s="370"/>
      <c r="IE964" s="370"/>
      <c r="IF964" s="370"/>
      <c r="IG964" s="370"/>
      <c r="IH964" s="370"/>
      <c r="II964" s="370"/>
      <c r="IJ964" s="370"/>
      <c r="IK964" s="370"/>
      <c r="IL964" s="370"/>
      <c r="IM964" s="370"/>
      <c r="IN964" s="370"/>
      <c r="IO964" s="370"/>
      <c r="IP964" s="370"/>
      <c r="IQ964" s="370"/>
      <c r="IR964" s="370"/>
      <c r="IS964" s="370"/>
      <c r="IT964" s="370"/>
      <c r="IU964" s="370"/>
      <c r="IV964" s="370"/>
    </row>
    <row r="965" spans="1:256" ht="176" hidden="1" x14ac:dyDescent="0.2">
      <c r="A965" s="457" t="s">
        <v>78</v>
      </c>
      <c r="B965" s="457" t="s">
        <v>79</v>
      </c>
      <c r="C965" s="486" t="s">
        <v>88</v>
      </c>
      <c r="D965" s="399" t="s">
        <v>81</v>
      </c>
      <c r="E965" s="459" t="s">
        <v>82</v>
      </c>
      <c r="F965" s="19">
        <v>1</v>
      </c>
      <c r="G965" s="451">
        <v>0</v>
      </c>
      <c r="H965" s="451">
        <v>1</v>
      </c>
      <c r="I965" s="473"/>
      <c r="J965" s="464" t="s">
        <v>83</v>
      </c>
      <c r="K965" s="481" t="s">
        <v>84</v>
      </c>
      <c r="L965" s="464" t="s">
        <v>85</v>
      </c>
      <c r="M965" s="475" t="s">
        <v>86</v>
      </c>
      <c r="N965" s="450">
        <f t="shared" si="299"/>
        <v>2003</v>
      </c>
      <c r="O965" s="483">
        <v>37904</v>
      </c>
      <c r="P965" s="483"/>
      <c r="Q965" s="483">
        <v>41999</v>
      </c>
      <c r="R965" s="483">
        <v>38075</v>
      </c>
      <c r="S965" s="475" t="s">
        <v>75</v>
      </c>
      <c r="T965" s="475" t="s">
        <v>75</v>
      </c>
      <c r="U965" s="475" t="s">
        <v>75</v>
      </c>
      <c r="V965" s="19">
        <v>1</v>
      </c>
      <c r="W965" s="19">
        <f t="shared" si="296"/>
        <v>1</v>
      </c>
      <c r="X965" s="19">
        <f t="shared" si="297"/>
        <v>0</v>
      </c>
      <c r="Y965" s="19">
        <f t="shared" si="298"/>
        <v>0</v>
      </c>
      <c r="Z965" s="19">
        <v>-1</v>
      </c>
      <c r="AA965" s="19">
        <v>-2</v>
      </c>
      <c r="AB965" s="451">
        <v>1</v>
      </c>
      <c r="AC965" s="451">
        <v>0</v>
      </c>
      <c r="AD965" s="451">
        <v>0</v>
      </c>
      <c r="AE965" s="451">
        <v>1</v>
      </c>
      <c r="AF965" s="451">
        <v>1</v>
      </c>
      <c r="AG965" s="478">
        <v>1</v>
      </c>
      <c r="AH965" s="451">
        <v>1</v>
      </c>
      <c r="AI965" s="478">
        <v>1</v>
      </c>
      <c r="AJ965" s="459" t="s">
        <v>87</v>
      </c>
      <c r="AK965" s="459" t="s">
        <v>77</v>
      </c>
      <c r="AL965" s="637">
        <v>4</v>
      </c>
      <c r="AM965" s="451">
        <f>IF(AND(AN965=1,AO965=1),3,IF(AND(AN965=1,OR(AO965=0,AO965=-1)),1,IF(AND(OR(AN965=0,AN965=-1),AO965=1),2,IF(AND(AN965=0,AN965=-1),OR(AO965=0,AO965=-1),4))))</f>
        <v>3</v>
      </c>
      <c r="AN965" s="451">
        <v>1</v>
      </c>
      <c r="AO965" s="451">
        <v>1</v>
      </c>
      <c r="AP965" s="451">
        <v>1</v>
      </c>
      <c r="AQ965" s="451">
        <v>-1</v>
      </c>
      <c r="AR965" s="451">
        <v>-1</v>
      </c>
      <c r="AS965" s="451">
        <v>0</v>
      </c>
      <c r="AT965" s="451">
        <v>0</v>
      </c>
      <c r="AU965" s="453">
        <v>-1</v>
      </c>
      <c r="AV965" s="451">
        <v>1</v>
      </c>
      <c r="AW965" s="451">
        <v>0</v>
      </c>
      <c r="AX965" s="451">
        <v>0</v>
      </c>
      <c r="AY965" s="451">
        <v>0</v>
      </c>
      <c r="AZ965" s="451">
        <v>1</v>
      </c>
      <c r="BA965" s="451">
        <v>1</v>
      </c>
      <c r="BB965" s="451">
        <v>-1</v>
      </c>
      <c r="BC965" s="451">
        <v>1</v>
      </c>
      <c r="BD965" s="454"/>
      <c r="BE965" s="473"/>
      <c r="BF965" s="473"/>
      <c r="BG965" s="473"/>
      <c r="BH965" s="473"/>
      <c r="BI965" s="473"/>
      <c r="BJ965" s="451">
        <v>1</v>
      </c>
      <c r="BK965" s="473"/>
      <c r="BL965" s="473"/>
      <c r="BM965" s="473"/>
      <c r="BN965" s="473"/>
      <c r="BO965" s="473"/>
      <c r="BP965" s="370"/>
      <c r="BQ965" s="370"/>
      <c r="BR965" s="370"/>
      <c r="BS965" s="370"/>
      <c r="BT965" s="370"/>
      <c r="BU965" s="370"/>
      <c r="BV965" s="370"/>
      <c r="BW965" s="370"/>
      <c r="BX965" s="370"/>
      <c r="BY965" s="370"/>
      <c r="BZ965" s="370"/>
      <c r="CA965" s="370"/>
      <c r="CB965" s="370"/>
      <c r="CC965" s="370"/>
      <c r="CD965" s="370"/>
      <c r="CE965" s="370"/>
      <c r="CF965" s="370"/>
      <c r="CG965" s="370"/>
      <c r="CH965" s="370"/>
      <c r="CI965" s="370"/>
      <c r="CJ965" s="370"/>
      <c r="CK965" s="370"/>
      <c r="CL965" s="370"/>
      <c r="CM965" s="370"/>
      <c r="CN965" s="370"/>
      <c r="CO965" s="370"/>
      <c r="CP965" s="370"/>
      <c r="CQ965" s="370"/>
      <c r="CR965" s="370"/>
      <c r="CS965" s="370"/>
      <c r="CT965" s="370"/>
      <c r="CU965" s="370"/>
      <c r="CV965" s="370"/>
      <c r="CW965" s="370"/>
      <c r="CX965" s="370"/>
      <c r="CY965" s="370"/>
      <c r="CZ965" s="370"/>
      <c r="DA965" s="370"/>
      <c r="DB965" s="370"/>
      <c r="DC965" s="370"/>
      <c r="DD965" s="370"/>
      <c r="DE965" s="370"/>
      <c r="DF965" s="370"/>
      <c r="DG965" s="370"/>
      <c r="DH965" s="370"/>
      <c r="DI965" s="370"/>
      <c r="DJ965" s="370"/>
      <c r="DK965" s="370"/>
      <c r="DL965" s="370"/>
      <c r="DM965" s="370"/>
      <c r="DN965" s="370"/>
      <c r="DO965" s="370"/>
      <c r="DP965" s="370"/>
      <c r="DQ965" s="370"/>
      <c r="DR965" s="370"/>
      <c r="DS965" s="370"/>
      <c r="DT965" s="370"/>
      <c r="DU965" s="370"/>
      <c r="DV965" s="370"/>
      <c r="DW965" s="370"/>
      <c r="DX965" s="370"/>
      <c r="DY965" s="370"/>
      <c r="DZ965" s="370"/>
      <c r="EA965" s="370"/>
      <c r="EB965" s="370"/>
      <c r="EC965" s="370"/>
      <c r="ED965" s="370"/>
      <c r="EE965" s="370"/>
      <c r="EF965" s="370"/>
      <c r="EG965" s="370"/>
      <c r="EH965" s="370"/>
      <c r="EI965" s="370"/>
      <c r="EJ965" s="370"/>
      <c r="EK965" s="370"/>
      <c r="EL965" s="370"/>
      <c r="EM965" s="370"/>
      <c r="EN965" s="370"/>
      <c r="EO965" s="370"/>
      <c r="EP965" s="370"/>
      <c r="EQ965" s="370"/>
      <c r="ER965" s="370"/>
      <c r="ES965" s="370"/>
      <c r="ET965" s="370"/>
      <c r="EU965" s="370"/>
      <c r="EV965" s="370"/>
      <c r="EW965" s="370"/>
      <c r="EX965" s="370"/>
      <c r="EY965" s="370"/>
      <c r="EZ965" s="370"/>
      <c r="FA965" s="370"/>
      <c r="FB965" s="370"/>
      <c r="FC965" s="370"/>
      <c r="FD965" s="370"/>
      <c r="FE965" s="370"/>
      <c r="FF965" s="370"/>
      <c r="FG965" s="370"/>
      <c r="FH965" s="370"/>
      <c r="FI965" s="370"/>
      <c r="FJ965" s="370"/>
      <c r="FK965" s="370"/>
      <c r="FL965" s="370"/>
      <c r="FM965" s="370"/>
      <c r="FN965" s="370"/>
      <c r="FO965" s="370"/>
      <c r="FP965" s="370"/>
      <c r="FQ965" s="370"/>
      <c r="FR965" s="370"/>
      <c r="FS965" s="370"/>
      <c r="FT965" s="370"/>
      <c r="FU965" s="370"/>
      <c r="FV965" s="370"/>
      <c r="FW965" s="370"/>
      <c r="FX965" s="370"/>
      <c r="FY965" s="370"/>
      <c r="FZ965" s="370"/>
      <c r="GA965" s="370"/>
      <c r="GB965" s="370"/>
      <c r="GC965" s="370"/>
      <c r="GD965" s="370"/>
      <c r="GE965" s="370"/>
      <c r="GF965" s="370"/>
      <c r="GG965" s="370"/>
      <c r="GH965" s="370"/>
      <c r="GI965" s="370"/>
      <c r="GJ965" s="370"/>
      <c r="GK965" s="370"/>
      <c r="GL965" s="370"/>
      <c r="GM965" s="370"/>
      <c r="GN965" s="370"/>
      <c r="GO965" s="370"/>
      <c r="GP965" s="370"/>
      <c r="GQ965" s="370"/>
      <c r="GR965" s="370"/>
      <c r="GS965" s="370"/>
      <c r="GT965" s="370"/>
      <c r="GU965" s="370"/>
      <c r="GV965" s="370"/>
      <c r="GW965" s="370"/>
      <c r="GX965" s="370"/>
      <c r="GY965" s="370"/>
      <c r="GZ965" s="370"/>
      <c r="HA965" s="370"/>
      <c r="HB965" s="370"/>
      <c r="HC965" s="370"/>
      <c r="HD965" s="370"/>
      <c r="HE965" s="370"/>
      <c r="HF965" s="370"/>
      <c r="HG965" s="370"/>
      <c r="HH965" s="370"/>
      <c r="HI965" s="370"/>
      <c r="HJ965" s="370"/>
      <c r="HK965" s="370"/>
      <c r="HL965" s="370"/>
      <c r="HM965" s="370"/>
      <c r="HN965" s="370"/>
      <c r="HO965" s="370"/>
      <c r="HP965" s="370"/>
      <c r="HQ965" s="370"/>
      <c r="HR965" s="370"/>
      <c r="HS965" s="370"/>
      <c r="HT965" s="370"/>
      <c r="HU965" s="370"/>
      <c r="HV965" s="370"/>
      <c r="HW965" s="370"/>
      <c r="HX965" s="370"/>
      <c r="HY965" s="370"/>
      <c r="HZ965" s="370"/>
      <c r="IA965" s="370"/>
      <c r="IB965" s="370"/>
      <c r="IC965" s="370"/>
      <c r="ID965" s="370"/>
      <c r="IE965" s="370"/>
      <c r="IF965" s="370"/>
      <c r="IG965" s="370"/>
      <c r="IH965" s="370"/>
      <c r="II965" s="370"/>
      <c r="IJ965" s="370"/>
      <c r="IK965" s="370"/>
      <c r="IL965" s="370"/>
      <c r="IM965" s="370"/>
      <c r="IN965" s="370"/>
      <c r="IO965" s="370"/>
      <c r="IP965" s="370"/>
      <c r="IQ965" s="370"/>
      <c r="IR965" s="370"/>
      <c r="IS965" s="370"/>
      <c r="IT965" s="370"/>
      <c r="IU965" s="370"/>
      <c r="IV965" s="370"/>
    </row>
    <row r="966" spans="1:256" ht="64" hidden="1" x14ac:dyDescent="0.2">
      <c r="A966" s="457" t="s">
        <v>140</v>
      </c>
      <c r="B966" s="477"/>
      <c r="C966" s="486" t="s">
        <v>1008</v>
      </c>
      <c r="D966" s="399" t="s">
        <v>117</v>
      </c>
      <c r="E966" s="459" t="s">
        <v>1009</v>
      </c>
      <c r="F966" s="19">
        <v>1</v>
      </c>
      <c r="G966" s="451">
        <v>1</v>
      </c>
      <c r="H966" s="451">
        <v>0</v>
      </c>
      <c r="I966" s="473"/>
      <c r="J966" s="464" t="s">
        <v>118</v>
      </c>
      <c r="K966" s="482"/>
      <c r="L966" s="515" t="s">
        <v>1010</v>
      </c>
      <c r="M966" s="483"/>
      <c r="N966" s="450">
        <f t="shared" si="299"/>
        <v>2004</v>
      </c>
      <c r="O966" s="483">
        <v>38304</v>
      </c>
      <c r="P966" s="475" t="s">
        <v>75</v>
      </c>
      <c r="Q966" s="475" t="s">
        <v>75</v>
      </c>
      <c r="R966" s="475" t="s">
        <v>75</v>
      </c>
      <c r="S966" s="475" t="s">
        <v>75</v>
      </c>
      <c r="T966" s="475" t="s">
        <v>75</v>
      </c>
      <c r="U966" s="475" t="s">
        <v>75</v>
      </c>
      <c r="V966" s="19">
        <v>1</v>
      </c>
      <c r="W966" s="19">
        <f t="shared" si="296"/>
        <v>0</v>
      </c>
      <c r="X966" s="19">
        <f t="shared" si="297"/>
        <v>0</v>
      </c>
      <c r="Y966" s="19">
        <f t="shared" si="298"/>
        <v>0</v>
      </c>
      <c r="Z966" s="19">
        <v>-1</v>
      </c>
      <c r="AA966" s="19">
        <v>-2</v>
      </c>
      <c r="AB966" s="451">
        <v>1</v>
      </c>
      <c r="AC966" s="451">
        <v>0</v>
      </c>
      <c r="AD966" s="451">
        <v>0</v>
      </c>
      <c r="AE966" s="451">
        <v>0</v>
      </c>
      <c r="AF966" s="451">
        <v>0</v>
      </c>
      <c r="AG966" s="478">
        <v>0</v>
      </c>
      <c r="AH966" s="451">
        <v>0</v>
      </c>
      <c r="AI966" s="478">
        <v>0</v>
      </c>
      <c r="AJ966" s="459" t="s">
        <v>120</v>
      </c>
      <c r="AK966" s="459" t="s">
        <v>97</v>
      </c>
      <c r="AL966" s="464" t="s">
        <v>1011</v>
      </c>
      <c r="AM966" s="451">
        <v>7</v>
      </c>
      <c r="AN966" s="451">
        <v>0</v>
      </c>
      <c r="AO966" s="451">
        <v>0</v>
      </c>
      <c r="AP966" s="451">
        <v>0</v>
      </c>
      <c r="AQ966" s="451">
        <v>1</v>
      </c>
      <c r="AR966" s="451">
        <v>1</v>
      </c>
      <c r="AS966" s="451">
        <v>-1</v>
      </c>
      <c r="AT966" s="451">
        <v>0</v>
      </c>
      <c r="AU966" s="453">
        <f>IF(BA966&lt;1,-1)</f>
        <v>-1</v>
      </c>
      <c r="AV966" s="451">
        <v>0</v>
      </c>
      <c r="AW966" s="451">
        <v>0</v>
      </c>
      <c r="AX966" s="451">
        <v>0</v>
      </c>
      <c r="AY966" s="451">
        <v>0</v>
      </c>
      <c r="AZ966" s="451">
        <v>1</v>
      </c>
      <c r="BA966" s="451">
        <v>0</v>
      </c>
      <c r="BB966" s="451">
        <v>0</v>
      </c>
      <c r="BC966" s="451">
        <v>0</v>
      </c>
      <c r="BD966" s="454"/>
      <c r="BE966" s="473"/>
      <c r="BF966" s="473"/>
      <c r="BG966" s="473"/>
      <c r="BH966" s="473"/>
      <c r="BI966" s="473"/>
      <c r="BJ966" s="451">
        <v>1</v>
      </c>
      <c r="BK966" s="473"/>
      <c r="BL966" s="473"/>
      <c r="BM966" s="473"/>
      <c r="BN966" s="473"/>
      <c r="BO966" s="473"/>
      <c r="BP966" s="370"/>
      <c r="BQ966" s="370"/>
      <c r="BR966" s="370"/>
      <c r="BS966" s="370"/>
      <c r="BT966" s="370"/>
      <c r="BU966" s="370"/>
      <c r="BV966" s="370"/>
      <c r="BW966" s="370"/>
      <c r="BX966" s="370"/>
      <c r="BY966" s="370"/>
      <c r="BZ966" s="370"/>
      <c r="CA966" s="370"/>
      <c r="CB966" s="370"/>
      <c r="CC966" s="370"/>
      <c r="CD966" s="370"/>
      <c r="CE966" s="370"/>
      <c r="CF966" s="370"/>
      <c r="CG966" s="370"/>
      <c r="CH966" s="370"/>
      <c r="CI966" s="370"/>
      <c r="CJ966" s="370"/>
      <c r="CK966" s="370"/>
      <c r="CL966" s="370"/>
      <c r="CM966" s="370"/>
      <c r="CN966" s="370"/>
      <c r="CO966" s="370"/>
      <c r="CP966" s="370"/>
      <c r="CQ966" s="370"/>
      <c r="CR966" s="370"/>
      <c r="CS966" s="370"/>
      <c r="CT966" s="370"/>
      <c r="CU966" s="370"/>
      <c r="CV966" s="370"/>
      <c r="CW966" s="370"/>
      <c r="CX966" s="370"/>
      <c r="CY966" s="370"/>
      <c r="CZ966" s="370"/>
      <c r="DA966" s="370"/>
      <c r="DB966" s="370"/>
      <c r="DC966" s="370"/>
      <c r="DD966" s="370"/>
      <c r="DE966" s="370"/>
      <c r="DF966" s="370"/>
      <c r="DG966" s="370"/>
      <c r="DH966" s="370"/>
      <c r="DI966" s="370"/>
      <c r="DJ966" s="370"/>
      <c r="DK966" s="370"/>
      <c r="DL966" s="370"/>
      <c r="DM966" s="370"/>
      <c r="DN966" s="370"/>
      <c r="DO966" s="370"/>
      <c r="DP966" s="370"/>
      <c r="DQ966" s="370"/>
      <c r="DR966" s="370"/>
      <c r="DS966" s="370"/>
      <c r="DT966" s="370"/>
      <c r="DU966" s="370"/>
      <c r="DV966" s="370"/>
      <c r="DW966" s="370"/>
      <c r="DX966" s="370"/>
      <c r="DY966" s="370"/>
      <c r="DZ966" s="370"/>
      <c r="EA966" s="370"/>
      <c r="EB966" s="370"/>
      <c r="EC966" s="370"/>
      <c r="ED966" s="370"/>
      <c r="EE966" s="370"/>
      <c r="EF966" s="370"/>
      <c r="EG966" s="370"/>
      <c r="EH966" s="370"/>
      <c r="EI966" s="370"/>
      <c r="EJ966" s="370"/>
      <c r="EK966" s="370"/>
      <c r="EL966" s="370"/>
      <c r="EM966" s="370"/>
      <c r="EN966" s="370"/>
      <c r="EO966" s="370"/>
      <c r="EP966" s="370"/>
      <c r="EQ966" s="370"/>
      <c r="ER966" s="370"/>
      <c r="ES966" s="370"/>
      <c r="ET966" s="370"/>
      <c r="EU966" s="370"/>
      <c r="EV966" s="370"/>
      <c r="EW966" s="370"/>
      <c r="EX966" s="370"/>
      <c r="EY966" s="370"/>
      <c r="EZ966" s="370"/>
      <c r="FA966" s="370"/>
      <c r="FB966" s="370"/>
      <c r="FC966" s="370"/>
      <c r="FD966" s="370"/>
      <c r="FE966" s="370"/>
      <c r="FF966" s="370"/>
      <c r="FG966" s="370"/>
      <c r="FH966" s="370"/>
      <c r="FI966" s="370"/>
      <c r="FJ966" s="370"/>
      <c r="FK966" s="370"/>
      <c r="FL966" s="370"/>
      <c r="FM966" s="370"/>
      <c r="FN966" s="370"/>
      <c r="FO966" s="370"/>
      <c r="FP966" s="370"/>
      <c r="FQ966" s="370"/>
      <c r="FR966" s="370"/>
      <c r="FS966" s="370"/>
      <c r="FT966" s="370"/>
      <c r="FU966" s="370"/>
      <c r="FV966" s="370"/>
      <c r="FW966" s="370"/>
      <c r="FX966" s="370"/>
      <c r="FY966" s="370"/>
      <c r="FZ966" s="370"/>
      <c r="GA966" s="370"/>
      <c r="GB966" s="370"/>
      <c r="GC966" s="370"/>
      <c r="GD966" s="370"/>
      <c r="GE966" s="370"/>
      <c r="GF966" s="370"/>
      <c r="GG966" s="370"/>
      <c r="GH966" s="370"/>
      <c r="GI966" s="370"/>
      <c r="GJ966" s="370"/>
      <c r="GK966" s="370"/>
      <c r="GL966" s="370"/>
      <c r="GM966" s="370"/>
      <c r="GN966" s="370"/>
      <c r="GO966" s="370"/>
      <c r="GP966" s="370"/>
      <c r="GQ966" s="370"/>
      <c r="GR966" s="370"/>
      <c r="GS966" s="370"/>
      <c r="GT966" s="370"/>
      <c r="GU966" s="370"/>
      <c r="GV966" s="370"/>
      <c r="GW966" s="370"/>
      <c r="GX966" s="370"/>
      <c r="GY966" s="370"/>
      <c r="GZ966" s="370"/>
      <c r="HA966" s="370"/>
      <c r="HB966" s="370"/>
      <c r="HC966" s="370"/>
      <c r="HD966" s="370"/>
      <c r="HE966" s="370"/>
      <c r="HF966" s="370"/>
      <c r="HG966" s="370"/>
      <c r="HH966" s="370"/>
      <c r="HI966" s="370"/>
      <c r="HJ966" s="370"/>
      <c r="HK966" s="370"/>
      <c r="HL966" s="370"/>
      <c r="HM966" s="370"/>
      <c r="HN966" s="370"/>
      <c r="HO966" s="370"/>
      <c r="HP966" s="370"/>
      <c r="HQ966" s="370"/>
      <c r="HR966" s="370"/>
      <c r="HS966" s="370"/>
      <c r="HT966" s="370"/>
      <c r="HU966" s="370"/>
      <c r="HV966" s="370"/>
      <c r="HW966" s="370"/>
      <c r="HX966" s="370"/>
      <c r="HY966" s="370"/>
      <c r="HZ966" s="370"/>
      <c r="IA966" s="370"/>
      <c r="IB966" s="370"/>
      <c r="IC966" s="370"/>
      <c r="ID966" s="370"/>
      <c r="IE966" s="370"/>
      <c r="IF966" s="370"/>
      <c r="IG966" s="370"/>
      <c r="IH966" s="370"/>
      <c r="II966" s="370"/>
      <c r="IJ966" s="370"/>
      <c r="IK966" s="370"/>
      <c r="IL966" s="370"/>
      <c r="IM966" s="370"/>
      <c r="IN966" s="370"/>
      <c r="IO966" s="370"/>
      <c r="IP966" s="370"/>
      <c r="IQ966" s="370"/>
      <c r="IR966" s="370"/>
      <c r="IS966" s="370"/>
      <c r="IT966" s="370"/>
      <c r="IU966" s="370"/>
      <c r="IV966" s="370"/>
    </row>
    <row r="967" spans="1:256" ht="80" hidden="1" x14ac:dyDescent="0.2">
      <c r="A967" s="543" t="s">
        <v>248</v>
      </c>
      <c r="B967" s="550"/>
      <c r="C967" s="557" t="s">
        <v>458</v>
      </c>
      <c r="D967" s="566" t="s">
        <v>117</v>
      </c>
      <c r="E967" s="565" t="s">
        <v>92</v>
      </c>
      <c r="F967" s="32">
        <v>1</v>
      </c>
      <c r="G967" s="572">
        <v>0</v>
      </c>
      <c r="H967" s="572">
        <v>0</v>
      </c>
      <c r="I967" s="579"/>
      <c r="J967" s="584" t="s">
        <v>451</v>
      </c>
      <c r="K967" s="593" t="s">
        <v>146</v>
      </c>
      <c r="L967" s="566" t="s">
        <v>438</v>
      </c>
      <c r="M967" s="609" t="s">
        <v>452</v>
      </c>
      <c r="N967" s="450">
        <f t="shared" si="299"/>
        <v>2008</v>
      </c>
      <c r="O967" s="617">
        <v>39662</v>
      </c>
      <c r="P967" s="617">
        <v>39662</v>
      </c>
      <c r="Q967" s="609" t="s">
        <v>75</v>
      </c>
      <c r="R967" s="609" t="s">
        <v>75</v>
      </c>
      <c r="S967" s="609" t="s">
        <v>75</v>
      </c>
      <c r="T967" s="609" t="s">
        <v>75</v>
      </c>
      <c r="U967" s="609" t="s">
        <v>75</v>
      </c>
      <c r="V967" s="32">
        <v>1</v>
      </c>
      <c r="W967" s="19">
        <f t="shared" si="296"/>
        <v>0</v>
      </c>
      <c r="X967" s="19">
        <f t="shared" si="297"/>
        <v>0</v>
      </c>
      <c r="Y967" s="19">
        <f t="shared" si="298"/>
        <v>0</v>
      </c>
      <c r="Z967" s="31" t="s">
        <v>75</v>
      </c>
      <c r="AA967" s="31" t="s">
        <v>75</v>
      </c>
      <c r="AB967" s="572">
        <v>0</v>
      </c>
      <c r="AC967" s="572">
        <v>0</v>
      </c>
      <c r="AD967" s="572">
        <v>0</v>
      </c>
      <c r="AE967" s="572">
        <v>1</v>
      </c>
      <c r="AF967" s="572">
        <v>0</v>
      </c>
      <c r="AG967" s="577">
        <v>0</v>
      </c>
      <c r="AH967" s="572">
        <v>1</v>
      </c>
      <c r="AI967" s="577">
        <v>0</v>
      </c>
      <c r="AJ967" s="565" t="s">
        <v>120</v>
      </c>
      <c r="AK967" s="565" t="s">
        <v>97</v>
      </c>
      <c r="AL967" s="584" t="s">
        <v>440</v>
      </c>
      <c r="AM967" s="451">
        <f>IF(AND(AN967=1,AO967=1),3,IF(AND(AN967=1,OR(AO967=0,AO967=-1)),1,IF(AND(OR(AN967=0,AN967=-1),AO967=1),2,IF(AND(AN967=0,AN967=-1),OR(AO967=0,AO967=-1),4))))</f>
        <v>3</v>
      </c>
      <c r="AN967" s="572">
        <v>1</v>
      </c>
      <c r="AO967" s="572">
        <v>1</v>
      </c>
      <c r="AP967" s="572">
        <v>1</v>
      </c>
      <c r="AQ967" s="572">
        <v>1</v>
      </c>
      <c r="AR967" s="572">
        <v>1</v>
      </c>
      <c r="AS967" s="572">
        <v>0</v>
      </c>
      <c r="AT967" s="572">
        <v>0</v>
      </c>
      <c r="AU967" s="453">
        <f>IF(BA967&lt;1,-1)</f>
        <v>-1</v>
      </c>
      <c r="AV967" s="572">
        <v>0</v>
      </c>
      <c r="AW967" s="572">
        <v>0</v>
      </c>
      <c r="AX967" s="572">
        <v>0</v>
      </c>
      <c r="AY967" s="451">
        <v>0</v>
      </c>
      <c r="AZ967" s="451">
        <v>0</v>
      </c>
      <c r="BA967" s="572">
        <v>0</v>
      </c>
      <c r="BB967" s="451">
        <v>0</v>
      </c>
      <c r="BC967" s="572">
        <v>0</v>
      </c>
      <c r="BD967" s="454"/>
      <c r="BE967" s="579"/>
      <c r="BF967" s="579"/>
      <c r="BG967" s="579"/>
      <c r="BH967" s="566" t="s">
        <v>441</v>
      </c>
      <c r="BI967" s="566" t="s">
        <v>442</v>
      </c>
      <c r="BJ967" s="572">
        <v>1</v>
      </c>
      <c r="BK967" s="579"/>
      <c r="BL967" s="579"/>
      <c r="BM967" s="579"/>
      <c r="BN967" s="579"/>
      <c r="BO967" s="579"/>
      <c r="BP967" s="370"/>
      <c r="BQ967" s="370"/>
      <c r="BR967" s="370"/>
      <c r="BS967" s="370"/>
      <c r="BT967" s="370"/>
      <c r="BU967" s="370"/>
      <c r="BV967" s="370"/>
      <c r="BW967" s="370"/>
      <c r="BX967" s="370"/>
      <c r="BY967" s="370"/>
      <c r="BZ967" s="370"/>
      <c r="CA967" s="370"/>
      <c r="CB967" s="370"/>
      <c r="CC967" s="370"/>
      <c r="CD967" s="370"/>
      <c r="CE967" s="370"/>
      <c r="CF967" s="370"/>
      <c r="CG967" s="370"/>
      <c r="CH967" s="370"/>
      <c r="CI967" s="370"/>
      <c r="CJ967" s="370"/>
      <c r="CK967" s="370"/>
      <c r="CL967" s="370"/>
      <c r="CM967" s="370"/>
      <c r="CN967" s="370"/>
      <c r="CO967" s="370"/>
      <c r="CP967" s="370"/>
      <c r="CQ967" s="370"/>
      <c r="CR967" s="370"/>
      <c r="CS967" s="370"/>
      <c r="CT967" s="370"/>
      <c r="CU967" s="370"/>
      <c r="CV967" s="370"/>
      <c r="CW967" s="370"/>
      <c r="CX967" s="370"/>
      <c r="CY967" s="370"/>
      <c r="CZ967" s="370"/>
      <c r="DA967" s="370"/>
      <c r="DB967" s="370"/>
      <c r="DC967" s="370"/>
      <c r="DD967" s="370"/>
      <c r="DE967" s="370"/>
      <c r="DF967" s="370"/>
      <c r="DG967" s="370"/>
      <c r="DH967" s="370"/>
      <c r="DI967" s="370"/>
      <c r="DJ967" s="370"/>
      <c r="DK967" s="370"/>
      <c r="DL967" s="370"/>
      <c r="DM967" s="370"/>
      <c r="DN967" s="370"/>
      <c r="DO967" s="370"/>
      <c r="DP967" s="370"/>
      <c r="DQ967" s="370"/>
      <c r="DR967" s="370"/>
      <c r="DS967" s="370"/>
      <c r="DT967" s="370"/>
      <c r="DU967" s="370"/>
      <c r="DV967" s="370"/>
      <c r="DW967" s="370"/>
      <c r="DX967" s="370"/>
      <c r="DY967" s="370"/>
      <c r="DZ967" s="370"/>
      <c r="EA967" s="370"/>
      <c r="EB967" s="370"/>
      <c r="EC967" s="370"/>
      <c r="ED967" s="370"/>
      <c r="EE967" s="370"/>
      <c r="EF967" s="370"/>
      <c r="EG967" s="370"/>
      <c r="EH967" s="370"/>
      <c r="EI967" s="370"/>
      <c r="EJ967" s="370"/>
      <c r="EK967" s="370"/>
      <c r="EL967" s="370"/>
      <c r="EM967" s="370"/>
      <c r="EN967" s="370"/>
      <c r="EO967" s="370"/>
      <c r="EP967" s="370"/>
      <c r="EQ967" s="370"/>
      <c r="ER967" s="370"/>
      <c r="ES967" s="370"/>
      <c r="ET967" s="370"/>
      <c r="EU967" s="370"/>
      <c r="EV967" s="370"/>
      <c r="EW967" s="370"/>
      <c r="EX967" s="370"/>
      <c r="EY967" s="370"/>
      <c r="EZ967" s="370"/>
      <c r="FA967" s="370"/>
      <c r="FB967" s="370"/>
      <c r="FC967" s="370"/>
      <c r="FD967" s="370"/>
      <c r="FE967" s="370"/>
      <c r="FF967" s="370"/>
      <c r="FG967" s="370"/>
      <c r="FH967" s="370"/>
      <c r="FI967" s="370"/>
      <c r="FJ967" s="370"/>
      <c r="FK967" s="370"/>
      <c r="FL967" s="370"/>
      <c r="FM967" s="370"/>
      <c r="FN967" s="370"/>
      <c r="FO967" s="370"/>
      <c r="FP967" s="370"/>
      <c r="FQ967" s="370"/>
      <c r="FR967" s="370"/>
      <c r="FS967" s="370"/>
      <c r="FT967" s="370"/>
      <c r="FU967" s="370"/>
      <c r="FV967" s="370"/>
      <c r="FW967" s="370"/>
      <c r="FX967" s="370"/>
      <c r="FY967" s="370"/>
      <c r="FZ967" s="370"/>
      <c r="GA967" s="370"/>
      <c r="GB967" s="370"/>
      <c r="GC967" s="370"/>
      <c r="GD967" s="370"/>
      <c r="GE967" s="370"/>
      <c r="GF967" s="370"/>
      <c r="GG967" s="370"/>
      <c r="GH967" s="370"/>
      <c r="GI967" s="370"/>
      <c r="GJ967" s="370"/>
      <c r="GK967" s="370"/>
      <c r="GL967" s="370"/>
      <c r="GM967" s="370"/>
      <c r="GN967" s="370"/>
      <c r="GO967" s="370"/>
      <c r="GP967" s="370"/>
      <c r="GQ967" s="370"/>
      <c r="GR967" s="370"/>
      <c r="GS967" s="370"/>
      <c r="GT967" s="370"/>
      <c r="GU967" s="370"/>
      <c r="GV967" s="370"/>
      <c r="GW967" s="370"/>
      <c r="GX967" s="370"/>
      <c r="GY967" s="370"/>
      <c r="GZ967" s="370"/>
      <c r="HA967" s="370"/>
      <c r="HB967" s="370"/>
      <c r="HC967" s="370"/>
      <c r="HD967" s="370"/>
      <c r="HE967" s="370"/>
      <c r="HF967" s="370"/>
      <c r="HG967" s="370"/>
      <c r="HH967" s="370"/>
      <c r="HI967" s="370"/>
      <c r="HJ967" s="370"/>
      <c r="HK967" s="370"/>
      <c r="HL967" s="370"/>
      <c r="HM967" s="370"/>
      <c r="HN967" s="370"/>
      <c r="HO967" s="370"/>
      <c r="HP967" s="370"/>
      <c r="HQ967" s="370"/>
      <c r="HR967" s="370"/>
      <c r="HS967" s="370"/>
      <c r="HT967" s="370"/>
      <c r="HU967" s="370"/>
      <c r="HV967" s="370"/>
      <c r="HW967" s="370"/>
      <c r="HX967" s="370"/>
      <c r="HY967" s="370"/>
      <c r="HZ967" s="370"/>
      <c r="IA967" s="370"/>
      <c r="IB967" s="370"/>
      <c r="IC967" s="370"/>
      <c r="ID967" s="370"/>
      <c r="IE967" s="370"/>
      <c r="IF967" s="370"/>
      <c r="IG967" s="370"/>
      <c r="IH967" s="370"/>
      <c r="II967" s="370"/>
      <c r="IJ967" s="370"/>
      <c r="IK967" s="370"/>
      <c r="IL967" s="370"/>
      <c r="IM967" s="370"/>
      <c r="IN967" s="370"/>
      <c r="IO967" s="370"/>
      <c r="IP967" s="370"/>
      <c r="IQ967" s="370"/>
      <c r="IR967" s="370"/>
      <c r="IS967" s="370"/>
      <c r="IT967" s="370"/>
      <c r="IU967" s="370"/>
      <c r="IV967" s="370"/>
    </row>
    <row r="968" spans="1:256" ht="272" hidden="1" x14ac:dyDescent="0.2">
      <c r="A968" s="399" t="s">
        <v>151</v>
      </c>
      <c r="B968" s="399" t="s">
        <v>197</v>
      </c>
      <c r="C968" s="515" t="s">
        <v>3588</v>
      </c>
      <c r="D968" s="399" t="s">
        <v>852</v>
      </c>
      <c r="E968" s="459" t="s">
        <v>302</v>
      </c>
      <c r="F968" s="19">
        <v>1</v>
      </c>
      <c r="G968" s="451">
        <v>1</v>
      </c>
      <c r="H968" s="451">
        <v>1</v>
      </c>
      <c r="I968" s="473"/>
      <c r="J968" s="479"/>
      <c r="K968" s="479"/>
      <c r="L968" s="464" t="s">
        <v>1032</v>
      </c>
      <c r="M968" s="473"/>
      <c r="N968" s="451">
        <f t="shared" si="299"/>
        <v>2016</v>
      </c>
      <c r="O968" s="622">
        <v>42548</v>
      </c>
      <c r="P968" s="399" t="s">
        <v>75</v>
      </c>
      <c r="Q968" s="399" t="s">
        <v>75</v>
      </c>
      <c r="R968" s="399" t="s">
        <v>75</v>
      </c>
      <c r="S968" s="399" t="s">
        <v>75</v>
      </c>
      <c r="T968" s="399" t="s">
        <v>75</v>
      </c>
      <c r="U968" s="399" t="s">
        <v>75</v>
      </c>
      <c r="V968" s="19">
        <v>1</v>
      </c>
      <c r="W968" s="19">
        <f t="shared" si="296"/>
        <v>0</v>
      </c>
      <c r="X968" s="19">
        <f t="shared" si="297"/>
        <v>0</v>
      </c>
      <c r="Y968" s="19">
        <f t="shared" si="298"/>
        <v>0</v>
      </c>
      <c r="Z968" s="19">
        <v>-1</v>
      </c>
      <c r="AA968" s="19">
        <v>-2</v>
      </c>
      <c r="AB968" s="451">
        <v>0</v>
      </c>
      <c r="AC968" s="451">
        <v>0</v>
      </c>
      <c r="AD968" s="451">
        <v>1</v>
      </c>
      <c r="AE968" s="451">
        <v>1</v>
      </c>
      <c r="AF968" s="451">
        <v>0</v>
      </c>
      <c r="AG968" s="478">
        <v>0</v>
      </c>
      <c r="AH968" s="451">
        <v>1</v>
      </c>
      <c r="AI968" s="478">
        <v>0</v>
      </c>
      <c r="AJ968" s="459" t="s">
        <v>134</v>
      </c>
      <c r="AK968" s="459" t="s">
        <v>77</v>
      </c>
      <c r="AL968" s="464" t="s">
        <v>1033</v>
      </c>
      <c r="AM968" s="451">
        <v>8</v>
      </c>
      <c r="AN968" s="451">
        <v>0</v>
      </c>
      <c r="AO968" s="451">
        <v>1</v>
      </c>
      <c r="AP968" s="451">
        <v>0</v>
      </c>
      <c r="AQ968" s="451">
        <v>1</v>
      </c>
      <c r="AR968" s="451">
        <v>1</v>
      </c>
      <c r="AS968" s="451">
        <v>-1</v>
      </c>
      <c r="AT968" s="451">
        <v>0</v>
      </c>
      <c r="AU968" s="453">
        <f>IF(BA968&lt;1,-1)</f>
        <v>-1</v>
      </c>
      <c r="AV968" s="451">
        <v>0</v>
      </c>
      <c r="AW968" s="451">
        <v>0</v>
      </c>
      <c r="AX968" s="451">
        <v>0</v>
      </c>
      <c r="AY968" s="451">
        <v>0</v>
      </c>
      <c r="AZ968" s="451">
        <v>0</v>
      </c>
      <c r="BA968" s="451">
        <v>0</v>
      </c>
      <c r="BB968" s="451">
        <v>0</v>
      </c>
      <c r="BC968" s="451">
        <v>0</v>
      </c>
      <c r="BD968" s="454"/>
      <c r="BE968" s="473"/>
      <c r="BF968" s="473"/>
      <c r="BG968" s="473"/>
      <c r="BH968" s="473"/>
      <c r="BI968" s="473"/>
      <c r="BJ968" s="451">
        <v>1</v>
      </c>
      <c r="BK968" s="473"/>
      <c r="BL968" s="473"/>
      <c r="BM968" s="473"/>
      <c r="BN968" s="473"/>
      <c r="BO968" s="473"/>
      <c r="BP968" s="370"/>
      <c r="BQ968" s="370"/>
      <c r="BR968" s="370"/>
      <c r="BS968" s="370"/>
      <c r="BT968" s="370"/>
      <c r="BU968" s="370"/>
      <c r="BV968" s="370"/>
      <c r="BW968" s="370"/>
      <c r="BX968" s="370"/>
      <c r="BY968" s="370"/>
      <c r="BZ968" s="370"/>
      <c r="CA968" s="370"/>
      <c r="CB968" s="370"/>
      <c r="CC968" s="370"/>
      <c r="CD968" s="370"/>
      <c r="CE968" s="370"/>
      <c r="CF968" s="370"/>
      <c r="CG968" s="370"/>
      <c r="CH968" s="370"/>
      <c r="CI968" s="370"/>
      <c r="CJ968" s="370"/>
      <c r="CK968" s="370"/>
      <c r="CL968" s="370"/>
      <c r="CM968" s="370"/>
      <c r="CN968" s="370"/>
      <c r="CO968" s="370"/>
      <c r="CP968" s="370"/>
      <c r="CQ968" s="370"/>
      <c r="CR968" s="370"/>
      <c r="CS968" s="370"/>
      <c r="CT968" s="370"/>
      <c r="CU968" s="370"/>
      <c r="CV968" s="370"/>
      <c r="CW968" s="370"/>
      <c r="CX968" s="370"/>
      <c r="CY968" s="370"/>
      <c r="CZ968" s="370"/>
      <c r="DA968" s="370"/>
      <c r="DB968" s="370"/>
      <c r="DC968" s="370"/>
      <c r="DD968" s="370"/>
      <c r="DE968" s="370"/>
      <c r="DF968" s="370"/>
      <c r="DG968" s="370"/>
      <c r="DH968" s="370"/>
      <c r="DI968" s="370"/>
      <c r="DJ968" s="370"/>
      <c r="DK968" s="370"/>
      <c r="DL968" s="370"/>
      <c r="DM968" s="370"/>
      <c r="DN968" s="370"/>
      <c r="DO968" s="370"/>
      <c r="DP968" s="370"/>
      <c r="DQ968" s="370"/>
      <c r="DR968" s="370"/>
      <c r="DS968" s="370"/>
      <c r="DT968" s="370"/>
      <c r="DU968" s="370"/>
      <c r="DV968" s="370"/>
      <c r="DW968" s="370"/>
      <c r="DX968" s="370"/>
      <c r="DY968" s="370"/>
      <c r="DZ968" s="370"/>
      <c r="EA968" s="370"/>
      <c r="EB968" s="370"/>
      <c r="EC968" s="370"/>
      <c r="ED968" s="370"/>
      <c r="EE968" s="370"/>
      <c r="EF968" s="370"/>
      <c r="EG968" s="370"/>
      <c r="EH968" s="370"/>
      <c r="EI968" s="370"/>
      <c r="EJ968" s="370"/>
      <c r="EK968" s="370"/>
      <c r="EL968" s="370"/>
      <c r="EM968" s="370"/>
      <c r="EN968" s="370"/>
      <c r="EO968" s="370"/>
      <c r="EP968" s="370"/>
      <c r="EQ968" s="370"/>
      <c r="ER968" s="370"/>
      <c r="ES968" s="370"/>
      <c r="ET968" s="370"/>
      <c r="EU968" s="370"/>
      <c r="EV968" s="370"/>
      <c r="EW968" s="370"/>
      <c r="EX968" s="370"/>
      <c r="EY968" s="370"/>
      <c r="EZ968" s="370"/>
      <c r="FA968" s="370"/>
      <c r="FB968" s="370"/>
      <c r="FC968" s="370"/>
      <c r="FD968" s="370"/>
      <c r="FE968" s="370"/>
      <c r="FF968" s="370"/>
      <c r="FG968" s="370"/>
      <c r="FH968" s="370"/>
      <c r="FI968" s="370"/>
      <c r="FJ968" s="370"/>
      <c r="FK968" s="370"/>
      <c r="FL968" s="370"/>
      <c r="FM968" s="370"/>
      <c r="FN968" s="370"/>
      <c r="FO968" s="370"/>
      <c r="FP968" s="370"/>
      <c r="FQ968" s="370"/>
      <c r="FR968" s="370"/>
      <c r="FS968" s="370"/>
      <c r="FT968" s="370"/>
      <c r="FU968" s="370"/>
      <c r="FV968" s="370"/>
      <c r="FW968" s="370"/>
      <c r="FX968" s="370"/>
      <c r="FY968" s="370"/>
      <c r="FZ968" s="370"/>
      <c r="GA968" s="370"/>
      <c r="GB968" s="370"/>
      <c r="GC968" s="370"/>
      <c r="GD968" s="370"/>
      <c r="GE968" s="370"/>
      <c r="GF968" s="370"/>
      <c r="GG968" s="370"/>
      <c r="GH968" s="370"/>
      <c r="GI968" s="370"/>
      <c r="GJ968" s="370"/>
      <c r="GK968" s="370"/>
      <c r="GL968" s="370"/>
      <c r="GM968" s="370"/>
      <c r="GN968" s="370"/>
      <c r="GO968" s="370"/>
      <c r="GP968" s="370"/>
      <c r="GQ968" s="370"/>
      <c r="GR968" s="370"/>
      <c r="GS968" s="370"/>
      <c r="GT968" s="370"/>
      <c r="GU968" s="370"/>
      <c r="GV968" s="370"/>
      <c r="GW968" s="370"/>
      <c r="GX968" s="370"/>
      <c r="GY968" s="370"/>
      <c r="GZ968" s="370"/>
      <c r="HA968" s="370"/>
      <c r="HB968" s="370"/>
      <c r="HC968" s="370"/>
      <c r="HD968" s="370"/>
      <c r="HE968" s="370"/>
      <c r="HF968" s="370"/>
      <c r="HG968" s="370"/>
      <c r="HH968" s="370"/>
      <c r="HI968" s="370"/>
      <c r="HJ968" s="370"/>
      <c r="HK968" s="370"/>
      <c r="HL968" s="370"/>
      <c r="HM968" s="370"/>
      <c r="HN968" s="370"/>
      <c r="HO968" s="370"/>
      <c r="HP968" s="370"/>
      <c r="HQ968" s="370"/>
      <c r="HR968" s="370"/>
      <c r="HS968" s="370"/>
      <c r="HT968" s="370"/>
      <c r="HU968" s="370"/>
      <c r="HV968" s="370"/>
      <c r="HW968" s="370"/>
      <c r="HX968" s="370"/>
      <c r="HY968" s="370"/>
      <c r="HZ968" s="370"/>
      <c r="IA968" s="370"/>
      <c r="IB968" s="370"/>
      <c r="IC968" s="370"/>
      <c r="ID968" s="370"/>
      <c r="IE968" s="370"/>
      <c r="IF968" s="370"/>
      <c r="IG968" s="370"/>
      <c r="IH968" s="370"/>
      <c r="II968" s="370"/>
      <c r="IJ968" s="370"/>
      <c r="IK968" s="370"/>
      <c r="IL968" s="370"/>
      <c r="IM968" s="370"/>
      <c r="IN968" s="370"/>
      <c r="IO968" s="370"/>
      <c r="IP968" s="370"/>
      <c r="IQ968" s="370"/>
      <c r="IR968" s="370"/>
      <c r="IS968" s="370"/>
      <c r="IT968" s="370"/>
      <c r="IU968" s="370"/>
      <c r="IV968" s="370"/>
    </row>
    <row r="969" spans="1:256" ht="80" hidden="1" x14ac:dyDescent="0.2">
      <c r="A969" s="399" t="s">
        <v>740</v>
      </c>
      <c r="B969" s="473"/>
      <c r="C969" s="464" t="s">
        <v>2682</v>
      </c>
      <c r="D969" s="399" t="s">
        <v>124</v>
      </c>
      <c r="E969" s="459" t="s">
        <v>137</v>
      </c>
      <c r="F969" s="19">
        <v>1</v>
      </c>
      <c r="G969" s="451">
        <v>0</v>
      </c>
      <c r="H969" s="451">
        <v>0</v>
      </c>
      <c r="I969" s="473"/>
      <c r="J969" s="464" t="s">
        <v>1077</v>
      </c>
      <c r="K969" s="481" t="s">
        <v>1089</v>
      </c>
      <c r="L969" s="464" t="s">
        <v>2683</v>
      </c>
      <c r="M969" s="475" t="s">
        <v>75</v>
      </c>
      <c r="N969" s="450">
        <f t="shared" si="299"/>
        <v>1988</v>
      </c>
      <c r="O969" s="483">
        <v>32174</v>
      </c>
      <c r="P969" s="475" t="s">
        <v>75</v>
      </c>
      <c r="Q969" s="475" t="s">
        <v>75</v>
      </c>
      <c r="R969" s="475" t="s">
        <v>75</v>
      </c>
      <c r="S969" s="475" t="s">
        <v>75</v>
      </c>
      <c r="T969" s="475" t="s">
        <v>75</v>
      </c>
      <c r="U969" s="475" t="s">
        <v>75</v>
      </c>
      <c r="V969" s="19">
        <v>1</v>
      </c>
      <c r="W969" s="19">
        <f t="shared" si="296"/>
        <v>0</v>
      </c>
      <c r="X969" s="19">
        <f t="shared" si="297"/>
        <v>0</v>
      </c>
      <c r="Y969" s="19">
        <f t="shared" si="298"/>
        <v>0</v>
      </c>
      <c r="Z969" s="19">
        <v>-1</v>
      </c>
      <c r="AA969" s="19">
        <v>-2</v>
      </c>
      <c r="AB969" s="451">
        <v>0</v>
      </c>
      <c r="AC969" s="451">
        <v>0</v>
      </c>
      <c r="AD969" s="451">
        <v>1</v>
      </c>
      <c r="AE969" s="451">
        <v>0</v>
      </c>
      <c r="AF969" s="451">
        <v>0</v>
      </c>
      <c r="AG969" s="478">
        <v>0</v>
      </c>
      <c r="AH969" s="453">
        <v>1</v>
      </c>
      <c r="AI969" s="628">
        <v>0</v>
      </c>
      <c r="AJ969" s="459" t="s">
        <v>128</v>
      </c>
      <c r="AK969" s="459" t="s">
        <v>139</v>
      </c>
      <c r="AL969" s="464" t="s">
        <v>2642</v>
      </c>
      <c r="AM969" s="451">
        <f>IF(AND(AN969=1,AO969=1),3,IF(AND(AN969=1,OR(AO969=0,AO969=-1)),1,IF(AND(OR(AN969=0,AN969=-1),AO969=1),2,IF(AND(AN969=0,AN969=-1),OR(AO969=0,AO969=-1),4))))</f>
        <v>3</v>
      </c>
      <c r="AN969" s="451">
        <v>1</v>
      </c>
      <c r="AO969" s="451">
        <v>1</v>
      </c>
      <c r="AP969" s="451">
        <v>0</v>
      </c>
      <c r="AQ969" s="451">
        <v>-1</v>
      </c>
      <c r="AR969" s="451">
        <v>-1</v>
      </c>
      <c r="AS969" s="451">
        <v>0</v>
      </c>
      <c r="AT969" s="451">
        <v>-2</v>
      </c>
      <c r="AU969" s="453">
        <v>-3</v>
      </c>
      <c r="AV969" s="451">
        <v>0</v>
      </c>
      <c r="AW969" s="451">
        <v>0</v>
      </c>
      <c r="AX969" s="451">
        <v>0</v>
      </c>
      <c r="AY969" s="451">
        <v>0</v>
      </c>
      <c r="AZ969" s="451">
        <v>1</v>
      </c>
      <c r="BA969" s="451">
        <v>1</v>
      </c>
      <c r="BB969" s="451">
        <v>-1</v>
      </c>
      <c r="BC969" s="451">
        <v>1</v>
      </c>
      <c r="BD969" s="454"/>
      <c r="BE969" s="473"/>
      <c r="BF969" s="473"/>
      <c r="BG969" s="473"/>
      <c r="BH969" s="473"/>
      <c r="BI969" s="473"/>
      <c r="BJ969" s="451">
        <v>-1</v>
      </c>
      <c r="BK969" s="473"/>
      <c r="BL969" s="473"/>
      <c r="BM969" s="473"/>
      <c r="BN969" s="473"/>
      <c r="BO969" s="473"/>
      <c r="BP969" s="370"/>
      <c r="BQ969" s="370"/>
      <c r="BR969" s="370"/>
      <c r="BS969" s="370"/>
      <c r="BT969" s="370"/>
      <c r="BU969" s="370"/>
      <c r="BV969" s="370"/>
      <c r="BW969" s="370"/>
      <c r="BX969" s="370"/>
      <c r="BY969" s="370"/>
      <c r="BZ969" s="370"/>
      <c r="CA969" s="370"/>
      <c r="CB969" s="370"/>
      <c r="CC969" s="370"/>
      <c r="CD969" s="370"/>
      <c r="CE969" s="370"/>
      <c r="CF969" s="370"/>
      <c r="CG969" s="370"/>
      <c r="CH969" s="370"/>
      <c r="CI969" s="370"/>
      <c r="CJ969" s="370"/>
      <c r="CK969" s="370"/>
      <c r="CL969" s="370"/>
      <c r="CM969" s="370"/>
      <c r="CN969" s="370"/>
      <c r="CO969" s="370"/>
      <c r="CP969" s="370"/>
      <c r="CQ969" s="370"/>
      <c r="CR969" s="370"/>
      <c r="CS969" s="370"/>
      <c r="CT969" s="370"/>
      <c r="CU969" s="370"/>
      <c r="CV969" s="370"/>
      <c r="CW969" s="370"/>
      <c r="CX969" s="370"/>
      <c r="CY969" s="370"/>
      <c r="CZ969" s="370"/>
      <c r="DA969" s="370"/>
      <c r="DB969" s="370"/>
      <c r="DC969" s="370"/>
      <c r="DD969" s="370"/>
      <c r="DE969" s="370"/>
      <c r="DF969" s="370"/>
      <c r="DG969" s="370"/>
      <c r="DH969" s="370"/>
      <c r="DI969" s="370"/>
      <c r="DJ969" s="370"/>
      <c r="DK969" s="370"/>
      <c r="DL969" s="370"/>
      <c r="DM969" s="370"/>
      <c r="DN969" s="370"/>
      <c r="DO969" s="370"/>
      <c r="DP969" s="370"/>
      <c r="DQ969" s="370"/>
      <c r="DR969" s="370"/>
      <c r="DS969" s="370"/>
      <c r="DT969" s="370"/>
      <c r="DU969" s="370"/>
      <c r="DV969" s="370"/>
      <c r="DW969" s="370"/>
      <c r="DX969" s="370"/>
      <c r="DY969" s="370"/>
      <c r="DZ969" s="370"/>
      <c r="EA969" s="370"/>
      <c r="EB969" s="370"/>
      <c r="EC969" s="370"/>
      <c r="ED969" s="370"/>
      <c r="EE969" s="370"/>
      <c r="EF969" s="370"/>
      <c r="EG969" s="370"/>
      <c r="EH969" s="370"/>
      <c r="EI969" s="370"/>
      <c r="EJ969" s="370"/>
      <c r="EK969" s="370"/>
      <c r="EL969" s="370"/>
      <c r="EM969" s="370"/>
      <c r="EN969" s="370"/>
      <c r="EO969" s="370"/>
      <c r="EP969" s="370"/>
      <c r="EQ969" s="370"/>
      <c r="ER969" s="370"/>
      <c r="ES969" s="370"/>
      <c r="ET969" s="370"/>
      <c r="EU969" s="370"/>
      <c r="EV969" s="370"/>
      <c r="EW969" s="370"/>
      <c r="EX969" s="370"/>
      <c r="EY969" s="370"/>
      <c r="EZ969" s="370"/>
      <c r="FA969" s="370"/>
      <c r="FB969" s="370"/>
      <c r="FC969" s="370"/>
      <c r="FD969" s="370"/>
      <c r="FE969" s="370"/>
      <c r="FF969" s="370"/>
      <c r="FG969" s="370"/>
      <c r="FH969" s="370"/>
      <c r="FI969" s="370"/>
      <c r="FJ969" s="370"/>
      <c r="FK969" s="370"/>
      <c r="FL969" s="370"/>
      <c r="FM969" s="370"/>
      <c r="FN969" s="370"/>
      <c r="FO969" s="370"/>
      <c r="FP969" s="370"/>
      <c r="FQ969" s="370"/>
      <c r="FR969" s="370"/>
      <c r="FS969" s="370"/>
      <c r="FT969" s="370"/>
      <c r="FU969" s="370"/>
      <c r="FV969" s="370"/>
      <c r="FW969" s="370"/>
      <c r="FX969" s="370"/>
      <c r="FY969" s="370"/>
      <c r="FZ969" s="370"/>
      <c r="GA969" s="370"/>
      <c r="GB969" s="370"/>
      <c r="GC969" s="370"/>
      <c r="GD969" s="370"/>
      <c r="GE969" s="370"/>
      <c r="GF969" s="370"/>
      <c r="GG969" s="370"/>
      <c r="GH969" s="370"/>
      <c r="GI969" s="370"/>
      <c r="GJ969" s="370"/>
      <c r="GK969" s="370"/>
      <c r="GL969" s="370"/>
      <c r="GM969" s="370"/>
      <c r="GN969" s="370"/>
      <c r="GO969" s="370"/>
      <c r="GP969" s="370"/>
      <c r="GQ969" s="370"/>
      <c r="GR969" s="370"/>
      <c r="GS969" s="370"/>
      <c r="GT969" s="370"/>
      <c r="GU969" s="370"/>
      <c r="GV969" s="370"/>
      <c r="GW969" s="370"/>
      <c r="GX969" s="370"/>
      <c r="GY969" s="370"/>
      <c r="GZ969" s="370"/>
      <c r="HA969" s="370"/>
      <c r="HB969" s="370"/>
      <c r="HC969" s="370"/>
      <c r="HD969" s="370"/>
      <c r="HE969" s="370"/>
      <c r="HF969" s="370"/>
      <c r="HG969" s="370"/>
      <c r="HH969" s="370"/>
      <c r="HI969" s="370"/>
      <c r="HJ969" s="370"/>
      <c r="HK969" s="370"/>
      <c r="HL969" s="370"/>
      <c r="HM969" s="370"/>
      <c r="HN969" s="370"/>
      <c r="HO969" s="370"/>
      <c r="HP969" s="370"/>
      <c r="HQ969" s="370"/>
      <c r="HR969" s="370"/>
      <c r="HS969" s="370"/>
      <c r="HT969" s="370"/>
      <c r="HU969" s="370"/>
      <c r="HV969" s="370"/>
      <c r="HW969" s="370"/>
      <c r="HX969" s="370"/>
      <c r="HY969" s="370"/>
      <c r="HZ969" s="370"/>
      <c r="IA969" s="370"/>
      <c r="IB969" s="370"/>
      <c r="IC969" s="370"/>
      <c r="ID969" s="370"/>
      <c r="IE969" s="370"/>
      <c r="IF969" s="370"/>
      <c r="IG969" s="370"/>
      <c r="IH969" s="370"/>
      <c r="II969" s="370"/>
      <c r="IJ969" s="370"/>
      <c r="IK969" s="370"/>
      <c r="IL969" s="370"/>
      <c r="IM969" s="370"/>
      <c r="IN969" s="370"/>
      <c r="IO969" s="370"/>
      <c r="IP969" s="370"/>
      <c r="IQ969" s="370"/>
      <c r="IR969" s="370"/>
      <c r="IS969" s="370"/>
      <c r="IT969" s="370"/>
      <c r="IU969" s="370"/>
      <c r="IV969" s="370"/>
    </row>
    <row r="970" spans="1:256" ht="16" hidden="1" x14ac:dyDescent="0.2">
      <c r="A970" s="457" t="s">
        <v>228</v>
      </c>
      <c r="B970" s="477"/>
      <c r="C970" s="486" t="s">
        <v>848</v>
      </c>
      <c r="D970" s="399" t="s">
        <v>567</v>
      </c>
      <c r="E970" s="459" t="s">
        <v>70</v>
      </c>
      <c r="F970" s="19">
        <v>1</v>
      </c>
      <c r="G970" s="451">
        <v>0</v>
      </c>
      <c r="H970" s="473"/>
      <c r="I970" s="473"/>
      <c r="J970" s="479"/>
      <c r="K970" s="482"/>
      <c r="L970" s="399" t="s">
        <v>849</v>
      </c>
      <c r="M970" s="483"/>
      <c r="N970" s="450">
        <f t="shared" si="299"/>
        <v>2001</v>
      </c>
      <c r="O970" s="483">
        <v>37071</v>
      </c>
      <c r="P970" s="475" t="s">
        <v>75</v>
      </c>
      <c r="Q970" s="475" t="s">
        <v>75</v>
      </c>
      <c r="R970" s="475" t="s">
        <v>75</v>
      </c>
      <c r="S970" s="475" t="s">
        <v>75</v>
      </c>
      <c r="T970" s="475" t="s">
        <v>75</v>
      </c>
      <c r="U970" s="475" t="s">
        <v>75</v>
      </c>
      <c r="V970" s="19">
        <v>1</v>
      </c>
      <c r="W970" s="19">
        <f t="shared" si="296"/>
        <v>0</v>
      </c>
      <c r="X970" s="19">
        <f t="shared" si="297"/>
        <v>0</v>
      </c>
      <c r="Y970" s="19">
        <f t="shared" si="298"/>
        <v>0</v>
      </c>
      <c r="Z970" s="19">
        <v>-1</v>
      </c>
      <c r="AA970" s="19">
        <v>-2</v>
      </c>
      <c r="AB970" s="451">
        <v>0</v>
      </c>
      <c r="AC970" s="451">
        <v>0</v>
      </c>
      <c r="AD970" s="451">
        <v>0</v>
      </c>
      <c r="AE970" s="451">
        <v>1</v>
      </c>
      <c r="AF970" s="451">
        <v>0</v>
      </c>
      <c r="AG970" s="478">
        <v>1</v>
      </c>
      <c r="AH970" s="453">
        <v>1</v>
      </c>
      <c r="AI970" s="478">
        <v>0</v>
      </c>
      <c r="AJ970" s="459" t="s">
        <v>134</v>
      </c>
      <c r="AK970" s="459" t="s">
        <v>77</v>
      </c>
      <c r="AL970" s="464" t="s">
        <v>850</v>
      </c>
      <c r="AM970" s="451">
        <f>IF(AND(AN970=1,AO970=1),3,IF(AND(AN970=1,OR(AO970=0,AO970=-1)),1,IF(AND(OR(AN970=0,AN970=-1),AO970=1),2,IF(AND(AN970=0,AN970=-1),OR(AO970=0,AO970=-1),4))))</f>
        <v>3</v>
      </c>
      <c r="AN970" s="451">
        <v>1</v>
      </c>
      <c r="AO970" s="451">
        <v>1</v>
      </c>
      <c r="AP970" s="451">
        <v>1</v>
      </c>
      <c r="AQ970" s="451">
        <v>-1</v>
      </c>
      <c r="AR970" s="451">
        <v>-1</v>
      </c>
      <c r="AS970" s="451">
        <v>1</v>
      </c>
      <c r="AT970" s="451">
        <v>0</v>
      </c>
      <c r="AU970" s="453">
        <f>IF(BA970&lt;1,-1)</f>
        <v>-1</v>
      </c>
      <c r="AV970" s="451">
        <v>0</v>
      </c>
      <c r="AW970" s="451">
        <v>0</v>
      </c>
      <c r="AX970" s="451">
        <v>0</v>
      </c>
      <c r="AY970" s="451">
        <v>0</v>
      </c>
      <c r="AZ970" s="451">
        <v>0</v>
      </c>
      <c r="BA970" s="451">
        <v>0</v>
      </c>
      <c r="BB970" s="451">
        <v>0</v>
      </c>
      <c r="BC970" s="451">
        <v>0</v>
      </c>
      <c r="BD970" s="454"/>
      <c r="BE970" s="473"/>
      <c r="BF970" s="473"/>
      <c r="BG970" s="473"/>
      <c r="BH970" s="473"/>
      <c r="BI970" s="473"/>
      <c r="BJ970" s="451">
        <v>1</v>
      </c>
      <c r="BK970" s="473"/>
      <c r="BL970" s="473"/>
      <c r="BM970" s="473"/>
      <c r="BN970" s="473"/>
      <c r="BO970" s="473"/>
      <c r="BP970" s="370"/>
      <c r="BQ970" s="370"/>
      <c r="BR970" s="370"/>
      <c r="BS970" s="370"/>
      <c r="BT970" s="370"/>
      <c r="BU970" s="370"/>
      <c r="BV970" s="370"/>
      <c r="BW970" s="370"/>
      <c r="BX970" s="370"/>
      <c r="BY970" s="370"/>
      <c r="BZ970" s="370"/>
      <c r="CA970" s="370"/>
      <c r="CB970" s="370"/>
      <c r="CC970" s="370"/>
      <c r="CD970" s="370"/>
      <c r="CE970" s="370"/>
      <c r="CF970" s="370"/>
      <c r="CG970" s="370"/>
      <c r="CH970" s="370"/>
      <c r="CI970" s="370"/>
      <c r="CJ970" s="370"/>
      <c r="CK970" s="370"/>
      <c r="CL970" s="370"/>
      <c r="CM970" s="370"/>
      <c r="CN970" s="370"/>
      <c r="CO970" s="370"/>
      <c r="CP970" s="370"/>
      <c r="CQ970" s="370"/>
      <c r="CR970" s="370"/>
      <c r="CS970" s="370"/>
      <c r="CT970" s="370"/>
      <c r="CU970" s="370"/>
      <c r="CV970" s="370"/>
      <c r="CW970" s="370"/>
      <c r="CX970" s="370"/>
      <c r="CY970" s="370"/>
      <c r="CZ970" s="370"/>
      <c r="DA970" s="370"/>
      <c r="DB970" s="370"/>
      <c r="DC970" s="370"/>
      <c r="DD970" s="370"/>
      <c r="DE970" s="370"/>
      <c r="DF970" s="370"/>
      <c r="DG970" s="370"/>
      <c r="DH970" s="370"/>
      <c r="DI970" s="370"/>
      <c r="DJ970" s="370"/>
      <c r="DK970" s="370"/>
      <c r="DL970" s="370"/>
      <c r="DM970" s="370"/>
      <c r="DN970" s="370"/>
      <c r="DO970" s="370"/>
      <c r="DP970" s="370"/>
      <c r="DQ970" s="370"/>
      <c r="DR970" s="370"/>
      <c r="DS970" s="370"/>
      <c r="DT970" s="370"/>
      <c r="DU970" s="370"/>
      <c r="DV970" s="370"/>
      <c r="DW970" s="370"/>
      <c r="DX970" s="370"/>
      <c r="DY970" s="370"/>
      <c r="DZ970" s="370"/>
      <c r="EA970" s="370"/>
      <c r="EB970" s="370"/>
      <c r="EC970" s="370"/>
      <c r="ED970" s="370"/>
      <c r="EE970" s="370"/>
      <c r="EF970" s="370"/>
      <c r="EG970" s="370"/>
      <c r="EH970" s="370"/>
      <c r="EI970" s="370"/>
      <c r="EJ970" s="370"/>
      <c r="EK970" s="370"/>
      <c r="EL970" s="370"/>
      <c r="EM970" s="370"/>
      <c r="EN970" s="370"/>
      <c r="EO970" s="370"/>
      <c r="EP970" s="370"/>
      <c r="EQ970" s="370"/>
      <c r="ER970" s="370"/>
      <c r="ES970" s="370"/>
      <c r="ET970" s="370"/>
      <c r="EU970" s="370"/>
      <c r="EV970" s="370"/>
      <c r="EW970" s="370"/>
      <c r="EX970" s="370"/>
      <c r="EY970" s="370"/>
      <c r="EZ970" s="370"/>
      <c r="FA970" s="370"/>
      <c r="FB970" s="370"/>
      <c r="FC970" s="370"/>
      <c r="FD970" s="370"/>
      <c r="FE970" s="370"/>
      <c r="FF970" s="370"/>
      <c r="FG970" s="370"/>
      <c r="FH970" s="370"/>
      <c r="FI970" s="370"/>
      <c r="FJ970" s="370"/>
      <c r="FK970" s="370"/>
      <c r="FL970" s="370"/>
      <c r="FM970" s="370"/>
      <c r="FN970" s="370"/>
      <c r="FO970" s="370"/>
      <c r="FP970" s="370"/>
      <c r="FQ970" s="370"/>
      <c r="FR970" s="370"/>
      <c r="FS970" s="370"/>
      <c r="FT970" s="370"/>
      <c r="FU970" s="370"/>
      <c r="FV970" s="370"/>
      <c r="FW970" s="370"/>
      <c r="FX970" s="370"/>
      <c r="FY970" s="370"/>
      <c r="FZ970" s="370"/>
      <c r="GA970" s="370"/>
      <c r="GB970" s="370"/>
      <c r="GC970" s="370"/>
      <c r="GD970" s="370"/>
      <c r="GE970" s="370"/>
      <c r="GF970" s="370"/>
      <c r="GG970" s="370"/>
      <c r="GH970" s="370"/>
      <c r="GI970" s="370"/>
      <c r="GJ970" s="370"/>
      <c r="GK970" s="370"/>
      <c r="GL970" s="370"/>
      <c r="GM970" s="370"/>
      <c r="GN970" s="370"/>
      <c r="GO970" s="370"/>
      <c r="GP970" s="370"/>
      <c r="GQ970" s="370"/>
      <c r="GR970" s="370"/>
      <c r="GS970" s="370"/>
      <c r="GT970" s="370"/>
      <c r="GU970" s="370"/>
      <c r="GV970" s="370"/>
      <c r="GW970" s="370"/>
      <c r="GX970" s="370"/>
      <c r="GY970" s="370"/>
      <c r="GZ970" s="370"/>
      <c r="HA970" s="370"/>
      <c r="HB970" s="370"/>
      <c r="HC970" s="370"/>
      <c r="HD970" s="370"/>
      <c r="HE970" s="370"/>
      <c r="HF970" s="370"/>
      <c r="HG970" s="370"/>
      <c r="HH970" s="370"/>
      <c r="HI970" s="370"/>
      <c r="HJ970" s="370"/>
      <c r="HK970" s="370"/>
      <c r="HL970" s="370"/>
      <c r="HM970" s="370"/>
      <c r="HN970" s="370"/>
      <c r="HO970" s="370"/>
      <c r="HP970" s="370"/>
      <c r="HQ970" s="370"/>
      <c r="HR970" s="370"/>
      <c r="HS970" s="370"/>
      <c r="HT970" s="370"/>
      <c r="HU970" s="370"/>
      <c r="HV970" s="370"/>
      <c r="HW970" s="370"/>
      <c r="HX970" s="370"/>
      <c r="HY970" s="370"/>
      <c r="HZ970" s="370"/>
      <c r="IA970" s="370"/>
      <c r="IB970" s="370"/>
      <c r="IC970" s="370"/>
      <c r="ID970" s="370"/>
      <c r="IE970" s="370"/>
      <c r="IF970" s="370"/>
      <c r="IG970" s="370"/>
      <c r="IH970" s="370"/>
      <c r="II970" s="370"/>
      <c r="IJ970" s="370"/>
      <c r="IK970" s="370"/>
      <c r="IL970" s="370"/>
      <c r="IM970" s="370"/>
      <c r="IN970" s="370"/>
      <c r="IO970" s="370"/>
      <c r="IP970" s="370"/>
      <c r="IQ970" s="370"/>
      <c r="IR970" s="370"/>
      <c r="IS970" s="370"/>
      <c r="IT970" s="370"/>
      <c r="IU970" s="370"/>
      <c r="IV970" s="370"/>
    </row>
    <row r="971" spans="1:256" ht="64" hidden="1" x14ac:dyDescent="0.2">
      <c r="A971" s="457" t="s">
        <v>346</v>
      </c>
      <c r="B971" s="457" t="s">
        <v>79</v>
      </c>
      <c r="C971" s="486" t="s">
        <v>1846</v>
      </c>
      <c r="D971" s="399" t="s">
        <v>182</v>
      </c>
      <c r="E971" s="459" t="s">
        <v>82</v>
      </c>
      <c r="F971" s="19">
        <v>1</v>
      </c>
      <c r="G971" s="451">
        <v>1</v>
      </c>
      <c r="H971" s="451">
        <v>0</v>
      </c>
      <c r="I971" s="473"/>
      <c r="J971" s="464" t="s">
        <v>184</v>
      </c>
      <c r="K971" s="596"/>
      <c r="L971" s="515" t="s">
        <v>3279</v>
      </c>
      <c r="M971" s="483"/>
      <c r="N971" s="450">
        <f t="shared" si="299"/>
        <v>2012</v>
      </c>
      <c r="O971" s="483">
        <v>40914</v>
      </c>
      <c r="P971" s="483">
        <v>39623</v>
      </c>
      <c r="Q971" s="475" t="s">
        <v>75</v>
      </c>
      <c r="R971" s="483">
        <v>40764</v>
      </c>
      <c r="S971" s="475" t="s">
        <v>75</v>
      </c>
      <c r="T971" s="475" t="s">
        <v>75</v>
      </c>
      <c r="U971" s="475" t="s">
        <v>75</v>
      </c>
      <c r="V971" s="19">
        <v>1</v>
      </c>
      <c r="W971" s="19">
        <f t="shared" si="296"/>
        <v>0</v>
      </c>
      <c r="X971" s="19">
        <f t="shared" si="297"/>
        <v>0</v>
      </c>
      <c r="Y971" s="19">
        <f t="shared" si="298"/>
        <v>0</v>
      </c>
      <c r="Z971" s="19">
        <v>-1</v>
      </c>
      <c r="AA971" s="19">
        <v>-2</v>
      </c>
      <c r="AB971" s="451">
        <v>0</v>
      </c>
      <c r="AC971" s="451">
        <v>1</v>
      </c>
      <c r="AD971" s="451">
        <v>0</v>
      </c>
      <c r="AE971" s="451">
        <v>1</v>
      </c>
      <c r="AF971" s="451">
        <v>1</v>
      </c>
      <c r="AG971" s="628">
        <v>1</v>
      </c>
      <c r="AH971" s="453">
        <v>1</v>
      </c>
      <c r="AI971" s="628">
        <v>0</v>
      </c>
      <c r="AJ971" s="459" t="s">
        <v>185</v>
      </c>
      <c r="AK971" s="459" t="s">
        <v>77</v>
      </c>
      <c r="AL971" s="464" t="s">
        <v>1838</v>
      </c>
      <c r="AM971" s="451">
        <f>IF(AND(AN971=1,AO971=1),3,IF(AND(AN971=1,OR(AO971=0,AO971=-1)),1,IF(AND(OR(AN971=0,AN971=-1),AO971=1),2,IF(AND(AN971=0,AN971=-1),OR(AO971=0,AO971=-1),4))))</f>
        <v>2</v>
      </c>
      <c r="AN971" s="453">
        <v>-1</v>
      </c>
      <c r="AO971" s="451">
        <v>1</v>
      </c>
      <c r="AP971" s="451">
        <v>1</v>
      </c>
      <c r="AQ971" s="453">
        <v>1</v>
      </c>
      <c r="AR971" s="451">
        <v>1</v>
      </c>
      <c r="AS971" s="451">
        <v>0</v>
      </c>
      <c r="AT971" s="451">
        <v>2</v>
      </c>
      <c r="AU971" s="453">
        <v>1</v>
      </c>
      <c r="AV971" s="453">
        <v>0</v>
      </c>
      <c r="AW971" s="453">
        <v>0</v>
      </c>
      <c r="AX971" s="453">
        <v>1</v>
      </c>
      <c r="AY971" s="451">
        <v>0</v>
      </c>
      <c r="AZ971" s="451">
        <v>1</v>
      </c>
      <c r="BA971" s="451">
        <v>1</v>
      </c>
      <c r="BB971" s="451">
        <v>-1</v>
      </c>
      <c r="BC971" s="451">
        <v>-1</v>
      </c>
      <c r="BD971" s="454"/>
      <c r="BE971" s="473"/>
      <c r="BF971" s="473"/>
      <c r="BG971" s="473"/>
      <c r="BH971" s="473"/>
      <c r="BI971" s="473"/>
      <c r="BJ971" s="451">
        <v>0</v>
      </c>
      <c r="BK971" s="473"/>
      <c r="BL971" s="473"/>
      <c r="BM971" s="473"/>
      <c r="BN971" s="473"/>
      <c r="BO971" s="473"/>
      <c r="BP971" s="370"/>
      <c r="BQ971" s="370"/>
      <c r="BR971" s="370"/>
      <c r="BS971" s="370"/>
      <c r="BT971" s="370"/>
      <c r="BU971" s="370"/>
      <c r="BV971" s="370"/>
      <c r="BW971" s="370"/>
      <c r="BX971" s="370"/>
      <c r="BY971" s="370"/>
      <c r="BZ971" s="370"/>
      <c r="CA971" s="370"/>
      <c r="CB971" s="370"/>
      <c r="CC971" s="370"/>
      <c r="CD971" s="370"/>
      <c r="CE971" s="370"/>
      <c r="CF971" s="370"/>
      <c r="CG971" s="370"/>
      <c r="CH971" s="370"/>
      <c r="CI971" s="370"/>
      <c r="CJ971" s="370"/>
      <c r="CK971" s="370"/>
      <c r="CL971" s="370"/>
      <c r="CM971" s="370"/>
      <c r="CN971" s="370"/>
      <c r="CO971" s="370"/>
      <c r="CP971" s="370"/>
      <c r="CQ971" s="370"/>
      <c r="CR971" s="370"/>
      <c r="CS971" s="370"/>
      <c r="CT971" s="370"/>
      <c r="CU971" s="370"/>
      <c r="CV971" s="370"/>
      <c r="CW971" s="370"/>
      <c r="CX971" s="370"/>
      <c r="CY971" s="370"/>
      <c r="CZ971" s="370"/>
      <c r="DA971" s="370"/>
      <c r="DB971" s="370"/>
      <c r="DC971" s="370"/>
      <c r="DD971" s="370"/>
      <c r="DE971" s="370"/>
      <c r="DF971" s="370"/>
      <c r="DG971" s="370"/>
      <c r="DH971" s="370"/>
      <c r="DI971" s="370"/>
      <c r="DJ971" s="370"/>
      <c r="DK971" s="370"/>
      <c r="DL971" s="370"/>
      <c r="DM971" s="370"/>
      <c r="DN971" s="370"/>
      <c r="DO971" s="370"/>
      <c r="DP971" s="370"/>
      <c r="DQ971" s="370"/>
      <c r="DR971" s="370"/>
      <c r="DS971" s="370"/>
      <c r="DT971" s="370"/>
      <c r="DU971" s="370"/>
      <c r="DV971" s="370"/>
      <c r="DW971" s="370"/>
      <c r="DX971" s="370"/>
      <c r="DY971" s="370"/>
      <c r="DZ971" s="370"/>
      <c r="EA971" s="370"/>
      <c r="EB971" s="370"/>
      <c r="EC971" s="370"/>
      <c r="ED971" s="370"/>
      <c r="EE971" s="370"/>
      <c r="EF971" s="370"/>
      <c r="EG971" s="370"/>
      <c r="EH971" s="370"/>
      <c r="EI971" s="370"/>
      <c r="EJ971" s="370"/>
      <c r="EK971" s="370"/>
      <c r="EL971" s="370"/>
      <c r="EM971" s="370"/>
      <c r="EN971" s="370"/>
      <c r="EO971" s="370"/>
      <c r="EP971" s="370"/>
      <c r="EQ971" s="370"/>
      <c r="ER971" s="370"/>
      <c r="ES971" s="370"/>
      <c r="ET971" s="370"/>
      <c r="EU971" s="370"/>
      <c r="EV971" s="370"/>
      <c r="EW971" s="370"/>
      <c r="EX971" s="370"/>
      <c r="EY971" s="370"/>
      <c r="EZ971" s="370"/>
      <c r="FA971" s="370"/>
      <c r="FB971" s="370"/>
      <c r="FC971" s="370"/>
      <c r="FD971" s="370"/>
      <c r="FE971" s="370"/>
      <c r="FF971" s="370"/>
      <c r="FG971" s="370"/>
      <c r="FH971" s="370"/>
      <c r="FI971" s="370"/>
      <c r="FJ971" s="370"/>
      <c r="FK971" s="370"/>
      <c r="FL971" s="370"/>
      <c r="FM971" s="370"/>
      <c r="FN971" s="370"/>
      <c r="FO971" s="370"/>
      <c r="FP971" s="370"/>
      <c r="FQ971" s="370"/>
      <c r="FR971" s="370"/>
      <c r="FS971" s="370"/>
      <c r="FT971" s="370"/>
      <c r="FU971" s="370"/>
      <c r="FV971" s="370"/>
      <c r="FW971" s="370"/>
      <c r="FX971" s="370"/>
      <c r="FY971" s="370"/>
      <c r="FZ971" s="370"/>
      <c r="GA971" s="370"/>
      <c r="GB971" s="370"/>
      <c r="GC971" s="370"/>
      <c r="GD971" s="370"/>
      <c r="GE971" s="370"/>
      <c r="GF971" s="370"/>
      <c r="GG971" s="370"/>
      <c r="GH971" s="370"/>
      <c r="GI971" s="370"/>
      <c r="GJ971" s="370"/>
      <c r="GK971" s="370"/>
      <c r="GL971" s="370"/>
      <c r="GM971" s="370"/>
      <c r="GN971" s="370"/>
      <c r="GO971" s="370"/>
      <c r="GP971" s="370"/>
      <c r="GQ971" s="370"/>
      <c r="GR971" s="370"/>
      <c r="GS971" s="370"/>
      <c r="GT971" s="370"/>
      <c r="GU971" s="370"/>
      <c r="GV971" s="370"/>
      <c r="GW971" s="370"/>
      <c r="GX971" s="370"/>
      <c r="GY971" s="370"/>
      <c r="GZ971" s="370"/>
      <c r="HA971" s="370"/>
      <c r="HB971" s="370"/>
      <c r="HC971" s="370"/>
      <c r="HD971" s="370"/>
      <c r="HE971" s="370"/>
      <c r="HF971" s="370"/>
      <c r="HG971" s="370"/>
      <c r="HH971" s="370"/>
      <c r="HI971" s="370"/>
      <c r="HJ971" s="370"/>
      <c r="HK971" s="370"/>
      <c r="HL971" s="370"/>
      <c r="HM971" s="370"/>
      <c r="HN971" s="370"/>
      <c r="HO971" s="370"/>
      <c r="HP971" s="370"/>
      <c r="HQ971" s="370"/>
      <c r="HR971" s="370"/>
      <c r="HS971" s="370"/>
      <c r="HT971" s="370"/>
      <c r="HU971" s="370"/>
      <c r="HV971" s="370"/>
      <c r="HW971" s="370"/>
      <c r="HX971" s="370"/>
      <c r="HY971" s="370"/>
      <c r="HZ971" s="370"/>
      <c r="IA971" s="370"/>
      <c r="IB971" s="370"/>
      <c r="IC971" s="370"/>
      <c r="ID971" s="370"/>
      <c r="IE971" s="370"/>
      <c r="IF971" s="370"/>
      <c r="IG971" s="370"/>
      <c r="IH971" s="370"/>
      <c r="II971" s="370"/>
      <c r="IJ971" s="370"/>
      <c r="IK971" s="370"/>
      <c r="IL971" s="370"/>
      <c r="IM971" s="370"/>
      <c r="IN971" s="370"/>
      <c r="IO971" s="370"/>
      <c r="IP971" s="370"/>
      <c r="IQ971" s="370"/>
      <c r="IR971" s="370"/>
      <c r="IS971" s="370"/>
      <c r="IT971" s="370"/>
      <c r="IU971" s="370"/>
      <c r="IV971" s="370"/>
    </row>
    <row r="972" spans="1:256" ht="256" hidden="1" x14ac:dyDescent="0.2">
      <c r="A972" s="457" t="s">
        <v>253</v>
      </c>
      <c r="B972" s="457" t="s">
        <v>913</v>
      </c>
      <c r="C972" s="486" t="s">
        <v>932</v>
      </c>
      <c r="D972" s="399" t="s">
        <v>182</v>
      </c>
      <c r="E972" s="459" t="s">
        <v>92</v>
      </c>
      <c r="F972" s="19">
        <v>1</v>
      </c>
      <c r="G972" s="451">
        <v>0</v>
      </c>
      <c r="H972" s="451">
        <v>0</v>
      </c>
      <c r="I972" s="473"/>
      <c r="J972" s="464" t="s">
        <v>915</v>
      </c>
      <c r="K972" s="482"/>
      <c r="L972" s="464" t="s">
        <v>916</v>
      </c>
      <c r="M972" s="475" t="s">
        <v>917</v>
      </c>
      <c r="N972" s="450">
        <f t="shared" si="299"/>
        <v>2005</v>
      </c>
      <c r="O972" s="483">
        <v>38405</v>
      </c>
      <c r="P972" s="483">
        <v>39484</v>
      </c>
      <c r="Q972" s="483">
        <v>39484</v>
      </c>
      <c r="R972" s="475" t="s">
        <v>75</v>
      </c>
      <c r="S972" s="475" t="s">
        <v>75</v>
      </c>
      <c r="T972" s="475" t="s">
        <v>75</v>
      </c>
      <c r="U972" s="475" t="s">
        <v>75</v>
      </c>
      <c r="V972" s="19">
        <v>1</v>
      </c>
      <c r="W972" s="19">
        <f t="shared" si="296"/>
        <v>1</v>
      </c>
      <c r="X972" s="19">
        <f t="shared" si="297"/>
        <v>0</v>
      </c>
      <c r="Y972" s="19">
        <f t="shared" si="298"/>
        <v>0</v>
      </c>
      <c r="Z972" s="19">
        <v>-1</v>
      </c>
      <c r="AA972" s="19">
        <v>-2</v>
      </c>
      <c r="AB972" s="451">
        <v>1</v>
      </c>
      <c r="AC972" s="451">
        <v>1</v>
      </c>
      <c r="AD972" s="451">
        <v>1</v>
      </c>
      <c r="AE972" s="451">
        <v>1</v>
      </c>
      <c r="AF972" s="451">
        <v>1</v>
      </c>
      <c r="AG972" s="628">
        <v>1</v>
      </c>
      <c r="AH972" s="451">
        <v>1</v>
      </c>
      <c r="AI972" s="478">
        <v>0</v>
      </c>
      <c r="AJ972" s="459" t="s">
        <v>185</v>
      </c>
      <c r="AK972" s="459" t="s">
        <v>97</v>
      </c>
      <c r="AL972" s="464" t="s">
        <v>918</v>
      </c>
      <c r="AM972" s="451">
        <f>IF(AND(AN972=1,AO972=1),3,IF(AND(AN972=1,OR(AO972=0,AO972=-1)),1,IF(AND(OR(AN972=0,AN972=-1),AO972=1),2,IF(AND(AN972=0,AN972=-1),OR(AO972=0,AO972=-1),4))))</f>
        <v>3</v>
      </c>
      <c r="AN972" s="451">
        <v>1</v>
      </c>
      <c r="AO972" s="451">
        <v>1</v>
      </c>
      <c r="AP972" s="451">
        <v>1</v>
      </c>
      <c r="AQ972" s="451">
        <v>1</v>
      </c>
      <c r="AR972" s="451">
        <v>1</v>
      </c>
      <c r="AS972" s="451">
        <v>0</v>
      </c>
      <c r="AT972" s="451">
        <v>0</v>
      </c>
      <c r="AU972" s="453">
        <f>IF(BA972&lt;1,-1)</f>
        <v>-1</v>
      </c>
      <c r="AV972" s="453">
        <v>0</v>
      </c>
      <c r="AW972" s="453">
        <v>0</v>
      </c>
      <c r="AX972" s="453">
        <v>1</v>
      </c>
      <c r="AY972" s="451">
        <v>0</v>
      </c>
      <c r="AZ972" s="451">
        <v>0</v>
      </c>
      <c r="BA972" s="451">
        <v>0</v>
      </c>
      <c r="BB972" s="451">
        <v>0</v>
      </c>
      <c r="BC972" s="451">
        <v>0</v>
      </c>
      <c r="BD972" s="454"/>
      <c r="BE972" s="473"/>
      <c r="BF972" s="399" t="s">
        <v>919</v>
      </c>
      <c r="BG972" s="473"/>
      <c r="BH972" s="473"/>
      <c r="BI972" s="451">
        <v>1</v>
      </c>
      <c r="BJ972" s="451">
        <v>1</v>
      </c>
      <c r="BK972" s="473"/>
      <c r="BL972" s="473"/>
      <c r="BM972" s="473"/>
      <c r="BN972" s="473"/>
      <c r="BO972" s="473"/>
      <c r="BP972" s="370"/>
      <c r="BQ972" s="370"/>
      <c r="BR972" s="370"/>
      <c r="BS972" s="370"/>
      <c r="BT972" s="370"/>
      <c r="BU972" s="370"/>
      <c r="BV972" s="370"/>
      <c r="BW972" s="370"/>
      <c r="BX972" s="370"/>
      <c r="BY972" s="370"/>
      <c r="BZ972" s="370"/>
      <c r="CA972" s="370"/>
      <c r="CB972" s="370"/>
      <c r="CC972" s="370"/>
      <c r="CD972" s="370"/>
      <c r="CE972" s="370"/>
      <c r="CF972" s="370"/>
      <c r="CG972" s="370"/>
      <c r="CH972" s="370"/>
      <c r="CI972" s="370"/>
      <c r="CJ972" s="370"/>
      <c r="CK972" s="370"/>
      <c r="CL972" s="370"/>
      <c r="CM972" s="370"/>
      <c r="CN972" s="370"/>
      <c r="CO972" s="370"/>
      <c r="CP972" s="370"/>
      <c r="CQ972" s="370"/>
      <c r="CR972" s="370"/>
      <c r="CS972" s="370"/>
      <c r="CT972" s="370"/>
      <c r="CU972" s="370"/>
      <c r="CV972" s="370"/>
      <c r="CW972" s="370"/>
      <c r="CX972" s="370"/>
      <c r="CY972" s="370"/>
      <c r="CZ972" s="370"/>
      <c r="DA972" s="370"/>
      <c r="DB972" s="370"/>
      <c r="DC972" s="370"/>
      <c r="DD972" s="370"/>
      <c r="DE972" s="370"/>
      <c r="DF972" s="370"/>
      <c r="DG972" s="370"/>
      <c r="DH972" s="370"/>
      <c r="DI972" s="370"/>
      <c r="DJ972" s="370"/>
      <c r="DK972" s="370"/>
      <c r="DL972" s="370"/>
      <c r="DM972" s="370"/>
      <c r="DN972" s="370"/>
      <c r="DO972" s="370"/>
      <c r="DP972" s="370"/>
      <c r="DQ972" s="370"/>
      <c r="DR972" s="370"/>
      <c r="DS972" s="370"/>
      <c r="DT972" s="370"/>
      <c r="DU972" s="370"/>
      <c r="DV972" s="370"/>
      <c r="DW972" s="370"/>
      <c r="DX972" s="370"/>
      <c r="DY972" s="370"/>
      <c r="DZ972" s="370"/>
      <c r="EA972" s="370"/>
      <c r="EB972" s="370"/>
      <c r="EC972" s="370"/>
      <c r="ED972" s="370"/>
      <c r="EE972" s="370"/>
      <c r="EF972" s="370"/>
      <c r="EG972" s="370"/>
      <c r="EH972" s="370"/>
      <c r="EI972" s="370"/>
      <c r="EJ972" s="370"/>
      <c r="EK972" s="370"/>
      <c r="EL972" s="370"/>
      <c r="EM972" s="370"/>
      <c r="EN972" s="370"/>
      <c r="EO972" s="370"/>
      <c r="EP972" s="370"/>
      <c r="EQ972" s="370"/>
      <c r="ER972" s="370"/>
      <c r="ES972" s="370"/>
      <c r="ET972" s="370"/>
      <c r="EU972" s="370"/>
      <c r="EV972" s="370"/>
      <c r="EW972" s="370"/>
      <c r="EX972" s="370"/>
      <c r="EY972" s="370"/>
      <c r="EZ972" s="370"/>
      <c r="FA972" s="370"/>
      <c r="FB972" s="370"/>
      <c r="FC972" s="370"/>
      <c r="FD972" s="370"/>
      <c r="FE972" s="370"/>
      <c r="FF972" s="370"/>
      <c r="FG972" s="370"/>
      <c r="FH972" s="370"/>
      <c r="FI972" s="370"/>
      <c r="FJ972" s="370"/>
      <c r="FK972" s="370"/>
      <c r="FL972" s="370"/>
      <c r="FM972" s="370"/>
      <c r="FN972" s="370"/>
      <c r="FO972" s="370"/>
      <c r="FP972" s="370"/>
      <c r="FQ972" s="370"/>
      <c r="FR972" s="370"/>
      <c r="FS972" s="370"/>
      <c r="FT972" s="370"/>
      <c r="FU972" s="370"/>
      <c r="FV972" s="370"/>
      <c r="FW972" s="370"/>
      <c r="FX972" s="370"/>
      <c r="FY972" s="370"/>
      <c r="FZ972" s="370"/>
      <c r="GA972" s="370"/>
      <c r="GB972" s="370"/>
      <c r="GC972" s="370"/>
      <c r="GD972" s="370"/>
      <c r="GE972" s="370"/>
      <c r="GF972" s="370"/>
      <c r="GG972" s="370"/>
      <c r="GH972" s="370"/>
      <c r="GI972" s="370"/>
      <c r="GJ972" s="370"/>
      <c r="GK972" s="370"/>
      <c r="GL972" s="370"/>
      <c r="GM972" s="370"/>
      <c r="GN972" s="370"/>
      <c r="GO972" s="370"/>
      <c r="GP972" s="370"/>
      <c r="GQ972" s="370"/>
      <c r="GR972" s="370"/>
      <c r="GS972" s="370"/>
      <c r="GT972" s="370"/>
      <c r="GU972" s="370"/>
      <c r="GV972" s="370"/>
      <c r="GW972" s="370"/>
      <c r="GX972" s="370"/>
      <c r="GY972" s="370"/>
      <c r="GZ972" s="370"/>
      <c r="HA972" s="370"/>
      <c r="HB972" s="370"/>
      <c r="HC972" s="370"/>
      <c r="HD972" s="370"/>
      <c r="HE972" s="370"/>
      <c r="HF972" s="370"/>
      <c r="HG972" s="370"/>
      <c r="HH972" s="370"/>
      <c r="HI972" s="370"/>
      <c r="HJ972" s="370"/>
      <c r="HK972" s="370"/>
      <c r="HL972" s="370"/>
      <c r="HM972" s="370"/>
      <c r="HN972" s="370"/>
      <c r="HO972" s="370"/>
      <c r="HP972" s="370"/>
      <c r="HQ972" s="370"/>
      <c r="HR972" s="370"/>
      <c r="HS972" s="370"/>
      <c r="HT972" s="370"/>
      <c r="HU972" s="370"/>
      <c r="HV972" s="370"/>
      <c r="HW972" s="370"/>
      <c r="HX972" s="370"/>
      <c r="HY972" s="370"/>
      <c r="HZ972" s="370"/>
      <c r="IA972" s="370"/>
      <c r="IB972" s="370"/>
      <c r="IC972" s="370"/>
      <c r="ID972" s="370"/>
      <c r="IE972" s="370"/>
      <c r="IF972" s="370"/>
      <c r="IG972" s="370"/>
      <c r="IH972" s="370"/>
      <c r="II972" s="370"/>
      <c r="IJ972" s="370"/>
      <c r="IK972" s="370"/>
      <c r="IL972" s="370"/>
      <c r="IM972" s="370"/>
      <c r="IN972" s="370"/>
      <c r="IO972" s="370"/>
      <c r="IP972" s="370"/>
      <c r="IQ972" s="370"/>
      <c r="IR972" s="370"/>
      <c r="IS972" s="370"/>
      <c r="IT972" s="370"/>
      <c r="IU972" s="370"/>
      <c r="IV972" s="370"/>
    </row>
    <row r="973" spans="1:256" ht="192" x14ac:dyDescent="0.2">
      <c r="A973" s="64" t="s">
        <v>3535</v>
      </c>
      <c r="B973" s="42"/>
      <c r="C973" s="64" t="s">
        <v>3475</v>
      </c>
      <c r="D973" s="18" t="s">
        <v>182</v>
      </c>
      <c r="E973" s="18" t="s">
        <v>866</v>
      </c>
      <c r="F973" s="19">
        <v>1</v>
      </c>
      <c r="G973" s="19">
        <v>0</v>
      </c>
      <c r="H973" s="19">
        <v>0</v>
      </c>
      <c r="I973" s="20"/>
      <c r="J973" s="44"/>
      <c r="K973" s="22" t="s">
        <v>347</v>
      </c>
      <c r="L973" s="21" t="s">
        <v>3476</v>
      </c>
      <c r="M973" s="23" t="s">
        <v>3477</v>
      </c>
      <c r="N973" s="24">
        <f t="shared" si="299"/>
        <v>2006</v>
      </c>
      <c r="O973" s="649">
        <v>39052</v>
      </c>
      <c r="P973" s="649">
        <v>39171</v>
      </c>
      <c r="Q973" s="649">
        <v>39965</v>
      </c>
      <c r="R973" s="649">
        <v>39178</v>
      </c>
      <c r="S973" s="649">
        <v>40057</v>
      </c>
      <c r="T973" s="649">
        <v>40294</v>
      </c>
      <c r="U973" s="649">
        <v>41204</v>
      </c>
      <c r="V973" s="19">
        <v>1</v>
      </c>
      <c r="W973" s="19">
        <f t="shared" si="296"/>
        <v>1</v>
      </c>
      <c r="X973" s="19">
        <f t="shared" si="297"/>
        <v>1</v>
      </c>
      <c r="Y973" s="19">
        <f t="shared" si="298"/>
        <v>1</v>
      </c>
      <c r="Z973" s="19">
        <v>1</v>
      </c>
      <c r="AA973" s="19">
        <v>1</v>
      </c>
      <c r="AB973" s="19">
        <v>0</v>
      </c>
      <c r="AC973" s="19">
        <v>1</v>
      </c>
      <c r="AD973" s="19">
        <v>1</v>
      </c>
      <c r="AE973" s="19">
        <v>1</v>
      </c>
      <c r="AF973" s="19">
        <v>0</v>
      </c>
      <c r="AG973" s="26">
        <v>1</v>
      </c>
      <c r="AH973" s="26">
        <v>0</v>
      </c>
      <c r="AI973" s="26">
        <v>0</v>
      </c>
      <c r="AJ973" s="18" t="s">
        <v>185</v>
      </c>
      <c r="AK973" s="18" t="s">
        <v>139</v>
      </c>
      <c r="AL973" s="21" t="s">
        <v>3478</v>
      </c>
      <c r="AM973" s="19">
        <v>5</v>
      </c>
      <c r="AN973" s="26">
        <v>-1</v>
      </c>
      <c r="AO973" s="26">
        <v>0</v>
      </c>
      <c r="AP973" s="26">
        <v>1</v>
      </c>
      <c r="AQ973" s="26">
        <v>-1</v>
      </c>
      <c r="AR973" s="26">
        <v>0</v>
      </c>
      <c r="AS973" s="26">
        <v>0</v>
      </c>
      <c r="AT973" s="26">
        <v>2</v>
      </c>
      <c r="AU973" s="26">
        <v>1</v>
      </c>
      <c r="AV973" s="26">
        <v>0</v>
      </c>
      <c r="AW973" s="26">
        <v>0</v>
      </c>
      <c r="AX973" s="26">
        <v>1</v>
      </c>
      <c r="AY973" s="19">
        <v>0</v>
      </c>
      <c r="AZ973" s="26">
        <v>1</v>
      </c>
      <c r="BA973" s="26">
        <v>1</v>
      </c>
      <c r="BB973" s="26">
        <v>1</v>
      </c>
      <c r="BC973" s="26">
        <v>1</v>
      </c>
      <c r="BD973" s="63"/>
      <c r="BE973" s="20"/>
      <c r="BF973" s="20"/>
      <c r="BG973" s="20"/>
      <c r="BH973" s="20"/>
      <c r="BI973" s="20"/>
      <c r="BJ973" s="26">
        <v>0</v>
      </c>
      <c r="BK973" s="20"/>
      <c r="BL973" s="20"/>
      <c r="BM973" s="20"/>
      <c r="BN973" s="20"/>
      <c r="BO973" s="20"/>
    </row>
    <row r="974" spans="1:256" ht="272" hidden="1" x14ac:dyDescent="0.2">
      <c r="A974" s="18" t="s">
        <v>151</v>
      </c>
      <c r="B974" s="18" t="s">
        <v>197</v>
      </c>
      <c r="C974" s="21" t="s">
        <v>1040</v>
      </c>
      <c r="D974" s="18" t="s">
        <v>852</v>
      </c>
      <c r="E974" s="18" t="s">
        <v>302</v>
      </c>
      <c r="F974" s="19">
        <v>1</v>
      </c>
      <c r="G974" s="19">
        <v>1</v>
      </c>
      <c r="H974" s="19">
        <v>1</v>
      </c>
      <c r="I974" s="20"/>
      <c r="J974" s="44"/>
      <c r="K974" s="44"/>
      <c r="L974" s="21" t="s">
        <v>1032</v>
      </c>
      <c r="M974" s="20"/>
      <c r="N974" s="19">
        <f t="shared" si="299"/>
        <v>2016</v>
      </c>
      <c r="O974" s="82">
        <v>42548</v>
      </c>
      <c r="P974" s="18" t="s">
        <v>75</v>
      </c>
      <c r="Q974" s="18" t="s">
        <v>75</v>
      </c>
      <c r="R974" s="18" t="s">
        <v>75</v>
      </c>
      <c r="S974" s="18" t="s">
        <v>75</v>
      </c>
      <c r="T974" s="18" t="s">
        <v>75</v>
      </c>
      <c r="U974" s="18" t="s">
        <v>75</v>
      </c>
      <c r="V974" s="19">
        <v>1</v>
      </c>
      <c r="W974" s="19">
        <f t="shared" si="296"/>
        <v>0</v>
      </c>
      <c r="X974" s="19">
        <f t="shared" si="297"/>
        <v>0</v>
      </c>
      <c r="Y974" s="19">
        <f t="shared" si="298"/>
        <v>0</v>
      </c>
      <c r="Z974" s="19">
        <v>-1</v>
      </c>
      <c r="AA974" s="19">
        <v>-2</v>
      </c>
      <c r="AB974" s="19">
        <v>0</v>
      </c>
      <c r="AC974" s="19">
        <v>0</v>
      </c>
      <c r="AD974" s="19">
        <v>1</v>
      </c>
      <c r="AE974" s="19">
        <v>1</v>
      </c>
      <c r="AF974" s="19">
        <v>0</v>
      </c>
      <c r="AG974" s="19">
        <v>0</v>
      </c>
      <c r="AH974" s="19">
        <v>1</v>
      </c>
      <c r="AI974" s="19">
        <v>0</v>
      </c>
      <c r="AJ974" s="18" t="s">
        <v>134</v>
      </c>
      <c r="AK974" s="18" t="s">
        <v>77</v>
      </c>
      <c r="AL974" s="21" t="s">
        <v>1033</v>
      </c>
      <c r="AM974" s="19">
        <v>8</v>
      </c>
      <c r="AN974" s="19">
        <v>0</v>
      </c>
      <c r="AO974" s="19">
        <v>1</v>
      </c>
      <c r="AP974" s="19">
        <v>0</v>
      </c>
      <c r="AQ974" s="19">
        <v>1</v>
      </c>
      <c r="AR974" s="19">
        <v>1</v>
      </c>
      <c r="AS974" s="19">
        <v>-1</v>
      </c>
      <c r="AT974" s="19">
        <v>0</v>
      </c>
      <c r="AU974" s="26">
        <f>IF(BA974&lt;1,-1)</f>
        <v>-1</v>
      </c>
      <c r="AV974" s="19">
        <v>0</v>
      </c>
      <c r="AW974" s="19">
        <v>0</v>
      </c>
      <c r="AX974" s="19">
        <v>0</v>
      </c>
      <c r="AY974" s="19">
        <v>0</v>
      </c>
      <c r="AZ974" s="19">
        <v>0</v>
      </c>
      <c r="BA974" s="19">
        <v>0</v>
      </c>
      <c r="BB974" s="19">
        <v>0</v>
      </c>
      <c r="BC974" s="19">
        <v>0</v>
      </c>
      <c r="BD974" s="28"/>
      <c r="BE974" s="20"/>
      <c r="BF974" s="20"/>
      <c r="BG974" s="20"/>
      <c r="BH974" s="20"/>
      <c r="BI974" s="20"/>
      <c r="BJ974" s="19">
        <v>1</v>
      </c>
      <c r="BK974" s="20"/>
      <c r="BL974" s="20"/>
      <c r="BM974" s="20"/>
      <c r="BN974" s="20"/>
      <c r="BO974" s="20"/>
    </row>
    <row r="975" spans="1:256" ht="112" hidden="1" x14ac:dyDescent="0.2">
      <c r="A975" s="18" t="s">
        <v>1188</v>
      </c>
      <c r="B975" s="42"/>
      <c r="C975" s="64" t="s">
        <v>1196</v>
      </c>
      <c r="D975" s="18" t="s">
        <v>1190</v>
      </c>
      <c r="E975" s="18" t="s">
        <v>70</v>
      </c>
      <c r="F975" s="19">
        <v>1</v>
      </c>
      <c r="G975" s="19">
        <v>0</v>
      </c>
      <c r="H975" s="19">
        <v>0</v>
      </c>
      <c r="I975" s="20"/>
      <c r="J975" s="21" t="s">
        <v>1191</v>
      </c>
      <c r="K975" s="43"/>
      <c r="L975" s="21" t="s">
        <v>1192</v>
      </c>
      <c r="M975" s="23" t="s">
        <v>1193</v>
      </c>
      <c r="N975" s="24">
        <f t="shared" si="299"/>
        <v>1999</v>
      </c>
      <c r="O975" s="25">
        <v>36195</v>
      </c>
      <c r="P975" s="23" t="s">
        <v>75</v>
      </c>
      <c r="Q975" s="23" t="s">
        <v>75</v>
      </c>
      <c r="R975" s="23" t="s">
        <v>75</v>
      </c>
      <c r="S975" s="23" t="s">
        <v>75</v>
      </c>
      <c r="T975" s="23" t="s">
        <v>75</v>
      </c>
      <c r="U975" s="23" t="s">
        <v>75</v>
      </c>
      <c r="V975" s="19">
        <v>1</v>
      </c>
      <c r="W975" s="19">
        <f t="shared" si="296"/>
        <v>0</v>
      </c>
      <c r="X975" s="19">
        <f t="shared" si="297"/>
        <v>0</v>
      </c>
      <c r="Y975" s="19">
        <f t="shared" si="298"/>
        <v>0</v>
      </c>
      <c r="Z975" s="19">
        <v>-1</v>
      </c>
      <c r="AA975" s="19">
        <v>-2</v>
      </c>
      <c r="AB975" s="19">
        <v>0</v>
      </c>
      <c r="AC975" s="19">
        <v>1</v>
      </c>
      <c r="AD975" s="19">
        <v>0</v>
      </c>
      <c r="AE975" s="19">
        <v>1</v>
      </c>
      <c r="AF975" s="19">
        <v>0</v>
      </c>
      <c r="AG975" s="19">
        <v>1</v>
      </c>
      <c r="AH975" s="26">
        <v>1</v>
      </c>
      <c r="AI975" s="19">
        <v>0</v>
      </c>
      <c r="AJ975" s="18" t="s">
        <v>391</v>
      </c>
      <c r="AK975" s="18" t="s">
        <v>77</v>
      </c>
      <c r="AL975" s="21" t="s">
        <v>1194</v>
      </c>
      <c r="AM975" s="19">
        <f>IF(AND(AN975=1,AO975=1),3,IF(AND(AN975=1,OR(AO975=0,AO975=-1)),1,IF(AND(OR(AN975=0,AN975=-1),AO975=1),2,IF(AND(AN975=0,AN975=-1),OR(AO975=0,AO975=-1),4))))</f>
        <v>3</v>
      </c>
      <c r="AN975" s="19">
        <v>1</v>
      </c>
      <c r="AO975" s="19">
        <v>1</v>
      </c>
      <c r="AP975" s="19">
        <v>1</v>
      </c>
      <c r="AQ975" s="19">
        <v>1</v>
      </c>
      <c r="AR975" s="19">
        <v>1</v>
      </c>
      <c r="AS975" s="19">
        <v>0</v>
      </c>
      <c r="AT975" s="19">
        <v>0</v>
      </c>
      <c r="AU975" s="26">
        <f>IF(BA975&lt;1,-1)</f>
        <v>-1</v>
      </c>
      <c r="AV975" s="19">
        <v>1</v>
      </c>
      <c r="AW975" s="19">
        <v>0</v>
      </c>
      <c r="AX975" s="19">
        <v>1</v>
      </c>
      <c r="AY975" s="19">
        <v>0</v>
      </c>
      <c r="AZ975" s="19">
        <v>0</v>
      </c>
      <c r="BA975" s="19">
        <v>0</v>
      </c>
      <c r="BB975" s="19">
        <v>0</v>
      </c>
      <c r="BC975" s="19">
        <v>0</v>
      </c>
      <c r="BD975" s="28"/>
      <c r="BE975" s="20"/>
      <c r="BF975" s="18" t="s">
        <v>1195</v>
      </c>
      <c r="BG975" s="20"/>
      <c r="BH975" s="20"/>
      <c r="BI975" s="20"/>
      <c r="BJ975" s="19">
        <v>1</v>
      </c>
      <c r="BK975" s="20"/>
      <c r="BL975" s="20"/>
      <c r="BM975" s="20"/>
      <c r="BN975" s="20"/>
      <c r="BO975" s="20"/>
    </row>
    <row r="976" spans="1:256" ht="176" hidden="1" x14ac:dyDescent="0.2">
      <c r="A976" s="17" t="s">
        <v>248</v>
      </c>
      <c r="B976" s="42"/>
      <c r="C976" s="64" t="s">
        <v>1014</v>
      </c>
      <c r="D976" s="18" t="s">
        <v>182</v>
      </c>
      <c r="E976" s="18" t="s">
        <v>302</v>
      </c>
      <c r="F976" s="19">
        <v>1</v>
      </c>
      <c r="G976" s="19">
        <v>0</v>
      </c>
      <c r="H976" s="19">
        <v>0</v>
      </c>
      <c r="I976" s="20"/>
      <c r="J976" s="44"/>
      <c r="K976" s="43"/>
      <c r="L976" s="21" t="s">
        <v>1015</v>
      </c>
      <c r="M976" s="23" t="s">
        <v>1016</v>
      </c>
      <c r="N976" s="24">
        <f t="shared" si="299"/>
        <v>2006</v>
      </c>
      <c r="O976" s="25">
        <v>38863</v>
      </c>
      <c r="P976" s="23" t="s">
        <v>75</v>
      </c>
      <c r="Q976" s="23" t="s">
        <v>75</v>
      </c>
      <c r="R976" s="25">
        <v>38814</v>
      </c>
      <c r="S976" s="23" t="s">
        <v>75</v>
      </c>
      <c r="T976" s="23" t="s">
        <v>75</v>
      </c>
      <c r="U976" s="23" t="s">
        <v>75</v>
      </c>
      <c r="V976" s="19">
        <v>1</v>
      </c>
      <c r="W976" s="19">
        <f t="shared" si="296"/>
        <v>0</v>
      </c>
      <c r="X976" s="19">
        <f t="shared" si="297"/>
        <v>0</v>
      </c>
      <c r="Y976" s="19">
        <f t="shared" si="298"/>
        <v>0</v>
      </c>
      <c r="Z976" s="19">
        <v>-1</v>
      </c>
      <c r="AA976" s="19">
        <v>-2</v>
      </c>
      <c r="AB976" s="19">
        <v>0</v>
      </c>
      <c r="AC976" s="19">
        <v>0</v>
      </c>
      <c r="AD976" s="19">
        <v>0</v>
      </c>
      <c r="AE976" s="19">
        <v>1</v>
      </c>
      <c r="AF976" s="19">
        <v>1</v>
      </c>
      <c r="AG976" s="26">
        <v>1</v>
      </c>
      <c r="AH976" s="26">
        <v>1</v>
      </c>
      <c r="AI976" s="26">
        <v>1</v>
      </c>
      <c r="AJ976" s="18" t="s">
        <v>185</v>
      </c>
      <c r="AK976" s="18" t="s">
        <v>77</v>
      </c>
      <c r="AL976" s="21" t="s">
        <v>1017</v>
      </c>
      <c r="AM976" s="19">
        <v>4</v>
      </c>
      <c r="AN976" s="26">
        <v>0</v>
      </c>
      <c r="AO976" s="26">
        <v>0</v>
      </c>
      <c r="AP976" s="26">
        <v>0</v>
      </c>
      <c r="AQ976" s="26">
        <v>-1</v>
      </c>
      <c r="AR976" s="26">
        <v>-1</v>
      </c>
      <c r="AS976" s="26">
        <v>-1</v>
      </c>
      <c r="AT976" s="26">
        <v>2</v>
      </c>
      <c r="AU976" s="26">
        <v>0</v>
      </c>
      <c r="AV976" s="26">
        <v>0</v>
      </c>
      <c r="AW976" s="26">
        <v>0</v>
      </c>
      <c r="AX976" s="26">
        <v>1</v>
      </c>
      <c r="AY976" s="19">
        <v>0</v>
      </c>
      <c r="AZ976" s="26">
        <v>1</v>
      </c>
      <c r="BA976" s="26">
        <v>1</v>
      </c>
      <c r="BB976" s="26">
        <v>1</v>
      </c>
      <c r="BC976" s="26">
        <v>1</v>
      </c>
      <c r="BD976" s="28"/>
      <c r="BE976" s="20"/>
      <c r="BF976" s="20"/>
      <c r="BG976" s="20"/>
      <c r="BH976" s="18" t="s">
        <v>1018</v>
      </c>
      <c r="BI976" s="26">
        <v>1</v>
      </c>
      <c r="BJ976" s="26">
        <v>0</v>
      </c>
      <c r="BK976" s="20"/>
      <c r="BL976" s="20"/>
      <c r="BM976" s="20"/>
      <c r="BN976" s="20"/>
      <c r="BO976" s="20"/>
    </row>
    <row r="977" spans="1:67" ht="64" x14ac:dyDescent="0.2">
      <c r="A977" s="64" t="s">
        <v>717</v>
      </c>
      <c r="B977" s="42"/>
      <c r="C977" s="64" t="s">
        <v>1904</v>
      </c>
      <c r="D977" s="17" t="s">
        <v>567</v>
      </c>
      <c r="E977" s="18" t="s">
        <v>866</v>
      </c>
      <c r="F977" s="19">
        <v>1</v>
      </c>
      <c r="G977" s="19">
        <v>1</v>
      </c>
      <c r="H977" s="19">
        <v>0</v>
      </c>
      <c r="I977" s="20"/>
      <c r="J977" s="44"/>
      <c r="K977" s="46"/>
      <c r="L977" s="375" t="s">
        <v>1905</v>
      </c>
      <c r="M977" s="25"/>
      <c r="N977" s="47">
        <f t="shared" si="299"/>
        <v>2015</v>
      </c>
      <c r="O977" s="649">
        <v>42005</v>
      </c>
      <c r="P977" s="649"/>
      <c r="Q977" s="649">
        <v>42437</v>
      </c>
      <c r="R977" s="649"/>
      <c r="S977" s="649"/>
      <c r="T977" s="649">
        <v>42451</v>
      </c>
      <c r="U977" s="649" t="s">
        <v>75</v>
      </c>
      <c r="V977" s="19">
        <v>1</v>
      </c>
      <c r="W977" s="19">
        <f t="shared" si="296"/>
        <v>1</v>
      </c>
      <c r="X977" s="19">
        <f t="shared" si="297"/>
        <v>1</v>
      </c>
      <c r="Y977" s="19">
        <f t="shared" si="298"/>
        <v>1</v>
      </c>
      <c r="Z977" s="19">
        <v>1</v>
      </c>
      <c r="AA977" s="19">
        <v>-1</v>
      </c>
      <c r="AB977" s="19">
        <v>0</v>
      </c>
      <c r="AC977" s="19">
        <v>0</v>
      </c>
      <c r="AD977" s="19">
        <v>1</v>
      </c>
      <c r="AE977" s="19">
        <v>0</v>
      </c>
      <c r="AF977" s="19">
        <v>0</v>
      </c>
      <c r="AG977" s="19">
        <v>1</v>
      </c>
      <c r="AH977" s="19">
        <v>0</v>
      </c>
      <c r="AI977" s="19">
        <v>0</v>
      </c>
      <c r="AJ977" s="18" t="s">
        <v>134</v>
      </c>
      <c r="AK977" s="18" t="s">
        <v>139</v>
      </c>
      <c r="AL977" s="21" t="s">
        <v>1903</v>
      </c>
      <c r="AM977" s="19">
        <v>4</v>
      </c>
      <c r="AN977" s="19">
        <v>0</v>
      </c>
      <c r="AO977" s="19">
        <v>-2</v>
      </c>
      <c r="AP977" s="19">
        <v>-2</v>
      </c>
      <c r="AQ977" s="19">
        <v>-2</v>
      </c>
      <c r="AR977" s="19">
        <v>-2</v>
      </c>
      <c r="AS977" s="19">
        <v>0</v>
      </c>
      <c r="AT977" s="19">
        <v>-1</v>
      </c>
      <c r="AU977" s="26">
        <v>0</v>
      </c>
      <c r="AV977" s="19">
        <v>0</v>
      </c>
      <c r="AW977" s="19">
        <v>0</v>
      </c>
      <c r="AX977" s="20"/>
      <c r="AY977" s="19">
        <v>0</v>
      </c>
      <c r="AZ977" s="19">
        <v>1</v>
      </c>
      <c r="BA977" s="19">
        <v>1</v>
      </c>
      <c r="BB977" s="19">
        <v>1</v>
      </c>
      <c r="BC977" s="19">
        <v>-1</v>
      </c>
      <c r="BD977" s="20"/>
      <c r="BE977" s="20"/>
      <c r="BF977" s="20"/>
      <c r="BG977" s="20"/>
      <c r="BH977" s="20"/>
      <c r="BI977" s="20"/>
      <c r="BJ977" s="20"/>
      <c r="BK977" s="20"/>
      <c r="BL977" s="20"/>
      <c r="BM977" s="20"/>
      <c r="BN977" s="20"/>
      <c r="BO977" s="19">
        <v>1</v>
      </c>
    </row>
    <row r="978" spans="1:67" ht="80" hidden="1" x14ac:dyDescent="0.2">
      <c r="A978" s="375" t="s">
        <v>3457</v>
      </c>
      <c r="B978" s="20"/>
      <c r="C978" s="21" t="s">
        <v>3459</v>
      </c>
      <c r="D978" s="18" t="s">
        <v>124</v>
      </c>
      <c r="E978" s="18" t="s">
        <v>183</v>
      </c>
      <c r="F978" s="19">
        <v>1</v>
      </c>
      <c r="G978" s="19">
        <v>0</v>
      </c>
      <c r="H978" s="19">
        <v>0</v>
      </c>
      <c r="I978" s="20"/>
      <c r="J978" s="21" t="s">
        <v>1077</v>
      </c>
      <c r="K978" s="43"/>
      <c r="L978" s="20"/>
      <c r="M978" s="23" t="s">
        <v>3460</v>
      </c>
      <c r="N978" s="24">
        <f t="shared" si="299"/>
        <v>1986</v>
      </c>
      <c r="O978" s="25">
        <v>31776</v>
      </c>
      <c r="P978" s="25">
        <v>32112</v>
      </c>
      <c r="Q978" s="25">
        <v>31778</v>
      </c>
      <c r="R978" s="25"/>
      <c r="S978" s="23" t="s">
        <v>3461</v>
      </c>
      <c r="T978" s="25">
        <v>33018</v>
      </c>
      <c r="U978" s="25">
        <v>34417</v>
      </c>
      <c r="V978" s="26">
        <v>1</v>
      </c>
      <c r="W978" s="19">
        <f t="shared" si="296"/>
        <v>1</v>
      </c>
      <c r="X978" s="19">
        <f t="shared" si="297"/>
        <v>1</v>
      </c>
      <c r="Y978" s="19">
        <f t="shared" si="298"/>
        <v>1</v>
      </c>
      <c r="Z978" s="26">
        <v>0</v>
      </c>
      <c r="AA978" s="19">
        <v>1</v>
      </c>
      <c r="AB978" s="26">
        <v>0</v>
      </c>
      <c r="AC978" s="26">
        <v>0</v>
      </c>
      <c r="AD978" s="26">
        <v>1</v>
      </c>
      <c r="AE978" s="26">
        <v>0</v>
      </c>
      <c r="AF978" s="26">
        <v>0</v>
      </c>
      <c r="AG978" s="19">
        <v>0</v>
      </c>
      <c r="AH978" s="26">
        <v>0</v>
      </c>
      <c r="AI978" s="26">
        <v>0</v>
      </c>
      <c r="AJ978" s="18" t="s">
        <v>128</v>
      </c>
      <c r="AK978" s="18" t="s">
        <v>76</v>
      </c>
      <c r="AL978" s="21" t="s">
        <v>1935</v>
      </c>
      <c r="AM978" s="19">
        <f>IF(AND(AN978=1,AO978=1),3,IF(AND(AN978=1,OR(AO978=0,AO978=-1)),1,IF(AND(OR(AN978=0,AN978=-1),AO978=1),2,IF(AND(AN978=0,AN978=-1),OR(AO978=0,AO978=-1),4))))</f>
        <v>3</v>
      </c>
      <c r="AN978" s="26">
        <v>1</v>
      </c>
      <c r="AO978" s="26">
        <v>1</v>
      </c>
      <c r="AP978" s="26">
        <v>1</v>
      </c>
      <c r="AQ978" s="26">
        <v>1</v>
      </c>
      <c r="AR978" s="26">
        <v>1</v>
      </c>
      <c r="AS978" s="26">
        <v>0</v>
      </c>
      <c r="AT978" s="19">
        <v>-2</v>
      </c>
      <c r="AU978" s="26">
        <v>-3</v>
      </c>
      <c r="AV978" s="26">
        <v>0</v>
      </c>
      <c r="AW978" s="26">
        <v>0</v>
      </c>
      <c r="AX978" s="19">
        <v>0</v>
      </c>
      <c r="AY978" s="19">
        <v>0</v>
      </c>
      <c r="AZ978" s="26">
        <v>1</v>
      </c>
      <c r="BA978" s="26">
        <v>1</v>
      </c>
      <c r="BB978" s="26">
        <v>-1</v>
      </c>
      <c r="BC978" s="26">
        <v>1</v>
      </c>
      <c r="BD978" s="28"/>
      <c r="BE978" s="20"/>
      <c r="BF978" s="18" t="s">
        <v>1936</v>
      </c>
      <c r="BG978" s="20"/>
      <c r="BH978" s="26"/>
      <c r="BI978" s="26">
        <v>1</v>
      </c>
      <c r="BJ978" s="26">
        <v>0</v>
      </c>
      <c r="BK978" s="26"/>
      <c r="BL978" s="26"/>
      <c r="BM978" s="26"/>
      <c r="BN978" s="20"/>
      <c r="BO978" s="20"/>
    </row>
    <row r="979" spans="1:67" ht="96" hidden="1" x14ac:dyDescent="0.2">
      <c r="A979" s="17" t="s">
        <v>112</v>
      </c>
      <c r="B979" s="17" t="s">
        <v>79</v>
      </c>
      <c r="C979" s="64" t="s">
        <v>1771</v>
      </c>
      <c r="D979" s="18" t="s">
        <v>529</v>
      </c>
      <c r="E979" s="18" t="s">
        <v>92</v>
      </c>
      <c r="F979" s="19">
        <v>1</v>
      </c>
      <c r="G979" s="19">
        <v>0</v>
      </c>
      <c r="H979" s="19">
        <v>1</v>
      </c>
      <c r="I979" s="20"/>
      <c r="J979" s="21" t="s">
        <v>530</v>
      </c>
      <c r="K979" s="43"/>
      <c r="L979" s="21" t="s">
        <v>1772</v>
      </c>
      <c r="M979" s="25"/>
      <c r="N979" s="24">
        <f t="shared" si="299"/>
        <v>2008</v>
      </c>
      <c r="O979" s="25">
        <v>39765</v>
      </c>
      <c r="P979" s="25">
        <v>40633</v>
      </c>
      <c r="Q979" s="25">
        <v>39826</v>
      </c>
      <c r="R979" s="23" t="s">
        <v>75</v>
      </c>
      <c r="S979" s="23" t="s">
        <v>75</v>
      </c>
      <c r="T979" s="23" t="s">
        <v>75</v>
      </c>
      <c r="U979" s="23" t="s">
        <v>75</v>
      </c>
      <c r="V979" s="19">
        <v>1</v>
      </c>
      <c r="W979" s="19">
        <f t="shared" si="296"/>
        <v>1</v>
      </c>
      <c r="X979" s="19">
        <f t="shared" si="297"/>
        <v>0</v>
      </c>
      <c r="Y979" s="19">
        <f t="shared" si="298"/>
        <v>0</v>
      </c>
      <c r="Z979" s="19">
        <v>-1</v>
      </c>
      <c r="AA979" s="19">
        <v>-2</v>
      </c>
      <c r="AB979" s="19">
        <v>0</v>
      </c>
      <c r="AC979" s="19">
        <v>0</v>
      </c>
      <c r="AD979" s="19">
        <v>0</v>
      </c>
      <c r="AE979" s="19">
        <v>1</v>
      </c>
      <c r="AF979" s="19">
        <v>1</v>
      </c>
      <c r="AG979" s="19">
        <v>1</v>
      </c>
      <c r="AH979" s="19">
        <v>1</v>
      </c>
      <c r="AI979" s="19">
        <v>1</v>
      </c>
      <c r="AJ979" s="18" t="s">
        <v>533</v>
      </c>
      <c r="AK979" s="18" t="s">
        <v>97</v>
      </c>
      <c r="AL979" s="21" t="s">
        <v>1773</v>
      </c>
      <c r="AM979" s="19">
        <f>IF(AND(AN979=1,AO979=1),3,IF(AND(AN979=1,OR(AO979=0,AO979=-1)),1,IF(AND(OR(AN979=0,AN979=-1),AO979=1),2,IF(AND(AN979=0,AN979=-1),OR(AO979=0,AO979=-1),4))))</f>
        <v>2</v>
      </c>
      <c r="AN979" s="19">
        <v>0</v>
      </c>
      <c r="AO979" s="19">
        <v>1</v>
      </c>
      <c r="AP979" s="19">
        <v>0</v>
      </c>
      <c r="AQ979" s="19">
        <v>-1</v>
      </c>
      <c r="AR979" s="19">
        <v>1</v>
      </c>
      <c r="AS979" s="19">
        <v>0</v>
      </c>
      <c r="AT979" s="19">
        <v>0</v>
      </c>
      <c r="AU979" s="26">
        <f>IF(BA979&lt;1,-1)</f>
        <v>-1</v>
      </c>
      <c r="AV979" s="19">
        <v>1</v>
      </c>
      <c r="AW979" s="19">
        <v>0</v>
      </c>
      <c r="AX979" s="26">
        <v>0</v>
      </c>
      <c r="AY979" s="19">
        <v>0</v>
      </c>
      <c r="AZ979" s="19">
        <v>0</v>
      </c>
      <c r="BA979" s="19">
        <v>0</v>
      </c>
      <c r="BB979" s="19">
        <v>0</v>
      </c>
      <c r="BC979" s="19">
        <v>0</v>
      </c>
      <c r="BD979" s="28"/>
      <c r="BE979" s="20"/>
      <c r="BF979" s="20"/>
      <c r="BG979" s="20"/>
      <c r="BH979" s="20"/>
      <c r="BI979" s="20"/>
      <c r="BJ979" s="19">
        <v>-2</v>
      </c>
      <c r="BK979" s="20"/>
      <c r="BL979" s="20"/>
      <c r="BM979" s="20"/>
      <c r="BN979" s="20"/>
      <c r="BO979" s="20"/>
    </row>
    <row r="980" spans="1:67" ht="32" hidden="1" x14ac:dyDescent="0.2">
      <c r="A980" s="17" t="s">
        <v>144</v>
      </c>
      <c r="B980" s="17" t="s">
        <v>79</v>
      </c>
      <c r="C980" s="64" t="s">
        <v>1321</v>
      </c>
      <c r="D980" s="18" t="s">
        <v>1308</v>
      </c>
      <c r="E980" s="18" t="s">
        <v>302</v>
      </c>
      <c r="F980" s="19">
        <v>1</v>
      </c>
      <c r="G980" s="19">
        <v>0</v>
      </c>
      <c r="H980" s="20"/>
      <c r="I980" s="20"/>
      <c r="J980" s="21" t="s">
        <v>1309</v>
      </c>
      <c r="K980" s="22" t="s">
        <v>1310</v>
      </c>
      <c r="L980" s="18" t="s">
        <v>1311</v>
      </c>
      <c r="M980" s="23" t="s">
        <v>1312</v>
      </c>
      <c r="N980" s="24">
        <f t="shared" si="299"/>
        <v>2005</v>
      </c>
      <c r="O980" s="25">
        <v>38698</v>
      </c>
      <c r="P980" s="23" t="s">
        <v>75</v>
      </c>
      <c r="Q980" s="23" t="s">
        <v>75</v>
      </c>
      <c r="R980" s="23" t="s">
        <v>75</v>
      </c>
      <c r="S980" s="23" t="s">
        <v>75</v>
      </c>
      <c r="T980" s="23" t="s">
        <v>75</v>
      </c>
      <c r="U980" s="23" t="s">
        <v>75</v>
      </c>
      <c r="V980" s="19">
        <v>1</v>
      </c>
      <c r="W980" s="19">
        <f t="shared" si="296"/>
        <v>0</v>
      </c>
      <c r="X980" s="19">
        <f t="shared" si="297"/>
        <v>0</v>
      </c>
      <c r="Y980" s="19">
        <f t="shared" si="298"/>
        <v>0</v>
      </c>
      <c r="Z980" s="19">
        <v>-1</v>
      </c>
      <c r="AA980" s="19">
        <v>-2</v>
      </c>
      <c r="AB980" s="19">
        <v>1</v>
      </c>
      <c r="AC980" s="19">
        <v>0</v>
      </c>
      <c r="AD980" s="19">
        <v>0</v>
      </c>
      <c r="AE980" s="19">
        <v>1</v>
      </c>
      <c r="AF980" s="19">
        <v>0</v>
      </c>
      <c r="AG980" s="19">
        <v>1</v>
      </c>
      <c r="AH980" s="19">
        <v>1</v>
      </c>
      <c r="AI980" s="26">
        <v>0</v>
      </c>
      <c r="AJ980" s="18" t="s">
        <v>1313</v>
      </c>
      <c r="AK980" s="18" t="s">
        <v>77</v>
      </c>
      <c r="AL980" s="21" t="s">
        <v>1314</v>
      </c>
      <c r="AM980" s="19">
        <f>IF(AND(AN980=1,AO980=1),3,IF(AND(AN980=1,OR(AO980=0,AO980=-1)),1,IF(AND(OR(AN980=0,AN980=-1),AO980=1),2,IF(AND(AN980=0,AN980=-1),OR(AO980=0,AO980=-1),4))))</f>
        <v>3</v>
      </c>
      <c r="AN980" s="19">
        <v>1</v>
      </c>
      <c r="AO980" s="19">
        <v>1</v>
      </c>
      <c r="AP980" s="19">
        <v>1</v>
      </c>
      <c r="AQ980" s="19">
        <v>1</v>
      </c>
      <c r="AR980" s="19">
        <v>1</v>
      </c>
      <c r="AS980" s="19">
        <v>-1</v>
      </c>
      <c r="AT980" s="19">
        <v>0</v>
      </c>
      <c r="AU980" s="26">
        <f>IF(BA980&lt;1,-1)</f>
        <v>-1</v>
      </c>
      <c r="AV980" s="19">
        <v>0</v>
      </c>
      <c r="AW980" s="19">
        <v>0</v>
      </c>
      <c r="AX980" s="19">
        <v>0</v>
      </c>
      <c r="AY980" s="19">
        <v>0</v>
      </c>
      <c r="AZ980" s="19">
        <v>0</v>
      </c>
      <c r="BA980" s="19">
        <v>0</v>
      </c>
      <c r="BB980" s="19">
        <v>0</v>
      </c>
      <c r="BC980" s="19">
        <v>0</v>
      </c>
      <c r="BD980" s="28"/>
      <c r="BE980" s="20"/>
      <c r="BF980" s="18" t="s">
        <v>1315</v>
      </c>
      <c r="BG980" s="20"/>
      <c r="BH980" s="18" t="s">
        <v>1316</v>
      </c>
      <c r="BI980" s="19">
        <v>1</v>
      </c>
      <c r="BJ980" s="19">
        <v>1</v>
      </c>
      <c r="BK980" s="20"/>
      <c r="BL980" s="20"/>
      <c r="BM980" s="20"/>
      <c r="BN980" s="20"/>
      <c r="BO980" s="20"/>
    </row>
    <row r="981" spans="1:67" ht="48" hidden="1" x14ac:dyDescent="0.2">
      <c r="A981" s="17" t="s">
        <v>346</v>
      </c>
      <c r="B981" s="17" t="s">
        <v>79</v>
      </c>
      <c r="C981" s="64" t="s">
        <v>1253</v>
      </c>
      <c r="D981" s="18" t="s">
        <v>182</v>
      </c>
      <c r="E981" s="18" t="s">
        <v>82</v>
      </c>
      <c r="F981" s="19">
        <v>1</v>
      </c>
      <c r="G981" s="19">
        <v>1</v>
      </c>
      <c r="H981" s="19">
        <v>1</v>
      </c>
      <c r="I981" s="20"/>
      <c r="J981" s="21" t="s">
        <v>184</v>
      </c>
      <c r="K981" s="43"/>
      <c r="L981" s="375" t="s">
        <v>3254</v>
      </c>
      <c r="M981" s="25"/>
      <c r="N981" s="24">
        <f t="shared" si="299"/>
        <v>2009</v>
      </c>
      <c r="O981" s="25">
        <v>39845</v>
      </c>
      <c r="P981" s="25">
        <v>38287</v>
      </c>
      <c r="Q981" s="23" t="s">
        <v>75</v>
      </c>
      <c r="R981" s="25">
        <v>39255</v>
      </c>
      <c r="S981" s="23" t="s">
        <v>75</v>
      </c>
      <c r="T981" s="23" t="s">
        <v>75</v>
      </c>
      <c r="U981" s="23" t="s">
        <v>75</v>
      </c>
      <c r="V981" s="19">
        <v>1</v>
      </c>
      <c r="W981" s="19">
        <f t="shared" si="296"/>
        <v>0</v>
      </c>
      <c r="X981" s="19">
        <f t="shared" si="297"/>
        <v>0</v>
      </c>
      <c r="Y981" s="19">
        <f t="shared" si="298"/>
        <v>0</v>
      </c>
      <c r="Z981" s="19">
        <v>-1</v>
      </c>
      <c r="AA981" s="19">
        <v>-2</v>
      </c>
      <c r="AB981" s="19">
        <v>0</v>
      </c>
      <c r="AC981" s="19">
        <v>1</v>
      </c>
      <c r="AD981" s="19">
        <v>0</v>
      </c>
      <c r="AE981" s="19">
        <v>1</v>
      </c>
      <c r="AF981" s="19">
        <v>0</v>
      </c>
      <c r="AG981" s="26">
        <v>1</v>
      </c>
      <c r="AH981" s="26">
        <v>1</v>
      </c>
      <c r="AI981" s="26">
        <v>0</v>
      </c>
      <c r="AJ981" s="18" t="s">
        <v>185</v>
      </c>
      <c r="AK981" s="18" t="s">
        <v>77</v>
      </c>
      <c r="AL981" s="21" t="s">
        <v>1245</v>
      </c>
      <c r="AM981" s="19">
        <f>IF(AND(AN981=1,AO981=1),3,IF(AND(AN981=1,OR(AO981=0,AO981=-1)),1,IF(AND(OR(AN981=0,AN981=-1),AO981=1),2,IF(AND(AN981=0,AN981=-1),OR(AO981=0,AO981=-1),4))))</f>
        <v>2</v>
      </c>
      <c r="AN981" s="26">
        <v>-1</v>
      </c>
      <c r="AO981" s="19">
        <v>1</v>
      </c>
      <c r="AP981" s="19">
        <v>1</v>
      </c>
      <c r="AQ981" s="26">
        <v>1</v>
      </c>
      <c r="AR981" s="19">
        <v>1</v>
      </c>
      <c r="AS981" s="19">
        <v>0</v>
      </c>
      <c r="AT981" s="19">
        <v>2</v>
      </c>
      <c r="AU981" s="26">
        <v>1</v>
      </c>
      <c r="AV981" s="26">
        <v>0</v>
      </c>
      <c r="AW981" s="26">
        <v>0</v>
      </c>
      <c r="AX981" s="26">
        <v>1</v>
      </c>
      <c r="AY981" s="19">
        <v>0</v>
      </c>
      <c r="AZ981" s="19">
        <v>1</v>
      </c>
      <c r="BA981" s="19">
        <v>1</v>
      </c>
      <c r="BB981" s="19">
        <v>1</v>
      </c>
      <c r="BC981" s="19">
        <v>1</v>
      </c>
      <c r="BD981" s="28"/>
      <c r="BE981" s="20"/>
      <c r="BF981" s="20"/>
      <c r="BG981" s="20"/>
      <c r="BH981" s="20"/>
      <c r="BI981" s="20"/>
      <c r="BJ981" s="19">
        <v>0</v>
      </c>
      <c r="BK981" s="20"/>
      <c r="BL981" s="20"/>
      <c r="BM981" s="20"/>
      <c r="BN981" s="20"/>
      <c r="BO981" s="20"/>
    </row>
    <row r="982" spans="1:67" ht="176" hidden="1" x14ac:dyDescent="0.2">
      <c r="A982" s="66" t="s">
        <v>151</v>
      </c>
      <c r="B982" s="67"/>
      <c r="C982" s="74" t="s">
        <v>907</v>
      </c>
      <c r="D982" s="61" t="s">
        <v>852</v>
      </c>
      <c r="E982" s="61" t="s">
        <v>210</v>
      </c>
      <c r="F982" s="62">
        <v>1</v>
      </c>
      <c r="G982" s="62">
        <v>1</v>
      </c>
      <c r="H982" s="62">
        <v>1</v>
      </c>
      <c r="I982" s="62">
        <v>0</v>
      </c>
      <c r="J982" s="69" t="s">
        <v>898</v>
      </c>
      <c r="K982" s="70" t="s">
        <v>899</v>
      </c>
      <c r="L982" s="69" t="s">
        <v>900</v>
      </c>
      <c r="M982" s="77"/>
      <c r="N982" s="71">
        <f t="shared" si="299"/>
        <v>2017</v>
      </c>
      <c r="O982" s="72">
        <v>42927</v>
      </c>
      <c r="P982" s="23" t="s">
        <v>75</v>
      </c>
      <c r="Q982" s="23" t="s">
        <v>75</v>
      </c>
      <c r="R982" s="23" t="s">
        <v>75</v>
      </c>
      <c r="S982" s="23" t="s">
        <v>75</v>
      </c>
      <c r="T982" s="23" t="s">
        <v>75</v>
      </c>
      <c r="U982" s="23" t="s">
        <v>75</v>
      </c>
      <c r="V982" s="26">
        <v>1</v>
      </c>
      <c r="W982" s="19">
        <f t="shared" si="296"/>
        <v>0</v>
      </c>
      <c r="X982" s="19">
        <f t="shared" si="297"/>
        <v>0</v>
      </c>
      <c r="Y982" s="19">
        <f t="shared" si="298"/>
        <v>0</v>
      </c>
      <c r="Z982" s="26">
        <v>-1</v>
      </c>
      <c r="AA982" s="19">
        <v>-2</v>
      </c>
      <c r="AB982" s="78">
        <v>0</v>
      </c>
      <c r="AC982" s="78">
        <v>1</v>
      </c>
      <c r="AD982" s="78">
        <v>1</v>
      </c>
      <c r="AE982" s="78">
        <v>1</v>
      </c>
      <c r="AF982" s="78">
        <v>0</v>
      </c>
      <c r="AG982" s="62">
        <v>0</v>
      </c>
      <c r="AH982" s="78">
        <v>-1</v>
      </c>
      <c r="AI982" s="78">
        <v>0</v>
      </c>
      <c r="AJ982" s="18" t="s">
        <v>134</v>
      </c>
      <c r="AK982" s="18" t="s">
        <v>139</v>
      </c>
      <c r="AL982" s="69" t="s">
        <v>901</v>
      </c>
      <c r="AM982" s="62">
        <v>4</v>
      </c>
      <c r="AN982" s="78">
        <v>0</v>
      </c>
      <c r="AO982" s="78">
        <v>0</v>
      </c>
      <c r="AP982" s="78">
        <v>-2</v>
      </c>
      <c r="AQ982" s="78">
        <v>-2</v>
      </c>
      <c r="AR982" s="78">
        <v>-2</v>
      </c>
      <c r="AS982" s="78">
        <v>0</v>
      </c>
      <c r="AT982" s="78">
        <v>0</v>
      </c>
      <c r="AU982" s="78">
        <f>IF(BA982&lt;1,-1)</f>
        <v>-1</v>
      </c>
      <c r="AV982" s="78">
        <v>0</v>
      </c>
      <c r="AW982" s="78">
        <v>0</v>
      </c>
      <c r="AX982" s="78">
        <v>0</v>
      </c>
      <c r="AY982" s="78">
        <v>0</v>
      </c>
      <c r="AZ982" s="78">
        <v>0</v>
      </c>
      <c r="BA982" s="78">
        <v>0</v>
      </c>
      <c r="BB982" s="78">
        <v>0</v>
      </c>
      <c r="BC982" s="78">
        <v>0</v>
      </c>
      <c r="BD982" s="68"/>
      <c r="BE982" s="68"/>
      <c r="BF982" s="68"/>
      <c r="BG982" s="68"/>
      <c r="BH982" s="78"/>
      <c r="BI982" s="78"/>
      <c r="BJ982" s="78"/>
      <c r="BK982" s="78"/>
      <c r="BL982" s="78"/>
      <c r="BM982" s="78"/>
      <c r="BN982" s="68"/>
      <c r="BO982" s="68"/>
    </row>
    <row r="983" spans="1:67" ht="272" hidden="1" x14ac:dyDescent="0.2">
      <c r="A983" s="18" t="s">
        <v>151</v>
      </c>
      <c r="B983" s="18" t="s">
        <v>197</v>
      </c>
      <c r="C983" s="375" t="s">
        <v>3599</v>
      </c>
      <c r="D983" s="18" t="s">
        <v>852</v>
      </c>
      <c r="E983" s="18" t="s">
        <v>302</v>
      </c>
      <c r="F983" s="19">
        <v>1</v>
      </c>
      <c r="G983" s="19">
        <v>1</v>
      </c>
      <c r="H983" s="19">
        <v>1</v>
      </c>
      <c r="I983" s="20"/>
      <c r="J983" s="44"/>
      <c r="K983" s="44"/>
      <c r="L983" s="21" t="s">
        <v>1032</v>
      </c>
      <c r="M983" s="20"/>
      <c r="N983" s="19">
        <f t="shared" si="299"/>
        <v>2016</v>
      </c>
      <c r="O983" s="82">
        <v>42548</v>
      </c>
      <c r="P983" s="18" t="s">
        <v>75</v>
      </c>
      <c r="Q983" s="18" t="s">
        <v>75</v>
      </c>
      <c r="R983" s="18" t="s">
        <v>75</v>
      </c>
      <c r="S983" s="18" t="s">
        <v>75</v>
      </c>
      <c r="T983" s="18" t="s">
        <v>75</v>
      </c>
      <c r="U983" s="18" t="s">
        <v>75</v>
      </c>
      <c r="V983" s="19">
        <v>1</v>
      </c>
      <c r="W983" s="19">
        <f t="shared" si="296"/>
        <v>0</v>
      </c>
      <c r="X983" s="19">
        <f t="shared" si="297"/>
        <v>0</v>
      </c>
      <c r="Y983" s="19">
        <f t="shared" si="298"/>
        <v>0</v>
      </c>
      <c r="Z983" s="19">
        <v>-1</v>
      </c>
      <c r="AA983" s="19">
        <v>-2</v>
      </c>
      <c r="AB983" s="19">
        <v>0</v>
      </c>
      <c r="AC983" s="19">
        <v>0</v>
      </c>
      <c r="AD983" s="19">
        <v>1</v>
      </c>
      <c r="AE983" s="19">
        <v>1</v>
      </c>
      <c r="AF983" s="19">
        <v>0</v>
      </c>
      <c r="AG983" s="19">
        <v>0</v>
      </c>
      <c r="AH983" s="19">
        <v>1</v>
      </c>
      <c r="AI983" s="19">
        <v>0</v>
      </c>
      <c r="AJ983" s="18" t="s">
        <v>134</v>
      </c>
      <c r="AK983" s="18" t="s">
        <v>77</v>
      </c>
      <c r="AL983" s="21" t="s">
        <v>1033</v>
      </c>
      <c r="AM983" s="19">
        <v>8</v>
      </c>
      <c r="AN983" s="19">
        <v>0</v>
      </c>
      <c r="AO983" s="19">
        <v>1</v>
      </c>
      <c r="AP983" s="19">
        <v>0</v>
      </c>
      <c r="AQ983" s="19">
        <v>1</v>
      </c>
      <c r="AR983" s="19">
        <v>1</v>
      </c>
      <c r="AS983" s="19">
        <v>-1</v>
      </c>
      <c r="AT983" s="19">
        <v>0</v>
      </c>
      <c r="AU983" s="26">
        <f>IF(BA983&lt;1,-1)</f>
        <v>-1</v>
      </c>
      <c r="AV983" s="19">
        <v>0</v>
      </c>
      <c r="AW983" s="19">
        <v>0</v>
      </c>
      <c r="AX983" s="19">
        <v>0</v>
      </c>
      <c r="AY983" s="19">
        <v>0</v>
      </c>
      <c r="AZ983" s="19">
        <v>0</v>
      </c>
      <c r="BA983" s="19">
        <v>0</v>
      </c>
      <c r="BB983" s="19">
        <v>0</v>
      </c>
      <c r="BC983" s="19">
        <v>0</v>
      </c>
      <c r="BD983" s="28"/>
      <c r="BE983" s="20"/>
      <c r="BF983" s="20"/>
      <c r="BG983" s="20"/>
      <c r="BH983" s="20"/>
      <c r="BI983" s="20"/>
      <c r="BJ983" s="19">
        <v>1</v>
      </c>
      <c r="BK983" s="20"/>
      <c r="BL983" s="20"/>
      <c r="BM983" s="20"/>
      <c r="BN983" s="20"/>
      <c r="BO983" s="20"/>
    </row>
    <row r="984" spans="1:67" ht="80" hidden="1" x14ac:dyDescent="0.2">
      <c r="A984" s="17" t="s">
        <v>248</v>
      </c>
      <c r="B984" s="42"/>
      <c r="C984" s="64" t="s">
        <v>2282</v>
      </c>
      <c r="D984" s="18" t="s">
        <v>137</v>
      </c>
      <c r="E984" s="18" t="s">
        <v>324</v>
      </c>
      <c r="F984" s="19">
        <v>1</v>
      </c>
      <c r="G984" s="19">
        <v>0</v>
      </c>
      <c r="H984" s="19">
        <v>0</v>
      </c>
      <c r="I984" s="20"/>
      <c r="J984" s="21" t="s">
        <v>2278</v>
      </c>
      <c r="K984" s="22" t="s">
        <v>2279</v>
      </c>
      <c r="L984" s="21" t="s">
        <v>2280</v>
      </c>
      <c r="M984" s="23" t="s">
        <v>1899</v>
      </c>
      <c r="N984" s="24">
        <f t="shared" si="299"/>
        <v>2003</v>
      </c>
      <c r="O984" s="25">
        <v>37701</v>
      </c>
      <c r="P984" s="23" t="s">
        <v>75</v>
      </c>
      <c r="Q984" s="23" t="s">
        <v>75</v>
      </c>
      <c r="R984" s="23" t="s">
        <v>75</v>
      </c>
      <c r="S984" s="23" t="s">
        <v>75</v>
      </c>
      <c r="T984" s="23" t="s">
        <v>75</v>
      </c>
      <c r="U984" s="23" t="s">
        <v>75</v>
      </c>
      <c r="V984" s="19">
        <v>1</v>
      </c>
      <c r="W984" s="19">
        <f t="shared" si="296"/>
        <v>0</v>
      </c>
      <c r="X984" s="19">
        <f t="shared" si="297"/>
        <v>0</v>
      </c>
      <c r="Y984" s="19">
        <f t="shared" si="298"/>
        <v>0</v>
      </c>
      <c r="Z984" s="19">
        <v>-1</v>
      </c>
      <c r="AA984" s="19">
        <v>-2</v>
      </c>
      <c r="AB984" s="19">
        <v>0</v>
      </c>
      <c r="AC984" s="19">
        <v>1</v>
      </c>
      <c r="AD984" s="19">
        <v>1</v>
      </c>
      <c r="AE984" s="19">
        <v>1</v>
      </c>
      <c r="AF984" s="19">
        <v>0</v>
      </c>
      <c r="AG984" s="19">
        <v>0</v>
      </c>
      <c r="AH984" s="26">
        <v>-1</v>
      </c>
      <c r="AI984" s="26">
        <v>0</v>
      </c>
      <c r="AJ984" s="18" t="s">
        <v>139</v>
      </c>
      <c r="AK984" s="18" t="s">
        <v>77</v>
      </c>
      <c r="AL984" s="21" t="s">
        <v>2281</v>
      </c>
      <c r="AM984" s="19">
        <f>IF(AND(AN984=1,AO984=1),3,IF(AND(AN984=1,OR(AO984=0,AO984=-1)),1,IF(AND(OR(AN984=0,AN984=-1),AO984=1),2,IF(AND(AN984=0,AN984=-1),OR(AO984=0,AO984=-1),4))))</f>
        <v>2</v>
      </c>
      <c r="AN984" s="19">
        <v>0</v>
      </c>
      <c r="AO984" s="19">
        <v>1</v>
      </c>
      <c r="AP984" s="19">
        <v>0</v>
      </c>
      <c r="AQ984" s="19">
        <v>-1</v>
      </c>
      <c r="AR984" s="19">
        <v>1</v>
      </c>
      <c r="AS984" s="19">
        <v>1</v>
      </c>
      <c r="AT984" s="19">
        <v>0</v>
      </c>
      <c r="AU984" s="26">
        <f>IF(BA984&lt;1,-1)</f>
        <v>-1</v>
      </c>
      <c r="AV984" s="19">
        <v>0</v>
      </c>
      <c r="AW984" s="19">
        <v>0</v>
      </c>
      <c r="AX984" s="19">
        <v>0</v>
      </c>
      <c r="AY984" s="19">
        <v>0</v>
      </c>
      <c r="AZ984" s="19">
        <v>0</v>
      </c>
      <c r="BA984" s="19">
        <v>0</v>
      </c>
      <c r="BB984" s="19">
        <v>0</v>
      </c>
      <c r="BC984" s="19">
        <v>0</v>
      </c>
      <c r="BD984" s="28"/>
      <c r="BE984" s="20"/>
      <c r="BF984" s="20"/>
      <c r="BG984" s="20"/>
      <c r="BH984" s="23" t="s">
        <v>2279</v>
      </c>
      <c r="BI984" s="19">
        <v>0</v>
      </c>
      <c r="BJ984" s="19">
        <v>1</v>
      </c>
      <c r="BK984" s="45"/>
      <c r="BL984" s="45"/>
      <c r="BM984" s="45"/>
      <c r="BN984" s="20"/>
      <c r="BO984" s="20"/>
    </row>
    <row r="985" spans="1:67" ht="350" x14ac:dyDescent="0.2">
      <c r="A985" s="64" t="s">
        <v>380</v>
      </c>
      <c r="B985" s="17" t="s">
        <v>381</v>
      </c>
      <c r="C985" s="64" t="s">
        <v>382</v>
      </c>
      <c r="D985" s="18" t="s">
        <v>153</v>
      </c>
      <c r="E985" s="18" t="s">
        <v>210</v>
      </c>
      <c r="F985" s="19">
        <v>1</v>
      </c>
      <c r="G985" s="19">
        <v>1</v>
      </c>
      <c r="H985" s="19">
        <v>1</v>
      </c>
      <c r="I985" s="20"/>
      <c r="J985" s="44"/>
      <c r="K985" s="46"/>
      <c r="L985" s="375" t="s">
        <v>3573</v>
      </c>
      <c r="M985" s="24">
        <v>2012</v>
      </c>
      <c r="N985" s="24">
        <f t="shared" si="299"/>
        <v>2013</v>
      </c>
      <c r="O985" s="649">
        <v>41426</v>
      </c>
      <c r="P985" s="649">
        <v>42440</v>
      </c>
      <c r="Q985" s="649" t="s">
        <v>75</v>
      </c>
      <c r="R985" s="649">
        <v>42444</v>
      </c>
      <c r="S985" s="649" t="s">
        <v>75</v>
      </c>
      <c r="T985" s="649">
        <v>42782</v>
      </c>
      <c r="U985" s="649" t="s">
        <v>75</v>
      </c>
      <c r="V985" s="19">
        <v>1</v>
      </c>
      <c r="W985" s="19">
        <f t="shared" si="296"/>
        <v>1</v>
      </c>
      <c r="X985" s="19">
        <f t="shared" si="297"/>
        <v>1</v>
      </c>
      <c r="Y985" s="19">
        <f t="shared" si="298"/>
        <v>1</v>
      </c>
      <c r="Z985" s="19">
        <v>1</v>
      </c>
      <c r="AA985" s="19">
        <v>1</v>
      </c>
      <c r="AB985" s="19">
        <v>0</v>
      </c>
      <c r="AC985" s="19">
        <v>0</v>
      </c>
      <c r="AD985" s="19">
        <v>1</v>
      </c>
      <c r="AE985" s="19">
        <v>0</v>
      </c>
      <c r="AF985" s="19">
        <v>0</v>
      </c>
      <c r="AG985" s="19">
        <v>1</v>
      </c>
      <c r="AH985" s="26">
        <v>-1</v>
      </c>
      <c r="AI985" s="26">
        <v>0</v>
      </c>
      <c r="AJ985" s="18" t="s">
        <v>134</v>
      </c>
      <c r="AK985" s="18" t="s">
        <v>139</v>
      </c>
      <c r="AL985" s="21" t="s">
        <v>3574</v>
      </c>
      <c r="AM985" s="19">
        <v>4</v>
      </c>
      <c r="AN985" s="19">
        <v>0</v>
      </c>
      <c r="AO985" s="19">
        <v>0</v>
      </c>
      <c r="AP985" s="19">
        <v>0</v>
      </c>
      <c r="AQ985" s="19">
        <v>0</v>
      </c>
      <c r="AR985" s="19">
        <v>-2</v>
      </c>
      <c r="AS985" s="19">
        <v>0</v>
      </c>
      <c r="AT985" s="19">
        <v>-1</v>
      </c>
      <c r="AU985" s="26">
        <v>0</v>
      </c>
      <c r="AV985" s="19">
        <v>0</v>
      </c>
      <c r="AW985" s="26">
        <v>0</v>
      </c>
      <c r="AX985" s="19">
        <v>0</v>
      </c>
      <c r="AY985" s="19">
        <v>0</v>
      </c>
      <c r="AZ985" s="19">
        <v>1</v>
      </c>
      <c r="BA985" s="19">
        <v>1</v>
      </c>
      <c r="BB985" s="19">
        <v>1</v>
      </c>
      <c r="BC985" s="19">
        <v>1</v>
      </c>
      <c r="BD985" s="28"/>
      <c r="BE985" s="20"/>
      <c r="BF985" s="20"/>
      <c r="BG985" s="20"/>
      <c r="BH985" s="20"/>
      <c r="BI985" s="20"/>
      <c r="BJ985" s="19">
        <v>0</v>
      </c>
      <c r="BK985" s="20"/>
      <c r="BL985" s="20"/>
      <c r="BM985" s="20"/>
      <c r="BN985" s="20"/>
      <c r="BO985" s="20"/>
    </row>
    <row r="986" spans="1:67" ht="96" hidden="1" x14ac:dyDescent="0.2">
      <c r="A986" s="17" t="s">
        <v>112</v>
      </c>
      <c r="B986" s="42"/>
      <c r="C986" s="64" t="s">
        <v>641</v>
      </c>
      <c r="D986" s="18" t="s">
        <v>642</v>
      </c>
      <c r="E986" s="18" t="s">
        <v>324</v>
      </c>
      <c r="F986" s="19">
        <v>1</v>
      </c>
      <c r="G986" s="19">
        <v>1</v>
      </c>
      <c r="H986" s="19">
        <v>0</v>
      </c>
      <c r="I986" s="20"/>
      <c r="J986" s="44"/>
      <c r="K986" s="46"/>
      <c r="L986" s="375" t="s">
        <v>3207</v>
      </c>
      <c r="M986" s="23" t="s">
        <v>643</v>
      </c>
      <c r="N986" s="24">
        <f t="shared" si="299"/>
        <v>2011</v>
      </c>
      <c r="O986" s="25">
        <v>40759</v>
      </c>
      <c r="P986" s="23" t="s">
        <v>75</v>
      </c>
      <c r="Q986" s="23" t="s">
        <v>75</v>
      </c>
      <c r="R986" s="23" t="s">
        <v>75</v>
      </c>
      <c r="S986" s="23" t="s">
        <v>75</v>
      </c>
      <c r="T986" s="23" t="s">
        <v>75</v>
      </c>
      <c r="U986" s="23" t="s">
        <v>75</v>
      </c>
      <c r="V986" s="19">
        <v>1</v>
      </c>
      <c r="W986" s="19">
        <f t="shared" si="296"/>
        <v>0</v>
      </c>
      <c r="X986" s="19">
        <f t="shared" si="297"/>
        <v>0</v>
      </c>
      <c r="Y986" s="19">
        <f t="shared" si="298"/>
        <v>0</v>
      </c>
      <c r="Z986" s="19">
        <v>-1</v>
      </c>
      <c r="AA986" s="19">
        <v>-2</v>
      </c>
      <c r="AB986" s="19">
        <v>0</v>
      </c>
      <c r="AC986" s="19">
        <v>0</v>
      </c>
      <c r="AD986" s="19">
        <v>1</v>
      </c>
      <c r="AE986" s="19">
        <v>0</v>
      </c>
      <c r="AF986" s="19">
        <v>0</v>
      </c>
      <c r="AG986" s="19">
        <v>1</v>
      </c>
      <c r="AH986" s="26">
        <v>-1</v>
      </c>
      <c r="AI986" s="26">
        <v>0</v>
      </c>
      <c r="AJ986" s="18" t="s">
        <v>138</v>
      </c>
      <c r="AK986" s="18" t="s">
        <v>77</v>
      </c>
      <c r="AL986" s="21" t="s">
        <v>644</v>
      </c>
      <c r="AM986" s="19">
        <f>IF(AND(AN986=1,AO986=1),3,IF(AND(AN986=1,OR(AO986=0,AO986=-1)),1,IF(AND(OR(AN986=0,AN986=-1),AO986=1),2,IF(AND(AN986=0,AN986=-1),OR(AO986=0,AO986=-1),4))))</f>
        <v>2</v>
      </c>
      <c r="AN986" s="19">
        <v>0</v>
      </c>
      <c r="AO986" s="19">
        <v>1</v>
      </c>
      <c r="AP986" s="19">
        <v>0</v>
      </c>
      <c r="AQ986" s="19">
        <v>-1</v>
      </c>
      <c r="AR986" s="19">
        <v>1</v>
      </c>
      <c r="AS986" s="19">
        <v>1</v>
      </c>
      <c r="AT986" s="19">
        <v>0</v>
      </c>
      <c r="AU986" s="26"/>
      <c r="AV986" s="19">
        <v>0</v>
      </c>
      <c r="AW986" s="19">
        <v>0</v>
      </c>
      <c r="AX986" s="19">
        <v>0</v>
      </c>
      <c r="AY986" s="19">
        <v>0</v>
      </c>
      <c r="AZ986" s="19">
        <v>1</v>
      </c>
      <c r="BA986" s="19">
        <v>1</v>
      </c>
      <c r="BB986" s="19">
        <v>0</v>
      </c>
      <c r="BC986" s="19">
        <v>0</v>
      </c>
      <c r="BD986" s="28"/>
      <c r="BE986" s="20"/>
      <c r="BF986" s="20"/>
      <c r="BG986" s="20"/>
      <c r="BH986" s="18" t="s">
        <v>645</v>
      </c>
      <c r="BI986" s="20"/>
      <c r="BJ986" s="19">
        <v>1</v>
      </c>
      <c r="BK986" s="20"/>
      <c r="BL986" s="20"/>
      <c r="BM986" s="20"/>
      <c r="BN986" s="20"/>
      <c r="BO986" s="20"/>
    </row>
    <row r="987" spans="1:67" ht="144" hidden="1" x14ac:dyDescent="0.2">
      <c r="A987" s="449" t="s">
        <v>3546</v>
      </c>
      <c r="B987" s="62"/>
      <c r="C987" s="492" t="s">
        <v>3547</v>
      </c>
      <c r="D987" s="442" t="s">
        <v>642</v>
      </c>
      <c r="E987" s="442" t="s">
        <v>3548</v>
      </c>
      <c r="F987" s="62">
        <v>1</v>
      </c>
      <c r="G987" s="65">
        <v>1</v>
      </c>
      <c r="H987" s="62">
        <v>1</v>
      </c>
      <c r="I987" s="62"/>
      <c r="J987" s="394" t="s">
        <v>3549</v>
      </c>
      <c r="K987" s="62"/>
      <c r="L987" s="421" t="s">
        <v>3550</v>
      </c>
      <c r="M987" s="408">
        <v>2009</v>
      </c>
      <c r="N987" s="468">
        <v>2017</v>
      </c>
      <c r="O987" s="426">
        <v>42975</v>
      </c>
      <c r="P987" s="23" t="s">
        <v>75</v>
      </c>
      <c r="Q987" s="23" t="s">
        <v>75</v>
      </c>
      <c r="R987" s="23" t="s">
        <v>75</v>
      </c>
      <c r="S987" s="23" t="s">
        <v>75</v>
      </c>
      <c r="T987" s="23" t="s">
        <v>75</v>
      </c>
      <c r="U987" s="23" t="s">
        <v>75</v>
      </c>
      <c r="V987" s="19">
        <v>1</v>
      </c>
      <c r="W987" s="19">
        <v>0</v>
      </c>
      <c r="X987" s="19">
        <v>0</v>
      </c>
      <c r="Y987" s="19">
        <v>0</v>
      </c>
      <c r="Z987" s="19">
        <v>-1</v>
      </c>
      <c r="AA987" s="19">
        <v>-2</v>
      </c>
      <c r="AB987" s="62">
        <v>0</v>
      </c>
      <c r="AC987" s="62">
        <v>0</v>
      </c>
      <c r="AD987" s="65">
        <v>1</v>
      </c>
      <c r="AE987" s="65">
        <v>1</v>
      </c>
      <c r="AF987" s="62"/>
      <c r="AG987" s="19">
        <v>1</v>
      </c>
      <c r="AH987" s="62">
        <v>0</v>
      </c>
      <c r="AI987" s="413">
        <v>0</v>
      </c>
      <c r="AJ987" s="62" t="s">
        <v>138</v>
      </c>
      <c r="AK987" s="442" t="s">
        <v>96</v>
      </c>
      <c r="AL987" s="439" t="s">
        <v>3551</v>
      </c>
      <c r="AM987" s="429">
        <v>2</v>
      </c>
      <c r="AN987" s="62">
        <v>-1</v>
      </c>
      <c r="AO987" s="62">
        <v>1</v>
      </c>
      <c r="AP987" s="62">
        <v>-1</v>
      </c>
      <c r="AQ987" s="62">
        <v>-1</v>
      </c>
      <c r="AR987" s="62">
        <v>0</v>
      </c>
      <c r="AS987" s="62">
        <v>-1</v>
      </c>
      <c r="AT987" s="62">
        <v>0</v>
      </c>
      <c r="AU987" s="62">
        <v>0</v>
      </c>
      <c r="AV987" s="62">
        <v>-1</v>
      </c>
      <c r="AW987" s="62">
        <v>0</v>
      </c>
      <c r="AX987" s="62">
        <v>0</v>
      </c>
      <c r="AY987" s="62">
        <v>0</v>
      </c>
      <c r="AZ987" s="62">
        <v>1</v>
      </c>
      <c r="BA987" s="62">
        <v>1</v>
      </c>
      <c r="BB987" s="62">
        <v>0</v>
      </c>
      <c r="BC987" s="62">
        <v>0</v>
      </c>
      <c r="BD987" s="62"/>
      <c r="BE987" s="62"/>
      <c r="BF987" s="62"/>
      <c r="BG987" s="62"/>
      <c r="BH987" s="62"/>
      <c r="BI987" s="62"/>
      <c r="BJ987" s="62"/>
      <c r="BK987" s="62"/>
      <c r="BL987" s="62"/>
      <c r="BM987" s="62"/>
      <c r="BN987" s="62"/>
      <c r="BO987" s="62"/>
    </row>
    <row r="988" spans="1:67" ht="144" hidden="1" x14ac:dyDescent="0.2">
      <c r="A988" s="449" t="s">
        <v>3546</v>
      </c>
      <c r="B988" s="62"/>
      <c r="C988" s="492" t="s">
        <v>3547</v>
      </c>
      <c r="D988" s="442" t="s">
        <v>642</v>
      </c>
      <c r="E988" s="442" t="s">
        <v>1754</v>
      </c>
      <c r="F988" s="62">
        <v>1</v>
      </c>
      <c r="G988" s="65">
        <v>1</v>
      </c>
      <c r="H988" s="62">
        <v>1</v>
      </c>
      <c r="I988" s="62"/>
      <c r="J988" s="394" t="s">
        <v>3549</v>
      </c>
      <c r="K988" s="62"/>
      <c r="L988" s="421" t="s">
        <v>3550</v>
      </c>
      <c r="M988" s="408">
        <v>2009</v>
      </c>
      <c r="N988" s="468">
        <v>2017</v>
      </c>
      <c r="O988" s="426">
        <v>42975</v>
      </c>
      <c r="P988" s="23" t="s">
        <v>75</v>
      </c>
      <c r="Q988" s="23" t="s">
        <v>75</v>
      </c>
      <c r="R988" s="23" t="s">
        <v>75</v>
      </c>
      <c r="S988" s="23" t="s">
        <v>75</v>
      </c>
      <c r="T988" s="23" t="s">
        <v>75</v>
      </c>
      <c r="U988" s="23" t="s">
        <v>75</v>
      </c>
      <c r="V988" s="19">
        <v>1</v>
      </c>
      <c r="W988" s="19">
        <v>0</v>
      </c>
      <c r="X988" s="19">
        <v>0</v>
      </c>
      <c r="Y988" s="19">
        <v>0</v>
      </c>
      <c r="Z988" s="19">
        <v>-1</v>
      </c>
      <c r="AA988" s="19">
        <v>-2</v>
      </c>
      <c r="AB988" s="62">
        <v>0</v>
      </c>
      <c r="AC988" s="62">
        <v>0</v>
      </c>
      <c r="AD988" s="65">
        <v>1</v>
      </c>
      <c r="AE988" s="65">
        <v>1</v>
      </c>
      <c r="AF988" s="62">
        <v>1</v>
      </c>
      <c r="AG988" s="19">
        <v>1</v>
      </c>
      <c r="AH988" s="62">
        <v>0</v>
      </c>
      <c r="AI988" s="413">
        <v>0</v>
      </c>
      <c r="AJ988" s="62" t="s">
        <v>138</v>
      </c>
      <c r="AK988" s="442" t="s">
        <v>96</v>
      </c>
      <c r="AL988" s="500" t="s">
        <v>3604</v>
      </c>
      <c r="AM988" s="429">
        <v>2</v>
      </c>
      <c r="AN988" s="62">
        <v>-1</v>
      </c>
      <c r="AO988" s="62">
        <v>1</v>
      </c>
      <c r="AP988" s="62">
        <v>-1</v>
      </c>
      <c r="AQ988" s="62">
        <v>-1</v>
      </c>
      <c r="AR988" s="62">
        <v>0</v>
      </c>
      <c r="AS988" s="62">
        <v>-1</v>
      </c>
      <c r="AT988" s="62">
        <v>0</v>
      </c>
      <c r="AU988" s="62">
        <v>-1</v>
      </c>
      <c r="AV988" s="62">
        <v>-1</v>
      </c>
      <c r="AW988" s="62">
        <v>0</v>
      </c>
      <c r="AX988" s="62">
        <v>0</v>
      </c>
      <c r="AY988" s="62">
        <v>0</v>
      </c>
      <c r="AZ988" s="62">
        <v>1</v>
      </c>
      <c r="BA988" s="62">
        <v>0</v>
      </c>
      <c r="BB988" s="62">
        <v>0</v>
      </c>
      <c r="BC988" s="62">
        <v>0</v>
      </c>
      <c r="BD988" s="62"/>
      <c r="BE988" s="62"/>
      <c r="BF988" s="62"/>
      <c r="BG988" s="62"/>
      <c r="BH988" s="62"/>
      <c r="BI988" s="62"/>
      <c r="BJ988" s="62"/>
      <c r="BK988" s="62"/>
      <c r="BL988" s="62"/>
      <c r="BM988" s="62"/>
      <c r="BN988" s="62"/>
      <c r="BO988" s="62"/>
    </row>
    <row r="989" spans="1:67" ht="224" hidden="1" x14ac:dyDescent="0.2">
      <c r="A989" s="17" t="s">
        <v>67</v>
      </c>
      <c r="B989" s="42"/>
      <c r="C989" s="64" t="s">
        <v>1305</v>
      </c>
      <c r="D989" s="18" t="s">
        <v>69</v>
      </c>
      <c r="E989" s="18" t="s">
        <v>302</v>
      </c>
      <c r="F989" s="19">
        <v>1</v>
      </c>
      <c r="G989" s="19">
        <v>1</v>
      </c>
      <c r="H989" s="19">
        <v>1</v>
      </c>
      <c r="I989" s="20"/>
      <c r="J989" s="21" t="s">
        <v>1291</v>
      </c>
      <c r="K989" s="46"/>
      <c r="L989" s="21" t="s">
        <v>1292</v>
      </c>
      <c r="M989" s="25"/>
      <c r="N989" s="24">
        <f t="shared" ref="N989:N994" si="300">YEAR(IF(AND(O989&lt;&gt;"NA",O989&lt;&gt;""),O989,IF(AND(P989&lt;&gt;"NA",P989&lt;&gt;""),P989,IF(AND(Q989&lt;&gt;"NA",Q989&lt;&gt;""),Q989,IF(AND(R989&lt;&gt;"NA",R989&lt;&gt;""),R989,S989)))))</f>
        <v>2014</v>
      </c>
      <c r="O989" s="25">
        <v>41990</v>
      </c>
      <c r="P989" s="23" t="s">
        <v>75</v>
      </c>
      <c r="Q989" s="23" t="s">
        <v>75</v>
      </c>
      <c r="R989" s="23" t="s">
        <v>75</v>
      </c>
      <c r="S989" s="23" t="s">
        <v>75</v>
      </c>
      <c r="T989" s="23" t="s">
        <v>75</v>
      </c>
      <c r="U989" s="23" t="s">
        <v>75</v>
      </c>
      <c r="V989" s="19">
        <v>1</v>
      </c>
      <c r="W989" s="19">
        <f t="shared" ref="W989:W1020" si="301">IF(OR(AND(Q989&lt;&gt;"NA",Q989&lt;&gt;""),AND(S989&lt;&gt;"NA",S989&lt;&gt;""),AND(T989&lt;&gt;"NA",T989&lt;&gt;"")),1,0)</f>
        <v>0</v>
      </c>
      <c r="X989" s="19">
        <f t="shared" ref="X989:X1020" si="302">IF(OR(AND(S989&lt;&gt;"NA",S989&lt;&gt;""),Y989=1),1,0)</f>
        <v>0</v>
      </c>
      <c r="Y989" s="19">
        <f t="shared" ref="Y989:Y1020" si="303">IF(AND(T989&lt;&gt;"NA",T989&lt;&gt;""),1,0)</f>
        <v>0</v>
      </c>
      <c r="Z989" s="19">
        <v>-1</v>
      </c>
      <c r="AA989" s="19">
        <v>-2</v>
      </c>
      <c r="AB989" s="19">
        <v>1</v>
      </c>
      <c r="AC989" s="26">
        <v>0</v>
      </c>
      <c r="AD989" s="19">
        <v>1</v>
      </c>
      <c r="AE989" s="26">
        <v>0</v>
      </c>
      <c r="AF989" s="26">
        <v>0</v>
      </c>
      <c r="AG989" s="19">
        <v>0</v>
      </c>
      <c r="AH989" s="19">
        <v>1</v>
      </c>
      <c r="AI989" s="26">
        <v>0</v>
      </c>
      <c r="AJ989" s="18" t="s">
        <v>76</v>
      </c>
      <c r="AK989" s="18" t="s">
        <v>77</v>
      </c>
      <c r="AL989" s="21" t="s">
        <v>1293</v>
      </c>
      <c r="AM989" s="19">
        <f>IF(AND(AN989=1,AO989=1),3,IF(AND(AN989=1,OR(AO989=0,AO989=-1)),1,IF(AND(OR(AN989=0,AN989=-1),AO989=1),2,IF(AND(AN989=0,AN989=-1),OR(AO989=0,AO989=-1),4))))</f>
        <v>2</v>
      </c>
      <c r="AN989" s="19">
        <v>0</v>
      </c>
      <c r="AO989" s="19">
        <v>1</v>
      </c>
      <c r="AP989" s="19">
        <v>1</v>
      </c>
      <c r="AQ989" s="19">
        <v>-1</v>
      </c>
      <c r="AR989" s="19">
        <v>1</v>
      </c>
      <c r="AS989" s="19">
        <v>0</v>
      </c>
      <c r="AT989" s="19">
        <v>0</v>
      </c>
      <c r="AU989" s="26">
        <f>IF(BA989&lt;1,-1)</f>
        <v>-1</v>
      </c>
      <c r="AV989" s="19">
        <v>0</v>
      </c>
      <c r="AW989" s="19">
        <v>0</v>
      </c>
      <c r="AX989" s="19">
        <v>0</v>
      </c>
      <c r="AY989" s="19">
        <v>0</v>
      </c>
      <c r="AZ989" s="19">
        <v>0</v>
      </c>
      <c r="BA989" s="19">
        <v>0</v>
      </c>
      <c r="BB989" s="19">
        <v>0</v>
      </c>
      <c r="BC989" s="19">
        <v>0</v>
      </c>
      <c r="BD989" s="28"/>
      <c r="BE989" s="20"/>
      <c r="BF989" s="20"/>
      <c r="BG989" s="20"/>
      <c r="BH989" s="20"/>
      <c r="BI989" s="20"/>
      <c r="BJ989" s="19">
        <v>1</v>
      </c>
      <c r="BK989" s="20"/>
      <c r="BL989" s="20"/>
      <c r="BM989" s="20"/>
      <c r="BN989" s="20"/>
      <c r="BO989" s="20"/>
    </row>
    <row r="990" spans="1:67" ht="289" hidden="1" x14ac:dyDescent="0.2">
      <c r="A990" s="17" t="s">
        <v>151</v>
      </c>
      <c r="B990" s="42"/>
      <c r="C990" s="64" t="s">
        <v>759</v>
      </c>
      <c r="D990" s="17" t="s">
        <v>153</v>
      </c>
      <c r="E990" s="18" t="s">
        <v>302</v>
      </c>
      <c r="F990" s="19">
        <v>1</v>
      </c>
      <c r="G990" s="19">
        <v>1</v>
      </c>
      <c r="H990" s="19">
        <v>1</v>
      </c>
      <c r="I990" s="19">
        <v>1</v>
      </c>
      <c r="J990" s="375" t="s">
        <v>3277</v>
      </c>
      <c r="K990" s="46"/>
      <c r="L990" s="375" t="s">
        <v>3278</v>
      </c>
      <c r="M990" s="25" t="s">
        <v>3228</v>
      </c>
      <c r="N990" s="47">
        <f t="shared" si="300"/>
        <v>2017</v>
      </c>
      <c r="O990" s="25">
        <v>43045</v>
      </c>
      <c r="P990" s="25">
        <v>43259</v>
      </c>
      <c r="Q990" s="23" t="s">
        <v>75</v>
      </c>
      <c r="R990" s="23" t="s">
        <v>75</v>
      </c>
      <c r="S990" s="23" t="s">
        <v>75</v>
      </c>
      <c r="T990" s="23" t="s">
        <v>75</v>
      </c>
      <c r="U990" s="23" t="s">
        <v>75</v>
      </c>
      <c r="V990" s="19">
        <v>1</v>
      </c>
      <c r="W990" s="19">
        <f t="shared" si="301"/>
        <v>0</v>
      </c>
      <c r="X990" s="19">
        <f t="shared" si="302"/>
        <v>0</v>
      </c>
      <c r="Y990" s="19">
        <f t="shared" si="303"/>
        <v>0</v>
      </c>
      <c r="Z990" s="19">
        <v>-1</v>
      </c>
      <c r="AA990" s="19">
        <v>-2</v>
      </c>
      <c r="AB990" s="19">
        <v>1</v>
      </c>
      <c r="AC990" s="19">
        <v>0</v>
      </c>
      <c r="AD990" s="19">
        <v>1</v>
      </c>
      <c r="AE990" s="19">
        <v>1</v>
      </c>
      <c r="AF990" s="19">
        <v>1</v>
      </c>
      <c r="AG990" s="19">
        <v>1</v>
      </c>
      <c r="AH990" s="19">
        <v>1</v>
      </c>
      <c r="AI990" s="19">
        <v>0</v>
      </c>
      <c r="AJ990" s="18" t="s">
        <v>134</v>
      </c>
      <c r="AK990" s="18" t="s">
        <v>77</v>
      </c>
      <c r="AL990" s="21" t="s">
        <v>762</v>
      </c>
      <c r="AM990" s="20"/>
      <c r="AN990" s="20"/>
      <c r="AO990" s="20"/>
      <c r="AP990" s="20"/>
      <c r="AQ990" s="20"/>
      <c r="AR990" s="20"/>
      <c r="AS990" s="19">
        <v>-1</v>
      </c>
      <c r="AT990" s="19">
        <v>0</v>
      </c>
      <c r="AU990" s="26">
        <v>-1</v>
      </c>
      <c r="AV990" s="19">
        <v>0</v>
      </c>
      <c r="AW990" s="19">
        <v>0</v>
      </c>
      <c r="AX990" s="19">
        <v>0</v>
      </c>
      <c r="AY990" s="19">
        <v>0</v>
      </c>
      <c r="AZ990" s="19">
        <v>0</v>
      </c>
      <c r="BA990" s="19">
        <v>0</v>
      </c>
      <c r="BB990" s="19">
        <v>0</v>
      </c>
      <c r="BC990" s="19">
        <v>0</v>
      </c>
      <c r="BD990" s="20"/>
      <c r="BE990" s="20"/>
      <c r="BF990" s="20"/>
      <c r="BG990" s="20"/>
      <c r="BH990" s="20"/>
      <c r="BI990" s="20"/>
      <c r="BJ990" s="20"/>
      <c r="BK990" s="20"/>
      <c r="BL990" s="20"/>
      <c r="BM990" s="20"/>
      <c r="BN990" s="20"/>
      <c r="BO990" s="20"/>
    </row>
    <row r="991" spans="1:67" ht="409.6" hidden="1" x14ac:dyDescent="0.2">
      <c r="A991" s="64" t="s">
        <v>1876</v>
      </c>
      <c r="B991" s="42"/>
      <c r="C991" s="64" t="s">
        <v>1889</v>
      </c>
      <c r="D991" s="17" t="s">
        <v>153</v>
      </c>
      <c r="E991" s="18" t="s">
        <v>92</v>
      </c>
      <c r="F991" s="19">
        <v>1</v>
      </c>
      <c r="G991" s="19">
        <v>1</v>
      </c>
      <c r="H991" s="19">
        <v>0</v>
      </c>
      <c r="I991" s="20"/>
      <c r="J991" s="21" t="s">
        <v>1878</v>
      </c>
      <c r="K991" s="22" t="s">
        <v>1879</v>
      </c>
      <c r="L991" s="21" t="s">
        <v>1880</v>
      </c>
      <c r="M991" s="25"/>
      <c r="N991" s="47">
        <f t="shared" si="300"/>
        <v>2017</v>
      </c>
      <c r="O991" s="25">
        <v>42767</v>
      </c>
      <c r="P991" s="23" t="s">
        <v>75</v>
      </c>
      <c r="Q991" s="23" t="s">
        <v>75</v>
      </c>
      <c r="R991" s="23" t="s">
        <v>75</v>
      </c>
      <c r="S991" s="23" t="s">
        <v>75</v>
      </c>
      <c r="T991" s="23" t="s">
        <v>75</v>
      </c>
      <c r="U991" s="23" t="s">
        <v>75</v>
      </c>
      <c r="V991" s="19">
        <v>1</v>
      </c>
      <c r="W991" s="19">
        <f t="shared" si="301"/>
        <v>0</v>
      </c>
      <c r="X991" s="19">
        <f t="shared" si="302"/>
        <v>0</v>
      </c>
      <c r="Y991" s="19">
        <f t="shared" si="303"/>
        <v>0</v>
      </c>
      <c r="Z991" s="19">
        <v>-1</v>
      </c>
      <c r="AA991" s="19">
        <v>-2</v>
      </c>
      <c r="AB991" s="19">
        <v>1</v>
      </c>
      <c r="AC991" s="19">
        <v>0</v>
      </c>
      <c r="AD991" s="19">
        <v>0</v>
      </c>
      <c r="AE991" s="19">
        <v>0</v>
      </c>
      <c r="AF991" s="19">
        <v>0</v>
      </c>
      <c r="AG991" s="19">
        <v>1</v>
      </c>
      <c r="AH991" s="19">
        <v>1</v>
      </c>
      <c r="AI991" s="19">
        <v>0</v>
      </c>
      <c r="AJ991" s="18" t="s">
        <v>134</v>
      </c>
      <c r="AK991" s="18" t="s">
        <v>97</v>
      </c>
      <c r="AL991" s="21" t="s">
        <v>1881</v>
      </c>
      <c r="AM991" s="19">
        <v>3</v>
      </c>
      <c r="AN991" s="19">
        <v>1</v>
      </c>
      <c r="AO991" s="20"/>
      <c r="AP991" s="19">
        <v>1</v>
      </c>
      <c r="AQ991" s="19">
        <v>1</v>
      </c>
      <c r="AR991" s="19">
        <v>1</v>
      </c>
      <c r="AS991" s="19">
        <v>1</v>
      </c>
      <c r="AT991" s="19">
        <v>0</v>
      </c>
      <c r="AU991" s="26">
        <v>-1</v>
      </c>
      <c r="AV991" s="19">
        <v>0</v>
      </c>
      <c r="AW991" s="19">
        <v>0</v>
      </c>
      <c r="AX991" s="19">
        <v>0</v>
      </c>
      <c r="AY991" s="19">
        <v>0</v>
      </c>
      <c r="AZ991" s="19">
        <v>0</v>
      </c>
      <c r="BA991" s="19">
        <v>0</v>
      </c>
      <c r="BB991" s="19">
        <v>0</v>
      </c>
      <c r="BC991" s="19">
        <v>0</v>
      </c>
      <c r="BD991" s="20"/>
      <c r="BE991" s="20"/>
      <c r="BF991" s="20"/>
      <c r="BG991" s="20"/>
      <c r="BH991" s="20"/>
      <c r="BI991" s="20"/>
      <c r="BJ991" s="20"/>
      <c r="BK991" s="20"/>
      <c r="BL991" s="20"/>
      <c r="BM991" s="20"/>
      <c r="BN991" s="20"/>
      <c r="BO991" s="20"/>
    </row>
    <row r="992" spans="1:67" ht="112" hidden="1" x14ac:dyDescent="0.2">
      <c r="A992" s="17" t="s">
        <v>466</v>
      </c>
      <c r="B992" s="17" t="s">
        <v>593</v>
      </c>
      <c r="C992" s="64" t="s">
        <v>2177</v>
      </c>
      <c r="D992" s="18" t="s">
        <v>678</v>
      </c>
      <c r="E992" s="18" t="s">
        <v>92</v>
      </c>
      <c r="F992" s="19">
        <v>1</v>
      </c>
      <c r="G992" s="19">
        <v>1</v>
      </c>
      <c r="H992" s="19">
        <v>1</v>
      </c>
      <c r="I992" s="20"/>
      <c r="J992" s="21" t="s">
        <v>2164</v>
      </c>
      <c r="K992" s="46"/>
      <c r="L992" s="21" t="s">
        <v>2165</v>
      </c>
      <c r="M992" s="45"/>
      <c r="N992" s="24">
        <f t="shared" si="300"/>
        <v>2007</v>
      </c>
      <c r="O992" s="25">
        <v>39430</v>
      </c>
      <c r="P992" s="23" t="s">
        <v>75</v>
      </c>
      <c r="Q992" s="23" t="s">
        <v>75</v>
      </c>
      <c r="R992" s="23" t="s">
        <v>75</v>
      </c>
      <c r="S992" s="23" t="s">
        <v>75</v>
      </c>
      <c r="T992" s="23" t="s">
        <v>75</v>
      </c>
      <c r="U992" s="23" t="s">
        <v>75</v>
      </c>
      <c r="V992" s="19">
        <v>1</v>
      </c>
      <c r="W992" s="19">
        <f t="shared" si="301"/>
        <v>0</v>
      </c>
      <c r="X992" s="19">
        <f t="shared" si="302"/>
        <v>0</v>
      </c>
      <c r="Y992" s="19">
        <f t="shared" si="303"/>
        <v>0</v>
      </c>
      <c r="Z992" s="19">
        <v>-1</v>
      </c>
      <c r="AA992" s="19">
        <v>-2</v>
      </c>
      <c r="AB992" s="19">
        <v>1</v>
      </c>
      <c r="AC992" s="19">
        <v>1</v>
      </c>
      <c r="AD992" s="19">
        <v>0</v>
      </c>
      <c r="AE992" s="19">
        <v>0</v>
      </c>
      <c r="AF992" s="19">
        <v>1</v>
      </c>
      <c r="AG992" s="19">
        <v>1</v>
      </c>
      <c r="AH992" s="19">
        <v>1</v>
      </c>
      <c r="AI992" s="19">
        <v>1</v>
      </c>
      <c r="AJ992" s="18" t="s">
        <v>87</v>
      </c>
      <c r="AK992" s="18" t="s">
        <v>97</v>
      </c>
      <c r="AL992" s="21" t="s">
        <v>2166</v>
      </c>
      <c r="AM992" s="19">
        <f t="shared" ref="AM992:AM998" si="304">IF(AND(AN992=1,AO992=1),3,IF(AND(AN992=1,OR(AO992=0,AO992=-1)),1,IF(AND(OR(AN992=0,AN992=-1),AO992=1),2,IF(AND(AN992=0,AN992=-1),OR(AO992=0,AO992=-1),4))))</f>
        <v>3</v>
      </c>
      <c r="AN992" s="19">
        <v>1</v>
      </c>
      <c r="AO992" s="19">
        <v>1</v>
      </c>
      <c r="AP992" s="19">
        <v>1</v>
      </c>
      <c r="AQ992" s="19">
        <v>1</v>
      </c>
      <c r="AR992" s="19">
        <v>1</v>
      </c>
      <c r="AS992" s="19">
        <v>0</v>
      </c>
      <c r="AT992" s="19">
        <v>0</v>
      </c>
      <c r="AU992" s="26">
        <f t="shared" ref="AU992:AU998" si="305">IF(BA992&lt;1,-1)</f>
        <v>-1</v>
      </c>
      <c r="AV992" s="19">
        <v>0</v>
      </c>
      <c r="AW992" s="19">
        <v>0</v>
      </c>
      <c r="AX992" s="19">
        <v>0</v>
      </c>
      <c r="AY992" s="19">
        <v>0</v>
      </c>
      <c r="AZ992" s="19">
        <v>-1</v>
      </c>
      <c r="BA992" s="19">
        <v>-1</v>
      </c>
      <c r="BB992" s="19">
        <v>-1</v>
      </c>
      <c r="BC992" s="19">
        <v>-1</v>
      </c>
      <c r="BD992" s="28"/>
      <c r="BE992" s="20"/>
      <c r="BF992" s="20"/>
      <c r="BG992" s="20"/>
      <c r="BH992" s="20"/>
      <c r="BI992" s="20"/>
      <c r="BJ992" s="19">
        <v>1</v>
      </c>
      <c r="BK992" s="20"/>
      <c r="BL992" s="20"/>
      <c r="BM992" s="20"/>
      <c r="BN992" s="20"/>
      <c r="BO992" s="20"/>
    </row>
    <row r="993" spans="1:67" ht="16" hidden="1" x14ac:dyDescent="0.2">
      <c r="A993" s="17" t="s">
        <v>106</v>
      </c>
      <c r="B993" s="42"/>
      <c r="C993" s="64" t="s">
        <v>1374</v>
      </c>
      <c r="D993" s="18" t="s">
        <v>69</v>
      </c>
      <c r="E993" s="18" t="s">
        <v>302</v>
      </c>
      <c r="F993" s="19">
        <v>1</v>
      </c>
      <c r="G993" s="19">
        <v>0</v>
      </c>
      <c r="H993" s="19">
        <v>0</v>
      </c>
      <c r="I993" s="20"/>
      <c r="J993" s="21" t="s">
        <v>1367</v>
      </c>
      <c r="K993" s="22" t="s">
        <v>1368</v>
      </c>
      <c r="L993" s="20"/>
      <c r="M993" s="25"/>
      <c r="N993" s="24">
        <f t="shared" si="300"/>
        <v>2004</v>
      </c>
      <c r="O993" s="25">
        <v>38321</v>
      </c>
      <c r="P993" s="18" t="s">
        <v>75</v>
      </c>
      <c r="Q993" s="18" t="s">
        <v>75</v>
      </c>
      <c r="R993" s="18" t="s">
        <v>75</v>
      </c>
      <c r="S993" s="18" t="s">
        <v>75</v>
      </c>
      <c r="T993" s="18" t="s">
        <v>75</v>
      </c>
      <c r="U993" s="18" t="s">
        <v>75</v>
      </c>
      <c r="V993" s="19">
        <v>1</v>
      </c>
      <c r="W993" s="19">
        <f t="shared" si="301"/>
        <v>0</v>
      </c>
      <c r="X993" s="19">
        <f t="shared" si="302"/>
        <v>0</v>
      </c>
      <c r="Y993" s="19">
        <f t="shared" si="303"/>
        <v>0</v>
      </c>
      <c r="Z993" s="18" t="s">
        <v>75</v>
      </c>
      <c r="AA993" s="18" t="s">
        <v>75</v>
      </c>
      <c r="AB993" s="19">
        <v>1</v>
      </c>
      <c r="AC993" s="19">
        <v>0</v>
      </c>
      <c r="AD993" s="19">
        <v>1</v>
      </c>
      <c r="AE993" s="19">
        <v>0</v>
      </c>
      <c r="AF993" s="19">
        <v>1</v>
      </c>
      <c r="AG993" s="19">
        <v>-1</v>
      </c>
      <c r="AH993" s="19">
        <v>1</v>
      </c>
      <c r="AI993" s="26">
        <v>0</v>
      </c>
      <c r="AJ993" s="18" t="s">
        <v>76</v>
      </c>
      <c r="AK993" s="18" t="s">
        <v>77</v>
      </c>
      <c r="AL993" s="21" t="s">
        <v>1369</v>
      </c>
      <c r="AM993" s="19">
        <f t="shared" si="304"/>
        <v>3</v>
      </c>
      <c r="AN993" s="19">
        <v>1</v>
      </c>
      <c r="AO993" s="19">
        <v>1</v>
      </c>
      <c r="AP993" s="19">
        <v>0</v>
      </c>
      <c r="AQ993" s="19">
        <v>0</v>
      </c>
      <c r="AR993" s="19">
        <v>0</v>
      </c>
      <c r="AS993" s="19">
        <v>-1</v>
      </c>
      <c r="AT993" s="19">
        <v>0</v>
      </c>
      <c r="AU993" s="26">
        <f t="shared" si="305"/>
        <v>-1</v>
      </c>
      <c r="AV993" s="19">
        <v>0</v>
      </c>
      <c r="AW993" s="19">
        <v>0</v>
      </c>
      <c r="AX993" s="19">
        <v>0</v>
      </c>
      <c r="AY993" s="19">
        <v>0</v>
      </c>
      <c r="AZ993" s="19">
        <v>0</v>
      </c>
      <c r="BA993" s="19">
        <v>0</v>
      </c>
      <c r="BB993" s="19">
        <v>0</v>
      </c>
      <c r="BC993" s="19">
        <v>0</v>
      </c>
      <c r="BD993" s="28"/>
      <c r="BE993" s="20"/>
      <c r="BF993" s="18" t="s">
        <v>1315</v>
      </c>
      <c r="BG993" s="20"/>
      <c r="BH993" s="18" t="s">
        <v>1370</v>
      </c>
      <c r="BI993" s="20"/>
      <c r="BJ993" s="19">
        <v>1</v>
      </c>
      <c r="BK993" s="20"/>
      <c r="BL993" s="20"/>
      <c r="BM993" s="20"/>
      <c r="BN993" s="20"/>
      <c r="BO993" s="20"/>
    </row>
    <row r="994" spans="1:67" ht="395" hidden="1" x14ac:dyDescent="0.2">
      <c r="A994" s="29" t="s">
        <v>186</v>
      </c>
      <c r="B994" s="30"/>
      <c r="C994" s="97" t="s">
        <v>2600</v>
      </c>
      <c r="D994" s="31" t="s">
        <v>270</v>
      </c>
      <c r="E994" s="31" t="s">
        <v>92</v>
      </c>
      <c r="F994" s="32">
        <v>1</v>
      </c>
      <c r="G994" s="32">
        <v>3</v>
      </c>
      <c r="H994" s="19">
        <v>0</v>
      </c>
      <c r="I994" s="20"/>
      <c r="J994" s="34" t="s">
        <v>2490</v>
      </c>
      <c r="K994" s="35"/>
      <c r="L994" s="34" t="s">
        <v>2496</v>
      </c>
      <c r="M994" s="36" t="s">
        <v>2244</v>
      </c>
      <c r="N994" s="24">
        <f t="shared" si="300"/>
        <v>1999</v>
      </c>
      <c r="O994" s="37">
        <v>36235</v>
      </c>
      <c r="P994" s="37"/>
      <c r="Q994" s="36" t="s">
        <v>75</v>
      </c>
      <c r="R994" s="36" t="s">
        <v>75</v>
      </c>
      <c r="S994" s="36" t="s">
        <v>75</v>
      </c>
      <c r="T994" s="36" t="s">
        <v>75</v>
      </c>
      <c r="U994" s="36" t="s">
        <v>75</v>
      </c>
      <c r="V994" s="32">
        <v>1</v>
      </c>
      <c r="W994" s="19">
        <f t="shared" si="301"/>
        <v>0</v>
      </c>
      <c r="X994" s="19">
        <f t="shared" si="302"/>
        <v>0</v>
      </c>
      <c r="Y994" s="19">
        <f t="shared" si="303"/>
        <v>0</v>
      </c>
      <c r="Z994" s="96">
        <v>-1</v>
      </c>
      <c r="AA994" s="96">
        <v>-2</v>
      </c>
      <c r="AB994" s="32">
        <v>1</v>
      </c>
      <c r="AC994" s="32">
        <v>1</v>
      </c>
      <c r="AD994" s="32">
        <v>0</v>
      </c>
      <c r="AE994" s="32">
        <v>0</v>
      </c>
      <c r="AF994" s="32">
        <v>1</v>
      </c>
      <c r="AG994" s="32">
        <v>1</v>
      </c>
      <c r="AH994" s="32">
        <v>1</v>
      </c>
      <c r="AI994" s="32">
        <v>1</v>
      </c>
      <c r="AJ994" s="31" t="s">
        <v>96</v>
      </c>
      <c r="AK994" s="31" t="s">
        <v>97</v>
      </c>
      <c r="AL994" s="34" t="s">
        <v>2493</v>
      </c>
      <c r="AM994" s="19">
        <f t="shared" si="304"/>
        <v>3</v>
      </c>
      <c r="AN994" s="32">
        <v>1</v>
      </c>
      <c r="AO994" s="32">
        <v>1</v>
      </c>
      <c r="AP994" s="32">
        <v>1</v>
      </c>
      <c r="AQ994" s="32">
        <v>1</v>
      </c>
      <c r="AR994" s="32">
        <v>1</v>
      </c>
      <c r="AS994" s="33"/>
      <c r="AT994" s="32">
        <v>0</v>
      </c>
      <c r="AU994" s="26">
        <f t="shared" si="305"/>
        <v>-1</v>
      </c>
      <c r="AV994" s="32">
        <v>1</v>
      </c>
      <c r="AW994" s="32">
        <v>0</v>
      </c>
      <c r="AX994" s="32">
        <v>0</v>
      </c>
      <c r="AY994" s="19">
        <v>0</v>
      </c>
      <c r="AZ994" s="32">
        <v>0</v>
      </c>
      <c r="BA994" s="32">
        <v>0</v>
      </c>
      <c r="BB994" s="32">
        <v>0</v>
      </c>
      <c r="BC994" s="32">
        <v>0</v>
      </c>
      <c r="BD994" s="28"/>
      <c r="BE994" s="33"/>
      <c r="BF994" s="34" t="s">
        <v>2494</v>
      </c>
      <c r="BG994" s="33"/>
      <c r="BH994" s="33"/>
      <c r="BI994" s="32">
        <v>1</v>
      </c>
      <c r="BJ994" s="32">
        <v>1</v>
      </c>
      <c r="BK994" s="33"/>
      <c r="BL994" s="33"/>
      <c r="BM994" s="33"/>
      <c r="BN994" s="33"/>
      <c r="BO994" s="33"/>
    </row>
    <row r="995" spans="1:67" ht="304" hidden="1" x14ac:dyDescent="0.2">
      <c r="A995" s="17" t="s">
        <v>67</v>
      </c>
      <c r="B995" s="17" t="s">
        <v>79</v>
      </c>
      <c r="C995" s="64" t="s">
        <v>577</v>
      </c>
      <c r="D995" s="18" t="s">
        <v>567</v>
      </c>
      <c r="E995" s="18" t="s">
        <v>92</v>
      </c>
      <c r="F995" s="19">
        <v>1</v>
      </c>
      <c r="G995" s="19">
        <v>1</v>
      </c>
      <c r="H995" s="19">
        <v>1</v>
      </c>
      <c r="I995" s="20"/>
      <c r="J995" s="21" t="s">
        <v>568</v>
      </c>
      <c r="K995" s="22" t="s">
        <v>569</v>
      </c>
      <c r="L995" s="21" t="s">
        <v>570</v>
      </c>
      <c r="M995" s="25"/>
      <c r="N995" s="24">
        <v>2009</v>
      </c>
      <c r="O995" s="25">
        <v>40738</v>
      </c>
      <c r="P995" s="23" t="s">
        <v>75</v>
      </c>
      <c r="Q995" s="23" t="s">
        <v>75</v>
      </c>
      <c r="R995" s="23" t="s">
        <v>75</v>
      </c>
      <c r="S995" s="23" t="s">
        <v>75</v>
      </c>
      <c r="T995" s="23" t="s">
        <v>75</v>
      </c>
      <c r="U995" s="23" t="s">
        <v>75</v>
      </c>
      <c r="V995" s="19">
        <v>1</v>
      </c>
      <c r="W995" s="19">
        <f t="shared" si="301"/>
        <v>0</v>
      </c>
      <c r="X995" s="19">
        <f t="shared" si="302"/>
        <v>0</v>
      </c>
      <c r="Y995" s="19">
        <f t="shared" si="303"/>
        <v>0</v>
      </c>
      <c r="Z995" s="19">
        <v>-1</v>
      </c>
      <c r="AA995" s="19">
        <v>-2</v>
      </c>
      <c r="AB995" s="19">
        <v>0</v>
      </c>
      <c r="AC995" s="19">
        <v>0</v>
      </c>
      <c r="AD995" s="19">
        <v>1</v>
      </c>
      <c r="AE995" s="19">
        <v>1</v>
      </c>
      <c r="AF995" s="19">
        <v>1</v>
      </c>
      <c r="AG995" s="19">
        <v>1</v>
      </c>
      <c r="AH995" s="19">
        <v>1</v>
      </c>
      <c r="AI995" s="19">
        <v>0</v>
      </c>
      <c r="AJ995" s="18" t="s">
        <v>134</v>
      </c>
      <c r="AK995" s="18" t="s">
        <v>97</v>
      </c>
      <c r="AL995" s="21" t="s">
        <v>571</v>
      </c>
      <c r="AM995" s="19">
        <f t="shared" si="304"/>
        <v>2</v>
      </c>
      <c r="AN995" s="19">
        <v>-1</v>
      </c>
      <c r="AO995" s="19">
        <v>1</v>
      </c>
      <c r="AP995" s="19">
        <v>-1</v>
      </c>
      <c r="AQ995" s="19">
        <v>-1</v>
      </c>
      <c r="AR995" s="19">
        <v>-1</v>
      </c>
      <c r="AS995" s="19">
        <v>0</v>
      </c>
      <c r="AT995" s="19">
        <v>0</v>
      </c>
      <c r="AU995" s="26">
        <f t="shared" si="305"/>
        <v>-1</v>
      </c>
      <c r="AV995" s="19">
        <v>0</v>
      </c>
      <c r="AW995" s="19">
        <v>0</v>
      </c>
      <c r="AX995" s="19">
        <v>0</v>
      </c>
      <c r="AY995" s="19">
        <v>0</v>
      </c>
      <c r="AZ995" s="19">
        <v>0</v>
      </c>
      <c r="BA995" s="19">
        <v>0</v>
      </c>
      <c r="BB995" s="19">
        <v>0</v>
      </c>
      <c r="BC995" s="19">
        <v>0</v>
      </c>
      <c r="BD995" s="28"/>
      <c r="BE995" s="20"/>
      <c r="BF995" s="20"/>
      <c r="BG995" s="20"/>
      <c r="BH995" s="20"/>
      <c r="BI995" s="20"/>
      <c r="BJ995" s="19">
        <v>1</v>
      </c>
      <c r="BK995" s="20"/>
      <c r="BL995" s="20"/>
      <c r="BM995" s="20"/>
      <c r="BN995" s="20"/>
      <c r="BO995" s="20"/>
    </row>
    <row r="996" spans="1:67" ht="395" hidden="1" x14ac:dyDescent="0.2">
      <c r="A996" s="29" t="s">
        <v>186</v>
      </c>
      <c r="B996" s="30"/>
      <c r="C996" s="97" t="s">
        <v>2624</v>
      </c>
      <c r="D996" s="31" t="s">
        <v>270</v>
      </c>
      <c r="E996" s="31" t="s">
        <v>92</v>
      </c>
      <c r="F996" s="32">
        <v>1</v>
      </c>
      <c r="G996" s="32">
        <v>0</v>
      </c>
      <c r="H996" s="19">
        <v>0</v>
      </c>
      <c r="I996" s="20"/>
      <c r="J996" s="34" t="s">
        <v>2490</v>
      </c>
      <c r="K996" s="35"/>
      <c r="L996" s="34" t="s">
        <v>2496</v>
      </c>
      <c r="M996" s="36" t="s">
        <v>2244</v>
      </c>
      <c r="N996" s="24">
        <f t="shared" ref="N996:N1025" si="306">YEAR(IF(AND(O996&lt;&gt;"NA",O996&lt;&gt;""),O996,IF(AND(P996&lt;&gt;"NA",P996&lt;&gt;""),P996,IF(AND(Q996&lt;&gt;"NA",Q996&lt;&gt;""),Q996,IF(AND(R996&lt;&gt;"NA",R996&lt;&gt;""),R996,S996)))))</f>
        <v>1999</v>
      </c>
      <c r="O996" s="37">
        <v>36453</v>
      </c>
      <c r="P996" s="37">
        <v>36466</v>
      </c>
      <c r="Q996" s="36" t="s">
        <v>75</v>
      </c>
      <c r="R996" s="36" t="s">
        <v>75</v>
      </c>
      <c r="S996" s="36" t="s">
        <v>75</v>
      </c>
      <c r="T996" s="36" t="s">
        <v>75</v>
      </c>
      <c r="U996" s="36" t="s">
        <v>75</v>
      </c>
      <c r="V996" s="32">
        <v>1</v>
      </c>
      <c r="W996" s="19">
        <f t="shared" si="301"/>
        <v>0</v>
      </c>
      <c r="X996" s="19">
        <f t="shared" si="302"/>
        <v>0</v>
      </c>
      <c r="Y996" s="19">
        <f t="shared" si="303"/>
        <v>0</v>
      </c>
      <c r="Z996" s="96">
        <v>-1</v>
      </c>
      <c r="AA996" s="96">
        <v>-2</v>
      </c>
      <c r="AB996" s="32">
        <v>1</v>
      </c>
      <c r="AC996" s="32">
        <v>1</v>
      </c>
      <c r="AD996" s="32">
        <v>0</v>
      </c>
      <c r="AE996" s="32">
        <v>0</v>
      </c>
      <c r="AF996" s="32">
        <v>1</v>
      </c>
      <c r="AG996" s="32">
        <v>1</v>
      </c>
      <c r="AH996" s="32">
        <v>1</v>
      </c>
      <c r="AI996" s="32">
        <v>1</v>
      </c>
      <c r="AJ996" s="31" t="s">
        <v>96</v>
      </c>
      <c r="AK996" s="31" t="s">
        <v>97</v>
      </c>
      <c r="AL996" s="34" t="s">
        <v>2493</v>
      </c>
      <c r="AM996" s="19">
        <f t="shared" si="304"/>
        <v>3</v>
      </c>
      <c r="AN996" s="32">
        <v>1</v>
      </c>
      <c r="AO996" s="32">
        <v>1</v>
      </c>
      <c r="AP996" s="32">
        <v>1</v>
      </c>
      <c r="AQ996" s="32">
        <v>1</v>
      </c>
      <c r="AR996" s="32">
        <v>1</v>
      </c>
      <c r="AS996" s="33"/>
      <c r="AT996" s="32">
        <v>0</v>
      </c>
      <c r="AU996" s="26">
        <f t="shared" si="305"/>
        <v>-1</v>
      </c>
      <c r="AV996" s="32">
        <v>1</v>
      </c>
      <c r="AW996" s="32">
        <v>0</v>
      </c>
      <c r="AX996" s="32">
        <v>0</v>
      </c>
      <c r="AY996" s="19">
        <v>0</v>
      </c>
      <c r="AZ996" s="32">
        <v>0</v>
      </c>
      <c r="BA996" s="32">
        <v>0</v>
      </c>
      <c r="BB996" s="32">
        <v>0</v>
      </c>
      <c r="BC996" s="32">
        <v>0</v>
      </c>
      <c r="BD996" s="28"/>
      <c r="BE996" s="33"/>
      <c r="BF996" s="34" t="s">
        <v>2494</v>
      </c>
      <c r="BG996" s="33"/>
      <c r="BH996" s="33"/>
      <c r="BI996" s="32">
        <v>1</v>
      </c>
      <c r="BJ996" s="32">
        <v>1</v>
      </c>
      <c r="BK996" s="33"/>
      <c r="BL996" s="33"/>
      <c r="BM996" s="33"/>
      <c r="BN996" s="33"/>
      <c r="BO996" s="33"/>
    </row>
    <row r="997" spans="1:67" ht="112" hidden="1" x14ac:dyDescent="0.2">
      <c r="A997" s="17" t="s">
        <v>512</v>
      </c>
      <c r="B997" s="42"/>
      <c r="C997" s="64" t="s">
        <v>1179</v>
      </c>
      <c r="D997" s="18" t="s">
        <v>69</v>
      </c>
      <c r="E997" s="18" t="s">
        <v>302</v>
      </c>
      <c r="F997" s="19">
        <v>1</v>
      </c>
      <c r="G997" s="19">
        <v>0</v>
      </c>
      <c r="H997" s="19">
        <v>0</v>
      </c>
      <c r="I997" s="20"/>
      <c r="J997" s="21" t="s">
        <v>1169</v>
      </c>
      <c r="K997" s="22" t="s">
        <v>1170</v>
      </c>
      <c r="L997" s="21" t="s">
        <v>1171</v>
      </c>
      <c r="M997" s="25"/>
      <c r="N997" s="24">
        <f t="shared" si="306"/>
        <v>2006</v>
      </c>
      <c r="O997" s="25">
        <v>39035</v>
      </c>
      <c r="P997" s="23" t="s">
        <v>75</v>
      </c>
      <c r="Q997" s="23" t="s">
        <v>75</v>
      </c>
      <c r="R997" s="23" t="s">
        <v>75</v>
      </c>
      <c r="S997" s="23" t="s">
        <v>75</v>
      </c>
      <c r="T997" s="23" t="s">
        <v>75</v>
      </c>
      <c r="U997" s="23" t="s">
        <v>75</v>
      </c>
      <c r="V997" s="19">
        <v>1</v>
      </c>
      <c r="W997" s="19">
        <f t="shared" si="301"/>
        <v>0</v>
      </c>
      <c r="X997" s="19">
        <f t="shared" si="302"/>
        <v>0</v>
      </c>
      <c r="Y997" s="19">
        <f t="shared" si="303"/>
        <v>0</v>
      </c>
      <c r="Z997" s="19">
        <v>-1</v>
      </c>
      <c r="AA997" s="19">
        <v>-2</v>
      </c>
      <c r="AB997" s="19">
        <v>1</v>
      </c>
      <c r="AC997" s="19">
        <v>0</v>
      </c>
      <c r="AD997" s="19">
        <v>1</v>
      </c>
      <c r="AE997" s="19">
        <v>0</v>
      </c>
      <c r="AF997" s="19">
        <v>1</v>
      </c>
      <c r="AG997" s="19">
        <v>-1</v>
      </c>
      <c r="AH997" s="19">
        <v>1</v>
      </c>
      <c r="AI997" s="26">
        <v>0</v>
      </c>
      <c r="AJ997" s="18" t="s">
        <v>76</v>
      </c>
      <c r="AK997" s="18" t="s">
        <v>77</v>
      </c>
      <c r="AL997" s="21" t="s">
        <v>1172</v>
      </c>
      <c r="AM997" s="19">
        <f t="shared" si="304"/>
        <v>3</v>
      </c>
      <c r="AN997" s="19">
        <v>1</v>
      </c>
      <c r="AO997" s="19">
        <v>1</v>
      </c>
      <c r="AP997" s="19">
        <v>0</v>
      </c>
      <c r="AQ997" s="19">
        <v>0</v>
      </c>
      <c r="AR997" s="19">
        <v>0</v>
      </c>
      <c r="AS997" s="19">
        <v>-1</v>
      </c>
      <c r="AT997" s="19">
        <v>0</v>
      </c>
      <c r="AU997" s="26">
        <f t="shared" si="305"/>
        <v>-1</v>
      </c>
      <c r="AV997" s="19">
        <v>1</v>
      </c>
      <c r="AW997" s="19">
        <v>0</v>
      </c>
      <c r="AX997" s="19">
        <v>0</v>
      </c>
      <c r="AY997" s="19">
        <v>0</v>
      </c>
      <c r="AZ997" s="19">
        <v>0</v>
      </c>
      <c r="BA997" s="19">
        <v>0</v>
      </c>
      <c r="BB997" s="19">
        <v>0</v>
      </c>
      <c r="BC997" s="19">
        <v>0</v>
      </c>
      <c r="BD997" s="28"/>
      <c r="BE997" s="20"/>
      <c r="BF997" s="18" t="s">
        <v>1173</v>
      </c>
      <c r="BG997" s="19">
        <v>1</v>
      </c>
      <c r="BH997" s="18" t="s">
        <v>1174</v>
      </c>
      <c r="BI997" s="20"/>
      <c r="BJ997" s="19">
        <v>1</v>
      </c>
      <c r="BK997" s="20"/>
      <c r="BL997" s="20"/>
      <c r="BM997" s="20"/>
      <c r="BN997" s="20"/>
      <c r="BO997" s="20"/>
    </row>
    <row r="998" spans="1:67" ht="224" hidden="1" x14ac:dyDescent="0.2">
      <c r="A998" s="17" t="s">
        <v>67</v>
      </c>
      <c r="B998" s="42"/>
      <c r="C998" s="64" t="s">
        <v>1179</v>
      </c>
      <c r="D998" s="18" t="s">
        <v>69</v>
      </c>
      <c r="E998" s="18" t="s">
        <v>302</v>
      </c>
      <c r="F998" s="19">
        <v>1</v>
      </c>
      <c r="G998" s="19">
        <v>1</v>
      </c>
      <c r="H998" s="19">
        <v>1</v>
      </c>
      <c r="I998" s="20"/>
      <c r="J998" s="21" t="s">
        <v>1291</v>
      </c>
      <c r="K998" s="46"/>
      <c r="L998" s="21" t="s">
        <v>1292</v>
      </c>
      <c r="M998" s="25"/>
      <c r="N998" s="24">
        <f t="shared" si="306"/>
        <v>2014</v>
      </c>
      <c r="O998" s="25">
        <v>41990</v>
      </c>
      <c r="P998" s="23" t="s">
        <v>75</v>
      </c>
      <c r="Q998" s="23" t="s">
        <v>75</v>
      </c>
      <c r="R998" s="23" t="s">
        <v>75</v>
      </c>
      <c r="S998" s="23" t="s">
        <v>75</v>
      </c>
      <c r="T998" s="23" t="s">
        <v>75</v>
      </c>
      <c r="U998" s="23" t="s">
        <v>75</v>
      </c>
      <c r="V998" s="19">
        <v>1</v>
      </c>
      <c r="W998" s="19">
        <f t="shared" si="301"/>
        <v>0</v>
      </c>
      <c r="X998" s="19">
        <f t="shared" si="302"/>
        <v>0</v>
      </c>
      <c r="Y998" s="19">
        <f t="shared" si="303"/>
        <v>0</v>
      </c>
      <c r="Z998" s="19">
        <v>-1</v>
      </c>
      <c r="AA998" s="19">
        <v>-2</v>
      </c>
      <c r="AB998" s="19">
        <v>1</v>
      </c>
      <c r="AC998" s="26">
        <v>0</v>
      </c>
      <c r="AD998" s="19">
        <v>1</v>
      </c>
      <c r="AE998" s="26">
        <v>0</v>
      </c>
      <c r="AF998" s="26">
        <v>0</v>
      </c>
      <c r="AG998" s="19">
        <v>0</v>
      </c>
      <c r="AH998" s="19">
        <v>1</v>
      </c>
      <c r="AI998" s="26">
        <v>0</v>
      </c>
      <c r="AJ998" s="18" t="s">
        <v>76</v>
      </c>
      <c r="AK998" s="18" t="s">
        <v>77</v>
      </c>
      <c r="AL998" s="21" t="s">
        <v>1293</v>
      </c>
      <c r="AM998" s="19">
        <f t="shared" si="304"/>
        <v>2</v>
      </c>
      <c r="AN998" s="19">
        <v>0</v>
      </c>
      <c r="AO998" s="19">
        <v>1</v>
      </c>
      <c r="AP998" s="19">
        <v>1</v>
      </c>
      <c r="AQ998" s="19">
        <v>-1</v>
      </c>
      <c r="AR998" s="19">
        <v>1</v>
      </c>
      <c r="AS998" s="19">
        <v>0</v>
      </c>
      <c r="AT998" s="19">
        <v>0</v>
      </c>
      <c r="AU998" s="26">
        <f t="shared" si="305"/>
        <v>-1</v>
      </c>
      <c r="AV998" s="19">
        <v>0</v>
      </c>
      <c r="AW998" s="19">
        <v>0</v>
      </c>
      <c r="AX998" s="19">
        <v>0</v>
      </c>
      <c r="AY998" s="19">
        <v>0</v>
      </c>
      <c r="AZ998" s="19">
        <v>0</v>
      </c>
      <c r="BA998" s="19">
        <v>0</v>
      </c>
      <c r="BB998" s="19">
        <v>0</v>
      </c>
      <c r="BC998" s="19">
        <v>0</v>
      </c>
      <c r="BD998" s="28"/>
      <c r="BE998" s="20"/>
      <c r="BF998" s="20"/>
      <c r="BG998" s="20"/>
      <c r="BH998" s="20"/>
      <c r="BI998" s="20"/>
      <c r="BJ998" s="19">
        <v>1</v>
      </c>
      <c r="BK998" s="20"/>
      <c r="BL998" s="20"/>
      <c r="BM998" s="20"/>
      <c r="BN998" s="20"/>
      <c r="BO998" s="20"/>
    </row>
    <row r="999" spans="1:67" ht="32" hidden="1" x14ac:dyDescent="0.2">
      <c r="A999" s="17" t="s">
        <v>207</v>
      </c>
      <c r="B999" s="42"/>
      <c r="C999" s="64" t="s">
        <v>1731</v>
      </c>
      <c r="D999" s="18" t="s">
        <v>409</v>
      </c>
      <c r="E999" s="18" t="s">
        <v>210</v>
      </c>
      <c r="F999" s="19">
        <v>1</v>
      </c>
      <c r="G999" s="19">
        <v>0</v>
      </c>
      <c r="H999" s="19">
        <v>0</v>
      </c>
      <c r="I999" s="20"/>
      <c r="J999" s="21" t="s">
        <v>472</v>
      </c>
      <c r="K999" s="22" t="s">
        <v>1081</v>
      </c>
      <c r="L999" s="18" t="s">
        <v>1732</v>
      </c>
      <c r="M999" s="23" t="s">
        <v>75</v>
      </c>
      <c r="N999" s="24">
        <f t="shared" si="306"/>
        <v>1995</v>
      </c>
      <c r="O999" s="23" t="s">
        <v>75</v>
      </c>
      <c r="P999" s="23" t="s">
        <v>75</v>
      </c>
      <c r="Q999" s="23" t="s">
        <v>75</v>
      </c>
      <c r="R999" s="25">
        <v>34700</v>
      </c>
      <c r="S999" s="23" t="s">
        <v>75</v>
      </c>
      <c r="T999" s="23" t="s">
        <v>75</v>
      </c>
      <c r="U999" s="23" t="s">
        <v>75</v>
      </c>
      <c r="V999" s="19">
        <v>1</v>
      </c>
      <c r="W999" s="19">
        <f t="shared" si="301"/>
        <v>0</v>
      </c>
      <c r="X999" s="19">
        <f t="shared" si="302"/>
        <v>0</v>
      </c>
      <c r="Y999" s="19">
        <f t="shared" si="303"/>
        <v>0</v>
      </c>
      <c r="Z999" s="19">
        <v>-1</v>
      </c>
      <c r="AA999" s="19">
        <v>-2</v>
      </c>
      <c r="AB999" s="19">
        <v>0</v>
      </c>
      <c r="AC999" s="19">
        <v>0</v>
      </c>
      <c r="AD999" s="19">
        <v>0</v>
      </c>
      <c r="AE999" s="19">
        <v>0</v>
      </c>
      <c r="AF999" s="19">
        <v>1</v>
      </c>
      <c r="AG999" s="19">
        <v>0</v>
      </c>
      <c r="AH999" s="26">
        <v>-1</v>
      </c>
      <c r="AI999" s="19">
        <v>0</v>
      </c>
      <c r="AJ999" s="18" t="s">
        <v>97</v>
      </c>
      <c r="AK999" s="18" t="s">
        <v>139</v>
      </c>
      <c r="AL999" s="21" t="s">
        <v>1733</v>
      </c>
      <c r="AM999" s="19">
        <v>4</v>
      </c>
      <c r="AN999" s="19">
        <v>-1</v>
      </c>
      <c r="AO999" s="19">
        <v>-1</v>
      </c>
      <c r="AP999" s="19">
        <v>0</v>
      </c>
      <c r="AQ999" s="19">
        <v>1</v>
      </c>
      <c r="AR999" s="19">
        <v>-1</v>
      </c>
      <c r="AS999" s="19">
        <v>0</v>
      </c>
      <c r="AT999" s="19">
        <v>-2</v>
      </c>
      <c r="AU999" s="26">
        <v>-3</v>
      </c>
      <c r="AV999" s="19">
        <v>0</v>
      </c>
      <c r="AW999" s="19">
        <v>0</v>
      </c>
      <c r="AX999" s="19">
        <v>0</v>
      </c>
      <c r="AY999" s="19">
        <v>0</v>
      </c>
      <c r="AZ999" s="19">
        <v>1</v>
      </c>
      <c r="BA999" s="19">
        <v>1</v>
      </c>
      <c r="BB999" s="19">
        <v>1</v>
      </c>
      <c r="BC999" s="19">
        <v>0</v>
      </c>
      <c r="BD999" s="28"/>
      <c r="BE999" s="20"/>
      <c r="BF999" s="20"/>
      <c r="BG999" s="20"/>
      <c r="BH999" s="20"/>
      <c r="BI999" s="20"/>
      <c r="BJ999" s="19">
        <v>-1</v>
      </c>
      <c r="BK999" s="20"/>
      <c r="BL999" s="20"/>
      <c r="BM999" s="20"/>
      <c r="BN999" s="20"/>
      <c r="BO999" s="20"/>
    </row>
    <row r="1000" spans="1:67" ht="96" hidden="1" x14ac:dyDescent="0.2">
      <c r="A1000" s="17" t="s">
        <v>248</v>
      </c>
      <c r="B1000" s="42"/>
      <c r="C1000" s="64" t="s">
        <v>2761</v>
      </c>
      <c r="D1000" s="18" t="s">
        <v>182</v>
      </c>
      <c r="E1000" s="18" t="s">
        <v>70</v>
      </c>
      <c r="F1000" s="19">
        <v>1</v>
      </c>
      <c r="G1000" s="19">
        <v>1</v>
      </c>
      <c r="H1000" s="19">
        <v>0</v>
      </c>
      <c r="I1000" s="20"/>
      <c r="J1000" s="44"/>
      <c r="K1000" s="46"/>
      <c r="L1000" s="375" t="s">
        <v>3318</v>
      </c>
      <c r="M1000" s="24">
        <v>1994</v>
      </c>
      <c r="N1000" s="24">
        <f t="shared" si="306"/>
        <v>2012</v>
      </c>
      <c r="O1000" s="23" t="s">
        <v>75</v>
      </c>
      <c r="P1000" s="23" t="s">
        <v>75</v>
      </c>
      <c r="Q1000" s="25">
        <v>40932</v>
      </c>
      <c r="R1000" s="25">
        <v>40629</v>
      </c>
      <c r="S1000" s="23" t="s">
        <v>75</v>
      </c>
      <c r="T1000" s="23" t="s">
        <v>75</v>
      </c>
      <c r="U1000" s="23" t="s">
        <v>75</v>
      </c>
      <c r="V1000" s="19">
        <v>1</v>
      </c>
      <c r="W1000" s="19">
        <f t="shared" si="301"/>
        <v>1</v>
      </c>
      <c r="X1000" s="19">
        <f t="shared" si="302"/>
        <v>0</v>
      </c>
      <c r="Y1000" s="19">
        <f t="shared" si="303"/>
        <v>0</v>
      </c>
      <c r="Z1000" s="19">
        <v>-1</v>
      </c>
      <c r="AA1000" s="19">
        <v>-2</v>
      </c>
      <c r="AB1000" s="19">
        <v>0</v>
      </c>
      <c r="AC1000" s="19">
        <v>1</v>
      </c>
      <c r="AD1000" s="19">
        <v>0</v>
      </c>
      <c r="AE1000" s="19">
        <v>0</v>
      </c>
      <c r="AF1000" s="19">
        <v>0</v>
      </c>
      <c r="AG1000" s="26">
        <v>1</v>
      </c>
      <c r="AH1000" s="26">
        <v>1</v>
      </c>
      <c r="AI1000" s="26">
        <v>1</v>
      </c>
      <c r="AJ1000" s="18" t="s">
        <v>185</v>
      </c>
      <c r="AK1000" s="18" t="s">
        <v>77</v>
      </c>
      <c r="AL1000" s="21" t="s">
        <v>2762</v>
      </c>
      <c r="AM1000" s="19">
        <v>5</v>
      </c>
      <c r="AN1000" s="19">
        <v>-1</v>
      </c>
      <c r="AO1000" s="19">
        <v>-1</v>
      </c>
      <c r="AP1000" s="19">
        <v>-1</v>
      </c>
      <c r="AQ1000" s="19">
        <v>-1</v>
      </c>
      <c r="AR1000" s="19">
        <v>-1</v>
      </c>
      <c r="AS1000" s="19">
        <v>0</v>
      </c>
      <c r="AT1000" s="19">
        <v>1</v>
      </c>
      <c r="AU1000" s="26">
        <v>-1</v>
      </c>
      <c r="AV1000" s="26">
        <v>0</v>
      </c>
      <c r="AW1000" s="19">
        <v>0</v>
      </c>
      <c r="AX1000" s="26">
        <v>1</v>
      </c>
      <c r="AY1000" s="19">
        <v>0</v>
      </c>
      <c r="AZ1000" s="19">
        <v>1</v>
      </c>
      <c r="BA1000" s="19">
        <v>1</v>
      </c>
      <c r="BB1000" s="19">
        <v>-1</v>
      </c>
      <c r="BC1000" s="19">
        <v>-1</v>
      </c>
      <c r="BD1000" s="28"/>
      <c r="BE1000" s="20"/>
      <c r="BF1000" s="20"/>
      <c r="BG1000" s="20"/>
      <c r="BH1000" s="20"/>
      <c r="BI1000" s="19">
        <v>1</v>
      </c>
      <c r="BJ1000" s="19">
        <v>0</v>
      </c>
      <c r="BK1000" s="20"/>
      <c r="BL1000" s="20"/>
      <c r="BM1000" s="20"/>
      <c r="BN1000" s="20"/>
      <c r="BO1000" s="20"/>
    </row>
    <row r="1001" spans="1:67" ht="144" x14ac:dyDescent="0.2">
      <c r="A1001" s="17" t="s">
        <v>196</v>
      </c>
      <c r="B1001" s="42"/>
      <c r="C1001" s="64" t="s">
        <v>700</v>
      </c>
      <c r="D1001" s="18" t="s">
        <v>701</v>
      </c>
      <c r="E1001" s="18" t="s">
        <v>702</v>
      </c>
      <c r="F1001" s="19">
        <v>1</v>
      </c>
      <c r="G1001" s="19">
        <v>1</v>
      </c>
      <c r="H1001" s="19">
        <v>1</v>
      </c>
      <c r="I1001" s="20"/>
      <c r="J1001" s="44"/>
      <c r="K1001" s="22" t="s">
        <v>703</v>
      </c>
      <c r="L1001" s="375" t="s">
        <v>3183</v>
      </c>
      <c r="M1001" s="25"/>
      <c r="N1001" s="24">
        <f t="shared" si="306"/>
        <v>2008</v>
      </c>
      <c r="O1001" s="649">
        <v>39707</v>
      </c>
      <c r="P1001" s="649" t="s">
        <v>75</v>
      </c>
      <c r="Q1001" s="649">
        <v>41457</v>
      </c>
      <c r="R1001" s="649" t="s">
        <v>75</v>
      </c>
      <c r="S1001" s="649">
        <v>42205</v>
      </c>
      <c r="T1001" s="649">
        <v>42411</v>
      </c>
      <c r="U1001" s="649" t="s">
        <v>75</v>
      </c>
      <c r="V1001" s="19">
        <v>1</v>
      </c>
      <c r="W1001" s="19">
        <f t="shared" si="301"/>
        <v>1</v>
      </c>
      <c r="X1001" s="19">
        <f t="shared" si="302"/>
        <v>1</v>
      </c>
      <c r="Y1001" s="19">
        <f t="shared" si="303"/>
        <v>1</v>
      </c>
      <c r="Z1001" s="19">
        <v>1</v>
      </c>
      <c r="AA1001" s="19">
        <v>1</v>
      </c>
      <c r="AB1001" s="19">
        <v>1</v>
      </c>
      <c r="AC1001" s="19">
        <v>0</v>
      </c>
      <c r="AD1001" s="19">
        <v>1</v>
      </c>
      <c r="AE1001" s="19">
        <v>1</v>
      </c>
      <c r="AF1001" s="19">
        <v>0</v>
      </c>
      <c r="AG1001" s="19">
        <v>1</v>
      </c>
      <c r="AH1001" s="19">
        <v>0</v>
      </c>
      <c r="AI1001" s="19">
        <v>0</v>
      </c>
      <c r="AJ1001" s="18" t="s">
        <v>372</v>
      </c>
      <c r="AK1001" s="18" t="s">
        <v>263</v>
      </c>
      <c r="AL1001" s="21" t="s">
        <v>705</v>
      </c>
      <c r="AM1001" s="19">
        <f t="shared" ref="AM1001:AM1025" si="307">IF(AND(AN1001=1,AO1001=1),3,IF(AND(AN1001=1,OR(AO1001=0,AO1001=-1)),1,IF(AND(OR(AN1001=0,AN1001=-1),AO1001=1),2,IF(AND(AN1001=0,AN1001=-1),OR(AO1001=0,AO1001=-1),4))))</f>
        <v>1</v>
      </c>
      <c r="AN1001" s="19">
        <v>1</v>
      </c>
      <c r="AO1001" s="19">
        <v>0</v>
      </c>
      <c r="AP1001" s="19">
        <v>1</v>
      </c>
      <c r="AQ1001" s="19">
        <v>1</v>
      </c>
      <c r="AR1001" s="19">
        <v>-1</v>
      </c>
      <c r="AS1001" s="19">
        <v>0</v>
      </c>
      <c r="AT1001" s="19">
        <v>1</v>
      </c>
      <c r="AU1001" s="26">
        <v>0</v>
      </c>
      <c r="AV1001" s="19">
        <v>0</v>
      </c>
      <c r="AW1001" s="19">
        <v>1</v>
      </c>
      <c r="AX1001" s="19">
        <v>1</v>
      </c>
      <c r="AY1001" s="19">
        <v>1</v>
      </c>
      <c r="AZ1001" s="19">
        <v>1</v>
      </c>
      <c r="BA1001" s="19">
        <v>1</v>
      </c>
      <c r="BB1001" s="19">
        <v>1</v>
      </c>
      <c r="BC1001" s="19">
        <v>1</v>
      </c>
      <c r="BD1001" s="28"/>
      <c r="BE1001" s="20"/>
      <c r="BF1001" s="20"/>
      <c r="BG1001" s="20"/>
      <c r="BH1001" s="20"/>
      <c r="BI1001" s="19">
        <v>1</v>
      </c>
      <c r="BJ1001" s="19">
        <v>1</v>
      </c>
      <c r="BK1001" s="20"/>
      <c r="BL1001" s="20"/>
      <c r="BM1001" s="20"/>
      <c r="BN1001" s="20"/>
      <c r="BO1001" s="20"/>
    </row>
    <row r="1002" spans="1:67" ht="16" hidden="1" x14ac:dyDescent="0.2">
      <c r="A1002" s="17" t="s">
        <v>106</v>
      </c>
      <c r="B1002" s="42"/>
      <c r="C1002" s="64" t="s">
        <v>1375</v>
      </c>
      <c r="D1002" s="18" t="s">
        <v>69</v>
      </c>
      <c r="E1002" s="18" t="s">
        <v>302</v>
      </c>
      <c r="F1002" s="19">
        <v>1</v>
      </c>
      <c r="G1002" s="19">
        <v>0</v>
      </c>
      <c r="H1002" s="19">
        <v>0</v>
      </c>
      <c r="I1002" s="20"/>
      <c r="J1002" s="21" t="s">
        <v>1367</v>
      </c>
      <c r="K1002" s="22" t="s">
        <v>1368</v>
      </c>
      <c r="L1002" s="20"/>
      <c r="M1002" s="25"/>
      <c r="N1002" s="24">
        <f t="shared" si="306"/>
        <v>2004</v>
      </c>
      <c r="O1002" s="25">
        <v>38321</v>
      </c>
      <c r="P1002" s="18" t="s">
        <v>75</v>
      </c>
      <c r="Q1002" s="18" t="s">
        <v>75</v>
      </c>
      <c r="R1002" s="18" t="s">
        <v>75</v>
      </c>
      <c r="S1002" s="18" t="s">
        <v>75</v>
      </c>
      <c r="T1002" s="18" t="s">
        <v>75</v>
      </c>
      <c r="U1002" s="18" t="s">
        <v>75</v>
      </c>
      <c r="V1002" s="19">
        <v>1</v>
      </c>
      <c r="W1002" s="19">
        <f t="shared" si="301"/>
        <v>0</v>
      </c>
      <c r="X1002" s="19">
        <f t="shared" si="302"/>
        <v>0</v>
      </c>
      <c r="Y1002" s="19">
        <f t="shared" si="303"/>
        <v>0</v>
      </c>
      <c r="Z1002" s="18" t="s">
        <v>75</v>
      </c>
      <c r="AA1002" s="18" t="s">
        <v>75</v>
      </c>
      <c r="AB1002" s="19">
        <v>1</v>
      </c>
      <c r="AC1002" s="19">
        <v>0</v>
      </c>
      <c r="AD1002" s="19">
        <v>1</v>
      </c>
      <c r="AE1002" s="19">
        <v>0</v>
      </c>
      <c r="AF1002" s="19">
        <v>1</v>
      </c>
      <c r="AG1002" s="19">
        <v>-1</v>
      </c>
      <c r="AH1002" s="19">
        <v>1</v>
      </c>
      <c r="AI1002" s="26">
        <v>0</v>
      </c>
      <c r="AJ1002" s="18" t="s">
        <v>76</v>
      </c>
      <c r="AK1002" s="18" t="s">
        <v>77</v>
      </c>
      <c r="AL1002" s="21" t="s">
        <v>1369</v>
      </c>
      <c r="AM1002" s="19">
        <f t="shared" si="307"/>
        <v>3</v>
      </c>
      <c r="AN1002" s="19">
        <v>1</v>
      </c>
      <c r="AO1002" s="19">
        <v>1</v>
      </c>
      <c r="AP1002" s="19">
        <v>0</v>
      </c>
      <c r="AQ1002" s="19">
        <v>0</v>
      </c>
      <c r="AR1002" s="19">
        <v>0</v>
      </c>
      <c r="AS1002" s="19">
        <v>-1</v>
      </c>
      <c r="AT1002" s="19">
        <v>0</v>
      </c>
      <c r="AU1002" s="26">
        <f t="shared" ref="AU1002:AU1025" si="308">IF(BA1002&lt;1,-1)</f>
        <v>-1</v>
      </c>
      <c r="AV1002" s="19">
        <v>0</v>
      </c>
      <c r="AW1002" s="19">
        <v>0</v>
      </c>
      <c r="AX1002" s="19">
        <v>0</v>
      </c>
      <c r="AY1002" s="19">
        <v>0</v>
      </c>
      <c r="AZ1002" s="19">
        <v>0</v>
      </c>
      <c r="BA1002" s="19">
        <v>0</v>
      </c>
      <c r="BB1002" s="19">
        <v>0</v>
      </c>
      <c r="BC1002" s="19">
        <v>0</v>
      </c>
      <c r="BD1002" s="28"/>
      <c r="BE1002" s="20"/>
      <c r="BF1002" s="18" t="s">
        <v>1315</v>
      </c>
      <c r="BG1002" s="20"/>
      <c r="BH1002" s="18" t="s">
        <v>1370</v>
      </c>
      <c r="BI1002" s="20"/>
      <c r="BJ1002" s="19">
        <v>1</v>
      </c>
      <c r="BK1002" s="20"/>
      <c r="BL1002" s="20"/>
      <c r="BM1002" s="20"/>
      <c r="BN1002" s="20"/>
      <c r="BO1002" s="20"/>
    </row>
    <row r="1003" spans="1:67" ht="256" hidden="1" x14ac:dyDescent="0.2">
      <c r="A1003" s="17" t="s">
        <v>248</v>
      </c>
      <c r="B1003" s="17" t="s">
        <v>197</v>
      </c>
      <c r="C1003" s="64" t="s">
        <v>286</v>
      </c>
      <c r="D1003" s="18" t="s">
        <v>92</v>
      </c>
      <c r="E1003" s="18" t="s">
        <v>270</v>
      </c>
      <c r="F1003" s="19">
        <v>1</v>
      </c>
      <c r="G1003" s="19">
        <v>1</v>
      </c>
      <c r="H1003" s="19">
        <v>1</v>
      </c>
      <c r="I1003" s="20"/>
      <c r="J1003" s="21" t="s">
        <v>278</v>
      </c>
      <c r="K1003" s="46"/>
      <c r="L1003" s="21" t="s">
        <v>272</v>
      </c>
      <c r="M1003" s="23" t="s">
        <v>279</v>
      </c>
      <c r="N1003" s="24">
        <f t="shared" si="306"/>
        <v>2010</v>
      </c>
      <c r="O1003" s="25">
        <v>40282</v>
      </c>
      <c r="P1003" s="25">
        <v>41943</v>
      </c>
      <c r="Q1003" s="23" t="s">
        <v>75</v>
      </c>
      <c r="R1003" s="23" t="s">
        <v>75</v>
      </c>
      <c r="S1003" s="23" t="s">
        <v>75</v>
      </c>
      <c r="T1003" s="23" t="s">
        <v>75</v>
      </c>
      <c r="U1003" s="23" t="s">
        <v>75</v>
      </c>
      <c r="V1003" s="26">
        <v>1</v>
      </c>
      <c r="W1003" s="19">
        <f t="shared" si="301"/>
        <v>0</v>
      </c>
      <c r="X1003" s="19">
        <f t="shared" si="302"/>
        <v>0</v>
      </c>
      <c r="Y1003" s="19">
        <f t="shared" si="303"/>
        <v>0</v>
      </c>
      <c r="Z1003" s="26">
        <v>-1</v>
      </c>
      <c r="AA1003" s="19">
        <v>-2</v>
      </c>
      <c r="AB1003" s="26">
        <v>0</v>
      </c>
      <c r="AC1003" s="26">
        <v>0</v>
      </c>
      <c r="AD1003" s="26">
        <v>0</v>
      </c>
      <c r="AE1003" s="26">
        <v>1</v>
      </c>
      <c r="AF1003" s="26">
        <v>1</v>
      </c>
      <c r="AG1003" s="19">
        <v>0</v>
      </c>
      <c r="AH1003" s="26">
        <v>0</v>
      </c>
      <c r="AI1003" s="26">
        <v>0</v>
      </c>
      <c r="AJ1003" s="18" t="s">
        <v>97</v>
      </c>
      <c r="AK1003" s="18" t="s">
        <v>96</v>
      </c>
      <c r="AL1003" s="21" t="s">
        <v>273</v>
      </c>
      <c r="AM1003" s="19">
        <f t="shared" si="307"/>
        <v>3</v>
      </c>
      <c r="AN1003" s="26">
        <v>1</v>
      </c>
      <c r="AO1003" s="26">
        <v>1</v>
      </c>
      <c r="AP1003" s="26">
        <v>0</v>
      </c>
      <c r="AQ1003" s="26">
        <v>1</v>
      </c>
      <c r="AR1003" s="26">
        <v>1</v>
      </c>
      <c r="AS1003" s="26">
        <v>0</v>
      </c>
      <c r="AT1003" s="26">
        <v>0</v>
      </c>
      <c r="AU1003" s="26">
        <f t="shared" si="308"/>
        <v>-1</v>
      </c>
      <c r="AV1003" s="26">
        <v>1</v>
      </c>
      <c r="AW1003" s="26">
        <v>0</v>
      </c>
      <c r="AX1003" s="26">
        <v>0</v>
      </c>
      <c r="AY1003" s="19">
        <v>0</v>
      </c>
      <c r="AZ1003" s="26">
        <v>0</v>
      </c>
      <c r="BA1003" s="26">
        <v>0</v>
      </c>
      <c r="BB1003" s="26">
        <v>0</v>
      </c>
      <c r="BC1003" s="26">
        <v>0</v>
      </c>
      <c r="BD1003" s="28"/>
      <c r="BE1003" s="20"/>
      <c r="BF1003" s="26"/>
      <c r="BG1003" s="26"/>
      <c r="BH1003" s="26"/>
      <c r="BI1003" s="26">
        <v>2</v>
      </c>
      <c r="BJ1003" s="26">
        <v>1</v>
      </c>
      <c r="BK1003" s="26"/>
      <c r="BL1003" s="26"/>
      <c r="BM1003" s="26"/>
      <c r="BN1003" s="20"/>
      <c r="BO1003" s="20"/>
    </row>
    <row r="1004" spans="1:67" ht="256" hidden="1" x14ac:dyDescent="0.2">
      <c r="A1004" s="17" t="s">
        <v>248</v>
      </c>
      <c r="B1004" s="17" t="s">
        <v>197</v>
      </c>
      <c r="C1004" s="64" t="s">
        <v>297</v>
      </c>
      <c r="D1004" s="18" t="s">
        <v>92</v>
      </c>
      <c r="E1004" s="18" t="s">
        <v>270</v>
      </c>
      <c r="F1004" s="19">
        <v>1</v>
      </c>
      <c r="G1004" s="19">
        <v>1</v>
      </c>
      <c r="H1004" s="19">
        <v>1</v>
      </c>
      <c r="I1004" s="20"/>
      <c r="J1004" s="21" t="s">
        <v>278</v>
      </c>
      <c r="K1004" s="46"/>
      <c r="L1004" s="21" t="s">
        <v>272</v>
      </c>
      <c r="M1004" s="45"/>
      <c r="N1004" s="24">
        <f t="shared" si="306"/>
        <v>2010</v>
      </c>
      <c r="O1004" s="25">
        <v>40282</v>
      </c>
      <c r="P1004" s="25">
        <v>41943</v>
      </c>
      <c r="Q1004" s="23" t="s">
        <v>75</v>
      </c>
      <c r="R1004" s="23" t="s">
        <v>75</v>
      </c>
      <c r="S1004" s="23" t="s">
        <v>75</v>
      </c>
      <c r="T1004" s="23" t="s">
        <v>75</v>
      </c>
      <c r="U1004" s="23" t="s">
        <v>75</v>
      </c>
      <c r="V1004" s="26">
        <v>1</v>
      </c>
      <c r="W1004" s="19">
        <f t="shared" si="301"/>
        <v>0</v>
      </c>
      <c r="X1004" s="19">
        <f t="shared" si="302"/>
        <v>0</v>
      </c>
      <c r="Y1004" s="19">
        <f t="shared" si="303"/>
        <v>0</v>
      </c>
      <c r="Z1004" s="26">
        <v>-1</v>
      </c>
      <c r="AA1004" s="19">
        <v>-2</v>
      </c>
      <c r="AB1004" s="26">
        <v>1</v>
      </c>
      <c r="AC1004" s="26">
        <v>0</v>
      </c>
      <c r="AD1004" s="26">
        <v>0</v>
      </c>
      <c r="AE1004" s="26">
        <v>1</v>
      </c>
      <c r="AF1004" s="26">
        <v>1</v>
      </c>
      <c r="AG1004" s="19">
        <v>0</v>
      </c>
      <c r="AH1004" s="26">
        <v>0</v>
      </c>
      <c r="AI1004" s="26">
        <v>0</v>
      </c>
      <c r="AJ1004" s="18" t="s">
        <v>97</v>
      </c>
      <c r="AK1004" s="18" t="s">
        <v>96</v>
      </c>
      <c r="AL1004" s="21" t="s">
        <v>273</v>
      </c>
      <c r="AM1004" s="19">
        <f t="shared" si="307"/>
        <v>3</v>
      </c>
      <c r="AN1004" s="26">
        <v>1</v>
      </c>
      <c r="AO1004" s="26">
        <v>1</v>
      </c>
      <c r="AP1004" s="26">
        <v>0</v>
      </c>
      <c r="AQ1004" s="26">
        <v>1</v>
      </c>
      <c r="AR1004" s="26">
        <v>1</v>
      </c>
      <c r="AS1004" s="26">
        <v>0</v>
      </c>
      <c r="AT1004" s="26">
        <v>0</v>
      </c>
      <c r="AU1004" s="26">
        <f t="shared" si="308"/>
        <v>-1</v>
      </c>
      <c r="AV1004" s="26">
        <v>1</v>
      </c>
      <c r="AW1004" s="26">
        <v>0</v>
      </c>
      <c r="AX1004" s="26">
        <v>0</v>
      </c>
      <c r="AY1004" s="19">
        <v>0</v>
      </c>
      <c r="AZ1004" s="26">
        <v>0</v>
      </c>
      <c r="BA1004" s="26">
        <v>0</v>
      </c>
      <c r="BB1004" s="26">
        <v>0</v>
      </c>
      <c r="BC1004" s="26">
        <v>0</v>
      </c>
      <c r="BD1004" s="28"/>
      <c r="BE1004" s="20"/>
      <c r="BF1004" s="26"/>
      <c r="BG1004" s="26"/>
      <c r="BH1004" s="26"/>
      <c r="BI1004" s="26">
        <v>2</v>
      </c>
      <c r="BJ1004" s="26">
        <v>1</v>
      </c>
      <c r="BK1004" s="26"/>
      <c r="BL1004" s="26"/>
      <c r="BM1004" s="26"/>
      <c r="BN1004" s="20"/>
      <c r="BO1004" s="20"/>
    </row>
    <row r="1005" spans="1:67" ht="256" hidden="1" x14ac:dyDescent="0.2">
      <c r="A1005" s="17" t="s">
        <v>248</v>
      </c>
      <c r="B1005" s="17" t="s">
        <v>197</v>
      </c>
      <c r="C1005" s="64" t="s">
        <v>287</v>
      </c>
      <c r="D1005" s="18" t="s">
        <v>92</v>
      </c>
      <c r="E1005" s="18" t="s">
        <v>270</v>
      </c>
      <c r="F1005" s="19">
        <v>1</v>
      </c>
      <c r="G1005" s="19">
        <v>1</v>
      </c>
      <c r="H1005" s="19">
        <v>1</v>
      </c>
      <c r="I1005" s="20"/>
      <c r="J1005" s="21" t="s">
        <v>278</v>
      </c>
      <c r="K1005" s="46"/>
      <c r="L1005" s="21" t="s">
        <v>272</v>
      </c>
      <c r="M1005" s="23" t="s">
        <v>279</v>
      </c>
      <c r="N1005" s="24">
        <f t="shared" si="306"/>
        <v>2010</v>
      </c>
      <c r="O1005" s="25">
        <v>40282</v>
      </c>
      <c r="P1005" s="25">
        <v>41943</v>
      </c>
      <c r="Q1005" s="23" t="s">
        <v>75</v>
      </c>
      <c r="R1005" s="23" t="s">
        <v>75</v>
      </c>
      <c r="S1005" s="23" t="s">
        <v>75</v>
      </c>
      <c r="T1005" s="23" t="s">
        <v>75</v>
      </c>
      <c r="U1005" s="23" t="s">
        <v>75</v>
      </c>
      <c r="V1005" s="26">
        <v>1</v>
      </c>
      <c r="W1005" s="19">
        <f t="shared" si="301"/>
        <v>0</v>
      </c>
      <c r="X1005" s="19">
        <f t="shared" si="302"/>
        <v>0</v>
      </c>
      <c r="Y1005" s="19">
        <f t="shared" si="303"/>
        <v>0</v>
      </c>
      <c r="Z1005" s="26">
        <v>-1</v>
      </c>
      <c r="AA1005" s="19">
        <v>-2</v>
      </c>
      <c r="AB1005" s="26">
        <v>0</v>
      </c>
      <c r="AC1005" s="26">
        <v>0</v>
      </c>
      <c r="AD1005" s="26">
        <v>0</v>
      </c>
      <c r="AE1005" s="26">
        <v>1</v>
      </c>
      <c r="AF1005" s="26">
        <v>1</v>
      </c>
      <c r="AG1005" s="19">
        <v>0</v>
      </c>
      <c r="AH1005" s="26">
        <v>0</v>
      </c>
      <c r="AI1005" s="26">
        <v>0</v>
      </c>
      <c r="AJ1005" s="18" t="s">
        <v>97</v>
      </c>
      <c r="AK1005" s="18" t="s">
        <v>96</v>
      </c>
      <c r="AL1005" s="21" t="s">
        <v>273</v>
      </c>
      <c r="AM1005" s="19">
        <f t="shared" si="307"/>
        <v>3</v>
      </c>
      <c r="AN1005" s="26">
        <v>1</v>
      </c>
      <c r="AO1005" s="26">
        <v>1</v>
      </c>
      <c r="AP1005" s="26">
        <v>0</v>
      </c>
      <c r="AQ1005" s="26">
        <v>1</v>
      </c>
      <c r="AR1005" s="26">
        <v>1</v>
      </c>
      <c r="AS1005" s="26">
        <v>0</v>
      </c>
      <c r="AT1005" s="26">
        <v>0</v>
      </c>
      <c r="AU1005" s="26">
        <f t="shared" si="308"/>
        <v>-1</v>
      </c>
      <c r="AV1005" s="26">
        <v>1</v>
      </c>
      <c r="AW1005" s="26">
        <v>0</v>
      </c>
      <c r="AX1005" s="26">
        <v>0</v>
      </c>
      <c r="AY1005" s="19">
        <v>0</v>
      </c>
      <c r="AZ1005" s="26">
        <v>0</v>
      </c>
      <c r="BA1005" s="26">
        <v>0</v>
      </c>
      <c r="BB1005" s="26">
        <v>0</v>
      </c>
      <c r="BC1005" s="26">
        <v>0</v>
      </c>
      <c r="BD1005" s="28"/>
      <c r="BE1005" s="20"/>
      <c r="BF1005" s="26"/>
      <c r="BG1005" s="26"/>
      <c r="BH1005" s="26"/>
      <c r="BI1005" s="26">
        <v>2</v>
      </c>
      <c r="BJ1005" s="26">
        <v>1</v>
      </c>
      <c r="BK1005" s="26"/>
      <c r="BL1005" s="26"/>
      <c r="BM1005" s="26"/>
      <c r="BN1005" s="20"/>
      <c r="BO1005" s="20"/>
    </row>
    <row r="1006" spans="1:67" ht="256" hidden="1" x14ac:dyDescent="0.2">
      <c r="A1006" s="17" t="s">
        <v>248</v>
      </c>
      <c r="B1006" s="17" t="s">
        <v>197</v>
      </c>
      <c r="C1006" s="64" t="s">
        <v>276</v>
      </c>
      <c r="D1006" s="18" t="s">
        <v>92</v>
      </c>
      <c r="E1006" s="18" t="s">
        <v>270</v>
      </c>
      <c r="F1006" s="19">
        <v>1</v>
      </c>
      <c r="G1006" s="19">
        <v>1</v>
      </c>
      <c r="H1006" s="19">
        <v>1</v>
      </c>
      <c r="I1006" s="20"/>
      <c r="J1006" s="21" t="s">
        <v>271</v>
      </c>
      <c r="K1006" s="46"/>
      <c r="L1006" s="21" t="s">
        <v>272</v>
      </c>
      <c r="M1006" s="45"/>
      <c r="N1006" s="24">
        <f t="shared" si="306"/>
        <v>2010</v>
      </c>
      <c r="O1006" s="25">
        <v>40282</v>
      </c>
      <c r="P1006" s="25">
        <v>41535</v>
      </c>
      <c r="Q1006" s="23" t="s">
        <v>75</v>
      </c>
      <c r="R1006" s="23" t="s">
        <v>75</v>
      </c>
      <c r="S1006" s="23" t="s">
        <v>75</v>
      </c>
      <c r="T1006" s="23" t="s">
        <v>75</v>
      </c>
      <c r="U1006" s="23" t="s">
        <v>75</v>
      </c>
      <c r="V1006" s="26">
        <v>1</v>
      </c>
      <c r="W1006" s="19">
        <f t="shared" si="301"/>
        <v>0</v>
      </c>
      <c r="X1006" s="19">
        <f t="shared" si="302"/>
        <v>0</v>
      </c>
      <c r="Y1006" s="19">
        <f t="shared" si="303"/>
        <v>0</v>
      </c>
      <c r="Z1006" s="26">
        <v>-1</v>
      </c>
      <c r="AA1006" s="19">
        <v>-2</v>
      </c>
      <c r="AB1006" s="26">
        <v>1</v>
      </c>
      <c r="AC1006" s="26">
        <v>0</v>
      </c>
      <c r="AD1006" s="26">
        <v>0</v>
      </c>
      <c r="AE1006" s="26">
        <v>1</v>
      </c>
      <c r="AF1006" s="26">
        <v>1</v>
      </c>
      <c r="AG1006" s="19">
        <v>0</v>
      </c>
      <c r="AH1006" s="26">
        <v>0</v>
      </c>
      <c r="AI1006" s="26">
        <v>0</v>
      </c>
      <c r="AJ1006" s="18" t="s">
        <v>97</v>
      </c>
      <c r="AK1006" s="18" t="s">
        <v>96</v>
      </c>
      <c r="AL1006" s="21" t="s">
        <v>273</v>
      </c>
      <c r="AM1006" s="19">
        <f t="shared" si="307"/>
        <v>3</v>
      </c>
      <c r="AN1006" s="26">
        <v>1</v>
      </c>
      <c r="AO1006" s="26">
        <v>1</v>
      </c>
      <c r="AP1006" s="26">
        <v>0</v>
      </c>
      <c r="AQ1006" s="26">
        <v>1</v>
      </c>
      <c r="AR1006" s="26">
        <v>1</v>
      </c>
      <c r="AS1006" s="26">
        <v>0</v>
      </c>
      <c r="AT1006" s="26">
        <v>0</v>
      </c>
      <c r="AU1006" s="26">
        <f t="shared" si="308"/>
        <v>-1</v>
      </c>
      <c r="AV1006" s="26">
        <v>1</v>
      </c>
      <c r="AW1006" s="26">
        <v>0</v>
      </c>
      <c r="AX1006" s="26">
        <v>0</v>
      </c>
      <c r="AY1006" s="19">
        <v>0</v>
      </c>
      <c r="AZ1006" s="26">
        <v>0</v>
      </c>
      <c r="BA1006" s="26">
        <v>0</v>
      </c>
      <c r="BB1006" s="26">
        <v>0</v>
      </c>
      <c r="BC1006" s="26">
        <v>0</v>
      </c>
      <c r="BD1006" s="63"/>
      <c r="BE1006" s="20"/>
      <c r="BF1006" s="26"/>
      <c r="BG1006" s="26"/>
      <c r="BH1006" s="26"/>
      <c r="BI1006" s="26">
        <v>2</v>
      </c>
      <c r="BJ1006" s="26">
        <v>1</v>
      </c>
      <c r="BK1006" s="26"/>
      <c r="BL1006" s="26"/>
      <c r="BM1006" s="26"/>
      <c r="BN1006" s="20"/>
      <c r="BO1006" s="20"/>
    </row>
    <row r="1007" spans="1:67" ht="256" hidden="1" x14ac:dyDescent="0.2">
      <c r="A1007" s="17" t="s">
        <v>248</v>
      </c>
      <c r="B1007" s="17" t="s">
        <v>197</v>
      </c>
      <c r="C1007" s="64" t="s">
        <v>3193</v>
      </c>
      <c r="D1007" s="18" t="s">
        <v>92</v>
      </c>
      <c r="E1007" s="18" t="s">
        <v>270</v>
      </c>
      <c r="F1007" s="19">
        <v>1</v>
      </c>
      <c r="G1007" s="19">
        <v>1</v>
      </c>
      <c r="H1007" s="19">
        <v>1</v>
      </c>
      <c r="I1007" s="20"/>
      <c r="J1007" s="21" t="s">
        <v>278</v>
      </c>
      <c r="K1007" s="46"/>
      <c r="L1007" s="21" t="s">
        <v>272</v>
      </c>
      <c r="M1007" s="45"/>
      <c r="N1007" s="24">
        <f t="shared" si="306"/>
        <v>2010</v>
      </c>
      <c r="O1007" s="25">
        <v>40282</v>
      </c>
      <c r="P1007" s="25">
        <v>41943</v>
      </c>
      <c r="Q1007" s="23" t="s">
        <v>75</v>
      </c>
      <c r="R1007" s="23" t="s">
        <v>75</v>
      </c>
      <c r="S1007" s="23" t="s">
        <v>75</v>
      </c>
      <c r="T1007" s="23" t="s">
        <v>75</v>
      </c>
      <c r="U1007" s="23" t="s">
        <v>75</v>
      </c>
      <c r="V1007" s="26">
        <v>1</v>
      </c>
      <c r="W1007" s="19">
        <f t="shared" si="301"/>
        <v>0</v>
      </c>
      <c r="X1007" s="19">
        <f t="shared" si="302"/>
        <v>0</v>
      </c>
      <c r="Y1007" s="19">
        <f t="shared" si="303"/>
        <v>0</v>
      </c>
      <c r="Z1007" s="26">
        <v>-1</v>
      </c>
      <c r="AA1007" s="19">
        <v>-2</v>
      </c>
      <c r="AB1007" s="26">
        <v>0</v>
      </c>
      <c r="AC1007" s="26">
        <v>0</v>
      </c>
      <c r="AD1007" s="26">
        <v>0</v>
      </c>
      <c r="AE1007" s="26">
        <v>1</v>
      </c>
      <c r="AF1007" s="26">
        <v>1</v>
      </c>
      <c r="AG1007" s="19">
        <v>0</v>
      </c>
      <c r="AH1007" s="26">
        <v>0</v>
      </c>
      <c r="AI1007" s="26">
        <v>0</v>
      </c>
      <c r="AJ1007" s="18" t="s">
        <v>97</v>
      </c>
      <c r="AK1007" s="18" t="s">
        <v>96</v>
      </c>
      <c r="AL1007" s="21" t="s">
        <v>273</v>
      </c>
      <c r="AM1007" s="19">
        <f t="shared" si="307"/>
        <v>3</v>
      </c>
      <c r="AN1007" s="26">
        <v>1</v>
      </c>
      <c r="AO1007" s="26">
        <v>1</v>
      </c>
      <c r="AP1007" s="26">
        <v>0</v>
      </c>
      <c r="AQ1007" s="26">
        <v>1</v>
      </c>
      <c r="AR1007" s="26">
        <v>1</v>
      </c>
      <c r="AS1007" s="26">
        <v>0</v>
      </c>
      <c r="AT1007" s="26">
        <v>0</v>
      </c>
      <c r="AU1007" s="26">
        <f t="shared" si="308"/>
        <v>-1</v>
      </c>
      <c r="AV1007" s="26">
        <v>1</v>
      </c>
      <c r="AW1007" s="26">
        <v>0</v>
      </c>
      <c r="AX1007" s="26">
        <v>0</v>
      </c>
      <c r="AY1007" s="19">
        <v>0</v>
      </c>
      <c r="AZ1007" s="26">
        <v>0</v>
      </c>
      <c r="BA1007" s="26">
        <v>0</v>
      </c>
      <c r="BB1007" s="26">
        <v>0</v>
      </c>
      <c r="BC1007" s="26">
        <v>0</v>
      </c>
      <c r="BD1007" s="28"/>
      <c r="BE1007" s="20"/>
      <c r="BF1007" s="26"/>
      <c r="BG1007" s="26"/>
      <c r="BH1007" s="26"/>
      <c r="BI1007" s="26">
        <v>2</v>
      </c>
      <c r="BJ1007" s="26">
        <v>1</v>
      </c>
      <c r="BK1007" s="26"/>
      <c r="BL1007" s="26"/>
      <c r="BM1007" s="26"/>
      <c r="BN1007" s="20"/>
      <c r="BO1007" s="20"/>
    </row>
    <row r="1008" spans="1:67" ht="160" hidden="1" x14ac:dyDescent="0.2">
      <c r="A1008" s="17" t="s">
        <v>466</v>
      </c>
      <c r="B1008" s="42"/>
      <c r="C1008" s="64" t="s">
        <v>668</v>
      </c>
      <c r="D1008" s="18" t="s">
        <v>117</v>
      </c>
      <c r="E1008" s="18" t="s">
        <v>460</v>
      </c>
      <c r="F1008" s="19">
        <v>1</v>
      </c>
      <c r="G1008" s="19">
        <v>0</v>
      </c>
      <c r="H1008" s="19">
        <v>0</v>
      </c>
      <c r="I1008" s="20"/>
      <c r="J1008" s="21" t="s">
        <v>118</v>
      </c>
      <c r="K1008" s="22" t="s">
        <v>669</v>
      </c>
      <c r="L1008" s="21" t="s">
        <v>670</v>
      </c>
      <c r="M1008" s="23" t="s">
        <v>671</v>
      </c>
      <c r="N1008" s="24">
        <f t="shared" si="306"/>
        <v>2005</v>
      </c>
      <c r="O1008" s="25">
        <v>38592</v>
      </c>
      <c r="P1008" s="23" t="s">
        <v>75</v>
      </c>
      <c r="Q1008" s="23" t="s">
        <v>75</v>
      </c>
      <c r="R1008" s="23" t="s">
        <v>75</v>
      </c>
      <c r="S1008" s="23" t="s">
        <v>75</v>
      </c>
      <c r="T1008" s="23" t="s">
        <v>75</v>
      </c>
      <c r="U1008" s="23" t="s">
        <v>75</v>
      </c>
      <c r="V1008" s="19">
        <v>1</v>
      </c>
      <c r="W1008" s="19">
        <f t="shared" si="301"/>
        <v>0</v>
      </c>
      <c r="X1008" s="19">
        <f t="shared" si="302"/>
        <v>0</v>
      </c>
      <c r="Y1008" s="19">
        <f t="shared" si="303"/>
        <v>0</v>
      </c>
      <c r="Z1008" s="19">
        <v>-1</v>
      </c>
      <c r="AA1008" s="19">
        <v>-2</v>
      </c>
      <c r="AB1008" s="19">
        <v>1</v>
      </c>
      <c r="AC1008" s="19">
        <v>0</v>
      </c>
      <c r="AD1008" s="19">
        <v>0</v>
      </c>
      <c r="AE1008" s="19">
        <v>0</v>
      </c>
      <c r="AF1008" s="19">
        <v>0</v>
      </c>
      <c r="AG1008" s="19">
        <v>0</v>
      </c>
      <c r="AH1008" s="26">
        <v>1</v>
      </c>
      <c r="AI1008" s="19">
        <v>0</v>
      </c>
      <c r="AJ1008" s="18" t="s">
        <v>120</v>
      </c>
      <c r="AK1008" s="18" t="s">
        <v>139</v>
      </c>
      <c r="AL1008" s="21" t="s">
        <v>672</v>
      </c>
      <c r="AM1008" s="19">
        <f t="shared" si="307"/>
        <v>3</v>
      </c>
      <c r="AN1008" s="19">
        <v>1</v>
      </c>
      <c r="AO1008" s="19">
        <v>1</v>
      </c>
      <c r="AP1008" s="19">
        <v>1</v>
      </c>
      <c r="AQ1008" s="19">
        <v>0</v>
      </c>
      <c r="AR1008" s="19">
        <v>0</v>
      </c>
      <c r="AS1008" s="19">
        <v>-1</v>
      </c>
      <c r="AT1008" s="19">
        <v>0</v>
      </c>
      <c r="AU1008" s="26">
        <f t="shared" si="308"/>
        <v>-1</v>
      </c>
      <c r="AV1008" s="19">
        <v>0</v>
      </c>
      <c r="AW1008" s="19">
        <v>0</v>
      </c>
      <c r="AX1008" s="19">
        <v>0</v>
      </c>
      <c r="AY1008" s="19">
        <v>0</v>
      </c>
      <c r="AZ1008" s="19">
        <v>1</v>
      </c>
      <c r="BA1008" s="19">
        <v>0</v>
      </c>
      <c r="BB1008" s="19">
        <v>0</v>
      </c>
      <c r="BC1008" s="19">
        <v>0</v>
      </c>
      <c r="BD1008" s="28"/>
      <c r="BE1008" s="20"/>
      <c r="BF1008" s="20"/>
      <c r="BG1008" s="20"/>
      <c r="BH1008" s="20"/>
      <c r="BI1008" s="20"/>
      <c r="BJ1008" s="19">
        <v>1</v>
      </c>
      <c r="BK1008" s="20"/>
      <c r="BL1008" s="20"/>
      <c r="BM1008" s="20"/>
      <c r="BN1008" s="20"/>
      <c r="BO1008" s="20"/>
    </row>
    <row r="1009" spans="1:67" ht="48" hidden="1" x14ac:dyDescent="0.2">
      <c r="A1009" s="17" t="s">
        <v>140</v>
      </c>
      <c r="B1009" s="42"/>
      <c r="C1009" s="64" t="s">
        <v>141</v>
      </c>
      <c r="D1009" s="18" t="s">
        <v>117</v>
      </c>
      <c r="E1009" s="18" t="s">
        <v>154</v>
      </c>
      <c r="F1009" s="19">
        <v>1</v>
      </c>
      <c r="G1009" s="19">
        <v>1</v>
      </c>
      <c r="H1009" s="19">
        <v>0</v>
      </c>
      <c r="I1009" s="20"/>
      <c r="J1009" s="21" t="s">
        <v>118</v>
      </c>
      <c r="K1009" s="46"/>
      <c r="L1009" s="377" t="s">
        <v>142</v>
      </c>
      <c r="M1009" s="45"/>
      <c r="N1009" s="24">
        <f t="shared" si="306"/>
        <v>2004</v>
      </c>
      <c r="O1009" s="25">
        <v>38229</v>
      </c>
      <c r="P1009" s="23" t="s">
        <v>75</v>
      </c>
      <c r="Q1009" s="23" t="s">
        <v>75</v>
      </c>
      <c r="R1009" s="23" t="s">
        <v>75</v>
      </c>
      <c r="S1009" s="23" t="s">
        <v>75</v>
      </c>
      <c r="T1009" s="23" t="s">
        <v>75</v>
      </c>
      <c r="U1009" s="23" t="s">
        <v>75</v>
      </c>
      <c r="V1009" s="19">
        <v>1</v>
      </c>
      <c r="W1009" s="19">
        <f t="shared" si="301"/>
        <v>0</v>
      </c>
      <c r="X1009" s="19">
        <f t="shared" si="302"/>
        <v>0</v>
      </c>
      <c r="Y1009" s="19">
        <f t="shared" si="303"/>
        <v>0</v>
      </c>
      <c r="Z1009" s="19">
        <v>-1</v>
      </c>
      <c r="AA1009" s="19">
        <v>-2</v>
      </c>
      <c r="AB1009" s="19">
        <v>1</v>
      </c>
      <c r="AC1009" s="19">
        <v>0</v>
      </c>
      <c r="AD1009" s="19">
        <v>0</v>
      </c>
      <c r="AE1009" s="19">
        <v>0</v>
      </c>
      <c r="AF1009" s="19">
        <v>0</v>
      </c>
      <c r="AG1009" s="19">
        <v>0</v>
      </c>
      <c r="AH1009" s="19">
        <v>1</v>
      </c>
      <c r="AI1009" s="19">
        <v>0</v>
      </c>
      <c r="AJ1009" s="18" t="s">
        <v>120</v>
      </c>
      <c r="AK1009" s="18" t="s">
        <v>77</v>
      </c>
      <c r="AL1009" s="21" t="s">
        <v>892</v>
      </c>
      <c r="AM1009" s="19">
        <f t="shared" si="307"/>
        <v>3</v>
      </c>
      <c r="AN1009" s="19">
        <v>1</v>
      </c>
      <c r="AO1009" s="19">
        <v>1</v>
      </c>
      <c r="AP1009" s="19">
        <v>1</v>
      </c>
      <c r="AQ1009" s="19">
        <v>1</v>
      </c>
      <c r="AR1009" s="19">
        <v>1</v>
      </c>
      <c r="AS1009" s="19">
        <v>-1</v>
      </c>
      <c r="AT1009" s="19">
        <v>0</v>
      </c>
      <c r="AU1009" s="26">
        <f t="shared" si="308"/>
        <v>-1</v>
      </c>
      <c r="AV1009" s="19">
        <v>0</v>
      </c>
      <c r="AW1009" s="19">
        <v>0</v>
      </c>
      <c r="AX1009" s="19">
        <v>0</v>
      </c>
      <c r="AY1009" s="19">
        <v>0</v>
      </c>
      <c r="AZ1009" s="19">
        <v>1</v>
      </c>
      <c r="BA1009" s="19">
        <v>0</v>
      </c>
      <c r="BB1009" s="19">
        <v>0</v>
      </c>
      <c r="BC1009" s="19">
        <v>0</v>
      </c>
      <c r="BD1009" s="28"/>
      <c r="BE1009" s="20"/>
      <c r="BF1009" s="20"/>
      <c r="BG1009" s="20"/>
      <c r="BH1009" s="45"/>
      <c r="BI1009" s="20"/>
      <c r="BJ1009" s="19">
        <v>1</v>
      </c>
      <c r="BK1009" s="45"/>
      <c r="BL1009" s="45"/>
      <c r="BM1009" s="45"/>
      <c r="BN1009" s="20"/>
      <c r="BO1009" s="20"/>
    </row>
    <row r="1010" spans="1:67" ht="128" hidden="1" x14ac:dyDescent="0.2">
      <c r="A1010" s="17" t="s">
        <v>144</v>
      </c>
      <c r="B1010" s="42"/>
      <c r="C1010" s="64" t="s">
        <v>141</v>
      </c>
      <c r="D1010" s="18" t="s">
        <v>117</v>
      </c>
      <c r="E1010" s="18" t="s">
        <v>92</v>
      </c>
      <c r="F1010" s="19">
        <v>1</v>
      </c>
      <c r="G1010" s="19">
        <v>0</v>
      </c>
      <c r="H1010" s="19">
        <v>0</v>
      </c>
      <c r="I1010" s="20"/>
      <c r="J1010" s="21" t="s">
        <v>118</v>
      </c>
      <c r="K1010" s="22" t="s">
        <v>146</v>
      </c>
      <c r="L1010" s="375" t="s">
        <v>147</v>
      </c>
      <c r="M1010" s="25"/>
      <c r="N1010" s="24">
        <f t="shared" si="306"/>
        <v>2003</v>
      </c>
      <c r="O1010" s="25">
        <v>37909</v>
      </c>
      <c r="P1010" s="23" t="s">
        <v>75</v>
      </c>
      <c r="Q1010" s="25">
        <v>40119</v>
      </c>
      <c r="R1010" s="23" t="s">
        <v>75</v>
      </c>
      <c r="S1010" s="23" t="s">
        <v>75</v>
      </c>
      <c r="T1010" s="23" t="s">
        <v>75</v>
      </c>
      <c r="U1010" s="23" t="s">
        <v>75</v>
      </c>
      <c r="V1010" s="19">
        <v>1</v>
      </c>
      <c r="W1010" s="19">
        <f t="shared" si="301"/>
        <v>1</v>
      </c>
      <c r="X1010" s="19">
        <f t="shared" si="302"/>
        <v>0</v>
      </c>
      <c r="Y1010" s="19">
        <f t="shared" si="303"/>
        <v>0</v>
      </c>
      <c r="Z1010" s="19">
        <v>-1</v>
      </c>
      <c r="AA1010" s="19">
        <v>-2</v>
      </c>
      <c r="AB1010" s="19">
        <v>1</v>
      </c>
      <c r="AC1010" s="19">
        <v>1</v>
      </c>
      <c r="AD1010" s="19">
        <v>0</v>
      </c>
      <c r="AE1010" s="19">
        <v>0</v>
      </c>
      <c r="AF1010" s="19">
        <v>0</v>
      </c>
      <c r="AG1010" s="19">
        <v>0</v>
      </c>
      <c r="AH1010" s="19">
        <v>1</v>
      </c>
      <c r="AI1010" s="19">
        <v>0</v>
      </c>
      <c r="AJ1010" s="18" t="s">
        <v>120</v>
      </c>
      <c r="AK1010" s="18" t="s">
        <v>97</v>
      </c>
      <c r="AL1010" s="21" t="s">
        <v>148</v>
      </c>
      <c r="AM1010" s="19">
        <f t="shared" si="307"/>
        <v>3</v>
      </c>
      <c r="AN1010" s="19">
        <v>1</v>
      </c>
      <c r="AO1010" s="19">
        <v>1</v>
      </c>
      <c r="AP1010" s="19">
        <v>1</v>
      </c>
      <c r="AQ1010" s="19">
        <v>-1</v>
      </c>
      <c r="AR1010" s="19">
        <v>-1</v>
      </c>
      <c r="AS1010" s="19">
        <v>-1</v>
      </c>
      <c r="AT1010" s="19">
        <v>0</v>
      </c>
      <c r="AU1010" s="26">
        <f t="shared" si="308"/>
        <v>-1</v>
      </c>
      <c r="AV1010" s="19">
        <v>0</v>
      </c>
      <c r="AW1010" s="19">
        <v>0</v>
      </c>
      <c r="AX1010" s="19">
        <v>0</v>
      </c>
      <c r="AY1010" s="19">
        <v>0</v>
      </c>
      <c r="AZ1010" s="19">
        <v>0</v>
      </c>
      <c r="BA1010" s="19">
        <v>0</v>
      </c>
      <c r="BB1010" s="19">
        <v>0</v>
      </c>
      <c r="BC1010" s="19">
        <v>0</v>
      </c>
      <c r="BD1010" s="28"/>
      <c r="BE1010" s="20"/>
      <c r="BF1010" s="20"/>
      <c r="BG1010" s="20"/>
      <c r="BH1010" s="20"/>
      <c r="BI1010" s="20"/>
      <c r="BJ1010" s="19">
        <v>1</v>
      </c>
      <c r="BK1010" s="20"/>
      <c r="BL1010" s="20"/>
      <c r="BM1010" s="20"/>
      <c r="BN1010" s="20"/>
      <c r="BO1010" s="20"/>
    </row>
    <row r="1011" spans="1:67" ht="48" hidden="1" x14ac:dyDescent="0.2">
      <c r="A1011" s="17" t="s">
        <v>140</v>
      </c>
      <c r="B1011" s="42"/>
      <c r="C1011" s="64" t="s">
        <v>141</v>
      </c>
      <c r="D1011" s="18" t="s">
        <v>117</v>
      </c>
      <c r="E1011" s="18" t="s">
        <v>92</v>
      </c>
      <c r="F1011" s="19">
        <v>1</v>
      </c>
      <c r="G1011" s="19">
        <v>1</v>
      </c>
      <c r="H1011" s="19">
        <v>0</v>
      </c>
      <c r="I1011" s="20"/>
      <c r="J1011" s="21" t="s">
        <v>118</v>
      </c>
      <c r="K1011" s="46"/>
      <c r="L1011" s="377" t="s">
        <v>142</v>
      </c>
      <c r="M1011" s="45"/>
      <c r="N1011" s="24">
        <f t="shared" si="306"/>
        <v>2004</v>
      </c>
      <c r="O1011" s="25">
        <v>38232</v>
      </c>
      <c r="P1011" s="23" t="s">
        <v>75</v>
      </c>
      <c r="Q1011" s="25">
        <v>40119</v>
      </c>
      <c r="R1011" s="23" t="s">
        <v>75</v>
      </c>
      <c r="S1011" s="23" t="s">
        <v>75</v>
      </c>
      <c r="T1011" s="23" t="s">
        <v>75</v>
      </c>
      <c r="U1011" s="23" t="s">
        <v>75</v>
      </c>
      <c r="V1011" s="19">
        <v>1</v>
      </c>
      <c r="W1011" s="19">
        <f t="shared" si="301"/>
        <v>1</v>
      </c>
      <c r="X1011" s="19">
        <f t="shared" si="302"/>
        <v>0</v>
      </c>
      <c r="Y1011" s="19">
        <f t="shared" si="303"/>
        <v>0</v>
      </c>
      <c r="Z1011" s="19">
        <v>-1</v>
      </c>
      <c r="AA1011" s="19">
        <v>-2</v>
      </c>
      <c r="AB1011" s="19">
        <v>1</v>
      </c>
      <c r="AC1011" s="19">
        <v>1</v>
      </c>
      <c r="AD1011" s="19">
        <v>0</v>
      </c>
      <c r="AE1011" s="19">
        <v>0</v>
      </c>
      <c r="AF1011" s="19">
        <v>0</v>
      </c>
      <c r="AG1011" s="19">
        <v>0</v>
      </c>
      <c r="AH1011" s="19">
        <v>1</v>
      </c>
      <c r="AI1011" s="19">
        <v>0</v>
      </c>
      <c r="AJ1011" s="18" t="s">
        <v>120</v>
      </c>
      <c r="AK1011" s="18" t="s">
        <v>97</v>
      </c>
      <c r="AL1011" s="21" t="s">
        <v>143</v>
      </c>
      <c r="AM1011" s="19">
        <f t="shared" si="307"/>
        <v>1</v>
      </c>
      <c r="AN1011" s="19">
        <v>1</v>
      </c>
      <c r="AO1011" s="19">
        <v>-1</v>
      </c>
      <c r="AP1011" s="19">
        <v>-1</v>
      </c>
      <c r="AQ1011" s="19">
        <v>-1</v>
      </c>
      <c r="AR1011" s="19">
        <v>-1</v>
      </c>
      <c r="AS1011" s="19">
        <v>-1</v>
      </c>
      <c r="AT1011" s="19">
        <v>0</v>
      </c>
      <c r="AU1011" s="26">
        <f t="shared" si="308"/>
        <v>-1</v>
      </c>
      <c r="AV1011" s="19">
        <v>0</v>
      </c>
      <c r="AW1011" s="19">
        <v>0</v>
      </c>
      <c r="AX1011" s="19">
        <v>0</v>
      </c>
      <c r="AY1011" s="19">
        <v>0</v>
      </c>
      <c r="AZ1011" s="19">
        <v>1</v>
      </c>
      <c r="BA1011" s="19">
        <v>0</v>
      </c>
      <c r="BB1011" s="19">
        <v>0</v>
      </c>
      <c r="BC1011" s="19">
        <v>0</v>
      </c>
      <c r="BD1011" s="28"/>
      <c r="BE1011" s="20"/>
      <c r="BF1011" s="20"/>
      <c r="BG1011" s="20"/>
      <c r="BH1011" s="20"/>
      <c r="BI1011" s="20"/>
      <c r="BJ1011" s="19">
        <v>1</v>
      </c>
      <c r="BK1011" s="20"/>
      <c r="BL1011" s="20"/>
      <c r="BM1011" s="20"/>
      <c r="BN1011" s="20"/>
      <c r="BO1011" s="20"/>
    </row>
    <row r="1012" spans="1:67" ht="176" hidden="1" x14ac:dyDescent="0.2">
      <c r="A1012" s="17" t="s">
        <v>115</v>
      </c>
      <c r="B1012" s="42"/>
      <c r="C1012" s="64" t="s">
        <v>2260</v>
      </c>
      <c r="D1012" s="18" t="s">
        <v>117</v>
      </c>
      <c r="E1012" s="18" t="s">
        <v>302</v>
      </c>
      <c r="F1012" s="19">
        <v>1</v>
      </c>
      <c r="G1012" s="19">
        <v>0</v>
      </c>
      <c r="H1012" s="19">
        <v>0</v>
      </c>
      <c r="I1012" s="20"/>
      <c r="J1012" s="21" t="s">
        <v>118</v>
      </c>
      <c r="K1012" s="22" t="s">
        <v>2252</v>
      </c>
      <c r="L1012" s="21" t="s">
        <v>2253</v>
      </c>
      <c r="M1012" s="23" t="s">
        <v>2254</v>
      </c>
      <c r="N1012" s="24">
        <f t="shared" si="306"/>
        <v>2003</v>
      </c>
      <c r="O1012" s="25">
        <v>37946</v>
      </c>
      <c r="P1012" s="23" t="s">
        <v>75</v>
      </c>
      <c r="Q1012" s="23" t="s">
        <v>75</v>
      </c>
      <c r="R1012" s="23" t="s">
        <v>75</v>
      </c>
      <c r="S1012" s="23" t="s">
        <v>75</v>
      </c>
      <c r="T1012" s="23" t="s">
        <v>75</v>
      </c>
      <c r="U1012" s="23" t="s">
        <v>75</v>
      </c>
      <c r="V1012" s="19">
        <v>1</v>
      </c>
      <c r="W1012" s="19">
        <f t="shared" si="301"/>
        <v>0</v>
      </c>
      <c r="X1012" s="19">
        <f t="shared" si="302"/>
        <v>0</v>
      </c>
      <c r="Y1012" s="19">
        <f t="shared" si="303"/>
        <v>0</v>
      </c>
      <c r="Z1012" s="19">
        <v>-1</v>
      </c>
      <c r="AA1012" s="19">
        <v>-2</v>
      </c>
      <c r="AB1012" s="19">
        <v>1</v>
      </c>
      <c r="AC1012" s="19">
        <v>1</v>
      </c>
      <c r="AD1012" s="19">
        <v>0</v>
      </c>
      <c r="AE1012" s="19">
        <v>1</v>
      </c>
      <c r="AF1012" s="19">
        <v>1</v>
      </c>
      <c r="AG1012" s="19">
        <v>0</v>
      </c>
      <c r="AH1012" s="19">
        <v>1</v>
      </c>
      <c r="AI1012" s="19">
        <v>0</v>
      </c>
      <c r="AJ1012" s="18" t="s">
        <v>120</v>
      </c>
      <c r="AK1012" s="18" t="s">
        <v>77</v>
      </c>
      <c r="AL1012" s="21" t="s">
        <v>2255</v>
      </c>
      <c r="AM1012" s="19">
        <f t="shared" si="307"/>
        <v>3</v>
      </c>
      <c r="AN1012" s="19">
        <v>1</v>
      </c>
      <c r="AO1012" s="19">
        <v>1</v>
      </c>
      <c r="AP1012" s="19">
        <v>1</v>
      </c>
      <c r="AQ1012" s="19">
        <v>1</v>
      </c>
      <c r="AR1012" s="19">
        <v>1</v>
      </c>
      <c r="AS1012" s="19">
        <v>0</v>
      </c>
      <c r="AT1012" s="19">
        <v>0</v>
      </c>
      <c r="AU1012" s="26">
        <f t="shared" si="308"/>
        <v>-1</v>
      </c>
      <c r="AV1012" s="19">
        <v>0</v>
      </c>
      <c r="AW1012" s="19">
        <v>0</v>
      </c>
      <c r="AX1012" s="19">
        <v>0</v>
      </c>
      <c r="AY1012" s="19">
        <v>0</v>
      </c>
      <c r="AZ1012" s="19">
        <v>0</v>
      </c>
      <c r="BA1012" s="19">
        <v>0</v>
      </c>
      <c r="BB1012" s="19">
        <v>0</v>
      </c>
      <c r="BC1012" s="19">
        <v>0</v>
      </c>
      <c r="BD1012" s="28"/>
      <c r="BE1012" s="20"/>
      <c r="BF1012" s="20"/>
      <c r="BG1012" s="19">
        <v>1</v>
      </c>
      <c r="BH1012" s="23" t="s">
        <v>2252</v>
      </c>
      <c r="BI1012" s="20"/>
      <c r="BJ1012" s="19">
        <v>1</v>
      </c>
      <c r="BK1012" s="45"/>
      <c r="BL1012" s="45"/>
      <c r="BM1012" s="45"/>
      <c r="BN1012" s="20"/>
      <c r="BO1012" s="20"/>
    </row>
    <row r="1013" spans="1:67" ht="176" hidden="1" x14ac:dyDescent="0.2">
      <c r="A1013" s="17" t="s">
        <v>115</v>
      </c>
      <c r="B1013" s="42"/>
      <c r="C1013" s="64" t="s">
        <v>2261</v>
      </c>
      <c r="D1013" s="18" t="s">
        <v>117</v>
      </c>
      <c r="E1013" s="18" t="s">
        <v>302</v>
      </c>
      <c r="F1013" s="19">
        <v>1</v>
      </c>
      <c r="G1013" s="19">
        <v>0</v>
      </c>
      <c r="H1013" s="19">
        <v>0</v>
      </c>
      <c r="I1013" s="20"/>
      <c r="J1013" s="21" t="s">
        <v>118</v>
      </c>
      <c r="K1013" s="22" t="s">
        <v>2252</v>
      </c>
      <c r="L1013" s="21" t="s">
        <v>2253</v>
      </c>
      <c r="M1013" s="23" t="s">
        <v>2254</v>
      </c>
      <c r="N1013" s="24">
        <f t="shared" si="306"/>
        <v>2003</v>
      </c>
      <c r="O1013" s="25">
        <v>37946</v>
      </c>
      <c r="P1013" s="23" t="s">
        <v>75</v>
      </c>
      <c r="Q1013" s="23" t="s">
        <v>75</v>
      </c>
      <c r="R1013" s="23" t="s">
        <v>75</v>
      </c>
      <c r="S1013" s="23" t="s">
        <v>75</v>
      </c>
      <c r="T1013" s="23" t="s">
        <v>75</v>
      </c>
      <c r="U1013" s="23" t="s">
        <v>75</v>
      </c>
      <c r="V1013" s="19">
        <v>1</v>
      </c>
      <c r="W1013" s="19">
        <f t="shared" si="301"/>
        <v>0</v>
      </c>
      <c r="X1013" s="19">
        <f t="shared" si="302"/>
        <v>0</v>
      </c>
      <c r="Y1013" s="19">
        <f t="shared" si="303"/>
        <v>0</v>
      </c>
      <c r="Z1013" s="19">
        <v>-1</v>
      </c>
      <c r="AA1013" s="19">
        <v>-2</v>
      </c>
      <c r="AB1013" s="19">
        <v>1</v>
      </c>
      <c r="AC1013" s="19">
        <v>1</v>
      </c>
      <c r="AD1013" s="19">
        <v>0</v>
      </c>
      <c r="AE1013" s="19">
        <v>1</v>
      </c>
      <c r="AF1013" s="19">
        <v>1</v>
      </c>
      <c r="AG1013" s="19">
        <v>0</v>
      </c>
      <c r="AH1013" s="19">
        <v>1</v>
      </c>
      <c r="AI1013" s="19">
        <v>0</v>
      </c>
      <c r="AJ1013" s="18" t="s">
        <v>120</v>
      </c>
      <c r="AK1013" s="18" t="s">
        <v>77</v>
      </c>
      <c r="AL1013" s="21" t="s">
        <v>2255</v>
      </c>
      <c r="AM1013" s="19">
        <f t="shared" si="307"/>
        <v>3</v>
      </c>
      <c r="AN1013" s="19">
        <v>1</v>
      </c>
      <c r="AO1013" s="19">
        <v>1</v>
      </c>
      <c r="AP1013" s="19">
        <v>1</v>
      </c>
      <c r="AQ1013" s="19">
        <v>1</v>
      </c>
      <c r="AR1013" s="19">
        <v>1</v>
      </c>
      <c r="AS1013" s="19">
        <v>0</v>
      </c>
      <c r="AT1013" s="19">
        <v>0</v>
      </c>
      <c r="AU1013" s="26">
        <f t="shared" si="308"/>
        <v>-1</v>
      </c>
      <c r="AV1013" s="19">
        <v>0</v>
      </c>
      <c r="AW1013" s="19">
        <v>0</v>
      </c>
      <c r="AX1013" s="19">
        <v>0</v>
      </c>
      <c r="AY1013" s="19">
        <v>0</v>
      </c>
      <c r="AZ1013" s="19">
        <v>0</v>
      </c>
      <c r="BA1013" s="19">
        <v>0</v>
      </c>
      <c r="BB1013" s="19">
        <v>0</v>
      </c>
      <c r="BC1013" s="19">
        <v>0</v>
      </c>
      <c r="BD1013" s="28"/>
      <c r="BE1013" s="20"/>
      <c r="BF1013" s="20"/>
      <c r="BG1013" s="19">
        <v>1</v>
      </c>
      <c r="BH1013" s="23" t="s">
        <v>2252</v>
      </c>
      <c r="BI1013" s="20"/>
      <c r="BJ1013" s="19">
        <v>1</v>
      </c>
      <c r="BK1013" s="45"/>
      <c r="BL1013" s="45"/>
      <c r="BM1013" s="45"/>
      <c r="BN1013" s="20"/>
      <c r="BO1013" s="20"/>
    </row>
    <row r="1014" spans="1:67" ht="64" hidden="1" x14ac:dyDescent="0.2">
      <c r="A1014" s="17" t="s">
        <v>228</v>
      </c>
      <c r="B1014" s="42"/>
      <c r="C1014" s="64" t="s">
        <v>229</v>
      </c>
      <c r="D1014" s="18" t="s">
        <v>117</v>
      </c>
      <c r="E1014" s="18" t="s">
        <v>70</v>
      </c>
      <c r="F1014" s="19">
        <v>1</v>
      </c>
      <c r="G1014" s="19">
        <v>0</v>
      </c>
      <c r="H1014" s="20"/>
      <c r="I1014" s="20"/>
      <c r="J1014" s="21" t="s">
        <v>118</v>
      </c>
      <c r="K1014" s="43"/>
      <c r="L1014" s="21" t="s">
        <v>230</v>
      </c>
      <c r="M1014" s="25"/>
      <c r="N1014" s="24">
        <f t="shared" si="306"/>
        <v>2003</v>
      </c>
      <c r="O1014" s="25">
        <v>37853</v>
      </c>
      <c r="P1014" s="23" t="s">
        <v>75</v>
      </c>
      <c r="Q1014" s="23" t="s">
        <v>75</v>
      </c>
      <c r="R1014" s="23" t="s">
        <v>75</v>
      </c>
      <c r="S1014" s="23" t="s">
        <v>75</v>
      </c>
      <c r="T1014" s="23" t="s">
        <v>75</v>
      </c>
      <c r="U1014" s="23" t="s">
        <v>75</v>
      </c>
      <c r="V1014" s="24">
        <v>1</v>
      </c>
      <c r="W1014" s="19">
        <f t="shared" si="301"/>
        <v>0</v>
      </c>
      <c r="X1014" s="19">
        <f t="shared" si="302"/>
        <v>0</v>
      </c>
      <c r="Y1014" s="19">
        <f t="shared" si="303"/>
        <v>0</v>
      </c>
      <c r="Z1014" s="19">
        <v>-1</v>
      </c>
      <c r="AA1014" s="19">
        <v>-2</v>
      </c>
      <c r="AB1014" s="19">
        <v>1</v>
      </c>
      <c r="AC1014" s="19">
        <v>1</v>
      </c>
      <c r="AD1014" s="19">
        <v>0</v>
      </c>
      <c r="AE1014" s="19">
        <v>1</v>
      </c>
      <c r="AF1014" s="19">
        <v>0</v>
      </c>
      <c r="AG1014" s="19">
        <v>0</v>
      </c>
      <c r="AH1014" s="26">
        <v>1</v>
      </c>
      <c r="AI1014" s="19">
        <v>0</v>
      </c>
      <c r="AJ1014" s="18" t="s">
        <v>120</v>
      </c>
      <c r="AK1014" s="18" t="s">
        <v>77</v>
      </c>
      <c r="AL1014" s="21" t="s">
        <v>231</v>
      </c>
      <c r="AM1014" s="19">
        <f t="shared" si="307"/>
        <v>3</v>
      </c>
      <c r="AN1014" s="19">
        <v>1</v>
      </c>
      <c r="AO1014" s="19">
        <v>1</v>
      </c>
      <c r="AP1014" s="19">
        <v>1</v>
      </c>
      <c r="AQ1014" s="19">
        <v>1</v>
      </c>
      <c r="AR1014" s="19">
        <v>1</v>
      </c>
      <c r="AS1014" s="19">
        <v>0</v>
      </c>
      <c r="AT1014" s="19">
        <v>0</v>
      </c>
      <c r="AU1014" s="26">
        <f t="shared" si="308"/>
        <v>-1</v>
      </c>
      <c r="AV1014" s="19">
        <v>0</v>
      </c>
      <c r="AW1014" s="19">
        <v>0</v>
      </c>
      <c r="AX1014" s="19">
        <v>0</v>
      </c>
      <c r="AY1014" s="19">
        <v>0</v>
      </c>
      <c r="AZ1014" s="19">
        <v>0</v>
      </c>
      <c r="BA1014" s="19">
        <v>0</v>
      </c>
      <c r="BB1014" s="19">
        <v>0</v>
      </c>
      <c r="BC1014" s="19">
        <v>0</v>
      </c>
      <c r="BD1014" s="28"/>
      <c r="BE1014" s="20"/>
      <c r="BF1014" s="20"/>
      <c r="BG1014" s="20"/>
      <c r="BH1014" s="20"/>
      <c r="BI1014" s="20"/>
      <c r="BJ1014" s="19">
        <v>0</v>
      </c>
      <c r="BK1014" s="20"/>
      <c r="BL1014" s="20"/>
      <c r="BM1014" s="20"/>
      <c r="BN1014" s="20"/>
      <c r="BO1014" s="20"/>
    </row>
    <row r="1015" spans="1:67" ht="32" hidden="1" x14ac:dyDescent="0.2">
      <c r="A1015" s="17" t="s">
        <v>228</v>
      </c>
      <c r="B1015" s="42"/>
      <c r="C1015" s="64" t="s">
        <v>229</v>
      </c>
      <c r="D1015" s="18" t="s">
        <v>117</v>
      </c>
      <c r="E1015" s="18" t="s">
        <v>737</v>
      </c>
      <c r="F1015" s="19">
        <v>1</v>
      </c>
      <c r="G1015" s="19">
        <v>1</v>
      </c>
      <c r="H1015" s="20"/>
      <c r="I1015" s="20"/>
      <c r="J1015" s="21" t="s">
        <v>118</v>
      </c>
      <c r="K1015" s="22" t="s">
        <v>475</v>
      </c>
      <c r="L1015" s="377" t="s">
        <v>738</v>
      </c>
      <c r="M1015" s="24">
        <v>2001</v>
      </c>
      <c r="N1015" s="24">
        <f t="shared" si="306"/>
        <v>2004</v>
      </c>
      <c r="O1015" s="25">
        <v>38204</v>
      </c>
      <c r="P1015" s="23" t="s">
        <v>75</v>
      </c>
      <c r="Q1015" s="23" t="s">
        <v>75</v>
      </c>
      <c r="R1015" s="23" t="s">
        <v>75</v>
      </c>
      <c r="S1015" s="23" t="s">
        <v>75</v>
      </c>
      <c r="T1015" s="23" t="s">
        <v>75</v>
      </c>
      <c r="U1015" s="23" t="s">
        <v>75</v>
      </c>
      <c r="V1015" s="19">
        <v>1</v>
      </c>
      <c r="W1015" s="19">
        <f t="shared" si="301"/>
        <v>0</v>
      </c>
      <c r="X1015" s="19">
        <f t="shared" si="302"/>
        <v>0</v>
      </c>
      <c r="Y1015" s="19">
        <f t="shared" si="303"/>
        <v>0</v>
      </c>
      <c r="Z1015" s="19">
        <v>-1</v>
      </c>
      <c r="AA1015" s="19">
        <v>-2</v>
      </c>
      <c r="AB1015" s="19">
        <v>1</v>
      </c>
      <c r="AC1015" s="19">
        <v>1</v>
      </c>
      <c r="AD1015" s="19">
        <v>0</v>
      </c>
      <c r="AE1015" s="19">
        <v>0</v>
      </c>
      <c r="AF1015" s="19">
        <v>0</v>
      </c>
      <c r="AG1015" s="19">
        <v>0</v>
      </c>
      <c r="AH1015" s="19">
        <v>0</v>
      </c>
      <c r="AI1015" s="19">
        <v>0</v>
      </c>
      <c r="AJ1015" s="18" t="s">
        <v>120</v>
      </c>
      <c r="AK1015" s="18" t="s">
        <v>97</v>
      </c>
      <c r="AL1015" s="21" t="s">
        <v>739</v>
      </c>
      <c r="AM1015" s="19">
        <f t="shared" si="307"/>
        <v>3</v>
      </c>
      <c r="AN1015" s="19">
        <v>1</v>
      </c>
      <c r="AO1015" s="19">
        <v>1</v>
      </c>
      <c r="AP1015" s="19">
        <v>1</v>
      </c>
      <c r="AQ1015" s="19">
        <v>0</v>
      </c>
      <c r="AR1015" s="19">
        <v>0</v>
      </c>
      <c r="AS1015" s="19">
        <v>0</v>
      </c>
      <c r="AT1015" s="19">
        <v>0</v>
      </c>
      <c r="AU1015" s="26">
        <f t="shared" si="308"/>
        <v>-1</v>
      </c>
      <c r="AV1015" s="19">
        <v>0</v>
      </c>
      <c r="AW1015" s="19">
        <v>0</v>
      </c>
      <c r="AX1015" s="19">
        <v>0</v>
      </c>
      <c r="AY1015" s="19">
        <v>0</v>
      </c>
      <c r="AZ1015" s="19">
        <v>1</v>
      </c>
      <c r="BA1015" s="19">
        <v>0</v>
      </c>
      <c r="BB1015" s="19">
        <v>0</v>
      </c>
      <c r="BC1015" s="19">
        <v>0</v>
      </c>
      <c r="BD1015" s="28"/>
      <c r="BE1015" s="20"/>
      <c r="BF1015" s="20"/>
      <c r="BG1015" s="20"/>
      <c r="BH1015" s="45"/>
      <c r="BI1015" s="20"/>
      <c r="BJ1015" s="19">
        <v>1</v>
      </c>
      <c r="BK1015" s="45"/>
      <c r="BL1015" s="45"/>
      <c r="BM1015" s="45"/>
      <c r="BN1015" s="20"/>
      <c r="BO1015" s="20"/>
    </row>
    <row r="1016" spans="1:67" ht="48" hidden="1" x14ac:dyDescent="0.2">
      <c r="A1016" s="17" t="s">
        <v>140</v>
      </c>
      <c r="B1016" s="42"/>
      <c r="C1016" s="64" t="s">
        <v>229</v>
      </c>
      <c r="D1016" s="18" t="s">
        <v>117</v>
      </c>
      <c r="E1016" s="18" t="s">
        <v>1749</v>
      </c>
      <c r="F1016" s="19">
        <v>1</v>
      </c>
      <c r="G1016" s="19">
        <v>1</v>
      </c>
      <c r="H1016" s="19">
        <v>0</v>
      </c>
      <c r="I1016" s="20"/>
      <c r="J1016" s="21" t="s">
        <v>118</v>
      </c>
      <c r="K1016" s="43"/>
      <c r="L1016" s="379" t="s">
        <v>3259</v>
      </c>
      <c r="M1016" s="25"/>
      <c r="N1016" s="24">
        <f t="shared" si="306"/>
        <v>2003</v>
      </c>
      <c r="O1016" s="25">
        <v>37981</v>
      </c>
      <c r="P1016" s="23" t="s">
        <v>75</v>
      </c>
      <c r="Q1016" s="23" t="s">
        <v>75</v>
      </c>
      <c r="R1016" s="23" t="s">
        <v>75</v>
      </c>
      <c r="S1016" s="23" t="s">
        <v>75</v>
      </c>
      <c r="T1016" s="23" t="s">
        <v>75</v>
      </c>
      <c r="U1016" s="23" t="s">
        <v>75</v>
      </c>
      <c r="V1016" s="19">
        <v>1</v>
      </c>
      <c r="W1016" s="19">
        <f t="shared" si="301"/>
        <v>0</v>
      </c>
      <c r="X1016" s="19">
        <f t="shared" si="302"/>
        <v>0</v>
      </c>
      <c r="Y1016" s="19">
        <f t="shared" si="303"/>
        <v>0</v>
      </c>
      <c r="Z1016" s="19">
        <v>-1</v>
      </c>
      <c r="AA1016" s="19">
        <v>-2</v>
      </c>
      <c r="AB1016" s="19">
        <v>0</v>
      </c>
      <c r="AC1016" s="19">
        <v>1</v>
      </c>
      <c r="AD1016" s="19">
        <v>0</v>
      </c>
      <c r="AE1016" s="19">
        <v>0</v>
      </c>
      <c r="AF1016" s="19">
        <v>0</v>
      </c>
      <c r="AG1016" s="19">
        <v>0</v>
      </c>
      <c r="AH1016" s="19">
        <v>0</v>
      </c>
      <c r="AI1016" s="19">
        <v>0</v>
      </c>
      <c r="AJ1016" s="18" t="s">
        <v>120</v>
      </c>
      <c r="AK1016" s="18" t="s">
        <v>120</v>
      </c>
      <c r="AL1016" s="21" t="s">
        <v>1751</v>
      </c>
      <c r="AM1016" s="19">
        <f t="shared" si="307"/>
        <v>2</v>
      </c>
      <c r="AN1016" s="19">
        <v>-1</v>
      </c>
      <c r="AO1016" s="19">
        <v>1</v>
      </c>
      <c r="AP1016" s="19">
        <v>-1</v>
      </c>
      <c r="AQ1016" s="19">
        <v>-1</v>
      </c>
      <c r="AR1016" s="19">
        <v>-1</v>
      </c>
      <c r="AS1016" s="19">
        <v>-1</v>
      </c>
      <c r="AT1016" s="19">
        <v>0</v>
      </c>
      <c r="AU1016" s="26">
        <f t="shared" si="308"/>
        <v>-1</v>
      </c>
      <c r="AV1016" s="19">
        <v>0</v>
      </c>
      <c r="AW1016" s="19">
        <v>0</v>
      </c>
      <c r="AX1016" s="19">
        <v>0</v>
      </c>
      <c r="AY1016" s="19">
        <v>0</v>
      </c>
      <c r="AZ1016" s="19">
        <v>0</v>
      </c>
      <c r="BA1016" s="19">
        <v>0</v>
      </c>
      <c r="BB1016" s="19">
        <v>0</v>
      </c>
      <c r="BC1016" s="19">
        <v>0</v>
      </c>
      <c r="BD1016" s="28"/>
      <c r="BE1016" s="20"/>
      <c r="BF1016" s="18" t="s">
        <v>1752</v>
      </c>
      <c r="BG1016" s="19">
        <v>0</v>
      </c>
      <c r="BH1016" s="20"/>
      <c r="BI1016" s="20"/>
      <c r="BJ1016" s="19">
        <v>1</v>
      </c>
      <c r="BK1016" s="20"/>
      <c r="BL1016" s="20"/>
      <c r="BM1016" s="20"/>
      <c r="BN1016" s="20"/>
      <c r="BO1016" s="20"/>
    </row>
    <row r="1017" spans="1:67" ht="160" hidden="1" x14ac:dyDescent="0.2">
      <c r="A1017" s="17" t="s">
        <v>140</v>
      </c>
      <c r="B1017" s="42"/>
      <c r="C1017" s="64" t="s">
        <v>229</v>
      </c>
      <c r="D1017" s="18" t="s">
        <v>117</v>
      </c>
      <c r="E1017" s="18" t="s">
        <v>236</v>
      </c>
      <c r="F1017" s="19">
        <v>1</v>
      </c>
      <c r="G1017" s="19">
        <v>1</v>
      </c>
      <c r="H1017" s="19">
        <v>0</v>
      </c>
      <c r="I1017" s="20"/>
      <c r="J1017" s="21" t="s">
        <v>118</v>
      </c>
      <c r="K1017" s="43"/>
      <c r="L1017" s="375" t="s">
        <v>598</v>
      </c>
      <c r="M1017" s="25"/>
      <c r="N1017" s="24">
        <f t="shared" si="306"/>
        <v>2004</v>
      </c>
      <c r="O1017" s="25">
        <v>38322</v>
      </c>
      <c r="P1017" s="23" t="s">
        <v>75</v>
      </c>
      <c r="Q1017" s="23" t="s">
        <v>75</v>
      </c>
      <c r="R1017" s="23" t="s">
        <v>75</v>
      </c>
      <c r="S1017" s="23" t="s">
        <v>75</v>
      </c>
      <c r="T1017" s="23" t="s">
        <v>75</v>
      </c>
      <c r="U1017" s="23" t="s">
        <v>75</v>
      </c>
      <c r="V1017" s="19">
        <v>1</v>
      </c>
      <c r="W1017" s="19">
        <f t="shared" si="301"/>
        <v>0</v>
      </c>
      <c r="X1017" s="19">
        <f t="shared" si="302"/>
        <v>0</v>
      </c>
      <c r="Y1017" s="19">
        <f t="shared" si="303"/>
        <v>0</v>
      </c>
      <c r="Z1017" s="19">
        <v>-1</v>
      </c>
      <c r="AA1017" s="19">
        <v>-2</v>
      </c>
      <c r="AB1017" s="19">
        <v>1</v>
      </c>
      <c r="AC1017" s="19">
        <v>1</v>
      </c>
      <c r="AD1017" s="19">
        <v>0</v>
      </c>
      <c r="AE1017" s="19">
        <v>0</v>
      </c>
      <c r="AF1017" s="19">
        <v>0</v>
      </c>
      <c r="AG1017" s="19">
        <v>0</v>
      </c>
      <c r="AH1017" s="19">
        <v>1</v>
      </c>
      <c r="AI1017" s="19">
        <v>0</v>
      </c>
      <c r="AJ1017" s="18" t="s">
        <v>120</v>
      </c>
      <c r="AK1017" s="18" t="s">
        <v>77</v>
      </c>
      <c r="AL1017" s="21" t="s">
        <v>599</v>
      </c>
      <c r="AM1017" s="19">
        <f t="shared" si="307"/>
        <v>2</v>
      </c>
      <c r="AN1017" s="19">
        <v>0</v>
      </c>
      <c r="AO1017" s="19">
        <v>1</v>
      </c>
      <c r="AP1017" s="19">
        <v>0</v>
      </c>
      <c r="AQ1017" s="19">
        <v>-1</v>
      </c>
      <c r="AR1017" s="19">
        <v>1</v>
      </c>
      <c r="AS1017" s="19">
        <v>0</v>
      </c>
      <c r="AT1017" s="19">
        <v>0</v>
      </c>
      <c r="AU1017" s="26">
        <f t="shared" si="308"/>
        <v>-1</v>
      </c>
      <c r="AV1017" s="19">
        <v>0</v>
      </c>
      <c r="AW1017" s="19">
        <v>0</v>
      </c>
      <c r="AX1017" s="19">
        <v>0</v>
      </c>
      <c r="AY1017" s="19">
        <v>0</v>
      </c>
      <c r="AZ1017" s="19">
        <v>0</v>
      </c>
      <c r="BA1017" s="19">
        <v>0</v>
      </c>
      <c r="BB1017" s="19">
        <v>0</v>
      </c>
      <c r="BC1017" s="19">
        <v>0</v>
      </c>
      <c r="BD1017" s="28"/>
      <c r="BE1017" s="20"/>
      <c r="BF1017" s="18" t="s">
        <v>600</v>
      </c>
      <c r="BG1017" s="20"/>
      <c r="BH1017" s="20"/>
      <c r="BI1017" s="20"/>
      <c r="BJ1017" s="19">
        <v>1</v>
      </c>
      <c r="BK1017" s="20"/>
      <c r="BL1017" s="20"/>
      <c r="BM1017" s="20"/>
      <c r="BN1017" s="20"/>
      <c r="BO1017" s="20"/>
    </row>
    <row r="1018" spans="1:67" ht="128" hidden="1" x14ac:dyDescent="0.2">
      <c r="A1018" s="17" t="s">
        <v>144</v>
      </c>
      <c r="B1018" s="42"/>
      <c r="C1018" s="64" t="s">
        <v>3268</v>
      </c>
      <c r="D1018" s="18" t="s">
        <v>117</v>
      </c>
      <c r="E1018" s="18" t="s">
        <v>92</v>
      </c>
      <c r="F1018" s="19">
        <v>1</v>
      </c>
      <c r="G1018" s="19">
        <v>0</v>
      </c>
      <c r="H1018" s="19">
        <v>0</v>
      </c>
      <c r="I1018" s="20"/>
      <c r="J1018" s="21" t="s">
        <v>118</v>
      </c>
      <c r="K1018" s="22" t="s">
        <v>146</v>
      </c>
      <c r="L1018" s="21" t="s">
        <v>147</v>
      </c>
      <c r="M1018" s="25"/>
      <c r="N1018" s="24">
        <f t="shared" si="306"/>
        <v>2003</v>
      </c>
      <c r="O1018" s="25">
        <v>37909</v>
      </c>
      <c r="P1018" s="23" t="s">
        <v>75</v>
      </c>
      <c r="Q1018" s="25">
        <v>40119</v>
      </c>
      <c r="R1018" s="23" t="s">
        <v>75</v>
      </c>
      <c r="S1018" s="23" t="s">
        <v>75</v>
      </c>
      <c r="T1018" s="23" t="s">
        <v>75</v>
      </c>
      <c r="U1018" s="23" t="s">
        <v>75</v>
      </c>
      <c r="V1018" s="19">
        <v>1</v>
      </c>
      <c r="W1018" s="19">
        <f t="shared" si="301"/>
        <v>1</v>
      </c>
      <c r="X1018" s="19">
        <f t="shared" si="302"/>
        <v>0</v>
      </c>
      <c r="Y1018" s="19">
        <f t="shared" si="303"/>
        <v>0</v>
      </c>
      <c r="Z1018" s="19">
        <v>-1</v>
      </c>
      <c r="AA1018" s="19">
        <v>-2</v>
      </c>
      <c r="AB1018" s="19">
        <v>1</v>
      </c>
      <c r="AC1018" s="19">
        <v>1</v>
      </c>
      <c r="AD1018" s="19">
        <v>0</v>
      </c>
      <c r="AE1018" s="19">
        <v>0</v>
      </c>
      <c r="AF1018" s="19">
        <v>0</v>
      </c>
      <c r="AG1018" s="19">
        <v>0</v>
      </c>
      <c r="AH1018" s="19">
        <v>1</v>
      </c>
      <c r="AI1018" s="19">
        <v>0</v>
      </c>
      <c r="AJ1018" s="18" t="s">
        <v>120</v>
      </c>
      <c r="AK1018" s="18" t="s">
        <v>97</v>
      </c>
      <c r="AL1018" s="21" t="s">
        <v>148</v>
      </c>
      <c r="AM1018" s="19">
        <f t="shared" si="307"/>
        <v>3</v>
      </c>
      <c r="AN1018" s="19">
        <v>1</v>
      </c>
      <c r="AO1018" s="19">
        <v>1</v>
      </c>
      <c r="AP1018" s="19">
        <v>1</v>
      </c>
      <c r="AQ1018" s="19">
        <v>-1</v>
      </c>
      <c r="AR1018" s="19">
        <v>-1</v>
      </c>
      <c r="AS1018" s="19">
        <v>0</v>
      </c>
      <c r="AT1018" s="19">
        <v>0</v>
      </c>
      <c r="AU1018" s="26">
        <f t="shared" si="308"/>
        <v>-1</v>
      </c>
      <c r="AV1018" s="19">
        <v>0</v>
      </c>
      <c r="AW1018" s="19">
        <v>0</v>
      </c>
      <c r="AX1018" s="19">
        <v>0</v>
      </c>
      <c r="AY1018" s="19">
        <v>0</v>
      </c>
      <c r="AZ1018" s="19">
        <v>0</v>
      </c>
      <c r="BA1018" s="19">
        <v>0</v>
      </c>
      <c r="BB1018" s="19">
        <v>0</v>
      </c>
      <c r="BC1018" s="19">
        <v>0</v>
      </c>
      <c r="BD1018" s="28"/>
      <c r="BE1018" s="20"/>
      <c r="BF1018" s="20"/>
      <c r="BG1018" s="20"/>
      <c r="BH1018" s="20"/>
      <c r="BI1018" s="20"/>
      <c r="BJ1018" s="19">
        <v>1</v>
      </c>
      <c r="BK1018" s="20"/>
      <c r="BL1018" s="20"/>
      <c r="BM1018" s="20"/>
      <c r="BN1018" s="20"/>
      <c r="BO1018" s="20"/>
    </row>
    <row r="1019" spans="1:67" ht="176" hidden="1" x14ac:dyDescent="0.2">
      <c r="A1019" s="17" t="s">
        <v>115</v>
      </c>
      <c r="B1019" s="42"/>
      <c r="C1019" s="64" t="s">
        <v>2251</v>
      </c>
      <c r="D1019" s="18" t="s">
        <v>117</v>
      </c>
      <c r="E1019" s="18" t="s">
        <v>302</v>
      </c>
      <c r="F1019" s="19">
        <v>1</v>
      </c>
      <c r="G1019" s="19">
        <v>0</v>
      </c>
      <c r="H1019" s="19">
        <v>0</v>
      </c>
      <c r="I1019" s="20"/>
      <c r="J1019" s="21" t="s">
        <v>118</v>
      </c>
      <c r="K1019" s="22" t="s">
        <v>2252</v>
      </c>
      <c r="L1019" s="21" t="s">
        <v>2253</v>
      </c>
      <c r="M1019" s="23" t="s">
        <v>2254</v>
      </c>
      <c r="N1019" s="24">
        <f t="shared" si="306"/>
        <v>2003</v>
      </c>
      <c r="O1019" s="25">
        <v>37946</v>
      </c>
      <c r="P1019" s="23" t="s">
        <v>75</v>
      </c>
      <c r="Q1019" s="23" t="s">
        <v>75</v>
      </c>
      <c r="R1019" s="23" t="s">
        <v>75</v>
      </c>
      <c r="S1019" s="23" t="s">
        <v>75</v>
      </c>
      <c r="T1019" s="23" t="s">
        <v>75</v>
      </c>
      <c r="U1019" s="23" t="s">
        <v>75</v>
      </c>
      <c r="V1019" s="19">
        <v>1</v>
      </c>
      <c r="W1019" s="19">
        <f t="shared" si="301"/>
        <v>0</v>
      </c>
      <c r="X1019" s="19">
        <f t="shared" si="302"/>
        <v>0</v>
      </c>
      <c r="Y1019" s="19">
        <f t="shared" si="303"/>
        <v>0</v>
      </c>
      <c r="Z1019" s="19">
        <v>-1</v>
      </c>
      <c r="AA1019" s="19">
        <v>-2</v>
      </c>
      <c r="AB1019" s="19">
        <v>1</v>
      </c>
      <c r="AC1019" s="19">
        <v>1</v>
      </c>
      <c r="AD1019" s="19">
        <v>0</v>
      </c>
      <c r="AE1019" s="19">
        <v>1</v>
      </c>
      <c r="AF1019" s="19">
        <v>1</v>
      </c>
      <c r="AG1019" s="19">
        <v>0</v>
      </c>
      <c r="AH1019" s="19">
        <v>1</v>
      </c>
      <c r="AI1019" s="19">
        <v>0</v>
      </c>
      <c r="AJ1019" s="18" t="s">
        <v>120</v>
      </c>
      <c r="AK1019" s="18" t="s">
        <v>77</v>
      </c>
      <c r="AL1019" s="21" t="s">
        <v>2255</v>
      </c>
      <c r="AM1019" s="19">
        <f t="shared" si="307"/>
        <v>3</v>
      </c>
      <c r="AN1019" s="19">
        <v>1</v>
      </c>
      <c r="AO1019" s="19">
        <v>1</v>
      </c>
      <c r="AP1019" s="19">
        <v>1</v>
      </c>
      <c r="AQ1019" s="19">
        <v>1</v>
      </c>
      <c r="AR1019" s="19">
        <v>1</v>
      </c>
      <c r="AS1019" s="19">
        <v>1</v>
      </c>
      <c r="AT1019" s="19">
        <v>0</v>
      </c>
      <c r="AU1019" s="26">
        <f t="shared" si="308"/>
        <v>-1</v>
      </c>
      <c r="AV1019" s="19">
        <v>0</v>
      </c>
      <c r="AW1019" s="19">
        <v>0</v>
      </c>
      <c r="AX1019" s="19">
        <v>0</v>
      </c>
      <c r="AY1019" s="19">
        <v>0</v>
      </c>
      <c r="AZ1019" s="19">
        <v>0</v>
      </c>
      <c r="BA1019" s="19">
        <v>0</v>
      </c>
      <c r="BB1019" s="19">
        <v>0</v>
      </c>
      <c r="BC1019" s="19">
        <v>0</v>
      </c>
      <c r="BD1019" s="28"/>
      <c r="BE1019" s="20"/>
      <c r="BF1019" s="20"/>
      <c r="BG1019" s="19">
        <v>1</v>
      </c>
      <c r="BH1019" s="23" t="s">
        <v>2252</v>
      </c>
      <c r="BI1019" s="20"/>
      <c r="BJ1019" s="19">
        <v>1</v>
      </c>
      <c r="BK1019" s="45"/>
      <c r="BL1019" s="45"/>
      <c r="BM1019" s="45"/>
      <c r="BN1019" s="20"/>
      <c r="BO1019" s="20"/>
    </row>
    <row r="1020" spans="1:67" ht="80" hidden="1" x14ac:dyDescent="0.2">
      <c r="A1020" s="29" t="s">
        <v>248</v>
      </c>
      <c r="B1020" s="30"/>
      <c r="C1020" s="97" t="s">
        <v>436</v>
      </c>
      <c r="D1020" s="31" t="s">
        <v>117</v>
      </c>
      <c r="E1020" s="31" t="s">
        <v>92</v>
      </c>
      <c r="F1020" s="32">
        <v>1</v>
      </c>
      <c r="G1020" s="32">
        <v>0</v>
      </c>
      <c r="H1020" s="32">
        <v>0</v>
      </c>
      <c r="I1020" s="33"/>
      <c r="J1020" s="34" t="s">
        <v>437</v>
      </c>
      <c r="K1020" s="41" t="s">
        <v>146</v>
      </c>
      <c r="L1020" s="31" t="s">
        <v>438</v>
      </c>
      <c r="M1020" s="36" t="s">
        <v>439</v>
      </c>
      <c r="N1020" s="24">
        <f t="shared" si="306"/>
        <v>2005</v>
      </c>
      <c r="O1020" s="37">
        <v>38531</v>
      </c>
      <c r="P1020" s="37">
        <v>41596</v>
      </c>
      <c r="Q1020" s="36" t="s">
        <v>75</v>
      </c>
      <c r="R1020" s="36" t="s">
        <v>75</v>
      </c>
      <c r="S1020" s="36" t="s">
        <v>75</v>
      </c>
      <c r="T1020" s="36" t="s">
        <v>75</v>
      </c>
      <c r="U1020" s="36" t="s">
        <v>75</v>
      </c>
      <c r="V1020" s="32">
        <v>1</v>
      </c>
      <c r="W1020" s="19">
        <f t="shared" si="301"/>
        <v>0</v>
      </c>
      <c r="X1020" s="19">
        <f t="shared" si="302"/>
        <v>0</v>
      </c>
      <c r="Y1020" s="19">
        <f t="shared" si="303"/>
        <v>0</v>
      </c>
      <c r="Z1020" s="32">
        <v>-1</v>
      </c>
      <c r="AA1020" s="32">
        <v>-2</v>
      </c>
      <c r="AB1020" s="32">
        <v>0</v>
      </c>
      <c r="AC1020" s="32">
        <v>1</v>
      </c>
      <c r="AD1020" s="32">
        <v>0</v>
      </c>
      <c r="AE1020" s="32">
        <v>0</v>
      </c>
      <c r="AF1020" s="32">
        <v>0</v>
      </c>
      <c r="AG1020" s="32">
        <v>0</v>
      </c>
      <c r="AH1020" s="32">
        <v>1</v>
      </c>
      <c r="AI1020" s="32">
        <v>0</v>
      </c>
      <c r="AJ1020" s="31" t="s">
        <v>120</v>
      </c>
      <c r="AK1020" s="31" t="s">
        <v>97</v>
      </c>
      <c r="AL1020" s="34" t="s">
        <v>440</v>
      </c>
      <c r="AM1020" s="19">
        <f t="shared" si="307"/>
        <v>3</v>
      </c>
      <c r="AN1020" s="32">
        <v>1</v>
      </c>
      <c r="AO1020" s="32">
        <v>1</v>
      </c>
      <c r="AP1020" s="32">
        <v>1</v>
      </c>
      <c r="AQ1020" s="32">
        <v>1</v>
      </c>
      <c r="AR1020" s="32">
        <v>1</v>
      </c>
      <c r="AS1020" s="33"/>
      <c r="AT1020" s="32">
        <v>0</v>
      </c>
      <c r="AU1020" s="26">
        <f t="shared" si="308"/>
        <v>-1</v>
      </c>
      <c r="AV1020" s="32">
        <v>0</v>
      </c>
      <c r="AW1020" s="32">
        <v>0</v>
      </c>
      <c r="AX1020" s="32">
        <v>0</v>
      </c>
      <c r="AY1020" s="19">
        <v>0</v>
      </c>
      <c r="AZ1020" s="19">
        <v>0</v>
      </c>
      <c r="BA1020" s="32">
        <v>0</v>
      </c>
      <c r="BB1020" s="19">
        <v>0</v>
      </c>
      <c r="BC1020" s="32">
        <v>0</v>
      </c>
      <c r="BD1020" s="28"/>
      <c r="BE1020" s="33"/>
      <c r="BF1020" s="33"/>
      <c r="BG1020" s="33"/>
      <c r="BH1020" s="31" t="s">
        <v>441</v>
      </c>
      <c r="BI1020" s="31" t="s">
        <v>442</v>
      </c>
      <c r="BJ1020" s="32">
        <v>1</v>
      </c>
      <c r="BK1020" s="33"/>
      <c r="BL1020" s="33"/>
      <c r="BM1020" s="33"/>
      <c r="BN1020" s="33"/>
      <c r="BO1020" s="33"/>
    </row>
    <row r="1021" spans="1:67" ht="64" hidden="1" x14ac:dyDescent="0.2">
      <c r="A1021" s="17" t="s">
        <v>78</v>
      </c>
      <c r="B1021" s="17" t="s">
        <v>79</v>
      </c>
      <c r="C1021" s="64" t="s">
        <v>602</v>
      </c>
      <c r="D1021" s="18" t="s">
        <v>117</v>
      </c>
      <c r="E1021" s="18" t="s">
        <v>270</v>
      </c>
      <c r="F1021" s="19">
        <v>1</v>
      </c>
      <c r="G1021" s="19">
        <v>1</v>
      </c>
      <c r="H1021" s="19">
        <v>0</v>
      </c>
      <c r="I1021" s="20"/>
      <c r="J1021" s="21" t="s">
        <v>118</v>
      </c>
      <c r="K1021" s="22" t="s">
        <v>603</v>
      </c>
      <c r="L1021" s="375" t="s">
        <v>3205</v>
      </c>
      <c r="M1021" s="23" t="s">
        <v>605</v>
      </c>
      <c r="N1021" s="24">
        <f t="shared" si="306"/>
        <v>2005</v>
      </c>
      <c r="O1021" s="25">
        <v>38699</v>
      </c>
      <c r="P1021" s="25">
        <v>40164</v>
      </c>
      <c r="Q1021" s="23" t="s">
        <v>75</v>
      </c>
      <c r="R1021" s="23" t="s">
        <v>75</v>
      </c>
      <c r="S1021" s="23" t="s">
        <v>75</v>
      </c>
      <c r="T1021" s="23" t="s">
        <v>75</v>
      </c>
      <c r="U1021" s="23" t="s">
        <v>75</v>
      </c>
      <c r="V1021" s="19">
        <v>1</v>
      </c>
      <c r="W1021" s="19">
        <f t="shared" ref="W1021:W1052" si="309">IF(OR(AND(Q1021&lt;&gt;"NA",Q1021&lt;&gt;""),AND(S1021&lt;&gt;"NA",S1021&lt;&gt;""),AND(T1021&lt;&gt;"NA",T1021&lt;&gt;"")),1,0)</f>
        <v>0</v>
      </c>
      <c r="X1021" s="19">
        <f t="shared" ref="X1021:X1052" si="310">IF(OR(AND(S1021&lt;&gt;"NA",S1021&lt;&gt;""),Y1021=1),1,0)</f>
        <v>0</v>
      </c>
      <c r="Y1021" s="19">
        <f t="shared" ref="Y1021:Y1052" si="311">IF(AND(T1021&lt;&gt;"NA",T1021&lt;&gt;""),1,0)</f>
        <v>0</v>
      </c>
      <c r="Z1021" s="19">
        <v>-1</v>
      </c>
      <c r="AA1021" s="19">
        <v>-2</v>
      </c>
      <c r="AB1021" s="19">
        <v>1</v>
      </c>
      <c r="AC1021" s="19">
        <v>1</v>
      </c>
      <c r="AD1021" s="19">
        <v>0</v>
      </c>
      <c r="AE1021" s="19">
        <v>0</v>
      </c>
      <c r="AF1021" s="19">
        <v>0</v>
      </c>
      <c r="AG1021" s="19">
        <v>0</v>
      </c>
      <c r="AH1021" s="19">
        <v>0</v>
      </c>
      <c r="AI1021" s="19">
        <v>0</v>
      </c>
      <c r="AJ1021" s="18" t="s">
        <v>120</v>
      </c>
      <c r="AK1021" s="18" t="s">
        <v>96</v>
      </c>
      <c r="AL1021" s="21" t="s">
        <v>606</v>
      </c>
      <c r="AM1021" s="19">
        <f t="shared" si="307"/>
        <v>3</v>
      </c>
      <c r="AN1021" s="19">
        <v>1</v>
      </c>
      <c r="AO1021" s="19">
        <v>1</v>
      </c>
      <c r="AP1021" s="19">
        <v>-1</v>
      </c>
      <c r="AQ1021" s="19">
        <v>1</v>
      </c>
      <c r="AR1021" s="19">
        <v>1</v>
      </c>
      <c r="AS1021" s="19">
        <v>0</v>
      </c>
      <c r="AT1021" s="19">
        <v>0</v>
      </c>
      <c r="AU1021" s="26">
        <f t="shared" si="308"/>
        <v>-1</v>
      </c>
      <c r="AV1021" s="19">
        <v>0</v>
      </c>
      <c r="AW1021" s="19">
        <v>0</v>
      </c>
      <c r="AX1021" s="19">
        <v>0</v>
      </c>
      <c r="AY1021" s="19">
        <v>0</v>
      </c>
      <c r="AZ1021" s="19">
        <v>0</v>
      </c>
      <c r="BA1021" s="19">
        <v>0</v>
      </c>
      <c r="BB1021" s="19">
        <v>0</v>
      </c>
      <c r="BC1021" s="19">
        <v>0</v>
      </c>
      <c r="BD1021" s="28"/>
      <c r="BE1021" s="18" t="s">
        <v>607</v>
      </c>
      <c r="BF1021" s="20"/>
      <c r="BG1021" s="20"/>
      <c r="BH1021" s="20"/>
      <c r="BI1021" s="20"/>
      <c r="BJ1021" s="19">
        <v>0</v>
      </c>
      <c r="BK1021" s="20"/>
      <c r="BL1021" s="20"/>
      <c r="BM1021" s="20"/>
      <c r="BN1021" s="20"/>
      <c r="BO1021" s="20"/>
    </row>
    <row r="1022" spans="1:67" ht="112" hidden="1" x14ac:dyDescent="0.2">
      <c r="A1022" s="17" t="s">
        <v>140</v>
      </c>
      <c r="B1022" s="42"/>
      <c r="C1022" s="64" t="s">
        <v>779</v>
      </c>
      <c r="D1022" s="18" t="s">
        <v>773</v>
      </c>
      <c r="E1022" s="18" t="s">
        <v>70</v>
      </c>
      <c r="F1022" s="19">
        <v>1</v>
      </c>
      <c r="G1022" s="19">
        <v>0</v>
      </c>
      <c r="H1022" s="19">
        <v>0</v>
      </c>
      <c r="I1022" s="20"/>
      <c r="J1022" s="44"/>
      <c r="K1022" s="22" t="s">
        <v>774</v>
      </c>
      <c r="L1022" s="21" t="s">
        <v>775</v>
      </c>
      <c r="M1022" s="25"/>
      <c r="N1022" s="24">
        <f t="shared" si="306"/>
        <v>2001</v>
      </c>
      <c r="O1022" s="25">
        <v>37222</v>
      </c>
      <c r="P1022" s="23" t="s">
        <v>75</v>
      </c>
      <c r="Q1022" s="23" t="s">
        <v>75</v>
      </c>
      <c r="R1022" s="23" t="s">
        <v>75</v>
      </c>
      <c r="S1022" s="23" t="s">
        <v>75</v>
      </c>
      <c r="T1022" s="23" t="s">
        <v>75</v>
      </c>
      <c r="U1022" s="23" t="s">
        <v>75</v>
      </c>
      <c r="V1022" s="19">
        <v>1</v>
      </c>
      <c r="W1022" s="19">
        <f t="shared" si="309"/>
        <v>0</v>
      </c>
      <c r="X1022" s="19">
        <f t="shared" si="310"/>
        <v>0</v>
      </c>
      <c r="Y1022" s="19">
        <f t="shared" si="311"/>
        <v>0</v>
      </c>
      <c r="Z1022" s="19">
        <v>-1</v>
      </c>
      <c r="AA1022" s="19">
        <v>-2</v>
      </c>
      <c r="AB1022" s="19">
        <v>0</v>
      </c>
      <c r="AC1022" s="19">
        <v>1</v>
      </c>
      <c r="AD1022" s="19">
        <v>0</v>
      </c>
      <c r="AE1022" s="19">
        <v>1</v>
      </c>
      <c r="AF1022" s="19">
        <v>1</v>
      </c>
      <c r="AG1022" s="19">
        <v>1</v>
      </c>
      <c r="AH1022" s="26">
        <v>1</v>
      </c>
      <c r="AI1022" s="19">
        <v>0</v>
      </c>
      <c r="AJ1022" s="18" t="s">
        <v>134</v>
      </c>
      <c r="AK1022" s="18" t="s">
        <v>77</v>
      </c>
      <c r="AL1022" s="21" t="s">
        <v>776</v>
      </c>
      <c r="AM1022" s="19">
        <f t="shared" si="307"/>
        <v>3</v>
      </c>
      <c r="AN1022" s="26">
        <v>1</v>
      </c>
      <c r="AO1022" s="26">
        <v>1</v>
      </c>
      <c r="AP1022" s="26">
        <v>1</v>
      </c>
      <c r="AQ1022" s="26">
        <v>1</v>
      </c>
      <c r="AR1022" s="26">
        <v>1</v>
      </c>
      <c r="AS1022" s="19">
        <v>0</v>
      </c>
      <c r="AT1022" s="26">
        <v>0</v>
      </c>
      <c r="AU1022" s="26">
        <f t="shared" si="308"/>
        <v>-1</v>
      </c>
      <c r="AV1022" s="26">
        <v>0</v>
      </c>
      <c r="AW1022" s="26">
        <v>0</v>
      </c>
      <c r="AX1022" s="26">
        <v>0</v>
      </c>
      <c r="AY1022" s="19">
        <v>0</v>
      </c>
      <c r="AZ1022" s="26">
        <v>0</v>
      </c>
      <c r="BA1022" s="26">
        <v>0</v>
      </c>
      <c r="BB1022" s="26">
        <v>0</v>
      </c>
      <c r="BC1022" s="26">
        <v>0</v>
      </c>
      <c r="BD1022" s="28"/>
      <c r="BE1022" s="20"/>
      <c r="BF1022" s="20"/>
      <c r="BG1022" s="20"/>
      <c r="BH1022" s="20"/>
      <c r="BI1022" s="20"/>
      <c r="BJ1022" s="26">
        <v>1</v>
      </c>
      <c r="BK1022" s="20"/>
      <c r="BL1022" s="20"/>
      <c r="BM1022" s="20"/>
      <c r="BN1022" s="20"/>
      <c r="BO1022" s="20"/>
    </row>
    <row r="1023" spans="1:67" ht="80" hidden="1" x14ac:dyDescent="0.2">
      <c r="A1023" s="29" t="s">
        <v>248</v>
      </c>
      <c r="B1023" s="30"/>
      <c r="C1023" s="97" t="s">
        <v>449</v>
      </c>
      <c r="D1023" s="31" t="s">
        <v>117</v>
      </c>
      <c r="E1023" s="31" t="s">
        <v>92</v>
      </c>
      <c r="F1023" s="32">
        <v>1</v>
      </c>
      <c r="G1023" s="32">
        <v>0</v>
      </c>
      <c r="H1023" s="32">
        <v>0</v>
      </c>
      <c r="I1023" s="33"/>
      <c r="J1023" s="34" t="s">
        <v>437</v>
      </c>
      <c r="K1023" s="41" t="s">
        <v>146</v>
      </c>
      <c r="L1023" s="31" t="s">
        <v>438</v>
      </c>
      <c r="M1023" s="36" t="s">
        <v>439</v>
      </c>
      <c r="N1023" s="24">
        <f t="shared" si="306"/>
        <v>2005</v>
      </c>
      <c r="O1023" s="37">
        <v>38531</v>
      </c>
      <c r="P1023" s="37">
        <v>41596</v>
      </c>
      <c r="Q1023" s="36" t="s">
        <v>75</v>
      </c>
      <c r="R1023" s="36" t="s">
        <v>75</v>
      </c>
      <c r="S1023" s="36" t="s">
        <v>75</v>
      </c>
      <c r="T1023" s="36" t="s">
        <v>75</v>
      </c>
      <c r="U1023" s="36" t="s">
        <v>75</v>
      </c>
      <c r="V1023" s="32">
        <v>1</v>
      </c>
      <c r="W1023" s="19">
        <f t="shared" si="309"/>
        <v>0</v>
      </c>
      <c r="X1023" s="19">
        <f t="shared" si="310"/>
        <v>0</v>
      </c>
      <c r="Y1023" s="19">
        <f t="shared" si="311"/>
        <v>0</v>
      </c>
      <c r="Z1023" s="31" t="s">
        <v>75</v>
      </c>
      <c r="AA1023" s="31" t="s">
        <v>75</v>
      </c>
      <c r="AB1023" s="32">
        <v>0</v>
      </c>
      <c r="AC1023" s="32">
        <v>1</v>
      </c>
      <c r="AD1023" s="32">
        <v>0</v>
      </c>
      <c r="AE1023" s="32">
        <v>0</v>
      </c>
      <c r="AF1023" s="32">
        <v>0</v>
      </c>
      <c r="AG1023" s="32">
        <v>0</v>
      </c>
      <c r="AH1023" s="32">
        <v>1</v>
      </c>
      <c r="AI1023" s="32">
        <v>0</v>
      </c>
      <c r="AJ1023" s="31" t="s">
        <v>120</v>
      </c>
      <c r="AK1023" s="31" t="s">
        <v>97</v>
      </c>
      <c r="AL1023" s="34" t="s">
        <v>440</v>
      </c>
      <c r="AM1023" s="19">
        <f t="shared" si="307"/>
        <v>3</v>
      </c>
      <c r="AN1023" s="32">
        <v>1</v>
      </c>
      <c r="AO1023" s="32">
        <v>1</v>
      </c>
      <c r="AP1023" s="32">
        <v>1</v>
      </c>
      <c r="AQ1023" s="32">
        <v>1</v>
      </c>
      <c r="AR1023" s="32">
        <v>1</v>
      </c>
      <c r="AS1023" s="32">
        <v>0</v>
      </c>
      <c r="AT1023" s="32">
        <v>0</v>
      </c>
      <c r="AU1023" s="26">
        <f t="shared" si="308"/>
        <v>-1</v>
      </c>
      <c r="AV1023" s="32">
        <v>0</v>
      </c>
      <c r="AW1023" s="32">
        <v>0</v>
      </c>
      <c r="AX1023" s="32">
        <v>0</v>
      </c>
      <c r="AY1023" s="19">
        <v>0</v>
      </c>
      <c r="AZ1023" s="19">
        <v>0</v>
      </c>
      <c r="BA1023" s="32">
        <v>0</v>
      </c>
      <c r="BB1023" s="19">
        <v>0</v>
      </c>
      <c r="BC1023" s="32">
        <v>0</v>
      </c>
      <c r="BD1023" s="28"/>
      <c r="BE1023" s="33"/>
      <c r="BF1023" s="33"/>
      <c r="BG1023" s="33"/>
      <c r="BH1023" s="31" t="s">
        <v>441</v>
      </c>
      <c r="BI1023" s="31" t="s">
        <v>442</v>
      </c>
      <c r="BJ1023" s="32">
        <v>1</v>
      </c>
      <c r="BK1023" s="33"/>
      <c r="BL1023" s="33"/>
      <c r="BM1023" s="33"/>
      <c r="BN1023" s="33"/>
      <c r="BO1023" s="33"/>
    </row>
    <row r="1024" spans="1:67" ht="80" hidden="1" x14ac:dyDescent="0.2">
      <c r="A1024" s="17" t="s">
        <v>112</v>
      </c>
      <c r="B1024" s="42"/>
      <c r="C1024" s="493" t="s">
        <v>3272</v>
      </c>
      <c r="D1024" s="18" t="s">
        <v>529</v>
      </c>
      <c r="E1024" s="18" t="s">
        <v>92</v>
      </c>
      <c r="F1024" s="19">
        <v>1</v>
      </c>
      <c r="G1024" s="19">
        <v>3</v>
      </c>
      <c r="H1024" s="19">
        <v>0</v>
      </c>
      <c r="I1024" s="20"/>
      <c r="J1024" s="21" t="s">
        <v>554</v>
      </c>
      <c r="K1024" s="22" t="s">
        <v>531</v>
      </c>
      <c r="L1024" s="375" t="s">
        <v>3274</v>
      </c>
      <c r="M1024" s="25"/>
      <c r="N1024" s="24">
        <f t="shared" si="306"/>
        <v>2008</v>
      </c>
      <c r="O1024" s="25">
        <v>39765</v>
      </c>
      <c r="P1024" s="25">
        <v>40693</v>
      </c>
      <c r="Q1024" s="25">
        <v>40693</v>
      </c>
      <c r="R1024" s="25">
        <v>42375</v>
      </c>
      <c r="S1024" s="23" t="s">
        <v>75</v>
      </c>
      <c r="T1024" s="23" t="s">
        <v>75</v>
      </c>
      <c r="U1024" s="23" t="s">
        <v>75</v>
      </c>
      <c r="V1024" s="19">
        <v>1</v>
      </c>
      <c r="W1024" s="19">
        <f t="shared" si="309"/>
        <v>1</v>
      </c>
      <c r="X1024" s="19">
        <f t="shared" si="310"/>
        <v>0</v>
      </c>
      <c r="Y1024" s="19">
        <f t="shared" si="311"/>
        <v>0</v>
      </c>
      <c r="Z1024" s="19">
        <v>-1</v>
      </c>
      <c r="AA1024" s="19">
        <v>-2</v>
      </c>
      <c r="AB1024" s="19">
        <v>0</v>
      </c>
      <c r="AC1024" s="19">
        <v>0</v>
      </c>
      <c r="AD1024" s="19">
        <v>0</v>
      </c>
      <c r="AE1024" s="19">
        <v>1</v>
      </c>
      <c r="AF1024" s="19">
        <v>1</v>
      </c>
      <c r="AG1024" s="19">
        <v>1</v>
      </c>
      <c r="AH1024" s="26">
        <v>1</v>
      </c>
      <c r="AI1024" s="19">
        <v>1</v>
      </c>
      <c r="AJ1024" s="18" t="s">
        <v>533</v>
      </c>
      <c r="AK1024" s="18" t="s">
        <v>97</v>
      </c>
      <c r="AL1024" s="21" t="s">
        <v>534</v>
      </c>
      <c r="AM1024" s="19">
        <f t="shared" si="307"/>
        <v>2</v>
      </c>
      <c r="AN1024" s="19">
        <v>0</v>
      </c>
      <c r="AO1024" s="19">
        <v>1</v>
      </c>
      <c r="AP1024" s="19">
        <v>0</v>
      </c>
      <c r="AQ1024" s="19">
        <v>-1</v>
      </c>
      <c r="AR1024" s="19">
        <v>1</v>
      </c>
      <c r="AS1024" s="19">
        <v>0</v>
      </c>
      <c r="AT1024" s="19">
        <v>0</v>
      </c>
      <c r="AU1024" s="26">
        <f t="shared" si="308"/>
        <v>-1</v>
      </c>
      <c r="AV1024" s="19">
        <v>1</v>
      </c>
      <c r="AW1024" s="19">
        <v>0</v>
      </c>
      <c r="AX1024" s="26">
        <v>0</v>
      </c>
      <c r="AY1024" s="19">
        <v>0</v>
      </c>
      <c r="AZ1024" s="19">
        <v>0</v>
      </c>
      <c r="BA1024" s="19">
        <v>0</v>
      </c>
      <c r="BB1024" s="19">
        <v>0</v>
      </c>
      <c r="BC1024" s="19">
        <v>0</v>
      </c>
      <c r="BD1024" s="28"/>
      <c r="BE1024" s="20"/>
      <c r="BF1024" s="20"/>
      <c r="BG1024" s="20"/>
      <c r="BH1024" s="20"/>
      <c r="BI1024" s="20"/>
      <c r="BJ1024" s="19">
        <v>-2</v>
      </c>
      <c r="BK1024" s="20"/>
      <c r="BL1024" s="20"/>
      <c r="BM1024" s="20"/>
      <c r="BN1024" s="20"/>
      <c r="BO1024" s="20"/>
    </row>
    <row r="1025" spans="1:67" ht="224" hidden="1" x14ac:dyDescent="0.2">
      <c r="A1025" s="17" t="s">
        <v>67</v>
      </c>
      <c r="B1025" s="42"/>
      <c r="C1025" s="64" t="s">
        <v>1304</v>
      </c>
      <c r="D1025" s="18" t="s">
        <v>69</v>
      </c>
      <c r="E1025" s="18" t="s">
        <v>302</v>
      </c>
      <c r="F1025" s="19">
        <v>1</v>
      </c>
      <c r="G1025" s="19">
        <v>1</v>
      </c>
      <c r="H1025" s="19">
        <v>1</v>
      </c>
      <c r="I1025" s="20"/>
      <c r="J1025" s="21" t="s">
        <v>1291</v>
      </c>
      <c r="K1025" s="46"/>
      <c r="L1025" s="21" t="s">
        <v>1292</v>
      </c>
      <c r="M1025" s="25"/>
      <c r="N1025" s="24">
        <f t="shared" si="306"/>
        <v>2014</v>
      </c>
      <c r="O1025" s="25">
        <v>41990</v>
      </c>
      <c r="P1025" s="23" t="s">
        <v>75</v>
      </c>
      <c r="Q1025" s="23" t="s">
        <v>75</v>
      </c>
      <c r="R1025" s="23" t="s">
        <v>75</v>
      </c>
      <c r="S1025" s="23" t="s">
        <v>75</v>
      </c>
      <c r="T1025" s="23" t="s">
        <v>75</v>
      </c>
      <c r="U1025" s="23" t="s">
        <v>75</v>
      </c>
      <c r="V1025" s="19">
        <v>1</v>
      </c>
      <c r="W1025" s="19">
        <f t="shared" si="309"/>
        <v>0</v>
      </c>
      <c r="X1025" s="19">
        <f t="shared" si="310"/>
        <v>0</v>
      </c>
      <c r="Y1025" s="19">
        <f t="shared" si="311"/>
        <v>0</v>
      </c>
      <c r="Z1025" s="19">
        <v>-1</v>
      </c>
      <c r="AA1025" s="19">
        <v>-2</v>
      </c>
      <c r="AB1025" s="19">
        <v>1</v>
      </c>
      <c r="AC1025" s="26">
        <v>0</v>
      </c>
      <c r="AD1025" s="19">
        <v>1</v>
      </c>
      <c r="AE1025" s="26">
        <v>0</v>
      </c>
      <c r="AF1025" s="26">
        <v>0</v>
      </c>
      <c r="AG1025" s="19">
        <v>0</v>
      </c>
      <c r="AH1025" s="19">
        <v>1</v>
      </c>
      <c r="AI1025" s="26">
        <v>0</v>
      </c>
      <c r="AJ1025" s="18" t="s">
        <v>76</v>
      </c>
      <c r="AK1025" s="18" t="s">
        <v>77</v>
      </c>
      <c r="AL1025" s="21" t="s">
        <v>1293</v>
      </c>
      <c r="AM1025" s="19">
        <f t="shared" si="307"/>
        <v>2</v>
      </c>
      <c r="AN1025" s="19">
        <v>0</v>
      </c>
      <c r="AO1025" s="19">
        <v>1</v>
      </c>
      <c r="AP1025" s="19">
        <v>1</v>
      </c>
      <c r="AQ1025" s="19">
        <v>-1</v>
      </c>
      <c r="AR1025" s="19">
        <v>1</v>
      </c>
      <c r="AS1025" s="19">
        <v>0</v>
      </c>
      <c r="AT1025" s="19">
        <v>0</v>
      </c>
      <c r="AU1025" s="26">
        <f t="shared" si="308"/>
        <v>-1</v>
      </c>
      <c r="AV1025" s="19">
        <v>0</v>
      </c>
      <c r="AW1025" s="19">
        <v>0</v>
      </c>
      <c r="AX1025" s="19">
        <v>0</v>
      </c>
      <c r="AY1025" s="19">
        <v>0</v>
      </c>
      <c r="AZ1025" s="19">
        <v>0</v>
      </c>
      <c r="BA1025" s="19">
        <v>0</v>
      </c>
      <c r="BB1025" s="19">
        <v>0</v>
      </c>
      <c r="BC1025" s="19">
        <v>0</v>
      </c>
      <c r="BD1025" s="28"/>
      <c r="BE1025" s="20"/>
      <c r="BF1025" s="20"/>
      <c r="BG1025" s="20"/>
      <c r="BH1025" s="20"/>
      <c r="BI1025" s="20"/>
      <c r="BJ1025" s="19">
        <v>1</v>
      </c>
      <c r="BK1025" s="20"/>
      <c r="BL1025" s="20"/>
      <c r="BM1025" s="20"/>
      <c r="BN1025" s="20"/>
      <c r="BO1025" s="20"/>
    </row>
    <row r="1026" spans="1:67" ht="144" hidden="1" x14ac:dyDescent="0.2">
      <c r="A1026" s="408" t="s">
        <v>3326</v>
      </c>
      <c r="B1026" s="62"/>
      <c r="C1026" s="376" t="s">
        <v>3330</v>
      </c>
      <c r="D1026" s="408" t="s">
        <v>92</v>
      </c>
      <c r="E1026" s="18" t="s">
        <v>270</v>
      </c>
      <c r="F1026" s="62">
        <v>1</v>
      </c>
      <c r="G1026" s="62">
        <v>1</v>
      </c>
      <c r="H1026" s="62">
        <v>1</v>
      </c>
      <c r="I1026" s="62"/>
      <c r="J1026" s="452" t="s">
        <v>3327</v>
      </c>
      <c r="K1026" s="62"/>
      <c r="L1026" s="421" t="s">
        <v>3329</v>
      </c>
      <c r="M1026" s="408" t="s">
        <v>3607</v>
      </c>
      <c r="N1026" s="62">
        <v>2015</v>
      </c>
      <c r="O1026" s="503">
        <v>42268</v>
      </c>
      <c r="P1026" s="408" t="s">
        <v>75</v>
      </c>
      <c r="Q1026" s="408" t="s">
        <v>75</v>
      </c>
      <c r="R1026" s="408" t="s">
        <v>75</v>
      </c>
      <c r="S1026" s="408" t="s">
        <v>75</v>
      </c>
      <c r="T1026" s="408" t="s">
        <v>75</v>
      </c>
      <c r="U1026" s="408" t="s">
        <v>75</v>
      </c>
      <c r="V1026" s="62">
        <v>1</v>
      </c>
      <c r="W1026" s="19">
        <f t="shared" si="309"/>
        <v>0</v>
      </c>
      <c r="X1026" s="19">
        <f t="shared" si="310"/>
        <v>0</v>
      </c>
      <c r="Y1026" s="19">
        <f t="shared" si="311"/>
        <v>0</v>
      </c>
      <c r="Z1026" s="62">
        <v>-1</v>
      </c>
      <c r="AA1026" s="62">
        <v>-2</v>
      </c>
      <c r="AB1026" s="62">
        <v>0</v>
      </c>
      <c r="AC1026" s="62">
        <v>0</v>
      </c>
      <c r="AD1026" s="62">
        <v>0</v>
      </c>
      <c r="AE1026" s="62">
        <v>1</v>
      </c>
      <c r="AF1026" s="429">
        <v>0</v>
      </c>
      <c r="AG1026" s="19">
        <v>0</v>
      </c>
      <c r="AH1026" s="429">
        <v>0</v>
      </c>
      <c r="AI1026" s="19">
        <v>0</v>
      </c>
      <c r="AJ1026" s="18" t="s">
        <v>97</v>
      </c>
      <c r="AK1026" s="18" t="s">
        <v>96</v>
      </c>
      <c r="AL1026" s="432" t="s">
        <v>3328</v>
      </c>
      <c r="AM1026" s="62">
        <v>3</v>
      </c>
      <c r="AN1026" s="62">
        <v>1</v>
      </c>
      <c r="AO1026" s="62">
        <v>1</v>
      </c>
      <c r="AP1026" s="62">
        <v>1</v>
      </c>
      <c r="AQ1026" s="62">
        <v>1</v>
      </c>
      <c r="AR1026" s="62">
        <v>1</v>
      </c>
      <c r="AS1026" s="62">
        <v>0</v>
      </c>
      <c r="AT1026" s="62">
        <v>-1</v>
      </c>
      <c r="AU1026" s="62">
        <v>-1</v>
      </c>
      <c r="AV1026" s="62">
        <v>0</v>
      </c>
      <c r="AW1026" s="62">
        <v>0</v>
      </c>
      <c r="AX1026" s="62">
        <v>0</v>
      </c>
      <c r="AY1026" s="62">
        <v>0</v>
      </c>
      <c r="AZ1026" s="62">
        <v>0</v>
      </c>
      <c r="BA1026" s="62">
        <v>0</v>
      </c>
      <c r="BB1026" s="62">
        <v>0</v>
      </c>
      <c r="BC1026" s="62">
        <v>0</v>
      </c>
      <c r="BD1026" s="62"/>
      <c r="BE1026" s="62"/>
      <c r="BF1026" s="62"/>
      <c r="BG1026" s="62"/>
      <c r="BH1026" s="62"/>
      <c r="BI1026" s="62"/>
      <c r="BJ1026" s="62"/>
      <c r="BK1026" s="62"/>
      <c r="BL1026" s="62"/>
      <c r="BM1026" s="62"/>
      <c r="BN1026" s="62"/>
      <c r="BO1026" s="62"/>
    </row>
    <row r="1027" spans="1:67" ht="144" hidden="1" x14ac:dyDescent="0.2">
      <c r="A1027" s="408" t="s">
        <v>3326</v>
      </c>
      <c r="B1027" s="62"/>
      <c r="C1027" s="376" t="s">
        <v>3339</v>
      </c>
      <c r="D1027" s="408" t="s">
        <v>92</v>
      </c>
      <c r="E1027" s="18" t="s">
        <v>270</v>
      </c>
      <c r="F1027" s="62">
        <v>1</v>
      </c>
      <c r="G1027" s="62">
        <v>1</v>
      </c>
      <c r="H1027" s="62">
        <v>1</v>
      </c>
      <c r="I1027" s="62"/>
      <c r="J1027" s="452" t="s">
        <v>3327</v>
      </c>
      <c r="K1027" s="62"/>
      <c r="L1027" s="421" t="s">
        <v>3329</v>
      </c>
      <c r="M1027" s="408" t="s">
        <v>3607</v>
      </c>
      <c r="N1027" s="62">
        <v>2015</v>
      </c>
      <c r="O1027" s="503">
        <v>42268</v>
      </c>
      <c r="P1027" s="408" t="s">
        <v>75</v>
      </c>
      <c r="Q1027" s="408" t="s">
        <v>75</v>
      </c>
      <c r="R1027" s="408" t="s">
        <v>75</v>
      </c>
      <c r="S1027" s="408" t="s">
        <v>75</v>
      </c>
      <c r="T1027" s="408" t="s">
        <v>75</v>
      </c>
      <c r="U1027" s="408" t="s">
        <v>75</v>
      </c>
      <c r="V1027" s="62">
        <v>1</v>
      </c>
      <c r="W1027" s="19">
        <f t="shared" si="309"/>
        <v>0</v>
      </c>
      <c r="X1027" s="19">
        <f t="shared" si="310"/>
        <v>0</v>
      </c>
      <c r="Y1027" s="19">
        <f t="shared" si="311"/>
        <v>0</v>
      </c>
      <c r="Z1027" s="62">
        <v>-1</v>
      </c>
      <c r="AA1027" s="62">
        <v>-2</v>
      </c>
      <c r="AB1027" s="62">
        <v>0</v>
      </c>
      <c r="AC1027" s="62">
        <v>0</v>
      </c>
      <c r="AD1027" s="62">
        <v>0</v>
      </c>
      <c r="AE1027" s="62">
        <v>1</v>
      </c>
      <c r="AF1027" s="429">
        <v>0</v>
      </c>
      <c r="AG1027" s="19">
        <v>0</v>
      </c>
      <c r="AH1027" s="429">
        <v>0</v>
      </c>
      <c r="AI1027" s="19">
        <v>0</v>
      </c>
      <c r="AJ1027" s="18" t="s">
        <v>97</v>
      </c>
      <c r="AK1027" s="18" t="s">
        <v>96</v>
      </c>
      <c r="AL1027" s="432" t="s">
        <v>3328</v>
      </c>
      <c r="AM1027" s="62">
        <v>3</v>
      </c>
      <c r="AN1027" s="62">
        <v>1</v>
      </c>
      <c r="AO1027" s="62">
        <v>1</v>
      </c>
      <c r="AP1027" s="62">
        <v>1</v>
      </c>
      <c r="AQ1027" s="62">
        <v>1</v>
      </c>
      <c r="AR1027" s="62">
        <v>1</v>
      </c>
      <c r="AS1027" s="62">
        <v>0</v>
      </c>
      <c r="AT1027" s="62">
        <v>-1</v>
      </c>
      <c r="AU1027" s="62">
        <v>-1</v>
      </c>
      <c r="AV1027" s="62">
        <v>0</v>
      </c>
      <c r="AW1027" s="62">
        <v>0</v>
      </c>
      <c r="AX1027" s="62">
        <v>0</v>
      </c>
      <c r="AY1027" s="62">
        <v>0</v>
      </c>
      <c r="AZ1027" s="62">
        <v>0</v>
      </c>
      <c r="BA1027" s="62">
        <v>0</v>
      </c>
      <c r="BB1027" s="62">
        <v>0</v>
      </c>
      <c r="BC1027" s="62">
        <v>0</v>
      </c>
      <c r="BD1027" s="62"/>
      <c r="BE1027" s="62"/>
      <c r="BF1027" s="62"/>
      <c r="BG1027" s="62"/>
      <c r="BH1027" s="62"/>
      <c r="BI1027" s="62"/>
      <c r="BJ1027" s="62"/>
      <c r="BK1027" s="62"/>
      <c r="BL1027" s="62"/>
      <c r="BM1027" s="62"/>
      <c r="BN1027" s="62"/>
      <c r="BO1027" s="62"/>
    </row>
    <row r="1028" spans="1:67" ht="144" hidden="1" x14ac:dyDescent="0.2">
      <c r="A1028" s="408" t="s">
        <v>3326</v>
      </c>
      <c r="B1028" s="62"/>
      <c r="C1028" s="376" t="s">
        <v>3340</v>
      </c>
      <c r="D1028" s="408" t="s">
        <v>92</v>
      </c>
      <c r="E1028" s="18" t="s">
        <v>270</v>
      </c>
      <c r="F1028" s="62">
        <v>1</v>
      </c>
      <c r="G1028" s="62">
        <v>1</v>
      </c>
      <c r="H1028" s="62">
        <v>1</v>
      </c>
      <c r="I1028" s="62"/>
      <c r="J1028" s="452" t="s">
        <v>3327</v>
      </c>
      <c r="K1028" s="62"/>
      <c r="L1028" s="421" t="s">
        <v>3329</v>
      </c>
      <c r="M1028" s="408" t="s">
        <v>3607</v>
      </c>
      <c r="N1028" s="62">
        <v>2015</v>
      </c>
      <c r="O1028" s="503">
        <v>42268</v>
      </c>
      <c r="P1028" s="408" t="s">
        <v>75</v>
      </c>
      <c r="Q1028" s="408" t="s">
        <v>75</v>
      </c>
      <c r="R1028" s="408" t="s">
        <v>75</v>
      </c>
      <c r="S1028" s="408" t="s">
        <v>75</v>
      </c>
      <c r="T1028" s="408" t="s">
        <v>75</v>
      </c>
      <c r="U1028" s="408" t="s">
        <v>75</v>
      </c>
      <c r="V1028" s="62">
        <v>1</v>
      </c>
      <c r="W1028" s="19">
        <f t="shared" si="309"/>
        <v>0</v>
      </c>
      <c r="X1028" s="19">
        <f t="shared" si="310"/>
        <v>0</v>
      </c>
      <c r="Y1028" s="19">
        <f t="shared" si="311"/>
        <v>0</v>
      </c>
      <c r="Z1028" s="62">
        <v>-1</v>
      </c>
      <c r="AA1028" s="62">
        <v>-2</v>
      </c>
      <c r="AB1028" s="62">
        <v>0</v>
      </c>
      <c r="AC1028" s="62">
        <v>0</v>
      </c>
      <c r="AD1028" s="62">
        <v>0</v>
      </c>
      <c r="AE1028" s="62">
        <v>1</v>
      </c>
      <c r="AF1028" s="429">
        <v>0</v>
      </c>
      <c r="AG1028" s="19">
        <v>0</v>
      </c>
      <c r="AH1028" s="429">
        <v>0</v>
      </c>
      <c r="AI1028" s="19">
        <v>0</v>
      </c>
      <c r="AJ1028" s="18" t="s">
        <v>97</v>
      </c>
      <c r="AK1028" s="18" t="s">
        <v>96</v>
      </c>
      <c r="AL1028" s="432" t="s">
        <v>3328</v>
      </c>
      <c r="AM1028" s="62">
        <v>3</v>
      </c>
      <c r="AN1028" s="62">
        <v>1</v>
      </c>
      <c r="AO1028" s="62">
        <v>1</v>
      </c>
      <c r="AP1028" s="62">
        <v>1</v>
      </c>
      <c r="AQ1028" s="62">
        <v>1</v>
      </c>
      <c r="AR1028" s="62">
        <v>1</v>
      </c>
      <c r="AS1028" s="62">
        <v>0</v>
      </c>
      <c r="AT1028" s="62">
        <v>-1</v>
      </c>
      <c r="AU1028" s="62">
        <v>-1</v>
      </c>
      <c r="AV1028" s="62">
        <v>0</v>
      </c>
      <c r="AW1028" s="62">
        <v>0</v>
      </c>
      <c r="AX1028" s="62">
        <v>0</v>
      </c>
      <c r="AY1028" s="62">
        <v>0</v>
      </c>
      <c r="AZ1028" s="62">
        <v>0</v>
      </c>
      <c r="BA1028" s="62">
        <v>0</v>
      </c>
      <c r="BB1028" s="62">
        <v>0</v>
      </c>
      <c r="BC1028" s="62">
        <v>0</v>
      </c>
      <c r="BD1028" s="62"/>
      <c r="BE1028" s="62"/>
      <c r="BF1028" s="62"/>
      <c r="BG1028" s="62"/>
      <c r="BH1028" s="62"/>
      <c r="BI1028" s="62"/>
      <c r="BJ1028" s="62"/>
      <c r="BK1028" s="62"/>
      <c r="BL1028" s="62"/>
      <c r="BM1028" s="62"/>
      <c r="BN1028" s="62"/>
      <c r="BO1028" s="62"/>
    </row>
    <row r="1029" spans="1:67" ht="144" hidden="1" x14ac:dyDescent="0.2">
      <c r="A1029" s="408" t="s">
        <v>3326</v>
      </c>
      <c r="B1029" s="62"/>
      <c r="C1029" s="376" t="s">
        <v>3341</v>
      </c>
      <c r="D1029" s="408" t="s">
        <v>92</v>
      </c>
      <c r="E1029" s="18" t="s">
        <v>270</v>
      </c>
      <c r="F1029" s="62">
        <v>1</v>
      </c>
      <c r="G1029" s="62">
        <v>1</v>
      </c>
      <c r="H1029" s="62">
        <v>1</v>
      </c>
      <c r="I1029" s="62"/>
      <c r="J1029" s="452" t="s">
        <v>3327</v>
      </c>
      <c r="K1029" s="62"/>
      <c r="L1029" s="421" t="s">
        <v>3329</v>
      </c>
      <c r="M1029" s="408" t="s">
        <v>3607</v>
      </c>
      <c r="N1029" s="62">
        <v>2015</v>
      </c>
      <c r="O1029" s="503">
        <v>42268</v>
      </c>
      <c r="P1029" s="408" t="s">
        <v>75</v>
      </c>
      <c r="Q1029" s="408" t="s">
        <v>75</v>
      </c>
      <c r="R1029" s="408" t="s">
        <v>75</v>
      </c>
      <c r="S1029" s="408" t="s">
        <v>75</v>
      </c>
      <c r="T1029" s="408" t="s">
        <v>75</v>
      </c>
      <c r="U1029" s="408" t="s">
        <v>75</v>
      </c>
      <c r="V1029" s="62">
        <v>1</v>
      </c>
      <c r="W1029" s="19">
        <f t="shared" si="309"/>
        <v>0</v>
      </c>
      <c r="X1029" s="19">
        <f t="shared" si="310"/>
        <v>0</v>
      </c>
      <c r="Y1029" s="19">
        <f t="shared" si="311"/>
        <v>0</v>
      </c>
      <c r="Z1029" s="62">
        <v>-1</v>
      </c>
      <c r="AA1029" s="62">
        <v>-2</v>
      </c>
      <c r="AB1029" s="62">
        <v>0</v>
      </c>
      <c r="AC1029" s="62">
        <v>0</v>
      </c>
      <c r="AD1029" s="62">
        <v>0</v>
      </c>
      <c r="AE1029" s="62">
        <v>1</v>
      </c>
      <c r="AF1029" s="429">
        <v>0</v>
      </c>
      <c r="AG1029" s="19">
        <v>0</v>
      </c>
      <c r="AH1029" s="429">
        <v>0</v>
      </c>
      <c r="AI1029" s="19">
        <v>0</v>
      </c>
      <c r="AJ1029" s="18" t="s">
        <v>97</v>
      </c>
      <c r="AK1029" s="18" t="s">
        <v>96</v>
      </c>
      <c r="AL1029" s="432" t="s">
        <v>3328</v>
      </c>
      <c r="AM1029" s="62">
        <v>3</v>
      </c>
      <c r="AN1029" s="62">
        <v>1</v>
      </c>
      <c r="AO1029" s="62">
        <v>1</v>
      </c>
      <c r="AP1029" s="62">
        <v>1</v>
      </c>
      <c r="AQ1029" s="62">
        <v>1</v>
      </c>
      <c r="AR1029" s="62">
        <v>1</v>
      </c>
      <c r="AS1029" s="62">
        <v>0</v>
      </c>
      <c r="AT1029" s="62">
        <v>-1</v>
      </c>
      <c r="AU1029" s="62">
        <v>-1</v>
      </c>
      <c r="AV1029" s="62">
        <v>0</v>
      </c>
      <c r="AW1029" s="62">
        <v>0</v>
      </c>
      <c r="AX1029" s="62">
        <v>0</v>
      </c>
      <c r="AY1029" s="62">
        <v>0</v>
      </c>
      <c r="AZ1029" s="62">
        <v>0</v>
      </c>
      <c r="BA1029" s="62">
        <v>0</v>
      </c>
      <c r="BB1029" s="62">
        <v>0</v>
      </c>
      <c r="BC1029" s="62">
        <v>0</v>
      </c>
      <c r="BD1029" s="62"/>
      <c r="BE1029" s="62"/>
      <c r="BF1029" s="62"/>
      <c r="BG1029" s="62"/>
      <c r="BH1029" s="62"/>
      <c r="BI1029" s="62"/>
      <c r="BJ1029" s="62"/>
      <c r="BK1029" s="62"/>
      <c r="BL1029" s="62"/>
      <c r="BM1029" s="62"/>
      <c r="BN1029" s="62"/>
      <c r="BO1029" s="62"/>
    </row>
    <row r="1030" spans="1:67" ht="144" hidden="1" x14ac:dyDescent="0.2">
      <c r="A1030" s="408" t="s">
        <v>3326</v>
      </c>
      <c r="B1030" s="62"/>
      <c r="C1030" s="376" t="s">
        <v>3342</v>
      </c>
      <c r="D1030" s="408" t="s">
        <v>92</v>
      </c>
      <c r="E1030" s="18" t="s">
        <v>270</v>
      </c>
      <c r="F1030" s="62">
        <v>1</v>
      </c>
      <c r="G1030" s="62">
        <v>1</v>
      </c>
      <c r="H1030" s="62">
        <v>1</v>
      </c>
      <c r="I1030" s="62"/>
      <c r="J1030" s="452" t="s">
        <v>3327</v>
      </c>
      <c r="K1030" s="62"/>
      <c r="L1030" s="421" t="s">
        <v>3329</v>
      </c>
      <c r="M1030" s="408" t="s">
        <v>3607</v>
      </c>
      <c r="N1030" s="62">
        <v>2015</v>
      </c>
      <c r="O1030" s="503">
        <v>42268</v>
      </c>
      <c r="P1030" s="408" t="s">
        <v>75</v>
      </c>
      <c r="Q1030" s="408" t="s">
        <v>75</v>
      </c>
      <c r="R1030" s="408" t="s">
        <v>75</v>
      </c>
      <c r="S1030" s="408" t="s">
        <v>75</v>
      </c>
      <c r="T1030" s="408" t="s">
        <v>75</v>
      </c>
      <c r="U1030" s="408" t="s">
        <v>75</v>
      </c>
      <c r="V1030" s="62">
        <v>1</v>
      </c>
      <c r="W1030" s="19">
        <f t="shared" si="309"/>
        <v>0</v>
      </c>
      <c r="X1030" s="19">
        <f t="shared" si="310"/>
        <v>0</v>
      </c>
      <c r="Y1030" s="19">
        <f t="shared" si="311"/>
        <v>0</v>
      </c>
      <c r="Z1030" s="62">
        <v>-1</v>
      </c>
      <c r="AA1030" s="62">
        <v>-2</v>
      </c>
      <c r="AB1030" s="62">
        <v>0</v>
      </c>
      <c r="AC1030" s="62">
        <v>0</v>
      </c>
      <c r="AD1030" s="62">
        <v>0</v>
      </c>
      <c r="AE1030" s="62">
        <v>1</v>
      </c>
      <c r="AF1030" s="429">
        <v>0</v>
      </c>
      <c r="AG1030" s="19">
        <v>0</v>
      </c>
      <c r="AH1030" s="429">
        <v>0</v>
      </c>
      <c r="AI1030" s="19">
        <v>0</v>
      </c>
      <c r="AJ1030" s="18" t="s">
        <v>97</v>
      </c>
      <c r="AK1030" s="18" t="s">
        <v>96</v>
      </c>
      <c r="AL1030" s="432" t="s">
        <v>3328</v>
      </c>
      <c r="AM1030" s="62">
        <v>3</v>
      </c>
      <c r="AN1030" s="62">
        <v>1</v>
      </c>
      <c r="AO1030" s="62">
        <v>1</v>
      </c>
      <c r="AP1030" s="62">
        <v>1</v>
      </c>
      <c r="AQ1030" s="62">
        <v>1</v>
      </c>
      <c r="AR1030" s="62">
        <v>1</v>
      </c>
      <c r="AS1030" s="62">
        <v>0</v>
      </c>
      <c r="AT1030" s="62">
        <v>-1</v>
      </c>
      <c r="AU1030" s="62">
        <v>-1</v>
      </c>
      <c r="AV1030" s="62">
        <v>0</v>
      </c>
      <c r="AW1030" s="62">
        <v>0</v>
      </c>
      <c r="AX1030" s="62">
        <v>0</v>
      </c>
      <c r="AY1030" s="62">
        <v>0</v>
      </c>
      <c r="AZ1030" s="62">
        <v>0</v>
      </c>
      <c r="BA1030" s="62">
        <v>0</v>
      </c>
      <c r="BB1030" s="62">
        <v>0</v>
      </c>
      <c r="BC1030" s="62">
        <v>0</v>
      </c>
      <c r="BD1030" s="62"/>
      <c r="BE1030" s="62"/>
      <c r="BF1030" s="62"/>
      <c r="BG1030" s="62"/>
      <c r="BH1030" s="62"/>
      <c r="BI1030" s="62"/>
      <c r="BJ1030" s="62"/>
      <c r="BK1030" s="62"/>
      <c r="BL1030" s="62"/>
      <c r="BM1030" s="62"/>
      <c r="BN1030" s="62"/>
      <c r="BO1030" s="62"/>
    </row>
    <row r="1031" spans="1:67" ht="144" hidden="1" x14ac:dyDescent="0.2">
      <c r="A1031" s="408" t="s">
        <v>3326</v>
      </c>
      <c r="B1031" s="62"/>
      <c r="C1031" s="376" t="s">
        <v>3343</v>
      </c>
      <c r="D1031" s="408" t="s">
        <v>92</v>
      </c>
      <c r="E1031" s="18" t="s">
        <v>270</v>
      </c>
      <c r="F1031" s="62">
        <v>1</v>
      </c>
      <c r="G1031" s="62">
        <v>1</v>
      </c>
      <c r="H1031" s="62">
        <v>1</v>
      </c>
      <c r="I1031" s="62"/>
      <c r="J1031" s="452" t="s">
        <v>3327</v>
      </c>
      <c r="K1031" s="62"/>
      <c r="L1031" s="421" t="s">
        <v>3329</v>
      </c>
      <c r="M1031" s="408" t="s">
        <v>3607</v>
      </c>
      <c r="N1031" s="62">
        <v>2015</v>
      </c>
      <c r="O1031" s="503">
        <v>42268</v>
      </c>
      <c r="P1031" s="408" t="s">
        <v>75</v>
      </c>
      <c r="Q1031" s="408" t="s">
        <v>75</v>
      </c>
      <c r="R1031" s="408" t="s">
        <v>75</v>
      </c>
      <c r="S1031" s="408" t="s">
        <v>75</v>
      </c>
      <c r="T1031" s="408" t="s">
        <v>75</v>
      </c>
      <c r="U1031" s="408" t="s">
        <v>75</v>
      </c>
      <c r="V1031" s="62">
        <v>1</v>
      </c>
      <c r="W1031" s="19">
        <f t="shared" si="309"/>
        <v>0</v>
      </c>
      <c r="X1031" s="19">
        <f t="shared" si="310"/>
        <v>0</v>
      </c>
      <c r="Y1031" s="19">
        <f t="shared" si="311"/>
        <v>0</v>
      </c>
      <c r="Z1031" s="62">
        <v>-1</v>
      </c>
      <c r="AA1031" s="62">
        <v>-2</v>
      </c>
      <c r="AB1031" s="62">
        <v>0</v>
      </c>
      <c r="AC1031" s="62">
        <v>0</v>
      </c>
      <c r="AD1031" s="62">
        <v>0</v>
      </c>
      <c r="AE1031" s="62">
        <v>1</v>
      </c>
      <c r="AF1031" s="429">
        <v>0</v>
      </c>
      <c r="AG1031" s="19">
        <v>0</v>
      </c>
      <c r="AH1031" s="429">
        <v>0</v>
      </c>
      <c r="AI1031" s="19">
        <v>0</v>
      </c>
      <c r="AJ1031" s="18" t="s">
        <v>97</v>
      </c>
      <c r="AK1031" s="18" t="s">
        <v>96</v>
      </c>
      <c r="AL1031" s="432" t="s">
        <v>3328</v>
      </c>
      <c r="AM1031" s="62">
        <v>3</v>
      </c>
      <c r="AN1031" s="62">
        <v>1</v>
      </c>
      <c r="AO1031" s="62">
        <v>1</v>
      </c>
      <c r="AP1031" s="62">
        <v>1</v>
      </c>
      <c r="AQ1031" s="62">
        <v>1</v>
      </c>
      <c r="AR1031" s="62">
        <v>1</v>
      </c>
      <c r="AS1031" s="62">
        <v>0</v>
      </c>
      <c r="AT1031" s="62">
        <v>-1</v>
      </c>
      <c r="AU1031" s="62">
        <v>-1</v>
      </c>
      <c r="AV1031" s="62">
        <v>0</v>
      </c>
      <c r="AW1031" s="62">
        <v>0</v>
      </c>
      <c r="AX1031" s="62">
        <v>0</v>
      </c>
      <c r="AY1031" s="62">
        <v>0</v>
      </c>
      <c r="AZ1031" s="62">
        <v>0</v>
      </c>
      <c r="BA1031" s="62">
        <v>0</v>
      </c>
      <c r="BB1031" s="62">
        <v>0</v>
      </c>
      <c r="BC1031" s="62">
        <v>0</v>
      </c>
      <c r="BD1031" s="62"/>
      <c r="BE1031" s="62"/>
      <c r="BF1031" s="62"/>
      <c r="BG1031" s="62"/>
      <c r="BH1031" s="62"/>
      <c r="BI1031" s="62"/>
      <c r="BJ1031" s="62"/>
      <c r="BK1031" s="62"/>
      <c r="BL1031" s="62"/>
      <c r="BM1031" s="62"/>
      <c r="BN1031" s="62"/>
      <c r="BO1031" s="62"/>
    </row>
    <row r="1032" spans="1:67" ht="144" hidden="1" x14ac:dyDescent="0.2">
      <c r="A1032" s="408" t="s">
        <v>3326</v>
      </c>
      <c r="B1032" s="62"/>
      <c r="C1032" s="376" t="s">
        <v>3344</v>
      </c>
      <c r="D1032" s="408" t="s">
        <v>92</v>
      </c>
      <c r="E1032" s="18" t="s">
        <v>270</v>
      </c>
      <c r="F1032" s="62">
        <v>1</v>
      </c>
      <c r="G1032" s="62">
        <v>1</v>
      </c>
      <c r="H1032" s="62">
        <v>1</v>
      </c>
      <c r="I1032" s="62"/>
      <c r="J1032" s="452" t="s">
        <v>3327</v>
      </c>
      <c r="K1032" s="62"/>
      <c r="L1032" s="421" t="s">
        <v>3329</v>
      </c>
      <c r="M1032" s="408" t="s">
        <v>3607</v>
      </c>
      <c r="N1032" s="62">
        <v>2015</v>
      </c>
      <c r="O1032" s="503">
        <v>42268</v>
      </c>
      <c r="P1032" s="408" t="s">
        <v>75</v>
      </c>
      <c r="Q1032" s="408" t="s">
        <v>75</v>
      </c>
      <c r="R1032" s="408" t="s">
        <v>75</v>
      </c>
      <c r="S1032" s="408" t="s">
        <v>75</v>
      </c>
      <c r="T1032" s="408" t="s">
        <v>75</v>
      </c>
      <c r="U1032" s="408" t="s">
        <v>75</v>
      </c>
      <c r="V1032" s="62">
        <v>1</v>
      </c>
      <c r="W1032" s="19">
        <f t="shared" si="309"/>
        <v>0</v>
      </c>
      <c r="X1032" s="19">
        <f t="shared" si="310"/>
        <v>0</v>
      </c>
      <c r="Y1032" s="19">
        <f t="shared" si="311"/>
        <v>0</v>
      </c>
      <c r="Z1032" s="62">
        <v>-1</v>
      </c>
      <c r="AA1032" s="62">
        <v>-2</v>
      </c>
      <c r="AB1032" s="62">
        <v>0</v>
      </c>
      <c r="AC1032" s="62">
        <v>0</v>
      </c>
      <c r="AD1032" s="62">
        <v>0</v>
      </c>
      <c r="AE1032" s="62">
        <v>1</v>
      </c>
      <c r="AF1032" s="429">
        <v>0</v>
      </c>
      <c r="AG1032" s="19">
        <v>0</v>
      </c>
      <c r="AH1032" s="429">
        <v>0</v>
      </c>
      <c r="AI1032" s="19">
        <v>0</v>
      </c>
      <c r="AJ1032" s="18" t="s">
        <v>97</v>
      </c>
      <c r="AK1032" s="18" t="s">
        <v>96</v>
      </c>
      <c r="AL1032" s="432" t="s">
        <v>3328</v>
      </c>
      <c r="AM1032" s="62">
        <v>3</v>
      </c>
      <c r="AN1032" s="62">
        <v>1</v>
      </c>
      <c r="AO1032" s="62">
        <v>1</v>
      </c>
      <c r="AP1032" s="62">
        <v>1</v>
      </c>
      <c r="AQ1032" s="62">
        <v>1</v>
      </c>
      <c r="AR1032" s="62">
        <v>1</v>
      </c>
      <c r="AS1032" s="62">
        <v>0</v>
      </c>
      <c r="AT1032" s="62">
        <v>-1</v>
      </c>
      <c r="AU1032" s="62">
        <v>-1</v>
      </c>
      <c r="AV1032" s="62">
        <v>0</v>
      </c>
      <c r="AW1032" s="62">
        <v>0</v>
      </c>
      <c r="AX1032" s="62">
        <v>0</v>
      </c>
      <c r="AY1032" s="62">
        <v>0</v>
      </c>
      <c r="AZ1032" s="62">
        <v>0</v>
      </c>
      <c r="BA1032" s="62">
        <v>0</v>
      </c>
      <c r="BB1032" s="62">
        <v>0</v>
      </c>
      <c r="BC1032" s="62">
        <v>0</v>
      </c>
      <c r="BD1032" s="62"/>
      <c r="BE1032" s="62"/>
      <c r="BF1032" s="62"/>
      <c r="BG1032" s="62"/>
      <c r="BH1032" s="62"/>
      <c r="BI1032" s="62"/>
      <c r="BJ1032" s="62"/>
      <c r="BK1032" s="62"/>
      <c r="BL1032" s="62"/>
      <c r="BM1032" s="62"/>
      <c r="BN1032" s="62"/>
      <c r="BO1032" s="62"/>
    </row>
    <row r="1033" spans="1:67" ht="144" hidden="1" x14ac:dyDescent="0.2">
      <c r="A1033" s="408" t="s">
        <v>3326</v>
      </c>
      <c r="B1033" s="62"/>
      <c r="C1033" s="376" t="s">
        <v>3345</v>
      </c>
      <c r="D1033" s="408" t="s">
        <v>92</v>
      </c>
      <c r="E1033" s="18" t="s">
        <v>270</v>
      </c>
      <c r="F1033" s="62">
        <v>1</v>
      </c>
      <c r="G1033" s="62">
        <v>1</v>
      </c>
      <c r="H1033" s="62">
        <v>1</v>
      </c>
      <c r="I1033" s="62"/>
      <c r="J1033" s="452" t="s">
        <v>3327</v>
      </c>
      <c r="K1033" s="62"/>
      <c r="L1033" s="421" t="s">
        <v>3329</v>
      </c>
      <c r="M1033" s="408" t="s">
        <v>3607</v>
      </c>
      <c r="N1033" s="62">
        <v>2015</v>
      </c>
      <c r="O1033" s="503">
        <v>42268</v>
      </c>
      <c r="P1033" s="408" t="s">
        <v>75</v>
      </c>
      <c r="Q1033" s="408" t="s">
        <v>75</v>
      </c>
      <c r="R1033" s="408" t="s">
        <v>75</v>
      </c>
      <c r="S1033" s="408" t="s">
        <v>75</v>
      </c>
      <c r="T1033" s="408" t="s">
        <v>75</v>
      </c>
      <c r="U1033" s="408" t="s">
        <v>75</v>
      </c>
      <c r="V1033" s="62">
        <v>1</v>
      </c>
      <c r="W1033" s="19">
        <f t="shared" si="309"/>
        <v>0</v>
      </c>
      <c r="X1033" s="19">
        <f t="shared" si="310"/>
        <v>0</v>
      </c>
      <c r="Y1033" s="19">
        <f t="shared" si="311"/>
        <v>0</v>
      </c>
      <c r="Z1033" s="62">
        <v>-1</v>
      </c>
      <c r="AA1033" s="62">
        <v>-2</v>
      </c>
      <c r="AB1033" s="62">
        <v>0</v>
      </c>
      <c r="AC1033" s="62">
        <v>0</v>
      </c>
      <c r="AD1033" s="62">
        <v>0</v>
      </c>
      <c r="AE1033" s="62">
        <v>1</v>
      </c>
      <c r="AF1033" s="429">
        <v>0</v>
      </c>
      <c r="AG1033" s="19">
        <v>0</v>
      </c>
      <c r="AH1033" s="429">
        <v>0</v>
      </c>
      <c r="AI1033" s="19">
        <v>0</v>
      </c>
      <c r="AJ1033" s="18" t="s">
        <v>97</v>
      </c>
      <c r="AK1033" s="18" t="s">
        <v>96</v>
      </c>
      <c r="AL1033" s="432" t="s">
        <v>3328</v>
      </c>
      <c r="AM1033" s="62">
        <v>3</v>
      </c>
      <c r="AN1033" s="62">
        <v>1</v>
      </c>
      <c r="AO1033" s="62">
        <v>1</v>
      </c>
      <c r="AP1033" s="62">
        <v>1</v>
      </c>
      <c r="AQ1033" s="62">
        <v>1</v>
      </c>
      <c r="AR1033" s="62">
        <v>1</v>
      </c>
      <c r="AS1033" s="62">
        <v>0</v>
      </c>
      <c r="AT1033" s="62">
        <v>-1</v>
      </c>
      <c r="AU1033" s="62">
        <v>-1</v>
      </c>
      <c r="AV1033" s="62">
        <v>0</v>
      </c>
      <c r="AW1033" s="62">
        <v>0</v>
      </c>
      <c r="AX1033" s="62">
        <v>0</v>
      </c>
      <c r="AY1033" s="62">
        <v>0</v>
      </c>
      <c r="AZ1033" s="62">
        <v>0</v>
      </c>
      <c r="BA1033" s="62">
        <v>0</v>
      </c>
      <c r="BB1033" s="62">
        <v>0</v>
      </c>
      <c r="BC1033" s="62">
        <v>0</v>
      </c>
      <c r="BD1033" s="62"/>
      <c r="BE1033" s="62"/>
      <c r="BF1033" s="62"/>
      <c r="BG1033" s="62"/>
      <c r="BH1033" s="62"/>
      <c r="BI1033" s="62"/>
      <c r="BJ1033" s="62"/>
      <c r="BK1033" s="62"/>
      <c r="BL1033" s="62"/>
      <c r="BM1033" s="62"/>
      <c r="BN1033" s="62"/>
      <c r="BO1033" s="62"/>
    </row>
    <row r="1034" spans="1:67" ht="144" hidden="1" x14ac:dyDescent="0.2">
      <c r="A1034" s="408" t="s">
        <v>3326</v>
      </c>
      <c r="B1034" s="62"/>
      <c r="C1034" s="376" t="s">
        <v>3346</v>
      </c>
      <c r="D1034" s="408" t="s">
        <v>92</v>
      </c>
      <c r="E1034" s="18" t="s">
        <v>270</v>
      </c>
      <c r="F1034" s="62">
        <v>1</v>
      </c>
      <c r="G1034" s="62">
        <v>1</v>
      </c>
      <c r="H1034" s="62">
        <v>1</v>
      </c>
      <c r="I1034" s="62"/>
      <c r="J1034" s="452" t="s">
        <v>3327</v>
      </c>
      <c r="K1034" s="62"/>
      <c r="L1034" s="421" t="s">
        <v>3329</v>
      </c>
      <c r="M1034" s="408" t="s">
        <v>3607</v>
      </c>
      <c r="N1034" s="62">
        <v>2015</v>
      </c>
      <c r="O1034" s="503">
        <v>42268</v>
      </c>
      <c r="P1034" s="408" t="s">
        <v>75</v>
      </c>
      <c r="Q1034" s="408" t="s">
        <v>75</v>
      </c>
      <c r="R1034" s="408" t="s">
        <v>75</v>
      </c>
      <c r="S1034" s="408" t="s">
        <v>75</v>
      </c>
      <c r="T1034" s="408" t="s">
        <v>75</v>
      </c>
      <c r="U1034" s="408" t="s">
        <v>75</v>
      </c>
      <c r="V1034" s="62">
        <v>1</v>
      </c>
      <c r="W1034" s="19">
        <f t="shared" si="309"/>
        <v>0</v>
      </c>
      <c r="X1034" s="19">
        <f t="shared" si="310"/>
        <v>0</v>
      </c>
      <c r="Y1034" s="19">
        <f t="shared" si="311"/>
        <v>0</v>
      </c>
      <c r="Z1034" s="62">
        <v>-1</v>
      </c>
      <c r="AA1034" s="62">
        <v>-2</v>
      </c>
      <c r="AB1034" s="62">
        <v>0</v>
      </c>
      <c r="AC1034" s="62">
        <v>0</v>
      </c>
      <c r="AD1034" s="62">
        <v>0</v>
      </c>
      <c r="AE1034" s="62">
        <v>1</v>
      </c>
      <c r="AF1034" s="429">
        <v>0</v>
      </c>
      <c r="AG1034" s="19">
        <v>0</v>
      </c>
      <c r="AH1034" s="429">
        <v>0</v>
      </c>
      <c r="AI1034" s="19">
        <v>0</v>
      </c>
      <c r="AJ1034" s="18" t="s">
        <v>97</v>
      </c>
      <c r="AK1034" s="18" t="s">
        <v>96</v>
      </c>
      <c r="AL1034" s="432" t="s">
        <v>3328</v>
      </c>
      <c r="AM1034" s="62">
        <v>3</v>
      </c>
      <c r="AN1034" s="62">
        <v>1</v>
      </c>
      <c r="AO1034" s="62">
        <v>1</v>
      </c>
      <c r="AP1034" s="62">
        <v>1</v>
      </c>
      <c r="AQ1034" s="62">
        <v>1</v>
      </c>
      <c r="AR1034" s="62">
        <v>1</v>
      </c>
      <c r="AS1034" s="62">
        <v>0</v>
      </c>
      <c r="AT1034" s="62">
        <v>-1</v>
      </c>
      <c r="AU1034" s="62">
        <v>-1</v>
      </c>
      <c r="AV1034" s="62">
        <v>0</v>
      </c>
      <c r="AW1034" s="62">
        <v>0</v>
      </c>
      <c r="AX1034" s="62">
        <v>0</v>
      </c>
      <c r="AY1034" s="62">
        <v>0</v>
      </c>
      <c r="AZ1034" s="62">
        <v>0</v>
      </c>
      <c r="BA1034" s="62">
        <v>0</v>
      </c>
      <c r="BB1034" s="62">
        <v>0</v>
      </c>
      <c r="BC1034" s="62">
        <v>0</v>
      </c>
      <c r="BD1034" s="62"/>
      <c r="BE1034" s="62"/>
      <c r="BF1034" s="62"/>
      <c r="BG1034" s="62"/>
      <c r="BH1034" s="62"/>
      <c r="BI1034" s="62"/>
      <c r="BJ1034" s="62"/>
      <c r="BK1034" s="62"/>
      <c r="BL1034" s="62"/>
      <c r="BM1034" s="62"/>
      <c r="BN1034" s="62"/>
      <c r="BO1034" s="62"/>
    </row>
    <row r="1035" spans="1:67" ht="144" hidden="1" x14ac:dyDescent="0.2">
      <c r="A1035" s="408" t="s">
        <v>3326</v>
      </c>
      <c r="B1035" s="62"/>
      <c r="C1035" s="376" t="s">
        <v>3347</v>
      </c>
      <c r="D1035" s="408" t="s">
        <v>92</v>
      </c>
      <c r="E1035" s="18" t="s">
        <v>270</v>
      </c>
      <c r="F1035" s="62">
        <v>1</v>
      </c>
      <c r="G1035" s="62">
        <v>1</v>
      </c>
      <c r="H1035" s="62">
        <v>1</v>
      </c>
      <c r="I1035" s="62"/>
      <c r="J1035" s="452" t="s">
        <v>3327</v>
      </c>
      <c r="K1035" s="62"/>
      <c r="L1035" s="421" t="s">
        <v>3329</v>
      </c>
      <c r="M1035" s="408" t="s">
        <v>3607</v>
      </c>
      <c r="N1035" s="62">
        <v>2015</v>
      </c>
      <c r="O1035" s="503">
        <v>42268</v>
      </c>
      <c r="P1035" s="408" t="s">
        <v>75</v>
      </c>
      <c r="Q1035" s="408" t="s">
        <v>75</v>
      </c>
      <c r="R1035" s="408" t="s">
        <v>75</v>
      </c>
      <c r="S1035" s="408" t="s">
        <v>75</v>
      </c>
      <c r="T1035" s="408" t="s">
        <v>75</v>
      </c>
      <c r="U1035" s="408" t="s">
        <v>75</v>
      </c>
      <c r="V1035" s="62">
        <v>1</v>
      </c>
      <c r="W1035" s="19">
        <f t="shared" si="309"/>
        <v>0</v>
      </c>
      <c r="X1035" s="19">
        <f t="shared" si="310"/>
        <v>0</v>
      </c>
      <c r="Y1035" s="19">
        <f t="shared" si="311"/>
        <v>0</v>
      </c>
      <c r="Z1035" s="62">
        <v>-1</v>
      </c>
      <c r="AA1035" s="62">
        <v>-2</v>
      </c>
      <c r="AB1035" s="62">
        <v>0</v>
      </c>
      <c r="AC1035" s="62">
        <v>0</v>
      </c>
      <c r="AD1035" s="62">
        <v>0</v>
      </c>
      <c r="AE1035" s="62">
        <v>1</v>
      </c>
      <c r="AF1035" s="429">
        <v>0</v>
      </c>
      <c r="AG1035" s="19">
        <v>0</v>
      </c>
      <c r="AH1035" s="429">
        <v>0</v>
      </c>
      <c r="AI1035" s="19">
        <v>0</v>
      </c>
      <c r="AJ1035" s="18" t="s">
        <v>97</v>
      </c>
      <c r="AK1035" s="18" t="s">
        <v>96</v>
      </c>
      <c r="AL1035" s="432" t="s">
        <v>3328</v>
      </c>
      <c r="AM1035" s="62">
        <v>3</v>
      </c>
      <c r="AN1035" s="62">
        <v>1</v>
      </c>
      <c r="AO1035" s="62">
        <v>1</v>
      </c>
      <c r="AP1035" s="62">
        <v>1</v>
      </c>
      <c r="AQ1035" s="62">
        <v>1</v>
      </c>
      <c r="AR1035" s="62">
        <v>1</v>
      </c>
      <c r="AS1035" s="62">
        <v>0</v>
      </c>
      <c r="AT1035" s="62">
        <v>-1</v>
      </c>
      <c r="AU1035" s="62">
        <v>-1</v>
      </c>
      <c r="AV1035" s="62">
        <v>0</v>
      </c>
      <c r="AW1035" s="62">
        <v>0</v>
      </c>
      <c r="AX1035" s="62">
        <v>0</v>
      </c>
      <c r="AY1035" s="62">
        <v>0</v>
      </c>
      <c r="AZ1035" s="62">
        <v>0</v>
      </c>
      <c r="BA1035" s="62">
        <v>0</v>
      </c>
      <c r="BB1035" s="62">
        <v>0</v>
      </c>
      <c r="BC1035" s="62">
        <v>0</v>
      </c>
      <c r="BD1035" s="62"/>
      <c r="BE1035" s="62"/>
      <c r="BF1035" s="62"/>
      <c r="BG1035" s="62"/>
      <c r="BH1035" s="62"/>
      <c r="BI1035" s="62"/>
      <c r="BJ1035" s="62"/>
      <c r="BK1035" s="62"/>
      <c r="BL1035" s="62"/>
      <c r="BM1035" s="62"/>
      <c r="BN1035" s="62"/>
      <c r="BO1035" s="62"/>
    </row>
    <row r="1036" spans="1:67" ht="144" hidden="1" x14ac:dyDescent="0.2">
      <c r="A1036" s="408" t="s">
        <v>3326</v>
      </c>
      <c r="B1036" s="62"/>
      <c r="C1036" s="376" t="s">
        <v>3348</v>
      </c>
      <c r="D1036" s="408" t="s">
        <v>92</v>
      </c>
      <c r="E1036" s="18" t="s">
        <v>270</v>
      </c>
      <c r="F1036" s="62">
        <v>1</v>
      </c>
      <c r="G1036" s="62">
        <v>1</v>
      </c>
      <c r="H1036" s="62">
        <v>1</v>
      </c>
      <c r="I1036" s="62"/>
      <c r="J1036" s="452" t="s">
        <v>3327</v>
      </c>
      <c r="K1036" s="62"/>
      <c r="L1036" s="421" t="s">
        <v>3329</v>
      </c>
      <c r="M1036" s="408" t="s">
        <v>3607</v>
      </c>
      <c r="N1036" s="62">
        <v>2015</v>
      </c>
      <c r="O1036" s="503">
        <v>42268</v>
      </c>
      <c r="P1036" s="408" t="s">
        <v>75</v>
      </c>
      <c r="Q1036" s="408" t="s">
        <v>75</v>
      </c>
      <c r="R1036" s="408" t="s">
        <v>75</v>
      </c>
      <c r="S1036" s="408" t="s">
        <v>75</v>
      </c>
      <c r="T1036" s="408" t="s">
        <v>75</v>
      </c>
      <c r="U1036" s="408" t="s">
        <v>75</v>
      </c>
      <c r="V1036" s="62">
        <v>1</v>
      </c>
      <c r="W1036" s="19">
        <f t="shared" si="309"/>
        <v>0</v>
      </c>
      <c r="X1036" s="19">
        <f t="shared" si="310"/>
        <v>0</v>
      </c>
      <c r="Y1036" s="19">
        <f t="shared" si="311"/>
        <v>0</v>
      </c>
      <c r="Z1036" s="62">
        <v>-1</v>
      </c>
      <c r="AA1036" s="62">
        <v>-2</v>
      </c>
      <c r="AB1036" s="62">
        <v>0</v>
      </c>
      <c r="AC1036" s="62">
        <v>0</v>
      </c>
      <c r="AD1036" s="62">
        <v>0</v>
      </c>
      <c r="AE1036" s="62">
        <v>1</v>
      </c>
      <c r="AF1036" s="429">
        <v>0</v>
      </c>
      <c r="AG1036" s="19">
        <v>0</v>
      </c>
      <c r="AH1036" s="429">
        <v>0</v>
      </c>
      <c r="AI1036" s="19">
        <v>0</v>
      </c>
      <c r="AJ1036" s="18" t="s">
        <v>97</v>
      </c>
      <c r="AK1036" s="18" t="s">
        <v>96</v>
      </c>
      <c r="AL1036" s="432" t="s">
        <v>3328</v>
      </c>
      <c r="AM1036" s="62">
        <v>3</v>
      </c>
      <c r="AN1036" s="62">
        <v>1</v>
      </c>
      <c r="AO1036" s="62">
        <v>1</v>
      </c>
      <c r="AP1036" s="62">
        <v>1</v>
      </c>
      <c r="AQ1036" s="62">
        <v>1</v>
      </c>
      <c r="AR1036" s="62">
        <v>1</v>
      </c>
      <c r="AS1036" s="62">
        <v>0</v>
      </c>
      <c r="AT1036" s="62">
        <v>-1</v>
      </c>
      <c r="AU1036" s="62">
        <v>-1</v>
      </c>
      <c r="AV1036" s="62">
        <v>0</v>
      </c>
      <c r="AW1036" s="62">
        <v>0</v>
      </c>
      <c r="AX1036" s="62">
        <v>0</v>
      </c>
      <c r="AY1036" s="62">
        <v>0</v>
      </c>
      <c r="AZ1036" s="62">
        <v>0</v>
      </c>
      <c r="BA1036" s="62">
        <v>0</v>
      </c>
      <c r="BB1036" s="62">
        <v>0</v>
      </c>
      <c r="BC1036" s="62">
        <v>0</v>
      </c>
      <c r="BD1036" s="62"/>
      <c r="BE1036" s="62"/>
      <c r="BF1036" s="62"/>
      <c r="BG1036" s="62"/>
      <c r="BH1036" s="62"/>
      <c r="BI1036" s="62"/>
      <c r="BJ1036" s="62"/>
      <c r="BK1036" s="62"/>
      <c r="BL1036" s="62"/>
      <c r="BM1036" s="62"/>
      <c r="BN1036" s="62"/>
      <c r="BO1036" s="62"/>
    </row>
    <row r="1037" spans="1:67" ht="144" hidden="1" x14ac:dyDescent="0.2">
      <c r="A1037" s="408" t="s">
        <v>3326</v>
      </c>
      <c r="B1037" s="62"/>
      <c r="C1037" s="376" t="s">
        <v>3331</v>
      </c>
      <c r="D1037" s="408" t="s">
        <v>92</v>
      </c>
      <c r="E1037" s="18" t="s">
        <v>270</v>
      </c>
      <c r="F1037" s="62">
        <v>1</v>
      </c>
      <c r="G1037" s="62">
        <v>1</v>
      </c>
      <c r="H1037" s="62">
        <v>1</v>
      </c>
      <c r="I1037" s="62"/>
      <c r="J1037" s="452" t="s">
        <v>3327</v>
      </c>
      <c r="K1037" s="62"/>
      <c r="L1037" s="421" t="s">
        <v>3329</v>
      </c>
      <c r="M1037" s="408" t="s">
        <v>3607</v>
      </c>
      <c r="N1037" s="62">
        <v>2015</v>
      </c>
      <c r="O1037" s="503">
        <v>42268</v>
      </c>
      <c r="P1037" s="408" t="s">
        <v>75</v>
      </c>
      <c r="Q1037" s="408" t="s">
        <v>75</v>
      </c>
      <c r="R1037" s="408" t="s">
        <v>75</v>
      </c>
      <c r="S1037" s="408" t="s">
        <v>75</v>
      </c>
      <c r="T1037" s="408" t="s">
        <v>75</v>
      </c>
      <c r="U1037" s="408" t="s">
        <v>75</v>
      </c>
      <c r="V1037" s="62">
        <v>1</v>
      </c>
      <c r="W1037" s="19">
        <f t="shared" si="309"/>
        <v>0</v>
      </c>
      <c r="X1037" s="19">
        <f t="shared" si="310"/>
        <v>0</v>
      </c>
      <c r="Y1037" s="19">
        <f t="shared" si="311"/>
        <v>0</v>
      </c>
      <c r="Z1037" s="62">
        <v>-1</v>
      </c>
      <c r="AA1037" s="62">
        <v>-2</v>
      </c>
      <c r="AB1037" s="62">
        <v>0</v>
      </c>
      <c r="AC1037" s="62">
        <v>0</v>
      </c>
      <c r="AD1037" s="62">
        <v>0</v>
      </c>
      <c r="AE1037" s="62">
        <v>1</v>
      </c>
      <c r="AF1037" s="429">
        <v>0</v>
      </c>
      <c r="AG1037" s="19">
        <v>0</v>
      </c>
      <c r="AH1037" s="429">
        <v>0</v>
      </c>
      <c r="AI1037" s="19">
        <v>0</v>
      </c>
      <c r="AJ1037" s="18" t="s">
        <v>97</v>
      </c>
      <c r="AK1037" s="18" t="s">
        <v>96</v>
      </c>
      <c r="AL1037" s="432" t="s">
        <v>3328</v>
      </c>
      <c r="AM1037" s="62">
        <v>3</v>
      </c>
      <c r="AN1037" s="62">
        <v>1</v>
      </c>
      <c r="AO1037" s="62">
        <v>1</v>
      </c>
      <c r="AP1037" s="62">
        <v>1</v>
      </c>
      <c r="AQ1037" s="62">
        <v>1</v>
      </c>
      <c r="AR1037" s="62">
        <v>1</v>
      </c>
      <c r="AS1037" s="62">
        <v>0</v>
      </c>
      <c r="AT1037" s="62">
        <v>-1</v>
      </c>
      <c r="AU1037" s="62">
        <v>-1</v>
      </c>
      <c r="AV1037" s="62">
        <v>0</v>
      </c>
      <c r="AW1037" s="62">
        <v>0</v>
      </c>
      <c r="AX1037" s="62">
        <v>0</v>
      </c>
      <c r="AY1037" s="62">
        <v>0</v>
      </c>
      <c r="AZ1037" s="62">
        <v>0</v>
      </c>
      <c r="BA1037" s="62">
        <v>0</v>
      </c>
      <c r="BB1037" s="62">
        <v>0</v>
      </c>
      <c r="BC1037" s="62">
        <v>0</v>
      </c>
      <c r="BD1037" s="62"/>
      <c r="BE1037" s="62"/>
      <c r="BF1037" s="62"/>
      <c r="BG1037" s="62"/>
      <c r="BH1037" s="62"/>
      <c r="BI1037" s="62"/>
      <c r="BJ1037" s="62"/>
      <c r="BK1037" s="62"/>
      <c r="BL1037" s="62"/>
      <c r="BM1037" s="62"/>
      <c r="BN1037" s="62"/>
      <c r="BO1037" s="62"/>
    </row>
    <row r="1038" spans="1:67" ht="144" hidden="1" x14ac:dyDescent="0.2">
      <c r="A1038" s="408" t="s">
        <v>3326</v>
      </c>
      <c r="B1038" s="62"/>
      <c r="C1038" s="376" t="s">
        <v>3349</v>
      </c>
      <c r="D1038" s="408" t="s">
        <v>92</v>
      </c>
      <c r="E1038" s="18" t="s">
        <v>270</v>
      </c>
      <c r="F1038" s="62">
        <v>1</v>
      </c>
      <c r="G1038" s="62">
        <v>1</v>
      </c>
      <c r="H1038" s="62">
        <v>1</v>
      </c>
      <c r="I1038" s="62"/>
      <c r="J1038" s="452" t="s">
        <v>3327</v>
      </c>
      <c r="K1038" s="62"/>
      <c r="L1038" s="421" t="s">
        <v>3329</v>
      </c>
      <c r="M1038" s="408" t="s">
        <v>3607</v>
      </c>
      <c r="N1038" s="62">
        <v>2015</v>
      </c>
      <c r="O1038" s="503">
        <v>42268</v>
      </c>
      <c r="P1038" s="408" t="s">
        <v>75</v>
      </c>
      <c r="Q1038" s="408" t="s">
        <v>75</v>
      </c>
      <c r="R1038" s="408" t="s">
        <v>75</v>
      </c>
      <c r="S1038" s="408" t="s">
        <v>75</v>
      </c>
      <c r="T1038" s="408" t="s">
        <v>75</v>
      </c>
      <c r="U1038" s="408" t="s">
        <v>75</v>
      </c>
      <c r="V1038" s="62">
        <v>1</v>
      </c>
      <c r="W1038" s="19">
        <f t="shared" si="309"/>
        <v>0</v>
      </c>
      <c r="X1038" s="19">
        <f t="shared" si="310"/>
        <v>0</v>
      </c>
      <c r="Y1038" s="19">
        <f t="shared" si="311"/>
        <v>0</v>
      </c>
      <c r="Z1038" s="62">
        <v>-1</v>
      </c>
      <c r="AA1038" s="62">
        <v>-2</v>
      </c>
      <c r="AB1038" s="62">
        <v>0</v>
      </c>
      <c r="AC1038" s="62">
        <v>0</v>
      </c>
      <c r="AD1038" s="62">
        <v>0</v>
      </c>
      <c r="AE1038" s="62">
        <v>1</v>
      </c>
      <c r="AF1038" s="429">
        <v>0</v>
      </c>
      <c r="AG1038" s="19">
        <v>0</v>
      </c>
      <c r="AH1038" s="429">
        <v>0</v>
      </c>
      <c r="AI1038" s="19">
        <v>0</v>
      </c>
      <c r="AJ1038" s="18" t="s">
        <v>97</v>
      </c>
      <c r="AK1038" s="18" t="s">
        <v>96</v>
      </c>
      <c r="AL1038" s="432" t="s">
        <v>3328</v>
      </c>
      <c r="AM1038" s="62">
        <v>3</v>
      </c>
      <c r="AN1038" s="62">
        <v>1</v>
      </c>
      <c r="AO1038" s="62">
        <v>1</v>
      </c>
      <c r="AP1038" s="62">
        <v>1</v>
      </c>
      <c r="AQ1038" s="62">
        <v>1</v>
      </c>
      <c r="AR1038" s="62">
        <v>1</v>
      </c>
      <c r="AS1038" s="62">
        <v>0</v>
      </c>
      <c r="AT1038" s="62">
        <v>-1</v>
      </c>
      <c r="AU1038" s="62">
        <v>-1</v>
      </c>
      <c r="AV1038" s="62">
        <v>0</v>
      </c>
      <c r="AW1038" s="62">
        <v>0</v>
      </c>
      <c r="AX1038" s="62">
        <v>0</v>
      </c>
      <c r="AY1038" s="62">
        <v>0</v>
      </c>
      <c r="AZ1038" s="62">
        <v>0</v>
      </c>
      <c r="BA1038" s="62">
        <v>0</v>
      </c>
      <c r="BB1038" s="62">
        <v>0</v>
      </c>
      <c r="BC1038" s="62">
        <v>0</v>
      </c>
      <c r="BD1038" s="62"/>
      <c r="BE1038" s="62"/>
      <c r="BF1038" s="62"/>
      <c r="BG1038" s="62"/>
      <c r="BH1038" s="62"/>
      <c r="BI1038" s="62"/>
      <c r="BJ1038" s="62"/>
      <c r="BK1038" s="62"/>
      <c r="BL1038" s="62"/>
      <c r="BM1038" s="62"/>
      <c r="BN1038" s="62"/>
      <c r="BO1038" s="62"/>
    </row>
    <row r="1039" spans="1:67" ht="144" hidden="1" x14ac:dyDescent="0.2">
      <c r="A1039" s="408" t="s">
        <v>3326</v>
      </c>
      <c r="B1039" s="62"/>
      <c r="C1039" s="376" t="s">
        <v>3350</v>
      </c>
      <c r="D1039" s="408" t="s">
        <v>92</v>
      </c>
      <c r="E1039" s="18" t="s">
        <v>270</v>
      </c>
      <c r="F1039" s="62">
        <v>1</v>
      </c>
      <c r="G1039" s="62">
        <v>1</v>
      </c>
      <c r="H1039" s="62">
        <v>1</v>
      </c>
      <c r="I1039" s="62"/>
      <c r="J1039" s="452" t="s">
        <v>3327</v>
      </c>
      <c r="K1039" s="62"/>
      <c r="L1039" s="421" t="s">
        <v>3329</v>
      </c>
      <c r="M1039" s="408" t="s">
        <v>3607</v>
      </c>
      <c r="N1039" s="62">
        <v>2015</v>
      </c>
      <c r="O1039" s="503">
        <v>42268</v>
      </c>
      <c r="P1039" s="408" t="s">
        <v>75</v>
      </c>
      <c r="Q1039" s="408" t="s">
        <v>75</v>
      </c>
      <c r="R1039" s="408" t="s">
        <v>75</v>
      </c>
      <c r="S1039" s="408" t="s">
        <v>75</v>
      </c>
      <c r="T1039" s="408" t="s">
        <v>75</v>
      </c>
      <c r="U1039" s="408" t="s">
        <v>75</v>
      </c>
      <c r="V1039" s="62">
        <v>1</v>
      </c>
      <c r="W1039" s="19">
        <f t="shared" si="309"/>
        <v>0</v>
      </c>
      <c r="X1039" s="19">
        <f t="shared" si="310"/>
        <v>0</v>
      </c>
      <c r="Y1039" s="19">
        <f t="shared" si="311"/>
        <v>0</v>
      </c>
      <c r="Z1039" s="62">
        <v>-1</v>
      </c>
      <c r="AA1039" s="62">
        <v>-2</v>
      </c>
      <c r="AB1039" s="62">
        <v>0</v>
      </c>
      <c r="AC1039" s="62">
        <v>0</v>
      </c>
      <c r="AD1039" s="62">
        <v>0</v>
      </c>
      <c r="AE1039" s="62">
        <v>1</v>
      </c>
      <c r="AF1039" s="429">
        <v>0</v>
      </c>
      <c r="AG1039" s="19">
        <v>0</v>
      </c>
      <c r="AH1039" s="429">
        <v>0</v>
      </c>
      <c r="AI1039" s="19">
        <v>0</v>
      </c>
      <c r="AJ1039" s="18" t="s">
        <v>97</v>
      </c>
      <c r="AK1039" s="18" t="s">
        <v>96</v>
      </c>
      <c r="AL1039" s="432" t="s">
        <v>3328</v>
      </c>
      <c r="AM1039" s="62">
        <v>3</v>
      </c>
      <c r="AN1039" s="62">
        <v>1</v>
      </c>
      <c r="AO1039" s="62">
        <v>1</v>
      </c>
      <c r="AP1039" s="62">
        <v>1</v>
      </c>
      <c r="AQ1039" s="62">
        <v>1</v>
      </c>
      <c r="AR1039" s="62">
        <v>1</v>
      </c>
      <c r="AS1039" s="62">
        <v>0</v>
      </c>
      <c r="AT1039" s="62">
        <v>-1</v>
      </c>
      <c r="AU1039" s="62">
        <v>-1</v>
      </c>
      <c r="AV1039" s="62">
        <v>0</v>
      </c>
      <c r="AW1039" s="62">
        <v>0</v>
      </c>
      <c r="AX1039" s="62">
        <v>0</v>
      </c>
      <c r="AY1039" s="62">
        <v>0</v>
      </c>
      <c r="AZ1039" s="62">
        <v>0</v>
      </c>
      <c r="BA1039" s="62">
        <v>0</v>
      </c>
      <c r="BB1039" s="62">
        <v>0</v>
      </c>
      <c r="BC1039" s="62">
        <v>0</v>
      </c>
      <c r="BD1039" s="62"/>
      <c r="BE1039" s="62"/>
      <c r="BF1039" s="62"/>
      <c r="BG1039" s="62"/>
      <c r="BH1039" s="62"/>
      <c r="BI1039" s="62"/>
      <c r="BJ1039" s="62"/>
      <c r="BK1039" s="62"/>
      <c r="BL1039" s="62"/>
      <c r="BM1039" s="62"/>
      <c r="BN1039" s="62"/>
      <c r="BO1039" s="62"/>
    </row>
    <row r="1040" spans="1:67" ht="144" hidden="1" x14ac:dyDescent="0.2">
      <c r="A1040" s="408" t="s">
        <v>3326</v>
      </c>
      <c r="B1040" s="62"/>
      <c r="C1040" s="376" t="s">
        <v>3351</v>
      </c>
      <c r="D1040" s="408" t="s">
        <v>92</v>
      </c>
      <c r="E1040" s="18" t="s">
        <v>270</v>
      </c>
      <c r="F1040" s="62">
        <v>1</v>
      </c>
      <c r="G1040" s="62">
        <v>1</v>
      </c>
      <c r="H1040" s="62">
        <v>1</v>
      </c>
      <c r="I1040" s="62"/>
      <c r="J1040" s="452" t="s">
        <v>3327</v>
      </c>
      <c r="K1040" s="62"/>
      <c r="L1040" s="421" t="s">
        <v>3329</v>
      </c>
      <c r="M1040" s="408" t="s">
        <v>3607</v>
      </c>
      <c r="N1040" s="62">
        <v>2015</v>
      </c>
      <c r="O1040" s="503">
        <v>42268</v>
      </c>
      <c r="P1040" s="408" t="s">
        <v>75</v>
      </c>
      <c r="Q1040" s="408" t="s">
        <v>75</v>
      </c>
      <c r="R1040" s="408" t="s">
        <v>75</v>
      </c>
      <c r="S1040" s="408" t="s">
        <v>75</v>
      </c>
      <c r="T1040" s="408" t="s">
        <v>75</v>
      </c>
      <c r="U1040" s="408" t="s">
        <v>75</v>
      </c>
      <c r="V1040" s="62">
        <v>1</v>
      </c>
      <c r="W1040" s="19">
        <f t="shared" si="309"/>
        <v>0</v>
      </c>
      <c r="X1040" s="19">
        <f t="shared" si="310"/>
        <v>0</v>
      </c>
      <c r="Y1040" s="19">
        <f t="shared" si="311"/>
        <v>0</v>
      </c>
      <c r="Z1040" s="62">
        <v>-1</v>
      </c>
      <c r="AA1040" s="62">
        <v>-2</v>
      </c>
      <c r="AB1040" s="62">
        <v>0</v>
      </c>
      <c r="AC1040" s="62">
        <v>0</v>
      </c>
      <c r="AD1040" s="62">
        <v>0</v>
      </c>
      <c r="AE1040" s="62">
        <v>1</v>
      </c>
      <c r="AF1040" s="429">
        <v>0</v>
      </c>
      <c r="AG1040" s="19">
        <v>0</v>
      </c>
      <c r="AH1040" s="429">
        <v>0</v>
      </c>
      <c r="AI1040" s="19">
        <v>0</v>
      </c>
      <c r="AJ1040" s="18" t="s">
        <v>97</v>
      </c>
      <c r="AK1040" s="18" t="s">
        <v>96</v>
      </c>
      <c r="AL1040" s="432" t="s">
        <v>3328</v>
      </c>
      <c r="AM1040" s="62">
        <v>3</v>
      </c>
      <c r="AN1040" s="62">
        <v>1</v>
      </c>
      <c r="AO1040" s="62">
        <v>1</v>
      </c>
      <c r="AP1040" s="62">
        <v>1</v>
      </c>
      <c r="AQ1040" s="62">
        <v>1</v>
      </c>
      <c r="AR1040" s="62">
        <v>1</v>
      </c>
      <c r="AS1040" s="62">
        <v>0</v>
      </c>
      <c r="AT1040" s="62">
        <v>-1</v>
      </c>
      <c r="AU1040" s="62">
        <v>-1</v>
      </c>
      <c r="AV1040" s="62">
        <v>0</v>
      </c>
      <c r="AW1040" s="62">
        <v>0</v>
      </c>
      <c r="AX1040" s="62">
        <v>0</v>
      </c>
      <c r="AY1040" s="62">
        <v>0</v>
      </c>
      <c r="AZ1040" s="62">
        <v>0</v>
      </c>
      <c r="BA1040" s="62">
        <v>0</v>
      </c>
      <c r="BB1040" s="62">
        <v>0</v>
      </c>
      <c r="BC1040" s="62">
        <v>0</v>
      </c>
      <c r="BD1040" s="62"/>
      <c r="BE1040" s="62"/>
      <c r="BF1040" s="62"/>
      <c r="BG1040" s="62"/>
      <c r="BH1040" s="62"/>
      <c r="BI1040" s="62"/>
      <c r="BJ1040" s="62"/>
      <c r="BK1040" s="62"/>
      <c r="BL1040" s="62"/>
      <c r="BM1040" s="62"/>
      <c r="BN1040" s="62"/>
      <c r="BO1040" s="62"/>
    </row>
    <row r="1041" spans="1:67" ht="144" hidden="1" x14ac:dyDescent="0.2">
      <c r="A1041" s="408" t="s">
        <v>3326</v>
      </c>
      <c r="B1041" s="62"/>
      <c r="C1041" s="376" t="s">
        <v>3352</v>
      </c>
      <c r="D1041" s="408" t="s">
        <v>92</v>
      </c>
      <c r="E1041" s="18" t="s">
        <v>270</v>
      </c>
      <c r="F1041" s="62">
        <v>1</v>
      </c>
      <c r="G1041" s="62">
        <v>1</v>
      </c>
      <c r="H1041" s="62">
        <v>1</v>
      </c>
      <c r="I1041" s="62"/>
      <c r="J1041" s="452" t="s">
        <v>3327</v>
      </c>
      <c r="K1041" s="62"/>
      <c r="L1041" s="421" t="s">
        <v>3329</v>
      </c>
      <c r="M1041" s="408" t="s">
        <v>3607</v>
      </c>
      <c r="N1041" s="62">
        <v>2015</v>
      </c>
      <c r="O1041" s="503">
        <v>42268</v>
      </c>
      <c r="P1041" s="408" t="s">
        <v>75</v>
      </c>
      <c r="Q1041" s="408" t="s">
        <v>75</v>
      </c>
      <c r="R1041" s="408" t="s">
        <v>75</v>
      </c>
      <c r="S1041" s="408" t="s">
        <v>75</v>
      </c>
      <c r="T1041" s="408" t="s">
        <v>75</v>
      </c>
      <c r="U1041" s="408" t="s">
        <v>75</v>
      </c>
      <c r="V1041" s="62">
        <v>1</v>
      </c>
      <c r="W1041" s="19">
        <f t="shared" si="309"/>
        <v>0</v>
      </c>
      <c r="X1041" s="19">
        <f t="shared" si="310"/>
        <v>0</v>
      </c>
      <c r="Y1041" s="19">
        <f t="shared" si="311"/>
        <v>0</v>
      </c>
      <c r="Z1041" s="62">
        <v>-1</v>
      </c>
      <c r="AA1041" s="62">
        <v>-2</v>
      </c>
      <c r="AB1041" s="62">
        <v>0</v>
      </c>
      <c r="AC1041" s="62">
        <v>0</v>
      </c>
      <c r="AD1041" s="62">
        <v>0</v>
      </c>
      <c r="AE1041" s="62">
        <v>1</v>
      </c>
      <c r="AF1041" s="429">
        <v>0</v>
      </c>
      <c r="AG1041" s="19">
        <v>0</v>
      </c>
      <c r="AH1041" s="429">
        <v>0</v>
      </c>
      <c r="AI1041" s="19">
        <v>0</v>
      </c>
      <c r="AJ1041" s="18" t="s">
        <v>97</v>
      </c>
      <c r="AK1041" s="18" t="s">
        <v>96</v>
      </c>
      <c r="AL1041" s="432" t="s">
        <v>3328</v>
      </c>
      <c r="AM1041" s="62">
        <v>3</v>
      </c>
      <c r="AN1041" s="62">
        <v>1</v>
      </c>
      <c r="AO1041" s="62">
        <v>1</v>
      </c>
      <c r="AP1041" s="62">
        <v>1</v>
      </c>
      <c r="AQ1041" s="62">
        <v>1</v>
      </c>
      <c r="AR1041" s="62">
        <v>1</v>
      </c>
      <c r="AS1041" s="62">
        <v>0</v>
      </c>
      <c r="AT1041" s="62">
        <v>-1</v>
      </c>
      <c r="AU1041" s="62">
        <v>-1</v>
      </c>
      <c r="AV1041" s="62">
        <v>0</v>
      </c>
      <c r="AW1041" s="62">
        <v>0</v>
      </c>
      <c r="AX1041" s="62">
        <v>0</v>
      </c>
      <c r="AY1041" s="62">
        <v>0</v>
      </c>
      <c r="AZ1041" s="62">
        <v>0</v>
      </c>
      <c r="BA1041" s="62">
        <v>0</v>
      </c>
      <c r="BB1041" s="62">
        <v>0</v>
      </c>
      <c r="BC1041" s="62">
        <v>0</v>
      </c>
      <c r="BD1041" s="62"/>
      <c r="BE1041" s="62"/>
      <c r="BF1041" s="62"/>
      <c r="BG1041" s="62"/>
      <c r="BH1041" s="62"/>
      <c r="BI1041" s="62"/>
      <c r="BJ1041" s="62"/>
      <c r="BK1041" s="62"/>
      <c r="BL1041" s="62"/>
      <c r="BM1041" s="62"/>
      <c r="BN1041" s="62"/>
      <c r="BO1041" s="62"/>
    </row>
    <row r="1042" spans="1:67" ht="144" hidden="1" x14ac:dyDescent="0.2">
      <c r="A1042" s="408" t="s">
        <v>3326</v>
      </c>
      <c r="B1042" s="62"/>
      <c r="C1042" s="376" t="s">
        <v>3353</v>
      </c>
      <c r="D1042" s="408" t="s">
        <v>92</v>
      </c>
      <c r="E1042" s="18" t="s">
        <v>270</v>
      </c>
      <c r="F1042" s="62">
        <v>1</v>
      </c>
      <c r="G1042" s="62">
        <v>1</v>
      </c>
      <c r="H1042" s="62">
        <v>1</v>
      </c>
      <c r="I1042" s="62"/>
      <c r="J1042" s="452" t="s">
        <v>3327</v>
      </c>
      <c r="K1042" s="62"/>
      <c r="L1042" s="421" t="s">
        <v>3329</v>
      </c>
      <c r="M1042" s="408" t="s">
        <v>3607</v>
      </c>
      <c r="N1042" s="62">
        <v>2015</v>
      </c>
      <c r="O1042" s="503">
        <v>42268</v>
      </c>
      <c r="P1042" s="408" t="s">
        <v>75</v>
      </c>
      <c r="Q1042" s="408" t="s">
        <v>75</v>
      </c>
      <c r="R1042" s="408" t="s">
        <v>75</v>
      </c>
      <c r="S1042" s="408" t="s">
        <v>75</v>
      </c>
      <c r="T1042" s="408" t="s">
        <v>75</v>
      </c>
      <c r="U1042" s="408" t="s">
        <v>75</v>
      </c>
      <c r="V1042" s="62">
        <v>1</v>
      </c>
      <c r="W1042" s="19">
        <f t="shared" si="309"/>
        <v>0</v>
      </c>
      <c r="X1042" s="19">
        <f t="shared" si="310"/>
        <v>0</v>
      </c>
      <c r="Y1042" s="19">
        <f t="shared" si="311"/>
        <v>0</v>
      </c>
      <c r="Z1042" s="62">
        <v>-1</v>
      </c>
      <c r="AA1042" s="62">
        <v>-2</v>
      </c>
      <c r="AB1042" s="62">
        <v>0</v>
      </c>
      <c r="AC1042" s="62">
        <v>0</v>
      </c>
      <c r="AD1042" s="62">
        <v>0</v>
      </c>
      <c r="AE1042" s="62">
        <v>1</v>
      </c>
      <c r="AF1042" s="429">
        <v>0</v>
      </c>
      <c r="AG1042" s="19">
        <v>0</v>
      </c>
      <c r="AH1042" s="429">
        <v>0</v>
      </c>
      <c r="AI1042" s="19">
        <v>0</v>
      </c>
      <c r="AJ1042" s="18" t="s">
        <v>97</v>
      </c>
      <c r="AK1042" s="18" t="s">
        <v>96</v>
      </c>
      <c r="AL1042" s="432" t="s">
        <v>3328</v>
      </c>
      <c r="AM1042" s="62">
        <v>3</v>
      </c>
      <c r="AN1042" s="62">
        <v>1</v>
      </c>
      <c r="AO1042" s="62">
        <v>1</v>
      </c>
      <c r="AP1042" s="62">
        <v>1</v>
      </c>
      <c r="AQ1042" s="62">
        <v>1</v>
      </c>
      <c r="AR1042" s="62">
        <v>1</v>
      </c>
      <c r="AS1042" s="62">
        <v>0</v>
      </c>
      <c r="AT1042" s="62">
        <v>-1</v>
      </c>
      <c r="AU1042" s="62">
        <v>-1</v>
      </c>
      <c r="AV1042" s="62">
        <v>0</v>
      </c>
      <c r="AW1042" s="62">
        <v>0</v>
      </c>
      <c r="AX1042" s="62">
        <v>0</v>
      </c>
      <c r="AY1042" s="62">
        <v>0</v>
      </c>
      <c r="AZ1042" s="62">
        <v>0</v>
      </c>
      <c r="BA1042" s="62">
        <v>0</v>
      </c>
      <c r="BB1042" s="62">
        <v>0</v>
      </c>
      <c r="BC1042" s="62">
        <v>0</v>
      </c>
      <c r="BD1042" s="62"/>
      <c r="BE1042" s="62"/>
      <c r="BF1042" s="62"/>
      <c r="BG1042" s="62"/>
      <c r="BH1042" s="62"/>
      <c r="BI1042" s="62"/>
      <c r="BJ1042" s="62"/>
      <c r="BK1042" s="62"/>
      <c r="BL1042" s="62"/>
      <c r="BM1042" s="62"/>
      <c r="BN1042" s="62"/>
      <c r="BO1042" s="62"/>
    </row>
    <row r="1043" spans="1:67" ht="144" hidden="1" x14ac:dyDescent="0.2">
      <c r="A1043" s="408" t="s">
        <v>3326</v>
      </c>
      <c r="B1043" s="62"/>
      <c r="C1043" s="376" t="s">
        <v>3354</v>
      </c>
      <c r="D1043" s="408" t="s">
        <v>92</v>
      </c>
      <c r="E1043" s="18" t="s">
        <v>270</v>
      </c>
      <c r="F1043" s="62">
        <v>1</v>
      </c>
      <c r="G1043" s="62">
        <v>1</v>
      </c>
      <c r="H1043" s="62">
        <v>1</v>
      </c>
      <c r="I1043" s="62"/>
      <c r="J1043" s="452" t="s">
        <v>3327</v>
      </c>
      <c r="K1043" s="62"/>
      <c r="L1043" s="421" t="s">
        <v>3329</v>
      </c>
      <c r="M1043" s="408" t="s">
        <v>3607</v>
      </c>
      <c r="N1043" s="62">
        <v>2015</v>
      </c>
      <c r="O1043" s="503">
        <v>42268</v>
      </c>
      <c r="P1043" s="408" t="s">
        <v>75</v>
      </c>
      <c r="Q1043" s="408" t="s">
        <v>75</v>
      </c>
      <c r="R1043" s="408" t="s">
        <v>75</v>
      </c>
      <c r="S1043" s="408" t="s">
        <v>75</v>
      </c>
      <c r="T1043" s="408" t="s">
        <v>75</v>
      </c>
      <c r="U1043" s="408" t="s">
        <v>75</v>
      </c>
      <c r="V1043" s="62">
        <v>1</v>
      </c>
      <c r="W1043" s="19">
        <f t="shared" si="309"/>
        <v>0</v>
      </c>
      <c r="X1043" s="19">
        <f t="shared" si="310"/>
        <v>0</v>
      </c>
      <c r="Y1043" s="19">
        <f t="shared" si="311"/>
        <v>0</v>
      </c>
      <c r="Z1043" s="62">
        <v>-1</v>
      </c>
      <c r="AA1043" s="62">
        <v>-2</v>
      </c>
      <c r="AB1043" s="62">
        <v>0</v>
      </c>
      <c r="AC1043" s="62">
        <v>0</v>
      </c>
      <c r="AD1043" s="62">
        <v>0</v>
      </c>
      <c r="AE1043" s="62">
        <v>1</v>
      </c>
      <c r="AF1043" s="429">
        <v>0</v>
      </c>
      <c r="AG1043" s="19">
        <v>0</v>
      </c>
      <c r="AH1043" s="429">
        <v>0</v>
      </c>
      <c r="AI1043" s="19">
        <v>0</v>
      </c>
      <c r="AJ1043" s="18" t="s">
        <v>97</v>
      </c>
      <c r="AK1043" s="18" t="s">
        <v>96</v>
      </c>
      <c r="AL1043" s="432" t="s">
        <v>3328</v>
      </c>
      <c r="AM1043" s="62">
        <v>3</v>
      </c>
      <c r="AN1043" s="62">
        <v>1</v>
      </c>
      <c r="AO1043" s="62">
        <v>1</v>
      </c>
      <c r="AP1043" s="62">
        <v>1</v>
      </c>
      <c r="AQ1043" s="62">
        <v>1</v>
      </c>
      <c r="AR1043" s="62">
        <v>1</v>
      </c>
      <c r="AS1043" s="62">
        <v>0</v>
      </c>
      <c r="AT1043" s="62">
        <v>-1</v>
      </c>
      <c r="AU1043" s="62">
        <v>-1</v>
      </c>
      <c r="AV1043" s="62">
        <v>0</v>
      </c>
      <c r="AW1043" s="62">
        <v>0</v>
      </c>
      <c r="AX1043" s="62">
        <v>0</v>
      </c>
      <c r="AY1043" s="62">
        <v>0</v>
      </c>
      <c r="AZ1043" s="62">
        <v>0</v>
      </c>
      <c r="BA1043" s="62">
        <v>0</v>
      </c>
      <c r="BB1043" s="62">
        <v>0</v>
      </c>
      <c r="BC1043" s="62">
        <v>0</v>
      </c>
      <c r="BD1043" s="62"/>
      <c r="BE1043" s="62"/>
      <c r="BF1043" s="62"/>
      <c r="BG1043" s="62"/>
      <c r="BH1043" s="62"/>
      <c r="BI1043" s="62"/>
      <c r="BJ1043" s="62"/>
      <c r="BK1043" s="62"/>
      <c r="BL1043" s="62"/>
      <c r="BM1043" s="62"/>
      <c r="BN1043" s="62"/>
      <c r="BO1043" s="62"/>
    </row>
    <row r="1044" spans="1:67" ht="144" hidden="1" x14ac:dyDescent="0.2">
      <c r="A1044" s="408" t="s">
        <v>3326</v>
      </c>
      <c r="B1044" s="62"/>
      <c r="C1044" s="376" t="s">
        <v>3355</v>
      </c>
      <c r="D1044" s="408" t="s">
        <v>92</v>
      </c>
      <c r="E1044" s="18" t="s">
        <v>270</v>
      </c>
      <c r="F1044" s="62">
        <v>1</v>
      </c>
      <c r="G1044" s="62">
        <v>1</v>
      </c>
      <c r="H1044" s="62">
        <v>1</v>
      </c>
      <c r="I1044" s="62"/>
      <c r="J1044" s="452" t="s">
        <v>3327</v>
      </c>
      <c r="K1044" s="62"/>
      <c r="L1044" s="421" t="s">
        <v>3329</v>
      </c>
      <c r="M1044" s="408" t="s">
        <v>3607</v>
      </c>
      <c r="N1044" s="62">
        <v>2015</v>
      </c>
      <c r="O1044" s="503">
        <v>42268</v>
      </c>
      <c r="P1044" s="408" t="s">
        <v>75</v>
      </c>
      <c r="Q1044" s="408" t="s">
        <v>75</v>
      </c>
      <c r="R1044" s="408" t="s">
        <v>75</v>
      </c>
      <c r="S1044" s="408" t="s">
        <v>75</v>
      </c>
      <c r="T1044" s="408" t="s">
        <v>75</v>
      </c>
      <c r="U1044" s="408" t="s">
        <v>75</v>
      </c>
      <c r="V1044" s="62">
        <v>1</v>
      </c>
      <c r="W1044" s="19">
        <f t="shared" si="309"/>
        <v>0</v>
      </c>
      <c r="X1044" s="19">
        <f t="shared" si="310"/>
        <v>0</v>
      </c>
      <c r="Y1044" s="19">
        <f t="shared" si="311"/>
        <v>0</v>
      </c>
      <c r="Z1044" s="62">
        <v>-1</v>
      </c>
      <c r="AA1044" s="62">
        <v>-2</v>
      </c>
      <c r="AB1044" s="62">
        <v>0</v>
      </c>
      <c r="AC1044" s="62">
        <v>0</v>
      </c>
      <c r="AD1044" s="62">
        <v>0</v>
      </c>
      <c r="AE1044" s="62">
        <v>1</v>
      </c>
      <c r="AF1044" s="429">
        <v>0</v>
      </c>
      <c r="AG1044" s="19">
        <v>0</v>
      </c>
      <c r="AH1044" s="429">
        <v>0</v>
      </c>
      <c r="AI1044" s="19">
        <v>0</v>
      </c>
      <c r="AJ1044" s="18" t="s">
        <v>97</v>
      </c>
      <c r="AK1044" s="18" t="s">
        <v>96</v>
      </c>
      <c r="AL1044" s="432" t="s">
        <v>3328</v>
      </c>
      <c r="AM1044" s="62">
        <v>3</v>
      </c>
      <c r="AN1044" s="62">
        <v>1</v>
      </c>
      <c r="AO1044" s="62">
        <v>1</v>
      </c>
      <c r="AP1044" s="62">
        <v>1</v>
      </c>
      <c r="AQ1044" s="62">
        <v>1</v>
      </c>
      <c r="AR1044" s="62">
        <v>1</v>
      </c>
      <c r="AS1044" s="62">
        <v>0</v>
      </c>
      <c r="AT1044" s="62">
        <v>-1</v>
      </c>
      <c r="AU1044" s="62">
        <v>-1</v>
      </c>
      <c r="AV1044" s="62">
        <v>0</v>
      </c>
      <c r="AW1044" s="62">
        <v>0</v>
      </c>
      <c r="AX1044" s="62">
        <v>0</v>
      </c>
      <c r="AY1044" s="62">
        <v>0</v>
      </c>
      <c r="AZ1044" s="62">
        <v>0</v>
      </c>
      <c r="BA1044" s="62">
        <v>0</v>
      </c>
      <c r="BB1044" s="62">
        <v>0</v>
      </c>
      <c r="BC1044" s="62">
        <v>0</v>
      </c>
      <c r="BD1044" s="62"/>
      <c r="BE1044" s="62"/>
      <c r="BF1044" s="62"/>
      <c r="BG1044" s="62"/>
      <c r="BH1044" s="62"/>
      <c r="BI1044" s="62"/>
      <c r="BJ1044" s="62"/>
      <c r="BK1044" s="62"/>
      <c r="BL1044" s="62"/>
      <c r="BM1044" s="62"/>
      <c r="BN1044" s="62"/>
      <c r="BO1044" s="62"/>
    </row>
    <row r="1045" spans="1:67" ht="144" hidden="1" x14ac:dyDescent="0.2">
      <c r="A1045" s="408" t="s">
        <v>3326</v>
      </c>
      <c r="B1045" s="62"/>
      <c r="C1045" s="376" t="s">
        <v>3356</v>
      </c>
      <c r="D1045" s="408" t="s">
        <v>92</v>
      </c>
      <c r="E1045" s="18" t="s">
        <v>270</v>
      </c>
      <c r="F1045" s="62">
        <v>1</v>
      </c>
      <c r="G1045" s="62">
        <v>1</v>
      </c>
      <c r="H1045" s="62">
        <v>1</v>
      </c>
      <c r="I1045" s="62"/>
      <c r="J1045" s="452" t="s">
        <v>3327</v>
      </c>
      <c r="K1045" s="62"/>
      <c r="L1045" s="421" t="s">
        <v>3329</v>
      </c>
      <c r="M1045" s="408" t="s">
        <v>3607</v>
      </c>
      <c r="N1045" s="62">
        <v>2015</v>
      </c>
      <c r="O1045" s="503">
        <v>42268</v>
      </c>
      <c r="P1045" s="408" t="s">
        <v>75</v>
      </c>
      <c r="Q1045" s="408" t="s">
        <v>75</v>
      </c>
      <c r="R1045" s="408" t="s">
        <v>75</v>
      </c>
      <c r="S1045" s="408" t="s">
        <v>75</v>
      </c>
      <c r="T1045" s="408" t="s">
        <v>75</v>
      </c>
      <c r="U1045" s="408" t="s">
        <v>75</v>
      </c>
      <c r="V1045" s="62">
        <v>1</v>
      </c>
      <c r="W1045" s="19">
        <f t="shared" si="309"/>
        <v>0</v>
      </c>
      <c r="X1045" s="19">
        <f t="shared" si="310"/>
        <v>0</v>
      </c>
      <c r="Y1045" s="19">
        <f t="shared" si="311"/>
        <v>0</v>
      </c>
      <c r="Z1045" s="62">
        <v>-1</v>
      </c>
      <c r="AA1045" s="62">
        <v>-2</v>
      </c>
      <c r="AB1045" s="62">
        <v>0</v>
      </c>
      <c r="AC1045" s="62">
        <v>0</v>
      </c>
      <c r="AD1045" s="62">
        <v>0</v>
      </c>
      <c r="AE1045" s="62">
        <v>1</v>
      </c>
      <c r="AF1045" s="429">
        <v>0</v>
      </c>
      <c r="AG1045" s="19">
        <v>0</v>
      </c>
      <c r="AH1045" s="429">
        <v>0</v>
      </c>
      <c r="AI1045" s="19">
        <v>0</v>
      </c>
      <c r="AJ1045" s="18" t="s">
        <v>97</v>
      </c>
      <c r="AK1045" s="18" t="s">
        <v>96</v>
      </c>
      <c r="AL1045" s="432" t="s">
        <v>3328</v>
      </c>
      <c r="AM1045" s="62">
        <v>3</v>
      </c>
      <c r="AN1045" s="62">
        <v>1</v>
      </c>
      <c r="AO1045" s="62">
        <v>1</v>
      </c>
      <c r="AP1045" s="62">
        <v>1</v>
      </c>
      <c r="AQ1045" s="62">
        <v>1</v>
      </c>
      <c r="AR1045" s="62">
        <v>1</v>
      </c>
      <c r="AS1045" s="62">
        <v>0</v>
      </c>
      <c r="AT1045" s="62">
        <v>-1</v>
      </c>
      <c r="AU1045" s="62">
        <v>-1</v>
      </c>
      <c r="AV1045" s="62">
        <v>0</v>
      </c>
      <c r="AW1045" s="62">
        <v>0</v>
      </c>
      <c r="AX1045" s="62">
        <v>0</v>
      </c>
      <c r="AY1045" s="62">
        <v>0</v>
      </c>
      <c r="AZ1045" s="62">
        <v>0</v>
      </c>
      <c r="BA1045" s="62">
        <v>0</v>
      </c>
      <c r="BB1045" s="62">
        <v>0</v>
      </c>
      <c r="BC1045" s="62">
        <v>0</v>
      </c>
      <c r="BD1045" s="62"/>
      <c r="BE1045" s="62"/>
      <c r="BF1045" s="62"/>
      <c r="BG1045" s="62"/>
      <c r="BH1045" s="62"/>
      <c r="BI1045" s="62"/>
      <c r="BJ1045" s="62"/>
      <c r="BK1045" s="62"/>
      <c r="BL1045" s="62"/>
      <c r="BM1045" s="62"/>
      <c r="BN1045" s="62"/>
      <c r="BO1045" s="62"/>
    </row>
    <row r="1046" spans="1:67" ht="144" hidden="1" x14ac:dyDescent="0.2">
      <c r="A1046" s="408" t="s">
        <v>3326</v>
      </c>
      <c r="B1046" s="62"/>
      <c r="C1046" s="376" t="s">
        <v>3357</v>
      </c>
      <c r="D1046" s="408" t="s">
        <v>92</v>
      </c>
      <c r="E1046" s="18" t="s">
        <v>270</v>
      </c>
      <c r="F1046" s="62">
        <v>1</v>
      </c>
      <c r="G1046" s="62">
        <v>1</v>
      </c>
      <c r="H1046" s="62">
        <v>1</v>
      </c>
      <c r="I1046" s="62"/>
      <c r="J1046" s="452" t="s">
        <v>3327</v>
      </c>
      <c r="K1046" s="62"/>
      <c r="L1046" s="421" t="s">
        <v>3329</v>
      </c>
      <c r="M1046" s="408" t="s">
        <v>3607</v>
      </c>
      <c r="N1046" s="62">
        <v>2015</v>
      </c>
      <c r="O1046" s="503">
        <v>42268</v>
      </c>
      <c r="P1046" s="408" t="s">
        <v>75</v>
      </c>
      <c r="Q1046" s="408" t="s">
        <v>75</v>
      </c>
      <c r="R1046" s="408" t="s">
        <v>75</v>
      </c>
      <c r="S1046" s="408" t="s">
        <v>75</v>
      </c>
      <c r="T1046" s="408" t="s">
        <v>75</v>
      </c>
      <c r="U1046" s="408" t="s">
        <v>75</v>
      </c>
      <c r="V1046" s="62">
        <v>1</v>
      </c>
      <c r="W1046" s="19">
        <f t="shared" si="309"/>
        <v>0</v>
      </c>
      <c r="X1046" s="19">
        <f t="shared" si="310"/>
        <v>0</v>
      </c>
      <c r="Y1046" s="19">
        <f t="shared" si="311"/>
        <v>0</v>
      </c>
      <c r="Z1046" s="62">
        <v>-1</v>
      </c>
      <c r="AA1046" s="62">
        <v>-2</v>
      </c>
      <c r="AB1046" s="62">
        <v>0</v>
      </c>
      <c r="AC1046" s="62">
        <v>0</v>
      </c>
      <c r="AD1046" s="62">
        <v>0</v>
      </c>
      <c r="AE1046" s="62">
        <v>1</v>
      </c>
      <c r="AF1046" s="429">
        <v>0</v>
      </c>
      <c r="AG1046" s="19">
        <v>0</v>
      </c>
      <c r="AH1046" s="429">
        <v>0</v>
      </c>
      <c r="AI1046" s="19">
        <v>0</v>
      </c>
      <c r="AJ1046" s="18" t="s">
        <v>97</v>
      </c>
      <c r="AK1046" s="18" t="s">
        <v>96</v>
      </c>
      <c r="AL1046" s="432" t="s">
        <v>3328</v>
      </c>
      <c r="AM1046" s="62">
        <v>3</v>
      </c>
      <c r="AN1046" s="62">
        <v>1</v>
      </c>
      <c r="AO1046" s="62">
        <v>1</v>
      </c>
      <c r="AP1046" s="62">
        <v>1</v>
      </c>
      <c r="AQ1046" s="62">
        <v>1</v>
      </c>
      <c r="AR1046" s="62">
        <v>1</v>
      </c>
      <c r="AS1046" s="62">
        <v>0</v>
      </c>
      <c r="AT1046" s="62">
        <v>-1</v>
      </c>
      <c r="AU1046" s="62">
        <v>-1</v>
      </c>
      <c r="AV1046" s="62">
        <v>0</v>
      </c>
      <c r="AW1046" s="62">
        <v>0</v>
      </c>
      <c r="AX1046" s="62">
        <v>0</v>
      </c>
      <c r="AY1046" s="62">
        <v>0</v>
      </c>
      <c r="AZ1046" s="62">
        <v>0</v>
      </c>
      <c r="BA1046" s="62">
        <v>0</v>
      </c>
      <c r="BB1046" s="62">
        <v>0</v>
      </c>
      <c r="BC1046" s="62">
        <v>0</v>
      </c>
      <c r="BD1046" s="62"/>
      <c r="BE1046" s="62"/>
      <c r="BF1046" s="62"/>
      <c r="BG1046" s="62"/>
      <c r="BH1046" s="62"/>
      <c r="BI1046" s="62"/>
      <c r="BJ1046" s="62"/>
      <c r="BK1046" s="62"/>
      <c r="BL1046" s="62"/>
      <c r="BM1046" s="62"/>
      <c r="BN1046" s="62"/>
      <c r="BO1046" s="62"/>
    </row>
    <row r="1047" spans="1:67" ht="144" hidden="1" x14ac:dyDescent="0.2">
      <c r="A1047" s="408" t="s">
        <v>3326</v>
      </c>
      <c r="B1047" s="62"/>
      <c r="C1047" s="376" t="s">
        <v>3358</v>
      </c>
      <c r="D1047" s="408" t="s">
        <v>92</v>
      </c>
      <c r="E1047" s="18" t="s">
        <v>270</v>
      </c>
      <c r="F1047" s="62">
        <v>1</v>
      </c>
      <c r="G1047" s="62">
        <v>1</v>
      </c>
      <c r="H1047" s="62">
        <v>1</v>
      </c>
      <c r="I1047" s="62"/>
      <c r="J1047" s="452" t="s">
        <v>3327</v>
      </c>
      <c r="K1047" s="62"/>
      <c r="L1047" s="421" t="s">
        <v>3329</v>
      </c>
      <c r="M1047" s="408" t="s">
        <v>3607</v>
      </c>
      <c r="N1047" s="62">
        <v>2015</v>
      </c>
      <c r="O1047" s="503">
        <v>42268</v>
      </c>
      <c r="P1047" s="408" t="s">
        <v>75</v>
      </c>
      <c r="Q1047" s="408" t="s">
        <v>75</v>
      </c>
      <c r="R1047" s="408" t="s">
        <v>75</v>
      </c>
      <c r="S1047" s="408" t="s">
        <v>75</v>
      </c>
      <c r="T1047" s="408" t="s">
        <v>75</v>
      </c>
      <c r="U1047" s="408" t="s">
        <v>75</v>
      </c>
      <c r="V1047" s="62">
        <v>1</v>
      </c>
      <c r="W1047" s="19">
        <f t="shared" si="309"/>
        <v>0</v>
      </c>
      <c r="X1047" s="19">
        <f t="shared" si="310"/>
        <v>0</v>
      </c>
      <c r="Y1047" s="19">
        <f t="shared" si="311"/>
        <v>0</v>
      </c>
      <c r="Z1047" s="62">
        <v>-1</v>
      </c>
      <c r="AA1047" s="62">
        <v>-2</v>
      </c>
      <c r="AB1047" s="62">
        <v>0</v>
      </c>
      <c r="AC1047" s="62">
        <v>0</v>
      </c>
      <c r="AD1047" s="62">
        <v>0</v>
      </c>
      <c r="AE1047" s="62">
        <v>1</v>
      </c>
      <c r="AF1047" s="429">
        <v>0</v>
      </c>
      <c r="AG1047" s="19">
        <v>0</v>
      </c>
      <c r="AH1047" s="429">
        <v>0</v>
      </c>
      <c r="AI1047" s="19">
        <v>0</v>
      </c>
      <c r="AJ1047" s="18" t="s">
        <v>97</v>
      </c>
      <c r="AK1047" s="18" t="s">
        <v>96</v>
      </c>
      <c r="AL1047" s="432" t="s">
        <v>3328</v>
      </c>
      <c r="AM1047" s="62">
        <v>3</v>
      </c>
      <c r="AN1047" s="62">
        <v>1</v>
      </c>
      <c r="AO1047" s="62">
        <v>1</v>
      </c>
      <c r="AP1047" s="62">
        <v>1</v>
      </c>
      <c r="AQ1047" s="62">
        <v>1</v>
      </c>
      <c r="AR1047" s="62">
        <v>1</v>
      </c>
      <c r="AS1047" s="62">
        <v>0</v>
      </c>
      <c r="AT1047" s="62">
        <v>-1</v>
      </c>
      <c r="AU1047" s="62">
        <v>-1</v>
      </c>
      <c r="AV1047" s="62">
        <v>0</v>
      </c>
      <c r="AW1047" s="62">
        <v>0</v>
      </c>
      <c r="AX1047" s="62">
        <v>0</v>
      </c>
      <c r="AY1047" s="62">
        <v>0</v>
      </c>
      <c r="AZ1047" s="62">
        <v>0</v>
      </c>
      <c r="BA1047" s="62">
        <v>0</v>
      </c>
      <c r="BB1047" s="62">
        <v>0</v>
      </c>
      <c r="BC1047" s="62">
        <v>0</v>
      </c>
      <c r="BD1047" s="62"/>
      <c r="BE1047" s="62"/>
      <c r="BF1047" s="62"/>
      <c r="BG1047" s="62"/>
      <c r="BH1047" s="62"/>
      <c r="BI1047" s="62"/>
      <c r="BJ1047" s="62"/>
      <c r="BK1047" s="62"/>
      <c r="BL1047" s="62"/>
      <c r="BM1047" s="62"/>
      <c r="BN1047" s="62"/>
      <c r="BO1047" s="62"/>
    </row>
    <row r="1048" spans="1:67" ht="144" hidden="1" x14ac:dyDescent="0.2">
      <c r="A1048" s="408" t="s">
        <v>3326</v>
      </c>
      <c r="B1048" s="62"/>
      <c r="C1048" s="376" t="s">
        <v>3332</v>
      </c>
      <c r="D1048" s="408" t="s">
        <v>92</v>
      </c>
      <c r="E1048" s="18" t="s">
        <v>270</v>
      </c>
      <c r="F1048" s="62">
        <v>1</v>
      </c>
      <c r="G1048" s="62">
        <v>1</v>
      </c>
      <c r="H1048" s="62">
        <v>1</v>
      </c>
      <c r="I1048" s="62"/>
      <c r="J1048" s="452" t="s">
        <v>3327</v>
      </c>
      <c r="K1048" s="62"/>
      <c r="L1048" s="421" t="s">
        <v>3329</v>
      </c>
      <c r="M1048" s="408" t="s">
        <v>3607</v>
      </c>
      <c r="N1048" s="62">
        <v>2015</v>
      </c>
      <c r="O1048" s="503">
        <v>42268</v>
      </c>
      <c r="P1048" s="408" t="s">
        <v>75</v>
      </c>
      <c r="Q1048" s="408" t="s">
        <v>75</v>
      </c>
      <c r="R1048" s="408" t="s">
        <v>75</v>
      </c>
      <c r="S1048" s="408" t="s">
        <v>75</v>
      </c>
      <c r="T1048" s="408" t="s">
        <v>75</v>
      </c>
      <c r="U1048" s="408" t="s">
        <v>75</v>
      </c>
      <c r="V1048" s="62">
        <v>1</v>
      </c>
      <c r="W1048" s="19">
        <f t="shared" si="309"/>
        <v>0</v>
      </c>
      <c r="X1048" s="19">
        <f t="shared" si="310"/>
        <v>0</v>
      </c>
      <c r="Y1048" s="19">
        <f t="shared" si="311"/>
        <v>0</v>
      </c>
      <c r="Z1048" s="62">
        <v>-1</v>
      </c>
      <c r="AA1048" s="62">
        <v>-2</v>
      </c>
      <c r="AB1048" s="62">
        <v>0</v>
      </c>
      <c r="AC1048" s="62">
        <v>0</v>
      </c>
      <c r="AD1048" s="62">
        <v>0</v>
      </c>
      <c r="AE1048" s="62">
        <v>1</v>
      </c>
      <c r="AF1048" s="429">
        <v>0</v>
      </c>
      <c r="AG1048" s="19">
        <v>0</v>
      </c>
      <c r="AH1048" s="429">
        <v>0</v>
      </c>
      <c r="AI1048" s="19">
        <v>0</v>
      </c>
      <c r="AJ1048" s="18" t="s">
        <v>97</v>
      </c>
      <c r="AK1048" s="18" t="s">
        <v>96</v>
      </c>
      <c r="AL1048" s="432" t="s">
        <v>3328</v>
      </c>
      <c r="AM1048" s="62">
        <v>3</v>
      </c>
      <c r="AN1048" s="62">
        <v>1</v>
      </c>
      <c r="AO1048" s="62">
        <v>1</v>
      </c>
      <c r="AP1048" s="62">
        <v>1</v>
      </c>
      <c r="AQ1048" s="62">
        <v>1</v>
      </c>
      <c r="AR1048" s="62">
        <v>1</v>
      </c>
      <c r="AS1048" s="62">
        <v>0</v>
      </c>
      <c r="AT1048" s="62">
        <v>-1</v>
      </c>
      <c r="AU1048" s="62">
        <v>-1</v>
      </c>
      <c r="AV1048" s="62">
        <v>0</v>
      </c>
      <c r="AW1048" s="62">
        <v>0</v>
      </c>
      <c r="AX1048" s="62">
        <v>0</v>
      </c>
      <c r="AY1048" s="62">
        <v>0</v>
      </c>
      <c r="AZ1048" s="62">
        <v>0</v>
      </c>
      <c r="BA1048" s="62">
        <v>0</v>
      </c>
      <c r="BB1048" s="62">
        <v>0</v>
      </c>
      <c r="BC1048" s="62">
        <v>0</v>
      </c>
      <c r="BD1048" s="62"/>
      <c r="BE1048" s="62"/>
      <c r="BF1048" s="62"/>
      <c r="BG1048" s="62"/>
      <c r="BH1048" s="62"/>
      <c r="BI1048" s="62"/>
      <c r="BJ1048" s="62"/>
      <c r="BK1048" s="62"/>
      <c r="BL1048" s="62"/>
      <c r="BM1048" s="62"/>
      <c r="BN1048" s="62"/>
      <c r="BO1048" s="62"/>
    </row>
    <row r="1049" spans="1:67" ht="144" hidden="1" x14ac:dyDescent="0.2">
      <c r="A1049" s="408" t="s">
        <v>3326</v>
      </c>
      <c r="B1049" s="62"/>
      <c r="C1049" s="376" t="s">
        <v>3359</v>
      </c>
      <c r="D1049" s="408" t="s">
        <v>92</v>
      </c>
      <c r="E1049" s="18" t="s">
        <v>270</v>
      </c>
      <c r="F1049" s="62">
        <v>1</v>
      </c>
      <c r="G1049" s="62">
        <v>1</v>
      </c>
      <c r="H1049" s="62">
        <v>1</v>
      </c>
      <c r="I1049" s="62"/>
      <c r="J1049" s="452" t="s">
        <v>3327</v>
      </c>
      <c r="K1049" s="62"/>
      <c r="L1049" s="421" t="s">
        <v>3329</v>
      </c>
      <c r="M1049" s="408" t="s">
        <v>3607</v>
      </c>
      <c r="N1049" s="62">
        <v>2015</v>
      </c>
      <c r="O1049" s="503">
        <v>42268</v>
      </c>
      <c r="P1049" s="408" t="s">
        <v>75</v>
      </c>
      <c r="Q1049" s="408" t="s">
        <v>75</v>
      </c>
      <c r="R1049" s="408" t="s">
        <v>75</v>
      </c>
      <c r="S1049" s="408" t="s">
        <v>75</v>
      </c>
      <c r="T1049" s="408" t="s">
        <v>75</v>
      </c>
      <c r="U1049" s="408" t="s">
        <v>75</v>
      </c>
      <c r="V1049" s="62">
        <v>1</v>
      </c>
      <c r="W1049" s="19">
        <f t="shared" si="309"/>
        <v>0</v>
      </c>
      <c r="X1049" s="19">
        <f t="shared" si="310"/>
        <v>0</v>
      </c>
      <c r="Y1049" s="19">
        <f t="shared" si="311"/>
        <v>0</v>
      </c>
      <c r="Z1049" s="62">
        <v>-1</v>
      </c>
      <c r="AA1049" s="62">
        <v>-2</v>
      </c>
      <c r="AB1049" s="62">
        <v>0</v>
      </c>
      <c r="AC1049" s="62">
        <v>0</v>
      </c>
      <c r="AD1049" s="62">
        <v>0</v>
      </c>
      <c r="AE1049" s="62">
        <v>1</v>
      </c>
      <c r="AF1049" s="429">
        <v>0</v>
      </c>
      <c r="AG1049" s="19">
        <v>0</v>
      </c>
      <c r="AH1049" s="429">
        <v>0</v>
      </c>
      <c r="AI1049" s="19">
        <v>0</v>
      </c>
      <c r="AJ1049" s="18" t="s">
        <v>97</v>
      </c>
      <c r="AK1049" s="18" t="s">
        <v>96</v>
      </c>
      <c r="AL1049" s="432" t="s">
        <v>3328</v>
      </c>
      <c r="AM1049" s="62">
        <v>3</v>
      </c>
      <c r="AN1049" s="62">
        <v>1</v>
      </c>
      <c r="AO1049" s="62">
        <v>1</v>
      </c>
      <c r="AP1049" s="62">
        <v>1</v>
      </c>
      <c r="AQ1049" s="62">
        <v>1</v>
      </c>
      <c r="AR1049" s="62">
        <v>1</v>
      </c>
      <c r="AS1049" s="62">
        <v>0</v>
      </c>
      <c r="AT1049" s="62">
        <v>-1</v>
      </c>
      <c r="AU1049" s="62">
        <v>-1</v>
      </c>
      <c r="AV1049" s="62">
        <v>0</v>
      </c>
      <c r="AW1049" s="62">
        <v>0</v>
      </c>
      <c r="AX1049" s="62">
        <v>0</v>
      </c>
      <c r="AY1049" s="62">
        <v>0</v>
      </c>
      <c r="AZ1049" s="62">
        <v>0</v>
      </c>
      <c r="BA1049" s="62">
        <v>0</v>
      </c>
      <c r="BB1049" s="62">
        <v>0</v>
      </c>
      <c r="BC1049" s="62">
        <v>0</v>
      </c>
      <c r="BD1049" s="62"/>
      <c r="BE1049" s="62"/>
      <c r="BF1049" s="62"/>
      <c r="BG1049" s="62"/>
      <c r="BH1049" s="62"/>
      <c r="BI1049" s="62"/>
      <c r="BJ1049" s="62"/>
      <c r="BK1049" s="62"/>
      <c r="BL1049" s="62"/>
      <c r="BM1049" s="62"/>
      <c r="BN1049" s="62"/>
      <c r="BO1049" s="62"/>
    </row>
    <row r="1050" spans="1:67" ht="144" hidden="1" x14ac:dyDescent="0.2">
      <c r="A1050" s="408" t="s">
        <v>3326</v>
      </c>
      <c r="B1050" s="62"/>
      <c r="C1050" s="376" t="s">
        <v>3359</v>
      </c>
      <c r="D1050" s="408" t="s">
        <v>92</v>
      </c>
      <c r="E1050" s="18" t="s">
        <v>270</v>
      </c>
      <c r="F1050" s="62">
        <v>1</v>
      </c>
      <c r="G1050" s="62">
        <v>1</v>
      </c>
      <c r="H1050" s="62">
        <v>1</v>
      </c>
      <c r="I1050" s="62"/>
      <c r="J1050" s="452" t="s">
        <v>3327</v>
      </c>
      <c r="K1050" s="62"/>
      <c r="L1050" s="421" t="s">
        <v>3329</v>
      </c>
      <c r="M1050" s="408" t="s">
        <v>3607</v>
      </c>
      <c r="N1050" s="62">
        <v>2015</v>
      </c>
      <c r="O1050" s="503">
        <v>42268</v>
      </c>
      <c r="P1050" s="408" t="s">
        <v>75</v>
      </c>
      <c r="Q1050" s="408" t="s">
        <v>75</v>
      </c>
      <c r="R1050" s="408" t="s">
        <v>75</v>
      </c>
      <c r="S1050" s="408" t="s">
        <v>75</v>
      </c>
      <c r="T1050" s="408" t="s">
        <v>75</v>
      </c>
      <c r="U1050" s="408" t="s">
        <v>75</v>
      </c>
      <c r="V1050" s="62">
        <v>1</v>
      </c>
      <c r="W1050" s="19">
        <f t="shared" si="309"/>
        <v>0</v>
      </c>
      <c r="X1050" s="19">
        <f t="shared" si="310"/>
        <v>0</v>
      </c>
      <c r="Y1050" s="19">
        <f t="shared" si="311"/>
        <v>0</v>
      </c>
      <c r="Z1050" s="62">
        <v>-1</v>
      </c>
      <c r="AA1050" s="62">
        <v>-2</v>
      </c>
      <c r="AB1050" s="62">
        <v>0</v>
      </c>
      <c r="AC1050" s="62">
        <v>0</v>
      </c>
      <c r="AD1050" s="62">
        <v>0</v>
      </c>
      <c r="AE1050" s="62">
        <v>1</v>
      </c>
      <c r="AF1050" s="429">
        <v>0</v>
      </c>
      <c r="AG1050" s="19">
        <v>0</v>
      </c>
      <c r="AH1050" s="429">
        <v>0</v>
      </c>
      <c r="AI1050" s="19">
        <v>0</v>
      </c>
      <c r="AJ1050" s="18" t="s">
        <v>97</v>
      </c>
      <c r="AK1050" s="18" t="s">
        <v>96</v>
      </c>
      <c r="AL1050" s="432" t="s">
        <v>3328</v>
      </c>
      <c r="AM1050" s="62">
        <v>3</v>
      </c>
      <c r="AN1050" s="62">
        <v>1</v>
      </c>
      <c r="AO1050" s="62">
        <v>1</v>
      </c>
      <c r="AP1050" s="62">
        <v>1</v>
      </c>
      <c r="AQ1050" s="62">
        <v>1</v>
      </c>
      <c r="AR1050" s="62">
        <v>1</v>
      </c>
      <c r="AS1050" s="62">
        <v>0</v>
      </c>
      <c r="AT1050" s="62">
        <v>-1</v>
      </c>
      <c r="AU1050" s="62">
        <v>-1</v>
      </c>
      <c r="AV1050" s="62">
        <v>0</v>
      </c>
      <c r="AW1050" s="62">
        <v>0</v>
      </c>
      <c r="AX1050" s="62">
        <v>0</v>
      </c>
      <c r="AY1050" s="62">
        <v>0</v>
      </c>
      <c r="AZ1050" s="62">
        <v>0</v>
      </c>
      <c r="BA1050" s="62">
        <v>0</v>
      </c>
      <c r="BB1050" s="62">
        <v>0</v>
      </c>
      <c r="BC1050" s="62">
        <v>0</v>
      </c>
      <c r="BD1050" s="62"/>
      <c r="BE1050" s="62"/>
      <c r="BF1050" s="62"/>
      <c r="BG1050" s="62"/>
      <c r="BH1050" s="62"/>
      <c r="BI1050" s="62"/>
      <c r="BJ1050" s="62"/>
      <c r="BK1050" s="62"/>
      <c r="BL1050" s="62"/>
      <c r="BM1050" s="62"/>
      <c r="BN1050" s="62"/>
      <c r="BO1050" s="62"/>
    </row>
    <row r="1051" spans="1:67" ht="144" hidden="1" x14ac:dyDescent="0.2">
      <c r="A1051" s="408" t="s">
        <v>3326</v>
      </c>
      <c r="B1051" s="62"/>
      <c r="C1051" s="376" t="s">
        <v>3360</v>
      </c>
      <c r="D1051" s="408" t="s">
        <v>92</v>
      </c>
      <c r="E1051" s="18" t="s">
        <v>270</v>
      </c>
      <c r="F1051" s="62">
        <v>1</v>
      </c>
      <c r="G1051" s="62">
        <v>1</v>
      </c>
      <c r="H1051" s="62">
        <v>1</v>
      </c>
      <c r="I1051" s="62"/>
      <c r="J1051" s="452" t="s">
        <v>3327</v>
      </c>
      <c r="K1051" s="62"/>
      <c r="L1051" s="421" t="s">
        <v>3329</v>
      </c>
      <c r="M1051" s="408" t="s">
        <v>3607</v>
      </c>
      <c r="N1051" s="62">
        <v>2015</v>
      </c>
      <c r="O1051" s="503">
        <v>42268</v>
      </c>
      <c r="P1051" s="408" t="s">
        <v>75</v>
      </c>
      <c r="Q1051" s="408" t="s">
        <v>75</v>
      </c>
      <c r="R1051" s="408" t="s">
        <v>75</v>
      </c>
      <c r="S1051" s="408" t="s">
        <v>75</v>
      </c>
      <c r="T1051" s="408" t="s">
        <v>75</v>
      </c>
      <c r="U1051" s="408" t="s">
        <v>75</v>
      </c>
      <c r="V1051" s="62">
        <v>1</v>
      </c>
      <c r="W1051" s="19">
        <f t="shared" si="309"/>
        <v>0</v>
      </c>
      <c r="X1051" s="19">
        <f t="shared" si="310"/>
        <v>0</v>
      </c>
      <c r="Y1051" s="19">
        <f t="shared" si="311"/>
        <v>0</v>
      </c>
      <c r="Z1051" s="62">
        <v>-1</v>
      </c>
      <c r="AA1051" s="62">
        <v>-2</v>
      </c>
      <c r="AB1051" s="62">
        <v>0</v>
      </c>
      <c r="AC1051" s="62">
        <v>0</v>
      </c>
      <c r="AD1051" s="62">
        <v>0</v>
      </c>
      <c r="AE1051" s="62">
        <v>1</v>
      </c>
      <c r="AF1051" s="429">
        <v>0</v>
      </c>
      <c r="AG1051" s="19">
        <v>0</v>
      </c>
      <c r="AH1051" s="429">
        <v>0</v>
      </c>
      <c r="AI1051" s="19">
        <v>0</v>
      </c>
      <c r="AJ1051" s="18" t="s">
        <v>97</v>
      </c>
      <c r="AK1051" s="18" t="s">
        <v>96</v>
      </c>
      <c r="AL1051" s="432" t="s">
        <v>3328</v>
      </c>
      <c r="AM1051" s="62">
        <v>3</v>
      </c>
      <c r="AN1051" s="62">
        <v>1</v>
      </c>
      <c r="AO1051" s="62">
        <v>1</v>
      </c>
      <c r="AP1051" s="62">
        <v>1</v>
      </c>
      <c r="AQ1051" s="62">
        <v>1</v>
      </c>
      <c r="AR1051" s="62">
        <v>1</v>
      </c>
      <c r="AS1051" s="62">
        <v>0</v>
      </c>
      <c r="AT1051" s="62">
        <v>-1</v>
      </c>
      <c r="AU1051" s="62">
        <v>-1</v>
      </c>
      <c r="AV1051" s="62">
        <v>0</v>
      </c>
      <c r="AW1051" s="62">
        <v>0</v>
      </c>
      <c r="AX1051" s="62">
        <v>0</v>
      </c>
      <c r="AY1051" s="62">
        <v>0</v>
      </c>
      <c r="AZ1051" s="62">
        <v>0</v>
      </c>
      <c r="BA1051" s="62">
        <v>0</v>
      </c>
      <c r="BB1051" s="62">
        <v>0</v>
      </c>
      <c r="BC1051" s="62">
        <v>0</v>
      </c>
      <c r="BD1051" s="62"/>
      <c r="BE1051" s="62"/>
      <c r="BF1051" s="62"/>
      <c r="BG1051" s="62"/>
      <c r="BH1051" s="62"/>
      <c r="BI1051" s="62"/>
      <c r="BJ1051" s="62"/>
      <c r="BK1051" s="62"/>
      <c r="BL1051" s="62"/>
      <c r="BM1051" s="62"/>
      <c r="BN1051" s="62"/>
      <c r="BO1051" s="62"/>
    </row>
    <row r="1052" spans="1:67" ht="144" hidden="1" x14ac:dyDescent="0.2">
      <c r="A1052" s="408" t="s">
        <v>3326</v>
      </c>
      <c r="B1052" s="62"/>
      <c r="C1052" s="376" t="s">
        <v>3361</v>
      </c>
      <c r="D1052" s="408" t="s">
        <v>92</v>
      </c>
      <c r="E1052" s="18" t="s">
        <v>270</v>
      </c>
      <c r="F1052" s="62">
        <v>1</v>
      </c>
      <c r="G1052" s="62">
        <v>1</v>
      </c>
      <c r="H1052" s="62">
        <v>1</v>
      </c>
      <c r="I1052" s="62"/>
      <c r="J1052" s="452" t="s">
        <v>3327</v>
      </c>
      <c r="K1052" s="62"/>
      <c r="L1052" s="421" t="s">
        <v>3329</v>
      </c>
      <c r="M1052" s="408" t="s">
        <v>3607</v>
      </c>
      <c r="N1052" s="62">
        <v>2015</v>
      </c>
      <c r="O1052" s="503">
        <v>42268</v>
      </c>
      <c r="P1052" s="408" t="s">
        <v>75</v>
      </c>
      <c r="Q1052" s="408" t="s">
        <v>75</v>
      </c>
      <c r="R1052" s="408" t="s">
        <v>75</v>
      </c>
      <c r="S1052" s="408" t="s">
        <v>75</v>
      </c>
      <c r="T1052" s="408" t="s">
        <v>75</v>
      </c>
      <c r="U1052" s="408" t="s">
        <v>75</v>
      </c>
      <c r="V1052" s="62">
        <v>1</v>
      </c>
      <c r="W1052" s="19">
        <f t="shared" si="309"/>
        <v>0</v>
      </c>
      <c r="X1052" s="19">
        <f t="shared" si="310"/>
        <v>0</v>
      </c>
      <c r="Y1052" s="19">
        <f t="shared" si="311"/>
        <v>0</v>
      </c>
      <c r="Z1052" s="62">
        <v>-1</v>
      </c>
      <c r="AA1052" s="62">
        <v>-2</v>
      </c>
      <c r="AB1052" s="62">
        <v>0</v>
      </c>
      <c r="AC1052" s="62">
        <v>0</v>
      </c>
      <c r="AD1052" s="62">
        <v>0</v>
      </c>
      <c r="AE1052" s="62">
        <v>1</v>
      </c>
      <c r="AF1052" s="429">
        <v>0</v>
      </c>
      <c r="AG1052" s="19">
        <v>0</v>
      </c>
      <c r="AH1052" s="429">
        <v>0</v>
      </c>
      <c r="AI1052" s="19">
        <v>0</v>
      </c>
      <c r="AJ1052" s="18" t="s">
        <v>97</v>
      </c>
      <c r="AK1052" s="18" t="s">
        <v>96</v>
      </c>
      <c r="AL1052" s="432" t="s">
        <v>3328</v>
      </c>
      <c r="AM1052" s="62">
        <v>3</v>
      </c>
      <c r="AN1052" s="62">
        <v>1</v>
      </c>
      <c r="AO1052" s="62">
        <v>1</v>
      </c>
      <c r="AP1052" s="62">
        <v>1</v>
      </c>
      <c r="AQ1052" s="62">
        <v>1</v>
      </c>
      <c r="AR1052" s="62">
        <v>1</v>
      </c>
      <c r="AS1052" s="62">
        <v>0</v>
      </c>
      <c r="AT1052" s="62">
        <v>-1</v>
      </c>
      <c r="AU1052" s="62">
        <v>-1</v>
      </c>
      <c r="AV1052" s="62">
        <v>0</v>
      </c>
      <c r="AW1052" s="62">
        <v>0</v>
      </c>
      <c r="AX1052" s="62">
        <v>0</v>
      </c>
      <c r="AY1052" s="62">
        <v>0</v>
      </c>
      <c r="AZ1052" s="62">
        <v>0</v>
      </c>
      <c r="BA1052" s="62">
        <v>0</v>
      </c>
      <c r="BB1052" s="62">
        <v>0</v>
      </c>
      <c r="BC1052" s="62">
        <v>0</v>
      </c>
      <c r="BD1052" s="62"/>
      <c r="BE1052" s="62"/>
      <c r="BF1052" s="62"/>
      <c r="BG1052" s="62"/>
      <c r="BH1052" s="62"/>
      <c r="BI1052" s="62"/>
      <c r="BJ1052" s="62"/>
      <c r="BK1052" s="62"/>
      <c r="BL1052" s="62"/>
      <c r="BM1052" s="62"/>
      <c r="BN1052" s="62"/>
      <c r="BO1052" s="62"/>
    </row>
    <row r="1053" spans="1:67" ht="144" hidden="1" x14ac:dyDescent="0.2">
      <c r="A1053" s="408" t="s">
        <v>3326</v>
      </c>
      <c r="B1053" s="62"/>
      <c r="C1053" s="376" t="s">
        <v>3362</v>
      </c>
      <c r="D1053" s="408" t="s">
        <v>92</v>
      </c>
      <c r="E1053" s="18" t="s">
        <v>270</v>
      </c>
      <c r="F1053" s="62">
        <v>1</v>
      </c>
      <c r="G1053" s="62">
        <v>1</v>
      </c>
      <c r="H1053" s="62">
        <v>1</v>
      </c>
      <c r="I1053" s="62"/>
      <c r="J1053" s="452" t="s">
        <v>3327</v>
      </c>
      <c r="K1053" s="62"/>
      <c r="L1053" s="421" t="s">
        <v>3329</v>
      </c>
      <c r="M1053" s="408" t="s">
        <v>3607</v>
      </c>
      <c r="N1053" s="62">
        <v>2015</v>
      </c>
      <c r="O1053" s="503">
        <v>42268</v>
      </c>
      <c r="P1053" s="408" t="s">
        <v>75</v>
      </c>
      <c r="Q1053" s="408" t="s">
        <v>75</v>
      </c>
      <c r="R1053" s="408" t="s">
        <v>75</v>
      </c>
      <c r="S1053" s="408" t="s">
        <v>75</v>
      </c>
      <c r="T1053" s="408" t="s">
        <v>75</v>
      </c>
      <c r="U1053" s="408" t="s">
        <v>75</v>
      </c>
      <c r="V1053" s="62">
        <v>1</v>
      </c>
      <c r="W1053" s="19">
        <f t="shared" ref="W1053:W1084" si="312">IF(OR(AND(Q1053&lt;&gt;"NA",Q1053&lt;&gt;""),AND(S1053&lt;&gt;"NA",S1053&lt;&gt;""),AND(T1053&lt;&gt;"NA",T1053&lt;&gt;"")),1,0)</f>
        <v>0</v>
      </c>
      <c r="X1053" s="19">
        <f t="shared" ref="X1053:X1084" si="313">IF(OR(AND(S1053&lt;&gt;"NA",S1053&lt;&gt;""),Y1053=1),1,0)</f>
        <v>0</v>
      </c>
      <c r="Y1053" s="19">
        <f t="shared" ref="Y1053:Y1084" si="314">IF(AND(T1053&lt;&gt;"NA",T1053&lt;&gt;""),1,0)</f>
        <v>0</v>
      </c>
      <c r="Z1053" s="62">
        <v>-1</v>
      </c>
      <c r="AA1053" s="62">
        <v>-2</v>
      </c>
      <c r="AB1053" s="62">
        <v>0</v>
      </c>
      <c r="AC1053" s="62">
        <v>0</v>
      </c>
      <c r="AD1053" s="62">
        <v>0</v>
      </c>
      <c r="AE1053" s="62">
        <v>1</v>
      </c>
      <c r="AF1053" s="429">
        <v>0</v>
      </c>
      <c r="AG1053" s="19">
        <v>0</v>
      </c>
      <c r="AH1053" s="429">
        <v>0</v>
      </c>
      <c r="AI1053" s="19">
        <v>0</v>
      </c>
      <c r="AJ1053" s="18" t="s">
        <v>97</v>
      </c>
      <c r="AK1053" s="18" t="s">
        <v>96</v>
      </c>
      <c r="AL1053" s="432" t="s">
        <v>3328</v>
      </c>
      <c r="AM1053" s="62">
        <v>3</v>
      </c>
      <c r="AN1053" s="62">
        <v>1</v>
      </c>
      <c r="AO1053" s="62">
        <v>1</v>
      </c>
      <c r="AP1053" s="62">
        <v>1</v>
      </c>
      <c r="AQ1053" s="62">
        <v>1</v>
      </c>
      <c r="AR1053" s="62">
        <v>1</v>
      </c>
      <c r="AS1053" s="62">
        <v>0</v>
      </c>
      <c r="AT1053" s="62">
        <v>-1</v>
      </c>
      <c r="AU1053" s="62">
        <v>-1</v>
      </c>
      <c r="AV1053" s="62">
        <v>0</v>
      </c>
      <c r="AW1053" s="62">
        <v>0</v>
      </c>
      <c r="AX1053" s="62">
        <v>0</v>
      </c>
      <c r="AY1053" s="62">
        <v>0</v>
      </c>
      <c r="AZ1053" s="62">
        <v>0</v>
      </c>
      <c r="BA1053" s="62">
        <v>0</v>
      </c>
      <c r="BB1053" s="62">
        <v>0</v>
      </c>
      <c r="BC1053" s="62">
        <v>0</v>
      </c>
      <c r="BD1053" s="62"/>
      <c r="BE1053" s="62"/>
      <c r="BF1053" s="62"/>
      <c r="BG1053" s="62"/>
      <c r="BH1053" s="62"/>
      <c r="BI1053" s="62"/>
      <c r="BJ1053" s="62"/>
      <c r="BK1053" s="62"/>
      <c r="BL1053" s="62"/>
      <c r="BM1053" s="62"/>
      <c r="BN1053" s="62"/>
      <c r="BO1053" s="62"/>
    </row>
    <row r="1054" spans="1:67" ht="144" hidden="1" x14ac:dyDescent="0.2">
      <c r="A1054" s="408" t="s">
        <v>3326</v>
      </c>
      <c r="B1054" s="62"/>
      <c r="C1054" s="376" t="s">
        <v>3363</v>
      </c>
      <c r="D1054" s="408" t="s">
        <v>92</v>
      </c>
      <c r="E1054" s="18" t="s">
        <v>270</v>
      </c>
      <c r="F1054" s="62">
        <v>1</v>
      </c>
      <c r="G1054" s="62">
        <v>1</v>
      </c>
      <c r="H1054" s="62">
        <v>1</v>
      </c>
      <c r="I1054" s="62"/>
      <c r="J1054" s="452" t="s">
        <v>3327</v>
      </c>
      <c r="K1054" s="62"/>
      <c r="L1054" s="421" t="s">
        <v>3329</v>
      </c>
      <c r="M1054" s="408" t="s">
        <v>3607</v>
      </c>
      <c r="N1054" s="62">
        <v>2015</v>
      </c>
      <c r="O1054" s="503">
        <v>42268</v>
      </c>
      <c r="P1054" s="408" t="s">
        <v>75</v>
      </c>
      <c r="Q1054" s="408" t="s">
        <v>75</v>
      </c>
      <c r="R1054" s="408" t="s">
        <v>75</v>
      </c>
      <c r="S1054" s="408" t="s">
        <v>75</v>
      </c>
      <c r="T1054" s="408" t="s">
        <v>75</v>
      </c>
      <c r="U1054" s="408" t="s">
        <v>75</v>
      </c>
      <c r="V1054" s="62">
        <v>1</v>
      </c>
      <c r="W1054" s="19">
        <f t="shared" si="312"/>
        <v>0</v>
      </c>
      <c r="X1054" s="19">
        <f t="shared" si="313"/>
        <v>0</v>
      </c>
      <c r="Y1054" s="19">
        <f t="shared" si="314"/>
        <v>0</v>
      </c>
      <c r="Z1054" s="62">
        <v>-1</v>
      </c>
      <c r="AA1054" s="62">
        <v>-2</v>
      </c>
      <c r="AB1054" s="62">
        <v>0</v>
      </c>
      <c r="AC1054" s="62">
        <v>0</v>
      </c>
      <c r="AD1054" s="62">
        <v>0</v>
      </c>
      <c r="AE1054" s="62">
        <v>1</v>
      </c>
      <c r="AF1054" s="429">
        <v>0</v>
      </c>
      <c r="AG1054" s="19">
        <v>0</v>
      </c>
      <c r="AH1054" s="429">
        <v>0</v>
      </c>
      <c r="AI1054" s="19">
        <v>0</v>
      </c>
      <c r="AJ1054" s="18" t="s">
        <v>97</v>
      </c>
      <c r="AK1054" s="18" t="s">
        <v>96</v>
      </c>
      <c r="AL1054" s="432" t="s">
        <v>3328</v>
      </c>
      <c r="AM1054" s="62">
        <v>3</v>
      </c>
      <c r="AN1054" s="62">
        <v>1</v>
      </c>
      <c r="AO1054" s="62">
        <v>1</v>
      </c>
      <c r="AP1054" s="62">
        <v>1</v>
      </c>
      <c r="AQ1054" s="62">
        <v>1</v>
      </c>
      <c r="AR1054" s="62">
        <v>1</v>
      </c>
      <c r="AS1054" s="62">
        <v>0</v>
      </c>
      <c r="AT1054" s="62">
        <v>-1</v>
      </c>
      <c r="AU1054" s="62">
        <v>-1</v>
      </c>
      <c r="AV1054" s="62">
        <v>0</v>
      </c>
      <c r="AW1054" s="62">
        <v>0</v>
      </c>
      <c r="AX1054" s="62">
        <v>0</v>
      </c>
      <c r="AY1054" s="62">
        <v>0</v>
      </c>
      <c r="AZ1054" s="62">
        <v>0</v>
      </c>
      <c r="BA1054" s="62">
        <v>0</v>
      </c>
      <c r="BB1054" s="62">
        <v>0</v>
      </c>
      <c r="BC1054" s="62">
        <v>0</v>
      </c>
      <c r="BD1054" s="62"/>
      <c r="BE1054" s="62"/>
      <c r="BF1054" s="62"/>
      <c r="BG1054" s="62"/>
      <c r="BH1054" s="62"/>
      <c r="BI1054" s="62"/>
      <c r="BJ1054" s="62"/>
      <c r="BK1054" s="62"/>
      <c r="BL1054" s="62"/>
      <c r="BM1054" s="62"/>
      <c r="BN1054" s="62"/>
      <c r="BO1054" s="62"/>
    </row>
    <row r="1055" spans="1:67" ht="144" hidden="1" x14ac:dyDescent="0.2">
      <c r="A1055" s="408" t="s">
        <v>3326</v>
      </c>
      <c r="B1055" s="62"/>
      <c r="C1055" s="376" t="s">
        <v>3364</v>
      </c>
      <c r="D1055" s="408" t="s">
        <v>92</v>
      </c>
      <c r="E1055" s="18" t="s">
        <v>270</v>
      </c>
      <c r="F1055" s="62">
        <v>1</v>
      </c>
      <c r="G1055" s="62">
        <v>1</v>
      </c>
      <c r="H1055" s="62">
        <v>1</v>
      </c>
      <c r="I1055" s="62"/>
      <c r="J1055" s="452" t="s">
        <v>3327</v>
      </c>
      <c r="K1055" s="62"/>
      <c r="L1055" s="421" t="s">
        <v>3329</v>
      </c>
      <c r="M1055" s="408" t="s">
        <v>3607</v>
      </c>
      <c r="N1055" s="62">
        <v>2015</v>
      </c>
      <c r="O1055" s="503">
        <v>42268</v>
      </c>
      <c r="P1055" s="408" t="s">
        <v>75</v>
      </c>
      <c r="Q1055" s="408" t="s">
        <v>75</v>
      </c>
      <c r="R1055" s="408" t="s">
        <v>75</v>
      </c>
      <c r="S1055" s="408" t="s">
        <v>75</v>
      </c>
      <c r="T1055" s="408" t="s">
        <v>75</v>
      </c>
      <c r="U1055" s="408" t="s">
        <v>75</v>
      </c>
      <c r="V1055" s="62">
        <v>1</v>
      </c>
      <c r="W1055" s="19">
        <f t="shared" si="312"/>
        <v>0</v>
      </c>
      <c r="X1055" s="19">
        <f t="shared" si="313"/>
        <v>0</v>
      </c>
      <c r="Y1055" s="19">
        <f t="shared" si="314"/>
        <v>0</v>
      </c>
      <c r="Z1055" s="62">
        <v>-1</v>
      </c>
      <c r="AA1055" s="62">
        <v>-2</v>
      </c>
      <c r="AB1055" s="62">
        <v>0</v>
      </c>
      <c r="AC1055" s="62">
        <v>0</v>
      </c>
      <c r="AD1055" s="62">
        <v>0</v>
      </c>
      <c r="AE1055" s="62">
        <v>1</v>
      </c>
      <c r="AF1055" s="429">
        <v>0</v>
      </c>
      <c r="AG1055" s="19">
        <v>0</v>
      </c>
      <c r="AH1055" s="429">
        <v>0</v>
      </c>
      <c r="AI1055" s="19">
        <v>0</v>
      </c>
      <c r="AJ1055" s="18" t="s">
        <v>97</v>
      </c>
      <c r="AK1055" s="18" t="s">
        <v>96</v>
      </c>
      <c r="AL1055" s="432" t="s">
        <v>3328</v>
      </c>
      <c r="AM1055" s="62">
        <v>3</v>
      </c>
      <c r="AN1055" s="62">
        <v>1</v>
      </c>
      <c r="AO1055" s="62">
        <v>1</v>
      </c>
      <c r="AP1055" s="62">
        <v>1</v>
      </c>
      <c r="AQ1055" s="62">
        <v>1</v>
      </c>
      <c r="AR1055" s="62">
        <v>1</v>
      </c>
      <c r="AS1055" s="62">
        <v>0</v>
      </c>
      <c r="AT1055" s="62">
        <v>-1</v>
      </c>
      <c r="AU1055" s="62">
        <v>-1</v>
      </c>
      <c r="AV1055" s="62">
        <v>0</v>
      </c>
      <c r="AW1055" s="62">
        <v>0</v>
      </c>
      <c r="AX1055" s="62">
        <v>0</v>
      </c>
      <c r="AY1055" s="62">
        <v>0</v>
      </c>
      <c r="AZ1055" s="62">
        <v>0</v>
      </c>
      <c r="BA1055" s="62">
        <v>0</v>
      </c>
      <c r="BB1055" s="62">
        <v>0</v>
      </c>
      <c r="BC1055" s="62">
        <v>0</v>
      </c>
      <c r="BD1055" s="62"/>
      <c r="BE1055" s="62"/>
      <c r="BF1055" s="62"/>
      <c r="BG1055" s="62"/>
      <c r="BH1055" s="62"/>
      <c r="BI1055" s="62"/>
      <c r="BJ1055" s="62"/>
      <c r="BK1055" s="62"/>
      <c r="BL1055" s="62"/>
      <c r="BM1055" s="62"/>
      <c r="BN1055" s="62"/>
      <c r="BO1055" s="62"/>
    </row>
    <row r="1056" spans="1:67" ht="144" hidden="1" x14ac:dyDescent="0.2">
      <c r="A1056" s="408" t="s">
        <v>3326</v>
      </c>
      <c r="B1056" s="62"/>
      <c r="C1056" s="376" t="s">
        <v>3365</v>
      </c>
      <c r="D1056" s="408" t="s">
        <v>92</v>
      </c>
      <c r="E1056" s="18" t="s">
        <v>270</v>
      </c>
      <c r="F1056" s="62">
        <v>1</v>
      </c>
      <c r="G1056" s="62">
        <v>1</v>
      </c>
      <c r="H1056" s="62">
        <v>1</v>
      </c>
      <c r="I1056" s="62"/>
      <c r="J1056" s="452" t="s">
        <v>3327</v>
      </c>
      <c r="K1056" s="62"/>
      <c r="L1056" s="421" t="s">
        <v>3329</v>
      </c>
      <c r="M1056" s="408" t="s">
        <v>3607</v>
      </c>
      <c r="N1056" s="62">
        <v>2015</v>
      </c>
      <c r="O1056" s="503">
        <v>42268</v>
      </c>
      <c r="P1056" s="408" t="s">
        <v>75</v>
      </c>
      <c r="Q1056" s="408" t="s">
        <v>75</v>
      </c>
      <c r="R1056" s="408" t="s">
        <v>75</v>
      </c>
      <c r="S1056" s="408" t="s">
        <v>75</v>
      </c>
      <c r="T1056" s="408" t="s">
        <v>75</v>
      </c>
      <c r="U1056" s="408" t="s">
        <v>75</v>
      </c>
      <c r="V1056" s="62">
        <v>1</v>
      </c>
      <c r="W1056" s="19">
        <f t="shared" si="312"/>
        <v>0</v>
      </c>
      <c r="X1056" s="19">
        <f t="shared" si="313"/>
        <v>0</v>
      </c>
      <c r="Y1056" s="19">
        <f t="shared" si="314"/>
        <v>0</v>
      </c>
      <c r="Z1056" s="62">
        <v>-1</v>
      </c>
      <c r="AA1056" s="62">
        <v>-2</v>
      </c>
      <c r="AB1056" s="62">
        <v>0</v>
      </c>
      <c r="AC1056" s="62">
        <v>0</v>
      </c>
      <c r="AD1056" s="62">
        <v>0</v>
      </c>
      <c r="AE1056" s="62">
        <v>1</v>
      </c>
      <c r="AF1056" s="429">
        <v>0</v>
      </c>
      <c r="AG1056" s="19">
        <v>0</v>
      </c>
      <c r="AH1056" s="429">
        <v>0</v>
      </c>
      <c r="AI1056" s="19">
        <v>0</v>
      </c>
      <c r="AJ1056" s="18" t="s">
        <v>97</v>
      </c>
      <c r="AK1056" s="18" t="s">
        <v>96</v>
      </c>
      <c r="AL1056" s="432" t="s">
        <v>3328</v>
      </c>
      <c r="AM1056" s="62">
        <v>3</v>
      </c>
      <c r="AN1056" s="62">
        <v>1</v>
      </c>
      <c r="AO1056" s="62">
        <v>1</v>
      </c>
      <c r="AP1056" s="62">
        <v>1</v>
      </c>
      <c r="AQ1056" s="62">
        <v>1</v>
      </c>
      <c r="AR1056" s="62">
        <v>1</v>
      </c>
      <c r="AS1056" s="62">
        <v>0</v>
      </c>
      <c r="AT1056" s="62">
        <v>-1</v>
      </c>
      <c r="AU1056" s="62">
        <v>-1</v>
      </c>
      <c r="AV1056" s="62">
        <v>0</v>
      </c>
      <c r="AW1056" s="62">
        <v>0</v>
      </c>
      <c r="AX1056" s="62">
        <v>0</v>
      </c>
      <c r="AY1056" s="62">
        <v>0</v>
      </c>
      <c r="AZ1056" s="62">
        <v>0</v>
      </c>
      <c r="BA1056" s="62">
        <v>0</v>
      </c>
      <c r="BB1056" s="62">
        <v>0</v>
      </c>
      <c r="BC1056" s="62">
        <v>0</v>
      </c>
      <c r="BD1056" s="62"/>
      <c r="BE1056" s="62"/>
      <c r="BF1056" s="62"/>
      <c r="BG1056" s="62"/>
      <c r="BH1056" s="62"/>
      <c r="BI1056" s="62"/>
      <c r="BJ1056" s="62"/>
      <c r="BK1056" s="62"/>
      <c r="BL1056" s="62"/>
      <c r="BM1056" s="62"/>
      <c r="BN1056" s="62"/>
      <c r="BO1056" s="62"/>
    </row>
    <row r="1057" spans="1:67" ht="144" hidden="1" x14ac:dyDescent="0.2">
      <c r="A1057" s="408" t="s">
        <v>3326</v>
      </c>
      <c r="B1057" s="62"/>
      <c r="C1057" s="376" t="s">
        <v>3366</v>
      </c>
      <c r="D1057" s="408" t="s">
        <v>92</v>
      </c>
      <c r="E1057" s="18" t="s">
        <v>270</v>
      </c>
      <c r="F1057" s="62">
        <v>1</v>
      </c>
      <c r="G1057" s="62">
        <v>1</v>
      </c>
      <c r="H1057" s="62">
        <v>1</v>
      </c>
      <c r="I1057" s="62"/>
      <c r="J1057" s="452" t="s">
        <v>3327</v>
      </c>
      <c r="K1057" s="62"/>
      <c r="L1057" s="421" t="s">
        <v>3329</v>
      </c>
      <c r="M1057" s="408" t="s">
        <v>3607</v>
      </c>
      <c r="N1057" s="62">
        <v>2015</v>
      </c>
      <c r="O1057" s="503">
        <v>42268</v>
      </c>
      <c r="P1057" s="408" t="s">
        <v>75</v>
      </c>
      <c r="Q1057" s="408" t="s">
        <v>75</v>
      </c>
      <c r="R1057" s="408" t="s">
        <v>75</v>
      </c>
      <c r="S1057" s="408" t="s">
        <v>75</v>
      </c>
      <c r="T1057" s="408" t="s">
        <v>75</v>
      </c>
      <c r="U1057" s="408" t="s">
        <v>75</v>
      </c>
      <c r="V1057" s="62">
        <v>1</v>
      </c>
      <c r="W1057" s="19">
        <f t="shared" si="312"/>
        <v>0</v>
      </c>
      <c r="X1057" s="19">
        <f t="shared" si="313"/>
        <v>0</v>
      </c>
      <c r="Y1057" s="19">
        <f t="shared" si="314"/>
        <v>0</v>
      </c>
      <c r="Z1057" s="62">
        <v>-1</v>
      </c>
      <c r="AA1057" s="62">
        <v>-2</v>
      </c>
      <c r="AB1057" s="62">
        <v>0</v>
      </c>
      <c r="AC1057" s="62">
        <v>0</v>
      </c>
      <c r="AD1057" s="62">
        <v>0</v>
      </c>
      <c r="AE1057" s="62">
        <v>1</v>
      </c>
      <c r="AF1057" s="429">
        <v>0</v>
      </c>
      <c r="AG1057" s="19">
        <v>0</v>
      </c>
      <c r="AH1057" s="429">
        <v>0</v>
      </c>
      <c r="AI1057" s="19">
        <v>0</v>
      </c>
      <c r="AJ1057" s="18" t="s">
        <v>97</v>
      </c>
      <c r="AK1057" s="18" t="s">
        <v>96</v>
      </c>
      <c r="AL1057" s="432" t="s">
        <v>3328</v>
      </c>
      <c r="AM1057" s="62">
        <v>3</v>
      </c>
      <c r="AN1057" s="62">
        <v>1</v>
      </c>
      <c r="AO1057" s="62">
        <v>1</v>
      </c>
      <c r="AP1057" s="62">
        <v>1</v>
      </c>
      <c r="AQ1057" s="62">
        <v>1</v>
      </c>
      <c r="AR1057" s="62">
        <v>1</v>
      </c>
      <c r="AS1057" s="62">
        <v>0</v>
      </c>
      <c r="AT1057" s="62">
        <v>-1</v>
      </c>
      <c r="AU1057" s="62">
        <v>-1</v>
      </c>
      <c r="AV1057" s="62">
        <v>0</v>
      </c>
      <c r="AW1057" s="62">
        <v>0</v>
      </c>
      <c r="AX1057" s="62">
        <v>0</v>
      </c>
      <c r="AY1057" s="62">
        <v>0</v>
      </c>
      <c r="AZ1057" s="62">
        <v>0</v>
      </c>
      <c r="BA1057" s="62">
        <v>0</v>
      </c>
      <c r="BB1057" s="62">
        <v>0</v>
      </c>
      <c r="BC1057" s="62">
        <v>0</v>
      </c>
      <c r="BD1057" s="62"/>
      <c r="BE1057" s="62"/>
      <c r="BF1057" s="62"/>
      <c r="BG1057" s="62"/>
      <c r="BH1057" s="62"/>
      <c r="BI1057" s="62"/>
      <c r="BJ1057" s="62"/>
      <c r="BK1057" s="62"/>
      <c r="BL1057" s="62"/>
      <c r="BM1057" s="62"/>
      <c r="BN1057" s="62"/>
      <c r="BO1057" s="62"/>
    </row>
    <row r="1058" spans="1:67" ht="144" hidden="1" x14ac:dyDescent="0.2">
      <c r="A1058" s="408" t="s">
        <v>3326</v>
      </c>
      <c r="B1058" s="62"/>
      <c r="C1058" s="376" t="s">
        <v>3367</v>
      </c>
      <c r="D1058" s="408" t="s">
        <v>92</v>
      </c>
      <c r="E1058" s="18" t="s">
        <v>270</v>
      </c>
      <c r="F1058" s="62">
        <v>1</v>
      </c>
      <c r="G1058" s="62">
        <v>1</v>
      </c>
      <c r="H1058" s="62">
        <v>1</v>
      </c>
      <c r="I1058" s="62"/>
      <c r="J1058" s="452" t="s">
        <v>3327</v>
      </c>
      <c r="K1058" s="62"/>
      <c r="L1058" s="421" t="s">
        <v>3329</v>
      </c>
      <c r="M1058" s="408" t="s">
        <v>3607</v>
      </c>
      <c r="N1058" s="62">
        <v>2015</v>
      </c>
      <c r="O1058" s="503">
        <v>42268</v>
      </c>
      <c r="P1058" s="408" t="s">
        <v>75</v>
      </c>
      <c r="Q1058" s="408" t="s">
        <v>75</v>
      </c>
      <c r="R1058" s="408" t="s">
        <v>75</v>
      </c>
      <c r="S1058" s="408" t="s">
        <v>75</v>
      </c>
      <c r="T1058" s="408" t="s">
        <v>75</v>
      </c>
      <c r="U1058" s="408" t="s">
        <v>75</v>
      </c>
      <c r="V1058" s="62">
        <v>1</v>
      </c>
      <c r="W1058" s="19">
        <f t="shared" si="312"/>
        <v>0</v>
      </c>
      <c r="X1058" s="19">
        <f t="shared" si="313"/>
        <v>0</v>
      </c>
      <c r="Y1058" s="19">
        <f t="shared" si="314"/>
        <v>0</v>
      </c>
      <c r="Z1058" s="62">
        <v>-1</v>
      </c>
      <c r="AA1058" s="62">
        <v>-2</v>
      </c>
      <c r="AB1058" s="62">
        <v>0</v>
      </c>
      <c r="AC1058" s="62">
        <v>0</v>
      </c>
      <c r="AD1058" s="62">
        <v>0</v>
      </c>
      <c r="AE1058" s="62">
        <v>1</v>
      </c>
      <c r="AF1058" s="429">
        <v>0</v>
      </c>
      <c r="AG1058" s="19">
        <v>0</v>
      </c>
      <c r="AH1058" s="429">
        <v>0</v>
      </c>
      <c r="AI1058" s="19">
        <v>0</v>
      </c>
      <c r="AJ1058" s="18" t="s">
        <v>97</v>
      </c>
      <c r="AK1058" s="18" t="s">
        <v>96</v>
      </c>
      <c r="AL1058" s="432" t="s">
        <v>3328</v>
      </c>
      <c r="AM1058" s="62">
        <v>3</v>
      </c>
      <c r="AN1058" s="62">
        <v>1</v>
      </c>
      <c r="AO1058" s="62">
        <v>1</v>
      </c>
      <c r="AP1058" s="62">
        <v>1</v>
      </c>
      <c r="AQ1058" s="62">
        <v>1</v>
      </c>
      <c r="AR1058" s="62">
        <v>1</v>
      </c>
      <c r="AS1058" s="62">
        <v>0</v>
      </c>
      <c r="AT1058" s="62">
        <v>-1</v>
      </c>
      <c r="AU1058" s="62">
        <v>-1</v>
      </c>
      <c r="AV1058" s="62">
        <v>0</v>
      </c>
      <c r="AW1058" s="62">
        <v>0</v>
      </c>
      <c r="AX1058" s="62">
        <v>0</v>
      </c>
      <c r="AY1058" s="62">
        <v>0</v>
      </c>
      <c r="AZ1058" s="62">
        <v>0</v>
      </c>
      <c r="BA1058" s="62">
        <v>0</v>
      </c>
      <c r="BB1058" s="62">
        <v>0</v>
      </c>
      <c r="BC1058" s="62">
        <v>0</v>
      </c>
      <c r="BD1058" s="62"/>
      <c r="BE1058" s="62"/>
      <c r="BF1058" s="62"/>
      <c r="BG1058" s="62"/>
      <c r="BH1058" s="62"/>
      <c r="BI1058" s="62"/>
      <c r="BJ1058" s="62"/>
      <c r="BK1058" s="62"/>
      <c r="BL1058" s="62"/>
      <c r="BM1058" s="62"/>
      <c r="BN1058" s="62"/>
      <c r="BO1058" s="62"/>
    </row>
    <row r="1059" spans="1:67" ht="144" hidden="1" x14ac:dyDescent="0.2">
      <c r="A1059" s="408" t="s">
        <v>3326</v>
      </c>
      <c r="B1059" s="62"/>
      <c r="C1059" s="376" t="s">
        <v>3333</v>
      </c>
      <c r="D1059" s="408" t="s">
        <v>92</v>
      </c>
      <c r="E1059" s="18" t="s">
        <v>270</v>
      </c>
      <c r="F1059" s="62">
        <v>1</v>
      </c>
      <c r="G1059" s="62">
        <v>1</v>
      </c>
      <c r="H1059" s="62">
        <v>1</v>
      </c>
      <c r="I1059" s="62"/>
      <c r="J1059" s="452" t="s">
        <v>3327</v>
      </c>
      <c r="K1059" s="62"/>
      <c r="L1059" s="421" t="s">
        <v>3329</v>
      </c>
      <c r="M1059" s="408" t="s">
        <v>3607</v>
      </c>
      <c r="N1059" s="62">
        <v>2015</v>
      </c>
      <c r="O1059" s="503">
        <v>42268</v>
      </c>
      <c r="P1059" s="408" t="s">
        <v>75</v>
      </c>
      <c r="Q1059" s="408" t="s">
        <v>75</v>
      </c>
      <c r="R1059" s="408" t="s">
        <v>75</v>
      </c>
      <c r="S1059" s="408" t="s">
        <v>75</v>
      </c>
      <c r="T1059" s="408" t="s">
        <v>75</v>
      </c>
      <c r="U1059" s="408" t="s">
        <v>75</v>
      </c>
      <c r="V1059" s="62">
        <v>1</v>
      </c>
      <c r="W1059" s="19">
        <f t="shared" si="312"/>
        <v>0</v>
      </c>
      <c r="X1059" s="19">
        <f t="shared" si="313"/>
        <v>0</v>
      </c>
      <c r="Y1059" s="19">
        <f t="shared" si="314"/>
        <v>0</v>
      </c>
      <c r="Z1059" s="62">
        <v>-1</v>
      </c>
      <c r="AA1059" s="62">
        <v>-2</v>
      </c>
      <c r="AB1059" s="62">
        <v>0</v>
      </c>
      <c r="AC1059" s="62">
        <v>0</v>
      </c>
      <c r="AD1059" s="62">
        <v>0</v>
      </c>
      <c r="AE1059" s="62">
        <v>1</v>
      </c>
      <c r="AF1059" s="429">
        <v>0</v>
      </c>
      <c r="AG1059" s="19">
        <v>0</v>
      </c>
      <c r="AH1059" s="429">
        <v>0</v>
      </c>
      <c r="AI1059" s="19">
        <v>0</v>
      </c>
      <c r="AJ1059" s="18" t="s">
        <v>97</v>
      </c>
      <c r="AK1059" s="18" t="s">
        <v>96</v>
      </c>
      <c r="AL1059" s="432" t="s">
        <v>3328</v>
      </c>
      <c r="AM1059" s="62">
        <v>3</v>
      </c>
      <c r="AN1059" s="62">
        <v>1</v>
      </c>
      <c r="AO1059" s="62">
        <v>1</v>
      </c>
      <c r="AP1059" s="62">
        <v>1</v>
      </c>
      <c r="AQ1059" s="62">
        <v>1</v>
      </c>
      <c r="AR1059" s="62">
        <v>1</v>
      </c>
      <c r="AS1059" s="62">
        <v>0</v>
      </c>
      <c r="AT1059" s="62">
        <v>-1</v>
      </c>
      <c r="AU1059" s="62">
        <v>-1</v>
      </c>
      <c r="AV1059" s="62">
        <v>0</v>
      </c>
      <c r="AW1059" s="62">
        <v>0</v>
      </c>
      <c r="AX1059" s="62">
        <v>0</v>
      </c>
      <c r="AY1059" s="62">
        <v>0</v>
      </c>
      <c r="AZ1059" s="62">
        <v>0</v>
      </c>
      <c r="BA1059" s="62">
        <v>0</v>
      </c>
      <c r="BB1059" s="62">
        <v>0</v>
      </c>
      <c r="BC1059" s="62">
        <v>0</v>
      </c>
      <c r="BD1059" s="62"/>
      <c r="BE1059" s="62"/>
      <c r="BF1059" s="62"/>
      <c r="BG1059" s="62"/>
      <c r="BH1059" s="62"/>
      <c r="BI1059" s="62"/>
      <c r="BJ1059" s="62"/>
      <c r="BK1059" s="62"/>
      <c r="BL1059" s="62"/>
      <c r="BM1059" s="62"/>
      <c r="BN1059" s="62"/>
      <c r="BO1059" s="62"/>
    </row>
    <row r="1060" spans="1:67" ht="144" hidden="1" x14ac:dyDescent="0.2">
      <c r="A1060" s="408" t="s">
        <v>3326</v>
      </c>
      <c r="B1060" s="62"/>
      <c r="C1060" s="376" t="s">
        <v>3368</v>
      </c>
      <c r="D1060" s="408" t="s">
        <v>92</v>
      </c>
      <c r="E1060" s="18" t="s">
        <v>270</v>
      </c>
      <c r="F1060" s="62">
        <v>1</v>
      </c>
      <c r="G1060" s="62">
        <v>1</v>
      </c>
      <c r="H1060" s="62">
        <v>1</v>
      </c>
      <c r="I1060" s="62"/>
      <c r="J1060" s="452" t="s">
        <v>3327</v>
      </c>
      <c r="K1060" s="62"/>
      <c r="L1060" s="421" t="s">
        <v>3329</v>
      </c>
      <c r="M1060" s="408" t="s">
        <v>3607</v>
      </c>
      <c r="N1060" s="62">
        <v>2015</v>
      </c>
      <c r="O1060" s="503">
        <v>42268</v>
      </c>
      <c r="P1060" s="408" t="s">
        <v>75</v>
      </c>
      <c r="Q1060" s="408" t="s">
        <v>75</v>
      </c>
      <c r="R1060" s="408" t="s">
        <v>75</v>
      </c>
      <c r="S1060" s="408" t="s">
        <v>75</v>
      </c>
      <c r="T1060" s="408" t="s">
        <v>75</v>
      </c>
      <c r="U1060" s="408" t="s">
        <v>75</v>
      </c>
      <c r="V1060" s="62">
        <v>1</v>
      </c>
      <c r="W1060" s="19">
        <f t="shared" si="312"/>
        <v>0</v>
      </c>
      <c r="X1060" s="19">
        <f t="shared" si="313"/>
        <v>0</v>
      </c>
      <c r="Y1060" s="19">
        <f t="shared" si="314"/>
        <v>0</v>
      </c>
      <c r="Z1060" s="62">
        <v>-1</v>
      </c>
      <c r="AA1060" s="62">
        <v>-2</v>
      </c>
      <c r="AB1060" s="62">
        <v>0</v>
      </c>
      <c r="AC1060" s="62">
        <v>0</v>
      </c>
      <c r="AD1060" s="62">
        <v>0</v>
      </c>
      <c r="AE1060" s="62">
        <v>1</v>
      </c>
      <c r="AF1060" s="429">
        <v>0</v>
      </c>
      <c r="AG1060" s="19">
        <v>0</v>
      </c>
      <c r="AH1060" s="429">
        <v>0</v>
      </c>
      <c r="AI1060" s="19">
        <v>0</v>
      </c>
      <c r="AJ1060" s="18" t="s">
        <v>97</v>
      </c>
      <c r="AK1060" s="18" t="s">
        <v>96</v>
      </c>
      <c r="AL1060" s="432" t="s">
        <v>3328</v>
      </c>
      <c r="AM1060" s="62">
        <v>3</v>
      </c>
      <c r="AN1060" s="62">
        <v>1</v>
      </c>
      <c r="AO1060" s="62">
        <v>1</v>
      </c>
      <c r="AP1060" s="62">
        <v>1</v>
      </c>
      <c r="AQ1060" s="62">
        <v>1</v>
      </c>
      <c r="AR1060" s="62">
        <v>1</v>
      </c>
      <c r="AS1060" s="62">
        <v>0</v>
      </c>
      <c r="AT1060" s="62">
        <v>-1</v>
      </c>
      <c r="AU1060" s="62">
        <v>-1</v>
      </c>
      <c r="AV1060" s="62">
        <v>0</v>
      </c>
      <c r="AW1060" s="62">
        <v>0</v>
      </c>
      <c r="AX1060" s="62">
        <v>0</v>
      </c>
      <c r="AY1060" s="62">
        <v>0</v>
      </c>
      <c r="AZ1060" s="62">
        <v>0</v>
      </c>
      <c r="BA1060" s="62">
        <v>0</v>
      </c>
      <c r="BB1060" s="62">
        <v>0</v>
      </c>
      <c r="BC1060" s="62">
        <v>0</v>
      </c>
      <c r="BD1060" s="62"/>
      <c r="BE1060" s="62"/>
      <c r="BF1060" s="62"/>
      <c r="BG1060" s="62"/>
      <c r="BH1060" s="62"/>
      <c r="BI1060" s="62"/>
      <c r="BJ1060" s="62"/>
      <c r="BK1060" s="62"/>
      <c r="BL1060" s="62"/>
      <c r="BM1060" s="62"/>
      <c r="BN1060" s="62"/>
      <c r="BO1060" s="62"/>
    </row>
    <row r="1061" spans="1:67" ht="144" hidden="1" x14ac:dyDescent="0.2">
      <c r="A1061" s="408" t="s">
        <v>3326</v>
      </c>
      <c r="B1061" s="62"/>
      <c r="C1061" s="376" t="s">
        <v>3369</v>
      </c>
      <c r="D1061" s="408" t="s">
        <v>92</v>
      </c>
      <c r="E1061" s="18" t="s">
        <v>270</v>
      </c>
      <c r="F1061" s="62">
        <v>1</v>
      </c>
      <c r="G1061" s="62">
        <v>1</v>
      </c>
      <c r="H1061" s="62">
        <v>1</v>
      </c>
      <c r="I1061" s="62"/>
      <c r="J1061" s="452" t="s">
        <v>3327</v>
      </c>
      <c r="K1061" s="62"/>
      <c r="L1061" s="421" t="s">
        <v>3329</v>
      </c>
      <c r="M1061" s="408" t="s">
        <v>3607</v>
      </c>
      <c r="N1061" s="62">
        <v>2015</v>
      </c>
      <c r="O1061" s="503">
        <v>42268</v>
      </c>
      <c r="P1061" s="408" t="s">
        <v>75</v>
      </c>
      <c r="Q1061" s="408" t="s">
        <v>75</v>
      </c>
      <c r="R1061" s="408" t="s">
        <v>75</v>
      </c>
      <c r="S1061" s="408" t="s">
        <v>75</v>
      </c>
      <c r="T1061" s="408" t="s">
        <v>75</v>
      </c>
      <c r="U1061" s="408" t="s">
        <v>75</v>
      </c>
      <c r="V1061" s="62">
        <v>1</v>
      </c>
      <c r="W1061" s="19">
        <f t="shared" si="312"/>
        <v>0</v>
      </c>
      <c r="X1061" s="19">
        <f t="shared" si="313"/>
        <v>0</v>
      </c>
      <c r="Y1061" s="19">
        <f t="shared" si="314"/>
        <v>0</v>
      </c>
      <c r="Z1061" s="62">
        <v>-1</v>
      </c>
      <c r="AA1061" s="62">
        <v>-2</v>
      </c>
      <c r="AB1061" s="62">
        <v>0</v>
      </c>
      <c r="AC1061" s="62">
        <v>0</v>
      </c>
      <c r="AD1061" s="62">
        <v>0</v>
      </c>
      <c r="AE1061" s="62">
        <v>1</v>
      </c>
      <c r="AF1061" s="429">
        <v>0</v>
      </c>
      <c r="AG1061" s="19">
        <v>0</v>
      </c>
      <c r="AH1061" s="429">
        <v>0</v>
      </c>
      <c r="AI1061" s="19">
        <v>0</v>
      </c>
      <c r="AJ1061" s="18" t="s">
        <v>97</v>
      </c>
      <c r="AK1061" s="18" t="s">
        <v>96</v>
      </c>
      <c r="AL1061" s="432" t="s">
        <v>3328</v>
      </c>
      <c r="AM1061" s="62">
        <v>3</v>
      </c>
      <c r="AN1061" s="62">
        <v>1</v>
      </c>
      <c r="AO1061" s="62">
        <v>1</v>
      </c>
      <c r="AP1061" s="62">
        <v>1</v>
      </c>
      <c r="AQ1061" s="62">
        <v>1</v>
      </c>
      <c r="AR1061" s="62">
        <v>1</v>
      </c>
      <c r="AS1061" s="62">
        <v>0</v>
      </c>
      <c r="AT1061" s="62">
        <v>-1</v>
      </c>
      <c r="AU1061" s="62">
        <v>-1</v>
      </c>
      <c r="AV1061" s="62">
        <v>0</v>
      </c>
      <c r="AW1061" s="62">
        <v>0</v>
      </c>
      <c r="AX1061" s="62">
        <v>0</v>
      </c>
      <c r="AY1061" s="62">
        <v>0</v>
      </c>
      <c r="AZ1061" s="62">
        <v>0</v>
      </c>
      <c r="BA1061" s="62">
        <v>0</v>
      </c>
      <c r="BB1061" s="62">
        <v>0</v>
      </c>
      <c r="BC1061" s="62">
        <v>0</v>
      </c>
      <c r="BD1061" s="62"/>
      <c r="BE1061" s="62"/>
      <c r="BF1061" s="62"/>
      <c r="BG1061" s="62"/>
      <c r="BH1061" s="62"/>
      <c r="BI1061" s="62"/>
      <c r="BJ1061" s="62"/>
      <c r="BK1061" s="62"/>
      <c r="BL1061" s="62"/>
      <c r="BM1061" s="62"/>
      <c r="BN1061" s="62"/>
      <c r="BO1061" s="62"/>
    </row>
    <row r="1062" spans="1:67" ht="144" hidden="1" x14ac:dyDescent="0.2">
      <c r="A1062" s="408" t="s">
        <v>3326</v>
      </c>
      <c r="B1062" s="62"/>
      <c r="C1062" s="376" t="s">
        <v>3334</v>
      </c>
      <c r="D1062" s="408" t="s">
        <v>92</v>
      </c>
      <c r="E1062" s="18" t="s">
        <v>270</v>
      </c>
      <c r="F1062" s="62">
        <v>1</v>
      </c>
      <c r="G1062" s="62">
        <v>1</v>
      </c>
      <c r="H1062" s="62">
        <v>1</v>
      </c>
      <c r="I1062" s="62"/>
      <c r="J1062" s="452" t="s">
        <v>3327</v>
      </c>
      <c r="K1062" s="62"/>
      <c r="L1062" s="421" t="s">
        <v>3329</v>
      </c>
      <c r="M1062" s="408" t="s">
        <v>3607</v>
      </c>
      <c r="N1062" s="62">
        <v>2015</v>
      </c>
      <c r="O1062" s="503">
        <v>42268</v>
      </c>
      <c r="P1062" s="408" t="s">
        <v>75</v>
      </c>
      <c r="Q1062" s="408" t="s">
        <v>75</v>
      </c>
      <c r="R1062" s="408" t="s">
        <v>75</v>
      </c>
      <c r="S1062" s="408" t="s">
        <v>75</v>
      </c>
      <c r="T1062" s="408" t="s">
        <v>75</v>
      </c>
      <c r="U1062" s="408" t="s">
        <v>75</v>
      </c>
      <c r="V1062" s="62">
        <v>1</v>
      </c>
      <c r="W1062" s="19">
        <f t="shared" si="312"/>
        <v>0</v>
      </c>
      <c r="X1062" s="19">
        <f t="shared" si="313"/>
        <v>0</v>
      </c>
      <c r="Y1062" s="19">
        <f t="shared" si="314"/>
        <v>0</v>
      </c>
      <c r="Z1062" s="62">
        <v>-1</v>
      </c>
      <c r="AA1062" s="62">
        <v>-2</v>
      </c>
      <c r="AB1062" s="62">
        <v>0</v>
      </c>
      <c r="AC1062" s="62">
        <v>0</v>
      </c>
      <c r="AD1062" s="62">
        <v>0</v>
      </c>
      <c r="AE1062" s="62">
        <v>1</v>
      </c>
      <c r="AF1062" s="429">
        <v>0</v>
      </c>
      <c r="AG1062" s="19">
        <v>0</v>
      </c>
      <c r="AH1062" s="429">
        <v>0</v>
      </c>
      <c r="AI1062" s="19">
        <v>0</v>
      </c>
      <c r="AJ1062" s="18" t="s">
        <v>97</v>
      </c>
      <c r="AK1062" s="18" t="s">
        <v>96</v>
      </c>
      <c r="AL1062" s="432" t="s">
        <v>3328</v>
      </c>
      <c r="AM1062" s="62">
        <v>3</v>
      </c>
      <c r="AN1062" s="62">
        <v>1</v>
      </c>
      <c r="AO1062" s="62">
        <v>1</v>
      </c>
      <c r="AP1062" s="62">
        <v>1</v>
      </c>
      <c r="AQ1062" s="62">
        <v>1</v>
      </c>
      <c r="AR1062" s="62">
        <v>1</v>
      </c>
      <c r="AS1062" s="62">
        <v>0</v>
      </c>
      <c r="AT1062" s="62">
        <v>-1</v>
      </c>
      <c r="AU1062" s="62">
        <v>-1</v>
      </c>
      <c r="AV1062" s="62">
        <v>0</v>
      </c>
      <c r="AW1062" s="62">
        <v>0</v>
      </c>
      <c r="AX1062" s="62">
        <v>0</v>
      </c>
      <c r="AY1062" s="62">
        <v>0</v>
      </c>
      <c r="AZ1062" s="62">
        <v>0</v>
      </c>
      <c r="BA1062" s="62">
        <v>0</v>
      </c>
      <c r="BB1062" s="62">
        <v>0</v>
      </c>
      <c r="BC1062" s="62">
        <v>0</v>
      </c>
      <c r="BD1062" s="62"/>
      <c r="BE1062" s="62"/>
      <c r="BF1062" s="62"/>
      <c r="BG1062" s="62"/>
      <c r="BH1062" s="62"/>
      <c r="BI1062" s="62"/>
      <c r="BJ1062" s="62"/>
      <c r="BK1062" s="62"/>
      <c r="BL1062" s="62"/>
      <c r="BM1062" s="62"/>
      <c r="BN1062" s="62"/>
      <c r="BO1062" s="62"/>
    </row>
    <row r="1063" spans="1:67" ht="144" hidden="1" x14ac:dyDescent="0.2">
      <c r="A1063" s="408" t="s">
        <v>3326</v>
      </c>
      <c r="B1063" s="62"/>
      <c r="C1063" s="376" t="s">
        <v>3335</v>
      </c>
      <c r="D1063" s="408" t="s">
        <v>92</v>
      </c>
      <c r="E1063" s="18" t="s">
        <v>270</v>
      </c>
      <c r="F1063" s="62">
        <v>1</v>
      </c>
      <c r="G1063" s="62">
        <v>1</v>
      </c>
      <c r="H1063" s="62">
        <v>1</v>
      </c>
      <c r="I1063" s="62"/>
      <c r="J1063" s="452" t="s">
        <v>3327</v>
      </c>
      <c r="K1063" s="62"/>
      <c r="L1063" s="421" t="s">
        <v>3329</v>
      </c>
      <c r="M1063" s="408" t="s">
        <v>3607</v>
      </c>
      <c r="N1063" s="62">
        <v>2015</v>
      </c>
      <c r="O1063" s="503">
        <v>42268</v>
      </c>
      <c r="P1063" s="408" t="s">
        <v>75</v>
      </c>
      <c r="Q1063" s="408" t="s">
        <v>75</v>
      </c>
      <c r="R1063" s="408" t="s">
        <v>75</v>
      </c>
      <c r="S1063" s="408" t="s">
        <v>75</v>
      </c>
      <c r="T1063" s="408" t="s">
        <v>75</v>
      </c>
      <c r="U1063" s="408" t="s">
        <v>75</v>
      </c>
      <c r="V1063" s="62">
        <v>1</v>
      </c>
      <c r="W1063" s="19">
        <f t="shared" si="312"/>
        <v>0</v>
      </c>
      <c r="X1063" s="19">
        <f t="shared" si="313"/>
        <v>0</v>
      </c>
      <c r="Y1063" s="19">
        <f t="shared" si="314"/>
        <v>0</v>
      </c>
      <c r="Z1063" s="62">
        <v>-1</v>
      </c>
      <c r="AA1063" s="62">
        <v>-2</v>
      </c>
      <c r="AB1063" s="62">
        <v>0</v>
      </c>
      <c r="AC1063" s="62">
        <v>0</v>
      </c>
      <c r="AD1063" s="62">
        <v>0</v>
      </c>
      <c r="AE1063" s="62">
        <v>1</v>
      </c>
      <c r="AF1063" s="429">
        <v>0</v>
      </c>
      <c r="AG1063" s="19">
        <v>0</v>
      </c>
      <c r="AH1063" s="429">
        <v>0</v>
      </c>
      <c r="AI1063" s="19">
        <v>0</v>
      </c>
      <c r="AJ1063" s="18" t="s">
        <v>97</v>
      </c>
      <c r="AK1063" s="18" t="s">
        <v>96</v>
      </c>
      <c r="AL1063" s="432" t="s">
        <v>3328</v>
      </c>
      <c r="AM1063" s="62">
        <v>3</v>
      </c>
      <c r="AN1063" s="62">
        <v>1</v>
      </c>
      <c r="AO1063" s="62">
        <v>1</v>
      </c>
      <c r="AP1063" s="62">
        <v>1</v>
      </c>
      <c r="AQ1063" s="62">
        <v>1</v>
      </c>
      <c r="AR1063" s="62">
        <v>1</v>
      </c>
      <c r="AS1063" s="62">
        <v>0</v>
      </c>
      <c r="AT1063" s="62">
        <v>-1</v>
      </c>
      <c r="AU1063" s="62">
        <v>-1</v>
      </c>
      <c r="AV1063" s="62">
        <v>0</v>
      </c>
      <c r="AW1063" s="62">
        <v>0</v>
      </c>
      <c r="AX1063" s="62">
        <v>0</v>
      </c>
      <c r="AY1063" s="62">
        <v>0</v>
      </c>
      <c r="AZ1063" s="62">
        <v>0</v>
      </c>
      <c r="BA1063" s="62">
        <v>0</v>
      </c>
      <c r="BB1063" s="62">
        <v>0</v>
      </c>
      <c r="BC1063" s="62">
        <v>0</v>
      </c>
      <c r="BD1063" s="62"/>
      <c r="BE1063" s="62"/>
      <c r="BF1063" s="62"/>
      <c r="BG1063" s="62"/>
      <c r="BH1063" s="62"/>
      <c r="BI1063" s="62"/>
      <c r="BJ1063" s="62"/>
      <c r="BK1063" s="62"/>
      <c r="BL1063" s="62"/>
      <c r="BM1063" s="62"/>
      <c r="BN1063" s="62"/>
      <c r="BO1063" s="62"/>
    </row>
    <row r="1064" spans="1:67" ht="144" hidden="1" x14ac:dyDescent="0.2">
      <c r="A1064" s="408" t="s">
        <v>3326</v>
      </c>
      <c r="B1064" s="62"/>
      <c r="C1064" s="376" t="s">
        <v>3336</v>
      </c>
      <c r="D1064" s="408" t="s">
        <v>92</v>
      </c>
      <c r="E1064" s="18" t="s">
        <v>270</v>
      </c>
      <c r="F1064" s="62">
        <v>1</v>
      </c>
      <c r="G1064" s="62">
        <v>1</v>
      </c>
      <c r="H1064" s="62">
        <v>1</v>
      </c>
      <c r="I1064" s="62"/>
      <c r="J1064" s="452" t="s">
        <v>3327</v>
      </c>
      <c r="K1064" s="62"/>
      <c r="L1064" s="421" t="s">
        <v>3329</v>
      </c>
      <c r="M1064" s="408" t="s">
        <v>3607</v>
      </c>
      <c r="N1064" s="62">
        <v>2015</v>
      </c>
      <c r="O1064" s="503">
        <v>42268</v>
      </c>
      <c r="P1064" s="408" t="s">
        <v>75</v>
      </c>
      <c r="Q1064" s="408" t="s">
        <v>75</v>
      </c>
      <c r="R1064" s="408" t="s">
        <v>75</v>
      </c>
      <c r="S1064" s="408" t="s">
        <v>75</v>
      </c>
      <c r="T1064" s="408" t="s">
        <v>75</v>
      </c>
      <c r="U1064" s="408" t="s">
        <v>75</v>
      </c>
      <c r="V1064" s="62">
        <v>1</v>
      </c>
      <c r="W1064" s="19">
        <f t="shared" si="312"/>
        <v>0</v>
      </c>
      <c r="X1064" s="19">
        <f t="shared" si="313"/>
        <v>0</v>
      </c>
      <c r="Y1064" s="19">
        <f t="shared" si="314"/>
        <v>0</v>
      </c>
      <c r="Z1064" s="62">
        <v>-1</v>
      </c>
      <c r="AA1064" s="62">
        <v>-2</v>
      </c>
      <c r="AB1064" s="62">
        <v>0</v>
      </c>
      <c r="AC1064" s="62">
        <v>0</v>
      </c>
      <c r="AD1064" s="62">
        <v>0</v>
      </c>
      <c r="AE1064" s="62">
        <v>1</v>
      </c>
      <c r="AF1064" s="429">
        <v>0</v>
      </c>
      <c r="AG1064" s="19">
        <v>0</v>
      </c>
      <c r="AH1064" s="429">
        <v>0</v>
      </c>
      <c r="AI1064" s="19">
        <v>0</v>
      </c>
      <c r="AJ1064" s="18" t="s">
        <v>97</v>
      </c>
      <c r="AK1064" s="18" t="s">
        <v>96</v>
      </c>
      <c r="AL1064" s="432" t="s">
        <v>3328</v>
      </c>
      <c r="AM1064" s="62">
        <v>3</v>
      </c>
      <c r="AN1064" s="62">
        <v>1</v>
      </c>
      <c r="AO1064" s="62">
        <v>1</v>
      </c>
      <c r="AP1064" s="62">
        <v>1</v>
      </c>
      <c r="AQ1064" s="62">
        <v>1</v>
      </c>
      <c r="AR1064" s="62">
        <v>1</v>
      </c>
      <c r="AS1064" s="62">
        <v>0</v>
      </c>
      <c r="AT1064" s="62">
        <v>-1</v>
      </c>
      <c r="AU1064" s="62">
        <v>-1</v>
      </c>
      <c r="AV1064" s="62">
        <v>0</v>
      </c>
      <c r="AW1064" s="62">
        <v>0</v>
      </c>
      <c r="AX1064" s="62">
        <v>0</v>
      </c>
      <c r="AY1064" s="62">
        <v>0</v>
      </c>
      <c r="AZ1064" s="62">
        <v>0</v>
      </c>
      <c r="BA1064" s="62">
        <v>0</v>
      </c>
      <c r="BB1064" s="62">
        <v>0</v>
      </c>
      <c r="BC1064" s="62">
        <v>0</v>
      </c>
      <c r="BD1064" s="62"/>
      <c r="BE1064" s="62"/>
      <c r="BF1064" s="62"/>
      <c r="BG1064" s="62"/>
      <c r="BH1064" s="62"/>
      <c r="BI1064" s="62"/>
      <c r="BJ1064" s="62"/>
      <c r="BK1064" s="62"/>
      <c r="BL1064" s="62"/>
      <c r="BM1064" s="62"/>
      <c r="BN1064" s="62"/>
      <c r="BO1064" s="62"/>
    </row>
    <row r="1065" spans="1:67" ht="144" hidden="1" x14ac:dyDescent="0.2">
      <c r="A1065" s="408" t="s">
        <v>3326</v>
      </c>
      <c r="B1065" s="62"/>
      <c r="C1065" s="376" t="s">
        <v>3337</v>
      </c>
      <c r="D1065" s="408" t="s">
        <v>92</v>
      </c>
      <c r="E1065" s="18" t="s">
        <v>270</v>
      </c>
      <c r="F1065" s="62">
        <v>1</v>
      </c>
      <c r="G1065" s="62">
        <v>1</v>
      </c>
      <c r="H1065" s="62">
        <v>1</v>
      </c>
      <c r="I1065" s="62"/>
      <c r="J1065" s="452" t="s">
        <v>3327</v>
      </c>
      <c r="K1065" s="62"/>
      <c r="L1065" s="421" t="s">
        <v>3329</v>
      </c>
      <c r="M1065" s="408" t="s">
        <v>3607</v>
      </c>
      <c r="N1065" s="62">
        <v>2015</v>
      </c>
      <c r="O1065" s="503">
        <v>42268</v>
      </c>
      <c r="P1065" s="408" t="s">
        <v>75</v>
      </c>
      <c r="Q1065" s="408" t="s">
        <v>75</v>
      </c>
      <c r="R1065" s="408" t="s">
        <v>75</v>
      </c>
      <c r="S1065" s="408" t="s">
        <v>75</v>
      </c>
      <c r="T1065" s="408" t="s">
        <v>75</v>
      </c>
      <c r="U1065" s="408" t="s">
        <v>75</v>
      </c>
      <c r="V1065" s="62">
        <v>1</v>
      </c>
      <c r="W1065" s="19">
        <f t="shared" si="312"/>
        <v>0</v>
      </c>
      <c r="X1065" s="19">
        <f t="shared" si="313"/>
        <v>0</v>
      </c>
      <c r="Y1065" s="19">
        <f t="shared" si="314"/>
        <v>0</v>
      </c>
      <c r="Z1065" s="62">
        <v>-1</v>
      </c>
      <c r="AA1065" s="62">
        <v>-2</v>
      </c>
      <c r="AB1065" s="62">
        <v>0</v>
      </c>
      <c r="AC1065" s="62">
        <v>0</v>
      </c>
      <c r="AD1065" s="62">
        <v>0</v>
      </c>
      <c r="AE1065" s="62">
        <v>1</v>
      </c>
      <c r="AF1065" s="429">
        <v>0</v>
      </c>
      <c r="AG1065" s="19">
        <v>0</v>
      </c>
      <c r="AH1065" s="429">
        <v>0</v>
      </c>
      <c r="AI1065" s="19">
        <v>0</v>
      </c>
      <c r="AJ1065" s="18" t="s">
        <v>97</v>
      </c>
      <c r="AK1065" s="18" t="s">
        <v>96</v>
      </c>
      <c r="AL1065" s="432" t="s">
        <v>3328</v>
      </c>
      <c r="AM1065" s="62">
        <v>3</v>
      </c>
      <c r="AN1065" s="62">
        <v>1</v>
      </c>
      <c r="AO1065" s="62">
        <v>1</v>
      </c>
      <c r="AP1065" s="62">
        <v>1</v>
      </c>
      <c r="AQ1065" s="62">
        <v>1</v>
      </c>
      <c r="AR1065" s="62">
        <v>1</v>
      </c>
      <c r="AS1065" s="62">
        <v>0</v>
      </c>
      <c r="AT1065" s="62">
        <v>-1</v>
      </c>
      <c r="AU1065" s="62">
        <v>-1</v>
      </c>
      <c r="AV1065" s="62">
        <v>0</v>
      </c>
      <c r="AW1065" s="62">
        <v>0</v>
      </c>
      <c r="AX1065" s="62">
        <v>0</v>
      </c>
      <c r="AY1065" s="62">
        <v>0</v>
      </c>
      <c r="AZ1065" s="62">
        <v>0</v>
      </c>
      <c r="BA1065" s="62">
        <v>0</v>
      </c>
      <c r="BB1065" s="62">
        <v>0</v>
      </c>
      <c r="BC1065" s="62">
        <v>0</v>
      </c>
      <c r="BD1065" s="62"/>
      <c r="BE1065" s="62"/>
      <c r="BF1065" s="62"/>
      <c r="BG1065" s="62"/>
      <c r="BH1065" s="62"/>
      <c r="BI1065" s="62"/>
      <c r="BJ1065" s="62"/>
      <c r="BK1065" s="62"/>
      <c r="BL1065" s="62"/>
      <c r="BM1065" s="62"/>
      <c r="BN1065" s="62"/>
      <c r="BO1065" s="62"/>
    </row>
    <row r="1066" spans="1:67" ht="144" hidden="1" x14ac:dyDescent="0.2">
      <c r="A1066" s="408" t="s">
        <v>3326</v>
      </c>
      <c r="B1066" s="62"/>
      <c r="C1066" s="376" t="s">
        <v>3338</v>
      </c>
      <c r="D1066" s="408" t="s">
        <v>92</v>
      </c>
      <c r="E1066" s="18" t="s">
        <v>270</v>
      </c>
      <c r="F1066" s="62">
        <v>1</v>
      </c>
      <c r="G1066" s="62">
        <v>1</v>
      </c>
      <c r="H1066" s="62">
        <v>1</v>
      </c>
      <c r="I1066" s="62"/>
      <c r="J1066" s="452" t="s">
        <v>3327</v>
      </c>
      <c r="K1066" s="62"/>
      <c r="L1066" s="421" t="s">
        <v>3329</v>
      </c>
      <c r="M1066" s="408" t="s">
        <v>3607</v>
      </c>
      <c r="N1066" s="62">
        <v>2015</v>
      </c>
      <c r="O1066" s="503">
        <v>42268</v>
      </c>
      <c r="P1066" s="408" t="s">
        <v>75</v>
      </c>
      <c r="Q1066" s="408" t="s">
        <v>75</v>
      </c>
      <c r="R1066" s="408" t="s">
        <v>75</v>
      </c>
      <c r="S1066" s="408" t="s">
        <v>75</v>
      </c>
      <c r="T1066" s="408" t="s">
        <v>75</v>
      </c>
      <c r="U1066" s="408" t="s">
        <v>75</v>
      </c>
      <c r="V1066" s="62">
        <v>1</v>
      </c>
      <c r="W1066" s="19">
        <f t="shared" si="312"/>
        <v>0</v>
      </c>
      <c r="X1066" s="19">
        <f t="shared" si="313"/>
        <v>0</v>
      </c>
      <c r="Y1066" s="19">
        <f t="shared" si="314"/>
        <v>0</v>
      </c>
      <c r="Z1066" s="62">
        <v>-1</v>
      </c>
      <c r="AA1066" s="62">
        <v>-2</v>
      </c>
      <c r="AB1066" s="62">
        <v>0</v>
      </c>
      <c r="AC1066" s="62">
        <v>0</v>
      </c>
      <c r="AD1066" s="62">
        <v>0</v>
      </c>
      <c r="AE1066" s="62">
        <v>1</v>
      </c>
      <c r="AF1066" s="429">
        <v>0</v>
      </c>
      <c r="AG1066" s="19">
        <v>0</v>
      </c>
      <c r="AH1066" s="429">
        <v>0</v>
      </c>
      <c r="AI1066" s="19">
        <v>0</v>
      </c>
      <c r="AJ1066" s="18" t="s">
        <v>97</v>
      </c>
      <c r="AK1066" s="18" t="s">
        <v>96</v>
      </c>
      <c r="AL1066" s="432" t="s">
        <v>3328</v>
      </c>
      <c r="AM1066" s="62">
        <v>3</v>
      </c>
      <c r="AN1066" s="62">
        <v>1</v>
      </c>
      <c r="AO1066" s="62">
        <v>1</v>
      </c>
      <c r="AP1066" s="62">
        <v>1</v>
      </c>
      <c r="AQ1066" s="62">
        <v>1</v>
      </c>
      <c r="AR1066" s="62">
        <v>1</v>
      </c>
      <c r="AS1066" s="62">
        <v>0</v>
      </c>
      <c r="AT1066" s="62">
        <v>-1</v>
      </c>
      <c r="AU1066" s="62">
        <v>-1</v>
      </c>
      <c r="AV1066" s="62">
        <v>0</v>
      </c>
      <c r="AW1066" s="62">
        <v>0</v>
      </c>
      <c r="AX1066" s="62">
        <v>0</v>
      </c>
      <c r="AY1066" s="62">
        <v>0</v>
      </c>
      <c r="AZ1066" s="62">
        <v>0</v>
      </c>
      <c r="BA1066" s="62">
        <v>0</v>
      </c>
      <c r="BB1066" s="62">
        <v>0</v>
      </c>
      <c r="BC1066" s="62">
        <v>0</v>
      </c>
      <c r="BD1066" s="62"/>
      <c r="BE1066" s="62"/>
      <c r="BF1066" s="62"/>
      <c r="BG1066" s="62"/>
      <c r="BH1066" s="62"/>
      <c r="BI1066" s="62"/>
      <c r="BJ1066" s="62"/>
      <c r="BK1066" s="62"/>
      <c r="BL1066" s="62"/>
      <c r="BM1066" s="62"/>
      <c r="BN1066" s="62"/>
      <c r="BO1066" s="62"/>
    </row>
    <row r="1067" spans="1:67" ht="112" hidden="1" x14ac:dyDescent="0.2">
      <c r="A1067" s="17" t="s">
        <v>512</v>
      </c>
      <c r="B1067" s="42"/>
      <c r="C1067" s="64" t="s">
        <v>1180</v>
      </c>
      <c r="D1067" s="18" t="s">
        <v>69</v>
      </c>
      <c r="E1067" s="18" t="s">
        <v>302</v>
      </c>
      <c r="F1067" s="19">
        <v>1</v>
      </c>
      <c r="G1067" s="19">
        <v>0</v>
      </c>
      <c r="H1067" s="19">
        <v>0</v>
      </c>
      <c r="I1067" s="20"/>
      <c r="J1067" s="21" t="s">
        <v>1169</v>
      </c>
      <c r="K1067" s="22" t="s">
        <v>1170</v>
      </c>
      <c r="L1067" s="21" t="s">
        <v>1171</v>
      </c>
      <c r="M1067" s="25"/>
      <c r="N1067" s="24">
        <f t="shared" ref="N1067:N1130" si="315">YEAR(IF(AND(O1067&lt;&gt;"NA",O1067&lt;&gt;""),O1067,IF(AND(P1067&lt;&gt;"NA",P1067&lt;&gt;""),P1067,IF(AND(Q1067&lt;&gt;"NA",Q1067&lt;&gt;""),Q1067,IF(AND(R1067&lt;&gt;"NA",R1067&lt;&gt;""),R1067,S1067)))))</f>
        <v>2006</v>
      </c>
      <c r="O1067" s="25">
        <v>39035</v>
      </c>
      <c r="P1067" s="23" t="s">
        <v>75</v>
      </c>
      <c r="Q1067" s="23" t="s">
        <v>75</v>
      </c>
      <c r="R1067" s="23" t="s">
        <v>75</v>
      </c>
      <c r="S1067" s="23" t="s">
        <v>75</v>
      </c>
      <c r="T1067" s="23" t="s">
        <v>75</v>
      </c>
      <c r="U1067" s="23" t="s">
        <v>75</v>
      </c>
      <c r="V1067" s="19">
        <v>1</v>
      </c>
      <c r="W1067" s="19">
        <f t="shared" si="312"/>
        <v>0</v>
      </c>
      <c r="X1067" s="19">
        <f t="shared" si="313"/>
        <v>0</v>
      </c>
      <c r="Y1067" s="19">
        <f t="shared" si="314"/>
        <v>0</v>
      </c>
      <c r="Z1067" s="19">
        <v>-1</v>
      </c>
      <c r="AA1067" s="19">
        <v>-2</v>
      </c>
      <c r="AB1067" s="19">
        <v>1</v>
      </c>
      <c r="AC1067" s="19">
        <v>0</v>
      </c>
      <c r="AD1067" s="19">
        <v>1</v>
      </c>
      <c r="AE1067" s="19">
        <v>0</v>
      </c>
      <c r="AF1067" s="19">
        <v>1</v>
      </c>
      <c r="AG1067" s="19">
        <v>-1</v>
      </c>
      <c r="AH1067" s="19">
        <v>1</v>
      </c>
      <c r="AI1067" s="26">
        <v>0</v>
      </c>
      <c r="AJ1067" s="18" t="s">
        <v>76</v>
      </c>
      <c r="AK1067" s="18" t="s">
        <v>77</v>
      </c>
      <c r="AL1067" s="21" t="s">
        <v>1172</v>
      </c>
      <c r="AM1067" s="19">
        <f>IF(AND(AN1067=1,AO1067=1),3,IF(AND(AN1067=1,OR(AO1067=0,AO1067=-1)),1,IF(AND(OR(AN1067=0,AN1067=-1),AO1067=1),2,IF(AND(AN1067=0,AN1067=-1),OR(AO1067=0,AO1067=-1),4))))</f>
        <v>3</v>
      </c>
      <c r="AN1067" s="19">
        <v>1</v>
      </c>
      <c r="AO1067" s="19">
        <v>1</v>
      </c>
      <c r="AP1067" s="19">
        <v>0</v>
      </c>
      <c r="AQ1067" s="19">
        <v>0</v>
      </c>
      <c r="AR1067" s="19">
        <v>0</v>
      </c>
      <c r="AS1067" s="19">
        <v>-1</v>
      </c>
      <c r="AT1067" s="19">
        <v>0</v>
      </c>
      <c r="AU1067" s="26">
        <f>IF(BA1067&lt;1,-1)</f>
        <v>-1</v>
      </c>
      <c r="AV1067" s="19">
        <v>1</v>
      </c>
      <c r="AW1067" s="19">
        <v>0</v>
      </c>
      <c r="AX1067" s="19">
        <v>0</v>
      </c>
      <c r="AY1067" s="19">
        <v>0</v>
      </c>
      <c r="AZ1067" s="19">
        <v>0</v>
      </c>
      <c r="BA1067" s="19">
        <v>0</v>
      </c>
      <c r="BB1067" s="19">
        <v>0</v>
      </c>
      <c r="BC1067" s="19">
        <v>0</v>
      </c>
      <c r="BD1067" s="28"/>
      <c r="BE1067" s="20"/>
      <c r="BF1067" s="18" t="s">
        <v>1173</v>
      </c>
      <c r="BG1067" s="19">
        <v>1</v>
      </c>
      <c r="BH1067" s="18" t="s">
        <v>1174</v>
      </c>
      <c r="BI1067" s="20"/>
      <c r="BJ1067" s="19">
        <v>1</v>
      </c>
      <c r="BK1067" s="20"/>
      <c r="BL1067" s="20"/>
      <c r="BM1067" s="20"/>
      <c r="BN1067" s="20"/>
      <c r="BO1067" s="20"/>
    </row>
    <row r="1068" spans="1:67" ht="224" hidden="1" x14ac:dyDescent="0.2">
      <c r="A1068" s="17" t="s">
        <v>67</v>
      </c>
      <c r="B1068" s="42"/>
      <c r="C1068" s="64" t="s">
        <v>1180</v>
      </c>
      <c r="D1068" s="18" t="s">
        <v>69</v>
      </c>
      <c r="E1068" s="18" t="s">
        <v>302</v>
      </c>
      <c r="F1068" s="19">
        <v>1</v>
      </c>
      <c r="G1068" s="19">
        <v>1</v>
      </c>
      <c r="H1068" s="19">
        <v>1</v>
      </c>
      <c r="I1068" s="20"/>
      <c r="J1068" s="21" t="s">
        <v>1291</v>
      </c>
      <c r="K1068" s="46"/>
      <c r="L1068" s="375" t="s">
        <v>1292</v>
      </c>
      <c r="M1068" s="25"/>
      <c r="N1068" s="24">
        <f t="shared" si="315"/>
        <v>2014</v>
      </c>
      <c r="O1068" s="25">
        <v>41990</v>
      </c>
      <c r="P1068" s="23" t="s">
        <v>75</v>
      </c>
      <c r="Q1068" s="23" t="s">
        <v>75</v>
      </c>
      <c r="R1068" s="23" t="s">
        <v>75</v>
      </c>
      <c r="S1068" s="23" t="s">
        <v>75</v>
      </c>
      <c r="T1068" s="23" t="s">
        <v>75</v>
      </c>
      <c r="U1068" s="23" t="s">
        <v>75</v>
      </c>
      <c r="V1068" s="19">
        <v>1</v>
      </c>
      <c r="W1068" s="19">
        <f t="shared" si="312"/>
        <v>0</v>
      </c>
      <c r="X1068" s="19">
        <f t="shared" si="313"/>
        <v>0</v>
      </c>
      <c r="Y1068" s="19">
        <f t="shared" si="314"/>
        <v>0</v>
      </c>
      <c r="Z1068" s="19">
        <v>-1</v>
      </c>
      <c r="AA1068" s="19">
        <v>-2</v>
      </c>
      <c r="AB1068" s="19">
        <v>1</v>
      </c>
      <c r="AC1068" s="26">
        <v>0</v>
      </c>
      <c r="AD1068" s="19">
        <v>1</v>
      </c>
      <c r="AE1068" s="26">
        <v>0</v>
      </c>
      <c r="AF1068" s="26">
        <v>0</v>
      </c>
      <c r="AG1068" s="19">
        <v>0</v>
      </c>
      <c r="AH1068" s="19">
        <v>1</v>
      </c>
      <c r="AI1068" s="26">
        <v>0</v>
      </c>
      <c r="AJ1068" s="18" t="s">
        <v>76</v>
      </c>
      <c r="AK1068" s="18" t="s">
        <v>77</v>
      </c>
      <c r="AL1068" s="21" t="s">
        <v>1293</v>
      </c>
      <c r="AM1068" s="19">
        <f>IF(AND(AN1068=1,AO1068=1),3,IF(AND(AN1068=1,OR(AO1068=0,AO1068=-1)),1,IF(AND(OR(AN1068=0,AN1068=-1),AO1068=1),2,IF(AND(AN1068=0,AN1068=-1),OR(AO1068=0,AO1068=-1),4))))</f>
        <v>2</v>
      </c>
      <c r="AN1068" s="19">
        <v>0</v>
      </c>
      <c r="AO1068" s="19">
        <v>1</v>
      </c>
      <c r="AP1068" s="19">
        <v>1</v>
      </c>
      <c r="AQ1068" s="19">
        <v>-1</v>
      </c>
      <c r="AR1068" s="19">
        <v>1</v>
      </c>
      <c r="AS1068" s="19">
        <v>0</v>
      </c>
      <c r="AT1068" s="19">
        <v>0</v>
      </c>
      <c r="AU1068" s="26">
        <f>IF(BA1068&lt;1,-1)</f>
        <v>-1</v>
      </c>
      <c r="AV1068" s="19">
        <v>0</v>
      </c>
      <c r="AW1068" s="19">
        <v>0</v>
      </c>
      <c r="AX1068" s="19">
        <v>0</v>
      </c>
      <c r="AY1068" s="19">
        <v>0</v>
      </c>
      <c r="AZ1068" s="19">
        <v>0</v>
      </c>
      <c r="BA1068" s="19">
        <v>0</v>
      </c>
      <c r="BB1068" s="19">
        <v>0</v>
      </c>
      <c r="BC1068" s="19">
        <v>0</v>
      </c>
      <c r="BD1068" s="28"/>
      <c r="BE1068" s="20"/>
      <c r="BF1068" s="20"/>
      <c r="BG1068" s="20"/>
      <c r="BH1068" s="20"/>
      <c r="BI1068" s="20"/>
      <c r="BJ1068" s="19">
        <v>1</v>
      </c>
      <c r="BK1068" s="20"/>
      <c r="BL1068" s="20"/>
      <c r="BM1068" s="20"/>
      <c r="BN1068" s="20"/>
      <c r="BO1068" s="20"/>
    </row>
    <row r="1069" spans="1:67" ht="409.6" hidden="1" x14ac:dyDescent="0.2">
      <c r="A1069" s="64" t="s">
        <v>2756</v>
      </c>
      <c r="B1069" s="17" t="s">
        <v>79</v>
      </c>
      <c r="C1069" s="64" t="s">
        <v>2757</v>
      </c>
      <c r="D1069" s="18" t="s">
        <v>153</v>
      </c>
      <c r="E1069" s="18" t="s">
        <v>302</v>
      </c>
      <c r="F1069" s="19">
        <v>1</v>
      </c>
      <c r="G1069" s="19">
        <v>1</v>
      </c>
      <c r="H1069" s="19">
        <v>1</v>
      </c>
      <c r="I1069" s="98">
        <v>1</v>
      </c>
      <c r="J1069" s="375" t="s">
        <v>3306</v>
      </c>
      <c r="K1069" s="22" t="s">
        <v>2758</v>
      </c>
      <c r="L1069" s="375" t="s">
        <v>3190</v>
      </c>
      <c r="M1069" s="24">
        <v>2012</v>
      </c>
      <c r="N1069" s="24">
        <f t="shared" si="315"/>
        <v>2016</v>
      </c>
      <c r="O1069" s="23" t="s">
        <v>75</v>
      </c>
      <c r="P1069" s="25">
        <v>42459</v>
      </c>
      <c r="Q1069" s="25">
        <v>42670</v>
      </c>
      <c r="R1069" s="25">
        <v>42466</v>
      </c>
      <c r="S1069" s="25">
        <v>42877</v>
      </c>
      <c r="T1069" s="649">
        <v>43367</v>
      </c>
      <c r="U1069" s="23" t="s">
        <v>75</v>
      </c>
      <c r="V1069" s="19">
        <v>1</v>
      </c>
      <c r="W1069" s="19">
        <f t="shared" si="312"/>
        <v>1</v>
      </c>
      <c r="X1069" s="19">
        <f t="shared" si="313"/>
        <v>1</v>
      </c>
      <c r="Y1069" s="19">
        <f t="shared" si="314"/>
        <v>1</v>
      </c>
      <c r="Z1069" s="19">
        <v>1</v>
      </c>
      <c r="AA1069" s="19">
        <v>-1</v>
      </c>
      <c r="AB1069" s="19">
        <v>1</v>
      </c>
      <c r="AC1069" s="19">
        <v>0</v>
      </c>
      <c r="AD1069" s="19">
        <v>1</v>
      </c>
      <c r="AE1069" s="19">
        <v>0</v>
      </c>
      <c r="AF1069" s="19">
        <v>1</v>
      </c>
      <c r="AG1069" s="19">
        <v>1</v>
      </c>
      <c r="AH1069" s="19">
        <v>1</v>
      </c>
      <c r="AI1069" s="19">
        <v>0</v>
      </c>
      <c r="AJ1069" s="18" t="s">
        <v>134</v>
      </c>
      <c r="AK1069" s="18" t="s">
        <v>77</v>
      </c>
      <c r="AL1069" s="375" t="s">
        <v>3239</v>
      </c>
      <c r="AM1069" s="19">
        <v>1</v>
      </c>
      <c r="AN1069" s="19">
        <v>-2</v>
      </c>
      <c r="AO1069" s="19">
        <v>-2</v>
      </c>
      <c r="AP1069" s="19">
        <v>-2</v>
      </c>
      <c r="AQ1069" s="19">
        <v>-2</v>
      </c>
      <c r="AR1069" s="19">
        <v>-2</v>
      </c>
      <c r="AS1069" s="19">
        <v>0</v>
      </c>
      <c r="AT1069" s="19">
        <v>0</v>
      </c>
      <c r="AU1069" s="26"/>
      <c r="AV1069" s="19">
        <v>0</v>
      </c>
      <c r="AW1069" s="19">
        <v>0</v>
      </c>
      <c r="AX1069" s="19">
        <v>0</v>
      </c>
      <c r="AY1069" s="19">
        <v>0</v>
      </c>
      <c r="AZ1069" s="19">
        <v>1</v>
      </c>
      <c r="BA1069" s="19">
        <v>1</v>
      </c>
      <c r="BB1069" s="19">
        <v>1</v>
      </c>
      <c r="BC1069" s="19">
        <v>0</v>
      </c>
      <c r="BD1069" s="28"/>
      <c r="BE1069" s="20"/>
      <c r="BF1069" s="20"/>
      <c r="BG1069" s="20"/>
      <c r="BH1069" s="20"/>
      <c r="BI1069" s="20"/>
      <c r="BJ1069" s="19">
        <v>-1</v>
      </c>
      <c r="BK1069" s="20"/>
      <c r="BL1069" s="20"/>
      <c r="BM1069" s="20"/>
      <c r="BN1069" s="20"/>
      <c r="BO1069" s="20"/>
    </row>
    <row r="1070" spans="1:67" ht="112" hidden="1" x14ac:dyDescent="0.2">
      <c r="A1070" s="17" t="s">
        <v>512</v>
      </c>
      <c r="B1070" s="42"/>
      <c r="C1070" s="64" t="s">
        <v>2205</v>
      </c>
      <c r="D1070" s="18" t="s">
        <v>1052</v>
      </c>
      <c r="E1070" s="18" t="s">
        <v>82</v>
      </c>
      <c r="F1070" s="19">
        <v>1</v>
      </c>
      <c r="G1070" s="19">
        <v>1</v>
      </c>
      <c r="H1070" s="19">
        <v>0</v>
      </c>
      <c r="I1070" s="20"/>
      <c r="J1070" s="44"/>
      <c r="K1070" s="43"/>
      <c r="L1070" s="379" t="s">
        <v>3316</v>
      </c>
      <c r="M1070" s="24">
        <v>1998</v>
      </c>
      <c r="N1070" s="24">
        <f t="shared" si="315"/>
        <v>2001</v>
      </c>
      <c r="O1070" s="25">
        <v>37145</v>
      </c>
      <c r="P1070" s="23" t="s">
        <v>75</v>
      </c>
      <c r="Q1070" s="23" t="s">
        <v>75</v>
      </c>
      <c r="R1070" s="23" t="s">
        <v>75</v>
      </c>
      <c r="S1070" s="23" t="s">
        <v>75</v>
      </c>
      <c r="T1070" s="23" t="s">
        <v>75</v>
      </c>
      <c r="U1070" s="23" t="s">
        <v>75</v>
      </c>
      <c r="V1070" s="19">
        <v>1</v>
      </c>
      <c r="W1070" s="19">
        <f t="shared" si="312"/>
        <v>0</v>
      </c>
      <c r="X1070" s="19">
        <f t="shared" si="313"/>
        <v>0</v>
      </c>
      <c r="Y1070" s="19">
        <f t="shared" si="314"/>
        <v>0</v>
      </c>
      <c r="Z1070" s="19">
        <v>-1</v>
      </c>
      <c r="AA1070" s="19">
        <v>-2</v>
      </c>
      <c r="AB1070" s="19">
        <v>1</v>
      </c>
      <c r="AC1070" s="19">
        <v>0</v>
      </c>
      <c r="AD1070" s="19">
        <v>0</v>
      </c>
      <c r="AE1070" s="19">
        <v>0</v>
      </c>
      <c r="AF1070" s="19">
        <v>0</v>
      </c>
      <c r="AG1070" s="19">
        <v>1</v>
      </c>
      <c r="AH1070" s="26">
        <v>1</v>
      </c>
      <c r="AI1070" s="26">
        <v>1</v>
      </c>
      <c r="AJ1070" s="18" t="s">
        <v>87</v>
      </c>
      <c r="AK1070" s="18" t="s">
        <v>77</v>
      </c>
      <c r="AL1070" s="21" t="s">
        <v>2201</v>
      </c>
      <c r="AM1070" s="19">
        <f t="shared" ref="AM1070:AM1105" si="316">IF(AND(AN1070=1,AO1070=1),3,IF(AND(AN1070=1,OR(AO1070=0,AO1070=-1)),1,IF(AND(OR(AN1070=0,AN1070=-1),AO1070=1),2,IF(AND(AN1070=0,AN1070=-1),OR(AO1070=0,AO1070=-1),4))))</f>
        <v>1</v>
      </c>
      <c r="AN1070" s="19">
        <v>1</v>
      </c>
      <c r="AO1070" s="19">
        <v>0</v>
      </c>
      <c r="AP1070" s="19">
        <v>1</v>
      </c>
      <c r="AQ1070" s="19">
        <v>1</v>
      </c>
      <c r="AR1070" s="19">
        <v>1</v>
      </c>
      <c r="AS1070" s="19">
        <v>-2</v>
      </c>
      <c r="AT1070" s="19">
        <v>0</v>
      </c>
      <c r="AU1070" s="26">
        <f t="shared" ref="AU1070:AU1105" si="317">IF(BA1070&lt;1,-1)</f>
        <v>-1</v>
      </c>
      <c r="AV1070" s="19">
        <v>0</v>
      </c>
      <c r="AW1070" s="26">
        <v>0</v>
      </c>
      <c r="AX1070" s="26">
        <v>0</v>
      </c>
      <c r="AY1070" s="19">
        <v>0</v>
      </c>
      <c r="AZ1070" s="19">
        <v>0</v>
      </c>
      <c r="BA1070" s="19">
        <v>0</v>
      </c>
      <c r="BB1070" s="19">
        <v>0</v>
      </c>
      <c r="BC1070" s="19">
        <v>0</v>
      </c>
      <c r="BD1070" s="28"/>
      <c r="BE1070" s="20"/>
      <c r="BF1070" s="18" t="s">
        <v>122</v>
      </c>
      <c r="BG1070" s="19">
        <v>0</v>
      </c>
      <c r="BH1070" s="20"/>
      <c r="BI1070" s="20"/>
      <c r="BJ1070" s="19">
        <v>0</v>
      </c>
      <c r="BK1070" s="20"/>
      <c r="BL1070" s="20"/>
      <c r="BM1070" s="20"/>
      <c r="BN1070" s="20"/>
      <c r="BO1070" s="20"/>
    </row>
    <row r="1071" spans="1:67" ht="32" hidden="1" x14ac:dyDescent="0.2">
      <c r="A1071" s="17" t="s">
        <v>512</v>
      </c>
      <c r="B1071" s="42"/>
      <c r="C1071" s="64" t="s">
        <v>2214</v>
      </c>
      <c r="D1071" s="18" t="s">
        <v>1052</v>
      </c>
      <c r="E1071" s="18" t="s">
        <v>82</v>
      </c>
      <c r="F1071" s="19">
        <v>1</v>
      </c>
      <c r="G1071" s="19">
        <v>1</v>
      </c>
      <c r="H1071" s="19">
        <v>0</v>
      </c>
      <c r="I1071" s="20"/>
      <c r="J1071" s="44"/>
      <c r="K1071" s="43"/>
      <c r="L1071" s="18" t="s">
        <v>2200</v>
      </c>
      <c r="M1071" s="24">
        <v>1998</v>
      </c>
      <c r="N1071" s="24">
        <f t="shared" si="315"/>
        <v>2001</v>
      </c>
      <c r="O1071" s="25">
        <v>37145</v>
      </c>
      <c r="P1071" s="23" t="s">
        <v>75</v>
      </c>
      <c r="Q1071" s="23" t="s">
        <v>75</v>
      </c>
      <c r="R1071" s="23" t="s">
        <v>75</v>
      </c>
      <c r="S1071" s="23" t="s">
        <v>75</v>
      </c>
      <c r="T1071" s="23" t="s">
        <v>75</v>
      </c>
      <c r="U1071" s="23" t="s">
        <v>75</v>
      </c>
      <c r="V1071" s="19">
        <v>1</v>
      </c>
      <c r="W1071" s="19">
        <f t="shared" si="312"/>
        <v>0</v>
      </c>
      <c r="X1071" s="19">
        <f t="shared" si="313"/>
        <v>0</v>
      </c>
      <c r="Y1071" s="19">
        <f t="shared" si="314"/>
        <v>0</v>
      </c>
      <c r="Z1071" s="19">
        <v>-1</v>
      </c>
      <c r="AA1071" s="19">
        <v>-2</v>
      </c>
      <c r="AB1071" s="19">
        <v>1</v>
      </c>
      <c r="AC1071" s="19">
        <v>0</v>
      </c>
      <c r="AD1071" s="19">
        <v>0</v>
      </c>
      <c r="AE1071" s="19">
        <v>0</v>
      </c>
      <c r="AF1071" s="19">
        <v>0</v>
      </c>
      <c r="AG1071" s="19">
        <v>1</v>
      </c>
      <c r="AH1071" s="26">
        <v>1</v>
      </c>
      <c r="AI1071" s="26">
        <v>1</v>
      </c>
      <c r="AJ1071" s="18" t="s">
        <v>87</v>
      </c>
      <c r="AK1071" s="18" t="s">
        <v>77</v>
      </c>
      <c r="AL1071" s="21" t="s">
        <v>2201</v>
      </c>
      <c r="AM1071" s="19">
        <f t="shared" si="316"/>
        <v>1</v>
      </c>
      <c r="AN1071" s="19">
        <v>1</v>
      </c>
      <c r="AO1071" s="19">
        <v>0</v>
      </c>
      <c r="AP1071" s="19">
        <v>1</v>
      </c>
      <c r="AQ1071" s="19">
        <v>1</v>
      </c>
      <c r="AR1071" s="19">
        <v>1</v>
      </c>
      <c r="AS1071" s="19">
        <v>-2</v>
      </c>
      <c r="AT1071" s="19">
        <v>0</v>
      </c>
      <c r="AU1071" s="26">
        <f t="shared" si="317"/>
        <v>-1</v>
      </c>
      <c r="AV1071" s="19">
        <v>0</v>
      </c>
      <c r="AW1071" s="26">
        <v>0</v>
      </c>
      <c r="AX1071" s="26">
        <v>0</v>
      </c>
      <c r="AY1071" s="19">
        <v>0</v>
      </c>
      <c r="AZ1071" s="19">
        <v>0</v>
      </c>
      <c r="BA1071" s="19">
        <v>0</v>
      </c>
      <c r="BB1071" s="19">
        <v>0</v>
      </c>
      <c r="BC1071" s="19">
        <v>0</v>
      </c>
      <c r="BD1071" s="28"/>
      <c r="BE1071" s="20"/>
      <c r="BF1071" s="18" t="s">
        <v>122</v>
      </c>
      <c r="BG1071" s="19">
        <v>0</v>
      </c>
      <c r="BH1071" s="20"/>
      <c r="BI1071" s="20"/>
      <c r="BJ1071" s="19">
        <v>0</v>
      </c>
      <c r="BK1071" s="20"/>
      <c r="BL1071" s="20"/>
      <c r="BM1071" s="20"/>
      <c r="BN1071" s="20"/>
      <c r="BO1071" s="20"/>
    </row>
    <row r="1072" spans="1:67" ht="32" hidden="1" x14ac:dyDescent="0.2">
      <c r="A1072" s="17" t="s">
        <v>512</v>
      </c>
      <c r="B1072" s="42"/>
      <c r="C1072" s="64" t="s">
        <v>2215</v>
      </c>
      <c r="D1072" s="18" t="s">
        <v>1052</v>
      </c>
      <c r="E1072" s="18" t="s">
        <v>82</v>
      </c>
      <c r="F1072" s="19">
        <v>1</v>
      </c>
      <c r="G1072" s="19">
        <v>1</v>
      </c>
      <c r="H1072" s="19">
        <v>0</v>
      </c>
      <c r="I1072" s="20"/>
      <c r="J1072" s="44"/>
      <c r="K1072" s="43"/>
      <c r="L1072" s="18" t="s">
        <v>2200</v>
      </c>
      <c r="M1072" s="24">
        <v>1998</v>
      </c>
      <c r="N1072" s="24">
        <f t="shared" si="315"/>
        <v>2001</v>
      </c>
      <c r="O1072" s="25">
        <v>37145</v>
      </c>
      <c r="P1072" s="23" t="s">
        <v>75</v>
      </c>
      <c r="Q1072" s="23" t="s">
        <v>75</v>
      </c>
      <c r="R1072" s="23" t="s">
        <v>75</v>
      </c>
      <c r="S1072" s="23" t="s">
        <v>75</v>
      </c>
      <c r="T1072" s="23" t="s">
        <v>75</v>
      </c>
      <c r="U1072" s="23" t="s">
        <v>75</v>
      </c>
      <c r="V1072" s="19">
        <v>1</v>
      </c>
      <c r="W1072" s="19">
        <f t="shared" si="312"/>
        <v>0</v>
      </c>
      <c r="X1072" s="19">
        <f t="shared" si="313"/>
        <v>0</v>
      </c>
      <c r="Y1072" s="19">
        <f t="shared" si="314"/>
        <v>0</v>
      </c>
      <c r="Z1072" s="19">
        <v>-1</v>
      </c>
      <c r="AA1072" s="19">
        <v>-2</v>
      </c>
      <c r="AB1072" s="19">
        <v>1</v>
      </c>
      <c r="AC1072" s="19">
        <v>0</v>
      </c>
      <c r="AD1072" s="19">
        <v>0</v>
      </c>
      <c r="AE1072" s="19">
        <v>0</v>
      </c>
      <c r="AF1072" s="19">
        <v>0</v>
      </c>
      <c r="AG1072" s="19">
        <v>1</v>
      </c>
      <c r="AH1072" s="26">
        <v>1</v>
      </c>
      <c r="AI1072" s="26">
        <v>1</v>
      </c>
      <c r="AJ1072" s="18" t="s">
        <v>87</v>
      </c>
      <c r="AK1072" s="18" t="s">
        <v>77</v>
      </c>
      <c r="AL1072" s="21" t="s">
        <v>2201</v>
      </c>
      <c r="AM1072" s="19">
        <f t="shared" si="316"/>
        <v>1</v>
      </c>
      <c r="AN1072" s="19">
        <v>1</v>
      </c>
      <c r="AO1072" s="19">
        <v>0</v>
      </c>
      <c r="AP1072" s="19">
        <v>1</v>
      </c>
      <c r="AQ1072" s="19">
        <v>1</v>
      </c>
      <c r="AR1072" s="19">
        <v>1</v>
      </c>
      <c r="AS1072" s="19">
        <v>-2</v>
      </c>
      <c r="AT1072" s="19">
        <v>0</v>
      </c>
      <c r="AU1072" s="26">
        <f t="shared" si="317"/>
        <v>-1</v>
      </c>
      <c r="AV1072" s="19">
        <v>0</v>
      </c>
      <c r="AW1072" s="26">
        <v>0</v>
      </c>
      <c r="AX1072" s="26">
        <v>0</v>
      </c>
      <c r="AY1072" s="19">
        <v>0</v>
      </c>
      <c r="AZ1072" s="19">
        <v>0</v>
      </c>
      <c r="BA1072" s="19">
        <v>0</v>
      </c>
      <c r="BB1072" s="19">
        <v>0</v>
      </c>
      <c r="BC1072" s="19">
        <v>0</v>
      </c>
      <c r="BD1072" s="28"/>
      <c r="BE1072" s="20"/>
      <c r="BF1072" s="18" t="s">
        <v>122</v>
      </c>
      <c r="BG1072" s="19">
        <v>0</v>
      </c>
      <c r="BH1072" s="20"/>
      <c r="BI1072" s="20"/>
      <c r="BJ1072" s="19">
        <v>0</v>
      </c>
      <c r="BK1072" s="20"/>
      <c r="BL1072" s="20"/>
      <c r="BM1072" s="20"/>
      <c r="BN1072" s="20"/>
      <c r="BO1072" s="20"/>
    </row>
    <row r="1073" spans="1:67" ht="32" hidden="1" x14ac:dyDescent="0.2">
      <c r="A1073" s="17" t="s">
        <v>512</v>
      </c>
      <c r="B1073" s="42"/>
      <c r="C1073" s="64" t="s">
        <v>2216</v>
      </c>
      <c r="D1073" s="18" t="s">
        <v>1052</v>
      </c>
      <c r="E1073" s="18" t="s">
        <v>82</v>
      </c>
      <c r="F1073" s="19">
        <v>1</v>
      </c>
      <c r="G1073" s="19">
        <v>1</v>
      </c>
      <c r="H1073" s="19">
        <v>0</v>
      </c>
      <c r="I1073" s="20"/>
      <c r="J1073" s="44"/>
      <c r="K1073" s="43"/>
      <c r="L1073" s="18" t="s">
        <v>2200</v>
      </c>
      <c r="M1073" s="24">
        <v>1998</v>
      </c>
      <c r="N1073" s="24">
        <f t="shared" si="315"/>
        <v>2001</v>
      </c>
      <c r="O1073" s="25">
        <v>37145</v>
      </c>
      <c r="P1073" s="23" t="s">
        <v>75</v>
      </c>
      <c r="Q1073" s="23" t="s">
        <v>75</v>
      </c>
      <c r="R1073" s="23" t="s">
        <v>75</v>
      </c>
      <c r="S1073" s="23" t="s">
        <v>75</v>
      </c>
      <c r="T1073" s="23" t="s">
        <v>75</v>
      </c>
      <c r="U1073" s="23" t="s">
        <v>75</v>
      </c>
      <c r="V1073" s="19">
        <v>1</v>
      </c>
      <c r="W1073" s="19">
        <f t="shared" si="312"/>
        <v>0</v>
      </c>
      <c r="X1073" s="19">
        <f t="shared" si="313"/>
        <v>0</v>
      </c>
      <c r="Y1073" s="19">
        <f t="shared" si="314"/>
        <v>0</v>
      </c>
      <c r="Z1073" s="19">
        <v>-1</v>
      </c>
      <c r="AA1073" s="19">
        <v>-2</v>
      </c>
      <c r="AB1073" s="19">
        <v>1</v>
      </c>
      <c r="AC1073" s="19">
        <v>0</v>
      </c>
      <c r="AD1073" s="19">
        <v>0</v>
      </c>
      <c r="AE1073" s="19">
        <v>0</v>
      </c>
      <c r="AF1073" s="19">
        <v>0</v>
      </c>
      <c r="AG1073" s="19">
        <v>1</v>
      </c>
      <c r="AH1073" s="26">
        <v>1</v>
      </c>
      <c r="AI1073" s="26">
        <v>1</v>
      </c>
      <c r="AJ1073" s="18" t="s">
        <v>87</v>
      </c>
      <c r="AK1073" s="18" t="s">
        <v>77</v>
      </c>
      <c r="AL1073" s="21" t="s">
        <v>2201</v>
      </c>
      <c r="AM1073" s="19">
        <f t="shared" si="316"/>
        <v>1</v>
      </c>
      <c r="AN1073" s="19">
        <v>1</v>
      </c>
      <c r="AO1073" s="19">
        <v>0</v>
      </c>
      <c r="AP1073" s="19">
        <v>1</v>
      </c>
      <c r="AQ1073" s="19">
        <v>1</v>
      </c>
      <c r="AR1073" s="19">
        <v>1</v>
      </c>
      <c r="AS1073" s="19">
        <v>-2</v>
      </c>
      <c r="AT1073" s="19">
        <v>0</v>
      </c>
      <c r="AU1073" s="26">
        <f t="shared" si="317"/>
        <v>-1</v>
      </c>
      <c r="AV1073" s="19">
        <v>0</v>
      </c>
      <c r="AW1073" s="26">
        <v>0</v>
      </c>
      <c r="AX1073" s="26">
        <v>0</v>
      </c>
      <c r="AY1073" s="19">
        <v>0</v>
      </c>
      <c r="AZ1073" s="19">
        <v>0</v>
      </c>
      <c r="BA1073" s="19">
        <v>0</v>
      </c>
      <c r="BB1073" s="19">
        <v>0</v>
      </c>
      <c r="BC1073" s="19">
        <v>0</v>
      </c>
      <c r="BD1073" s="28"/>
      <c r="BE1073" s="20"/>
      <c r="BF1073" s="18" t="s">
        <v>122</v>
      </c>
      <c r="BG1073" s="19">
        <v>0</v>
      </c>
      <c r="BH1073" s="20"/>
      <c r="BI1073" s="20"/>
      <c r="BJ1073" s="19">
        <v>0</v>
      </c>
      <c r="BK1073" s="20"/>
      <c r="BL1073" s="20"/>
      <c r="BM1073" s="20"/>
      <c r="BN1073" s="20"/>
      <c r="BO1073" s="20"/>
    </row>
    <row r="1074" spans="1:67" ht="32" hidden="1" x14ac:dyDescent="0.2">
      <c r="A1074" s="17" t="s">
        <v>512</v>
      </c>
      <c r="B1074" s="42"/>
      <c r="C1074" s="64" t="s">
        <v>2217</v>
      </c>
      <c r="D1074" s="18" t="s">
        <v>1052</v>
      </c>
      <c r="E1074" s="18" t="s">
        <v>82</v>
      </c>
      <c r="F1074" s="19">
        <v>1</v>
      </c>
      <c r="G1074" s="19">
        <v>1</v>
      </c>
      <c r="H1074" s="19">
        <v>0</v>
      </c>
      <c r="I1074" s="20"/>
      <c r="J1074" s="44"/>
      <c r="K1074" s="43"/>
      <c r="L1074" s="18" t="s">
        <v>2200</v>
      </c>
      <c r="M1074" s="24">
        <v>1998</v>
      </c>
      <c r="N1074" s="24">
        <f t="shared" si="315"/>
        <v>2001</v>
      </c>
      <c r="O1074" s="25">
        <v>37145</v>
      </c>
      <c r="P1074" s="23" t="s">
        <v>75</v>
      </c>
      <c r="Q1074" s="23" t="s">
        <v>75</v>
      </c>
      <c r="R1074" s="23" t="s">
        <v>75</v>
      </c>
      <c r="S1074" s="23" t="s">
        <v>75</v>
      </c>
      <c r="T1074" s="23" t="s">
        <v>75</v>
      </c>
      <c r="U1074" s="23" t="s">
        <v>75</v>
      </c>
      <c r="V1074" s="19">
        <v>1</v>
      </c>
      <c r="W1074" s="19">
        <f t="shared" si="312"/>
        <v>0</v>
      </c>
      <c r="X1074" s="19">
        <f t="shared" si="313"/>
        <v>0</v>
      </c>
      <c r="Y1074" s="19">
        <f t="shared" si="314"/>
        <v>0</v>
      </c>
      <c r="Z1074" s="19">
        <v>-1</v>
      </c>
      <c r="AA1074" s="19">
        <v>-2</v>
      </c>
      <c r="AB1074" s="19">
        <v>1</v>
      </c>
      <c r="AC1074" s="19">
        <v>0</v>
      </c>
      <c r="AD1074" s="19">
        <v>0</v>
      </c>
      <c r="AE1074" s="19">
        <v>0</v>
      </c>
      <c r="AF1074" s="19">
        <v>0</v>
      </c>
      <c r="AG1074" s="19">
        <v>1</v>
      </c>
      <c r="AH1074" s="26">
        <v>1</v>
      </c>
      <c r="AI1074" s="26">
        <v>1</v>
      </c>
      <c r="AJ1074" s="18" t="s">
        <v>87</v>
      </c>
      <c r="AK1074" s="18" t="s">
        <v>77</v>
      </c>
      <c r="AL1074" s="21" t="s">
        <v>2201</v>
      </c>
      <c r="AM1074" s="19">
        <f t="shared" si="316"/>
        <v>1</v>
      </c>
      <c r="AN1074" s="19">
        <v>1</v>
      </c>
      <c r="AO1074" s="19">
        <v>0</v>
      </c>
      <c r="AP1074" s="19">
        <v>1</v>
      </c>
      <c r="AQ1074" s="19">
        <v>1</v>
      </c>
      <c r="AR1074" s="19">
        <v>1</v>
      </c>
      <c r="AS1074" s="19">
        <v>-2</v>
      </c>
      <c r="AT1074" s="19">
        <v>0</v>
      </c>
      <c r="AU1074" s="26">
        <f t="shared" si="317"/>
        <v>-1</v>
      </c>
      <c r="AV1074" s="19">
        <v>0</v>
      </c>
      <c r="AW1074" s="26">
        <v>0</v>
      </c>
      <c r="AX1074" s="26">
        <v>0</v>
      </c>
      <c r="AY1074" s="19">
        <v>0</v>
      </c>
      <c r="AZ1074" s="19">
        <v>0</v>
      </c>
      <c r="BA1074" s="19">
        <v>0</v>
      </c>
      <c r="BB1074" s="19">
        <v>0</v>
      </c>
      <c r="BC1074" s="19">
        <v>0</v>
      </c>
      <c r="BD1074" s="28"/>
      <c r="BE1074" s="20"/>
      <c r="BF1074" s="18" t="s">
        <v>122</v>
      </c>
      <c r="BG1074" s="19">
        <v>0</v>
      </c>
      <c r="BH1074" s="20"/>
      <c r="BI1074" s="20"/>
      <c r="BJ1074" s="19">
        <v>0</v>
      </c>
      <c r="BK1074" s="20"/>
      <c r="BL1074" s="20"/>
      <c r="BM1074" s="20"/>
      <c r="BN1074" s="20"/>
      <c r="BO1074" s="20"/>
    </row>
    <row r="1075" spans="1:67" ht="32" hidden="1" x14ac:dyDescent="0.2">
      <c r="A1075" s="17" t="s">
        <v>512</v>
      </c>
      <c r="B1075" s="42"/>
      <c r="C1075" s="64" t="s">
        <v>2218</v>
      </c>
      <c r="D1075" s="18" t="s">
        <v>1052</v>
      </c>
      <c r="E1075" s="18" t="s">
        <v>82</v>
      </c>
      <c r="F1075" s="19">
        <v>1</v>
      </c>
      <c r="G1075" s="19">
        <v>1</v>
      </c>
      <c r="H1075" s="19">
        <v>0</v>
      </c>
      <c r="I1075" s="20"/>
      <c r="J1075" s="44"/>
      <c r="K1075" s="43"/>
      <c r="L1075" s="18" t="s">
        <v>2200</v>
      </c>
      <c r="M1075" s="24">
        <v>1998</v>
      </c>
      <c r="N1075" s="24">
        <f t="shared" si="315"/>
        <v>2001</v>
      </c>
      <c r="O1075" s="25">
        <v>37145</v>
      </c>
      <c r="P1075" s="23" t="s">
        <v>75</v>
      </c>
      <c r="Q1075" s="23" t="s">
        <v>75</v>
      </c>
      <c r="R1075" s="23" t="s">
        <v>75</v>
      </c>
      <c r="S1075" s="23" t="s">
        <v>75</v>
      </c>
      <c r="T1075" s="23" t="s">
        <v>75</v>
      </c>
      <c r="U1075" s="23" t="s">
        <v>75</v>
      </c>
      <c r="V1075" s="19">
        <v>1</v>
      </c>
      <c r="W1075" s="19">
        <f t="shared" si="312"/>
        <v>0</v>
      </c>
      <c r="X1075" s="19">
        <f t="shared" si="313"/>
        <v>0</v>
      </c>
      <c r="Y1075" s="19">
        <f t="shared" si="314"/>
        <v>0</v>
      </c>
      <c r="Z1075" s="19">
        <v>-1</v>
      </c>
      <c r="AA1075" s="19">
        <v>-2</v>
      </c>
      <c r="AB1075" s="19">
        <v>1</v>
      </c>
      <c r="AC1075" s="19">
        <v>0</v>
      </c>
      <c r="AD1075" s="19">
        <v>0</v>
      </c>
      <c r="AE1075" s="19">
        <v>0</v>
      </c>
      <c r="AF1075" s="19">
        <v>0</v>
      </c>
      <c r="AG1075" s="19">
        <v>1</v>
      </c>
      <c r="AH1075" s="26">
        <v>1</v>
      </c>
      <c r="AI1075" s="26">
        <v>1</v>
      </c>
      <c r="AJ1075" s="18" t="s">
        <v>87</v>
      </c>
      <c r="AK1075" s="18" t="s">
        <v>77</v>
      </c>
      <c r="AL1075" s="21" t="s">
        <v>2201</v>
      </c>
      <c r="AM1075" s="19">
        <f t="shared" si="316"/>
        <v>1</v>
      </c>
      <c r="AN1075" s="19">
        <v>1</v>
      </c>
      <c r="AO1075" s="19">
        <v>0</v>
      </c>
      <c r="AP1075" s="19">
        <v>1</v>
      </c>
      <c r="AQ1075" s="19">
        <v>1</v>
      </c>
      <c r="AR1075" s="19">
        <v>1</v>
      </c>
      <c r="AS1075" s="19">
        <v>-2</v>
      </c>
      <c r="AT1075" s="19">
        <v>0</v>
      </c>
      <c r="AU1075" s="26">
        <f t="shared" si="317"/>
        <v>-1</v>
      </c>
      <c r="AV1075" s="19">
        <v>0</v>
      </c>
      <c r="AW1075" s="26">
        <v>0</v>
      </c>
      <c r="AX1075" s="26">
        <v>0</v>
      </c>
      <c r="AY1075" s="19">
        <v>0</v>
      </c>
      <c r="AZ1075" s="19">
        <v>0</v>
      </c>
      <c r="BA1075" s="19">
        <v>0</v>
      </c>
      <c r="BB1075" s="19">
        <v>0</v>
      </c>
      <c r="BC1075" s="19">
        <v>0</v>
      </c>
      <c r="BD1075" s="28"/>
      <c r="BE1075" s="20"/>
      <c r="BF1075" s="18" t="s">
        <v>122</v>
      </c>
      <c r="BG1075" s="19">
        <v>0</v>
      </c>
      <c r="BH1075" s="20"/>
      <c r="BI1075" s="20"/>
      <c r="BJ1075" s="19">
        <v>0</v>
      </c>
      <c r="BK1075" s="20"/>
      <c r="BL1075" s="20"/>
      <c r="BM1075" s="20"/>
      <c r="BN1075" s="20"/>
      <c r="BO1075" s="20"/>
    </row>
    <row r="1076" spans="1:67" ht="32" hidden="1" x14ac:dyDescent="0.2">
      <c r="A1076" s="17" t="s">
        <v>512</v>
      </c>
      <c r="B1076" s="42"/>
      <c r="C1076" s="64" t="s">
        <v>2219</v>
      </c>
      <c r="D1076" s="18" t="s">
        <v>1052</v>
      </c>
      <c r="E1076" s="18" t="s">
        <v>82</v>
      </c>
      <c r="F1076" s="19">
        <v>1</v>
      </c>
      <c r="G1076" s="19">
        <v>1</v>
      </c>
      <c r="H1076" s="19">
        <v>0</v>
      </c>
      <c r="I1076" s="20"/>
      <c r="J1076" s="44"/>
      <c r="K1076" s="43"/>
      <c r="L1076" s="18" t="s">
        <v>2200</v>
      </c>
      <c r="M1076" s="24">
        <v>1998</v>
      </c>
      <c r="N1076" s="24">
        <f t="shared" si="315"/>
        <v>2001</v>
      </c>
      <c r="O1076" s="25">
        <v>37145</v>
      </c>
      <c r="P1076" s="23" t="s">
        <v>75</v>
      </c>
      <c r="Q1076" s="23" t="s">
        <v>75</v>
      </c>
      <c r="R1076" s="23" t="s">
        <v>75</v>
      </c>
      <c r="S1076" s="23" t="s">
        <v>75</v>
      </c>
      <c r="T1076" s="23" t="s">
        <v>75</v>
      </c>
      <c r="U1076" s="23" t="s">
        <v>75</v>
      </c>
      <c r="V1076" s="19">
        <v>1</v>
      </c>
      <c r="W1076" s="19">
        <f t="shared" si="312"/>
        <v>0</v>
      </c>
      <c r="X1076" s="19">
        <f t="shared" si="313"/>
        <v>0</v>
      </c>
      <c r="Y1076" s="19">
        <f t="shared" si="314"/>
        <v>0</v>
      </c>
      <c r="Z1076" s="19">
        <v>-1</v>
      </c>
      <c r="AA1076" s="19">
        <v>-2</v>
      </c>
      <c r="AB1076" s="19">
        <v>1</v>
      </c>
      <c r="AC1076" s="19">
        <v>0</v>
      </c>
      <c r="AD1076" s="19">
        <v>0</v>
      </c>
      <c r="AE1076" s="19">
        <v>0</v>
      </c>
      <c r="AF1076" s="19">
        <v>0</v>
      </c>
      <c r="AG1076" s="19">
        <v>1</v>
      </c>
      <c r="AH1076" s="26">
        <v>1</v>
      </c>
      <c r="AI1076" s="26">
        <v>1</v>
      </c>
      <c r="AJ1076" s="18" t="s">
        <v>87</v>
      </c>
      <c r="AK1076" s="18" t="s">
        <v>77</v>
      </c>
      <c r="AL1076" s="21" t="s">
        <v>2201</v>
      </c>
      <c r="AM1076" s="19">
        <f t="shared" si="316"/>
        <v>1</v>
      </c>
      <c r="AN1076" s="19">
        <v>1</v>
      </c>
      <c r="AO1076" s="19">
        <v>0</v>
      </c>
      <c r="AP1076" s="19">
        <v>1</v>
      </c>
      <c r="AQ1076" s="19">
        <v>1</v>
      </c>
      <c r="AR1076" s="19">
        <v>1</v>
      </c>
      <c r="AS1076" s="19">
        <v>-2</v>
      </c>
      <c r="AT1076" s="19">
        <v>0</v>
      </c>
      <c r="AU1076" s="26">
        <f t="shared" si="317"/>
        <v>-1</v>
      </c>
      <c r="AV1076" s="19">
        <v>0</v>
      </c>
      <c r="AW1076" s="26">
        <v>0</v>
      </c>
      <c r="AX1076" s="26">
        <v>0</v>
      </c>
      <c r="AY1076" s="19">
        <v>0</v>
      </c>
      <c r="AZ1076" s="19">
        <v>0</v>
      </c>
      <c r="BA1076" s="19">
        <v>0</v>
      </c>
      <c r="BB1076" s="19">
        <v>0</v>
      </c>
      <c r="BC1076" s="19">
        <v>0</v>
      </c>
      <c r="BD1076" s="28"/>
      <c r="BE1076" s="20"/>
      <c r="BF1076" s="18" t="s">
        <v>122</v>
      </c>
      <c r="BG1076" s="19">
        <v>0</v>
      </c>
      <c r="BH1076" s="20"/>
      <c r="BI1076" s="20"/>
      <c r="BJ1076" s="19">
        <v>0</v>
      </c>
      <c r="BK1076" s="20"/>
      <c r="BL1076" s="20"/>
      <c r="BM1076" s="20"/>
      <c r="BN1076" s="20"/>
      <c r="BO1076" s="20"/>
    </row>
    <row r="1077" spans="1:67" ht="32" hidden="1" x14ac:dyDescent="0.2">
      <c r="A1077" s="17" t="s">
        <v>512</v>
      </c>
      <c r="B1077" s="42"/>
      <c r="C1077" s="64" t="s">
        <v>2220</v>
      </c>
      <c r="D1077" s="18" t="s">
        <v>1052</v>
      </c>
      <c r="E1077" s="18" t="s">
        <v>82</v>
      </c>
      <c r="F1077" s="19">
        <v>1</v>
      </c>
      <c r="G1077" s="19">
        <v>1</v>
      </c>
      <c r="H1077" s="19">
        <v>0</v>
      </c>
      <c r="I1077" s="20"/>
      <c r="J1077" s="44"/>
      <c r="K1077" s="43"/>
      <c r="L1077" s="18" t="s">
        <v>2200</v>
      </c>
      <c r="M1077" s="24">
        <v>1998</v>
      </c>
      <c r="N1077" s="24">
        <f t="shared" si="315"/>
        <v>2001</v>
      </c>
      <c r="O1077" s="25">
        <v>37145</v>
      </c>
      <c r="P1077" s="23" t="s">
        <v>75</v>
      </c>
      <c r="Q1077" s="23" t="s">
        <v>75</v>
      </c>
      <c r="R1077" s="23" t="s">
        <v>75</v>
      </c>
      <c r="S1077" s="23" t="s">
        <v>75</v>
      </c>
      <c r="T1077" s="23" t="s">
        <v>75</v>
      </c>
      <c r="U1077" s="23" t="s">
        <v>75</v>
      </c>
      <c r="V1077" s="19">
        <v>1</v>
      </c>
      <c r="W1077" s="19">
        <f t="shared" si="312"/>
        <v>0</v>
      </c>
      <c r="X1077" s="19">
        <f t="shared" si="313"/>
        <v>0</v>
      </c>
      <c r="Y1077" s="19">
        <f t="shared" si="314"/>
        <v>0</v>
      </c>
      <c r="Z1077" s="19">
        <v>-1</v>
      </c>
      <c r="AA1077" s="19">
        <v>-2</v>
      </c>
      <c r="AB1077" s="19">
        <v>1</v>
      </c>
      <c r="AC1077" s="19">
        <v>0</v>
      </c>
      <c r="AD1077" s="19">
        <v>0</v>
      </c>
      <c r="AE1077" s="19">
        <v>0</v>
      </c>
      <c r="AF1077" s="19">
        <v>0</v>
      </c>
      <c r="AG1077" s="19">
        <v>1</v>
      </c>
      <c r="AH1077" s="26">
        <v>1</v>
      </c>
      <c r="AI1077" s="26">
        <v>1</v>
      </c>
      <c r="AJ1077" s="18" t="s">
        <v>87</v>
      </c>
      <c r="AK1077" s="18" t="s">
        <v>77</v>
      </c>
      <c r="AL1077" s="21" t="s">
        <v>2201</v>
      </c>
      <c r="AM1077" s="19">
        <f t="shared" si="316"/>
        <v>1</v>
      </c>
      <c r="AN1077" s="19">
        <v>1</v>
      </c>
      <c r="AO1077" s="19">
        <v>0</v>
      </c>
      <c r="AP1077" s="19">
        <v>1</v>
      </c>
      <c r="AQ1077" s="19">
        <v>1</v>
      </c>
      <c r="AR1077" s="19">
        <v>1</v>
      </c>
      <c r="AS1077" s="19">
        <v>-2</v>
      </c>
      <c r="AT1077" s="19">
        <v>0</v>
      </c>
      <c r="AU1077" s="26">
        <f t="shared" si="317"/>
        <v>-1</v>
      </c>
      <c r="AV1077" s="19">
        <v>0</v>
      </c>
      <c r="AW1077" s="26">
        <v>0</v>
      </c>
      <c r="AX1077" s="26">
        <v>0</v>
      </c>
      <c r="AY1077" s="19">
        <v>0</v>
      </c>
      <c r="AZ1077" s="19">
        <v>0</v>
      </c>
      <c r="BA1077" s="19">
        <v>0</v>
      </c>
      <c r="BB1077" s="19">
        <v>0</v>
      </c>
      <c r="BC1077" s="19">
        <v>0</v>
      </c>
      <c r="BD1077" s="28"/>
      <c r="BE1077" s="20"/>
      <c r="BF1077" s="18" t="s">
        <v>122</v>
      </c>
      <c r="BG1077" s="19">
        <v>0</v>
      </c>
      <c r="BH1077" s="20"/>
      <c r="BI1077" s="20"/>
      <c r="BJ1077" s="19">
        <v>0</v>
      </c>
      <c r="BK1077" s="20"/>
      <c r="BL1077" s="20"/>
      <c r="BM1077" s="20"/>
      <c r="BN1077" s="20"/>
      <c r="BO1077" s="20"/>
    </row>
    <row r="1078" spans="1:67" ht="32" hidden="1" x14ac:dyDescent="0.2">
      <c r="A1078" s="17" t="s">
        <v>512</v>
      </c>
      <c r="B1078" s="42"/>
      <c r="C1078" s="64" t="s">
        <v>2221</v>
      </c>
      <c r="D1078" s="18" t="s">
        <v>1052</v>
      </c>
      <c r="E1078" s="18" t="s">
        <v>82</v>
      </c>
      <c r="F1078" s="19">
        <v>1</v>
      </c>
      <c r="G1078" s="19">
        <v>1</v>
      </c>
      <c r="H1078" s="19">
        <v>0</v>
      </c>
      <c r="I1078" s="20"/>
      <c r="J1078" s="44"/>
      <c r="K1078" s="43"/>
      <c r="L1078" s="18" t="s">
        <v>2200</v>
      </c>
      <c r="M1078" s="24">
        <v>1998</v>
      </c>
      <c r="N1078" s="24">
        <f t="shared" si="315"/>
        <v>2001</v>
      </c>
      <c r="O1078" s="25">
        <v>37145</v>
      </c>
      <c r="P1078" s="23" t="s">
        <v>75</v>
      </c>
      <c r="Q1078" s="23" t="s">
        <v>75</v>
      </c>
      <c r="R1078" s="23" t="s">
        <v>75</v>
      </c>
      <c r="S1078" s="23" t="s">
        <v>75</v>
      </c>
      <c r="T1078" s="23" t="s">
        <v>75</v>
      </c>
      <c r="U1078" s="23" t="s">
        <v>75</v>
      </c>
      <c r="V1078" s="19">
        <v>1</v>
      </c>
      <c r="W1078" s="19">
        <f t="shared" si="312"/>
        <v>0</v>
      </c>
      <c r="X1078" s="19">
        <f t="shared" si="313"/>
        <v>0</v>
      </c>
      <c r="Y1078" s="19">
        <f t="shared" si="314"/>
        <v>0</v>
      </c>
      <c r="Z1078" s="19">
        <v>-1</v>
      </c>
      <c r="AA1078" s="19">
        <v>-2</v>
      </c>
      <c r="AB1078" s="19">
        <v>1</v>
      </c>
      <c r="AC1078" s="19">
        <v>0</v>
      </c>
      <c r="AD1078" s="19">
        <v>0</v>
      </c>
      <c r="AE1078" s="19">
        <v>0</v>
      </c>
      <c r="AF1078" s="19">
        <v>0</v>
      </c>
      <c r="AG1078" s="19">
        <v>1</v>
      </c>
      <c r="AH1078" s="26">
        <v>1</v>
      </c>
      <c r="AI1078" s="26">
        <v>1</v>
      </c>
      <c r="AJ1078" s="18" t="s">
        <v>87</v>
      </c>
      <c r="AK1078" s="18" t="s">
        <v>77</v>
      </c>
      <c r="AL1078" s="21" t="s">
        <v>2201</v>
      </c>
      <c r="AM1078" s="19">
        <f t="shared" si="316"/>
        <v>1</v>
      </c>
      <c r="AN1078" s="19">
        <v>1</v>
      </c>
      <c r="AO1078" s="19">
        <v>0</v>
      </c>
      <c r="AP1078" s="19">
        <v>1</v>
      </c>
      <c r="AQ1078" s="19">
        <v>1</v>
      </c>
      <c r="AR1078" s="19">
        <v>1</v>
      </c>
      <c r="AS1078" s="19">
        <v>-2</v>
      </c>
      <c r="AT1078" s="19">
        <v>0</v>
      </c>
      <c r="AU1078" s="26">
        <f t="shared" si="317"/>
        <v>-1</v>
      </c>
      <c r="AV1078" s="19">
        <v>0</v>
      </c>
      <c r="AW1078" s="26">
        <v>0</v>
      </c>
      <c r="AX1078" s="26">
        <v>0</v>
      </c>
      <c r="AY1078" s="19">
        <v>0</v>
      </c>
      <c r="AZ1078" s="19">
        <v>0</v>
      </c>
      <c r="BA1078" s="19">
        <v>0</v>
      </c>
      <c r="BB1078" s="19">
        <v>0</v>
      </c>
      <c r="BC1078" s="19">
        <v>0</v>
      </c>
      <c r="BD1078" s="28"/>
      <c r="BE1078" s="20"/>
      <c r="BF1078" s="18" t="s">
        <v>122</v>
      </c>
      <c r="BG1078" s="19">
        <v>0</v>
      </c>
      <c r="BH1078" s="20"/>
      <c r="BI1078" s="20"/>
      <c r="BJ1078" s="19">
        <v>0</v>
      </c>
      <c r="BK1078" s="20"/>
      <c r="BL1078" s="20"/>
      <c r="BM1078" s="20"/>
      <c r="BN1078" s="20"/>
      <c r="BO1078" s="20"/>
    </row>
    <row r="1079" spans="1:67" ht="32" hidden="1" x14ac:dyDescent="0.2">
      <c r="A1079" s="17" t="s">
        <v>512</v>
      </c>
      <c r="B1079" s="42"/>
      <c r="C1079" s="64" t="s">
        <v>2222</v>
      </c>
      <c r="D1079" s="18" t="s">
        <v>1052</v>
      </c>
      <c r="E1079" s="18" t="s">
        <v>82</v>
      </c>
      <c r="F1079" s="19">
        <v>1</v>
      </c>
      <c r="G1079" s="19">
        <v>1</v>
      </c>
      <c r="H1079" s="19">
        <v>0</v>
      </c>
      <c r="I1079" s="20"/>
      <c r="J1079" s="44"/>
      <c r="K1079" s="43"/>
      <c r="L1079" s="18" t="s">
        <v>2200</v>
      </c>
      <c r="M1079" s="24">
        <v>1998</v>
      </c>
      <c r="N1079" s="24">
        <f t="shared" si="315"/>
        <v>2001</v>
      </c>
      <c r="O1079" s="25">
        <v>37145</v>
      </c>
      <c r="P1079" s="23" t="s">
        <v>75</v>
      </c>
      <c r="Q1079" s="23" t="s">
        <v>75</v>
      </c>
      <c r="R1079" s="23" t="s">
        <v>75</v>
      </c>
      <c r="S1079" s="23" t="s">
        <v>75</v>
      </c>
      <c r="T1079" s="23" t="s">
        <v>75</v>
      </c>
      <c r="U1079" s="23" t="s">
        <v>75</v>
      </c>
      <c r="V1079" s="19">
        <v>1</v>
      </c>
      <c r="W1079" s="19">
        <f t="shared" si="312"/>
        <v>0</v>
      </c>
      <c r="X1079" s="19">
        <f t="shared" si="313"/>
        <v>0</v>
      </c>
      <c r="Y1079" s="19">
        <f t="shared" si="314"/>
        <v>0</v>
      </c>
      <c r="Z1079" s="19">
        <v>-1</v>
      </c>
      <c r="AA1079" s="19">
        <v>-2</v>
      </c>
      <c r="AB1079" s="19">
        <v>1</v>
      </c>
      <c r="AC1079" s="19">
        <v>0</v>
      </c>
      <c r="AD1079" s="19">
        <v>0</v>
      </c>
      <c r="AE1079" s="19">
        <v>0</v>
      </c>
      <c r="AF1079" s="19">
        <v>0</v>
      </c>
      <c r="AG1079" s="19">
        <v>1</v>
      </c>
      <c r="AH1079" s="26">
        <v>1</v>
      </c>
      <c r="AI1079" s="26">
        <v>1</v>
      </c>
      <c r="AJ1079" s="18" t="s">
        <v>87</v>
      </c>
      <c r="AK1079" s="18" t="s">
        <v>77</v>
      </c>
      <c r="AL1079" s="21" t="s">
        <v>2201</v>
      </c>
      <c r="AM1079" s="19">
        <f t="shared" si="316"/>
        <v>1</v>
      </c>
      <c r="AN1079" s="19">
        <v>1</v>
      </c>
      <c r="AO1079" s="19">
        <v>0</v>
      </c>
      <c r="AP1079" s="19">
        <v>1</v>
      </c>
      <c r="AQ1079" s="19">
        <v>1</v>
      </c>
      <c r="AR1079" s="19">
        <v>1</v>
      </c>
      <c r="AS1079" s="19">
        <v>-2</v>
      </c>
      <c r="AT1079" s="19">
        <v>0</v>
      </c>
      <c r="AU1079" s="26">
        <f t="shared" si="317"/>
        <v>-1</v>
      </c>
      <c r="AV1079" s="19">
        <v>0</v>
      </c>
      <c r="AW1079" s="26">
        <v>0</v>
      </c>
      <c r="AX1079" s="26">
        <v>0</v>
      </c>
      <c r="AY1079" s="19">
        <v>0</v>
      </c>
      <c r="AZ1079" s="19">
        <v>0</v>
      </c>
      <c r="BA1079" s="19">
        <v>0</v>
      </c>
      <c r="BB1079" s="19">
        <v>0</v>
      </c>
      <c r="BC1079" s="19">
        <v>0</v>
      </c>
      <c r="BD1079" s="28"/>
      <c r="BE1079" s="20"/>
      <c r="BF1079" s="18" t="s">
        <v>122</v>
      </c>
      <c r="BG1079" s="19">
        <v>0</v>
      </c>
      <c r="BH1079" s="20"/>
      <c r="BI1079" s="20"/>
      <c r="BJ1079" s="19">
        <v>0</v>
      </c>
      <c r="BK1079" s="20"/>
      <c r="BL1079" s="20"/>
      <c r="BM1079" s="20"/>
      <c r="BN1079" s="20"/>
      <c r="BO1079" s="20"/>
    </row>
    <row r="1080" spans="1:67" ht="32" hidden="1" x14ac:dyDescent="0.2">
      <c r="A1080" s="17" t="s">
        <v>512</v>
      </c>
      <c r="B1080" s="42"/>
      <c r="C1080" s="64" t="s">
        <v>2223</v>
      </c>
      <c r="D1080" s="18" t="s">
        <v>1052</v>
      </c>
      <c r="E1080" s="18" t="s">
        <v>82</v>
      </c>
      <c r="F1080" s="19">
        <v>1</v>
      </c>
      <c r="G1080" s="19">
        <v>1</v>
      </c>
      <c r="H1080" s="19">
        <v>0</v>
      </c>
      <c r="I1080" s="20"/>
      <c r="J1080" s="44"/>
      <c r="K1080" s="43"/>
      <c r="L1080" s="18" t="s">
        <v>2200</v>
      </c>
      <c r="M1080" s="24">
        <v>1998</v>
      </c>
      <c r="N1080" s="24">
        <f t="shared" si="315"/>
        <v>2001</v>
      </c>
      <c r="O1080" s="25">
        <v>37145</v>
      </c>
      <c r="P1080" s="23" t="s">
        <v>75</v>
      </c>
      <c r="Q1080" s="23" t="s">
        <v>75</v>
      </c>
      <c r="R1080" s="23" t="s">
        <v>75</v>
      </c>
      <c r="S1080" s="23" t="s">
        <v>75</v>
      </c>
      <c r="T1080" s="23" t="s">
        <v>75</v>
      </c>
      <c r="U1080" s="23" t="s">
        <v>75</v>
      </c>
      <c r="V1080" s="19">
        <v>1</v>
      </c>
      <c r="W1080" s="19">
        <f t="shared" si="312"/>
        <v>0</v>
      </c>
      <c r="X1080" s="19">
        <f t="shared" si="313"/>
        <v>0</v>
      </c>
      <c r="Y1080" s="19">
        <f t="shared" si="314"/>
        <v>0</v>
      </c>
      <c r="Z1080" s="19">
        <v>-1</v>
      </c>
      <c r="AA1080" s="19">
        <v>-2</v>
      </c>
      <c r="AB1080" s="19">
        <v>1</v>
      </c>
      <c r="AC1080" s="19">
        <v>0</v>
      </c>
      <c r="AD1080" s="19">
        <v>0</v>
      </c>
      <c r="AE1080" s="19">
        <v>0</v>
      </c>
      <c r="AF1080" s="19">
        <v>0</v>
      </c>
      <c r="AG1080" s="19">
        <v>1</v>
      </c>
      <c r="AH1080" s="26">
        <v>1</v>
      </c>
      <c r="AI1080" s="26">
        <v>1</v>
      </c>
      <c r="AJ1080" s="18" t="s">
        <v>87</v>
      </c>
      <c r="AK1080" s="18" t="s">
        <v>77</v>
      </c>
      <c r="AL1080" s="21" t="s">
        <v>2201</v>
      </c>
      <c r="AM1080" s="19">
        <f t="shared" si="316"/>
        <v>1</v>
      </c>
      <c r="AN1080" s="19">
        <v>1</v>
      </c>
      <c r="AO1080" s="19">
        <v>0</v>
      </c>
      <c r="AP1080" s="19">
        <v>1</v>
      </c>
      <c r="AQ1080" s="19">
        <v>1</v>
      </c>
      <c r="AR1080" s="19">
        <v>1</v>
      </c>
      <c r="AS1080" s="19">
        <v>-2</v>
      </c>
      <c r="AT1080" s="19">
        <v>0</v>
      </c>
      <c r="AU1080" s="26">
        <f t="shared" si="317"/>
        <v>-1</v>
      </c>
      <c r="AV1080" s="19">
        <v>0</v>
      </c>
      <c r="AW1080" s="26">
        <v>0</v>
      </c>
      <c r="AX1080" s="26">
        <v>0</v>
      </c>
      <c r="AY1080" s="19">
        <v>0</v>
      </c>
      <c r="AZ1080" s="19">
        <v>0</v>
      </c>
      <c r="BA1080" s="19">
        <v>0</v>
      </c>
      <c r="BB1080" s="19">
        <v>0</v>
      </c>
      <c r="BC1080" s="19">
        <v>0</v>
      </c>
      <c r="BD1080" s="28"/>
      <c r="BE1080" s="20"/>
      <c r="BF1080" s="18" t="s">
        <v>122</v>
      </c>
      <c r="BG1080" s="19">
        <v>0</v>
      </c>
      <c r="BH1080" s="20"/>
      <c r="BI1080" s="20"/>
      <c r="BJ1080" s="19">
        <v>0</v>
      </c>
      <c r="BK1080" s="20"/>
      <c r="BL1080" s="20"/>
      <c r="BM1080" s="20"/>
      <c r="BN1080" s="20"/>
      <c r="BO1080" s="20"/>
    </row>
    <row r="1081" spans="1:67" ht="32" hidden="1" x14ac:dyDescent="0.2">
      <c r="A1081" s="17" t="s">
        <v>512</v>
      </c>
      <c r="B1081" s="42"/>
      <c r="C1081" s="64" t="s">
        <v>2206</v>
      </c>
      <c r="D1081" s="18" t="s">
        <v>1052</v>
      </c>
      <c r="E1081" s="18" t="s">
        <v>82</v>
      </c>
      <c r="F1081" s="19">
        <v>1</v>
      </c>
      <c r="G1081" s="19">
        <v>1</v>
      </c>
      <c r="H1081" s="19">
        <v>0</v>
      </c>
      <c r="I1081" s="20"/>
      <c r="J1081" s="44"/>
      <c r="K1081" s="43"/>
      <c r="L1081" s="18" t="s">
        <v>2200</v>
      </c>
      <c r="M1081" s="24">
        <v>1998</v>
      </c>
      <c r="N1081" s="24">
        <f t="shared" si="315"/>
        <v>2001</v>
      </c>
      <c r="O1081" s="25">
        <v>37145</v>
      </c>
      <c r="P1081" s="23" t="s">
        <v>75</v>
      </c>
      <c r="Q1081" s="23" t="s">
        <v>75</v>
      </c>
      <c r="R1081" s="23" t="s">
        <v>75</v>
      </c>
      <c r="S1081" s="23" t="s">
        <v>75</v>
      </c>
      <c r="T1081" s="23" t="s">
        <v>75</v>
      </c>
      <c r="U1081" s="23" t="s">
        <v>75</v>
      </c>
      <c r="V1081" s="19">
        <v>1</v>
      </c>
      <c r="W1081" s="19">
        <f t="shared" si="312"/>
        <v>0</v>
      </c>
      <c r="X1081" s="19">
        <f t="shared" si="313"/>
        <v>0</v>
      </c>
      <c r="Y1081" s="19">
        <f t="shared" si="314"/>
        <v>0</v>
      </c>
      <c r="Z1081" s="19">
        <v>-1</v>
      </c>
      <c r="AA1081" s="19">
        <v>-2</v>
      </c>
      <c r="AB1081" s="19">
        <v>1</v>
      </c>
      <c r="AC1081" s="19">
        <v>0</v>
      </c>
      <c r="AD1081" s="19">
        <v>0</v>
      </c>
      <c r="AE1081" s="19">
        <v>0</v>
      </c>
      <c r="AF1081" s="19">
        <v>0</v>
      </c>
      <c r="AG1081" s="19">
        <v>1</v>
      </c>
      <c r="AH1081" s="26">
        <v>1</v>
      </c>
      <c r="AI1081" s="26">
        <v>1</v>
      </c>
      <c r="AJ1081" s="18" t="s">
        <v>87</v>
      </c>
      <c r="AK1081" s="18" t="s">
        <v>77</v>
      </c>
      <c r="AL1081" s="21" t="s">
        <v>2201</v>
      </c>
      <c r="AM1081" s="19">
        <f t="shared" si="316"/>
        <v>1</v>
      </c>
      <c r="AN1081" s="19">
        <v>1</v>
      </c>
      <c r="AO1081" s="19">
        <v>0</v>
      </c>
      <c r="AP1081" s="19">
        <v>1</v>
      </c>
      <c r="AQ1081" s="19">
        <v>1</v>
      </c>
      <c r="AR1081" s="19">
        <v>1</v>
      </c>
      <c r="AS1081" s="19">
        <v>-2</v>
      </c>
      <c r="AT1081" s="19">
        <v>0</v>
      </c>
      <c r="AU1081" s="26">
        <f t="shared" si="317"/>
        <v>-1</v>
      </c>
      <c r="AV1081" s="19">
        <v>0</v>
      </c>
      <c r="AW1081" s="26">
        <v>0</v>
      </c>
      <c r="AX1081" s="26">
        <v>0</v>
      </c>
      <c r="AY1081" s="19">
        <v>0</v>
      </c>
      <c r="AZ1081" s="19">
        <v>0</v>
      </c>
      <c r="BA1081" s="19">
        <v>0</v>
      </c>
      <c r="BB1081" s="19">
        <v>0</v>
      </c>
      <c r="BC1081" s="19">
        <v>0</v>
      </c>
      <c r="BD1081" s="28"/>
      <c r="BE1081" s="20"/>
      <c r="BF1081" s="18" t="s">
        <v>122</v>
      </c>
      <c r="BG1081" s="19">
        <v>0</v>
      </c>
      <c r="BH1081" s="20"/>
      <c r="BI1081" s="20"/>
      <c r="BJ1081" s="19">
        <v>0</v>
      </c>
      <c r="BK1081" s="20"/>
      <c r="BL1081" s="20"/>
      <c r="BM1081" s="20"/>
      <c r="BN1081" s="20"/>
      <c r="BO1081" s="20"/>
    </row>
    <row r="1082" spans="1:67" ht="32" hidden="1" x14ac:dyDescent="0.2">
      <c r="A1082" s="17" t="s">
        <v>512</v>
      </c>
      <c r="B1082" s="42"/>
      <c r="C1082" s="64" t="s">
        <v>2224</v>
      </c>
      <c r="D1082" s="18" t="s">
        <v>1052</v>
      </c>
      <c r="E1082" s="18" t="s">
        <v>82</v>
      </c>
      <c r="F1082" s="19">
        <v>1</v>
      </c>
      <c r="G1082" s="19">
        <v>1</v>
      </c>
      <c r="H1082" s="19">
        <v>0</v>
      </c>
      <c r="I1082" s="20"/>
      <c r="J1082" s="44"/>
      <c r="K1082" s="43"/>
      <c r="L1082" s="18" t="s">
        <v>2200</v>
      </c>
      <c r="M1082" s="24">
        <v>1998</v>
      </c>
      <c r="N1082" s="24">
        <f t="shared" si="315"/>
        <v>2001</v>
      </c>
      <c r="O1082" s="25">
        <v>37145</v>
      </c>
      <c r="P1082" s="23" t="s">
        <v>75</v>
      </c>
      <c r="Q1082" s="23" t="s">
        <v>75</v>
      </c>
      <c r="R1082" s="23" t="s">
        <v>75</v>
      </c>
      <c r="S1082" s="23" t="s">
        <v>75</v>
      </c>
      <c r="T1082" s="23" t="s">
        <v>75</v>
      </c>
      <c r="U1082" s="23" t="s">
        <v>75</v>
      </c>
      <c r="V1082" s="19">
        <v>1</v>
      </c>
      <c r="W1082" s="19">
        <f t="shared" si="312"/>
        <v>0</v>
      </c>
      <c r="X1082" s="19">
        <f t="shared" si="313"/>
        <v>0</v>
      </c>
      <c r="Y1082" s="19">
        <f t="shared" si="314"/>
        <v>0</v>
      </c>
      <c r="Z1082" s="19">
        <v>-1</v>
      </c>
      <c r="AA1082" s="19">
        <v>-2</v>
      </c>
      <c r="AB1082" s="19">
        <v>1</v>
      </c>
      <c r="AC1082" s="19">
        <v>0</v>
      </c>
      <c r="AD1082" s="19">
        <v>0</v>
      </c>
      <c r="AE1082" s="19">
        <v>0</v>
      </c>
      <c r="AF1082" s="19">
        <v>0</v>
      </c>
      <c r="AG1082" s="19">
        <v>1</v>
      </c>
      <c r="AH1082" s="26">
        <v>1</v>
      </c>
      <c r="AI1082" s="26">
        <v>1</v>
      </c>
      <c r="AJ1082" s="18" t="s">
        <v>87</v>
      </c>
      <c r="AK1082" s="18" t="s">
        <v>77</v>
      </c>
      <c r="AL1082" s="21" t="s">
        <v>2201</v>
      </c>
      <c r="AM1082" s="19">
        <f t="shared" si="316"/>
        <v>1</v>
      </c>
      <c r="AN1082" s="19">
        <v>1</v>
      </c>
      <c r="AO1082" s="19">
        <v>0</v>
      </c>
      <c r="AP1082" s="19">
        <v>1</v>
      </c>
      <c r="AQ1082" s="19">
        <v>1</v>
      </c>
      <c r="AR1082" s="19">
        <v>1</v>
      </c>
      <c r="AS1082" s="19">
        <v>-2</v>
      </c>
      <c r="AT1082" s="19">
        <v>0</v>
      </c>
      <c r="AU1082" s="26">
        <f t="shared" si="317"/>
        <v>-1</v>
      </c>
      <c r="AV1082" s="19">
        <v>0</v>
      </c>
      <c r="AW1082" s="26">
        <v>0</v>
      </c>
      <c r="AX1082" s="26">
        <v>0</v>
      </c>
      <c r="AY1082" s="19">
        <v>0</v>
      </c>
      <c r="AZ1082" s="19">
        <v>0</v>
      </c>
      <c r="BA1082" s="19">
        <v>0</v>
      </c>
      <c r="BB1082" s="19">
        <v>0</v>
      </c>
      <c r="BC1082" s="19">
        <v>0</v>
      </c>
      <c r="BD1082" s="28"/>
      <c r="BE1082" s="20"/>
      <c r="BF1082" s="18" t="s">
        <v>122</v>
      </c>
      <c r="BG1082" s="19">
        <v>0</v>
      </c>
      <c r="BH1082" s="20"/>
      <c r="BI1082" s="20"/>
      <c r="BJ1082" s="19">
        <v>0</v>
      </c>
      <c r="BK1082" s="20"/>
      <c r="BL1082" s="20"/>
      <c r="BM1082" s="20"/>
      <c r="BN1082" s="20"/>
      <c r="BO1082" s="20"/>
    </row>
    <row r="1083" spans="1:67" ht="32" hidden="1" x14ac:dyDescent="0.2">
      <c r="A1083" s="17" t="s">
        <v>512</v>
      </c>
      <c r="B1083" s="42"/>
      <c r="C1083" s="64" t="s">
        <v>2225</v>
      </c>
      <c r="D1083" s="18" t="s">
        <v>1052</v>
      </c>
      <c r="E1083" s="18" t="s">
        <v>82</v>
      </c>
      <c r="F1083" s="19">
        <v>1</v>
      </c>
      <c r="G1083" s="19">
        <v>1</v>
      </c>
      <c r="H1083" s="19">
        <v>0</v>
      </c>
      <c r="I1083" s="20"/>
      <c r="J1083" s="44"/>
      <c r="K1083" s="43"/>
      <c r="L1083" s="18" t="s">
        <v>2200</v>
      </c>
      <c r="M1083" s="24">
        <v>1998</v>
      </c>
      <c r="N1083" s="24">
        <f t="shared" si="315"/>
        <v>2001</v>
      </c>
      <c r="O1083" s="25">
        <v>37145</v>
      </c>
      <c r="P1083" s="23" t="s">
        <v>75</v>
      </c>
      <c r="Q1083" s="23" t="s">
        <v>75</v>
      </c>
      <c r="R1083" s="23" t="s">
        <v>75</v>
      </c>
      <c r="S1083" s="23" t="s">
        <v>75</v>
      </c>
      <c r="T1083" s="23" t="s">
        <v>75</v>
      </c>
      <c r="U1083" s="23" t="s">
        <v>75</v>
      </c>
      <c r="V1083" s="19">
        <v>1</v>
      </c>
      <c r="W1083" s="19">
        <f t="shared" si="312"/>
        <v>0</v>
      </c>
      <c r="X1083" s="19">
        <f t="shared" si="313"/>
        <v>0</v>
      </c>
      <c r="Y1083" s="19">
        <f t="shared" si="314"/>
        <v>0</v>
      </c>
      <c r="Z1083" s="19">
        <v>-1</v>
      </c>
      <c r="AA1083" s="19">
        <v>-2</v>
      </c>
      <c r="AB1083" s="19">
        <v>1</v>
      </c>
      <c r="AC1083" s="19">
        <v>0</v>
      </c>
      <c r="AD1083" s="19">
        <v>0</v>
      </c>
      <c r="AE1083" s="19">
        <v>0</v>
      </c>
      <c r="AF1083" s="19">
        <v>0</v>
      </c>
      <c r="AG1083" s="19">
        <v>1</v>
      </c>
      <c r="AH1083" s="26">
        <v>1</v>
      </c>
      <c r="AI1083" s="26">
        <v>1</v>
      </c>
      <c r="AJ1083" s="18" t="s">
        <v>87</v>
      </c>
      <c r="AK1083" s="18" t="s">
        <v>77</v>
      </c>
      <c r="AL1083" s="21" t="s">
        <v>2201</v>
      </c>
      <c r="AM1083" s="19">
        <f t="shared" si="316"/>
        <v>1</v>
      </c>
      <c r="AN1083" s="19">
        <v>1</v>
      </c>
      <c r="AO1083" s="19">
        <v>0</v>
      </c>
      <c r="AP1083" s="19">
        <v>1</v>
      </c>
      <c r="AQ1083" s="19">
        <v>1</v>
      </c>
      <c r="AR1083" s="19">
        <v>1</v>
      </c>
      <c r="AS1083" s="19">
        <v>-2</v>
      </c>
      <c r="AT1083" s="19">
        <v>0</v>
      </c>
      <c r="AU1083" s="26">
        <f t="shared" si="317"/>
        <v>-1</v>
      </c>
      <c r="AV1083" s="19">
        <v>0</v>
      </c>
      <c r="AW1083" s="26">
        <v>0</v>
      </c>
      <c r="AX1083" s="26">
        <v>0</v>
      </c>
      <c r="AY1083" s="19">
        <v>0</v>
      </c>
      <c r="AZ1083" s="19">
        <v>0</v>
      </c>
      <c r="BA1083" s="19">
        <v>0</v>
      </c>
      <c r="BB1083" s="19">
        <v>0</v>
      </c>
      <c r="BC1083" s="19">
        <v>0</v>
      </c>
      <c r="BD1083" s="28"/>
      <c r="BE1083" s="20"/>
      <c r="BF1083" s="18" t="s">
        <v>122</v>
      </c>
      <c r="BG1083" s="19">
        <v>0</v>
      </c>
      <c r="BH1083" s="20"/>
      <c r="BI1083" s="20"/>
      <c r="BJ1083" s="19">
        <v>0</v>
      </c>
      <c r="BK1083" s="20"/>
      <c r="BL1083" s="20"/>
      <c r="BM1083" s="20"/>
      <c r="BN1083" s="20"/>
      <c r="BO1083" s="20"/>
    </row>
    <row r="1084" spans="1:67" ht="32" hidden="1" x14ac:dyDescent="0.2">
      <c r="A1084" s="17" t="s">
        <v>512</v>
      </c>
      <c r="B1084" s="42"/>
      <c r="C1084" s="64" t="s">
        <v>2226</v>
      </c>
      <c r="D1084" s="18" t="s">
        <v>1052</v>
      </c>
      <c r="E1084" s="18" t="s">
        <v>82</v>
      </c>
      <c r="F1084" s="19">
        <v>1</v>
      </c>
      <c r="G1084" s="19">
        <v>1</v>
      </c>
      <c r="H1084" s="19">
        <v>0</v>
      </c>
      <c r="I1084" s="20"/>
      <c r="J1084" s="44"/>
      <c r="K1084" s="43"/>
      <c r="L1084" s="18" t="s">
        <v>2200</v>
      </c>
      <c r="M1084" s="24">
        <v>1998</v>
      </c>
      <c r="N1084" s="24">
        <f t="shared" si="315"/>
        <v>2001</v>
      </c>
      <c r="O1084" s="25">
        <v>37145</v>
      </c>
      <c r="P1084" s="23" t="s">
        <v>75</v>
      </c>
      <c r="Q1084" s="23" t="s">
        <v>75</v>
      </c>
      <c r="R1084" s="23" t="s">
        <v>75</v>
      </c>
      <c r="S1084" s="23" t="s">
        <v>75</v>
      </c>
      <c r="T1084" s="23" t="s">
        <v>75</v>
      </c>
      <c r="U1084" s="23" t="s">
        <v>75</v>
      </c>
      <c r="V1084" s="19">
        <v>1</v>
      </c>
      <c r="W1084" s="19">
        <f t="shared" si="312"/>
        <v>0</v>
      </c>
      <c r="X1084" s="19">
        <f t="shared" si="313"/>
        <v>0</v>
      </c>
      <c r="Y1084" s="19">
        <f t="shared" si="314"/>
        <v>0</v>
      </c>
      <c r="Z1084" s="19">
        <v>-1</v>
      </c>
      <c r="AA1084" s="19">
        <v>-2</v>
      </c>
      <c r="AB1084" s="19">
        <v>1</v>
      </c>
      <c r="AC1084" s="19">
        <v>0</v>
      </c>
      <c r="AD1084" s="19">
        <v>0</v>
      </c>
      <c r="AE1084" s="19">
        <v>0</v>
      </c>
      <c r="AF1084" s="19">
        <v>0</v>
      </c>
      <c r="AG1084" s="19">
        <v>1</v>
      </c>
      <c r="AH1084" s="26">
        <v>1</v>
      </c>
      <c r="AI1084" s="26">
        <v>1</v>
      </c>
      <c r="AJ1084" s="18" t="s">
        <v>87</v>
      </c>
      <c r="AK1084" s="18" t="s">
        <v>77</v>
      </c>
      <c r="AL1084" s="21" t="s">
        <v>2201</v>
      </c>
      <c r="AM1084" s="19">
        <f t="shared" si="316"/>
        <v>1</v>
      </c>
      <c r="AN1084" s="19">
        <v>1</v>
      </c>
      <c r="AO1084" s="19">
        <v>0</v>
      </c>
      <c r="AP1084" s="19">
        <v>1</v>
      </c>
      <c r="AQ1084" s="19">
        <v>1</v>
      </c>
      <c r="AR1084" s="19">
        <v>1</v>
      </c>
      <c r="AS1084" s="19">
        <v>-2</v>
      </c>
      <c r="AT1084" s="19">
        <v>0</v>
      </c>
      <c r="AU1084" s="26">
        <f t="shared" si="317"/>
        <v>-1</v>
      </c>
      <c r="AV1084" s="19">
        <v>0</v>
      </c>
      <c r="AW1084" s="26">
        <v>0</v>
      </c>
      <c r="AX1084" s="26">
        <v>0</v>
      </c>
      <c r="AY1084" s="19">
        <v>0</v>
      </c>
      <c r="AZ1084" s="19">
        <v>0</v>
      </c>
      <c r="BA1084" s="19">
        <v>0</v>
      </c>
      <c r="BB1084" s="19">
        <v>0</v>
      </c>
      <c r="BC1084" s="19">
        <v>0</v>
      </c>
      <c r="BD1084" s="28"/>
      <c r="BE1084" s="20"/>
      <c r="BF1084" s="18" t="s">
        <v>122</v>
      </c>
      <c r="BG1084" s="19">
        <v>0</v>
      </c>
      <c r="BH1084" s="20"/>
      <c r="BI1084" s="20"/>
      <c r="BJ1084" s="19">
        <v>0</v>
      </c>
      <c r="BK1084" s="20"/>
      <c r="BL1084" s="20"/>
      <c r="BM1084" s="20"/>
      <c r="BN1084" s="20"/>
      <c r="BO1084" s="20"/>
    </row>
    <row r="1085" spans="1:67" ht="32" hidden="1" x14ac:dyDescent="0.2">
      <c r="A1085" s="17" t="s">
        <v>512</v>
      </c>
      <c r="B1085" s="42"/>
      <c r="C1085" s="64" t="s">
        <v>2227</v>
      </c>
      <c r="D1085" s="18" t="s">
        <v>1052</v>
      </c>
      <c r="E1085" s="18" t="s">
        <v>82</v>
      </c>
      <c r="F1085" s="19">
        <v>1</v>
      </c>
      <c r="G1085" s="19">
        <v>1</v>
      </c>
      <c r="H1085" s="19">
        <v>0</v>
      </c>
      <c r="I1085" s="20"/>
      <c r="J1085" s="44"/>
      <c r="K1085" s="43"/>
      <c r="L1085" s="18" t="s">
        <v>2200</v>
      </c>
      <c r="M1085" s="24">
        <v>1998</v>
      </c>
      <c r="N1085" s="24">
        <f t="shared" si="315"/>
        <v>2001</v>
      </c>
      <c r="O1085" s="25">
        <v>37145</v>
      </c>
      <c r="P1085" s="23" t="s">
        <v>75</v>
      </c>
      <c r="Q1085" s="23" t="s">
        <v>75</v>
      </c>
      <c r="R1085" s="23" t="s">
        <v>75</v>
      </c>
      <c r="S1085" s="23" t="s">
        <v>75</v>
      </c>
      <c r="T1085" s="23" t="s">
        <v>75</v>
      </c>
      <c r="U1085" s="23" t="s">
        <v>75</v>
      </c>
      <c r="V1085" s="19">
        <v>1</v>
      </c>
      <c r="W1085" s="19">
        <f t="shared" ref="W1085:W1116" si="318">IF(OR(AND(Q1085&lt;&gt;"NA",Q1085&lt;&gt;""),AND(S1085&lt;&gt;"NA",S1085&lt;&gt;""),AND(T1085&lt;&gt;"NA",T1085&lt;&gt;"")),1,0)</f>
        <v>0</v>
      </c>
      <c r="X1085" s="19">
        <f t="shared" ref="X1085:X1116" si="319">IF(OR(AND(S1085&lt;&gt;"NA",S1085&lt;&gt;""),Y1085=1),1,0)</f>
        <v>0</v>
      </c>
      <c r="Y1085" s="19">
        <f t="shared" ref="Y1085:Y1116" si="320">IF(AND(T1085&lt;&gt;"NA",T1085&lt;&gt;""),1,0)</f>
        <v>0</v>
      </c>
      <c r="Z1085" s="19">
        <v>-1</v>
      </c>
      <c r="AA1085" s="19">
        <v>-2</v>
      </c>
      <c r="AB1085" s="19">
        <v>1</v>
      </c>
      <c r="AC1085" s="19">
        <v>0</v>
      </c>
      <c r="AD1085" s="19">
        <v>0</v>
      </c>
      <c r="AE1085" s="19">
        <v>0</v>
      </c>
      <c r="AF1085" s="19">
        <v>0</v>
      </c>
      <c r="AG1085" s="19">
        <v>1</v>
      </c>
      <c r="AH1085" s="26">
        <v>1</v>
      </c>
      <c r="AI1085" s="26">
        <v>1</v>
      </c>
      <c r="AJ1085" s="18" t="s">
        <v>87</v>
      </c>
      <c r="AK1085" s="18" t="s">
        <v>77</v>
      </c>
      <c r="AL1085" s="21" t="s">
        <v>2201</v>
      </c>
      <c r="AM1085" s="19">
        <f t="shared" si="316"/>
        <v>1</v>
      </c>
      <c r="AN1085" s="19">
        <v>1</v>
      </c>
      <c r="AO1085" s="19">
        <v>0</v>
      </c>
      <c r="AP1085" s="19">
        <v>1</v>
      </c>
      <c r="AQ1085" s="19">
        <v>1</v>
      </c>
      <c r="AR1085" s="19">
        <v>1</v>
      </c>
      <c r="AS1085" s="19">
        <v>-2</v>
      </c>
      <c r="AT1085" s="19">
        <v>0</v>
      </c>
      <c r="AU1085" s="26">
        <f t="shared" si="317"/>
        <v>-1</v>
      </c>
      <c r="AV1085" s="19">
        <v>0</v>
      </c>
      <c r="AW1085" s="26">
        <v>0</v>
      </c>
      <c r="AX1085" s="26">
        <v>0</v>
      </c>
      <c r="AY1085" s="19">
        <v>0</v>
      </c>
      <c r="AZ1085" s="19">
        <v>0</v>
      </c>
      <c r="BA1085" s="19">
        <v>0</v>
      </c>
      <c r="BB1085" s="19">
        <v>0</v>
      </c>
      <c r="BC1085" s="19">
        <v>0</v>
      </c>
      <c r="BD1085" s="28"/>
      <c r="BE1085" s="20"/>
      <c r="BF1085" s="18" t="s">
        <v>122</v>
      </c>
      <c r="BG1085" s="19">
        <v>0</v>
      </c>
      <c r="BH1085" s="20"/>
      <c r="BI1085" s="20"/>
      <c r="BJ1085" s="19">
        <v>0</v>
      </c>
      <c r="BK1085" s="20"/>
      <c r="BL1085" s="20"/>
      <c r="BM1085" s="20"/>
      <c r="BN1085" s="20"/>
      <c r="BO1085" s="20"/>
    </row>
    <row r="1086" spans="1:67" ht="32" hidden="1" x14ac:dyDescent="0.2">
      <c r="A1086" s="17" t="s">
        <v>512</v>
      </c>
      <c r="B1086" s="42"/>
      <c r="C1086" s="64" t="s">
        <v>2228</v>
      </c>
      <c r="D1086" s="18" t="s">
        <v>1052</v>
      </c>
      <c r="E1086" s="18" t="s">
        <v>82</v>
      </c>
      <c r="F1086" s="19">
        <v>1</v>
      </c>
      <c r="G1086" s="19">
        <v>1</v>
      </c>
      <c r="H1086" s="19">
        <v>0</v>
      </c>
      <c r="I1086" s="20"/>
      <c r="J1086" s="44"/>
      <c r="K1086" s="43"/>
      <c r="L1086" s="18" t="s">
        <v>2200</v>
      </c>
      <c r="M1086" s="24">
        <v>1998</v>
      </c>
      <c r="N1086" s="24">
        <f t="shared" si="315"/>
        <v>2001</v>
      </c>
      <c r="O1086" s="25">
        <v>37145</v>
      </c>
      <c r="P1086" s="23" t="s">
        <v>75</v>
      </c>
      <c r="Q1086" s="23" t="s">
        <v>75</v>
      </c>
      <c r="R1086" s="23" t="s">
        <v>75</v>
      </c>
      <c r="S1086" s="23" t="s">
        <v>75</v>
      </c>
      <c r="T1086" s="23" t="s">
        <v>75</v>
      </c>
      <c r="U1086" s="23" t="s">
        <v>75</v>
      </c>
      <c r="V1086" s="19">
        <v>1</v>
      </c>
      <c r="W1086" s="19">
        <f t="shared" si="318"/>
        <v>0</v>
      </c>
      <c r="X1086" s="19">
        <f t="shared" si="319"/>
        <v>0</v>
      </c>
      <c r="Y1086" s="19">
        <f t="shared" si="320"/>
        <v>0</v>
      </c>
      <c r="Z1086" s="19">
        <v>-1</v>
      </c>
      <c r="AA1086" s="19">
        <v>-2</v>
      </c>
      <c r="AB1086" s="19">
        <v>1</v>
      </c>
      <c r="AC1086" s="19">
        <v>0</v>
      </c>
      <c r="AD1086" s="19">
        <v>0</v>
      </c>
      <c r="AE1086" s="19">
        <v>0</v>
      </c>
      <c r="AF1086" s="19">
        <v>0</v>
      </c>
      <c r="AG1086" s="19">
        <v>1</v>
      </c>
      <c r="AH1086" s="26">
        <v>1</v>
      </c>
      <c r="AI1086" s="26">
        <v>1</v>
      </c>
      <c r="AJ1086" s="18" t="s">
        <v>87</v>
      </c>
      <c r="AK1086" s="18" t="s">
        <v>77</v>
      </c>
      <c r="AL1086" s="21" t="s">
        <v>2201</v>
      </c>
      <c r="AM1086" s="19">
        <f t="shared" si="316"/>
        <v>1</v>
      </c>
      <c r="AN1086" s="19">
        <v>1</v>
      </c>
      <c r="AO1086" s="19">
        <v>0</v>
      </c>
      <c r="AP1086" s="19">
        <v>1</v>
      </c>
      <c r="AQ1086" s="19">
        <v>1</v>
      </c>
      <c r="AR1086" s="19">
        <v>1</v>
      </c>
      <c r="AS1086" s="19">
        <v>-2</v>
      </c>
      <c r="AT1086" s="19">
        <v>0</v>
      </c>
      <c r="AU1086" s="26">
        <f t="shared" si="317"/>
        <v>-1</v>
      </c>
      <c r="AV1086" s="19">
        <v>0</v>
      </c>
      <c r="AW1086" s="26">
        <v>0</v>
      </c>
      <c r="AX1086" s="26">
        <v>0</v>
      </c>
      <c r="AY1086" s="19">
        <v>0</v>
      </c>
      <c r="AZ1086" s="19">
        <v>0</v>
      </c>
      <c r="BA1086" s="19">
        <v>0</v>
      </c>
      <c r="BB1086" s="19">
        <v>0</v>
      </c>
      <c r="BC1086" s="19">
        <v>0</v>
      </c>
      <c r="BD1086" s="28"/>
      <c r="BE1086" s="20"/>
      <c r="BF1086" s="18" t="s">
        <v>122</v>
      </c>
      <c r="BG1086" s="19">
        <v>0</v>
      </c>
      <c r="BH1086" s="20"/>
      <c r="BI1086" s="20"/>
      <c r="BJ1086" s="19">
        <v>0</v>
      </c>
      <c r="BK1086" s="20"/>
      <c r="BL1086" s="20"/>
      <c r="BM1086" s="20"/>
      <c r="BN1086" s="20"/>
      <c r="BO1086" s="20"/>
    </row>
    <row r="1087" spans="1:67" ht="32" hidden="1" x14ac:dyDescent="0.2">
      <c r="A1087" s="17" t="s">
        <v>512</v>
      </c>
      <c r="B1087" s="42"/>
      <c r="C1087" s="64" t="s">
        <v>2229</v>
      </c>
      <c r="D1087" s="18" t="s">
        <v>1052</v>
      </c>
      <c r="E1087" s="18" t="s">
        <v>82</v>
      </c>
      <c r="F1087" s="19">
        <v>1</v>
      </c>
      <c r="G1087" s="19">
        <v>1</v>
      </c>
      <c r="H1087" s="19">
        <v>0</v>
      </c>
      <c r="I1087" s="20"/>
      <c r="J1087" s="44"/>
      <c r="K1087" s="43"/>
      <c r="L1087" s="18" t="s">
        <v>2200</v>
      </c>
      <c r="M1087" s="24">
        <v>1998</v>
      </c>
      <c r="N1087" s="24">
        <f t="shared" si="315"/>
        <v>2001</v>
      </c>
      <c r="O1087" s="25">
        <v>37145</v>
      </c>
      <c r="P1087" s="23" t="s">
        <v>75</v>
      </c>
      <c r="Q1087" s="23" t="s">
        <v>75</v>
      </c>
      <c r="R1087" s="23" t="s">
        <v>75</v>
      </c>
      <c r="S1087" s="23" t="s">
        <v>75</v>
      </c>
      <c r="T1087" s="23" t="s">
        <v>75</v>
      </c>
      <c r="U1087" s="23" t="s">
        <v>75</v>
      </c>
      <c r="V1087" s="19">
        <v>1</v>
      </c>
      <c r="W1087" s="19">
        <f t="shared" si="318"/>
        <v>0</v>
      </c>
      <c r="X1087" s="19">
        <f t="shared" si="319"/>
        <v>0</v>
      </c>
      <c r="Y1087" s="19">
        <f t="shared" si="320"/>
        <v>0</v>
      </c>
      <c r="Z1087" s="19">
        <v>-1</v>
      </c>
      <c r="AA1087" s="19">
        <v>-2</v>
      </c>
      <c r="AB1087" s="19">
        <v>1</v>
      </c>
      <c r="AC1087" s="19">
        <v>0</v>
      </c>
      <c r="AD1087" s="19">
        <v>0</v>
      </c>
      <c r="AE1087" s="19">
        <v>0</v>
      </c>
      <c r="AF1087" s="19">
        <v>0</v>
      </c>
      <c r="AG1087" s="19">
        <v>1</v>
      </c>
      <c r="AH1087" s="26">
        <v>1</v>
      </c>
      <c r="AI1087" s="26">
        <v>1</v>
      </c>
      <c r="AJ1087" s="18" t="s">
        <v>87</v>
      </c>
      <c r="AK1087" s="18" t="s">
        <v>77</v>
      </c>
      <c r="AL1087" s="21" t="s">
        <v>2201</v>
      </c>
      <c r="AM1087" s="19">
        <f t="shared" si="316"/>
        <v>1</v>
      </c>
      <c r="AN1087" s="19">
        <v>1</v>
      </c>
      <c r="AO1087" s="19">
        <v>0</v>
      </c>
      <c r="AP1087" s="19">
        <v>1</v>
      </c>
      <c r="AQ1087" s="19">
        <v>1</v>
      </c>
      <c r="AR1087" s="19">
        <v>1</v>
      </c>
      <c r="AS1087" s="19">
        <v>-2</v>
      </c>
      <c r="AT1087" s="19">
        <v>0</v>
      </c>
      <c r="AU1087" s="26">
        <f t="shared" si="317"/>
        <v>-1</v>
      </c>
      <c r="AV1087" s="19">
        <v>0</v>
      </c>
      <c r="AW1087" s="26">
        <v>0</v>
      </c>
      <c r="AX1087" s="26">
        <v>0</v>
      </c>
      <c r="AY1087" s="19">
        <v>0</v>
      </c>
      <c r="AZ1087" s="19">
        <v>0</v>
      </c>
      <c r="BA1087" s="19">
        <v>0</v>
      </c>
      <c r="BB1087" s="19">
        <v>0</v>
      </c>
      <c r="BC1087" s="19">
        <v>0</v>
      </c>
      <c r="BD1087" s="28"/>
      <c r="BE1087" s="20"/>
      <c r="BF1087" s="18" t="s">
        <v>122</v>
      </c>
      <c r="BG1087" s="19">
        <v>0</v>
      </c>
      <c r="BH1087" s="20"/>
      <c r="BI1087" s="20"/>
      <c r="BJ1087" s="19">
        <v>0</v>
      </c>
      <c r="BK1087" s="20"/>
      <c r="BL1087" s="20"/>
      <c r="BM1087" s="20"/>
      <c r="BN1087" s="20"/>
      <c r="BO1087" s="20"/>
    </row>
    <row r="1088" spans="1:67" ht="32" hidden="1" x14ac:dyDescent="0.2">
      <c r="A1088" s="17" t="s">
        <v>512</v>
      </c>
      <c r="B1088" s="42"/>
      <c r="C1088" s="64" t="s">
        <v>2230</v>
      </c>
      <c r="D1088" s="18" t="s">
        <v>1052</v>
      </c>
      <c r="E1088" s="18" t="s">
        <v>82</v>
      </c>
      <c r="F1088" s="19">
        <v>1</v>
      </c>
      <c r="G1088" s="19">
        <v>1</v>
      </c>
      <c r="H1088" s="19">
        <v>0</v>
      </c>
      <c r="I1088" s="20"/>
      <c r="J1088" s="44"/>
      <c r="K1088" s="43"/>
      <c r="L1088" s="18" t="s">
        <v>2200</v>
      </c>
      <c r="M1088" s="24">
        <v>1998</v>
      </c>
      <c r="N1088" s="24">
        <f t="shared" si="315"/>
        <v>2001</v>
      </c>
      <c r="O1088" s="25">
        <v>37145</v>
      </c>
      <c r="P1088" s="23" t="s">
        <v>75</v>
      </c>
      <c r="Q1088" s="23" t="s">
        <v>75</v>
      </c>
      <c r="R1088" s="23" t="s">
        <v>75</v>
      </c>
      <c r="S1088" s="23" t="s">
        <v>75</v>
      </c>
      <c r="T1088" s="23" t="s">
        <v>75</v>
      </c>
      <c r="U1088" s="23" t="s">
        <v>75</v>
      </c>
      <c r="V1088" s="19">
        <v>1</v>
      </c>
      <c r="W1088" s="19">
        <f t="shared" si="318"/>
        <v>0</v>
      </c>
      <c r="X1088" s="19">
        <f t="shared" si="319"/>
        <v>0</v>
      </c>
      <c r="Y1088" s="19">
        <f t="shared" si="320"/>
        <v>0</v>
      </c>
      <c r="Z1088" s="19">
        <v>-1</v>
      </c>
      <c r="AA1088" s="19">
        <v>-2</v>
      </c>
      <c r="AB1088" s="19">
        <v>1</v>
      </c>
      <c r="AC1088" s="19">
        <v>0</v>
      </c>
      <c r="AD1088" s="19">
        <v>0</v>
      </c>
      <c r="AE1088" s="19">
        <v>0</v>
      </c>
      <c r="AF1088" s="19">
        <v>0</v>
      </c>
      <c r="AG1088" s="19">
        <v>1</v>
      </c>
      <c r="AH1088" s="26">
        <v>1</v>
      </c>
      <c r="AI1088" s="26">
        <v>1</v>
      </c>
      <c r="AJ1088" s="18" t="s">
        <v>87</v>
      </c>
      <c r="AK1088" s="18" t="s">
        <v>77</v>
      </c>
      <c r="AL1088" s="21" t="s">
        <v>2201</v>
      </c>
      <c r="AM1088" s="19">
        <f t="shared" si="316"/>
        <v>1</v>
      </c>
      <c r="AN1088" s="19">
        <v>1</v>
      </c>
      <c r="AO1088" s="19">
        <v>0</v>
      </c>
      <c r="AP1088" s="19">
        <v>1</v>
      </c>
      <c r="AQ1088" s="19">
        <v>1</v>
      </c>
      <c r="AR1088" s="19">
        <v>1</v>
      </c>
      <c r="AS1088" s="19">
        <v>-2</v>
      </c>
      <c r="AT1088" s="19">
        <v>0</v>
      </c>
      <c r="AU1088" s="26">
        <f t="shared" si="317"/>
        <v>-1</v>
      </c>
      <c r="AV1088" s="19">
        <v>0</v>
      </c>
      <c r="AW1088" s="26">
        <v>0</v>
      </c>
      <c r="AX1088" s="26">
        <v>0</v>
      </c>
      <c r="AY1088" s="19">
        <v>0</v>
      </c>
      <c r="AZ1088" s="19">
        <v>0</v>
      </c>
      <c r="BA1088" s="19">
        <v>0</v>
      </c>
      <c r="BB1088" s="19">
        <v>0</v>
      </c>
      <c r="BC1088" s="19">
        <v>0</v>
      </c>
      <c r="BD1088" s="28"/>
      <c r="BE1088" s="20"/>
      <c r="BF1088" s="18" t="s">
        <v>122</v>
      </c>
      <c r="BG1088" s="19">
        <v>0</v>
      </c>
      <c r="BH1088" s="20"/>
      <c r="BI1088" s="20"/>
      <c r="BJ1088" s="19">
        <v>0</v>
      </c>
      <c r="BK1088" s="20"/>
      <c r="BL1088" s="20"/>
      <c r="BM1088" s="20"/>
      <c r="BN1088" s="20"/>
      <c r="BO1088" s="20"/>
    </row>
    <row r="1089" spans="1:67" ht="32" hidden="1" x14ac:dyDescent="0.2">
      <c r="A1089" s="17" t="s">
        <v>512</v>
      </c>
      <c r="B1089" s="42"/>
      <c r="C1089" s="64" t="s">
        <v>2231</v>
      </c>
      <c r="D1089" s="18" t="s">
        <v>1052</v>
      </c>
      <c r="E1089" s="18" t="s">
        <v>82</v>
      </c>
      <c r="F1089" s="19">
        <v>1</v>
      </c>
      <c r="G1089" s="19">
        <v>1</v>
      </c>
      <c r="H1089" s="19">
        <v>0</v>
      </c>
      <c r="I1089" s="20"/>
      <c r="J1089" s="44"/>
      <c r="K1089" s="43"/>
      <c r="L1089" s="18" t="s">
        <v>2200</v>
      </c>
      <c r="M1089" s="24">
        <v>1998</v>
      </c>
      <c r="N1089" s="24">
        <f t="shared" si="315"/>
        <v>2001</v>
      </c>
      <c r="O1089" s="25">
        <v>37145</v>
      </c>
      <c r="P1089" s="23" t="s">
        <v>75</v>
      </c>
      <c r="Q1089" s="23" t="s">
        <v>75</v>
      </c>
      <c r="R1089" s="23" t="s">
        <v>75</v>
      </c>
      <c r="S1089" s="23" t="s">
        <v>75</v>
      </c>
      <c r="T1089" s="23" t="s">
        <v>75</v>
      </c>
      <c r="U1089" s="23" t="s">
        <v>75</v>
      </c>
      <c r="V1089" s="19">
        <v>1</v>
      </c>
      <c r="W1089" s="19">
        <f t="shared" si="318"/>
        <v>0</v>
      </c>
      <c r="X1089" s="19">
        <f t="shared" si="319"/>
        <v>0</v>
      </c>
      <c r="Y1089" s="19">
        <f t="shared" si="320"/>
        <v>0</v>
      </c>
      <c r="Z1089" s="19">
        <v>-1</v>
      </c>
      <c r="AA1089" s="19">
        <v>-2</v>
      </c>
      <c r="AB1089" s="19">
        <v>1</v>
      </c>
      <c r="AC1089" s="19">
        <v>0</v>
      </c>
      <c r="AD1089" s="19">
        <v>0</v>
      </c>
      <c r="AE1089" s="19">
        <v>0</v>
      </c>
      <c r="AF1089" s="19">
        <v>0</v>
      </c>
      <c r="AG1089" s="19">
        <v>1</v>
      </c>
      <c r="AH1089" s="26">
        <v>1</v>
      </c>
      <c r="AI1089" s="26">
        <v>1</v>
      </c>
      <c r="AJ1089" s="18" t="s">
        <v>87</v>
      </c>
      <c r="AK1089" s="18" t="s">
        <v>77</v>
      </c>
      <c r="AL1089" s="21" t="s">
        <v>2201</v>
      </c>
      <c r="AM1089" s="19">
        <f t="shared" si="316"/>
        <v>1</v>
      </c>
      <c r="AN1089" s="19">
        <v>1</v>
      </c>
      <c r="AO1089" s="19">
        <v>0</v>
      </c>
      <c r="AP1089" s="19">
        <v>1</v>
      </c>
      <c r="AQ1089" s="19">
        <v>1</v>
      </c>
      <c r="AR1089" s="19">
        <v>1</v>
      </c>
      <c r="AS1089" s="19">
        <v>-2</v>
      </c>
      <c r="AT1089" s="19">
        <v>0</v>
      </c>
      <c r="AU1089" s="26">
        <f t="shared" si="317"/>
        <v>-1</v>
      </c>
      <c r="AV1089" s="19">
        <v>0</v>
      </c>
      <c r="AW1089" s="26">
        <v>0</v>
      </c>
      <c r="AX1089" s="26">
        <v>0</v>
      </c>
      <c r="AY1089" s="19">
        <v>0</v>
      </c>
      <c r="AZ1089" s="19">
        <v>0</v>
      </c>
      <c r="BA1089" s="19">
        <v>0</v>
      </c>
      <c r="BB1089" s="19">
        <v>0</v>
      </c>
      <c r="BC1089" s="19">
        <v>0</v>
      </c>
      <c r="BD1089" s="28"/>
      <c r="BE1089" s="20"/>
      <c r="BF1089" s="18" t="s">
        <v>122</v>
      </c>
      <c r="BG1089" s="19">
        <v>0</v>
      </c>
      <c r="BH1089" s="20"/>
      <c r="BI1089" s="20"/>
      <c r="BJ1089" s="19">
        <v>0</v>
      </c>
      <c r="BK1089" s="20"/>
      <c r="BL1089" s="20"/>
      <c r="BM1089" s="20"/>
      <c r="BN1089" s="20"/>
      <c r="BO1089" s="20"/>
    </row>
    <row r="1090" spans="1:67" ht="32" hidden="1" x14ac:dyDescent="0.2">
      <c r="A1090" s="17" t="s">
        <v>512</v>
      </c>
      <c r="B1090" s="42"/>
      <c r="C1090" s="64" t="s">
        <v>2232</v>
      </c>
      <c r="D1090" s="18" t="s">
        <v>1052</v>
      </c>
      <c r="E1090" s="18" t="s">
        <v>82</v>
      </c>
      <c r="F1090" s="19">
        <v>1</v>
      </c>
      <c r="G1090" s="19">
        <v>1</v>
      </c>
      <c r="H1090" s="19">
        <v>0</v>
      </c>
      <c r="I1090" s="20"/>
      <c r="J1090" s="44"/>
      <c r="K1090" s="43"/>
      <c r="L1090" s="18" t="s">
        <v>2200</v>
      </c>
      <c r="M1090" s="24">
        <v>1998</v>
      </c>
      <c r="N1090" s="24">
        <f t="shared" si="315"/>
        <v>2001</v>
      </c>
      <c r="O1090" s="25">
        <v>37145</v>
      </c>
      <c r="P1090" s="23" t="s">
        <v>75</v>
      </c>
      <c r="Q1090" s="23" t="s">
        <v>75</v>
      </c>
      <c r="R1090" s="23" t="s">
        <v>75</v>
      </c>
      <c r="S1090" s="23" t="s">
        <v>75</v>
      </c>
      <c r="T1090" s="23" t="s">
        <v>75</v>
      </c>
      <c r="U1090" s="23" t="s">
        <v>75</v>
      </c>
      <c r="V1090" s="19">
        <v>1</v>
      </c>
      <c r="W1090" s="19">
        <f t="shared" si="318"/>
        <v>0</v>
      </c>
      <c r="X1090" s="19">
        <f t="shared" si="319"/>
        <v>0</v>
      </c>
      <c r="Y1090" s="19">
        <f t="shared" si="320"/>
        <v>0</v>
      </c>
      <c r="Z1090" s="19">
        <v>-1</v>
      </c>
      <c r="AA1090" s="19">
        <v>-2</v>
      </c>
      <c r="AB1090" s="19">
        <v>1</v>
      </c>
      <c r="AC1090" s="19">
        <v>0</v>
      </c>
      <c r="AD1090" s="19">
        <v>0</v>
      </c>
      <c r="AE1090" s="19">
        <v>0</v>
      </c>
      <c r="AF1090" s="19">
        <v>0</v>
      </c>
      <c r="AG1090" s="19">
        <v>1</v>
      </c>
      <c r="AH1090" s="26">
        <v>1</v>
      </c>
      <c r="AI1090" s="26">
        <v>1</v>
      </c>
      <c r="AJ1090" s="18" t="s">
        <v>87</v>
      </c>
      <c r="AK1090" s="18" t="s">
        <v>77</v>
      </c>
      <c r="AL1090" s="21" t="s">
        <v>2201</v>
      </c>
      <c r="AM1090" s="19">
        <f t="shared" si="316"/>
        <v>1</v>
      </c>
      <c r="AN1090" s="19">
        <v>1</v>
      </c>
      <c r="AO1090" s="19">
        <v>0</v>
      </c>
      <c r="AP1090" s="19">
        <v>1</v>
      </c>
      <c r="AQ1090" s="19">
        <v>1</v>
      </c>
      <c r="AR1090" s="19">
        <v>1</v>
      </c>
      <c r="AS1090" s="19">
        <v>-2</v>
      </c>
      <c r="AT1090" s="19">
        <v>0</v>
      </c>
      <c r="AU1090" s="26">
        <f t="shared" si="317"/>
        <v>-1</v>
      </c>
      <c r="AV1090" s="19">
        <v>0</v>
      </c>
      <c r="AW1090" s="26">
        <v>0</v>
      </c>
      <c r="AX1090" s="26">
        <v>0</v>
      </c>
      <c r="AY1090" s="19">
        <v>0</v>
      </c>
      <c r="AZ1090" s="19">
        <v>0</v>
      </c>
      <c r="BA1090" s="19">
        <v>0</v>
      </c>
      <c r="BB1090" s="19">
        <v>0</v>
      </c>
      <c r="BC1090" s="19">
        <v>0</v>
      </c>
      <c r="BD1090" s="28"/>
      <c r="BE1090" s="20"/>
      <c r="BF1090" s="18" t="s">
        <v>122</v>
      </c>
      <c r="BG1090" s="19">
        <v>0</v>
      </c>
      <c r="BH1090" s="20"/>
      <c r="BI1090" s="20"/>
      <c r="BJ1090" s="19">
        <v>0</v>
      </c>
      <c r="BK1090" s="20"/>
      <c r="BL1090" s="20"/>
      <c r="BM1090" s="20"/>
      <c r="BN1090" s="20"/>
      <c r="BO1090" s="20"/>
    </row>
    <row r="1091" spans="1:67" ht="32" hidden="1" x14ac:dyDescent="0.2">
      <c r="A1091" s="17" t="s">
        <v>512</v>
      </c>
      <c r="B1091" s="42"/>
      <c r="C1091" s="64" t="s">
        <v>2233</v>
      </c>
      <c r="D1091" s="18" t="s">
        <v>1052</v>
      </c>
      <c r="E1091" s="18" t="s">
        <v>82</v>
      </c>
      <c r="F1091" s="19">
        <v>1</v>
      </c>
      <c r="G1091" s="19">
        <v>1</v>
      </c>
      <c r="H1091" s="19">
        <v>0</v>
      </c>
      <c r="I1091" s="20"/>
      <c r="J1091" s="44"/>
      <c r="K1091" s="43"/>
      <c r="L1091" s="18" t="s">
        <v>2200</v>
      </c>
      <c r="M1091" s="24">
        <v>1998</v>
      </c>
      <c r="N1091" s="24">
        <f t="shared" si="315"/>
        <v>2001</v>
      </c>
      <c r="O1091" s="25">
        <v>37145</v>
      </c>
      <c r="P1091" s="23" t="s">
        <v>75</v>
      </c>
      <c r="Q1091" s="23" t="s">
        <v>75</v>
      </c>
      <c r="R1091" s="23" t="s">
        <v>75</v>
      </c>
      <c r="S1091" s="23" t="s">
        <v>75</v>
      </c>
      <c r="T1091" s="23" t="s">
        <v>75</v>
      </c>
      <c r="U1091" s="23" t="s">
        <v>75</v>
      </c>
      <c r="V1091" s="19">
        <v>1</v>
      </c>
      <c r="W1091" s="19">
        <f t="shared" si="318"/>
        <v>0</v>
      </c>
      <c r="X1091" s="19">
        <f t="shared" si="319"/>
        <v>0</v>
      </c>
      <c r="Y1091" s="19">
        <f t="shared" si="320"/>
        <v>0</v>
      </c>
      <c r="Z1091" s="19">
        <v>-1</v>
      </c>
      <c r="AA1091" s="19">
        <v>-2</v>
      </c>
      <c r="AB1091" s="19">
        <v>1</v>
      </c>
      <c r="AC1091" s="19">
        <v>0</v>
      </c>
      <c r="AD1091" s="19">
        <v>0</v>
      </c>
      <c r="AE1091" s="19">
        <v>0</v>
      </c>
      <c r="AF1091" s="19">
        <v>0</v>
      </c>
      <c r="AG1091" s="19">
        <v>1</v>
      </c>
      <c r="AH1091" s="26">
        <v>1</v>
      </c>
      <c r="AI1091" s="26">
        <v>1</v>
      </c>
      <c r="AJ1091" s="18" t="s">
        <v>87</v>
      </c>
      <c r="AK1091" s="18" t="s">
        <v>77</v>
      </c>
      <c r="AL1091" s="21" t="s">
        <v>2201</v>
      </c>
      <c r="AM1091" s="19">
        <f t="shared" si="316"/>
        <v>1</v>
      </c>
      <c r="AN1091" s="19">
        <v>1</v>
      </c>
      <c r="AO1091" s="19">
        <v>0</v>
      </c>
      <c r="AP1091" s="19">
        <v>1</v>
      </c>
      <c r="AQ1091" s="19">
        <v>1</v>
      </c>
      <c r="AR1091" s="19">
        <v>1</v>
      </c>
      <c r="AS1091" s="19">
        <v>-2</v>
      </c>
      <c r="AT1091" s="19">
        <v>0</v>
      </c>
      <c r="AU1091" s="26">
        <f t="shared" si="317"/>
        <v>-1</v>
      </c>
      <c r="AV1091" s="19">
        <v>0</v>
      </c>
      <c r="AW1091" s="26">
        <v>0</v>
      </c>
      <c r="AX1091" s="26">
        <v>0</v>
      </c>
      <c r="AY1091" s="19">
        <v>0</v>
      </c>
      <c r="AZ1091" s="19">
        <v>0</v>
      </c>
      <c r="BA1091" s="19">
        <v>0</v>
      </c>
      <c r="BB1091" s="19">
        <v>0</v>
      </c>
      <c r="BC1091" s="19">
        <v>0</v>
      </c>
      <c r="BD1091" s="28"/>
      <c r="BE1091" s="20"/>
      <c r="BF1091" s="18" t="s">
        <v>122</v>
      </c>
      <c r="BG1091" s="19">
        <v>0</v>
      </c>
      <c r="BH1091" s="20"/>
      <c r="BI1091" s="20"/>
      <c r="BJ1091" s="19">
        <v>0</v>
      </c>
      <c r="BK1091" s="20"/>
      <c r="BL1091" s="20"/>
      <c r="BM1091" s="20"/>
      <c r="BN1091" s="20"/>
      <c r="BO1091" s="20"/>
    </row>
    <row r="1092" spans="1:67" ht="32" hidden="1" x14ac:dyDescent="0.2">
      <c r="A1092" s="17" t="s">
        <v>512</v>
      </c>
      <c r="B1092" s="42"/>
      <c r="C1092" s="64" t="s">
        <v>2207</v>
      </c>
      <c r="D1092" s="18" t="s">
        <v>1052</v>
      </c>
      <c r="E1092" s="18" t="s">
        <v>82</v>
      </c>
      <c r="F1092" s="19">
        <v>1</v>
      </c>
      <c r="G1092" s="19">
        <v>1</v>
      </c>
      <c r="H1092" s="19">
        <v>0</v>
      </c>
      <c r="I1092" s="20"/>
      <c r="J1092" s="44"/>
      <c r="K1092" s="43"/>
      <c r="L1092" s="18" t="s">
        <v>2200</v>
      </c>
      <c r="M1092" s="24">
        <v>1998</v>
      </c>
      <c r="N1092" s="24">
        <f t="shared" si="315"/>
        <v>2001</v>
      </c>
      <c r="O1092" s="25">
        <v>37145</v>
      </c>
      <c r="P1092" s="23" t="s">
        <v>75</v>
      </c>
      <c r="Q1092" s="23" t="s">
        <v>75</v>
      </c>
      <c r="R1092" s="23" t="s">
        <v>75</v>
      </c>
      <c r="S1092" s="23" t="s">
        <v>75</v>
      </c>
      <c r="T1092" s="23" t="s">
        <v>75</v>
      </c>
      <c r="U1092" s="23" t="s">
        <v>75</v>
      </c>
      <c r="V1092" s="19">
        <v>1</v>
      </c>
      <c r="W1092" s="19">
        <f t="shared" si="318"/>
        <v>0</v>
      </c>
      <c r="X1092" s="19">
        <f t="shared" si="319"/>
        <v>0</v>
      </c>
      <c r="Y1092" s="19">
        <f t="shared" si="320"/>
        <v>0</v>
      </c>
      <c r="Z1092" s="19">
        <v>-1</v>
      </c>
      <c r="AA1092" s="19">
        <v>-2</v>
      </c>
      <c r="AB1092" s="19">
        <v>1</v>
      </c>
      <c r="AC1092" s="19">
        <v>0</v>
      </c>
      <c r="AD1092" s="19">
        <v>0</v>
      </c>
      <c r="AE1092" s="19">
        <v>0</v>
      </c>
      <c r="AF1092" s="19">
        <v>0</v>
      </c>
      <c r="AG1092" s="19">
        <v>1</v>
      </c>
      <c r="AH1092" s="26">
        <v>1</v>
      </c>
      <c r="AI1092" s="26">
        <v>1</v>
      </c>
      <c r="AJ1092" s="18" t="s">
        <v>87</v>
      </c>
      <c r="AK1092" s="18" t="s">
        <v>77</v>
      </c>
      <c r="AL1092" s="21" t="s">
        <v>2201</v>
      </c>
      <c r="AM1092" s="19">
        <f t="shared" si="316"/>
        <v>1</v>
      </c>
      <c r="AN1092" s="19">
        <v>1</v>
      </c>
      <c r="AO1092" s="19">
        <v>0</v>
      </c>
      <c r="AP1092" s="19">
        <v>1</v>
      </c>
      <c r="AQ1092" s="19">
        <v>1</v>
      </c>
      <c r="AR1092" s="19">
        <v>1</v>
      </c>
      <c r="AS1092" s="19">
        <v>-2</v>
      </c>
      <c r="AT1092" s="19">
        <v>0</v>
      </c>
      <c r="AU1092" s="26">
        <f t="shared" si="317"/>
        <v>-1</v>
      </c>
      <c r="AV1092" s="19">
        <v>0</v>
      </c>
      <c r="AW1092" s="26">
        <v>0</v>
      </c>
      <c r="AX1092" s="26">
        <v>0</v>
      </c>
      <c r="AY1092" s="19">
        <v>0</v>
      </c>
      <c r="AZ1092" s="19">
        <v>0</v>
      </c>
      <c r="BA1092" s="19">
        <v>0</v>
      </c>
      <c r="BB1092" s="19">
        <v>0</v>
      </c>
      <c r="BC1092" s="19">
        <v>0</v>
      </c>
      <c r="BD1092" s="28"/>
      <c r="BE1092" s="20"/>
      <c r="BF1092" s="18" t="s">
        <v>122</v>
      </c>
      <c r="BG1092" s="19">
        <v>0</v>
      </c>
      <c r="BH1092" s="20"/>
      <c r="BI1092" s="20"/>
      <c r="BJ1092" s="19">
        <v>0</v>
      </c>
      <c r="BK1092" s="20"/>
      <c r="BL1092" s="20"/>
      <c r="BM1092" s="20"/>
      <c r="BN1092" s="20"/>
      <c r="BO1092" s="20"/>
    </row>
    <row r="1093" spans="1:67" ht="32" hidden="1" x14ac:dyDescent="0.2">
      <c r="A1093" s="17" t="s">
        <v>512</v>
      </c>
      <c r="B1093" s="42"/>
      <c r="C1093" s="64" t="s">
        <v>2234</v>
      </c>
      <c r="D1093" s="18" t="s">
        <v>1052</v>
      </c>
      <c r="E1093" s="18" t="s">
        <v>82</v>
      </c>
      <c r="F1093" s="19">
        <v>1</v>
      </c>
      <c r="G1093" s="19">
        <v>1</v>
      </c>
      <c r="H1093" s="19">
        <v>0</v>
      </c>
      <c r="I1093" s="20"/>
      <c r="J1093" s="44"/>
      <c r="K1093" s="43"/>
      <c r="L1093" s="18" t="s">
        <v>2200</v>
      </c>
      <c r="M1093" s="24">
        <v>1998</v>
      </c>
      <c r="N1093" s="24">
        <f t="shared" si="315"/>
        <v>2001</v>
      </c>
      <c r="O1093" s="25">
        <v>37145</v>
      </c>
      <c r="P1093" s="23" t="s">
        <v>75</v>
      </c>
      <c r="Q1093" s="23" t="s">
        <v>75</v>
      </c>
      <c r="R1093" s="23" t="s">
        <v>75</v>
      </c>
      <c r="S1093" s="23" t="s">
        <v>75</v>
      </c>
      <c r="T1093" s="23" t="s">
        <v>75</v>
      </c>
      <c r="U1093" s="23" t="s">
        <v>75</v>
      </c>
      <c r="V1093" s="19">
        <v>1</v>
      </c>
      <c r="W1093" s="19">
        <f t="shared" si="318"/>
        <v>0</v>
      </c>
      <c r="X1093" s="19">
        <f t="shared" si="319"/>
        <v>0</v>
      </c>
      <c r="Y1093" s="19">
        <f t="shared" si="320"/>
        <v>0</v>
      </c>
      <c r="Z1093" s="19">
        <v>-1</v>
      </c>
      <c r="AA1093" s="19">
        <v>-2</v>
      </c>
      <c r="AB1093" s="19">
        <v>1</v>
      </c>
      <c r="AC1093" s="19">
        <v>0</v>
      </c>
      <c r="AD1093" s="19">
        <v>0</v>
      </c>
      <c r="AE1093" s="19">
        <v>0</v>
      </c>
      <c r="AF1093" s="19">
        <v>0</v>
      </c>
      <c r="AG1093" s="19">
        <v>1</v>
      </c>
      <c r="AH1093" s="26">
        <v>1</v>
      </c>
      <c r="AI1093" s="26">
        <v>1</v>
      </c>
      <c r="AJ1093" s="18" t="s">
        <v>87</v>
      </c>
      <c r="AK1093" s="18" t="s">
        <v>77</v>
      </c>
      <c r="AL1093" s="21" t="s">
        <v>2201</v>
      </c>
      <c r="AM1093" s="19">
        <f t="shared" si="316"/>
        <v>1</v>
      </c>
      <c r="AN1093" s="19">
        <v>1</v>
      </c>
      <c r="AO1093" s="19">
        <v>0</v>
      </c>
      <c r="AP1093" s="19">
        <v>1</v>
      </c>
      <c r="AQ1093" s="19">
        <v>1</v>
      </c>
      <c r="AR1093" s="19">
        <v>1</v>
      </c>
      <c r="AS1093" s="19">
        <v>-2</v>
      </c>
      <c r="AT1093" s="19">
        <v>0</v>
      </c>
      <c r="AU1093" s="26">
        <f t="shared" si="317"/>
        <v>-1</v>
      </c>
      <c r="AV1093" s="19">
        <v>0</v>
      </c>
      <c r="AW1093" s="26">
        <v>0</v>
      </c>
      <c r="AX1093" s="26">
        <v>0</v>
      </c>
      <c r="AY1093" s="19">
        <v>0</v>
      </c>
      <c r="AZ1093" s="19">
        <v>0</v>
      </c>
      <c r="BA1093" s="19">
        <v>0</v>
      </c>
      <c r="BB1093" s="19">
        <v>0</v>
      </c>
      <c r="BC1093" s="19">
        <v>0</v>
      </c>
      <c r="BD1093" s="28"/>
      <c r="BE1093" s="20"/>
      <c r="BF1093" s="18" t="s">
        <v>122</v>
      </c>
      <c r="BG1093" s="19">
        <v>0</v>
      </c>
      <c r="BH1093" s="20"/>
      <c r="BI1093" s="20"/>
      <c r="BJ1093" s="19">
        <v>0</v>
      </c>
      <c r="BK1093" s="20"/>
      <c r="BL1093" s="20"/>
      <c r="BM1093" s="20"/>
      <c r="BN1093" s="20"/>
      <c r="BO1093" s="20"/>
    </row>
    <row r="1094" spans="1:67" ht="32" hidden="1" x14ac:dyDescent="0.2">
      <c r="A1094" s="17" t="s">
        <v>512</v>
      </c>
      <c r="B1094" s="42"/>
      <c r="C1094" s="64" t="s">
        <v>2235</v>
      </c>
      <c r="D1094" s="18" t="s">
        <v>1052</v>
      </c>
      <c r="E1094" s="18" t="s">
        <v>82</v>
      </c>
      <c r="F1094" s="19">
        <v>1</v>
      </c>
      <c r="G1094" s="19">
        <v>1</v>
      </c>
      <c r="H1094" s="19">
        <v>0</v>
      </c>
      <c r="I1094" s="20"/>
      <c r="J1094" s="44"/>
      <c r="K1094" s="43"/>
      <c r="L1094" s="18" t="s">
        <v>2200</v>
      </c>
      <c r="M1094" s="24">
        <v>1998</v>
      </c>
      <c r="N1094" s="24">
        <f t="shared" si="315"/>
        <v>2001</v>
      </c>
      <c r="O1094" s="25">
        <v>37145</v>
      </c>
      <c r="P1094" s="23" t="s">
        <v>75</v>
      </c>
      <c r="Q1094" s="23" t="s">
        <v>75</v>
      </c>
      <c r="R1094" s="23" t="s">
        <v>75</v>
      </c>
      <c r="S1094" s="23" t="s">
        <v>75</v>
      </c>
      <c r="T1094" s="23" t="s">
        <v>75</v>
      </c>
      <c r="U1094" s="23" t="s">
        <v>75</v>
      </c>
      <c r="V1094" s="19">
        <v>1</v>
      </c>
      <c r="W1094" s="19">
        <f t="shared" si="318"/>
        <v>0</v>
      </c>
      <c r="X1094" s="19">
        <f t="shared" si="319"/>
        <v>0</v>
      </c>
      <c r="Y1094" s="19">
        <f t="shared" si="320"/>
        <v>0</v>
      </c>
      <c r="Z1094" s="19">
        <v>-1</v>
      </c>
      <c r="AA1094" s="19">
        <v>-2</v>
      </c>
      <c r="AB1094" s="19">
        <v>1</v>
      </c>
      <c r="AC1094" s="19">
        <v>0</v>
      </c>
      <c r="AD1094" s="19">
        <v>0</v>
      </c>
      <c r="AE1094" s="19">
        <v>0</v>
      </c>
      <c r="AF1094" s="19">
        <v>0</v>
      </c>
      <c r="AG1094" s="19">
        <v>1</v>
      </c>
      <c r="AH1094" s="26">
        <v>1</v>
      </c>
      <c r="AI1094" s="26">
        <v>1</v>
      </c>
      <c r="AJ1094" s="18" t="s">
        <v>87</v>
      </c>
      <c r="AK1094" s="18" t="s">
        <v>77</v>
      </c>
      <c r="AL1094" s="21" t="s">
        <v>2201</v>
      </c>
      <c r="AM1094" s="19">
        <f t="shared" si="316"/>
        <v>1</v>
      </c>
      <c r="AN1094" s="19">
        <v>1</v>
      </c>
      <c r="AO1094" s="19">
        <v>0</v>
      </c>
      <c r="AP1094" s="19">
        <v>1</v>
      </c>
      <c r="AQ1094" s="19">
        <v>1</v>
      </c>
      <c r="AR1094" s="19">
        <v>1</v>
      </c>
      <c r="AS1094" s="19">
        <v>-2</v>
      </c>
      <c r="AT1094" s="19">
        <v>0</v>
      </c>
      <c r="AU1094" s="26">
        <f t="shared" si="317"/>
        <v>-1</v>
      </c>
      <c r="AV1094" s="19">
        <v>0</v>
      </c>
      <c r="AW1094" s="26">
        <v>0</v>
      </c>
      <c r="AX1094" s="26">
        <v>0</v>
      </c>
      <c r="AY1094" s="19">
        <v>0</v>
      </c>
      <c r="AZ1094" s="19">
        <v>0</v>
      </c>
      <c r="BA1094" s="19">
        <v>0</v>
      </c>
      <c r="BB1094" s="19">
        <v>0</v>
      </c>
      <c r="BC1094" s="19">
        <v>0</v>
      </c>
      <c r="BD1094" s="28"/>
      <c r="BE1094" s="20"/>
      <c r="BF1094" s="18" t="s">
        <v>122</v>
      </c>
      <c r="BG1094" s="19">
        <v>0</v>
      </c>
      <c r="BH1094" s="20"/>
      <c r="BI1094" s="20"/>
      <c r="BJ1094" s="19">
        <v>0</v>
      </c>
      <c r="BK1094" s="20"/>
      <c r="BL1094" s="20"/>
      <c r="BM1094" s="20"/>
      <c r="BN1094" s="20"/>
      <c r="BO1094" s="20"/>
    </row>
    <row r="1095" spans="1:67" ht="32" hidden="1" x14ac:dyDescent="0.2">
      <c r="A1095" s="17" t="s">
        <v>512</v>
      </c>
      <c r="B1095" s="42"/>
      <c r="C1095" s="64" t="s">
        <v>2236</v>
      </c>
      <c r="D1095" s="18" t="s">
        <v>1052</v>
      </c>
      <c r="E1095" s="18" t="s">
        <v>82</v>
      </c>
      <c r="F1095" s="19">
        <v>1</v>
      </c>
      <c r="G1095" s="19">
        <v>1</v>
      </c>
      <c r="H1095" s="19">
        <v>0</v>
      </c>
      <c r="I1095" s="20"/>
      <c r="J1095" s="44"/>
      <c r="K1095" s="43"/>
      <c r="L1095" s="18" t="s">
        <v>2200</v>
      </c>
      <c r="M1095" s="24">
        <v>1998</v>
      </c>
      <c r="N1095" s="24">
        <f t="shared" si="315"/>
        <v>2001</v>
      </c>
      <c r="O1095" s="25">
        <v>37145</v>
      </c>
      <c r="P1095" s="23" t="s">
        <v>75</v>
      </c>
      <c r="Q1095" s="23" t="s">
        <v>75</v>
      </c>
      <c r="R1095" s="23" t="s">
        <v>75</v>
      </c>
      <c r="S1095" s="23" t="s">
        <v>75</v>
      </c>
      <c r="T1095" s="23" t="s">
        <v>75</v>
      </c>
      <c r="U1095" s="23" t="s">
        <v>75</v>
      </c>
      <c r="V1095" s="19">
        <v>1</v>
      </c>
      <c r="W1095" s="19">
        <f t="shared" si="318"/>
        <v>0</v>
      </c>
      <c r="X1095" s="19">
        <f t="shared" si="319"/>
        <v>0</v>
      </c>
      <c r="Y1095" s="19">
        <f t="shared" si="320"/>
        <v>0</v>
      </c>
      <c r="Z1095" s="19">
        <v>-1</v>
      </c>
      <c r="AA1095" s="19">
        <v>-2</v>
      </c>
      <c r="AB1095" s="19">
        <v>1</v>
      </c>
      <c r="AC1095" s="19">
        <v>0</v>
      </c>
      <c r="AD1095" s="19">
        <v>0</v>
      </c>
      <c r="AE1095" s="19">
        <v>0</v>
      </c>
      <c r="AF1095" s="19">
        <v>0</v>
      </c>
      <c r="AG1095" s="19">
        <v>1</v>
      </c>
      <c r="AH1095" s="26">
        <v>1</v>
      </c>
      <c r="AI1095" s="26">
        <v>1</v>
      </c>
      <c r="AJ1095" s="18" t="s">
        <v>87</v>
      </c>
      <c r="AK1095" s="18" t="s">
        <v>77</v>
      </c>
      <c r="AL1095" s="21" t="s">
        <v>2201</v>
      </c>
      <c r="AM1095" s="19">
        <f t="shared" si="316"/>
        <v>1</v>
      </c>
      <c r="AN1095" s="19">
        <v>1</v>
      </c>
      <c r="AO1095" s="19">
        <v>0</v>
      </c>
      <c r="AP1095" s="19">
        <v>1</v>
      </c>
      <c r="AQ1095" s="19">
        <v>1</v>
      </c>
      <c r="AR1095" s="19">
        <v>1</v>
      </c>
      <c r="AS1095" s="19">
        <v>-2</v>
      </c>
      <c r="AT1095" s="19">
        <v>0</v>
      </c>
      <c r="AU1095" s="26">
        <f t="shared" si="317"/>
        <v>-1</v>
      </c>
      <c r="AV1095" s="19">
        <v>0</v>
      </c>
      <c r="AW1095" s="26">
        <v>0</v>
      </c>
      <c r="AX1095" s="26">
        <v>0</v>
      </c>
      <c r="AY1095" s="19">
        <v>0</v>
      </c>
      <c r="AZ1095" s="19">
        <v>0</v>
      </c>
      <c r="BA1095" s="19">
        <v>0</v>
      </c>
      <c r="BB1095" s="19">
        <v>0</v>
      </c>
      <c r="BC1095" s="19">
        <v>0</v>
      </c>
      <c r="BD1095" s="28"/>
      <c r="BE1095" s="20"/>
      <c r="BF1095" s="18" t="s">
        <v>122</v>
      </c>
      <c r="BG1095" s="19">
        <v>0</v>
      </c>
      <c r="BH1095" s="20"/>
      <c r="BI1095" s="20"/>
      <c r="BJ1095" s="19">
        <v>0</v>
      </c>
      <c r="BK1095" s="20"/>
      <c r="BL1095" s="20"/>
      <c r="BM1095" s="20"/>
      <c r="BN1095" s="20"/>
      <c r="BO1095" s="20"/>
    </row>
    <row r="1096" spans="1:67" ht="32" hidden="1" x14ac:dyDescent="0.2">
      <c r="A1096" s="17" t="s">
        <v>512</v>
      </c>
      <c r="B1096" s="42"/>
      <c r="C1096" s="64" t="s">
        <v>2237</v>
      </c>
      <c r="D1096" s="18" t="s">
        <v>1052</v>
      </c>
      <c r="E1096" s="18" t="s">
        <v>82</v>
      </c>
      <c r="F1096" s="19">
        <v>1</v>
      </c>
      <c r="G1096" s="19">
        <v>1</v>
      </c>
      <c r="H1096" s="19">
        <v>0</v>
      </c>
      <c r="I1096" s="20"/>
      <c r="J1096" s="44"/>
      <c r="K1096" s="43"/>
      <c r="L1096" s="18" t="s">
        <v>2200</v>
      </c>
      <c r="M1096" s="24">
        <v>1998</v>
      </c>
      <c r="N1096" s="24">
        <f t="shared" si="315"/>
        <v>2001</v>
      </c>
      <c r="O1096" s="25">
        <v>37145</v>
      </c>
      <c r="P1096" s="23" t="s">
        <v>75</v>
      </c>
      <c r="Q1096" s="23" t="s">
        <v>75</v>
      </c>
      <c r="R1096" s="23" t="s">
        <v>75</v>
      </c>
      <c r="S1096" s="23" t="s">
        <v>75</v>
      </c>
      <c r="T1096" s="23" t="s">
        <v>75</v>
      </c>
      <c r="U1096" s="23" t="s">
        <v>75</v>
      </c>
      <c r="V1096" s="19">
        <v>1</v>
      </c>
      <c r="W1096" s="19">
        <f t="shared" si="318"/>
        <v>0</v>
      </c>
      <c r="X1096" s="19">
        <f t="shared" si="319"/>
        <v>0</v>
      </c>
      <c r="Y1096" s="19">
        <f t="shared" si="320"/>
        <v>0</v>
      </c>
      <c r="Z1096" s="19">
        <v>-1</v>
      </c>
      <c r="AA1096" s="19">
        <v>-2</v>
      </c>
      <c r="AB1096" s="19">
        <v>1</v>
      </c>
      <c r="AC1096" s="19">
        <v>0</v>
      </c>
      <c r="AD1096" s="19">
        <v>0</v>
      </c>
      <c r="AE1096" s="19">
        <v>0</v>
      </c>
      <c r="AF1096" s="19">
        <v>0</v>
      </c>
      <c r="AG1096" s="19">
        <v>1</v>
      </c>
      <c r="AH1096" s="26">
        <v>1</v>
      </c>
      <c r="AI1096" s="26">
        <v>1</v>
      </c>
      <c r="AJ1096" s="18" t="s">
        <v>87</v>
      </c>
      <c r="AK1096" s="18" t="s">
        <v>77</v>
      </c>
      <c r="AL1096" s="21" t="s">
        <v>2201</v>
      </c>
      <c r="AM1096" s="19">
        <f t="shared" si="316"/>
        <v>1</v>
      </c>
      <c r="AN1096" s="19">
        <v>1</v>
      </c>
      <c r="AO1096" s="19">
        <v>0</v>
      </c>
      <c r="AP1096" s="19">
        <v>1</v>
      </c>
      <c r="AQ1096" s="19">
        <v>1</v>
      </c>
      <c r="AR1096" s="19">
        <v>1</v>
      </c>
      <c r="AS1096" s="19">
        <v>-2</v>
      </c>
      <c r="AT1096" s="19">
        <v>0</v>
      </c>
      <c r="AU1096" s="26">
        <f t="shared" si="317"/>
        <v>-1</v>
      </c>
      <c r="AV1096" s="19">
        <v>0</v>
      </c>
      <c r="AW1096" s="26">
        <v>0</v>
      </c>
      <c r="AX1096" s="26">
        <v>0</v>
      </c>
      <c r="AY1096" s="19">
        <v>0</v>
      </c>
      <c r="AZ1096" s="19">
        <v>0</v>
      </c>
      <c r="BA1096" s="19">
        <v>0</v>
      </c>
      <c r="BB1096" s="19">
        <v>0</v>
      </c>
      <c r="BC1096" s="19">
        <v>0</v>
      </c>
      <c r="BD1096" s="28"/>
      <c r="BE1096" s="20"/>
      <c r="BF1096" s="18" t="s">
        <v>122</v>
      </c>
      <c r="BG1096" s="19">
        <v>0</v>
      </c>
      <c r="BH1096" s="20"/>
      <c r="BI1096" s="20"/>
      <c r="BJ1096" s="19">
        <v>0</v>
      </c>
      <c r="BK1096" s="20"/>
      <c r="BL1096" s="20"/>
      <c r="BM1096" s="20"/>
      <c r="BN1096" s="20"/>
      <c r="BO1096" s="20"/>
    </row>
    <row r="1097" spans="1:67" ht="32" hidden="1" x14ac:dyDescent="0.2">
      <c r="A1097" s="17" t="s">
        <v>512</v>
      </c>
      <c r="B1097" s="42"/>
      <c r="C1097" s="64" t="s">
        <v>2238</v>
      </c>
      <c r="D1097" s="18" t="s">
        <v>1052</v>
      </c>
      <c r="E1097" s="18" t="s">
        <v>82</v>
      </c>
      <c r="F1097" s="19">
        <v>1</v>
      </c>
      <c r="G1097" s="19">
        <v>1</v>
      </c>
      <c r="H1097" s="19">
        <v>0</v>
      </c>
      <c r="I1097" s="20"/>
      <c r="J1097" s="44"/>
      <c r="K1097" s="43"/>
      <c r="L1097" s="18" t="s">
        <v>2200</v>
      </c>
      <c r="M1097" s="24">
        <v>1998</v>
      </c>
      <c r="N1097" s="24">
        <f t="shared" si="315"/>
        <v>2001</v>
      </c>
      <c r="O1097" s="25">
        <v>37145</v>
      </c>
      <c r="P1097" s="23" t="s">
        <v>75</v>
      </c>
      <c r="Q1097" s="23" t="s">
        <v>75</v>
      </c>
      <c r="R1097" s="23" t="s">
        <v>75</v>
      </c>
      <c r="S1097" s="23" t="s">
        <v>75</v>
      </c>
      <c r="T1097" s="23" t="s">
        <v>75</v>
      </c>
      <c r="U1097" s="23" t="s">
        <v>75</v>
      </c>
      <c r="V1097" s="19">
        <v>1</v>
      </c>
      <c r="W1097" s="19">
        <f t="shared" si="318"/>
        <v>0</v>
      </c>
      <c r="X1097" s="19">
        <f t="shared" si="319"/>
        <v>0</v>
      </c>
      <c r="Y1097" s="19">
        <f t="shared" si="320"/>
        <v>0</v>
      </c>
      <c r="Z1097" s="19">
        <v>-1</v>
      </c>
      <c r="AA1097" s="19">
        <v>-2</v>
      </c>
      <c r="AB1097" s="19">
        <v>1</v>
      </c>
      <c r="AC1097" s="19">
        <v>0</v>
      </c>
      <c r="AD1097" s="19">
        <v>0</v>
      </c>
      <c r="AE1097" s="19">
        <v>0</v>
      </c>
      <c r="AF1097" s="19">
        <v>0</v>
      </c>
      <c r="AG1097" s="19">
        <v>1</v>
      </c>
      <c r="AH1097" s="26">
        <v>1</v>
      </c>
      <c r="AI1097" s="26">
        <v>1</v>
      </c>
      <c r="AJ1097" s="18" t="s">
        <v>87</v>
      </c>
      <c r="AK1097" s="18" t="s">
        <v>77</v>
      </c>
      <c r="AL1097" s="21" t="s">
        <v>2201</v>
      </c>
      <c r="AM1097" s="19">
        <f t="shared" si="316"/>
        <v>1</v>
      </c>
      <c r="AN1097" s="19">
        <v>1</v>
      </c>
      <c r="AO1097" s="19">
        <v>0</v>
      </c>
      <c r="AP1097" s="19">
        <v>1</v>
      </c>
      <c r="AQ1097" s="19">
        <v>1</v>
      </c>
      <c r="AR1097" s="19">
        <v>1</v>
      </c>
      <c r="AS1097" s="19">
        <v>-2</v>
      </c>
      <c r="AT1097" s="19">
        <v>0</v>
      </c>
      <c r="AU1097" s="26">
        <f t="shared" si="317"/>
        <v>-1</v>
      </c>
      <c r="AV1097" s="19">
        <v>0</v>
      </c>
      <c r="AW1097" s="26">
        <v>0</v>
      </c>
      <c r="AX1097" s="26">
        <v>0</v>
      </c>
      <c r="AY1097" s="19">
        <v>0</v>
      </c>
      <c r="AZ1097" s="19">
        <v>0</v>
      </c>
      <c r="BA1097" s="19">
        <v>0</v>
      </c>
      <c r="BB1097" s="19">
        <v>0</v>
      </c>
      <c r="BC1097" s="19">
        <v>0</v>
      </c>
      <c r="BD1097" s="28"/>
      <c r="BE1097" s="20"/>
      <c r="BF1097" s="18" t="s">
        <v>122</v>
      </c>
      <c r="BG1097" s="19">
        <v>0</v>
      </c>
      <c r="BH1097" s="20"/>
      <c r="BI1097" s="20"/>
      <c r="BJ1097" s="19">
        <v>0</v>
      </c>
      <c r="BK1097" s="20"/>
      <c r="BL1097" s="20"/>
      <c r="BM1097" s="20"/>
      <c r="BN1097" s="20"/>
      <c r="BO1097" s="20"/>
    </row>
    <row r="1098" spans="1:67" ht="32" hidden="1" x14ac:dyDescent="0.2">
      <c r="A1098" s="17" t="s">
        <v>512</v>
      </c>
      <c r="B1098" s="42"/>
      <c r="C1098" s="64" t="s">
        <v>2239</v>
      </c>
      <c r="D1098" s="18" t="s">
        <v>1052</v>
      </c>
      <c r="E1098" s="18" t="s">
        <v>82</v>
      </c>
      <c r="F1098" s="19">
        <v>1</v>
      </c>
      <c r="G1098" s="19">
        <v>1</v>
      </c>
      <c r="H1098" s="19">
        <v>0</v>
      </c>
      <c r="I1098" s="20"/>
      <c r="J1098" s="44"/>
      <c r="K1098" s="43"/>
      <c r="L1098" s="18" t="s">
        <v>2200</v>
      </c>
      <c r="M1098" s="24">
        <v>1998</v>
      </c>
      <c r="N1098" s="24">
        <f t="shared" si="315"/>
        <v>2001</v>
      </c>
      <c r="O1098" s="25">
        <v>37145</v>
      </c>
      <c r="P1098" s="23" t="s">
        <v>75</v>
      </c>
      <c r="Q1098" s="23" t="s">
        <v>75</v>
      </c>
      <c r="R1098" s="23" t="s">
        <v>75</v>
      </c>
      <c r="S1098" s="23" t="s">
        <v>75</v>
      </c>
      <c r="T1098" s="23" t="s">
        <v>75</v>
      </c>
      <c r="U1098" s="23" t="s">
        <v>75</v>
      </c>
      <c r="V1098" s="19">
        <v>1</v>
      </c>
      <c r="W1098" s="19">
        <f t="shared" si="318"/>
        <v>0</v>
      </c>
      <c r="X1098" s="19">
        <f t="shared" si="319"/>
        <v>0</v>
      </c>
      <c r="Y1098" s="19">
        <f t="shared" si="320"/>
        <v>0</v>
      </c>
      <c r="Z1098" s="19">
        <v>-1</v>
      </c>
      <c r="AA1098" s="19">
        <v>-2</v>
      </c>
      <c r="AB1098" s="19">
        <v>1</v>
      </c>
      <c r="AC1098" s="19">
        <v>0</v>
      </c>
      <c r="AD1098" s="19">
        <v>0</v>
      </c>
      <c r="AE1098" s="19">
        <v>0</v>
      </c>
      <c r="AF1098" s="19">
        <v>0</v>
      </c>
      <c r="AG1098" s="19">
        <v>1</v>
      </c>
      <c r="AH1098" s="26">
        <v>1</v>
      </c>
      <c r="AI1098" s="26">
        <v>1</v>
      </c>
      <c r="AJ1098" s="18" t="s">
        <v>87</v>
      </c>
      <c r="AK1098" s="18" t="s">
        <v>77</v>
      </c>
      <c r="AL1098" s="21" t="s">
        <v>2201</v>
      </c>
      <c r="AM1098" s="19">
        <f t="shared" si="316"/>
        <v>1</v>
      </c>
      <c r="AN1098" s="19">
        <v>1</v>
      </c>
      <c r="AO1098" s="19">
        <v>0</v>
      </c>
      <c r="AP1098" s="19">
        <v>1</v>
      </c>
      <c r="AQ1098" s="19">
        <v>1</v>
      </c>
      <c r="AR1098" s="19">
        <v>1</v>
      </c>
      <c r="AS1098" s="19">
        <v>-2</v>
      </c>
      <c r="AT1098" s="19">
        <v>0</v>
      </c>
      <c r="AU1098" s="26">
        <f t="shared" si="317"/>
        <v>-1</v>
      </c>
      <c r="AV1098" s="19">
        <v>0</v>
      </c>
      <c r="AW1098" s="26">
        <v>0</v>
      </c>
      <c r="AX1098" s="26">
        <v>0</v>
      </c>
      <c r="AY1098" s="19">
        <v>0</v>
      </c>
      <c r="AZ1098" s="19">
        <v>0</v>
      </c>
      <c r="BA1098" s="19">
        <v>0</v>
      </c>
      <c r="BB1098" s="19">
        <v>0</v>
      </c>
      <c r="BC1098" s="19">
        <v>0</v>
      </c>
      <c r="BD1098" s="28"/>
      <c r="BE1098" s="20"/>
      <c r="BF1098" s="18" t="s">
        <v>122</v>
      </c>
      <c r="BG1098" s="19">
        <v>0</v>
      </c>
      <c r="BH1098" s="20"/>
      <c r="BI1098" s="20"/>
      <c r="BJ1098" s="19">
        <v>0</v>
      </c>
      <c r="BK1098" s="20"/>
      <c r="BL1098" s="20"/>
      <c r="BM1098" s="20"/>
      <c r="BN1098" s="20"/>
      <c r="BO1098" s="20"/>
    </row>
    <row r="1099" spans="1:67" ht="32" hidden="1" x14ac:dyDescent="0.2">
      <c r="A1099" s="17" t="s">
        <v>512</v>
      </c>
      <c r="B1099" s="42"/>
      <c r="C1099" s="64" t="s">
        <v>2240</v>
      </c>
      <c r="D1099" s="18" t="s">
        <v>1052</v>
      </c>
      <c r="E1099" s="18" t="s">
        <v>82</v>
      </c>
      <c r="F1099" s="19">
        <v>1</v>
      </c>
      <c r="G1099" s="19">
        <v>1</v>
      </c>
      <c r="H1099" s="19">
        <v>0</v>
      </c>
      <c r="I1099" s="20"/>
      <c r="J1099" s="44"/>
      <c r="K1099" s="43"/>
      <c r="L1099" s="18" t="s">
        <v>2200</v>
      </c>
      <c r="M1099" s="24">
        <v>1998</v>
      </c>
      <c r="N1099" s="24">
        <f t="shared" si="315"/>
        <v>2001</v>
      </c>
      <c r="O1099" s="25">
        <v>37145</v>
      </c>
      <c r="P1099" s="23" t="s">
        <v>75</v>
      </c>
      <c r="Q1099" s="23" t="s">
        <v>75</v>
      </c>
      <c r="R1099" s="23" t="s">
        <v>75</v>
      </c>
      <c r="S1099" s="23" t="s">
        <v>75</v>
      </c>
      <c r="T1099" s="23" t="s">
        <v>75</v>
      </c>
      <c r="U1099" s="23" t="s">
        <v>75</v>
      </c>
      <c r="V1099" s="19">
        <v>1</v>
      </c>
      <c r="W1099" s="19">
        <f t="shared" si="318"/>
        <v>0</v>
      </c>
      <c r="X1099" s="19">
        <f t="shared" si="319"/>
        <v>0</v>
      </c>
      <c r="Y1099" s="19">
        <f t="shared" si="320"/>
        <v>0</v>
      </c>
      <c r="Z1099" s="19">
        <v>-1</v>
      </c>
      <c r="AA1099" s="19">
        <v>-2</v>
      </c>
      <c r="AB1099" s="19">
        <v>1</v>
      </c>
      <c r="AC1099" s="19">
        <v>0</v>
      </c>
      <c r="AD1099" s="19">
        <v>0</v>
      </c>
      <c r="AE1099" s="19">
        <v>0</v>
      </c>
      <c r="AF1099" s="19">
        <v>0</v>
      </c>
      <c r="AG1099" s="19">
        <v>1</v>
      </c>
      <c r="AH1099" s="26">
        <v>1</v>
      </c>
      <c r="AI1099" s="26">
        <v>1</v>
      </c>
      <c r="AJ1099" s="18" t="s">
        <v>87</v>
      </c>
      <c r="AK1099" s="18" t="s">
        <v>77</v>
      </c>
      <c r="AL1099" s="21" t="s">
        <v>2201</v>
      </c>
      <c r="AM1099" s="19">
        <f t="shared" si="316"/>
        <v>1</v>
      </c>
      <c r="AN1099" s="19">
        <v>1</v>
      </c>
      <c r="AO1099" s="19">
        <v>0</v>
      </c>
      <c r="AP1099" s="19">
        <v>1</v>
      </c>
      <c r="AQ1099" s="19">
        <v>1</v>
      </c>
      <c r="AR1099" s="19">
        <v>1</v>
      </c>
      <c r="AS1099" s="19">
        <v>-2</v>
      </c>
      <c r="AT1099" s="19">
        <v>0</v>
      </c>
      <c r="AU1099" s="26">
        <f t="shared" si="317"/>
        <v>-1</v>
      </c>
      <c r="AV1099" s="19">
        <v>0</v>
      </c>
      <c r="AW1099" s="26">
        <v>0</v>
      </c>
      <c r="AX1099" s="26">
        <v>0</v>
      </c>
      <c r="AY1099" s="19">
        <v>0</v>
      </c>
      <c r="AZ1099" s="19">
        <v>0</v>
      </c>
      <c r="BA1099" s="19">
        <v>0</v>
      </c>
      <c r="BB1099" s="19">
        <v>0</v>
      </c>
      <c r="BC1099" s="19">
        <v>0</v>
      </c>
      <c r="BD1099" s="28"/>
      <c r="BE1099" s="20"/>
      <c r="BF1099" s="18" t="s">
        <v>122</v>
      </c>
      <c r="BG1099" s="19">
        <v>0</v>
      </c>
      <c r="BH1099" s="20"/>
      <c r="BI1099" s="20"/>
      <c r="BJ1099" s="19">
        <v>0</v>
      </c>
      <c r="BK1099" s="20"/>
      <c r="BL1099" s="20"/>
      <c r="BM1099" s="20"/>
      <c r="BN1099" s="20"/>
      <c r="BO1099" s="20"/>
    </row>
    <row r="1100" spans="1:67" ht="32" hidden="1" x14ac:dyDescent="0.2">
      <c r="A1100" s="17" t="s">
        <v>512</v>
      </c>
      <c r="B1100" s="42"/>
      <c r="C1100" s="64" t="s">
        <v>2208</v>
      </c>
      <c r="D1100" s="18" t="s">
        <v>1052</v>
      </c>
      <c r="E1100" s="18" t="s">
        <v>82</v>
      </c>
      <c r="F1100" s="19">
        <v>1</v>
      </c>
      <c r="G1100" s="19">
        <v>1</v>
      </c>
      <c r="H1100" s="19">
        <v>0</v>
      </c>
      <c r="I1100" s="20"/>
      <c r="J1100" s="44"/>
      <c r="K1100" s="43"/>
      <c r="L1100" s="18" t="s">
        <v>2200</v>
      </c>
      <c r="M1100" s="24">
        <v>1998</v>
      </c>
      <c r="N1100" s="24">
        <f t="shared" si="315"/>
        <v>2001</v>
      </c>
      <c r="O1100" s="25">
        <v>37145</v>
      </c>
      <c r="P1100" s="23" t="s">
        <v>75</v>
      </c>
      <c r="Q1100" s="23" t="s">
        <v>75</v>
      </c>
      <c r="R1100" s="23" t="s">
        <v>75</v>
      </c>
      <c r="S1100" s="23" t="s">
        <v>75</v>
      </c>
      <c r="T1100" s="23" t="s">
        <v>75</v>
      </c>
      <c r="U1100" s="23" t="s">
        <v>75</v>
      </c>
      <c r="V1100" s="19">
        <v>1</v>
      </c>
      <c r="W1100" s="19">
        <f t="shared" si="318"/>
        <v>0</v>
      </c>
      <c r="X1100" s="19">
        <f t="shared" si="319"/>
        <v>0</v>
      </c>
      <c r="Y1100" s="19">
        <f t="shared" si="320"/>
        <v>0</v>
      </c>
      <c r="Z1100" s="19">
        <v>-1</v>
      </c>
      <c r="AA1100" s="19">
        <v>-2</v>
      </c>
      <c r="AB1100" s="19">
        <v>1</v>
      </c>
      <c r="AC1100" s="19">
        <v>0</v>
      </c>
      <c r="AD1100" s="19">
        <v>0</v>
      </c>
      <c r="AE1100" s="19">
        <v>0</v>
      </c>
      <c r="AF1100" s="19">
        <v>0</v>
      </c>
      <c r="AG1100" s="19">
        <v>1</v>
      </c>
      <c r="AH1100" s="26">
        <v>1</v>
      </c>
      <c r="AI1100" s="26">
        <v>1</v>
      </c>
      <c r="AJ1100" s="18" t="s">
        <v>87</v>
      </c>
      <c r="AK1100" s="18" t="s">
        <v>77</v>
      </c>
      <c r="AL1100" s="21" t="s">
        <v>2201</v>
      </c>
      <c r="AM1100" s="19">
        <f t="shared" si="316"/>
        <v>1</v>
      </c>
      <c r="AN1100" s="19">
        <v>1</v>
      </c>
      <c r="AO1100" s="19">
        <v>0</v>
      </c>
      <c r="AP1100" s="19">
        <v>1</v>
      </c>
      <c r="AQ1100" s="19">
        <v>1</v>
      </c>
      <c r="AR1100" s="19">
        <v>1</v>
      </c>
      <c r="AS1100" s="19">
        <v>-2</v>
      </c>
      <c r="AT1100" s="19">
        <v>0</v>
      </c>
      <c r="AU1100" s="26">
        <f t="shared" si="317"/>
        <v>-1</v>
      </c>
      <c r="AV1100" s="19">
        <v>0</v>
      </c>
      <c r="AW1100" s="26">
        <v>0</v>
      </c>
      <c r="AX1100" s="26">
        <v>0</v>
      </c>
      <c r="AY1100" s="19">
        <v>0</v>
      </c>
      <c r="AZ1100" s="19">
        <v>0</v>
      </c>
      <c r="BA1100" s="19">
        <v>0</v>
      </c>
      <c r="BB1100" s="19">
        <v>0</v>
      </c>
      <c r="BC1100" s="19">
        <v>0</v>
      </c>
      <c r="BD1100" s="28"/>
      <c r="BE1100" s="20"/>
      <c r="BF1100" s="18" t="s">
        <v>122</v>
      </c>
      <c r="BG1100" s="19">
        <v>0</v>
      </c>
      <c r="BH1100" s="20"/>
      <c r="BI1100" s="20"/>
      <c r="BJ1100" s="19">
        <v>0</v>
      </c>
      <c r="BK1100" s="20"/>
      <c r="BL1100" s="20"/>
      <c r="BM1100" s="20"/>
      <c r="BN1100" s="20"/>
      <c r="BO1100" s="20"/>
    </row>
    <row r="1101" spans="1:67" ht="32" hidden="1" x14ac:dyDescent="0.2">
      <c r="A1101" s="17" t="s">
        <v>512</v>
      </c>
      <c r="B1101" s="42"/>
      <c r="C1101" s="64" t="s">
        <v>2209</v>
      </c>
      <c r="D1101" s="18" t="s">
        <v>1052</v>
      </c>
      <c r="E1101" s="18" t="s">
        <v>82</v>
      </c>
      <c r="F1101" s="19">
        <v>1</v>
      </c>
      <c r="G1101" s="19">
        <v>1</v>
      </c>
      <c r="H1101" s="19">
        <v>0</v>
      </c>
      <c r="I1101" s="20"/>
      <c r="J1101" s="44"/>
      <c r="K1101" s="43"/>
      <c r="L1101" s="18" t="s">
        <v>2200</v>
      </c>
      <c r="M1101" s="24">
        <v>1998</v>
      </c>
      <c r="N1101" s="24">
        <f t="shared" si="315"/>
        <v>2001</v>
      </c>
      <c r="O1101" s="25">
        <v>37145</v>
      </c>
      <c r="P1101" s="23" t="s">
        <v>75</v>
      </c>
      <c r="Q1101" s="23" t="s">
        <v>75</v>
      </c>
      <c r="R1101" s="23" t="s">
        <v>75</v>
      </c>
      <c r="S1101" s="23" t="s">
        <v>75</v>
      </c>
      <c r="T1101" s="23" t="s">
        <v>75</v>
      </c>
      <c r="U1101" s="23" t="s">
        <v>75</v>
      </c>
      <c r="V1101" s="19">
        <v>1</v>
      </c>
      <c r="W1101" s="19">
        <f t="shared" si="318"/>
        <v>0</v>
      </c>
      <c r="X1101" s="19">
        <f t="shared" si="319"/>
        <v>0</v>
      </c>
      <c r="Y1101" s="19">
        <f t="shared" si="320"/>
        <v>0</v>
      </c>
      <c r="Z1101" s="19">
        <v>-1</v>
      </c>
      <c r="AA1101" s="19">
        <v>-2</v>
      </c>
      <c r="AB1101" s="19">
        <v>1</v>
      </c>
      <c r="AC1101" s="19">
        <v>0</v>
      </c>
      <c r="AD1101" s="19">
        <v>0</v>
      </c>
      <c r="AE1101" s="19">
        <v>0</v>
      </c>
      <c r="AF1101" s="19">
        <v>0</v>
      </c>
      <c r="AG1101" s="19">
        <v>1</v>
      </c>
      <c r="AH1101" s="26">
        <v>1</v>
      </c>
      <c r="AI1101" s="26">
        <v>1</v>
      </c>
      <c r="AJ1101" s="18" t="s">
        <v>87</v>
      </c>
      <c r="AK1101" s="18" t="s">
        <v>77</v>
      </c>
      <c r="AL1101" s="21" t="s">
        <v>2201</v>
      </c>
      <c r="AM1101" s="19">
        <f t="shared" si="316"/>
        <v>1</v>
      </c>
      <c r="AN1101" s="19">
        <v>1</v>
      </c>
      <c r="AO1101" s="19">
        <v>0</v>
      </c>
      <c r="AP1101" s="19">
        <v>1</v>
      </c>
      <c r="AQ1101" s="19">
        <v>1</v>
      </c>
      <c r="AR1101" s="19">
        <v>1</v>
      </c>
      <c r="AS1101" s="19">
        <v>-2</v>
      </c>
      <c r="AT1101" s="19">
        <v>0</v>
      </c>
      <c r="AU1101" s="26">
        <f t="shared" si="317"/>
        <v>-1</v>
      </c>
      <c r="AV1101" s="19">
        <v>0</v>
      </c>
      <c r="AW1101" s="26">
        <v>0</v>
      </c>
      <c r="AX1101" s="26">
        <v>0</v>
      </c>
      <c r="AY1101" s="19">
        <v>0</v>
      </c>
      <c r="AZ1101" s="19">
        <v>0</v>
      </c>
      <c r="BA1101" s="19">
        <v>0</v>
      </c>
      <c r="BB1101" s="19">
        <v>0</v>
      </c>
      <c r="BC1101" s="19">
        <v>0</v>
      </c>
      <c r="BD1101" s="28"/>
      <c r="BE1101" s="20"/>
      <c r="BF1101" s="18" t="s">
        <v>122</v>
      </c>
      <c r="BG1101" s="19">
        <v>0</v>
      </c>
      <c r="BH1101" s="20"/>
      <c r="BI1101" s="20"/>
      <c r="BJ1101" s="19">
        <v>0</v>
      </c>
      <c r="BK1101" s="20"/>
      <c r="BL1101" s="20"/>
      <c r="BM1101" s="20"/>
      <c r="BN1101" s="20"/>
      <c r="BO1101" s="20"/>
    </row>
    <row r="1102" spans="1:67" ht="32" hidden="1" x14ac:dyDescent="0.2">
      <c r="A1102" s="17" t="s">
        <v>512</v>
      </c>
      <c r="B1102" s="42"/>
      <c r="C1102" s="64" t="s">
        <v>2210</v>
      </c>
      <c r="D1102" s="18" t="s">
        <v>1052</v>
      </c>
      <c r="E1102" s="18" t="s">
        <v>82</v>
      </c>
      <c r="F1102" s="19">
        <v>1</v>
      </c>
      <c r="G1102" s="19">
        <v>1</v>
      </c>
      <c r="H1102" s="19">
        <v>0</v>
      </c>
      <c r="I1102" s="20"/>
      <c r="J1102" s="44"/>
      <c r="K1102" s="43"/>
      <c r="L1102" s="18" t="s">
        <v>2200</v>
      </c>
      <c r="M1102" s="24">
        <v>1998</v>
      </c>
      <c r="N1102" s="24">
        <f t="shared" si="315"/>
        <v>2001</v>
      </c>
      <c r="O1102" s="25">
        <v>37145</v>
      </c>
      <c r="P1102" s="23" t="s">
        <v>75</v>
      </c>
      <c r="Q1102" s="23" t="s">
        <v>75</v>
      </c>
      <c r="R1102" s="23" t="s">
        <v>75</v>
      </c>
      <c r="S1102" s="23" t="s">
        <v>75</v>
      </c>
      <c r="T1102" s="23" t="s">
        <v>75</v>
      </c>
      <c r="U1102" s="23" t="s">
        <v>75</v>
      </c>
      <c r="V1102" s="19">
        <v>1</v>
      </c>
      <c r="W1102" s="19">
        <f t="shared" si="318"/>
        <v>0</v>
      </c>
      <c r="X1102" s="19">
        <f t="shared" si="319"/>
        <v>0</v>
      </c>
      <c r="Y1102" s="19">
        <f t="shared" si="320"/>
        <v>0</v>
      </c>
      <c r="Z1102" s="19">
        <v>-1</v>
      </c>
      <c r="AA1102" s="19">
        <v>-2</v>
      </c>
      <c r="AB1102" s="19">
        <v>1</v>
      </c>
      <c r="AC1102" s="19">
        <v>0</v>
      </c>
      <c r="AD1102" s="19">
        <v>0</v>
      </c>
      <c r="AE1102" s="19">
        <v>0</v>
      </c>
      <c r="AF1102" s="19">
        <v>0</v>
      </c>
      <c r="AG1102" s="19">
        <v>1</v>
      </c>
      <c r="AH1102" s="26">
        <v>1</v>
      </c>
      <c r="AI1102" s="26">
        <v>1</v>
      </c>
      <c r="AJ1102" s="18" t="s">
        <v>87</v>
      </c>
      <c r="AK1102" s="18" t="s">
        <v>77</v>
      </c>
      <c r="AL1102" s="21" t="s">
        <v>2201</v>
      </c>
      <c r="AM1102" s="19">
        <f t="shared" si="316"/>
        <v>1</v>
      </c>
      <c r="AN1102" s="19">
        <v>1</v>
      </c>
      <c r="AO1102" s="19">
        <v>0</v>
      </c>
      <c r="AP1102" s="19">
        <v>1</v>
      </c>
      <c r="AQ1102" s="19">
        <v>1</v>
      </c>
      <c r="AR1102" s="19">
        <v>1</v>
      </c>
      <c r="AS1102" s="19">
        <v>-2</v>
      </c>
      <c r="AT1102" s="19">
        <v>0</v>
      </c>
      <c r="AU1102" s="26">
        <f t="shared" si="317"/>
        <v>-1</v>
      </c>
      <c r="AV1102" s="19">
        <v>0</v>
      </c>
      <c r="AW1102" s="26">
        <v>0</v>
      </c>
      <c r="AX1102" s="26">
        <v>0</v>
      </c>
      <c r="AY1102" s="19">
        <v>0</v>
      </c>
      <c r="AZ1102" s="19">
        <v>0</v>
      </c>
      <c r="BA1102" s="19">
        <v>0</v>
      </c>
      <c r="BB1102" s="19">
        <v>0</v>
      </c>
      <c r="BC1102" s="19">
        <v>0</v>
      </c>
      <c r="BD1102" s="28"/>
      <c r="BE1102" s="20"/>
      <c r="BF1102" s="18" t="s">
        <v>122</v>
      </c>
      <c r="BG1102" s="19">
        <v>0</v>
      </c>
      <c r="BH1102" s="20"/>
      <c r="BI1102" s="20"/>
      <c r="BJ1102" s="19">
        <v>0</v>
      </c>
      <c r="BK1102" s="20"/>
      <c r="BL1102" s="20"/>
      <c r="BM1102" s="20"/>
      <c r="BN1102" s="20"/>
      <c r="BO1102" s="20"/>
    </row>
    <row r="1103" spans="1:67" ht="32" hidden="1" x14ac:dyDescent="0.2">
      <c r="A1103" s="17" t="s">
        <v>512</v>
      </c>
      <c r="B1103" s="42"/>
      <c r="C1103" s="64" t="s">
        <v>2211</v>
      </c>
      <c r="D1103" s="18" t="s">
        <v>1052</v>
      </c>
      <c r="E1103" s="18" t="s">
        <v>82</v>
      </c>
      <c r="F1103" s="19">
        <v>1</v>
      </c>
      <c r="G1103" s="19">
        <v>1</v>
      </c>
      <c r="H1103" s="19">
        <v>0</v>
      </c>
      <c r="I1103" s="20"/>
      <c r="J1103" s="44"/>
      <c r="K1103" s="43"/>
      <c r="L1103" s="18" t="s">
        <v>2200</v>
      </c>
      <c r="M1103" s="24">
        <v>1998</v>
      </c>
      <c r="N1103" s="24">
        <f t="shared" si="315"/>
        <v>2001</v>
      </c>
      <c r="O1103" s="25">
        <v>37145</v>
      </c>
      <c r="P1103" s="23" t="s">
        <v>75</v>
      </c>
      <c r="Q1103" s="23" t="s">
        <v>75</v>
      </c>
      <c r="R1103" s="23" t="s">
        <v>75</v>
      </c>
      <c r="S1103" s="23" t="s">
        <v>75</v>
      </c>
      <c r="T1103" s="23" t="s">
        <v>75</v>
      </c>
      <c r="U1103" s="23" t="s">
        <v>75</v>
      </c>
      <c r="V1103" s="19">
        <v>1</v>
      </c>
      <c r="W1103" s="19">
        <f t="shared" si="318"/>
        <v>0</v>
      </c>
      <c r="X1103" s="19">
        <f t="shared" si="319"/>
        <v>0</v>
      </c>
      <c r="Y1103" s="19">
        <f t="shared" si="320"/>
        <v>0</v>
      </c>
      <c r="Z1103" s="19">
        <v>-1</v>
      </c>
      <c r="AA1103" s="19">
        <v>-2</v>
      </c>
      <c r="AB1103" s="19">
        <v>1</v>
      </c>
      <c r="AC1103" s="19">
        <v>0</v>
      </c>
      <c r="AD1103" s="19">
        <v>0</v>
      </c>
      <c r="AE1103" s="19">
        <v>0</v>
      </c>
      <c r="AF1103" s="19">
        <v>0</v>
      </c>
      <c r="AG1103" s="19">
        <v>1</v>
      </c>
      <c r="AH1103" s="26">
        <v>1</v>
      </c>
      <c r="AI1103" s="26">
        <v>1</v>
      </c>
      <c r="AJ1103" s="18" t="s">
        <v>87</v>
      </c>
      <c r="AK1103" s="18" t="s">
        <v>77</v>
      </c>
      <c r="AL1103" s="21" t="s">
        <v>2201</v>
      </c>
      <c r="AM1103" s="19">
        <f t="shared" si="316"/>
        <v>1</v>
      </c>
      <c r="AN1103" s="19">
        <v>1</v>
      </c>
      <c r="AO1103" s="19">
        <v>0</v>
      </c>
      <c r="AP1103" s="19">
        <v>1</v>
      </c>
      <c r="AQ1103" s="19">
        <v>1</v>
      </c>
      <c r="AR1103" s="19">
        <v>1</v>
      </c>
      <c r="AS1103" s="19">
        <v>-2</v>
      </c>
      <c r="AT1103" s="19">
        <v>0</v>
      </c>
      <c r="AU1103" s="26">
        <f t="shared" si="317"/>
        <v>-1</v>
      </c>
      <c r="AV1103" s="19">
        <v>0</v>
      </c>
      <c r="AW1103" s="26">
        <v>0</v>
      </c>
      <c r="AX1103" s="26">
        <v>0</v>
      </c>
      <c r="AY1103" s="19">
        <v>0</v>
      </c>
      <c r="AZ1103" s="19">
        <v>0</v>
      </c>
      <c r="BA1103" s="19">
        <v>0</v>
      </c>
      <c r="BB1103" s="19">
        <v>0</v>
      </c>
      <c r="BC1103" s="19">
        <v>0</v>
      </c>
      <c r="BD1103" s="28"/>
      <c r="BE1103" s="20"/>
      <c r="BF1103" s="18" t="s">
        <v>122</v>
      </c>
      <c r="BG1103" s="19">
        <v>0</v>
      </c>
      <c r="BH1103" s="20"/>
      <c r="BI1103" s="20"/>
      <c r="BJ1103" s="19">
        <v>0</v>
      </c>
      <c r="BK1103" s="20"/>
      <c r="BL1103" s="20"/>
      <c r="BM1103" s="20"/>
      <c r="BN1103" s="20"/>
      <c r="BO1103" s="20"/>
    </row>
    <row r="1104" spans="1:67" ht="32" hidden="1" x14ac:dyDescent="0.2">
      <c r="A1104" s="17" t="s">
        <v>512</v>
      </c>
      <c r="B1104" s="42"/>
      <c r="C1104" s="64" t="s">
        <v>2212</v>
      </c>
      <c r="D1104" s="18" t="s">
        <v>1052</v>
      </c>
      <c r="E1104" s="18" t="s">
        <v>82</v>
      </c>
      <c r="F1104" s="19">
        <v>1</v>
      </c>
      <c r="G1104" s="19">
        <v>1</v>
      </c>
      <c r="H1104" s="19">
        <v>0</v>
      </c>
      <c r="I1104" s="20"/>
      <c r="J1104" s="44"/>
      <c r="K1104" s="43"/>
      <c r="L1104" s="18" t="s">
        <v>2200</v>
      </c>
      <c r="M1104" s="24">
        <v>1998</v>
      </c>
      <c r="N1104" s="24">
        <f t="shared" si="315"/>
        <v>2001</v>
      </c>
      <c r="O1104" s="25">
        <v>37145</v>
      </c>
      <c r="P1104" s="23" t="s">
        <v>75</v>
      </c>
      <c r="Q1104" s="23" t="s">
        <v>75</v>
      </c>
      <c r="R1104" s="23" t="s">
        <v>75</v>
      </c>
      <c r="S1104" s="23" t="s">
        <v>75</v>
      </c>
      <c r="T1104" s="23" t="s">
        <v>75</v>
      </c>
      <c r="U1104" s="23" t="s">
        <v>75</v>
      </c>
      <c r="V1104" s="19">
        <v>1</v>
      </c>
      <c r="W1104" s="19">
        <f t="shared" si="318"/>
        <v>0</v>
      </c>
      <c r="X1104" s="19">
        <f t="shared" si="319"/>
        <v>0</v>
      </c>
      <c r="Y1104" s="19">
        <f t="shared" si="320"/>
        <v>0</v>
      </c>
      <c r="Z1104" s="19">
        <v>-1</v>
      </c>
      <c r="AA1104" s="19">
        <v>-2</v>
      </c>
      <c r="AB1104" s="19">
        <v>1</v>
      </c>
      <c r="AC1104" s="19">
        <v>0</v>
      </c>
      <c r="AD1104" s="19">
        <v>0</v>
      </c>
      <c r="AE1104" s="19">
        <v>0</v>
      </c>
      <c r="AF1104" s="19">
        <v>0</v>
      </c>
      <c r="AG1104" s="19">
        <v>1</v>
      </c>
      <c r="AH1104" s="26">
        <v>1</v>
      </c>
      <c r="AI1104" s="26">
        <v>1</v>
      </c>
      <c r="AJ1104" s="18" t="s">
        <v>87</v>
      </c>
      <c r="AK1104" s="18" t="s">
        <v>77</v>
      </c>
      <c r="AL1104" s="21" t="s">
        <v>2201</v>
      </c>
      <c r="AM1104" s="19">
        <f t="shared" si="316"/>
        <v>1</v>
      </c>
      <c r="AN1104" s="19">
        <v>1</v>
      </c>
      <c r="AO1104" s="19">
        <v>0</v>
      </c>
      <c r="AP1104" s="19">
        <v>1</v>
      </c>
      <c r="AQ1104" s="19">
        <v>1</v>
      </c>
      <c r="AR1104" s="19">
        <v>1</v>
      </c>
      <c r="AS1104" s="19">
        <v>-2</v>
      </c>
      <c r="AT1104" s="19">
        <v>0</v>
      </c>
      <c r="AU1104" s="26">
        <f t="shared" si="317"/>
        <v>-1</v>
      </c>
      <c r="AV1104" s="19">
        <v>0</v>
      </c>
      <c r="AW1104" s="26">
        <v>0</v>
      </c>
      <c r="AX1104" s="26">
        <v>0</v>
      </c>
      <c r="AY1104" s="19">
        <v>0</v>
      </c>
      <c r="AZ1104" s="19">
        <v>0</v>
      </c>
      <c r="BA1104" s="19">
        <v>0</v>
      </c>
      <c r="BB1104" s="19">
        <v>0</v>
      </c>
      <c r="BC1104" s="19">
        <v>0</v>
      </c>
      <c r="BD1104" s="28"/>
      <c r="BE1104" s="20"/>
      <c r="BF1104" s="18" t="s">
        <v>122</v>
      </c>
      <c r="BG1104" s="19">
        <v>0</v>
      </c>
      <c r="BH1104" s="20"/>
      <c r="BI1104" s="20"/>
      <c r="BJ1104" s="19">
        <v>0</v>
      </c>
      <c r="BK1104" s="20"/>
      <c r="BL1104" s="20"/>
      <c r="BM1104" s="20"/>
      <c r="BN1104" s="20"/>
      <c r="BO1104" s="20"/>
    </row>
    <row r="1105" spans="1:67" ht="32" hidden="1" x14ac:dyDescent="0.2">
      <c r="A1105" s="17" t="s">
        <v>512</v>
      </c>
      <c r="B1105" s="42"/>
      <c r="C1105" s="64" t="s">
        <v>2213</v>
      </c>
      <c r="D1105" s="18" t="s">
        <v>1052</v>
      </c>
      <c r="E1105" s="18" t="s">
        <v>82</v>
      </c>
      <c r="F1105" s="19">
        <v>1</v>
      </c>
      <c r="G1105" s="19">
        <v>1</v>
      </c>
      <c r="H1105" s="19">
        <v>0</v>
      </c>
      <c r="I1105" s="20"/>
      <c r="J1105" s="44"/>
      <c r="K1105" s="43"/>
      <c r="L1105" s="18" t="s">
        <v>2200</v>
      </c>
      <c r="M1105" s="24">
        <v>1998</v>
      </c>
      <c r="N1105" s="24">
        <f t="shared" si="315"/>
        <v>2001</v>
      </c>
      <c r="O1105" s="25">
        <v>37145</v>
      </c>
      <c r="P1105" s="23" t="s">
        <v>75</v>
      </c>
      <c r="Q1105" s="23" t="s">
        <v>75</v>
      </c>
      <c r="R1105" s="23" t="s">
        <v>75</v>
      </c>
      <c r="S1105" s="23" t="s">
        <v>75</v>
      </c>
      <c r="T1105" s="23" t="s">
        <v>75</v>
      </c>
      <c r="U1105" s="23" t="s">
        <v>75</v>
      </c>
      <c r="V1105" s="19">
        <v>1</v>
      </c>
      <c r="W1105" s="19">
        <f t="shared" si="318"/>
        <v>0</v>
      </c>
      <c r="X1105" s="19">
        <f t="shared" si="319"/>
        <v>0</v>
      </c>
      <c r="Y1105" s="19">
        <f t="shared" si="320"/>
        <v>0</v>
      </c>
      <c r="Z1105" s="19">
        <v>-1</v>
      </c>
      <c r="AA1105" s="19">
        <v>-2</v>
      </c>
      <c r="AB1105" s="19">
        <v>1</v>
      </c>
      <c r="AC1105" s="19">
        <v>0</v>
      </c>
      <c r="AD1105" s="19">
        <v>0</v>
      </c>
      <c r="AE1105" s="19">
        <v>0</v>
      </c>
      <c r="AF1105" s="19">
        <v>0</v>
      </c>
      <c r="AG1105" s="19">
        <v>1</v>
      </c>
      <c r="AH1105" s="26">
        <v>1</v>
      </c>
      <c r="AI1105" s="26">
        <v>1</v>
      </c>
      <c r="AJ1105" s="18" t="s">
        <v>87</v>
      </c>
      <c r="AK1105" s="18" t="s">
        <v>77</v>
      </c>
      <c r="AL1105" s="21" t="s">
        <v>2201</v>
      </c>
      <c r="AM1105" s="19">
        <f t="shared" si="316"/>
        <v>1</v>
      </c>
      <c r="AN1105" s="19">
        <v>1</v>
      </c>
      <c r="AO1105" s="19">
        <v>0</v>
      </c>
      <c r="AP1105" s="19">
        <v>1</v>
      </c>
      <c r="AQ1105" s="19">
        <v>1</v>
      </c>
      <c r="AR1105" s="19">
        <v>1</v>
      </c>
      <c r="AS1105" s="19">
        <v>-2</v>
      </c>
      <c r="AT1105" s="19">
        <v>0</v>
      </c>
      <c r="AU1105" s="26">
        <f t="shared" si="317"/>
        <v>-1</v>
      </c>
      <c r="AV1105" s="19">
        <v>0</v>
      </c>
      <c r="AW1105" s="26">
        <v>0</v>
      </c>
      <c r="AX1105" s="26">
        <v>0</v>
      </c>
      <c r="AY1105" s="19">
        <v>0</v>
      </c>
      <c r="AZ1105" s="19">
        <v>0</v>
      </c>
      <c r="BA1105" s="19">
        <v>0</v>
      </c>
      <c r="BB1105" s="19">
        <v>0</v>
      </c>
      <c r="BC1105" s="19">
        <v>0</v>
      </c>
      <c r="BD1105" s="28"/>
      <c r="BE1105" s="20"/>
      <c r="BF1105" s="18" t="s">
        <v>122</v>
      </c>
      <c r="BG1105" s="19">
        <v>0</v>
      </c>
      <c r="BH1105" s="20"/>
      <c r="BI1105" s="20"/>
      <c r="BJ1105" s="19">
        <v>0</v>
      </c>
      <c r="BK1105" s="20"/>
      <c r="BL1105" s="20"/>
      <c r="BM1105" s="20"/>
      <c r="BN1105" s="20"/>
      <c r="BO1105" s="20"/>
    </row>
    <row r="1106" spans="1:67" ht="96" x14ac:dyDescent="0.2">
      <c r="A1106" s="64" t="s">
        <v>1901</v>
      </c>
      <c r="B1106" s="42"/>
      <c r="C1106" s="64" t="s">
        <v>1902</v>
      </c>
      <c r="D1106" s="17" t="s">
        <v>567</v>
      </c>
      <c r="E1106" s="18" t="s">
        <v>866</v>
      </c>
      <c r="F1106" s="19">
        <v>1</v>
      </c>
      <c r="G1106" s="19">
        <v>1</v>
      </c>
      <c r="H1106" s="19">
        <v>0</v>
      </c>
      <c r="I1106" s="20"/>
      <c r="J1106" s="44"/>
      <c r="K1106" s="46"/>
      <c r="L1106" s="375" t="s">
        <v>3187</v>
      </c>
      <c r="M1106" s="25"/>
      <c r="N1106" s="47">
        <f t="shared" si="315"/>
        <v>2015</v>
      </c>
      <c r="O1106" s="649">
        <v>42005</v>
      </c>
      <c r="P1106" s="649"/>
      <c r="Q1106" s="649">
        <v>42437</v>
      </c>
      <c r="R1106" s="649"/>
      <c r="S1106" s="649"/>
      <c r="T1106" s="649">
        <v>42448</v>
      </c>
      <c r="U1106" s="649" t="s">
        <v>75</v>
      </c>
      <c r="V1106" s="19">
        <v>1</v>
      </c>
      <c r="W1106" s="19">
        <f t="shared" si="318"/>
        <v>1</v>
      </c>
      <c r="X1106" s="19">
        <f t="shared" si="319"/>
        <v>1</v>
      </c>
      <c r="Y1106" s="19">
        <f t="shared" si="320"/>
        <v>1</v>
      </c>
      <c r="Z1106" s="19">
        <v>1</v>
      </c>
      <c r="AA1106" s="19">
        <v>-1</v>
      </c>
      <c r="AB1106" s="19">
        <v>0</v>
      </c>
      <c r="AC1106" s="19">
        <v>0</v>
      </c>
      <c r="AD1106" s="19">
        <v>1</v>
      </c>
      <c r="AE1106" s="19">
        <v>0</v>
      </c>
      <c r="AF1106" s="19">
        <v>0</v>
      </c>
      <c r="AG1106" s="19">
        <v>1</v>
      </c>
      <c r="AH1106" s="19">
        <v>0</v>
      </c>
      <c r="AI1106" s="19">
        <v>0</v>
      </c>
      <c r="AJ1106" s="18" t="s">
        <v>134</v>
      </c>
      <c r="AK1106" s="18" t="s">
        <v>139</v>
      </c>
      <c r="AL1106" s="21" t="s">
        <v>1903</v>
      </c>
      <c r="AM1106" s="19">
        <v>4</v>
      </c>
      <c r="AN1106" s="19">
        <v>0</v>
      </c>
      <c r="AO1106" s="19">
        <v>-2</v>
      </c>
      <c r="AP1106" s="19">
        <v>-2</v>
      </c>
      <c r="AQ1106" s="19">
        <v>-2</v>
      </c>
      <c r="AR1106" s="19">
        <v>-2</v>
      </c>
      <c r="AS1106" s="19">
        <v>0</v>
      </c>
      <c r="AT1106" s="19">
        <v>-1</v>
      </c>
      <c r="AU1106" s="26">
        <v>0</v>
      </c>
      <c r="AV1106" s="19">
        <v>0</v>
      </c>
      <c r="AW1106" s="19">
        <v>0</v>
      </c>
      <c r="AX1106" s="20"/>
      <c r="AY1106" s="19">
        <v>0</v>
      </c>
      <c r="AZ1106" s="19">
        <v>1</v>
      </c>
      <c r="BA1106" s="19">
        <v>1</v>
      </c>
      <c r="BB1106" s="19">
        <v>1</v>
      </c>
      <c r="BC1106" s="19">
        <v>-1</v>
      </c>
      <c r="BD1106" s="20"/>
      <c r="BE1106" s="20"/>
      <c r="BF1106" s="20"/>
      <c r="BG1106" s="20"/>
      <c r="BH1106" s="20"/>
      <c r="BI1106" s="20"/>
      <c r="BJ1106" s="20"/>
      <c r="BK1106" s="20"/>
      <c r="BL1106" s="20"/>
      <c r="BM1106" s="20"/>
      <c r="BN1106" s="20"/>
      <c r="BO1106" s="19">
        <v>1</v>
      </c>
    </row>
    <row r="1107" spans="1:67" ht="112" x14ac:dyDescent="0.2">
      <c r="A1107" s="64" t="s">
        <v>717</v>
      </c>
      <c r="B1107" s="17" t="s">
        <v>79</v>
      </c>
      <c r="C1107" s="64" t="s">
        <v>718</v>
      </c>
      <c r="D1107" s="17" t="s">
        <v>153</v>
      </c>
      <c r="E1107" s="18" t="s">
        <v>154</v>
      </c>
      <c r="F1107" s="19">
        <v>1</v>
      </c>
      <c r="G1107" s="19">
        <v>1</v>
      </c>
      <c r="H1107" s="19">
        <v>0</v>
      </c>
      <c r="I1107" s="20"/>
      <c r="J1107" s="21" t="s">
        <v>719</v>
      </c>
      <c r="K1107" s="22" t="s">
        <v>347</v>
      </c>
      <c r="L1107" s="375" t="s">
        <v>720</v>
      </c>
      <c r="M1107" s="25"/>
      <c r="N1107" s="47">
        <f t="shared" si="315"/>
        <v>2015</v>
      </c>
      <c r="O1107" s="649">
        <v>42005</v>
      </c>
      <c r="P1107" s="649"/>
      <c r="Q1107" s="649" t="s">
        <v>75</v>
      </c>
      <c r="R1107" s="649">
        <v>42522</v>
      </c>
      <c r="S1107" s="649">
        <v>42767</v>
      </c>
      <c r="T1107" s="649">
        <v>42866</v>
      </c>
      <c r="U1107" s="649" t="s">
        <v>75</v>
      </c>
      <c r="V1107" s="19">
        <v>1</v>
      </c>
      <c r="W1107" s="19">
        <f t="shared" si="318"/>
        <v>1</v>
      </c>
      <c r="X1107" s="19">
        <f t="shared" si="319"/>
        <v>1</v>
      </c>
      <c r="Y1107" s="19">
        <f t="shared" si="320"/>
        <v>1</v>
      </c>
      <c r="Z1107" s="19">
        <v>1</v>
      </c>
      <c r="AA1107" s="19">
        <v>-1</v>
      </c>
      <c r="AB1107" s="19">
        <v>0</v>
      </c>
      <c r="AC1107" s="19">
        <v>0</v>
      </c>
      <c r="AD1107" s="19">
        <v>1</v>
      </c>
      <c r="AE1107" s="19">
        <v>0</v>
      </c>
      <c r="AF1107" s="19">
        <v>0</v>
      </c>
      <c r="AG1107" s="19">
        <v>1</v>
      </c>
      <c r="AH1107" s="19">
        <v>1</v>
      </c>
      <c r="AI1107" s="19">
        <v>0</v>
      </c>
      <c r="AJ1107" s="18" t="s">
        <v>134</v>
      </c>
      <c r="AK1107" s="18" t="s">
        <v>77</v>
      </c>
      <c r="AL1107" s="21" t="s">
        <v>721</v>
      </c>
      <c r="AM1107" s="19">
        <v>4</v>
      </c>
      <c r="AN1107" s="19">
        <v>0</v>
      </c>
      <c r="AO1107" s="19">
        <v>0</v>
      </c>
      <c r="AP1107" s="19">
        <v>0</v>
      </c>
      <c r="AQ1107" s="19">
        <v>-1</v>
      </c>
      <c r="AR1107" s="19">
        <v>1</v>
      </c>
      <c r="AS1107" s="19">
        <v>0</v>
      </c>
      <c r="AT1107" s="19">
        <v>-1</v>
      </c>
      <c r="AU1107" s="26">
        <v>0</v>
      </c>
      <c r="AV1107" s="19">
        <v>0</v>
      </c>
      <c r="AW1107" s="19">
        <v>0</v>
      </c>
      <c r="AX1107" s="19">
        <v>0</v>
      </c>
      <c r="AY1107" s="19">
        <v>0</v>
      </c>
      <c r="AZ1107" s="19">
        <v>1</v>
      </c>
      <c r="BA1107" s="19">
        <v>1</v>
      </c>
      <c r="BB1107" s="19">
        <v>1</v>
      </c>
      <c r="BC1107" s="19">
        <v>0</v>
      </c>
      <c r="BD1107" s="20"/>
      <c r="BE1107" s="20"/>
      <c r="BF1107" s="20"/>
      <c r="BG1107" s="20"/>
      <c r="BH1107" s="20"/>
      <c r="BI1107" s="20"/>
      <c r="BJ1107" s="20"/>
      <c r="BK1107" s="20"/>
      <c r="BL1107" s="20"/>
      <c r="BM1107" s="20"/>
      <c r="BN1107" s="20"/>
      <c r="BO1107" s="19">
        <v>1</v>
      </c>
    </row>
    <row r="1108" spans="1:67" ht="176" hidden="1" x14ac:dyDescent="0.2">
      <c r="A1108" s="74" t="s">
        <v>1381</v>
      </c>
      <c r="B1108" s="67"/>
      <c r="C1108" s="495" t="s">
        <v>1676</v>
      </c>
      <c r="D1108" s="66" t="s">
        <v>1675</v>
      </c>
      <c r="E1108" s="61" t="s">
        <v>302</v>
      </c>
      <c r="F1108" s="62">
        <v>1</v>
      </c>
      <c r="G1108" s="62">
        <v>1</v>
      </c>
      <c r="H1108" s="62">
        <v>1</v>
      </c>
      <c r="I1108" s="68"/>
      <c r="J1108" s="69" t="s">
        <v>1677</v>
      </c>
      <c r="K1108" s="76"/>
      <c r="L1108" s="376" t="s">
        <v>3256</v>
      </c>
      <c r="M1108" s="72"/>
      <c r="N1108" s="57">
        <f t="shared" si="315"/>
        <v>2014</v>
      </c>
      <c r="O1108" s="72">
        <v>41852</v>
      </c>
      <c r="P1108" s="73" t="s">
        <v>75</v>
      </c>
      <c r="Q1108" s="72">
        <v>41640</v>
      </c>
      <c r="R1108" s="73" t="s">
        <v>75</v>
      </c>
      <c r="S1108" s="73" t="s">
        <v>75</v>
      </c>
      <c r="T1108" s="73" t="s">
        <v>75</v>
      </c>
      <c r="U1108" s="73" t="s">
        <v>75</v>
      </c>
      <c r="V1108" s="62">
        <v>1</v>
      </c>
      <c r="W1108" s="19">
        <f t="shared" si="318"/>
        <v>1</v>
      </c>
      <c r="X1108" s="19">
        <f t="shared" si="319"/>
        <v>0</v>
      </c>
      <c r="Y1108" s="19">
        <f t="shared" si="320"/>
        <v>0</v>
      </c>
      <c r="Z1108" s="62">
        <v>-1</v>
      </c>
      <c r="AA1108" s="62">
        <v>-2</v>
      </c>
      <c r="AB1108" s="68"/>
      <c r="AC1108" s="68"/>
      <c r="AD1108" s="68"/>
      <c r="AE1108" s="68"/>
      <c r="AF1108" s="68"/>
      <c r="AG1108" s="62">
        <v>-1</v>
      </c>
      <c r="AH1108" s="62">
        <v>1</v>
      </c>
      <c r="AI1108" s="62">
        <v>0</v>
      </c>
      <c r="AJ1108" s="61" t="s">
        <v>134</v>
      </c>
      <c r="AK1108" s="61" t="s">
        <v>77</v>
      </c>
      <c r="AL1108" s="69" t="s">
        <v>1385</v>
      </c>
      <c r="AM1108" s="62">
        <v>4</v>
      </c>
      <c r="AN1108" s="62">
        <v>-1</v>
      </c>
      <c r="AO1108" s="62">
        <v>-2</v>
      </c>
      <c r="AP1108" s="62">
        <v>-2</v>
      </c>
      <c r="AQ1108" s="62">
        <v>1</v>
      </c>
      <c r="AR1108" s="62">
        <v>-2</v>
      </c>
      <c r="AS1108" s="62">
        <v>-2</v>
      </c>
      <c r="AT1108" s="62">
        <v>0</v>
      </c>
      <c r="AU1108" s="78">
        <v>0</v>
      </c>
      <c r="AV1108" s="62">
        <v>0</v>
      </c>
      <c r="AW1108" s="62">
        <v>0</v>
      </c>
      <c r="AX1108" s="62">
        <v>0</v>
      </c>
      <c r="AY1108" s="62">
        <v>0</v>
      </c>
      <c r="AZ1108" s="62">
        <v>1</v>
      </c>
      <c r="BA1108" s="62">
        <v>-1</v>
      </c>
      <c r="BB1108" s="62">
        <v>-1</v>
      </c>
      <c r="BC1108" s="62">
        <v>-1</v>
      </c>
      <c r="BD1108" s="68"/>
      <c r="BE1108" s="68"/>
      <c r="BF1108" s="68"/>
      <c r="BG1108" s="68"/>
      <c r="BH1108" s="68"/>
      <c r="BI1108" s="68"/>
      <c r="BJ1108" s="68"/>
      <c r="BK1108" s="68"/>
      <c r="BL1108" s="68"/>
      <c r="BM1108" s="68"/>
      <c r="BN1108" s="68"/>
      <c r="BO1108" s="62">
        <v>1</v>
      </c>
    </row>
    <row r="1109" spans="1:67" ht="176" hidden="1" x14ac:dyDescent="0.2">
      <c r="A1109" s="74" t="s">
        <v>1381</v>
      </c>
      <c r="B1109" s="67"/>
      <c r="C1109" s="495" t="s">
        <v>1686</v>
      </c>
      <c r="D1109" s="66" t="s">
        <v>1675</v>
      </c>
      <c r="E1109" s="61" t="s">
        <v>302</v>
      </c>
      <c r="F1109" s="62">
        <v>1</v>
      </c>
      <c r="G1109" s="62">
        <v>1</v>
      </c>
      <c r="H1109" s="62">
        <v>1</v>
      </c>
      <c r="I1109" s="68"/>
      <c r="J1109" s="69" t="s">
        <v>1677</v>
      </c>
      <c r="K1109" s="76"/>
      <c r="L1109" s="69" t="s">
        <v>1384</v>
      </c>
      <c r="M1109" s="72"/>
      <c r="N1109" s="57">
        <f t="shared" si="315"/>
        <v>2014</v>
      </c>
      <c r="O1109" s="72">
        <v>41852</v>
      </c>
      <c r="P1109" s="73" t="s">
        <v>75</v>
      </c>
      <c r="Q1109" s="72">
        <v>42005</v>
      </c>
      <c r="R1109" s="73" t="s">
        <v>75</v>
      </c>
      <c r="S1109" s="73" t="s">
        <v>75</v>
      </c>
      <c r="T1109" s="73" t="s">
        <v>75</v>
      </c>
      <c r="U1109" s="73" t="s">
        <v>75</v>
      </c>
      <c r="V1109" s="62">
        <v>1</v>
      </c>
      <c r="W1109" s="19">
        <f t="shared" si="318"/>
        <v>1</v>
      </c>
      <c r="X1109" s="19">
        <f t="shared" si="319"/>
        <v>0</v>
      </c>
      <c r="Y1109" s="19">
        <f t="shared" si="320"/>
        <v>0</v>
      </c>
      <c r="Z1109" s="62">
        <v>-1</v>
      </c>
      <c r="AA1109" s="62">
        <v>-2</v>
      </c>
      <c r="AB1109" s="68"/>
      <c r="AC1109" s="68"/>
      <c r="AD1109" s="68"/>
      <c r="AE1109" s="68"/>
      <c r="AF1109" s="68"/>
      <c r="AG1109" s="62">
        <v>-1</v>
      </c>
      <c r="AH1109" s="62">
        <v>1</v>
      </c>
      <c r="AI1109" s="62">
        <v>0</v>
      </c>
      <c r="AJ1109" s="61" t="s">
        <v>134</v>
      </c>
      <c r="AK1109" s="61" t="s">
        <v>77</v>
      </c>
      <c r="AL1109" s="69" t="s">
        <v>1385</v>
      </c>
      <c r="AM1109" s="62">
        <v>4</v>
      </c>
      <c r="AN1109" s="62">
        <v>-1</v>
      </c>
      <c r="AO1109" s="62">
        <v>-2</v>
      </c>
      <c r="AP1109" s="62">
        <v>-2</v>
      </c>
      <c r="AQ1109" s="62">
        <v>1</v>
      </c>
      <c r="AR1109" s="62">
        <v>-2</v>
      </c>
      <c r="AS1109" s="62">
        <v>-2</v>
      </c>
      <c r="AT1109" s="62">
        <v>0</v>
      </c>
      <c r="AU1109" s="78">
        <v>0</v>
      </c>
      <c r="AV1109" s="62">
        <v>0</v>
      </c>
      <c r="AW1109" s="62">
        <v>0</v>
      </c>
      <c r="AX1109" s="62">
        <v>0</v>
      </c>
      <c r="AY1109" s="62">
        <v>0</v>
      </c>
      <c r="AZ1109" s="62">
        <v>1</v>
      </c>
      <c r="BA1109" s="62">
        <v>-1</v>
      </c>
      <c r="BB1109" s="62">
        <v>-1</v>
      </c>
      <c r="BC1109" s="62">
        <v>-1</v>
      </c>
      <c r="BD1109" s="68"/>
      <c r="BE1109" s="68"/>
      <c r="BF1109" s="68"/>
      <c r="BG1109" s="68"/>
      <c r="BH1109" s="68"/>
      <c r="BI1109" s="68"/>
      <c r="BJ1109" s="68"/>
      <c r="BK1109" s="68"/>
      <c r="BL1109" s="68"/>
      <c r="BM1109" s="68"/>
      <c r="BN1109" s="68"/>
      <c r="BO1109" s="62">
        <v>1</v>
      </c>
    </row>
    <row r="1110" spans="1:67" ht="176" hidden="1" x14ac:dyDescent="0.2">
      <c r="A1110" s="74" t="s">
        <v>1381</v>
      </c>
      <c r="B1110" s="67"/>
      <c r="C1110" s="495" t="s">
        <v>1687</v>
      </c>
      <c r="D1110" s="66" t="s">
        <v>1675</v>
      </c>
      <c r="E1110" s="61" t="s">
        <v>302</v>
      </c>
      <c r="F1110" s="62">
        <v>1</v>
      </c>
      <c r="G1110" s="62">
        <v>1</v>
      </c>
      <c r="H1110" s="62">
        <v>1</v>
      </c>
      <c r="I1110" s="68"/>
      <c r="J1110" s="69" t="s">
        <v>1677</v>
      </c>
      <c r="K1110" s="76"/>
      <c r="L1110" s="69" t="s">
        <v>1384</v>
      </c>
      <c r="M1110" s="72"/>
      <c r="N1110" s="57">
        <f t="shared" si="315"/>
        <v>2014</v>
      </c>
      <c r="O1110" s="72">
        <v>41852</v>
      </c>
      <c r="P1110" s="73" t="s">
        <v>75</v>
      </c>
      <c r="Q1110" s="72">
        <v>42005</v>
      </c>
      <c r="R1110" s="73" t="s">
        <v>75</v>
      </c>
      <c r="S1110" s="73" t="s">
        <v>75</v>
      </c>
      <c r="T1110" s="73" t="s">
        <v>75</v>
      </c>
      <c r="U1110" s="73" t="s">
        <v>75</v>
      </c>
      <c r="V1110" s="62">
        <v>1</v>
      </c>
      <c r="W1110" s="19">
        <f t="shared" si="318"/>
        <v>1</v>
      </c>
      <c r="X1110" s="19">
        <f t="shared" si="319"/>
        <v>0</v>
      </c>
      <c r="Y1110" s="19">
        <f t="shared" si="320"/>
        <v>0</v>
      </c>
      <c r="Z1110" s="62">
        <v>-1</v>
      </c>
      <c r="AA1110" s="62">
        <v>-2</v>
      </c>
      <c r="AB1110" s="68"/>
      <c r="AC1110" s="68"/>
      <c r="AD1110" s="68"/>
      <c r="AE1110" s="68"/>
      <c r="AF1110" s="68"/>
      <c r="AG1110" s="62">
        <v>-1</v>
      </c>
      <c r="AH1110" s="62">
        <v>1</v>
      </c>
      <c r="AI1110" s="62">
        <v>0</v>
      </c>
      <c r="AJ1110" s="61" t="s">
        <v>134</v>
      </c>
      <c r="AK1110" s="61" t="s">
        <v>77</v>
      </c>
      <c r="AL1110" s="69" t="s">
        <v>1385</v>
      </c>
      <c r="AM1110" s="62">
        <v>4</v>
      </c>
      <c r="AN1110" s="62">
        <v>-1</v>
      </c>
      <c r="AO1110" s="62">
        <v>-2</v>
      </c>
      <c r="AP1110" s="62">
        <v>-2</v>
      </c>
      <c r="AQ1110" s="62">
        <v>1</v>
      </c>
      <c r="AR1110" s="62">
        <v>-2</v>
      </c>
      <c r="AS1110" s="62">
        <v>-2</v>
      </c>
      <c r="AT1110" s="62">
        <v>0</v>
      </c>
      <c r="AU1110" s="78">
        <v>0</v>
      </c>
      <c r="AV1110" s="62">
        <v>0</v>
      </c>
      <c r="AW1110" s="62">
        <v>0</v>
      </c>
      <c r="AX1110" s="62">
        <v>0</v>
      </c>
      <c r="AY1110" s="62">
        <v>0</v>
      </c>
      <c r="AZ1110" s="62">
        <v>1</v>
      </c>
      <c r="BA1110" s="62">
        <v>-1</v>
      </c>
      <c r="BB1110" s="62">
        <v>-1</v>
      </c>
      <c r="BC1110" s="62">
        <v>-1</v>
      </c>
      <c r="BD1110" s="68"/>
      <c r="BE1110" s="68"/>
      <c r="BF1110" s="68"/>
      <c r="BG1110" s="68"/>
      <c r="BH1110" s="68"/>
      <c r="BI1110" s="68"/>
      <c r="BJ1110" s="68"/>
      <c r="BK1110" s="68"/>
      <c r="BL1110" s="68"/>
      <c r="BM1110" s="68"/>
      <c r="BN1110" s="68"/>
      <c r="BO1110" s="62">
        <v>1</v>
      </c>
    </row>
    <row r="1111" spans="1:67" ht="176" hidden="1" x14ac:dyDescent="0.2">
      <c r="A1111" s="74" t="s">
        <v>1381</v>
      </c>
      <c r="B1111" s="67"/>
      <c r="C1111" s="495" t="s">
        <v>1688</v>
      </c>
      <c r="D1111" s="66" t="s">
        <v>1675</v>
      </c>
      <c r="E1111" s="61" t="s">
        <v>302</v>
      </c>
      <c r="F1111" s="62">
        <v>1</v>
      </c>
      <c r="G1111" s="62">
        <v>1</v>
      </c>
      <c r="H1111" s="62">
        <v>1</v>
      </c>
      <c r="I1111" s="68"/>
      <c r="J1111" s="69" t="s">
        <v>1677</v>
      </c>
      <c r="K1111" s="76"/>
      <c r="L1111" s="69" t="s">
        <v>1384</v>
      </c>
      <c r="M1111" s="72"/>
      <c r="N1111" s="57">
        <f t="shared" si="315"/>
        <v>2014</v>
      </c>
      <c r="O1111" s="72">
        <v>41852</v>
      </c>
      <c r="P1111" s="73" t="s">
        <v>75</v>
      </c>
      <c r="Q1111" s="72">
        <v>42005</v>
      </c>
      <c r="R1111" s="73" t="s">
        <v>75</v>
      </c>
      <c r="S1111" s="73" t="s">
        <v>75</v>
      </c>
      <c r="T1111" s="73" t="s">
        <v>75</v>
      </c>
      <c r="U1111" s="73" t="s">
        <v>75</v>
      </c>
      <c r="V1111" s="62">
        <v>1</v>
      </c>
      <c r="W1111" s="19">
        <f t="shared" si="318"/>
        <v>1</v>
      </c>
      <c r="X1111" s="19">
        <f t="shared" si="319"/>
        <v>0</v>
      </c>
      <c r="Y1111" s="19">
        <f t="shared" si="320"/>
        <v>0</v>
      </c>
      <c r="Z1111" s="62">
        <v>-1</v>
      </c>
      <c r="AA1111" s="62">
        <v>-2</v>
      </c>
      <c r="AB1111" s="68"/>
      <c r="AC1111" s="68"/>
      <c r="AD1111" s="68"/>
      <c r="AE1111" s="68"/>
      <c r="AF1111" s="68"/>
      <c r="AG1111" s="62">
        <v>-1</v>
      </c>
      <c r="AH1111" s="62">
        <v>1</v>
      </c>
      <c r="AI1111" s="62">
        <v>0</v>
      </c>
      <c r="AJ1111" s="61" t="s">
        <v>134</v>
      </c>
      <c r="AK1111" s="61" t="s">
        <v>77</v>
      </c>
      <c r="AL1111" s="69" t="s">
        <v>1385</v>
      </c>
      <c r="AM1111" s="62">
        <v>4</v>
      </c>
      <c r="AN1111" s="62">
        <v>-1</v>
      </c>
      <c r="AO1111" s="62">
        <v>-2</v>
      </c>
      <c r="AP1111" s="62">
        <v>-2</v>
      </c>
      <c r="AQ1111" s="62">
        <v>1</v>
      </c>
      <c r="AR1111" s="62">
        <v>-2</v>
      </c>
      <c r="AS1111" s="62">
        <v>-2</v>
      </c>
      <c r="AT1111" s="62">
        <v>0</v>
      </c>
      <c r="AU1111" s="78">
        <v>0</v>
      </c>
      <c r="AV1111" s="62">
        <v>0</v>
      </c>
      <c r="AW1111" s="62">
        <v>0</v>
      </c>
      <c r="AX1111" s="62">
        <v>0</v>
      </c>
      <c r="AY1111" s="62">
        <v>0</v>
      </c>
      <c r="AZ1111" s="62">
        <v>1</v>
      </c>
      <c r="BA1111" s="62">
        <v>-1</v>
      </c>
      <c r="BB1111" s="62">
        <v>-1</v>
      </c>
      <c r="BC1111" s="62">
        <v>-1</v>
      </c>
      <c r="BD1111" s="68"/>
      <c r="BE1111" s="68"/>
      <c r="BF1111" s="68"/>
      <c r="BG1111" s="68"/>
      <c r="BH1111" s="68"/>
      <c r="BI1111" s="68"/>
      <c r="BJ1111" s="68"/>
      <c r="BK1111" s="68"/>
      <c r="BL1111" s="68"/>
      <c r="BM1111" s="68"/>
      <c r="BN1111" s="68"/>
      <c r="BO1111" s="62">
        <v>1</v>
      </c>
    </row>
    <row r="1112" spans="1:67" ht="176" hidden="1" x14ac:dyDescent="0.2">
      <c r="A1112" s="74" t="s">
        <v>1381</v>
      </c>
      <c r="B1112" s="67"/>
      <c r="C1112" s="495" t="s">
        <v>1689</v>
      </c>
      <c r="D1112" s="66" t="s">
        <v>1675</v>
      </c>
      <c r="E1112" s="61" t="s">
        <v>302</v>
      </c>
      <c r="F1112" s="62">
        <v>1</v>
      </c>
      <c r="G1112" s="62">
        <v>1</v>
      </c>
      <c r="H1112" s="62">
        <v>1</v>
      </c>
      <c r="I1112" s="68"/>
      <c r="J1112" s="69" t="s">
        <v>1677</v>
      </c>
      <c r="K1112" s="76"/>
      <c r="L1112" s="69" t="s">
        <v>1384</v>
      </c>
      <c r="M1112" s="72"/>
      <c r="N1112" s="57">
        <f t="shared" si="315"/>
        <v>2014</v>
      </c>
      <c r="O1112" s="72">
        <v>41852</v>
      </c>
      <c r="P1112" s="73" t="s">
        <v>75</v>
      </c>
      <c r="Q1112" s="72">
        <v>42005</v>
      </c>
      <c r="R1112" s="73" t="s">
        <v>75</v>
      </c>
      <c r="S1112" s="73" t="s">
        <v>75</v>
      </c>
      <c r="T1112" s="73" t="s">
        <v>75</v>
      </c>
      <c r="U1112" s="73" t="s">
        <v>75</v>
      </c>
      <c r="V1112" s="62">
        <v>1</v>
      </c>
      <c r="W1112" s="19">
        <f t="shared" si="318"/>
        <v>1</v>
      </c>
      <c r="X1112" s="19">
        <f t="shared" si="319"/>
        <v>0</v>
      </c>
      <c r="Y1112" s="19">
        <f t="shared" si="320"/>
        <v>0</v>
      </c>
      <c r="Z1112" s="62">
        <v>-1</v>
      </c>
      <c r="AA1112" s="62">
        <v>-2</v>
      </c>
      <c r="AB1112" s="68"/>
      <c r="AC1112" s="68"/>
      <c r="AD1112" s="68"/>
      <c r="AE1112" s="68"/>
      <c r="AF1112" s="68"/>
      <c r="AG1112" s="62">
        <v>-1</v>
      </c>
      <c r="AH1112" s="62">
        <v>1</v>
      </c>
      <c r="AI1112" s="62">
        <v>0</v>
      </c>
      <c r="AJ1112" s="61" t="s">
        <v>134</v>
      </c>
      <c r="AK1112" s="61" t="s">
        <v>77</v>
      </c>
      <c r="AL1112" s="69" t="s">
        <v>1385</v>
      </c>
      <c r="AM1112" s="62">
        <v>4</v>
      </c>
      <c r="AN1112" s="62">
        <v>-1</v>
      </c>
      <c r="AO1112" s="62">
        <v>-2</v>
      </c>
      <c r="AP1112" s="62">
        <v>-2</v>
      </c>
      <c r="AQ1112" s="62">
        <v>1</v>
      </c>
      <c r="AR1112" s="62">
        <v>-2</v>
      </c>
      <c r="AS1112" s="62">
        <v>-2</v>
      </c>
      <c r="AT1112" s="62">
        <v>0</v>
      </c>
      <c r="AU1112" s="78">
        <v>0</v>
      </c>
      <c r="AV1112" s="62">
        <v>0</v>
      </c>
      <c r="AW1112" s="62">
        <v>0</v>
      </c>
      <c r="AX1112" s="62">
        <v>0</v>
      </c>
      <c r="AY1112" s="62">
        <v>0</v>
      </c>
      <c r="AZ1112" s="62">
        <v>1</v>
      </c>
      <c r="BA1112" s="62">
        <v>-1</v>
      </c>
      <c r="BB1112" s="62">
        <v>-1</v>
      </c>
      <c r="BC1112" s="62">
        <v>-1</v>
      </c>
      <c r="BD1112" s="68"/>
      <c r="BE1112" s="68"/>
      <c r="BF1112" s="68"/>
      <c r="BG1112" s="68"/>
      <c r="BH1112" s="68"/>
      <c r="BI1112" s="68"/>
      <c r="BJ1112" s="68"/>
      <c r="BK1112" s="68"/>
      <c r="BL1112" s="68"/>
      <c r="BM1112" s="68"/>
      <c r="BN1112" s="68"/>
      <c r="BO1112" s="62">
        <v>1</v>
      </c>
    </row>
    <row r="1113" spans="1:67" ht="176" hidden="1" x14ac:dyDescent="0.2">
      <c r="A1113" s="74" t="s">
        <v>1381</v>
      </c>
      <c r="B1113" s="67"/>
      <c r="C1113" s="495" t="s">
        <v>1690</v>
      </c>
      <c r="D1113" s="66" t="s">
        <v>1675</v>
      </c>
      <c r="E1113" s="61" t="s">
        <v>302</v>
      </c>
      <c r="F1113" s="62">
        <v>1</v>
      </c>
      <c r="G1113" s="62">
        <v>1</v>
      </c>
      <c r="H1113" s="62">
        <v>1</v>
      </c>
      <c r="I1113" s="68"/>
      <c r="J1113" s="69" t="s">
        <v>1677</v>
      </c>
      <c r="K1113" s="76"/>
      <c r="L1113" s="69" t="s">
        <v>1384</v>
      </c>
      <c r="M1113" s="72"/>
      <c r="N1113" s="57">
        <f t="shared" si="315"/>
        <v>2014</v>
      </c>
      <c r="O1113" s="72">
        <v>41852</v>
      </c>
      <c r="P1113" s="73" t="s">
        <v>75</v>
      </c>
      <c r="Q1113" s="72">
        <v>42005</v>
      </c>
      <c r="R1113" s="73" t="s">
        <v>75</v>
      </c>
      <c r="S1113" s="73" t="s">
        <v>75</v>
      </c>
      <c r="T1113" s="73" t="s">
        <v>75</v>
      </c>
      <c r="U1113" s="73" t="s">
        <v>75</v>
      </c>
      <c r="V1113" s="62">
        <v>1</v>
      </c>
      <c r="W1113" s="19">
        <f t="shared" si="318"/>
        <v>1</v>
      </c>
      <c r="X1113" s="19">
        <f t="shared" si="319"/>
        <v>0</v>
      </c>
      <c r="Y1113" s="19">
        <f t="shared" si="320"/>
        <v>0</v>
      </c>
      <c r="Z1113" s="62">
        <v>-1</v>
      </c>
      <c r="AA1113" s="62">
        <v>-2</v>
      </c>
      <c r="AB1113" s="68"/>
      <c r="AC1113" s="68"/>
      <c r="AD1113" s="68"/>
      <c r="AE1113" s="68"/>
      <c r="AF1113" s="68"/>
      <c r="AG1113" s="62">
        <v>-1</v>
      </c>
      <c r="AH1113" s="62">
        <v>1</v>
      </c>
      <c r="AI1113" s="62">
        <v>0</v>
      </c>
      <c r="AJ1113" s="61" t="s">
        <v>134</v>
      </c>
      <c r="AK1113" s="61" t="s">
        <v>77</v>
      </c>
      <c r="AL1113" s="69" t="s">
        <v>1385</v>
      </c>
      <c r="AM1113" s="62">
        <v>4</v>
      </c>
      <c r="AN1113" s="62">
        <v>-1</v>
      </c>
      <c r="AO1113" s="62">
        <v>-2</v>
      </c>
      <c r="AP1113" s="62">
        <v>-2</v>
      </c>
      <c r="AQ1113" s="62">
        <v>1</v>
      </c>
      <c r="AR1113" s="62">
        <v>-2</v>
      </c>
      <c r="AS1113" s="62">
        <v>-2</v>
      </c>
      <c r="AT1113" s="62">
        <v>0</v>
      </c>
      <c r="AU1113" s="78">
        <v>0</v>
      </c>
      <c r="AV1113" s="62">
        <v>0</v>
      </c>
      <c r="AW1113" s="62">
        <v>0</v>
      </c>
      <c r="AX1113" s="62">
        <v>0</v>
      </c>
      <c r="AY1113" s="62">
        <v>0</v>
      </c>
      <c r="AZ1113" s="62">
        <v>1</v>
      </c>
      <c r="BA1113" s="62">
        <v>-1</v>
      </c>
      <c r="BB1113" s="62">
        <v>-1</v>
      </c>
      <c r="BC1113" s="62">
        <v>-1</v>
      </c>
      <c r="BD1113" s="68"/>
      <c r="BE1113" s="68"/>
      <c r="BF1113" s="68"/>
      <c r="BG1113" s="68"/>
      <c r="BH1113" s="68"/>
      <c r="BI1113" s="68"/>
      <c r="BJ1113" s="68"/>
      <c r="BK1113" s="68"/>
      <c r="BL1113" s="68"/>
      <c r="BM1113" s="68"/>
      <c r="BN1113" s="68"/>
      <c r="BO1113" s="62">
        <v>1</v>
      </c>
    </row>
    <row r="1114" spans="1:67" ht="176" hidden="1" x14ac:dyDescent="0.2">
      <c r="A1114" s="74" t="s">
        <v>1381</v>
      </c>
      <c r="B1114" s="67"/>
      <c r="C1114" s="495" t="s">
        <v>1691</v>
      </c>
      <c r="D1114" s="66" t="s">
        <v>1675</v>
      </c>
      <c r="E1114" s="61" t="s">
        <v>302</v>
      </c>
      <c r="F1114" s="62">
        <v>1</v>
      </c>
      <c r="G1114" s="62">
        <v>1</v>
      </c>
      <c r="H1114" s="62">
        <v>1</v>
      </c>
      <c r="I1114" s="68"/>
      <c r="J1114" s="69" t="s">
        <v>1677</v>
      </c>
      <c r="K1114" s="76"/>
      <c r="L1114" s="69" t="s">
        <v>1384</v>
      </c>
      <c r="M1114" s="72"/>
      <c r="N1114" s="57">
        <f t="shared" si="315"/>
        <v>2014</v>
      </c>
      <c r="O1114" s="72">
        <v>41852</v>
      </c>
      <c r="P1114" s="73" t="s">
        <v>75</v>
      </c>
      <c r="Q1114" s="72">
        <v>42005</v>
      </c>
      <c r="R1114" s="73" t="s">
        <v>75</v>
      </c>
      <c r="S1114" s="73" t="s">
        <v>75</v>
      </c>
      <c r="T1114" s="73" t="s">
        <v>75</v>
      </c>
      <c r="U1114" s="73" t="s">
        <v>75</v>
      </c>
      <c r="V1114" s="62">
        <v>1</v>
      </c>
      <c r="W1114" s="19">
        <f t="shared" si="318"/>
        <v>1</v>
      </c>
      <c r="X1114" s="19">
        <f t="shared" si="319"/>
        <v>0</v>
      </c>
      <c r="Y1114" s="19">
        <f t="shared" si="320"/>
        <v>0</v>
      </c>
      <c r="Z1114" s="62">
        <v>-1</v>
      </c>
      <c r="AA1114" s="62">
        <v>-2</v>
      </c>
      <c r="AB1114" s="68"/>
      <c r="AC1114" s="68"/>
      <c r="AD1114" s="68"/>
      <c r="AE1114" s="68"/>
      <c r="AF1114" s="68"/>
      <c r="AG1114" s="62">
        <v>-1</v>
      </c>
      <c r="AH1114" s="62">
        <v>1</v>
      </c>
      <c r="AI1114" s="62">
        <v>0</v>
      </c>
      <c r="AJ1114" s="61" t="s">
        <v>134</v>
      </c>
      <c r="AK1114" s="61" t="s">
        <v>77</v>
      </c>
      <c r="AL1114" s="69" t="s">
        <v>1385</v>
      </c>
      <c r="AM1114" s="62">
        <v>4</v>
      </c>
      <c r="AN1114" s="62">
        <v>-1</v>
      </c>
      <c r="AO1114" s="62">
        <v>-2</v>
      </c>
      <c r="AP1114" s="62">
        <v>-2</v>
      </c>
      <c r="AQ1114" s="62">
        <v>1</v>
      </c>
      <c r="AR1114" s="62">
        <v>-2</v>
      </c>
      <c r="AS1114" s="62">
        <v>-2</v>
      </c>
      <c r="AT1114" s="62">
        <v>0</v>
      </c>
      <c r="AU1114" s="78">
        <v>0</v>
      </c>
      <c r="AV1114" s="62">
        <v>0</v>
      </c>
      <c r="AW1114" s="62">
        <v>0</v>
      </c>
      <c r="AX1114" s="62">
        <v>0</v>
      </c>
      <c r="AY1114" s="62">
        <v>0</v>
      </c>
      <c r="AZ1114" s="62">
        <v>1</v>
      </c>
      <c r="BA1114" s="62">
        <v>-1</v>
      </c>
      <c r="BB1114" s="62">
        <v>-1</v>
      </c>
      <c r="BC1114" s="62">
        <v>-1</v>
      </c>
      <c r="BD1114" s="68"/>
      <c r="BE1114" s="68"/>
      <c r="BF1114" s="68"/>
      <c r="BG1114" s="68"/>
      <c r="BH1114" s="68"/>
      <c r="BI1114" s="68"/>
      <c r="BJ1114" s="68"/>
      <c r="BK1114" s="68"/>
      <c r="BL1114" s="68"/>
      <c r="BM1114" s="68"/>
      <c r="BN1114" s="68"/>
      <c r="BO1114" s="62">
        <v>1</v>
      </c>
    </row>
    <row r="1115" spans="1:67" ht="176" hidden="1" x14ac:dyDescent="0.2">
      <c r="A1115" s="74" t="s">
        <v>1381</v>
      </c>
      <c r="B1115" s="67"/>
      <c r="C1115" s="495" t="s">
        <v>1692</v>
      </c>
      <c r="D1115" s="66" t="s">
        <v>1675</v>
      </c>
      <c r="E1115" s="61" t="s">
        <v>302</v>
      </c>
      <c r="F1115" s="62">
        <v>1</v>
      </c>
      <c r="G1115" s="62">
        <v>1</v>
      </c>
      <c r="H1115" s="62">
        <v>1</v>
      </c>
      <c r="I1115" s="68"/>
      <c r="J1115" s="69" t="s">
        <v>1677</v>
      </c>
      <c r="K1115" s="76"/>
      <c r="L1115" s="69" t="s">
        <v>1384</v>
      </c>
      <c r="M1115" s="72"/>
      <c r="N1115" s="57">
        <f t="shared" si="315"/>
        <v>2014</v>
      </c>
      <c r="O1115" s="72">
        <v>41852</v>
      </c>
      <c r="P1115" s="73" t="s">
        <v>75</v>
      </c>
      <c r="Q1115" s="72">
        <v>42370</v>
      </c>
      <c r="R1115" s="73" t="s">
        <v>75</v>
      </c>
      <c r="S1115" s="73" t="s">
        <v>75</v>
      </c>
      <c r="T1115" s="73" t="s">
        <v>75</v>
      </c>
      <c r="U1115" s="73" t="s">
        <v>75</v>
      </c>
      <c r="V1115" s="62">
        <v>1</v>
      </c>
      <c r="W1115" s="19">
        <f t="shared" si="318"/>
        <v>1</v>
      </c>
      <c r="X1115" s="19">
        <f t="shared" si="319"/>
        <v>0</v>
      </c>
      <c r="Y1115" s="19">
        <f t="shared" si="320"/>
        <v>0</v>
      </c>
      <c r="Z1115" s="62">
        <v>-1</v>
      </c>
      <c r="AA1115" s="62">
        <v>-2</v>
      </c>
      <c r="AB1115" s="68"/>
      <c r="AC1115" s="68"/>
      <c r="AD1115" s="68"/>
      <c r="AE1115" s="68"/>
      <c r="AF1115" s="68"/>
      <c r="AG1115" s="62">
        <v>-1</v>
      </c>
      <c r="AH1115" s="62">
        <v>1</v>
      </c>
      <c r="AI1115" s="62">
        <v>0</v>
      </c>
      <c r="AJ1115" s="61" t="s">
        <v>134</v>
      </c>
      <c r="AK1115" s="61" t="s">
        <v>77</v>
      </c>
      <c r="AL1115" s="69" t="s">
        <v>1385</v>
      </c>
      <c r="AM1115" s="62">
        <v>4</v>
      </c>
      <c r="AN1115" s="62">
        <v>-1</v>
      </c>
      <c r="AO1115" s="62">
        <v>-2</v>
      </c>
      <c r="AP1115" s="62">
        <v>-2</v>
      </c>
      <c r="AQ1115" s="62">
        <v>1</v>
      </c>
      <c r="AR1115" s="62">
        <v>-2</v>
      </c>
      <c r="AS1115" s="62">
        <v>-2</v>
      </c>
      <c r="AT1115" s="62">
        <v>0</v>
      </c>
      <c r="AU1115" s="78">
        <v>0</v>
      </c>
      <c r="AV1115" s="62">
        <v>0</v>
      </c>
      <c r="AW1115" s="62">
        <v>0</v>
      </c>
      <c r="AX1115" s="62">
        <v>0</v>
      </c>
      <c r="AY1115" s="62">
        <v>0</v>
      </c>
      <c r="AZ1115" s="62">
        <v>1</v>
      </c>
      <c r="BA1115" s="62">
        <v>-1</v>
      </c>
      <c r="BB1115" s="62">
        <v>-1</v>
      </c>
      <c r="BC1115" s="62">
        <v>-1</v>
      </c>
      <c r="BD1115" s="68"/>
      <c r="BE1115" s="68"/>
      <c r="BF1115" s="68"/>
      <c r="BG1115" s="68"/>
      <c r="BH1115" s="68"/>
      <c r="BI1115" s="68"/>
      <c r="BJ1115" s="68"/>
      <c r="BK1115" s="68"/>
      <c r="BL1115" s="68"/>
      <c r="BM1115" s="68"/>
      <c r="BN1115" s="68"/>
      <c r="BO1115" s="62">
        <v>1</v>
      </c>
    </row>
    <row r="1116" spans="1:67" ht="176" hidden="1" x14ac:dyDescent="0.2">
      <c r="A1116" s="74" t="s">
        <v>1381</v>
      </c>
      <c r="B1116" s="67"/>
      <c r="C1116" s="495" t="s">
        <v>1693</v>
      </c>
      <c r="D1116" s="66" t="s">
        <v>1675</v>
      </c>
      <c r="E1116" s="61" t="s">
        <v>302</v>
      </c>
      <c r="F1116" s="62">
        <v>1</v>
      </c>
      <c r="G1116" s="62">
        <v>1</v>
      </c>
      <c r="H1116" s="62">
        <v>1</v>
      </c>
      <c r="I1116" s="68"/>
      <c r="J1116" s="69" t="s">
        <v>1677</v>
      </c>
      <c r="K1116" s="76"/>
      <c r="L1116" s="69" t="s">
        <v>1384</v>
      </c>
      <c r="M1116" s="72"/>
      <c r="N1116" s="57">
        <f t="shared" si="315"/>
        <v>2014</v>
      </c>
      <c r="O1116" s="72">
        <v>41852</v>
      </c>
      <c r="P1116" s="73" t="s">
        <v>75</v>
      </c>
      <c r="Q1116" s="72">
        <v>42370</v>
      </c>
      <c r="R1116" s="73" t="s">
        <v>75</v>
      </c>
      <c r="S1116" s="73" t="s">
        <v>75</v>
      </c>
      <c r="T1116" s="73" t="s">
        <v>75</v>
      </c>
      <c r="U1116" s="73" t="s">
        <v>75</v>
      </c>
      <c r="V1116" s="62">
        <v>1</v>
      </c>
      <c r="W1116" s="19">
        <f t="shared" si="318"/>
        <v>1</v>
      </c>
      <c r="X1116" s="19">
        <f t="shared" si="319"/>
        <v>0</v>
      </c>
      <c r="Y1116" s="19">
        <f t="shared" si="320"/>
        <v>0</v>
      </c>
      <c r="Z1116" s="62">
        <v>-1</v>
      </c>
      <c r="AA1116" s="62">
        <v>-2</v>
      </c>
      <c r="AB1116" s="68"/>
      <c r="AC1116" s="68"/>
      <c r="AD1116" s="68"/>
      <c r="AE1116" s="68"/>
      <c r="AF1116" s="68"/>
      <c r="AG1116" s="62">
        <v>-1</v>
      </c>
      <c r="AH1116" s="62">
        <v>1</v>
      </c>
      <c r="AI1116" s="62">
        <v>0</v>
      </c>
      <c r="AJ1116" s="61" t="s">
        <v>134</v>
      </c>
      <c r="AK1116" s="61" t="s">
        <v>77</v>
      </c>
      <c r="AL1116" s="69" t="s">
        <v>1385</v>
      </c>
      <c r="AM1116" s="62">
        <v>4</v>
      </c>
      <c r="AN1116" s="62">
        <v>-1</v>
      </c>
      <c r="AO1116" s="62">
        <v>-2</v>
      </c>
      <c r="AP1116" s="62">
        <v>-2</v>
      </c>
      <c r="AQ1116" s="62">
        <v>1</v>
      </c>
      <c r="AR1116" s="62">
        <v>-2</v>
      </c>
      <c r="AS1116" s="62">
        <v>-2</v>
      </c>
      <c r="AT1116" s="62">
        <v>0</v>
      </c>
      <c r="AU1116" s="78">
        <v>0</v>
      </c>
      <c r="AV1116" s="62">
        <v>0</v>
      </c>
      <c r="AW1116" s="62">
        <v>0</v>
      </c>
      <c r="AX1116" s="62">
        <v>0</v>
      </c>
      <c r="AY1116" s="62">
        <v>0</v>
      </c>
      <c r="AZ1116" s="62">
        <v>1</v>
      </c>
      <c r="BA1116" s="62">
        <v>-1</v>
      </c>
      <c r="BB1116" s="62">
        <v>-1</v>
      </c>
      <c r="BC1116" s="62">
        <v>-1</v>
      </c>
      <c r="BD1116" s="68"/>
      <c r="BE1116" s="68"/>
      <c r="BF1116" s="68"/>
      <c r="BG1116" s="68"/>
      <c r="BH1116" s="68"/>
      <c r="BI1116" s="68"/>
      <c r="BJ1116" s="68"/>
      <c r="BK1116" s="68"/>
      <c r="BL1116" s="68"/>
      <c r="BM1116" s="68"/>
      <c r="BN1116" s="68"/>
      <c r="BO1116" s="62">
        <v>1</v>
      </c>
    </row>
    <row r="1117" spans="1:67" ht="176" hidden="1" x14ac:dyDescent="0.2">
      <c r="A1117" s="74" t="s">
        <v>1381</v>
      </c>
      <c r="B1117" s="67"/>
      <c r="C1117" s="495" t="s">
        <v>1694</v>
      </c>
      <c r="D1117" s="66" t="s">
        <v>1675</v>
      </c>
      <c r="E1117" s="61" t="s">
        <v>302</v>
      </c>
      <c r="F1117" s="62">
        <v>1</v>
      </c>
      <c r="G1117" s="62">
        <v>1</v>
      </c>
      <c r="H1117" s="62">
        <v>1</v>
      </c>
      <c r="I1117" s="68"/>
      <c r="J1117" s="69" t="s">
        <v>1677</v>
      </c>
      <c r="K1117" s="76"/>
      <c r="L1117" s="69" t="s">
        <v>1384</v>
      </c>
      <c r="M1117" s="72"/>
      <c r="N1117" s="57">
        <f t="shared" si="315"/>
        <v>2014</v>
      </c>
      <c r="O1117" s="72">
        <v>41852</v>
      </c>
      <c r="P1117" s="73" t="s">
        <v>75</v>
      </c>
      <c r="Q1117" s="72">
        <v>42370</v>
      </c>
      <c r="R1117" s="73" t="s">
        <v>75</v>
      </c>
      <c r="S1117" s="73" t="s">
        <v>75</v>
      </c>
      <c r="T1117" s="73" t="s">
        <v>75</v>
      </c>
      <c r="U1117" s="73" t="s">
        <v>75</v>
      </c>
      <c r="V1117" s="62">
        <v>1</v>
      </c>
      <c r="W1117" s="19">
        <f t="shared" ref="W1117:W1141" si="321">IF(OR(AND(Q1117&lt;&gt;"NA",Q1117&lt;&gt;""),AND(S1117&lt;&gt;"NA",S1117&lt;&gt;""),AND(T1117&lt;&gt;"NA",T1117&lt;&gt;"")),1,0)</f>
        <v>1</v>
      </c>
      <c r="X1117" s="19">
        <f t="shared" ref="X1117:X1141" si="322">IF(OR(AND(S1117&lt;&gt;"NA",S1117&lt;&gt;""),Y1117=1),1,0)</f>
        <v>0</v>
      </c>
      <c r="Y1117" s="19">
        <f t="shared" ref="Y1117:Y1141" si="323">IF(AND(T1117&lt;&gt;"NA",T1117&lt;&gt;""),1,0)</f>
        <v>0</v>
      </c>
      <c r="Z1117" s="62">
        <v>-1</v>
      </c>
      <c r="AA1117" s="62">
        <v>-2</v>
      </c>
      <c r="AB1117" s="68"/>
      <c r="AC1117" s="68"/>
      <c r="AD1117" s="68"/>
      <c r="AE1117" s="68"/>
      <c r="AF1117" s="68"/>
      <c r="AG1117" s="62">
        <v>-1</v>
      </c>
      <c r="AH1117" s="62">
        <v>1</v>
      </c>
      <c r="AI1117" s="62">
        <v>0</v>
      </c>
      <c r="AJ1117" s="61" t="s">
        <v>134</v>
      </c>
      <c r="AK1117" s="61" t="s">
        <v>77</v>
      </c>
      <c r="AL1117" s="69" t="s">
        <v>1385</v>
      </c>
      <c r="AM1117" s="62">
        <v>4</v>
      </c>
      <c r="AN1117" s="62">
        <v>-1</v>
      </c>
      <c r="AO1117" s="62">
        <v>-2</v>
      </c>
      <c r="AP1117" s="62">
        <v>-2</v>
      </c>
      <c r="AQ1117" s="62">
        <v>1</v>
      </c>
      <c r="AR1117" s="62">
        <v>-2</v>
      </c>
      <c r="AS1117" s="62">
        <v>-2</v>
      </c>
      <c r="AT1117" s="62">
        <v>0</v>
      </c>
      <c r="AU1117" s="78">
        <v>0</v>
      </c>
      <c r="AV1117" s="62">
        <v>0</v>
      </c>
      <c r="AW1117" s="62">
        <v>0</v>
      </c>
      <c r="AX1117" s="62">
        <v>0</v>
      </c>
      <c r="AY1117" s="62">
        <v>0</v>
      </c>
      <c r="AZ1117" s="62">
        <v>1</v>
      </c>
      <c r="BA1117" s="62">
        <v>-1</v>
      </c>
      <c r="BB1117" s="62">
        <v>-1</v>
      </c>
      <c r="BC1117" s="62">
        <v>-1</v>
      </c>
      <c r="BD1117" s="68"/>
      <c r="BE1117" s="68"/>
      <c r="BF1117" s="68"/>
      <c r="BG1117" s="68"/>
      <c r="BH1117" s="68"/>
      <c r="BI1117" s="68"/>
      <c r="BJ1117" s="68"/>
      <c r="BK1117" s="68"/>
      <c r="BL1117" s="68"/>
      <c r="BM1117" s="68"/>
      <c r="BN1117" s="68"/>
      <c r="BO1117" s="62">
        <v>1</v>
      </c>
    </row>
    <row r="1118" spans="1:67" ht="176" hidden="1" x14ac:dyDescent="0.2">
      <c r="A1118" s="74" t="s">
        <v>1381</v>
      </c>
      <c r="B1118" s="67"/>
      <c r="C1118" s="495" t="s">
        <v>1695</v>
      </c>
      <c r="D1118" s="66" t="s">
        <v>1675</v>
      </c>
      <c r="E1118" s="61" t="s">
        <v>302</v>
      </c>
      <c r="F1118" s="62">
        <v>1</v>
      </c>
      <c r="G1118" s="62">
        <v>1</v>
      </c>
      <c r="H1118" s="62">
        <v>1</v>
      </c>
      <c r="I1118" s="68"/>
      <c r="J1118" s="69" t="s">
        <v>1677</v>
      </c>
      <c r="K1118" s="76"/>
      <c r="L1118" s="69" t="s">
        <v>1384</v>
      </c>
      <c r="M1118" s="72"/>
      <c r="N1118" s="57">
        <f t="shared" si="315"/>
        <v>2014</v>
      </c>
      <c r="O1118" s="72">
        <v>41852</v>
      </c>
      <c r="P1118" s="73" t="s">
        <v>75</v>
      </c>
      <c r="Q1118" s="72">
        <v>42370</v>
      </c>
      <c r="R1118" s="73" t="s">
        <v>75</v>
      </c>
      <c r="S1118" s="73" t="s">
        <v>75</v>
      </c>
      <c r="T1118" s="73" t="s">
        <v>75</v>
      </c>
      <c r="U1118" s="73" t="s">
        <v>75</v>
      </c>
      <c r="V1118" s="62">
        <v>1</v>
      </c>
      <c r="W1118" s="19">
        <f t="shared" si="321"/>
        <v>1</v>
      </c>
      <c r="X1118" s="19">
        <f t="shared" si="322"/>
        <v>0</v>
      </c>
      <c r="Y1118" s="19">
        <f t="shared" si="323"/>
        <v>0</v>
      </c>
      <c r="Z1118" s="62">
        <v>-1</v>
      </c>
      <c r="AA1118" s="62">
        <v>-2</v>
      </c>
      <c r="AB1118" s="68"/>
      <c r="AC1118" s="68"/>
      <c r="AD1118" s="68"/>
      <c r="AE1118" s="68"/>
      <c r="AF1118" s="68"/>
      <c r="AG1118" s="62">
        <v>-1</v>
      </c>
      <c r="AH1118" s="62">
        <v>1</v>
      </c>
      <c r="AI1118" s="62">
        <v>0</v>
      </c>
      <c r="AJ1118" s="61" t="s">
        <v>134</v>
      </c>
      <c r="AK1118" s="61" t="s">
        <v>77</v>
      </c>
      <c r="AL1118" s="69" t="s">
        <v>1385</v>
      </c>
      <c r="AM1118" s="62">
        <v>4</v>
      </c>
      <c r="AN1118" s="62">
        <v>-1</v>
      </c>
      <c r="AO1118" s="62">
        <v>-2</v>
      </c>
      <c r="AP1118" s="62">
        <v>-2</v>
      </c>
      <c r="AQ1118" s="62">
        <v>1</v>
      </c>
      <c r="AR1118" s="62">
        <v>-2</v>
      </c>
      <c r="AS1118" s="62">
        <v>-2</v>
      </c>
      <c r="AT1118" s="62">
        <v>0</v>
      </c>
      <c r="AU1118" s="78">
        <v>0</v>
      </c>
      <c r="AV1118" s="62">
        <v>0</v>
      </c>
      <c r="AW1118" s="62">
        <v>0</v>
      </c>
      <c r="AX1118" s="62">
        <v>0</v>
      </c>
      <c r="AY1118" s="62">
        <v>0</v>
      </c>
      <c r="AZ1118" s="62">
        <v>1</v>
      </c>
      <c r="BA1118" s="62">
        <v>-1</v>
      </c>
      <c r="BB1118" s="62">
        <v>-1</v>
      </c>
      <c r="BC1118" s="62">
        <v>-1</v>
      </c>
      <c r="BD1118" s="68"/>
      <c r="BE1118" s="68"/>
      <c r="BF1118" s="68"/>
      <c r="BG1118" s="68"/>
      <c r="BH1118" s="68"/>
      <c r="BI1118" s="68"/>
      <c r="BJ1118" s="68"/>
      <c r="BK1118" s="68"/>
      <c r="BL1118" s="68"/>
      <c r="BM1118" s="68"/>
      <c r="BN1118" s="68"/>
      <c r="BO1118" s="62">
        <v>1</v>
      </c>
    </row>
    <row r="1119" spans="1:67" ht="176" hidden="1" x14ac:dyDescent="0.2">
      <c r="A1119" s="74" t="s">
        <v>1381</v>
      </c>
      <c r="B1119" s="67"/>
      <c r="C1119" s="495" t="s">
        <v>1678</v>
      </c>
      <c r="D1119" s="66" t="s">
        <v>1675</v>
      </c>
      <c r="E1119" s="61" t="s">
        <v>302</v>
      </c>
      <c r="F1119" s="62">
        <v>1</v>
      </c>
      <c r="G1119" s="62">
        <v>1</v>
      </c>
      <c r="H1119" s="62">
        <v>1</v>
      </c>
      <c r="I1119" s="68"/>
      <c r="J1119" s="69" t="s">
        <v>1677</v>
      </c>
      <c r="K1119" s="76"/>
      <c r="L1119" s="376" t="s">
        <v>3256</v>
      </c>
      <c r="M1119" s="72"/>
      <c r="N1119" s="57">
        <f t="shared" si="315"/>
        <v>2014</v>
      </c>
      <c r="O1119" s="72">
        <v>41852</v>
      </c>
      <c r="P1119" s="73" t="s">
        <v>75</v>
      </c>
      <c r="Q1119" s="72">
        <v>41640</v>
      </c>
      <c r="R1119" s="73" t="s">
        <v>75</v>
      </c>
      <c r="S1119" s="73" t="s">
        <v>75</v>
      </c>
      <c r="T1119" s="73" t="s">
        <v>75</v>
      </c>
      <c r="U1119" s="73" t="s">
        <v>75</v>
      </c>
      <c r="V1119" s="62">
        <v>1</v>
      </c>
      <c r="W1119" s="19">
        <f t="shared" si="321"/>
        <v>1</v>
      </c>
      <c r="X1119" s="19">
        <f t="shared" si="322"/>
        <v>0</v>
      </c>
      <c r="Y1119" s="19">
        <f t="shared" si="323"/>
        <v>0</v>
      </c>
      <c r="Z1119" s="62">
        <v>-1</v>
      </c>
      <c r="AA1119" s="62">
        <v>-2</v>
      </c>
      <c r="AB1119" s="68"/>
      <c r="AC1119" s="68"/>
      <c r="AD1119" s="68"/>
      <c r="AE1119" s="68"/>
      <c r="AF1119" s="68"/>
      <c r="AG1119" s="62">
        <v>-1</v>
      </c>
      <c r="AH1119" s="62">
        <v>1</v>
      </c>
      <c r="AI1119" s="62">
        <v>0</v>
      </c>
      <c r="AJ1119" s="61" t="s">
        <v>134</v>
      </c>
      <c r="AK1119" s="61" t="s">
        <v>77</v>
      </c>
      <c r="AL1119" s="69" t="s">
        <v>1385</v>
      </c>
      <c r="AM1119" s="62">
        <v>4</v>
      </c>
      <c r="AN1119" s="62">
        <v>-1</v>
      </c>
      <c r="AO1119" s="62">
        <v>-2</v>
      </c>
      <c r="AP1119" s="62">
        <v>-2</v>
      </c>
      <c r="AQ1119" s="62">
        <v>1</v>
      </c>
      <c r="AR1119" s="62">
        <v>-2</v>
      </c>
      <c r="AS1119" s="62">
        <v>-2</v>
      </c>
      <c r="AT1119" s="62">
        <v>0</v>
      </c>
      <c r="AU1119" s="78">
        <v>0</v>
      </c>
      <c r="AV1119" s="62">
        <v>0</v>
      </c>
      <c r="AW1119" s="62">
        <v>0</v>
      </c>
      <c r="AX1119" s="62">
        <v>0</v>
      </c>
      <c r="AY1119" s="62">
        <v>0</v>
      </c>
      <c r="AZ1119" s="62">
        <v>1</v>
      </c>
      <c r="BA1119" s="62">
        <v>-1</v>
      </c>
      <c r="BB1119" s="62">
        <v>-1</v>
      </c>
      <c r="BC1119" s="62">
        <v>-1</v>
      </c>
      <c r="BD1119" s="68"/>
      <c r="BE1119" s="68"/>
      <c r="BF1119" s="68"/>
      <c r="BG1119" s="68"/>
      <c r="BH1119" s="68"/>
      <c r="BI1119" s="68"/>
      <c r="BJ1119" s="68"/>
      <c r="BK1119" s="68"/>
      <c r="BL1119" s="68"/>
      <c r="BM1119" s="68"/>
      <c r="BN1119" s="68"/>
      <c r="BO1119" s="62">
        <v>1</v>
      </c>
    </row>
    <row r="1120" spans="1:67" ht="176" hidden="1" x14ac:dyDescent="0.2">
      <c r="A1120" s="74" t="s">
        <v>1381</v>
      </c>
      <c r="B1120" s="67"/>
      <c r="C1120" s="495" t="s">
        <v>1696</v>
      </c>
      <c r="D1120" s="66" t="s">
        <v>1675</v>
      </c>
      <c r="E1120" s="61" t="s">
        <v>302</v>
      </c>
      <c r="F1120" s="62">
        <v>1</v>
      </c>
      <c r="G1120" s="62">
        <v>1</v>
      </c>
      <c r="H1120" s="62">
        <v>1</v>
      </c>
      <c r="I1120" s="68"/>
      <c r="J1120" s="69" t="s">
        <v>1677</v>
      </c>
      <c r="K1120" s="76"/>
      <c r="L1120" s="69" t="s">
        <v>1384</v>
      </c>
      <c r="M1120" s="72"/>
      <c r="N1120" s="57">
        <f t="shared" si="315"/>
        <v>2014</v>
      </c>
      <c r="O1120" s="72">
        <v>41852</v>
      </c>
      <c r="P1120" s="73" t="s">
        <v>75</v>
      </c>
      <c r="Q1120" s="72">
        <v>42370</v>
      </c>
      <c r="R1120" s="73" t="s">
        <v>75</v>
      </c>
      <c r="S1120" s="73" t="s">
        <v>75</v>
      </c>
      <c r="T1120" s="73" t="s">
        <v>75</v>
      </c>
      <c r="U1120" s="73" t="s">
        <v>75</v>
      </c>
      <c r="V1120" s="62">
        <v>1</v>
      </c>
      <c r="W1120" s="19">
        <f t="shared" si="321"/>
        <v>1</v>
      </c>
      <c r="X1120" s="19">
        <f t="shared" si="322"/>
        <v>0</v>
      </c>
      <c r="Y1120" s="19">
        <f t="shared" si="323"/>
        <v>0</v>
      </c>
      <c r="Z1120" s="62">
        <v>-1</v>
      </c>
      <c r="AA1120" s="62">
        <v>-2</v>
      </c>
      <c r="AB1120" s="68"/>
      <c r="AC1120" s="68"/>
      <c r="AD1120" s="68"/>
      <c r="AE1120" s="68"/>
      <c r="AF1120" s="68"/>
      <c r="AG1120" s="62">
        <v>-1</v>
      </c>
      <c r="AH1120" s="62">
        <v>1</v>
      </c>
      <c r="AI1120" s="62">
        <v>0</v>
      </c>
      <c r="AJ1120" s="61" t="s">
        <v>134</v>
      </c>
      <c r="AK1120" s="61" t="s">
        <v>77</v>
      </c>
      <c r="AL1120" s="69" t="s">
        <v>1385</v>
      </c>
      <c r="AM1120" s="62">
        <v>4</v>
      </c>
      <c r="AN1120" s="62">
        <v>-1</v>
      </c>
      <c r="AO1120" s="62">
        <v>-2</v>
      </c>
      <c r="AP1120" s="62">
        <v>-2</v>
      </c>
      <c r="AQ1120" s="62">
        <v>1</v>
      </c>
      <c r="AR1120" s="62">
        <v>-2</v>
      </c>
      <c r="AS1120" s="62">
        <v>-2</v>
      </c>
      <c r="AT1120" s="62">
        <v>0</v>
      </c>
      <c r="AU1120" s="78">
        <v>0</v>
      </c>
      <c r="AV1120" s="62">
        <v>0</v>
      </c>
      <c r="AW1120" s="62">
        <v>0</v>
      </c>
      <c r="AX1120" s="62">
        <v>0</v>
      </c>
      <c r="AY1120" s="62">
        <v>0</v>
      </c>
      <c r="AZ1120" s="62">
        <v>1</v>
      </c>
      <c r="BA1120" s="62">
        <v>-1</v>
      </c>
      <c r="BB1120" s="62">
        <v>-1</v>
      </c>
      <c r="BC1120" s="62">
        <v>-1</v>
      </c>
      <c r="BD1120" s="68"/>
      <c r="BE1120" s="68"/>
      <c r="BF1120" s="68"/>
      <c r="BG1120" s="68"/>
      <c r="BH1120" s="68"/>
      <c r="BI1120" s="68"/>
      <c r="BJ1120" s="68"/>
      <c r="BK1120" s="68"/>
      <c r="BL1120" s="68"/>
      <c r="BM1120" s="68"/>
      <c r="BN1120" s="68"/>
      <c r="BO1120" s="62">
        <v>1</v>
      </c>
    </row>
    <row r="1121" spans="1:67" ht="176" hidden="1" x14ac:dyDescent="0.2">
      <c r="A1121" s="74" t="s">
        <v>1381</v>
      </c>
      <c r="B1121" s="67"/>
      <c r="C1121" s="495" t="s">
        <v>1697</v>
      </c>
      <c r="D1121" s="66" t="s">
        <v>1675</v>
      </c>
      <c r="E1121" s="61" t="s">
        <v>302</v>
      </c>
      <c r="F1121" s="62">
        <v>1</v>
      </c>
      <c r="G1121" s="62">
        <v>1</v>
      </c>
      <c r="H1121" s="62">
        <v>1</v>
      </c>
      <c r="I1121" s="68"/>
      <c r="J1121" s="69" t="s">
        <v>1677</v>
      </c>
      <c r="K1121" s="76"/>
      <c r="L1121" s="69" t="s">
        <v>1384</v>
      </c>
      <c r="M1121" s="72"/>
      <c r="N1121" s="57">
        <f t="shared" si="315"/>
        <v>2014</v>
      </c>
      <c r="O1121" s="72">
        <v>41852</v>
      </c>
      <c r="P1121" s="73" t="s">
        <v>75</v>
      </c>
      <c r="Q1121" s="72">
        <v>42370</v>
      </c>
      <c r="R1121" s="73" t="s">
        <v>75</v>
      </c>
      <c r="S1121" s="73" t="s">
        <v>75</v>
      </c>
      <c r="T1121" s="73" t="s">
        <v>75</v>
      </c>
      <c r="U1121" s="73" t="s">
        <v>75</v>
      </c>
      <c r="V1121" s="62">
        <v>1</v>
      </c>
      <c r="W1121" s="19">
        <f t="shared" si="321"/>
        <v>1</v>
      </c>
      <c r="X1121" s="19">
        <f t="shared" si="322"/>
        <v>0</v>
      </c>
      <c r="Y1121" s="19">
        <f t="shared" si="323"/>
        <v>0</v>
      </c>
      <c r="Z1121" s="62">
        <v>-1</v>
      </c>
      <c r="AA1121" s="62">
        <v>-2</v>
      </c>
      <c r="AB1121" s="68"/>
      <c r="AC1121" s="68"/>
      <c r="AD1121" s="68"/>
      <c r="AE1121" s="68"/>
      <c r="AF1121" s="68"/>
      <c r="AG1121" s="62">
        <v>-1</v>
      </c>
      <c r="AH1121" s="62">
        <v>1</v>
      </c>
      <c r="AI1121" s="62">
        <v>0</v>
      </c>
      <c r="AJ1121" s="61" t="s">
        <v>134</v>
      </c>
      <c r="AK1121" s="61" t="s">
        <v>77</v>
      </c>
      <c r="AL1121" s="69" t="s">
        <v>1385</v>
      </c>
      <c r="AM1121" s="62">
        <v>4</v>
      </c>
      <c r="AN1121" s="62">
        <v>-1</v>
      </c>
      <c r="AO1121" s="62">
        <v>-2</v>
      </c>
      <c r="AP1121" s="62">
        <v>-2</v>
      </c>
      <c r="AQ1121" s="62">
        <v>1</v>
      </c>
      <c r="AR1121" s="62">
        <v>-2</v>
      </c>
      <c r="AS1121" s="62">
        <v>-2</v>
      </c>
      <c r="AT1121" s="62">
        <v>0</v>
      </c>
      <c r="AU1121" s="78">
        <v>0</v>
      </c>
      <c r="AV1121" s="62">
        <v>0</v>
      </c>
      <c r="AW1121" s="62">
        <v>0</v>
      </c>
      <c r="AX1121" s="62">
        <v>0</v>
      </c>
      <c r="AY1121" s="62">
        <v>0</v>
      </c>
      <c r="AZ1121" s="62">
        <v>1</v>
      </c>
      <c r="BA1121" s="62">
        <v>-1</v>
      </c>
      <c r="BB1121" s="62">
        <v>-1</v>
      </c>
      <c r="BC1121" s="62">
        <v>-1</v>
      </c>
      <c r="BD1121" s="68"/>
      <c r="BE1121" s="68"/>
      <c r="BF1121" s="68"/>
      <c r="BG1121" s="68"/>
      <c r="BH1121" s="68"/>
      <c r="BI1121" s="68"/>
      <c r="BJ1121" s="68"/>
      <c r="BK1121" s="68"/>
      <c r="BL1121" s="68"/>
      <c r="BM1121" s="68"/>
      <c r="BN1121" s="68"/>
      <c r="BO1121" s="62">
        <v>1</v>
      </c>
    </row>
    <row r="1122" spans="1:67" ht="176" hidden="1" x14ac:dyDescent="0.2">
      <c r="A1122" s="74" t="s">
        <v>1381</v>
      </c>
      <c r="B1122" s="67"/>
      <c r="C1122" s="495" t="s">
        <v>1698</v>
      </c>
      <c r="D1122" s="66" t="s">
        <v>1675</v>
      </c>
      <c r="E1122" s="61" t="s">
        <v>302</v>
      </c>
      <c r="F1122" s="62">
        <v>1</v>
      </c>
      <c r="G1122" s="62">
        <v>1</v>
      </c>
      <c r="H1122" s="62">
        <v>1</v>
      </c>
      <c r="I1122" s="68"/>
      <c r="J1122" s="69" t="s">
        <v>1677</v>
      </c>
      <c r="K1122" s="76"/>
      <c r="L1122" s="69" t="s">
        <v>1384</v>
      </c>
      <c r="M1122" s="72"/>
      <c r="N1122" s="57">
        <f t="shared" si="315"/>
        <v>2014</v>
      </c>
      <c r="O1122" s="72">
        <v>41852</v>
      </c>
      <c r="P1122" s="73" t="s">
        <v>75</v>
      </c>
      <c r="Q1122" s="72">
        <v>42370</v>
      </c>
      <c r="R1122" s="73" t="s">
        <v>75</v>
      </c>
      <c r="S1122" s="73" t="s">
        <v>75</v>
      </c>
      <c r="T1122" s="73" t="s">
        <v>75</v>
      </c>
      <c r="U1122" s="73" t="s">
        <v>75</v>
      </c>
      <c r="V1122" s="62">
        <v>1</v>
      </c>
      <c r="W1122" s="19">
        <f t="shared" si="321"/>
        <v>1</v>
      </c>
      <c r="X1122" s="19">
        <f t="shared" si="322"/>
        <v>0</v>
      </c>
      <c r="Y1122" s="19">
        <f t="shared" si="323"/>
        <v>0</v>
      </c>
      <c r="Z1122" s="62">
        <v>-1</v>
      </c>
      <c r="AA1122" s="62">
        <v>-2</v>
      </c>
      <c r="AB1122" s="68"/>
      <c r="AC1122" s="68"/>
      <c r="AD1122" s="68"/>
      <c r="AE1122" s="68"/>
      <c r="AF1122" s="68"/>
      <c r="AG1122" s="62">
        <v>-1</v>
      </c>
      <c r="AH1122" s="62">
        <v>1</v>
      </c>
      <c r="AI1122" s="62">
        <v>0</v>
      </c>
      <c r="AJ1122" s="61" t="s">
        <v>134</v>
      </c>
      <c r="AK1122" s="61" t="s">
        <v>77</v>
      </c>
      <c r="AL1122" s="69" t="s">
        <v>1385</v>
      </c>
      <c r="AM1122" s="62">
        <v>4</v>
      </c>
      <c r="AN1122" s="62">
        <v>-1</v>
      </c>
      <c r="AO1122" s="62">
        <v>-2</v>
      </c>
      <c r="AP1122" s="62">
        <v>-2</v>
      </c>
      <c r="AQ1122" s="62">
        <v>1</v>
      </c>
      <c r="AR1122" s="62">
        <v>-2</v>
      </c>
      <c r="AS1122" s="62">
        <v>-2</v>
      </c>
      <c r="AT1122" s="62">
        <v>0</v>
      </c>
      <c r="AU1122" s="78">
        <v>0</v>
      </c>
      <c r="AV1122" s="62">
        <v>0</v>
      </c>
      <c r="AW1122" s="62">
        <v>0</v>
      </c>
      <c r="AX1122" s="62">
        <v>0</v>
      </c>
      <c r="AY1122" s="62">
        <v>0</v>
      </c>
      <c r="AZ1122" s="62">
        <v>1</v>
      </c>
      <c r="BA1122" s="62">
        <v>-1</v>
      </c>
      <c r="BB1122" s="62">
        <v>-1</v>
      </c>
      <c r="BC1122" s="62">
        <v>-1</v>
      </c>
      <c r="BD1122" s="68"/>
      <c r="BE1122" s="68"/>
      <c r="BF1122" s="68"/>
      <c r="BG1122" s="68"/>
      <c r="BH1122" s="68"/>
      <c r="BI1122" s="68"/>
      <c r="BJ1122" s="68"/>
      <c r="BK1122" s="68"/>
      <c r="BL1122" s="68"/>
      <c r="BM1122" s="68"/>
      <c r="BN1122" s="68"/>
      <c r="BO1122" s="62">
        <v>1</v>
      </c>
    </row>
    <row r="1123" spans="1:67" ht="176" hidden="1" x14ac:dyDescent="0.2">
      <c r="A1123" s="74" t="s">
        <v>1381</v>
      </c>
      <c r="B1123" s="67"/>
      <c r="C1123" s="495" t="s">
        <v>1699</v>
      </c>
      <c r="D1123" s="66" t="s">
        <v>1675</v>
      </c>
      <c r="E1123" s="61" t="s">
        <v>302</v>
      </c>
      <c r="F1123" s="62">
        <v>1</v>
      </c>
      <c r="G1123" s="62">
        <v>1</v>
      </c>
      <c r="H1123" s="62">
        <v>1</v>
      </c>
      <c r="I1123" s="68"/>
      <c r="J1123" s="69" t="s">
        <v>1677</v>
      </c>
      <c r="K1123" s="76"/>
      <c r="L1123" s="69" t="s">
        <v>1384</v>
      </c>
      <c r="M1123" s="72"/>
      <c r="N1123" s="57">
        <f t="shared" si="315"/>
        <v>2014</v>
      </c>
      <c r="O1123" s="72">
        <v>41852</v>
      </c>
      <c r="P1123" s="73" t="s">
        <v>75</v>
      </c>
      <c r="Q1123" s="72">
        <v>42370</v>
      </c>
      <c r="R1123" s="73" t="s">
        <v>75</v>
      </c>
      <c r="S1123" s="73" t="s">
        <v>75</v>
      </c>
      <c r="T1123" s="73" t="s">
        <v>75</v>
      </c>
      <c r="U1123" s="73" t="s">
        <v>75</v>
      </c>
      <c r="V1123" s="62">
        <v>1</v>
      </c>
      <c r="W1123" s="19">
        <f t="shared" si="321"/>
        <v>1</v>
      </c>
      <c r="X1123" s="19">
        <f t="shared" si="322"/>
        <v>0</v>
      </c>
      <c r="Y1123" s="19">
        <f t="shared" si="323"/>
        <v>0</v>
      </c>
      <c r="Z1123" s="62">
        <v>-1</v>
      </c>
      <c r="AA1123" s="62">
        <v>-2</v>
      </c>
      <c r="AB1123" s="68"/>
      <c r="AC1123" s="68"/>
      <c r="AD1123" s="68"/>
      <c r="AE1123" s="68"/>
      <c r="AF1123" s="68"/>
      <c r="AG1123" s="62">
        <v>-1</v>
      </c>
      <c r="AH1123" s="62">
        <v>1</v>
      </c>
      <c r="AI1123" s="62">
        <v>0</v>
      </c>
      <c r="AJ1123" s="61" t="s">
        <v>134</v>
      </c>
      <c r="AK1123" s="61" t="s">
        <v>77</v>
      </c>
      <c r="AL1123" s="69" t="s">
        <v>1385</v>
      </c>
      <c r="AM1123" s="62">
        <v>4</v>
      </c>
      <c r="AN1123" s="62">
        <v>-1</v>
      </c>
      <c r="AO1123" s="62">
        <v>-2</v>
      </c>
      <c r="AP1123" s="62">
        <v>-2</v>
      </c>
      <c r="AQ1123" s="62">
        <v>1</v>
      </c>
      <c r="AR1123" s="62">
        <v>-2</v>
      </c>
      <c r="AS1123" s="62">
        <v>-2</v>
      </c>
      <c r="AT1123" s="62">
        <v>0</v>
      </c>
      <c r="AU1123" s="78">
        <v>0</v>
      </c>
      <c r="AV1123" s="62">
        <v>0</v>
      </c>
      <c r="AW1123" s="62">
        <v>0</v>
      </c>
      <c r="AX1123" s="62">
        <v>0</v>
      </c>
      <c r="AY1123" s="62">
        <v>0</v>
      </c>
      <c r="AZ1123" s="62">
        <v>1</v>
      </c>
      <c r="BA1123" s="62">
        <v>-1</v>
      </c>
      <c r="BB1123" s="62">
        <v>-1</v>
      </c>
      <c r="BC1123" s="62">
        <v>-1</v>
      </c>
      <c r="BD1123" s="68"/>
      <c r="BE1123" s="68"/>
      <c r="BF1123" s="68"/>
      <c r="BG1123" s="68"/>
      <c r="BH1123" s="68"/>
      <c r="BI1123" s="68"/>
      <c r="BJ1123" s="68"/>
      <c r="BK1123" s="68"/>
      <c r="BL1123" s="68"/>
      <c r="BM1123" s="68"/>
      <c r="BN1123" s="68"/>
      <c r="BO1123" s="62">
        <v>1</v>
      </c>
    </row>
    <row r="1124" spans="1:67" ht="176" hidden="1" x14ac:dyDescent="0.2">
      <c r="A1124" s="74" t="s">
        <v>1381</v>
      </c>
      <c r="B1124" s="67"/>
      <c r="C1124" s="495" t="s">
        <v>1700</v>
      </c>
      <c r="D1124" s="66" t="s">
        <v>1675</v>
      </c>
      <c r="E1124" s="61" t="s">
        <v>302</v>
      </c>
      <c r="F1124" s="62">
        <v>1</v>
      </c>
      <c r="G1124" s="62">
        <v>1</v>
      </c>
      <c r="H1124" s="62">
        <v>1</v>
      </c>
      <c r="I1124" s="68"/>
      <c r="J1124" s="69" t="s">
        <v>1677</v>
      </c>
      <c r="K1124" s="76"/>
      <c r="L1124" s="69" t="s">
        <v>1384</v>
      </c>
      <c r="M1124" s="72"/>
      <c r="N1124" s="57">
        <f t="shared" si="315"/>
        <v>2014</v>
      </c>
      <c r="O1124" s="72">
        <v>41852</v>
      </c>
      <c r="P1124" s="73" t="s">
        <v>75</v>
      </c>
      <c r="Q1124" s="72">
        <v>42370</v>
      </c>
      <c r="R1124" s="73" t="s">
        <v>75</v>
      </c>
      <c r="S1124" s="73" t="s">
        <v>75</v>
      </c>
      <c r="T1124" s="73" t="s">
        <v>75</v>
      </c>
      <c r="U1124" s="73" t="s">
        <v>75</v>
      </c>
      <c r="V1124" s="62">
        <v>1</v>
      </c>
      <c r="W1124" s="19">
        <f t="shared" si="321"/>
        <v>1</v>
      </c>
      <c r="X1124" s="19">
        <f t="shared" si="322"/>
        <v>0</v>
      </c>
      <c r="Y1124" s="19">
        <f t="shared" si="323"/>
        <v>0</v>
      </c>
      <c r="Z1124" s="62">
        <v>-1</v>
      </c>
      <c r="AA1124" s="62">
        <v>-2</v>
      </c>
      <c r="AB1124" s="68"/>
      <c r="AC1124" s="68"/>
      <c r="AD1124" s="68"/>
      <c r="AE1124" s="68"/>
      <c r="AF1124" s="68"/>
      <c r="AG1124" s="62">
        <v>-1</v>
      </c>
      <c r="AH1124" s="62">
        <v>1</v>
      </c>
      <c r="AI1124" s="62">
        <v>0</v>
      </c>
      <c r="AJ1124" s="61" t="s">
        <v>134</v>
      </c>
      <c r="AK1124" s="61" t="s">
        <v>77</v>
      </c>
      <c r="AL1124" s="69" t="s">
        <v>1385</v>
      </c>
      <c r="AM1124" s="62">
        <v>4</v>
      </c>
      <c r="AN1124" s="62">
        <v>-1</v>
      </c>
      <c r="AO1124" s="62">
        <v>-2</v>
      </c>
      <c r="AP1124" s="62">
        <v>-2</v>
      </c>
      <c r="AQ1124" s="62">
        <v>1</v>
      </c>
      <c r="AR1124" s="62">
        <v>-2</v>
      </c>
      <c r="AS1124" s="62">
        <v>-2</v>
      </c>
      <c r="AT1124" s="62">
        <v>0</v>
      </c>
      <c r="AU1124" s="78">
        <v>0</v>
      </c>
      <c r="AV1124" s="62">
        <v>0</v>
      </c>
      <c r="AW1124" s="62">
        <v>0</v>
      </c>
      <c r="AX1124" s="62">
        <v>0</v>
      </c>
      <c r="AY1124" s="62">
        <v>0</v>
      </c>
      <c r="AZ1124" s="62">
        <v>1</v>
      </c>
      <c r="BA1124" s="62">
        <v>-1</v>
      </c>
      <c r="BB1124" s="62">
        <v>-1</v>
      </c>
      <c r="BC1124" s="62">
        <v>-1</v>
      </c>
      <c r="BD1124" s="68"/>
      <c r="BE1124" s="68"/>
      <c r="BF1124" s="68"/>
      <c r="BG1124" s="68"/>
      <c r="BH1124" s="68"/>
      <c r="BI1124" s="68"/>
      <c r="BJ1124" s="68"/>
      <c r="BK1124" s="68"/>
      <c r="BL1124" s="68"/>
      <c r="BM1124" s="68"/>
      <c r="BN1124" s="68"/>
      <c r="BO1124" s="62">
        <v>1</v>
      </c>
    </row>
    <row r="1125" spans="1:67" ht="176" hidden="1" x14ac:dyDescent="0.2">
      <c r="A1125" s="74" t="s">
        <v>1381</v>
      </c>
      <c r="B1125" s="67"/>
      <c r="C1125" s="495" t="s">
        <v>1701</v>
      </c>
      <c r="D1125" s="66" t="s">
        <v>1675</v>
      </c>
      <c r="E1125" s="61" t="s">
        <v>302</v>
      </c>
      <c r="F1125" s="62">
        <v>1</v>
      </c>
      <c r="G1125" s="62">
        <v>1</v>
      </c>
      <c r="H1125" s="62">
        <v>1</v>
      </c>
      <c r="I1125" s="68"/>
      <c r="J1125" s="69" t="s">
        <v>1677</v>
      </c>
      <c r="K1125" s="76"/>
      <c r="L1125" s="69" t="s">
        <v>1384</v>
      </c>
      <c r="M1125" s="72"/>
      <c r="N1125" s="57">
        <f t="shared" si="315"/>
        <v>2014</v>
      </c>
      <c r="O1125" s="72">
        <v>41852</v>
      </c>
      <c r="P1125" s="73" t="s">
        <v>75</v>
      </c>
      <c r="Q1125" s="72">
        <v>42370</v>
      </c>
      <c r="R1125" s="73" t="s">
        <v>75</v>
      </c>
      <c r="S1125" s="73" t="s">
        <v>75</v>
      </c>
      <c r="T1125" s="73" t="s">
        <v>75</v>
      </c>
      <c r="U1125" s="73" t="s">
        <v>75</v>
      </c>
      <c r="V1125" s="62">
        <v>1</v>
      </c>
      <c r="W1125" s="19">
        <f t="shared" si="321"/>
        <v>1</v>
      </c>
      <c r="X1125" s="19">
        <f t="shared" si="322"/>
        <v>0</v>
      </c>
      <c r="Y1125" s="19">
        <f t="shared" si="323"/>
        <v>0</v>
      </c>
      <c r="Z1125" s="62">
        <v>-1</v>
      </c>
      <c r="AA1125" s="62">
        <v>-2</v>
      </c>
      <c r="AB1125" s="68"/>
      <c r="AC1125" s="68"/>
      <c r="AD1125" s="68"/>
      <c r="AE1125" s="68"/>
      <c r="AF1125" s="68"/>
      <c r="AG1125" s="62">
        <v>-1</v>
      </c>
      <c r="AH1125" s="62">
        <v>1</v>
      </c>
      <c r="AI1125" s="62">
        <v>0</v>
      </c>
      <c r="AJ1125" s="61" t="s">
        <v>134</v>
      </c>
      <c r="AK1125" s="61" t="s">
        <v>77</v>
      </c>
      <c r="AL1125" s="69" t="s">
        <v>1385</v>
      </c>
      <c r="AM1125" s="62">
        <v>4</v>
      </c>
      <c r="AN1125" s="62">
        <v>-1</v>
      </c>
      <c r="AO1125" s="62">
        <v>-2</v>
      </c>
      <c r="AP1125" s="62">
        <v>-2</v>
      </c>
      <c r="AQ1125" s="62">
        <v>1</v>
      </c>
      <c r="AR1125" s="62">
        <v>-2</v>
      </c>
      <c r="AS1125" s="62">
        <v>-2</v>
      </c>
      <c r="AT1125" s="62">
        <v>0</v>
      </c>
      <c r="AU1125" s="78">
        <v>0</v>
      </c>
      <c r="AV1125" s="62">
        <v>0</v>
      </c>
      <c r="AW1125" s="62">
        <v>0</v>
      </c>
      <c r="AX1125" s="62">
        <v>0</v>
      </c>
      <c r="AY1125" s="62">
        <v>0</v>
      </c>
      <c r="AZ1125" s="62">
        <v>1</v>
      </c>
      <c r="BA1125" s="62">
        <v>-1</v>
      </c>
      <c r="BB1125" s="62">
        <v>-1</v>
      </c>
      <c r="BC1125" s="62">
        <v>-1</v>
      </c>
      <c r="BD1125" s="68"/>
      <c r="BE1125" s="68"/>
      <c r="BF1125" s="68"/>
      <c r="BG1125" s="68"/>
      <c r="BH1125" s="68"/>
      <c r="BI1125" s="68"/>
      <c r="BJ1125" s="68"/>
      <c r="BK1125" s="68"/>
      <c r="BL1125" s="68"/>
      <c r="BM1125" s="68"/>
      <c r="BN1125" s="68"/>
      <c r="BO1125" s="62">
        <v>1</v>
      </c>
    </row>
    <row r="1126" spans="1:67" ht="176" hidden="1" x14ac:dyDescent="0.2">
      <c r="A1126" s="74" t="s">
        <v>1381</v>
      </c>
      <c r="B1126" s="67"/>
      <c r="C1126" s="495" t="s">
        <v>1702</v>
      </c>
      <c r="D1126" s="66" t="s">
        <v>1675</v>
      </c>
      <c r="E1126" s="61" t="s">
        <v>302</v>
      </c>
      <c r="F1126" s="62">
        <v>1</v>
      </c>
      <c r="G1126" s="62">
        <v>1</v>
      </c>
      <c r="H1126" s="62">
        <v>1</v>
      </c>
      <c r="I1126" s="68"/>
      <c r="J1126" s="69" t="s">
        <v>1677</v>
      </c>
      <c r="K1126" s="76"/>
      <c r="L1126" s="69" t="s">
        <v>1384</v>
      </c>
      <c r="M1126" s="72"/>
      <c r="N1126" s="57">
        <f t="shared" si="315"/>
        <v>2014</v>
      </c>
      <c r="O1126" s="72">
        <v>41852</v>
      </c>
      <c r="P1126" s="73" t="s">
        <v>75</v>
      </c>
      <c r="Q1126" s="72">
        <v>42370</v>
      </c>
      <c r="R1126" s="73" t="s">
        <v>75</v>
      </c>
      <c r="S1126" s="73" t="s">
        <v>75</v>
      </c>
      <c r="T1126" s="73" t="s">
        <v>75</v>
      </c>
      <c r="U1126" s="73" t="s">
        <v>75</v>
      </c>
      <c r="V1126" s="62">
        <v>1</v>
      </c>
      <c r="W1126" s="19">
        <f t="shared" si="321"/>
        <v>1</v>
      </c>
      <c r="X1126" s="19">
        <f t="shared" si="322"/>
        <v>0</v>
      </c>
      <c r="Y1126" s="19">
        <f t="shared" si="323"/>
        <v>0</v>
      </c>
      <c r="Z1126" s="62">
        <v>-1</v>
      </c>
      <c r="AA1126" s="62">
        <v>-2</v>
      </c>
      <c r="AB1126" s="68"/>
      <c r="AC1126" s="68"/>
      <c r="AD1126" s="68"/>
      <c r="AE1126" s="68"/>
      <c r="AF1126" s="68"/>
      <c r="AG1126" s="62">
        <v>-1</v>
      </c>
      <c r="AH1126" s="62">
        <v>1</v>
      </c>
      <c r="AI1126" s="62">
        <v>0</v>
      </c>
      <c r="AJ1126" s="61" t="s">
        <v>134</v>
      </c>
      <c r="AK1126" s="61" t="s">
        <v>77</v>
      </c>
      <c r="AL1126" s="69" t="s">
        <v>1385</v>
      </c>
      <c r="AM1126" s="62">
        <v>4</v>
      </c>
      <c r="AN1126" s="62">
        <v>-1</v>
      </c>
      <c r="AO1126" s="62">
        <v>-2</v>
      </c>
      <c r="AP1126" s="62">
        <v>-2</v>
      </c>
      <c r="AQ1126" s="62">
        <v>1</v>
      </c>
      <c r="AR1126" s="62">
        <v>-2</v>
      </c>
      <c r="AS1126" s="62">
        <v>-2</v>
      </c>
      <c r="AT1126" s="62">
        <v>0</v>
      </c>
      <c r="AU1126" s="78">
        <v>0</v>
      </c>
      <c r="AV1126" s="62">
        <v>0</v>
      </c>
      <c r="AW1126" s="62">
        <v>0</v>
      </c>
      <c r="AX1126" s="62">
        <v>0</v>
      </c>
      <c r="AY1126" s="62">
        <v>0</v>
      </c>
      <c r="AZ1126" s="62">
        <v>1</v>
      </c>
      <c r="BA1126" s="62">
        <v>-1</v>
      </c>
      <c r="BB1126" s="62">
        <v>-1</v>
      </c>
      <c r="BC1126" s="62">
        <v>-1</v>
      </c>
      <c r="BD1126" s="68"/>
      <c r="BE1126" s="68"/>
      <c r="BF1126" s="68"/>
      <c r="BG1126" s="68"/>
      <c r="BH1126" s="68"/>
      <c r="BI1126" s="68"/>
      <c r="BJ1126" s="68"/>
      <c r="BK1126" s="68"/>
      <c r="BL1126" s="68"/>
      <c r="BM1126" s="68"/>
      <c r="BN1126" s="68"/>
      <c r="BO1126" s="62">
        <v>1</v>
      </c>
    </row>
    <row r="1127" spans="1:67" ht="176" hidden="1" x14ac:dyDescent="0.2">
      <c r="A1127" s="74" t="s">
        <v>1381</v>
      </c>
      <c r="B1127" s="67"/>
      <c r="C1127" s="495" t="s">
        <v>1703</v>
      </c>
      <c r="D1127" s="66" t="s">
        <v>1675</v>
      </c>
      <c r="E1127" s="61" t="s">
        <v>302</v>
      </c>
      <c r="F1127" s="62">
        <v>1</v>
      </c>
      <c r="G1127" s="62">
        <v>1</v>
      </c>
      <c r="H1127" s="62">
        <v>1</v>
      </c>
      <c r="I1127" s="68"/>
      <c r="J1127" s="69" t="s">
        <v>1677</v>
      </c>
      <c r="K1127" s="76"/>
      <c r="L1127" s="69" t="s">
        <v>1384</v>
      </c>
      <c r="M1127" s="72"/>
      <c r="N1127" s="57">
        <f t="shared" si="315"/>
        <v>2014</v>
      </c>
      <c r="O1127" s="72">
        <v>41852</v>
      </c>
      <c r="P1127" s="73" t="s">
        <v>75</v>
      </c>
      <c r="Q1127" s="72">
        <v>42370</v>
      </c>
      <c r="R1127" s="73" t="s">
        <v>75</v>
      </c>
      <c r="S1127" s="73" t="s">
        <v>75</v>
      </c>
      <c r="T1127" s="73" t="s">
        <v>75</v>
      </c>
      <c r="U1127" s="73" t="s">
        <v>75</v>
      </c>
      <c r="V1127" s="62">
        <v>1</v>
      </c>
      <c r="W1127" s="19">
        <f t="shared" si="321"/>
        <v>1</v>
      </c>
      <c r="X1127" s="19">
        <f t="shared" si="322"/>
        <v>0</v>
      </c>
      <c r="Y1127" s="19">
        <f t="shared" si="323"/>
        <v>0</v>
      </c>
      <c r="Z1127" s="62">
        <v>-1</v>
      </c>
      <c r="AA1127" s="62">
        <v>-2</v>
      </c>
      <c r="AB1127" s="68"/>
      <c r="AC1127" s="68"/>
      <c r="AD1127" s="68"/>
      <c r="AE1127" s="68"/>
      <c r="AF1127" s="68"/>
      <c r="AG1127" s="62">
        <v>-1</v>
      </c>
      <c r="AH1127" s="62">
        <v>1</v>
      </c>
      <c r="AI1127" s="62">
        <v>0</v>
      </c>
      <c r="AJ1127" s="61" t="s">
        <v>134</v>
      </c>
      <c r="AK1127" s="61" t="s">
        <v>77</v>
      </c>
      <c r="AL1127" s="69" t="s">
        <v>1385</v>
      </c>
      <c r="AM1127" s="62">
        <v>4</v>
      </c>
      <c r="AN1127" s="62">
        <v>-1</v>
      </c>
      <c r="AO1127" s="62">
        <v>-2</v>
      </c>
      <c r="AP1127" s="62">
        <v>-2</v>
      </c>
      <c r="AQ1127" s="62">
        <v>1</v>
      </c>
      <c r="AR1127" s="62">
        <v>-2</v>
      </c>
      <c r="AS1127" s="62">
        <v>-2</v>
      </c>
      <c r="AT1127" s="62">
        <v>0</v>
      </c>
      <c r="AU1127" s="78">
        <v>0</v>
      </c>
      <c r="AV1127" s="62">
        <v>0</v>
      </c>
      <c r="AW1127" s="62">
        <v>0</v>
      </c>
      <c r="AX1127" s="62">
        <v>0</v>
      </c>
      <c r="AY1127" s="62">
        <v>0</v>
      </c>
      <c r="AZ1127" s="62">
        <v>1</v>
      </c>
      <c r="BA1127" s="62">
        <v>-1</v>
      </c>
      <c r="BB1127" s="62">
        <v>-1</v>
      </c>
      <c r="BC1127" s="62">
        <v>-1</v>
      </c>
      <c r="BD1127" s="68"/>
      <c r="BE1127" s="68"/>
      <c r="BF1127" s="68"/>
      <c r="BG1127" s="68"/>
      <c r="BH1127" s="68"/>
      <c r="BI1127" s="68"/>
      <c r="BJ1127" s="68"/>
      <c r="BK1127" s="68"/>
      <c r="BL1127" s="68"/>
      <c r="BM1127" s="68"/>
      <c r="BN1127" s="68"/>
      <c r="BO1127" s="62">
        <v>1</v>
      </c>
    </row>
    <row r="1128" spans="1:67" ht="176" hidden="1" x14ac:dyDescent="0.2">
      <c r="A1128" s="74" t="s">
        <v>1381</v>
      </c>
      <c r="B1128" s="67"/>
      <c r="C1128" s="495" t="s">
        <v>1704</v>
      </c>
      <c r="D1128" s="66" t="s">
        <v>1675</v>
      </c>
      <c r="E1128" s="61" t="s">
        <v>302</v>
      </c>
      <c r="F1128" s="62">
        <v>1</v>
      </c>
      <c r="G1128" s="62">
        <v>1</v>
      </c>
      <c r="H1128" s="62">
        <v>1</v>
      </c>
      <c r="I1128" s="68"/>
      <c r="J1128" s="69" t="s">
        <v>1677</v>
      </c>
      <c r="K1128" s="76"/>
      <c r="L1128" s="69" t="s">
        <v>1384</v>
      </c>
      <c r="M1128" s="72"/>
      <c r="N1128" s="57">
        <f t="shared" si="315"/>
        <v>2014</v>
      </c>
      <c r="O1128" s="72">
        <v>41852</v>
      </c>
      <c r="P1128" s="73" t="s">
        <v>75</v>
      </c>
      <c r="Q1128" s="73" t="s">
        <v>75</v>
      </c>
      <c r="R1128" s="73" t="s">
        <v>75</v>
      </c>
      <c r="S1128" s="73" t="s">
        <v>75</v>
      </c>
      <c r="T1128" s="73" t="s">
        <v>75</v>
      </c>
      <c r="U1128" s="73" t="s">
        <v>75</v>
      </c>
      <c r="V1128" s="62">
        <v>1</v>
      </c>
      <c r="W1128" s="19">
        <f t="shared" si="321"/>
        <v>0</v>
      </c>
      <c r="X1128" s="19">
        <f t="shared" si="322"/>
        <v>0</v>
      </c>
      <c r="Y1128" s="19">
        <f t="shared" si="323"/>
        <v>0</v>
      </c>
      <c r="Z1128" s="62">
        <v>-1</v>
      </c>
      <c r="AA1128" s="62">
        <v>-2</v>
      </c>
      <c r="AB1128" s="68"/>
      <c r="AC1128" s="68"/>
      <c r="AD1128" s="68"/>
      <c r="AE1128" s="68"/>
      <c r="AF1128" s="68"/>
      <c r="AG1128" s="62">
        <v>-1</v>
      </c>
      <c r="AH1128" s="62">
        <v>1</v>
      </c>
      <c r="AI1128" s="62">
        <v>0</v>
      </c>
      <c r="AJ1128" s="61" t="s">
        <v>134</v>
      </c>
      <c r="AK1128" s="61" t="s">
        <v>77</v>
      </c>
      <c r="AL1128" s="69" t="s">
        <v>1385</v>
      </c>
      <c r="AM1128" s="62">
        <v>4</v>
      </c>
      <c r="AN1128" s="62">
        <v>-1</v>
      </c>
      <c r="AO1128" s="62">
        <v>-2</v>
      </c>
      <c r="AP1128" s="62">
        <v>-2</v>
      </c>
      <c r="AQ1128" s="62">
        <v>1</v>
      </c>
      <c r="AR1128" s="62">
        <v>-2</v>
      </c>
      <c r="AS1128" s="62">
        <v>-2</v>
      </c>
      <c r="AT1128" s="62">
        <v>0</v>
      </c>
      <c r="AU1128" s="78">
        <v>0</v>
      </c>
      <c r="AV1128" s="62">
        <v>0</v>
      </c>
      <c r="AW1128" s="62">
        <v>0</v>
      </c>
      <c r="AX1128" s="62">
        <v>0</v>
      </c>
      <c r="AY1128" s="62">
        <v>0</v>
      </c>
      <c r="AZ1128" s="62">
        <v>1</v>
      </c>
      <c r="BA1128" s="62">
        <v>-1</v>
      </c>
      <c r="BB1128" s="62">
        <v>-1</v>
      </c>
      <c r="BC1128" s="62">
        <v>-1</v>
      </c>
      <c r="BD1128" s="68"/>
      <c r="BE1128" s="68"/>
      <c r="BF1128" s="68"/>
      <c r="BG1128" s="68"/>
      <c r="BH1128" s="68"/>
      <c r="BI1128" s="68"/>
      <c r="BJ1128" s="68"/>
      <c r="BK1128" s="68"/>
      <c r="BL1128" s="68"/>
      <c r="BM1128" s="68"/>
      <c r="BN1128" s="68"/>
      <c r="BO1128" s="62">
        <v>1</v>
      </c>
    </row>
    <row r="1129" spans="1:67" ht="176" hidden="1" x14ac:dyDescent="0.2">
      <c r="A1129" s="74" t="s">
        <v>1381</v>
      </c>
      <c r="B1129" s="67"/>
      <c r="C1129" s="495" t="s">
        <v>1679</v>
      </c>
      <c r="D1129" s="66" t="s">
        <v>1675</v>
      </c>
      <c r="E1129" s="61" t="s">
        <v>302</v>
      </c>
      <c r="F1129" s="62">
        <v>1</v>
      </c>
      <c r="G1129" s="62">
        <v>1</v>
      </c>
      <c r="H1129" s="62">
        <v>1</v>
      </c>
      <c r="I1129" s="68"/>
      <c r="J1129" s="69" t="s">
        <v>1677</v>
      </c>
      <c r="K1129" s="76"/>
      <c r="L1129" s="69" t="s">
        <v>1384</v>
      </c>
      <c r="M1129" s="72"/>
      <c r="N1129" s="57">
        <f t="shared" si="315"/>
        <v>2014</v>
      </c>
      <c r="O1129" s="72">
        <v>41852</v>
      </c>
      <c r="P1129" s="73" t="s">
        <v>75</v>
      </c>
      <c r="Q1129" s="72">
        <v>42005</v>
      </c>
      <c r="R1129" s="73" t="s">
        <v>75</v>
      </c>
      <c r="S1129" s="73" t="s">
        <v>75</v>
      </c>
      <c r="T1129" s="73" t="s">
        <v>75</v>
      </c>
      <c r="U1129" s="73" t="s">
        <v>75</v>
      </c>
      <c r="V1129" s="62">
        <v>1</v>
      </c>
      <c r="W1129" s="19">
        <f t="shared" si="321"/>
        <v>1</v>
      </c>
      <c r="X1129" s="19">
        <f t="shared" si="322"/>
        <v>0</v>
      </c>
      <c r="Y1129" s="19">
        <f t="shared" si="323"/>
        <v>0</v>
      </c>
      <c r="Z1129" s="62">
        <v>-1</v>
      </c>
      <c r="AA1129" s="62">
        <v>-2</v>
      </c>
      <c r="AB1129" s="68"/>
      <c r="AC1129" s="68"/>
      <c r="AD1129" s="68"/>
      <c r="AE1129" s="68"/>
      <c r="AF1129" s="68"/>
      <c r="AG1129" s="62">
        <v>-1</v>
      </c>
      <c r="AH1129" s="62">
        <v>1</v>
      </c>
      <c r="AI1129" s="62">
        <v>0</v>
      </c>
      <c r="AJ1129" s="61" t="s">
        <v>134</v>
      </c>
      <c r="AK1129" s="61" t="s">
        <v>77</v>
      </c>
      <c r="AL1129" s="69" t="s">
        <v>1385</v>
      </c>
      <c r="AM1129" s="62">
        <v>4</v>
      </c>
      <c r="AN1129" s="62">
        <v>-1</v>
      </c>
      <c r="AO1129" s="62">
        <v>-2</v>
      </c>
      <c r="AP1129" s="62">
        <v>-2</v>
      </c>
      <c r="AQ1129" s="62">
        <v>1</v>
      </c>
      <c r="AR1129" s="62">
        <v>-2</v>
      </c>
      <c r="AS1129" s="62">
        <v>-2</v>
      </c>
      <c r="AT1129" s="62">
        <v>0</v>
      </c>
      <c r="AU1129" s="78">
        <v>0</v>
      </c>
      <c r="AV1129" s="62">
        <v>0</v>
      </c>
      <c r="AW1129" s="62">
        <v>0</v>
      </c>
      <c r="AX1129" s="62">
        <v>0</v>
      </c>
      <c r="AY1129" s="62">
        <v>0</v>
      </c>
      <c r="AZ1129" s="62">
        <v>1</v>
      </c>
      <c r="BA1129" s="62">
        <v>-1</v>
      </c>
      <c r="BB1129" s="62">
        <v>-1</v>
      </c>
      <c r="BC1129" s="62">
        <v>-1</v>
      </c>
      <c r="BD1129" s="68"/>
      <c r="BE1129" s="68"/>
      <c r="BF1129" s="68"/>
      <c r="BG1129" s="68"/>
      <c r="BH1129" s="68"/>
      <c r="BI1129" s="68"/>
      <c r="BJ1129" s="68"/>
      <c r="BK1129" s="68"/>
      <c r="BL1129" s="68"/>
      <c r="BM1129" s="68"/>
      <c r="BN1129" s="68"/>
      <c r="BO1129" s="62">
        <v>1</v>
      </c>
    </row>
    <row r="1130" spans="1:67" ht="176" hidden="1" x14ac:dyDescent="0.2">
      <c r="A1130" s="74" t="s">
        <v>1381</v>
      </c>
      <c r="B1130" s="67"/>
      <c r="C1130" s="495" t="s">
        <v>1680</v>
      </c>
      <c r="D1130" s="66" t="s">
        <v>1675</v>
      </c>
      <c r="E1130" s="61" t="s">
        <v>302</v>
      </c>
      <c r="F1130" s="62">
        <v>1</v>
      </c>
      <c r="G1130" s="62">
        <v>1</v>
      </c>
      <c r="H1130" s="62">
        <v>1</v>
      </c>
      <c r="I1130" s="68"/>
      <c r="J1130" s="69" t="s">
        <v>1677</v>
      </c>
      <c r="K1130" s="76"/>
      <c r="L1130" s="69" t="s">
        <v>1384</v>
      </c>
      <c r="M1130" s="72"/>
      <c r="N1130" s="57">
        <f t="shared" si="315"/>
        <v>2014</v>
      </c>
      <c r="O1130" s="72">
        <v>41852</v>
      </c>
      <c r="P1130" s="73" t="s">
        <v>75</v>
      </c>
      <c r="Q1130" s="72">
        <v>42005</v>
      </c>
      <c r="R1130" s="73" t="s">
        <v>75</v>
      </c>
      <c r="S1130" s="73" t="s">
        <v>75</v>
      </c>
      <c r="T1130" s="73" t="s">
        <v>75</v>
      </c>
      <c r="U1130" s="73" t="s">
        <v>75</v>
      </c>
      <c r="V1130" s="62">
        <v>1</v>
      </c>
      <c r="W1130" s="19">
        <f t="shared" si="321"/>
        <v>1</v>
      </c>
      <c r="X1130" s="19">
        <f t="shared" si="322"/>
        <v>0</v>
      </c>
      <c r="Y1130" s="19">
        <f t="shared" si="323"/>
        <v>0</v>
      </c>
      <c r="Z1130" s="62">
        <v>-1</v>
      </c>
      <c r="AA1130" s="62">
        <v>-2</v>
      </c>
      <c r="AB1130" s="68"/>
      <c r="AC1130" s="68"/>
      <c r="AD1130" s="68"/>
      <c r="AE1130" s="68"/>
      <c r="AF1130" s="68"/>
      <c r="AG1130" s="62">
        <v>-1</v>
      </c>
      <c r="AH1130" s="62">
        <v>1</v>
      </c>
      <c r="AI1130" s="62">
        <v>0</v>
      </c>
      <c r="AJ1130" s="61" t="s">
        <v>134</v>
      </c>
      <c r="AK1130" s="61" t="s">
        <v>77</v>
      </c>
      <c r="AL1130" s="69" t="s">
        <v>1385</v>
      </c>
      <c r="AM1130" s="62">
        <v>4</v>
      </c>
      <c r="AN1130" s="62">
        <v>-1</v>
      </c>
      <c r="AO1130" s="62">
        <v>-2</v>
      </c>
      <c r="AP1130" s="62">
        <v>-2</v>
      </c>
      <c r="AQ1130" s="62">
        <v>1</v>
      </c>
      <c r="AR1130" s="62">
        <v>-2</v>
      </c>
      <c r="AS1130" s="62">
        <v>-2</v>
      </c>
      <c r="AT1130" s="62">
        <v>0</v>
      </c>
      <c r="AU1130" s="78">
        <v>0</v>
      </c>
      <c r="AV1130" s="62">
        <v>0</v>
      </c>
      <c r="AW1130" s="62">
        <v>0</v>
      </c>
      <c r="AX1130" s="62">
        <v>0</v>
      </c>
      <c r="AY1130" s="62">
        <v>0</v>
      </c>
      <c r="AZ1130" s="62">
        <v>1</v>
      </c>
      <c r="BA1130" s="62">
        <v>-1</v>
      </c>
      <c r="BB1130" s="62">
        <v>-1</v>
      </c>
      <c r="BC1130" s="62">
        <v>-1</v>
      </c>
      <c r="BD1130" s="68"/>
      <c r="BE1130" s="68"/>
      <c r="BF1130" s="68"/>
      <c r="BG1130" s="68"/>
      <c r="BH1130" s="68"/>
      <c r="BI1130" s="68"/>
      <c r="BJ1130" s="68"/>
      <c r="BK1130" s="68"/>
      <c r="BL1130" s="68"/>
      <c r="BM1130" s="68"/>
      <c r="BN1130" s="68"/>
      <c r="BO1130" s="62">
        <v>1</v>
      </c>
    </row>
    <row r="1131" spans="1:67" ht="176" hidden="1" x14ac:dyDescent="0.2">
      <c r="A1131" s="74" t="s">
        <v>1381</v>
      </c>
      <c r="B1131" s="67"/>
      <c r="C1131" s="495" t="s">
        <v>1681</v>
      </c>
      <c r="D1131" s="66" t="s">
        <v>1675</v>
      </c>
      <c r="E1131" s="61" t="s">
        <v>302</v>
      </c>
      <c r="F1131" s="62">
        <v>1</v>
      </c>
      <c r="G1131" s="62">
        <v>1</v>
      </c>
      <c r="H1131" s="62">
        <v>1</v>
      </c>
      <c r="I1131" s="68"/>
      <c r="J1131" s="69" t="s">
        <v>1677</v>
      </c>
      <c r="K1131" s="76"/>
      <c r="L1131" s="69" t="s">
        <v>1384</v>
      </c>
      <c r="M1131" s="72"/>
      <c r="N1131" s="57">
        <f t="shared" ref="N1131:N1194" si="324">YEAR(IF(AND(O1131&lt;&gt;"NA",O1131&lt;&gt;""),O1131,IF(AND(P1131&lt;&gt;"NA",P1131&lt;&gt;""),P1131,IF(AND(Q1131&lt;&gt;"NA",Q1131&lt;&gt;""),Q1131,IF(AND(R1131&lt;&gt;"NA",R1131&lt;&gt;""),R1131,S1131)))))</f>
        <v>2014</v>
      </c>
      <c r="O1131" s="72">
        <v>41852</v>
      </c>
      <c r="P1131" s="73" t="s">
        <v>75</v>
      </c>
      <c r="Q1131" s="72">
        <v>42005</v>
      </c>
      <c r="R1131" s="73" t="s">
        <v>75</v>
      </c>
      <c r="S1131" s="73" t="s">
        <v>75</v>
      </c>
      <c r="T1131" s="73" t="s">
        <v>75</v>
      </c>
      <c r="U1131" s="73" t="s">
        <v>75</v>
      </c>
      <c r="V1131" s="62">
        <v>1</v>
      </c>
      <c r="W1131" s="19">
        <f t="shared" si="321"/>
        <v>1</v>
      </c>
      <c r="X1131" s="19">
        <f t="shared" si="322"/>
        <v>0</v>
      </c>
      <c r="Y1131" s="19">
        <f t="shared" si="323"/>
        <v>0</v>
      </c>
      <c r="Z1131" s="62">
        <v>-1</v>
      </c>
      <c r="AA1131" s="62">
        <v>-2</v>
      </c>
      <c r="AB1131" s="68"/>
      <c r="AC1131" s="68"/>
      <c r="AD1131" s="68"/>
      <c r="AE1131" s="68"/>
      <c r="AF1131" s="68"/>
      <c r="AG1131" s="62">
        <v>-1</v>
      </c>
      <c r="AH1131" s="62">
        <v>1</v>
      </c>
      <c r="AI1131" s="62">
        <v>0</v>
      </c>
      <c r="AJ1131" s="61" t="s">
        <v>134</v>
      </c>
      <c r="AK1131" s="61" t="s">
        <v>77</v>
      </c>
      <c r="AL1131" s="69" t="s">
        <v>1385</v>
      </c>
      <c r="AM1131" s="62">
        <v>4</v>
      </c>
      <c r="AN1131" s="62">
        <v>-1</v>
      </c>
      <c r="AO1131" s="62">
        <v>-2</v>
      </c>
      <c r="AP1131" s="62">
        <v>-2</v>
      </c>
      <c r="AQ1131" s="62">
        <v>1</v>
      </c>
      <c r="AR1131" s="62">
        <v>-2</v>
      </c>
      <c r="AS1131" s="62">
        <v>-2</v>
      </c>
      <c r="AT1131" s="62">
        <v>0</v>
      </c>
      <c r="AU1131" s="78">
        <v>0</v>
      </c>
      <c r="AV1131" s="62">
        <v>0</v>
      </c>
      <c r="AW1131" s="62">
        <v>0</v>
      </c>
      <c r="AX1131" s="62">
        <v>0</v>
      </c>
      <c r="AY1131" s="62">
        <v>0</v>
      </c>
      <c r="AZ1131" s="62">
        <v>1</v>
      </c>
      <c r="BA1131" s="62">
        <v>-1</v>
      </c>
      <c r="BB1131" s="62">
        <v>-1</v>
      </c>
      <c r="BC1131" s="62">
        <v>-1</v>
      </c>
      <c r="BD1131" s="68"/>
      <c r="BE1131" s="68"/>
      <c r="BF1131" s="68"/>
      <c r="BG1131" s="68"/>
      <c r="BH1131" s="68"/>
      <c r="BI1131" s="68"/>
      <c r="BJ1131" s="68"/>
      <c r="BK1131" s="68"/>
      <c r="BL1131" s="68"/>
      <c r="BM1131" s="68"/>
      <c r="BN1131" s="68"/>
      <c r="BO1131" s="62">
        <v>1</v>
      </c>
    </row>
    <row r="1132" spans="1:67" ht="176" hidden="1" x14ac:dyDescent="0.2">
      <c r="A1132" s="74" t="s">
        <v>1381</v>
      </c>
      <c r="B1132" s="67"/>
      <c r="C1132" s="495" t="s">
        <v>1682</v>
      </c>
      <c r="D1132" s="66" t="s">
        <v>1675</v>
      </c>
      <c r="E1132" s="61" t="s">
        <v>302</v>
      </c>
      <c r="F1132" s="62">
        <v>1</v>
      </c>
      <c r="G1132" s="62">
        <v>1</v>
      </c>
      <c r="H1132" s="62">
        <v>1</v>
      </c>
      <c r="I1132" s="68"/>
      <c r="J1132" s="69" t="s">
        <v>1677</v>
      </c>
      <c r="K1132" s="76"/>
      <c r="L1132" s="69" t="s">
        <v>1384</v>
      </c>
      <c r="M1132" s="72"/>
      <c r="N1132" s="57">
        <f t="shared" si="324"/>
        <v>2014</v>
      </c>
      <c r="O1132" s="72">
        <v>41852</v>
      </c>
      <c r="P1132" s="73" t="s">
        <v>75</v>
      </c>
      <c r="Q1132" s="72">
        <v>42005</v>
      </c>
      <c r="R1132" s="73" t="s">
        <v>75</v>
      </c>
      <c r="S1132" s="73" t="s">
        <v>75</v>
      </c>
      <c r="T1132" s="73" t="s">
        <v>75</v>
      </c>
      <c r="U1132" s="73" t="s">
        <v>75</v>
      </c>
      <c r="V1132" s="62">
        <v>1</v>
      </c>
      <c r="W1132" s="19">
        <f t="shared" si="321"/>
        <v>1</v>
      </c>
      <c r="X1132" s="19">
        <f t="shared" si="322"/>
        <v>0</v>
      </c>
      <c r="Y1132" s="19">
        <f t="shared" si="323"/>
        <v>0</v>
      </c>
      <c r="Z1132" s="62">
        <v>-1</v>
      </c>
      <c r="AA1132" s="62">
        <v>-2</v>
      </c>
      <c r="AB1132" s="68"/>
      <c r="AC1132" s="68"/>
      <c r="AD1132" s="68"/>
      <c r="AE1132" s="68"/>
      <c r="AF1132" s="68"/>
      <c r="AG1132" s="62">
        <v>-1</v>
      </c>
      <c r="AH1132" s="62">
        <v>1</v>
      </c>
      <c r="AI1132" s="62">
        <v>0</v>
      </c>
      <c r="AJ1132" s="61" t="s">
        <v>134</v>
      </c>
      <c r="AK1132" s="61" t="s">
        <v>77</v>
      </c>
      <c r="AL1132" s="69" t="s">
        <v>1385</v>
      </c>
      <c r="AM1132" s="62">
        <v>4</v>
      </c>
      <c r="AN1132" s="62">
        <v>-1</v>
      </c>
      <c r="AO1132" s="62">
        <v>-2</v>
      </c>
      <c r="AP1132" s="62">
        <v>-2</v>
      </c>
      <c r="AQ1132" s="62">
        <v>1</v>
      </c>
      <c r="AR1132" s="62">
        <v>-2</v>
      </c>
      <c r="AS1132" s="62">
        <v>-2</v>
      </c>
      <c r="AT1132" s="62">
        <v>0</v>
      </c>
      <c r="AU1132" s="78">
        <v>0</v>
      </c>
      <c r="AV1132" s="62">
        <v>0</v>
      </c>
      <c r="AW1132" s="62">
        <v>0</v>
      </c>
      <c r="AX1132" s="62">
        <v>0</v>
      </c>
      <c r="AY1132" s="62">
        <v>0</v>
      </c>
      <c r="AZ1132" s="62">
        <v>1</v>
      </c>
      <c r="BA1132" s="62">
        <v>-1</v>
      </c>
      <c r="BB1132" s="62">
        <v>-1</v>
      </c>
      <c r="BC1132" s="62">
        <v>-1</v>
      </c>
      <c r="BD1132" s="68"/>
      <c r="BE1132" s="68"/>
      <c r="BF1132" s="68"/>
      <c r="BG1132" s="68"/>
      <c r="BH1132" s="68"/>
      <c r="BI1132" s="68"/>
      <c r="BJ1132" s="68"/>
      <c r="BK1132" s="68"/>
      <c r="BL1132" s="68"/>
      <c r="BM1132" s="68"/>
      <c r="BN1132" s="68"/>
      <c r="BO1132" s="62">
        <v>1</v>
      </c>
    </row>
    <row r="1133" spans="1:67" ht="176" hidden="1" x14ac:dyDescent="0.2">
      <c r="A1133" s="74" t="s">
        <v>1381</v>
      </c>
      <c r="B1133" s="67"/>
      <c r="C1133" s="495" t="s">
        <v>1683</v>
      </c>
      <c r="D1133" s="66" t="s">
        <v>1675</v>
      </c>
      <c r="E1133" s="61" t="s">
        <v>302</v>
      </c>
      <c r="F1133" s="62">
        <v>1</v>
      </c>
      <c r="G1133" s="62">
        <v>1</v>
      </c>
      <c r="H1133" s="62">
        <v>1</v>
      </c>
      <c r="I1133" s="68"/>
      <c r="J1133" s="69" t="s">
        <v>1677</v>
      </c>
      <c r="K1133" s="76"/>
      <c r="L1133" s="69" t="s">
        <v>1384</v>
      </c>
      <c r="M1133" s="72"/>
      <c r="N1133" s="57">
        <f t="shared" si="324"/>
        <v>2014</v>
      </c>
      <c r="O1133" s="72">
        <v>41852</v>
      </c>
      <c r="P1133" s="73" t="s">
        <v>75</v>
      </c>
      <c r="Q1133" s="72">
        <v>42005</v>
      </c>
      <c r="R1133" s="73" t="s">
        <v>75</v>
      </c>
      <c r="S1133" s="73" t="s">
        <v>75</v>
      </c>
      <c r="T1133" s="73" t="s">
        <v>75</v>
      </c>
      <c r="U1133" s="73" t="s">
        <v>75</v>
      </c>
      <c r="V1133" s="62">
        <v>1</v>
      </c>
      <c r="W1133" s="19">
        <f t="shared" si="321"/>
        <v>1</v>
      </c>
      <c r="X1133" s="19">
        <f t="shared" si="322"/>
        <v>0</v>
      </c>
      <c r="Y1133" s="19">
        <f t="shared" si="323"/>
        <v>0</v>
      </c>
      <c r="Z1133" s="62">
        <v>-1</v>
      </c>
      <c r="AA1133" s="62">
        <v>-2</v>
      </c>
      <c r="AB1133" s="68"/>
      <c r="AC1133" s="68"/>
      <c r="AD1133" s="68"/>
      <c r="AE1133" s="68"/>
      <c r="AF1133" s="68"/>
      <c r="AG1133" s="62">
        <v>-1</v>
      </c>
      <c r="AH1133" s="62">
        <v>1</v>
      </c>
      <c r="AI1133" s="62">
        <v>0</v>
      </c>
      <c r="AJ1133" s="61" t="s">
        <v>134</v>
      </c>
      <c r="AK1133" s="61" t="s">
        <v>77</v>
      </c>
      <c r="AL1133" s="69" t="s">
        <v>1385</v>
      </c>
      <c r="AM1133" s="62">
        <v>4</v>
      </c>
      <c r="AN1133" s="62">
        <v>-1</v>
      </c>
      <c r="AO1133" s="62">
        <v>-2</v>
      </c>
      <c r="AP1133" s="62">
        <v>-2</v>
      </c>
      <c r="AQ1133" s="62">
        <v>1</v>
      </c>
      <c r="AR1133" s="62">
        <v>-2</v>
      </c>
      <c r="AS1133" s="62">
        <v>-2</v>
      </c>
      <c r="AT1133" s="62">
        <v>0</v>
      </c>
      <c r="AU1133" s="78">
        <v>0</v>
      </c>
      <c r="AV1133" s="62">
        <v>0</v>
      </c>
      <c r="AW1133" s="62">
        <v>0</v>
      </c>
      <c r="AX1133" s="62">
        <v>0</v>
      </c>
      <c r="AY1133" s="62">
        <v>0</v>
      </c>
      <c r="AZ1133" s="62">
        <v>1</v>
      </c>
      <c r="BA1133" s="62">
        <v>-1</v>
      </c>
      <c r="BB1133" s="62">
        <v>-1</v>
      </c>
      <c r="BC1133" s="62">
        <v>-1</v>
      </c>
      <c r="BD1133" s="68"/>
      <c r="BE1133" s="68"/>
      <c r="BF1133" s="68"/>
      <c r="BG1133" s="68"/>
      <c r="BH1133" s="68"/>
      <c r="BI1133" s="68"/>
      <c r="BJ1133" s="68"/>
      <c r="BK1133" s="68"/>
      <c r="BL1133" s="68"/>
      <c r="BM1133" s="68"/>
      <c r="BN1133" s="68"/>
      <c r="BO1133" s="62">
        <v>1</v>
      </c>
    </row>
    <row r="1134" spans="1:67" ht="176" hidden="1" x14ac:dyDescent="0.2">
      <c r="A1134" s="74" t="s">
        <v>1381</v>
      </c>
      <c r="B1134" s="67"/>
      <c r="C1134" s="495" t="s">
        <v>1684</v>
      </c>
      <c r="D1134" s="66" t="s">
        <v>1675</v>
      </c>
      <c r="E1134" s="61" t="s">
        <v>302</v>
      </c>
      <c r="F1134" s="62">
        <v>1</v>
      </c>
      <c r="G1134" s="62">
        <v>1</v>
      </c>
      <c r="H1134" s="62">
        <v>1</v>
      </c>
      <c r="I1134" s="68"/>
      <c r="J1134" s="69" t="s">
        <v>1677</v>
      </c>
      <c r="K1134" s="76"/>
      <c r="L1134" s="69" t="s">
        <v>1384</v>
      </c>
      <c r="M1134" s="72"/>
      <c r="N1134" s="57">
        <f t="shared" si="324"/>
        <v>2014</v>
      </c>
      <c r="O1134" s="72">
        <v>41852</v>
      </c>
      <c r="P1134" s="73" t="s">
        <v>75</v>
      </c>
      <c r="Q1134" s="72">
        <v>42005</v>
      </c>
      <c r="R1134" s="73" t="s">
        <v>75</v>
      </c>
      <c r="S1134" s="73" t="s">
        <v>75</v>
      </c>
      <c r="T1134" s="73" t="s">
        <v>75</v>
      </c>
      <c r="U1134" s="73" t="s">
        <v>75</v>
      </c>
      <c r="V1134" s="62">
        <v>1</v>
      </c>
      <c r="W1134" s="19">
        <f t="shared" si="321"/>
        <v>1</v>
      </c>
      <c r="X1134" s="19">
        <f t="shared" si="322"/>
        <v>0</v>
      </c>
      <c r="Y1134" s="19">
        <f t="shared" si="323"/>
        <v>0</v>
      </c>
      <c r="Z1134" s="62">
        <v>-1</v>
      </c>
      <c r="AA1134" s="62">
        <v>-2</v>
      </c>
      <c r="AB1134" s="68"/>
      <c r="AC1134" s="68"/>
      <c r="AD1134" s="68"/>
      <c r="AE1134" s="68"/>
      <c r="AF1134" s="68"/>
      <c r="AG1134" s="62">
        <v>-1</v>
      </c>
      <c r="AH1134" s="62">
        <v>1</v>
      </c>
      <c r="AI1134" s="62">
        <v>0</v>
      </c>
      <c r="AJ1134" s="61" t="s">
        <v>134</v>
      </c>
      <c r="AK1134" s="61" t="s">
        <v>77</v>
      </c>
      <c r="AL1134" s="69" t="s">
        <v>1385</v>
      </c>
      <c r="AM1134" s="62">
        <v>4</v>
      </c>
      <c r="AN1134" s="62">
        <v>-1</v>
      </c>
      <c r="AO1134" s="62">
        <v>-2</v>
      </c>
      <c r="AP1134" s="62">
        <v>-2</v>
      </c>
      <c r="AQ1134" s="62">
        <v>1</v>
      </c>
      <c r="AR1134" s="62">
        <v>-2</v>
      </c>
      <c r="AS1134" s="62">
        <v>-2</v>
      </c>
      <c r="AT1134" s="62">
        <v>0</v>
      </c>
      <c r="AU1134" s="78">
        <v>0</v>
      </c>
      <c r="AV1134" s="62">
        <v>0</v>
      </c>
      <c r="AW1134" s="62">
        <v>0</v>
      </c>
      <c r="AX1134" s="62">
        <v>0</v>
      </c>
      <c r="AY1134" s="62">
        <v>0</v>
      </c>
      <c r="AZ1134" s="62">
        <v>1</v>
      </c>
      <c r="BA1134" s="62">
        <v>-1</v>
      </c>
      <c r="BB1134" s="62">
        <v>-1</v>
      </c>
      <c r="BC1134" s="62">
        <v>-1</v>
      </c>
      <c r="BD1134" s="68"/>
      <c r="BE1134" s="68"/>
      <c r="BF1134" s="68"/>
      <c r="BG1134" s="68"/>
      <c r="BH1134" s="68"/>
      <c r="BI1134" s="68"/>
      <c r="BJ1134" s="68"/>
      <c r="BK1134" s="68"/>
      <c r="BL1134" s="68"/>
      <c r="BM1134" s="68"/>
      <c r="BN1134" s="68"/>
      <c r="BO1134" s="62">
        <v>1</v>
      </c>
    </row>
    <row r="1135" spans="1:67" ht="176" hidden="1" x14ac:dyDescent="0.2">
      <c r="A1135" s="74" t="s">
        <v>1381</v>
      </c>
      <c r="B1135" s="67"/>
      <c r="C1135" s="495" t="s">
        <v>1685</v>
      </c>
      <c r="D1135" s="66" t="s">
        <v>1675</v>
      </c>
      <c r="E1135" s="61" t="s">
        <v>302</v>
      </c>
      <c r="F1135" s="62">
        <v>1</v>
      </c>
      <c r="G1135" s="62">
        <v>1</v>
      </c>
      <c r="H1135" s="62">
        <v>1</v>
      </c>
      <c r="I1135" s="68"/>
      <c r="J1135" s="69" t="s">
        <v>1677</v>
      </c>
      <c r="K1135" s="76"/>
      <c r="L1135" s="69" t="s">
        <v>1384</v>
      </c>
      <c r="M1135" s="72"/>
      <c r="N1135" s="57">
        <f t="shared" si="324"/>
        <v>2014</v>
      </c>
      <c r="O1135" s="72">
        <v>41852</v>
      </c>
      <c r="P1135" s="73" t="s">
        <v>75</v>
      </c>
      <c r="Q1135" s="72">
        <v>42005</v>
      </c>
      <c r="R1135" s="73" t="s">
        <v>75</v>
      </c>
      <c r="S1135" s="73" t="s">
        <v>75</v>
      </c>
      <c r="T1135" s="73" t="s">
        <v>75</v>
      </c>
      <c r="U1135" s="73" t="s">
        <v>75</v>
      </c>
      <c r="V1135" s="62">
        <v>1</v>
      </c>
      <c r="W1135" s="19">
        <f t="shared" si="321"/>
        <v>1</v>
      </c>
      <c r="X1135" s="19">
        <f t="shared" si="322"/>
        <v>0</v>
      </c>
      <c r="Y1135" s="19">
        <f t="shared" si="323"/>
        <v>0</v>
      </c>
      <c r="Z1135" s="62">
        <v>-1</v>
      </c>
      <c r="AA1135" s="62">
        <v>-2</v>
      </c>
      <c r="AB1135" s="68"/>
      <c r="AC1135" s="68"/>
      <c r="AD1135" s="68"/>
      <c r="AE1135" s="68"/>
      <c r="AF1135" s="68"/>
      <c r="AG1135" s="62">
        <v>-1</v>
      </c>
      <c r="AH1135" s="62">
        <v>1</v>
      </c>
      <c r="AI1135" s="62">
        <v>0</v>
      </c>
      <c r="AJ1135" s="61" t="s">
        <v>134</v>
      </c>
      <c r="AK1135" s="61" t="s">
        <v>77</v>
      </c>
      <c r="AL1135" s="69" t="s">
        <v>1385</v>
      </c>
      <c r="AM1135" s="62">
        <v>4</v>
      </c>
      <c r="AN1135" s="62">
        <v>-1</v>
      </c>
      <c r="AO1135" s="62">
        <v>-2</v>
      </c>
      <c r="AP1135" s="62">
        <v>-2</v>
      </c>
      <c r="AQ1135" s="62">
        <v>1</v>
      </c>
      <c r="AR1135" s="62">
        <v>-2</v>
      </c>
      <c r="AS1135" s="62">
        <v>-2</v>
      </c>
      <c r="AT1135" s="62">
        <v>0</v>
      </c>
      <c r="AU1135" s="78">
        <v>0</v>
      </c>
      <c r="AV1135" s="62">
        <v>0</v>
      </c>
      <c r="AW1135" s="62">
        <v>0</v>
      </c>
      <c r="AX1135" s="62">
        <v>0</v>
      </c>
      <c r="AY1135" s="62">
        <v>0</v>
      </c>
      <c r="AZ1135" s="62">
        <v>1</v>
      </c>
      <c r="BA1135" s="62">
        <v>-1</v>
      </c>
      <c r="BB1135" s="62">
        <v>-1</v>
      </c>
      <c r="BC1135" s="62">
        <v>-1</v>
      </c>
      <c r="BD1135" s="68"/>
      <c r="BE1135" s="68"/>
      <c r="BF1135" s="68"/>
      <c r="BG1135" s="68"/>
      <c r="BH1135" s="68"/>
      <c r="BI1135" s="68"/>
      <c r="BJ1135" s="68"/>
      <c r="BK1135" s="68"/>
      <c r="BL1135" s="68"/>
      <c r="BM1135" s="68"/>
      <c r="BN1135" s="68"/>
      <c r="BO1135" s="62">
        <v>1</v>
      </c>
    </row>
    <row r="1136" spans="1:67" ht="144" hidden="1" x14ac:dyDescent="0.2">
      <c r="A1136" s="17" t="s">
        <v>196</v>
      </c>
      <c r="B1136" s="42"/>
      <c r="C1136" s="64" t="s">
        <v>1070</v>
      </c>
      <c r="D1136" s="18" t="s">
        <v>1066</v>
      </c>
      <c r="E1136" s="18" t="s">
        <v>82</v>
      </c>
      <c r="F1136" s="19">
        <v>1</v>
      </c>
      <c r="G1136" s="19">
        <v>1</v>
      </c>
      <c r="H1136" s="19">
        <v>0</v>
      </c>
      <c r="I1136" s="20"/>
      <c r="J1136" s="21" t="s">
        <v>1067</v>
      </c>
      <c r="K1136" s="43"/>
      <c r="L1136" s="375" t="s">
        <v>1068</v>
      </c>
      <c r="M1136" s="25"/>
      <c r="N1136" s="24">
        <f t="shared" si="324"/>
        <v>2007</v>
      </c>
      <c r="O1136" s="25">
        <v>39427</v>
      </c>
      <c r="P1136" s="23" t="s">
        <v>75</v>
      </c>
      <c r="Q1136" s="23" t="s">
        <v>75</v>
      </c>
      <c r="R1136" s="23" t="s">
        <v>75</v>
      </c>
      <c r="S1136" s="23" t="s">
        <v>75</v>
      </c>
      <c r="T1136" s="23" t="s">
        <v>75</v>
      </c>
      <c r="U1136" s="23" t="s">
        <v>75</v>
      </c>
      <c r="V1136" s="19">
        <v>1</v>
      </c>
      <c r="W1136" s="19">
        <f t="shared" si="321"/>
        <v>0</v>
      </c>
      <c r="X1136" s="19">
        <f t="shared" si="322"/>
        <v>0</v>
      </c>
      <c r="Y1136" s="19">
        <f t="shared" si="323"/>
        <v>0</v>
      </c>
      <c r="Z1136" s="19">
        <v>-1</v>
      </c>
      <c r="AA1136" s="19">
        <v>-2</v>
      </c>
      <c r="AB1136" s="19">
        <v>1</v>
      </c>
      <c r="AC1136" s="19">
        <v>0</v>
      </c>
      <c r="AD1136" s="19">
        <v>0</v>
      </c>
      <c r="AE1136" s="19">
        <v>0</v>
      </c>
      <c r="AF1136" s="19">
        <v>0</v>
      </c>
      <c r="AG1136" s="19">
        <v>1</v>
      </c>
      <c r="AH1136" s="26">
        <v>1</v>
      </c>
      <c r="AI1136" s="19">
        <v>0</v>
      </c>
      <c r="AJ1136" s="18" t="s">
        <v>87</v>
      </c>
      <c r="AK1136" s="18" t="s">
        <v>77</v>
      </c>
      <c r="AL1136" s="21" t="s">
        <v>1069</v>
      </c>
      <c r="AM1136" s="19">
        <f t="shared" ref="AM1136:AM1169" si="325">IF(AND(AN1136=1,AO1136=1),3,IF(AND(AN1136=1,OR(AO1136=0,AO1136=-1)),1,IF(AND(OR(AN1136=0,AN1136=-1),AO1136=1),2,IF(AND(AN1136=0,AN1136=-1),OR(AO1136=0,AO1136=-1),4))))</f>
        <v>3</v>
      </c>
      <c r="AN1136" s="19">
        <v>1</v>
      </c>
      <c r="AO1136" s="19">
        <v>1</v>
      </c>
      <c r="AP1136" s="19">
        <v>0</v>
      </c>
      <c r="AQ1136" s="19">
        <v>-1</v>
      </c>
      <c r="AR1136" s="19">
        <v>0</v>
      </c>
      <c r="AS1136" s="19">
        <v>0</v>
      </c>
      <c r="AT1136" s="19">
        <v>0</v>
      </c>
      <c r="AU1136" s="26">
        <f t="shared" ref="AU1136:AU1141" si="326">IF(BA1136&lt;1,-1)</f>
        <v>-1</v>
      </c>
      <c r="AV1136" s="19">
        <v>0</v>
      </c>
      <c r="AW1136" s="19">
        <v>0</v>
      </c>
      <c r="AX1136" s="19">
        <v>0</v>
      </c>
      <c r="AY1136" s="19">
        <v>0</v>
      </c>
      <c r="AZ1136" s="19">
        <v>0</v>
      </c>
      <c r="BA1136" s="19">
        <v>0</v>
      </c>
      <c r="BB1136" s="19">
        <v>0</v>
      </c>
      <c r="BC1136" s="19">
        <v>0</v>
      </c>
      <c r="BD1136" s="28"/>
      <c r="BE1136" s="20"/>
      <c r="BF1136" s="20"/>
      <c r="BG1136" s="20"/>
      <c r="BH1136" s="20"/>
      <c r="BI1136" s="20"/>
      <c r="BJ1136" s="19">
        <v>1</v>
      </c>
      <c r="BK1136" s="20"/>
      <c r="BL1136" s="20"/>
      <c r="BM1136" s="20"/>
      <c r="BN1136" s="20"/>
      <c r="BO1136" s="20"/>
    </row>
    <row r="1137" spans="1:67" ht="144" hidden="1" x14ac:dyDescent="0.2">
      <c r="A1137" s="17" t="s">
        <v>196</v>
      </c>
      <c r="B1137" s="42"/>
      <c r="C1137" s="64" t="s">
        <v>1071</v>
      </c>
      <c r="D1137" s="18" t="s">
        <v>1066</v>
      </c>
      <c r="E1137" s="18" t="s">
        <v>82</v>
      </c>
      <c r="F1137" s="19">
        <v>1</v>
      </c>
      <c r="G1137" s="19">
        <v>1</v>
      </c>
      <c r="H1137" s="19">
        <v>0</v>
      </c>
      <c r="I1137" s="20"/>
      <c r="J1137" s="21" t="s">
        <v>1067</v>
      </c>
      <c r="K1137" s="43"/>
      <c r="L1137" s="21" t="s">
        <v>1068</v>
      </c>
      <c r="M1137" s="25"/>
      <c r="N1137" s="24">
        <f t="shared" si="324"/>
        <v>2007</v>
      </c>
      <c r="O1137" s="25">
        <v>39427</v>
      </c>
      <c r="P1137" s="23" t="s">
        <v>75</v>
      </c>
      <c r="Q1137" s="23" t="s">
        <v>75</v>
      </c>
      <c r="R1137" s="23" t="s">
        <v>75</v>
      </c>
      <c r="S1137" s="23" t="s">
        <v>75</v>
      </c>
      <c r="T1137" s="23" t="s">
        <v>75</v>
      </c>
      <c r="U1137" s="23" t="s">
        <v>75</v>
      </c>
      <c r="V1137" s="19">
        <v>1</v>
      </c>
      <c r="W1137" s="19">
        <f t="shared" si="321"/>
        <v>0</v>
      </c>
      <c r="X1137" s="19">
        <f t="shared" si="322"/>
        <v>0</v>
      </c>
      <c r="Y1137" s="19">
        <f t="shared" si="323"/>
        <v>0</v>
      </c>
      <c r="Z1137" s="19">
        <v>-1</v>
      </c>
      <c r="AA1137" s="19">
        <v>-2</v>
      </c>
      <c r="AB1137" s="19">
        <v>1</v>
      </c>
      <c r="AC1137" s="19">
        <v>0</v>
      </c>
      <c r="AD1137" s="19">
        <v>0</v>
      </c>
      <c r="AE1137" s="19">
        <v>0</v>
      </c>
      <c r="AF1137" s="19">
        <v>0</v>
      </c>
      <c r="AG1137" s="19">
        <v>1</v>
      </c>
      <c r="AH1137" s="26">
        <v>1</v>
      </c>
      <c r="AI1137" s="19">
        <v>0</v>
      </c>
      <c r="AJ1137" s="18" t="s">
        <v>87</v>
      </c>
      <c r="AK1137" s="18" t="s">
        <v>77</v>
      </c>
      <c r="AL1137" s="21" t="s">
        <v>1069</v>
      </c>
      <c r="AM1137" s="19">
        <f t="shared" si="325"/>
        <v>3</v>
      </c>
      <c r="AN1137" s="19">
        <v>1</v>
      </c>
      <c r="AO1137" s="19">
        <v>1</v>
      </c>
      <c r="AP1137" s="19">
        <v>0</v>
      </c>
      <c r="AQ1137" s="19">
        <v>-1</v>
      </c>
      <c r="AR1137" s="19">
        <v>0</v>
      </c>
      <c r="AS1137" s="19">
        <v>0</v>
      </c>
      <c r="AT1137" s="19">
        <v>0</v>
      </c>
      <c r="AU1137" s="26">
        <f t="shared" si="326"/>
        <v>-1</v>
      </c>
      <c r="AV1137" s="19">
        <v>0</v>
      </c>
      <c r="AW1137" s="19">
        <v>0</v>
      </c>
      <c r="AX1137" s="19">
        <v>0</v>
      </c>
      <c r="AY1137" s="19">
        <v>0</v>
      </c>
      <c r="AZ1137" s="19">
        <v>0</v>
      </c>
      <c r="BA1137" s="19">
        <v>0</v>
      </c>
      <c r="BB1137" s="19">
        <v>0</v>
      </c>
      <c r="BC1137" s="19">
        <v>0</v>
      </c>
      <c r="BD1137" s="28"/>
      <c r="BE1137" s="20"/>
      <c r="BF1137" s="20"/>
      <c r="BG1137" s="20"/>
      <c r="BH1137" s="20"/>
      <c r="BI1137" s="20"/>
      <c r="BJ1137" s="19">
        <v>1</v>
      </c>
      <c r="BK1137" s="20"/>
      <c r="BL1137" s="20"/>
      <c r="BM1137" s="20"/>
      <c r="BN1137" s="20"/>
      <c r="BO1137" s="20"/>
    </row>
    <row r="1138" spans="1:67" ht="144" hidden="1" x14ac:dyDescent="0.2">
      <c r="A1138" s="17" t="s">
        <v>196</v>
      </c>
      <c r="B1138" s="42"/>
      <c r="C1138" s="64" t="s">
        <v>1072</v>
      </c>
      <c r="D1138" s="18" t="s">
        <v>1066</v>
      </c>
      <c r="E1138" s="18" t="s">
        <v>82</v>
      </c>
      <c r="F1138" s="19">
        <v>1</v>
      </c>
      <c r="G1138" s="19">
        <v>1</v>
      </c>
      <c r="H1138" s="19">
        <v>0</v>
      </c>
      <c r="I1138" s="20"/>
      <c r="J1138" s="21" t="s">
        <v>1067</v>
      </c>
      <c r="K1138" s="43"/>
      <c r="L1138" s="21" t="s">
        <v>1068</v>
      </c>
      <c r="M1138" s="25"/>
      <c r="N1138" s="24">
        <f t="shared" si="324"/>
        <v>2007</v>
      </c>
      <c r="O1138" s="25">
        <v>39427</v>
      </c>
      <c r="P1138" s="23" t="s">
        <v>75</v>
      </c>
      <c r="Q1138" s="23" t="s">
        <v>75</v>
      </c>
      <c r="R1138" s="23" t="s">
        <v>75</v>
      </c>
      <c r="S1138" s="23" t="s">
        <v>75</v>
      </c>
      <c r="T1138" s="23" t="s">
        <v>75</v>
      </c>
      <c r="U1138" s="23" t="s">
        <v>75</v>
      </c>
      <c r="V1138" s="19">
        <v>1</v>
      </c>
      <c r="W1138" s="19">
        <f t="shared" si="321"/>
        <v>0</v>
      </c>
      <c r="X1138" s="19">
        <f t="shared" si="322"/>
        <v>0</v>
      </c>
      <c r="Y1138" s="19">
        <f t="shared" si="323"/>
        <v>0</v>
      </c>
      <c r="Z1138" s="19">
        <v>-1</v>
      </c>
      <c r="AA1138" s="19">
        <v>-2</v>
      </c>
      <c r="AB1138" s="19">
        <v>1</v>
      </c>
      <c r="AC1138" s="19">
        <v>0</v>
      </c>
      <c r="AD1138" s="19">
        <v>0</v>
      </c>
      <c r="AE1138" s="19">
        <v>0</v>
      </c>
      <c r="AF1138" s="19">
        <v>0</v>
      </c>
      <c r="AG1138" s="19">
        <v>1</v>
      </c>
      <c r="AH1138" s="26">
        <v>1</v>
      </c>
      <c r="AI1138" s="19">
        <v>0</v>
      </c>
      <c r="AJ1138" s="18" t="s">
        <v>87</v>
      </c>
      <c r="AK1138" s="18" t="s">
        <v>77</v>
      </c>
      <c r="AL1138" s="21" t="s">
        <v>1069</v>
      </c>
      <c r="AM1138" s="19">
        <f t="shared" si="325"/>
        <v>3</v>
      </c>
      <c r="AN1138" s="19">
        <v>1</v>
      </c>
      <c r="AO1138" s="19">
        <v>1</v>
      </c>
      <c r="AP1138" s="19">
        <v>0</v>
      </c>
      <c r="AQ1138" s="19">
        <v>-1</v>
      </c>
      <c r="AR1138" s="19">
        <v>0</v>
      </c>
      <c r="AS1138" s="19">
        <v>0</v>
      </c>
      <c r="AT1138" s="19">
        <v>0</v>
      </c>
      <c r="AU1138" s="26">
        <f t="shared" si="326"/>
        <v>-1</v>
      </c>
      <c r="AV1138" s="19">
        <v>0</v>
      </c>
      <c r="AW1138" s="19">
        <v>0</v>
      </c>
      <c r="AX1138" s="19">
        <v>0</v>
      </c>
      <c r="AY1138" s="19">
        <v>0</v>
      </c>
      <c r="AZ1138" s="19">
        <v>0</v>
      </c>
      <c r="BA1138" s="19">
        <v>0</v>
      </c>
      <c r="BB1138" s="19">
        <v>0</v>
      </c>
      <c r="BC1138" s="19">
        <v>0</v>
      </c>
      <c r="BD1138" s="28"/>
      <c r="BE1138" s="20"/>
      <c r="BF1138" s="20"/>
      <c r="BG1138" s="20"/>
      <c r="BH1138" s="20"/>
      <c r="BI1138" s="20"/>
      <c r="BJ1138" s="19">
        <v>1</v>
      </c>
      <c r="BK1138" s="20"/>
      <c r="BL1138" s="20"/>
      <c r="BM1138" s="20"/>
      <c r="BN1138" s="20"/>
      <c r="BO1138" s="20"/>
    </row>
    <row r="1139" spans="1:67" ht="144" hidden="1" x14ac:dyDescent="0.2">
      <c r="A1139" s="17" t="s">
        <v>196</v>
      </c>
      <c r="B1139" s="42"/>
      <c r="C1139" s="64" t="s">
        <v>1073</v>
      </c>
      <c r="D1139" s="18" t="s">
        <v>1066</v>
      </c>
      <c r="E1139" s="18" t="s">
        <v>82</v>
      </c>
      <c r="F1139" s="19">
        <v>1</v>
      </c>
      <c r="G1139" s="19">
        <v>1</v>
      </c>
      <c r="H1139" s="19">
        <v>0</v>
      </c>
      <c r="I1139" s="20"/>
      <c r="J1139" s="21" t="s">
        <v>1067</v>
      </c>
      <c r="K1139" s="43"/>
      <c r="L1139" s="21" t="s">
        <v>1068</v>
      </c>
      <c r="M1139" s="25"/>
      <c r="N1139" s="24">
        <f t="shared" si="324"/>
        <v>2007</v>
      </c>
      <c r="O1139" s="25">
        <v>39427</v>
      </c>
      <c r="P1139" s="23" t="s">
        <v>75</v>
      </c>
      <c r="Q1139" s="23" t="s">
        <v>75</v>
      </c>
      <c r="R1139" s="23" t="s">
        <v>75</v>
      </c>
      <c r="S1139" s="23" t="s">
        <v>75</v>
      </c>
      <c r="T1139" s="23" t="s">
        <v>75</v>
      </c>
      <c r="U1139" s="23" t="s">
        <v>75</v>
      </c>
      <c r="V1139" s="19">
        <v>1</v>
      </c>
      <c r="W1139" s="19">
        <f t="shared" si="321"/>
        <v>0</v>
      </c>
      <c r="X1139" s="19">
        <f t="shared" si="322"/>
        <v>0</v>
      </c>
      <c r="Y1139" s="19">
        <f t="shared" si="323"/>
        <v>0</v>
      </c>
      <c r="Z1139" s="19">
        <v>-1</v>
      </c>
      <c r="AA1139" s="19">
        <v>-2</v>
      </c>
      <c r="AB1139" s="19">
        <v>1</v>
      </c>
      <c r="AC1139" s="19">
        <v>0</v>
      </c>
      <c r="AD1139" s="19">
        <v>0</v>
      </c>
      <c r="AE1139" s="19">
        <v>0</v>
      </c>
      <c r="AF1139" s="19">
        <v>0</v>
      </c>
      <c r="AG1139" s="19">
        <v>1</v>
      </c>
      <c r="AH1139" s="26">
        <v>1</v>
      </c>
      <c r="AI1139" s="19">
        <v>0</v>
      </c>
      <c r="AJ1139" s="18" t="s">
        <v>87</v>
      </c>
      <c r="AK1139" s="18" t="s">
        <v>77</v>
      </c>
      <c r="AL1139" s="21" t="s">
        <v>1069</v>
      </c>
      <c r="AM1139" s="19">
        <f t="shared" si="325"/>
        <v>3</v>
      </c>
      <c r="AN1139" s="19">
        <v>1</v>
      </c>
      <c r="AO1139" s="19">
        <v>1</v>
      </c>
      <c r="AP1139" s="19">
        <v>0</v>
      </c>
      <c r="AQ1139" s="19">
        <v>-1</v>
      </c>
      <c r="AR1139" s="19">
        <v>0</v>
      </c>
      <c r="AS1139" s="19">
        <v>0</v>
      </c>
      <c r="AT1139" s="19">
        <v>0</v>
      </c>
      <c r="AU1139" s="26">
        <f t="shared" si="326"/>
        <v>-1</v>
      </c>
      <c r="AV1139" s="19">
        <v>0</v>
      </c>
      <c r="AW1139" s="19">
        <v>0</v>
      </c>
      <c r="AX1139" s="19">
        <v>0</v>
      </c>
      <c r="AY1139" s="19">
        <v>0</v>
      </c>
      <c r="AZ1139" s="19">
        <v>0</v>
      </c>
      <c r="BA1139" s="19">
        <v>0</v>
      </c>
      <c r="BB1139" s="19">
        <v>0</v>
      </c>
      <c r="BC1139" s="19">
        <v>0</v>
      </c>
      <c r="BD1139" s="28"/>
      <c r="BE1139" s="20"/>
      <c r="BF1139" s="20"/>
      <c r="BG1139" s="20"/>
      <c r="BH1139" s="20"/>
      <c r="BI1139" s="20"/>
      <c r="BJ1139" s="19">
        <v>1</v>
      </c>
      <c r="BK1139" s="20"/>
      <c r="BL1139" s="20"/>
      <c r="BM1139" s="20"/>
      <c r="BN1139" s="20"/>
      <c r="BO1139" s="20"/>
    </row>
    <row r="1140" spans="1:67" ht="144" hidden="1" x14ac:dyDescent="0.2">
      <c r="A1140" s="17" t="s">
        <v>196</v>
      </c>
      <c r="B1140" s="42"/>
      <c r="C1140" s="64" t="s">
        <v>1074</v>
      </c>
      <c r="D1140" s="18" t="s">
        <v>1066</v>
      </c>
      <c r="E1140" s="18" t="s">
        <v>82</v>
      </c>
      <c r="F1140" s="19">
        <v>1</v>
      </c>
      <c r="G1140" s="19">
        <v>1</v>
      </c>
      <c r="H1140" s="19">
        <v>0</v>
      </c>
      <c r="I1140" s="20"/>
      <c r="J1140" s="21" t="s">
        <v>1067</v>
      </c>
      <c r="K1140" s="43"/>
      <c r="L1140" s="21" t="s">
        <v>1068</v>
      </c>
      <c r="M1140" s="25"/>
      <c r="N1140" s="24">
        <f t="shared" si="324"/>
        <v>2007</v>
      </c>
      <c r="O1140" s="25">
        <v>39427</v>
      </c>
      <c r="P1140" s="23" t="s">
        <v>75</v>
      </c>
      <c r="Q1140" s="23" t="s">
        <v>75</v>
      </c>
      <c r="R1140" s="23" t="s">
        <v>75</v>
      </c>
      <c r="S1140" s="23" t="s">
        <v>75</v>
      </c>
      <c r="T1140" s="23" t="s">
        <v>75</v>
      </c>
      <c r="U1140" s="23" t="s">
        <v>75</v>
      </c>
      <c r="V1140" s="19">
        <v>1</v>
      </c>
      <c r="W1140" s="19">
        <f t="shared" si="321"/>
        <v>0</v>
      </c>
      <c r="X1140" s="19">
        <f t="shared" si="322"/>
        <v>0</v>
      </c>
      <c r="Y1140" s="19">
        <f t="shared" si="323"/>
        <v>0</v>
      </c>
      <c r="Z1140" s="19">
        <v>-1</v>
      </c>
      <c r="AA1140" s="19">
        <v>-2</v>
      </c>
      <c r="AB1140" s="19">
        <v>1</v>
      </c>
      <c r="AC1140" s="19">
        <v>0</v>
      </c>
      <c r="AD1140" s="19">
        <v>0</v>
      </c>
      <c r="AE1140" s="19">
        <v>0</v>
      </c>
      <c r="AF1140" s="19">
        <v>0</v>
      </c>
      <c r="AG1140" s="19">
        <v>1</v>
      </c>
      <c r="AH1140" s="26">
        <v>1</v>
      </c>
      <c r="AI1140" s="19">
        <v>0</v>
      </c>
      <c r="AJ1140" s="18" t="s">
        <v>87</v>
      </c>
      <c r="AK1140" s="18" t="s">
        <v>77</v>
      </c>
      <c r="AL1140" s="21" t="s">
        <v>1069</v>
      </c>
      <c r="AM1140" s="19">
        <f t="shared" si="325"/>
        <v>3</v>
      </c>
      <c r="AN1140" s="19">
        <v>1</v>
      </c>
      <c r="AO1140" s="19">
        <v>1</v>
      </c>
      <c r="AP1140" s="19">
        <v>0</v>
      </c>
      <c r="AQ1140" s="19">
        <v>-1</v>
      </c>
      <c r="AR1140" s="19">
        <v>0</v>
      </c>
      <c r="AS1140" s="19">
        <v>0</v>
      </c>
      <c r="AT1140" s="19">
        <v>0</v>
      </c>
      <c r="AU1140" s="26">
        <f t="shared" si="326"/>
        <v>-1</v>
      </c>
      <c r="AV1140" s="19">
        <v>0</v>
      </c>
      <c r="AW1140" s="19">
        <v>0</v>
      </c>
      <c r="AX1140" s="19">
        <v>0</v>
      </c>
      <c r="AY1140" s="19">
        <v>0</v>
      </c>
      <c r="AZ1140" s="19">
        <v>0</v>
      </c>
      <c r="BA1140" s="19">
        <v>0</v>
      </c>
      <c r="BB1140" s="19">
        <v>0</v>
      </c>
      <c r="BC1140" s="19">
        <v>0</v>
      </c>
      <c r="BD1140" s="28"/>
      <c r="BE1140" s="20"/>
      <c r="BF1140" s="20"/>
      <c r="BG1140" s="20"/>
      <c r="BH1140" s="20"/>
      <c r="BI1140" s="20"/>
      <c r="BJ1140" s="19">
        <v>1</v>
      </c>
      <c r="BK1140" s="20"/>
      <c r="BL1140" s="20"/>
      <c r="BM1140" s="20"/>
      <c r="BN1140" s="20"/>
      <c r="BO1140" s="20"/>
    </row>
    <row r="1141" spans="1:67" ht="144" hidden="1" x14ac:dyDescent="0.2">
      <c r="A1141" s="17" t="s">
        <v>196</v>
      </c>
      <c r="B1141" s="42"/>
      <c r="C1141" s="64" t="s">
        <v>1075</v>
      </c>
      <c r="D1141" s="18" t="s">
        <v>1066</v>
      </c>
      <c r="E1141" s="18" t="s">
        <v>82</v>
      </c>
      <c r="F1141" s="19">
        <v>1</v>
      </c>
      <c r="G1141" s="19">
        <v>1</v>
      </c>
      <c r="H1141" s="19">
        <v>0</v>
      </c>
      <c r="I1141" s="20"/>
      <c r="J1141" s="21" t="s">
        <v>1067</v>
      </c>
      <c r="K1141" s="43"/>
      <c r="L1141" s="21" t="s">
        <v>1068</v>
      </c>
      <c r="M1141" s="25"/>
      <c r="N1141" s="24">
        <f t="shared" si="324"/>
        <v>2007</v>
      </c>
      <c r="O1141" s="25">
        <v>39427</v>
      </c>
      <c r="P1141" s="23" t="s">
        <v>75</v>
      </c>
      <c r="Q1141" s="23" t="s">
        <v>75</v>
      </c>
      <c r="R1141" s="23" t="s">
        <v>75</v>
      </c>
      <c r="S1141" s="23" t="s">
        <v>75</v>
      </c>
      <c r="T1141" s="23" t="s">
        <v>75</v>
      </c>
      <c r="U1141" s="23" t="s">
        <v>75</v>
      </c>
      <c r="V1141" s="19">
        <v>1</v>
      </c>
      <c r="W1141" s="19">
        <f t="shared" si="321"/>
        <v>0</v>
      </c>
      <c r="X1141" s="19">
        <f t="shared" si="322"/>
        <v>0</v>
      </c>
      <c r="Y1141" s="19">
        <f t="shared" si="323"/>
        <v>0</v>
      </c>
      <c r="Z1141" s="19">
        <v>-1</v>
      </c>
      <c r="AA1141" s="19">
        <v>-2</v>
      </c>
      <c r="AB1141" s="19">
        <v>1</v>
      </c>
      <c r="AC1141" s="19">
        <v>0</v>
      </c>
      <c r="AD1141" s="19">
        <v>0</v>
      </c>
      <c r="AE1141" s="19">
        <v>0</v>
      </c>
      <c r="AF1141" s="19">
        <v>0</v>
      </c>
      <c r="AG1141" s="19">
        <v>1</v>
      </c>
      <c r="AH1141" s="26">
        <v>1</v>
      </c>
      <c r="AI1141" s="19">
        <v>0</v>
      </c>
      <c r="AJ1141" s="18" t="s">
        <v>87</v>
      </c>
      <c r="AK1141" s="18" t="s">
        <v>77</v>
      </c>
      <c r="AL1141" s="21" t="s">
        <v>1069</v>
      </c>
      <c r="AM1141" s="19">
        <f t="shared" si="325"/>
        <v>3</v>
      </c>
      <c r="AN1141" s="19">
        <v>1</v>
      </c>
      <c r="AO1141" s="19">
        <v>1</v>
      </c>
      <c r="AP1141" s="19">
        <v>0</v>
      </c>
      <c r="AQ1141" s="19">
        <v>-1</v>
      </c>
      <c r="AR1141" s="19">
        <v>0</v>
      </c>
      <c r="AS1141" s="19">
        <v>0</v>
      </c>
      <c r="AT1141" s="19">
        <v>0</v>
      </c>
      <c r="AU1141" s="26">
        <f t="shared" si="326"/>
        <v>-1</v>
      </c>
      <c r="AV1141" s="19">
        <v>0</v>
      </c>
      <c r="AW1141" s="19">
        <v>0</v>
      </c>
      <c r="AX1141" s="19">
        <v>0</v>
      </c>
      <c r="AY1141" s="19">
        <v>0</v>
      </c>
      <c r="AZ1141" s="19">
        <v>0</v>
      </c>
      <c r="BA1141" s="19">
        <v>0</v>
      </c>
      <c r="BB1141" s="19">
        <v>0</v>
      </c>
      <c r="BC1141" s="19">
        <v>0</v>
      </c>
      <c r="BD1141" s="28"/>
      <c r="BE1141" s="20"/>
      <c r="BF1141" s="20"/>
      <c r="BG1141" s="20"/>
      <c r="BH1141" s="20"/>
      <c r="BI1141" s="20"/>
      <c r="BJ1141" s="19">
        <v>1</v>
      </c>
      <c r="BK1141" s="20"/>
      <c r="BL1141" s="20"/>
      <c r="BM1141" s="20"/>
      <c r="BN1141" s="20"/>
      <c r="BO1141" s="20"/>
    </row>
    <row r="1142" spans="1:67" ht="208" hidden="1" x14ac:dyDescent="0.2">
      <c r="A1142" s="74" t="s">
        <v>413</v>
      </c>
      <c r="B1142" s="67"/>
      <c r="C1142" s="495" t="s">
        <v>414</v>
      </c>
      <c r="D1142" s="66" t="s">
        <v>261</v>
      </c>
      <c r="E1142" s="61" t="s">
        <v>82</v>
      </c>
      <c r="F1142" s="62">
        <v>1</v>
      </c>
      <c r="G1142" s="62">
        <v>1</v>
      </c>
      <c r="H1142" s="62">
        <v>1</v>
      </c>
      <c r="I1142" s="68"/>
      <c r="J1142" s="75"/>
      <c r="K1142" s="76"/>
      <c r="L1142" s="376" t="s">
        <v>3271</v>
      </c>
      <c r="M1142" s="72"/>
      <c r="N1142" s="57">
        <f t="shared" si="324"/>
        <v>2016</v>
      </c>
      <c r="O1142" s="72">
        <v>42688</v>
      </c>
      <c r="P1142" s="23" t="s">
        <v>75</v>
      </c>
      <c r="Q1142" s="23" t="s">
        <v>75</v>
      </c>
      <c r="R1142" s="23" t="s">
        <v>75</v>
      </c>
      <c r="S1142" s="23" t="s">
        <v>75</v>
      </c>
      <c r="T1142" s="23" t="s">
        <v>75</v>
      </c>
      <c r="U1142" s="23" t="s">
        <v>75</v>
      </c>
      <c r="V1142" s="19">
        <v>1</v>
      </c>
      <c r="W1142" s="19">
        <v>0</v>
      </c>
      <c r="X1142" s="19">
        <v>0</v>
      </c>
      <c r="Y1142" s="19">
        <v>0</v>
      </c>
      <c r="Z1142" s="19">
        <v>-1</v>
      </c>
      <c r="AA1142" s="19">
        <v>-2</v>
      </c>
      <c r="AB1142" s="62">
        <v>1</v>
      </c>
      <c r="AC1142" s="62">
        <v>0</v>
      </c>
      <c r="AD1142" s="62">
        <v>0</v>
      </c>
      <c r="AE1142" s="62">
        <v>0</v>
      </c>
      <c r="AF1142" s="62">
        <v>0</v>
      </c>
      <c r="AG1142" s="62">
        <v>1</v>
      </c>
      <c r="AH1142" s="62">
        <v>1</v>
      </c>
      <c r="AI1142" s="62">
        <v>1</v>
      </c>
      <c r="AJ1142" s="61" t="s">
        <v>263</v>
      </c>
      <c r="AK1142" s="61" t="s">
        <v>77</v>
      </c>
      <c r="AL1142" s="69" t="s">
        <v>416</v>
      </c>
      <c r="AM1142" s="19">
        <f t="shared" si="325"/>
        <v>3</v>
      </c>
      <c r="AN1142" s="62">
        <v>1</v>
      </c>
      <c r="AO1142" s="62">
        <v>1</v>
      </c>
      <c r="AP1142" s="62">
        <v>-1</v>
      </c>
      <c r="AQ1142" s="62">
        <v>-1</v>
      </c>
      <c r="AR1142" s="62">
        <v>1</v>
      </c>
      <c r="AS1142" s="62">
        <v>-1</v>
      </c>
      <c r="AT1142" s="62">
        <v>0</v>
      </c>
      <c r="AU1142" s="78">
        <v>-1</v>
      </c>
      <c r="AV1142" s="62">
        <v>0</v>
      </c>
      <c r="AW1142" s="62">
        <v>0</v>
      </c>
      <c r="AX1142" s="62">
        <v>1</v>
      </c>
      <c r="AY1142" s="62">
        <v>0</v>
      </c>
      <c r="AZ1142" s="62">
        <v>0</v>
      </c>
      <c r="BA1142" s="62">
        <v>0</v>
      </c>
      <c r="BB1142" s="62">
        <v>0</v>
      </c>
      <c r="BC1142" s="62">
        <v>0</v>
      </c>
      <c r="BD1142" s="68"/>
      <c r="BE1142" s="68"/>
      <c r="BF1142" s="68"/>
      <c r="BG1142" s="68"/>
      <c r="BH1142" s="68"/>
      <c r="BI1142" s="68"/>
      <c r="BJ1142" s="68"/>
      <c r="BK1142" s="68"/>
      <c r="BL1142" s="68"/>
      <c r="BM1142" s="68"/>
      <c r="BN1142" s="68"/>
      <c r="BO1142" s="68"/>
    </row>
    <row r="1143" spans="1:67" ht="176" hidden="1" x14ac:dyDescent="0.2">
      <c r="A1143" s="74" t="s">
        <v>413</v>
      </c>
      <c r="B1143" s="67"/>
      <c r="C1143" s="495" t="s">
        <v>425</v>
      </c>
      <c r="D1143" s="66" t="s">
        <v>261</v>
      </c>
      <c r="E1143" s="61" t="s">
        <v>82</v>
      </c>
      <c r="F1143" s="62">
        <v>1</v>
      </c>
      <c r="G1143" s="62">
        <v>1</v>
      </c>
      <c r="H1143" s="62">
        <v>1</v>
      </c>
      <c r="I1143" s="68"/>
      <c r="J1143" s="75"/>
      <c r="K1143" s="76"/>
      <c r="L1143" s="69" t="s">
        <v>415</v>
      </c>
      <c r="M1143" s="72"/>
      <c r="N1143" s="57">
        <f t="shared" si="324"/>
        <v>2016</v>
      </c>
      <c r="O1143" s="72">
        <v>42688</v>
      </c>
      <c r="P1143" s="23" t="s">
        <v>75</v>
      </c>
      <c r="Q1143" s="23" t="s">
        <v>75</v>
      </c>
      <c r="R1143" s="23" t="s">
        <v>75</v>
      </c>
      <c r="S1143" s="23" t="s">
        <v>75</v>
      </c>
      <c r="T1143" s="23" t="s">
        <v>75</v>
      </c>
      <c r="U1143" s="23" t="s">
        <v>75</v>
      </c>
      <c r="V1143" s="19">
        <v>1</v>
      </c>
      <c r="W1143" s="19">
        <v>0</v>
      </c>
      <c r="X1143" s="19">
        <v>0</v>
      </c>
      <c r="Y1143" s="19">
        <v>0</v>
      </c>
      <c r="Z1143" s="19">
        <v>-1</v>
      </c>
      <c r="AA1143" s="19">
        <v>-2</v>
      </c>
      <c r="AB1143" s="62">
        <v>1</v>
      </c>
      <c r="AC1143" s="62">
        <v>0</v>
      </c>
      <c r="AD1143" s="62">
        <v>0</v>
      </c>
      <c r="AE1143" s="62">
        <v>0</v>
      </c>
      <c r="AF1143" s="62">
        <v>0</v>
      </c>
      <c r="AG1143" s="62">
        <v>1</v>
      </c>
      <c r="AH1143" s="62">
        <v>1</v>
      </c>
      <c r="AI1143" s="62">
        <v>1</v>
      </c>
      <c r="AJ1143" s="61" t="s">
        <v>263</v>
      </c>
      <c r="AK1143" s="61" t="s">
        <v>77</v>
      </c>
      <c r="AL1143" s="69" t="s">
        <v>416</v>
      </c>
      <c r="AM1143" s="19">
        <f t="shared" si="325"/>
        <v>3</v>
      </c>
      <c r="AN1143" s="62">
        <v>1</v>
      </c>
      <c r="AO1143" s="62">
        <v>1</v>
      </c>
      <c r="AP1143" s="62">
        <v>-1</v>
      </c>
      <c r="AQ1143" s="62">
        <v>-1</v>
      </c>
      <c r="AR1143" s="62">
        <v>1</v>
      </c>
      <c r="AS1143" s="62">
        <v>-1</v>
      </c>
      <c r="AT1143" s="62">
        <v>0</v>
      </c>
      <c r="AU1143" s="78">
        <v>-1</v>
      </c>
      <c r="AV1143" s="62">
        <v>0</v>
      </c>
      <c r="AW1143" s="62">
        <v>0</v>
      </c>
      <c r="AX1143" s="62">
        <v>1</v>
      </c>
      <c r="AY1143" s="62">
        <v>0</v>
      </c>
      <c r="AZ1143" s="62">
        <v>0</v>
      </c>
      <c r="BA1143" s="62">
        <v>0</v>
      </c>
      <c r="BB1143" s="62">
        <v>0</v>
      </c>
      <c r="BC1143" s="62">
        <v>0</v>
      </c>
      <c r="BD1143" s="68"/>
      <c r="BE1143" s="68"/>
      <c r="BF1143" s="68"/>
      <c r="BG1143" s="68"/>
      <c r="BH1143" s="68"/>
      <c r="BI1143" s="68"/>
      <c r="BJ1143" s="68"/>
      <c r="BK1143" s="68"/>
      <c r="BL1143" s="68"/>
      <c r="BM1143" s="68"/>
      <c r="BN1143" s="68"/>
      <c r="BO1143" s="68"/>
    </row>
    <row r="1144" spans="1:67" ht="176" hidden="1" x14ac:dyDescent="0.2">
      <c r="A1144" s="74" t="s">
        <v>413</v>
      </c>
      <c r="B1144" s="67"/>
      <c r="C1144" s="495" t="s">
        <v>426</v>
      </c>
      <c r="D1144" s="66" t="s">
        <v>261</v>
      </c>
      <c r="E1144" s="61" t="s">
        <v>82</v>
      </c>
      <c r="F1144" s="62">
        <v>1</v>
      </c>
      <c r="G1144" s="62">
        <v>1</v>
      </c>
      <c r="H1144" s="62">
        <v>1</v>
      </c>
      <c r="I1144" s="68"/>
      <c r="J1144" s="75"/>
      <c r="K1144" s="76"/>
      <c r="L1144" s="69" t="s">
        <v>415</v>
      </c>
      <c r="M1144" s="72"/>
      <c r="N1144" s="57">
        <f t="shared" si="324"/>
        <v>2016</v>
      </c>
      <c r="O1144" s="72">
        <v>42688</v>
      </c>
      <c r="P1144" s="23" t="s">
        <v>75</v>
      </c>
      <c r="Q1144" s="23" t="s">
        <v>75</v>
      </c>
      <c r="R1144" s="23" t="s">
        <v>75</v>
      </c>
      <c r="S1144" s="23" t="s">
        <v>75</v>
      </c>
      <c r="T1144" s="23" t="s">
        <v>75</v>
      </c>
      <c r="U1144" s="23" t="s">
        <v>75</v>
      </c>
      <c r="V1144" s="19">
        <v>1</v>
      </c>
      <c r="W1144" s="19">
        <v>0</v>
      </c>
      <c r="X1144" s="19">
        <v>0</v>
      </c>
      <c r="Y1144" s="19">
        <v>0</v>
      </c>
      <c r="Z1144" s="19">
        <v>-1</v>
      </c>
      <c r="AA1144" s="19">
        <v>-2</v>
      </c>
      <c r="AB1144" s="62">
        <v>1</v>
      </c>
      <c r="AC1144" s="62">
        <v>0</v>
      </c>
      <c r="AD1144" s="62">
        <v>0</v>
      </c>
      <c r="AE1144" s="62">
        <v>0</v>
      </c>
      <c r="AF1144" s="62">
        <v>0</v>
      </c>
      <c r="AG1144" s="62">
        <v>1</v>
      </c>
      <c r="AH1144" s="62">
        <v>1</v>
      </c>
      <c r="AI1144" s="62">
        <v>1</v>
      </c>
      <c r="AJ1144" s="61" t="s">
        <v>263</v>
      </c>
      <c r="AK1144" s="61" t="s">
        <v>77</v>
      </c>
      <c r="AL1144" s="69" t="s">
        <v>416</v>
      </c>
      <c r="AM1144" s="19">
        <f t="shared" si="325"/>
        <v>3</v>
      </c>
      <c r="AN1144" s="62">
        <v>1</v>
      </c>
      <c r="AO1144" s="62">
        <v>1</v>
      </c>
      <c r="AP1144" s="62">
        <v>-1</v>
      </c>
      <c r="AQ1144" s="62">
        <v>-1</v>
      </c>
      <c r="AR1144" s="62">
        <v>1</v>
      </c>
      <c r="AS1144" s="62">
        <v>-1</v>
      </c>
      <c r="AT1144" s="62">
        <v>0</v>
      </c>
      <c r="AU1144" s="78">
        <v>-1</v>
      </c>
      <c r="AV1144" s="62">
        <v>0</v>
      </c>
      <c r="AW1144" s="62">
        <v>0</v>
      </c>
      <c r="AX1144" s="62">
        <v>1</v>
      </c>
      <c r="AY1144" s="62">
        <v>0</v>
      </c>
      <c r="AZ1144" s="62">
        <v>0</v>
      </c>
      <c r="BA1144" s="62">
        <v>0</v>
      </c>
      <c r="BB1144" s="62">
        <v>0</v>
      </c>
      <c r="BC1144" s="62">
        <v>0</v>
      </c>
      <c r="BD1144" s="68"/>
      <c r="BE1144" s="68"/>
      <c r="BF1144" s="68"/>
      <c r="BG1144" s="68"/>
      <c r="BH1144" s="68"/>
      <c r="BI1144" s="68"/>
      <c r="BJ1144" s="68"/>
      <c r="BK1144" s="68"/>
      <c r="BL1144" s="68"/>
      <c r="BM1144" s="68"/>
      <c r="BN1144" s="68"/>
      <c r="BO1144" s="68"/>
    </row>
    <row r="1145" spans="1:67" ht="176" hidden="1" x14ac:dyDescent="0.2">
      <c r="A1145" s="74" t="s">
        <v>413</v>
      </c>
      <c r="B1145" s="67"/>
      <c r="C1145" s="495" t="s">
        <v>427</v>
      </c>
      <c r="D1145" s="66" t="s">
        <v>261</v>
      </c>
      <c r="E1145" s="61" t="s">
        <v>82</v>
      </c>
      <c r="F1145" s="62">
        <v>1</v>
      </c>
      <c r="G1145" s="62">
        <v>1</v>
      </c>
      <c r="H1145" s="62">
        <v>1</v>
      </c>
      <c r="I1145" s="68"/>
      <c r="J1145" s="75"/>
      <c r="K1145" s="76"/>
      <c r="L1145" s="69" t="s">
        <v>415</v>
      </c>
      <c r="M1145" s="72"/>
      <c r="N1145" s="57">
        <f t="shared" si="324"/>
        <v>2016</v>
      </c>
      <c r="O1145" s="72">
        <v>42688</v>
      </c>
      <c r="P1145" s="23" t="s">
        <v>75</v>
      </c>
      <c r="Q1145" s="23" t="s">
        <v>75</v>
      </c>
      <c r="R1145" s="23" t="s">
        <v>75</v>
      </c>
      <c r="S1145" s="23" t="s">
        <v>75</v>
      </c>
      <c r="T1145" s="23" t="s">
        <v>75</v>
      </c>
      <c r="U1145" s="23" t="s">
        <v>75</v>
      </c>
      <c r="V1145" s="19">
        <v>1</v>
      </c>
      <c r="W1145" s="19">
        <v>0</v>
      </c>
      <c r="X1145" s="19">
        <v>0</v>
      </c>
      <c r="Y1145" s="19">
        <v>0</v>
      </c>
      <c r="Z1145" s="19">
        <v>-1</v>
      </c>
      <c r="AA1145" s="19">
        <v>-2</v>
      </c>
      <c r="AB1145" s="62">
        <v>1</v>
      </c>
      <c r="AC1145" s="62">
        <v>0</v>
      </c>
      <c r="AD1145" s="62">
        <v>0</v>
      </c>
      <c r="AE1145" s="62">
        <v>0</v>
      </c>
      <c r="AF1145" s="62">
        <v>0</v>
      </c>
      <c r="AG1145" s="62">
        <v>1</v>
      </c>
      <c r="AH1145" s="62">
        <v>1</v>
      </c>
      <c r="AI1145" s="62">
        <v>1</v>
      </c>
      <c r="AJ1145" s="61" t="s">
        <v>263</v>
      </c>
      <c r="AK1145" s="61" t="s">
        <v>77</v>
      </c>
      <c r="AL1145" s="69" t="s">
        <v>416</v>
      </c>
      <c r="AM1145" s="19">
        <f t="shared" si="325"/>
        <v>3</v>
      </c>
      <c r="AN1145" s="62">
        <v>1</v>
      </c>
      <c r="AO1145" s="62">
        <v>1</v>
      </c>
      <c r="AP1145" s="62">
        <v>-1</v>
      </c>
      <c r="AQ1145" s="62">
        <v>-1</v>
      </c>
      <c r="AR1145" s="62">
        <v>1</v>
      </c>
      <c r="AS1145" s="62">
        <v>-1</v>
      </c>
      <c r="AT1145" s="62">
        <v>0</v>
      </c>
      <c r="AU1145" s="78">
        <v>-1</v>
      </c>
      <c r="AV1145" s="62">
        <v>0</v>
      </c>
      <c r="AW1145" s="62">
        <v>0</v>
      </c>
      <c r="AX1145" s="62">
        <v>1</v>
      </c>
      <c r="AY1145" s="62">
        <v>0</v>
      </c>
      <c r="AZ1145" s="62">
        <v>0</v>
      </c>
      <c r="BA1145" s="62">
        <v>0</v>
      </c>
      <c r="BB1145" s="62">
        <v>0</v>
      </c>
      <c r="BC1145" s="62">
        <v>0</v>
      </c>
      <c r="BD1145" s="68"/>
      <c r="BE1145" s="68"/>
      <c r="BF1145" s="68"/>
      <c r="BG1145" s="68"/>
      <c r="BH1145" s="68"/>
      <c r="BI1145" s="68"/>
      <c r="BJ1145" s="68"/>
      <c r="BK1145" s="68"/>
      <c r="BL1145" s="68"/>
      <c r="BM1145" s="68"/>
      <c r="BN1145" s="68"/>
      <c r="BO1145" s="68"/>
    </row>
    <row r="1146" spans="1:67" ht="176" hidden="1" x14ac:dyDescent="0.2">
      <c r="A1146" s="74" t="s">
        <v>413</v>
      </c>
      <c r="B1146" s="67"/>
      <c r="C1146" s="495" t="s">
        <v>428</v>
      </c>
      <c r="D1146" s="66" t="s">
        <v>261</v>
      </c>
      <c r="E1146" s="61" t="s">
        <v>82</v>
      </c>
      <c r="F1146" s="62">
        <v>1</v>
      </c>
      <c r="G1146" s="62">
        <v>1</v>
      </c>
      <c r="H1146" s="62">
        <v>1</v>
      </c>
      <c r="I1146" s="68"/>
      <c r="J1146" s="75"/>
      <c r="K1146" s="76"/>
      <c r="L1146" s="69" t="s">
        <v>415</v>
      </c>
      <c r="M1146" s="72"/>
      <c r="N1146" s="57">
        <f t="shared" si="324"/>
        <v>2016</v>
      </c>
      <c r="O1146" s="72">
        <v>42688</v>
      </c>
      <c r="P1146" s="23" t="s">
        <v>75</v>
      </c>
      <c r="Q1146" s="23" t="s">
        <v>75</v>
      </c>
      <c r="R1146" s="23" t="s">
        <v>75</v>
      </c>
      <c r="S1146" s="23" t="s">
        <v>75</v>
      </c>
      <c r="T1146" s="23" t="s">
        <v>75</v>
      </c>
      <c r="U1146" s="23" t="s">
        <v>75</v>
      </c>
      <c r="V1146" s="19">
        <v>1</v>
      </c>
      <c r="W1146" s="19">
        <v>0</v>
      </c>
      <c r="X1146" s="19">
        <v>0</v>
      </c>
      <c r="Y1146" s="19">
        <v>0</v>
      </c>
      <c r="Z1146" s="19">
        <v>-1</v>
      </c>
      <c r="AA1146" s="19">
        <v>-2</v>
      </c>
      <c r="AB1146" s="62">
        <v>1</v>
      </c>
      <c r="AC1146" s="62">
        <v>0</v>
      </c>
      <c r="AD1146" s="62">
        <v>0</v>
      </c>
      <c r="AE1146" s="62">
        <v>0</v>
      </c>
      <c r="AF1146" s="62">
        <v>0</v>
      </c>
      <c r="AG1146" s="62">
        <v>1</v>
      </c>
      <c r="AH1146" s="62">
        <v>1</v>
      </c>
      <c r="AI1146" s="62">
        <v>1</v>
      </c>
      <c r="AJ1146" s="61" t="s">
        <v>263</v>
      </c>
      <c r="AK1146" s="61" t="s">
        <v>77</v>
      </c>
      <c r="AL1146" s="69" t="s">
        <v>416</v>
      </c>
      <c r="AM1146" s="19">
        <f t="shared" si="325"/>
        <v>3</v>
      </c>
      <c r="AN1146" s="62">
        <v>1</v>
      </c>
      <c r="AO1146" s="62">
        <v>1</v>
      </c>
      <c r="AP1146" s="62">
        <v>-1</v>
      </c>
      <c r="AQ1146" s="62">
        <v>-1</v>
      </c>
      <c r="AR1146" s="62">
        <v>1</v>
      </c>
      <c r="AS1146" s="62">
        <v>-1</v>
      </c>
      <c r="AT1146" s="62">
        <v>0</v>
      </c>
      <c r="AU1146" s="78">
        <v>-1</v>
      </c>
      <c r="AV1146" s="62">
        <v>0</v>
      </c>
      <c r="AW1146" s="62">
        <v>0</v>
      </c>
      <c r="AX1146" s="62">
        <v>1</v>
      </c>
      <c r="AY1146" s="62">
        <v>0</v>
      </c>
      <c r="AZ1146" s="62">
        <v>0</v>
      </c>
      <c r="BA1146" s="62">
        <v>0</v>
      </c>
      <c r="BB1146" s="62">
        <v>0</v>
      </c>
      <c r="BC1146" s="62">
        <v>0</v>
      </c>
      <c r="BD1146" s="68"/>
      <c r="BE1146" s="68"/>
      <c r="BF1146" s="68"/>
      <c r="BG1146" s="68"/>
      <c r="BH1146" s="68"/>
      <c r="BI1146" s="68"/>
      <c r="BJ1146" s="68"/>
      <c r="BK1146" s="68"/>
      <c r="BL1146" s="68"/>
      <c r="BM1146" s="68"/>
      <c r="BN1146" s="68"/>
      <c r="BO1146" s="68"/>
    </row>
    <row r="1147" spans="1:67" ht="176" hidden="1" x14ac:dyDescent="0.2">
      <c r="A1147" s="74" t="s">
        <v>413</v>
      </c>
      <c r="B1147" s="67"/>
      <c r="C1147" s="495" t="s">
        <v>429</v>
      </c>
      <c r="D1147" s="66" t="s">
        <v>261</v>
      </c>
      <c r="E1147" s="61" t="s">
        <v>82</v>
      </c>
      <c r="F1147" s="62">
        <v>1</v>
      </c>
      <c r="G1147" s="62">
        <v>1</v>
      </c>
      <c r="H1147" s="62">
        <v>1</v>
      </c>
      <c r="I1147" s="68"/>
      <c r="J1147" s="75"/>
      <c r="K1147" s="76"/>
      <c r="L1147" s="69" t="s">
        <v>415</v>
      </c>
      <c r="M1147" s="72"/>
      <c r="N1147" s="57">
        <f t="shared" si="324"/>
        <v>2016</v>
      </c>
      <c r="O1147" s="72">
        <v>42688</v>
      </c>
      <c r="P1147" s="23" t="s">
        <v>75</v>
      </c>
      <c r="Q1147" s="23" t="s">
        <v>75</v>
      </c>
      <c r="R1147" s="23" t="s">
        <v>75</v>
      </c>
      <c r="S1147" s="23" t="s">
        <v>75</v>
      </c>
      <c r="T1147" s="23" t="s">
        <v>75</v>
      </c>
      <c r="U1147" s="23" t="s">
        <v>75</v>
      </c>
      <c r="V1147" s="19">
        <v>1</v>
      </c>
      <c r="W1147" s="19">
        <v>0</v>
      </c>
      <c r="X1147" s="19">
        <v>0</v>
      </c>
      <c r="Y1147" s="19">
        <v>0</v>
      </c>
      <c r="Z1147" s="19">
        <v>-1</v>
      </c>
      <c r="AA1147" s="19">
        <v>-2</v>
      </c>
      <c r="AB1147" s="62">
        <v>1</v>
      </c>
      <c r="AC1147" s="62">
        <v>0</v>
      </c>
      <c r="AD1147" s="62">
        <v>0</v>
      </c>
      <c r="AE1147" s="62">
        <v>0</v>
      </c>
      <c r="AF1147" s="62">
        <v>0</v>
      </c>
      <c r="AG1147" s="62">
        <v>1</v>
      </c>
      <c r="AH1147" s="62">
        <v>1</v>
      </c>
      <c r="AI1147" s="62">
        <v>1</v>
      </c>
      <c r="AJ1147" s="61" t="s">
        <v>263</v>
      </c>
      <c r="AK1147" s="61" t="s">
        <v>77</v>
      </c>
      <c r="AL1147" s="69" t="s">
        <v>416</v>
      </c>
      <c r="AM1147" s="19">
        <f t="shared" si="325"/>
        <v>3</v>
      </c>
      <c r="AN1147" s="62">
        <v>1</v>
      </c>
      <c r="AO1147" s="62">
        <v>1</v>
      </c>
      <c r="AP1147" s="62">
        <v>-1</v>
      </c>
      <c r="AQ1147" s="62">
        <v>-1</v>
      </c>
      <c r="AR1147" s="62">
        <v>1</v>
      </c>
      <c r="AS1147" s="62">
        <v>-1</v>
      </c>
      <c r="AT1147" s="62">
        <v>0</v>
      </c>
      <c r="AU1147" s="78">
        <v>-1</v>
      </c>
      <c r="AV1147" s="62">
        <v>0</v>
      </c>
      <c r="AW1147" s="62">
        <v>0</v>
      </c>
      <c r="AX1147" s="62">
        <v>1</v>
      </c>
      <c r="AY1147" s="62">
        <v>0</v>
      </c>
      <c r="AZ1147" s="62">
        <v>0</v>
      </c>
      <c r="BA1147" s="62">
        <v>0</v>
      </c>
      <c r="BB1147" s="62">
        <v>0</v>
      </c>
      <c r="BC1147" s="62">
        <v>0</v>
      </c>
      <c r="BD1147" s="68"/>
      <c r="BE1147" s="68"/>
      <c r="BF1147" s="68"/>
      <c r="BG1147" s="68"/>
      <c r="BH1147" s="68"/>
      <c r="BI1147" s="68"/>
      <c r="BJ1147" s="68"/>
      <c r="BK1147" s="68"/>
      <c r="BL1147" s="68"/>
      <c r="BM1147" s="68"/>
      <c r="BN1147" s="68"/>
      <c r="BO1147" s="68"/>
    </row>
    <row r="1148" spans="1:67" ht="176" hidden="1" x14ac:dyDescent="0.2">
      <c r="A1148" s="74" t="s">
        <v>413</v>
      </c>
      <c r="B1148" s="67"/>
      <c r="C1148" s="495" t="s">
        <v>430</v>
      </c>
      <c r="D1148" s="66" t="s">
        <v>261</v>
      </c>
      <c r="E1148" s="61" t="s">
        <v>82</v>
      </c>
      <c r="F1148" s="62">
        <v>1</v>
      </c>
      <c r="G1148" s="62">
        <v>1</v>
      </c>
      <c r="H1148" s="62">
        <v>1</v>
      </c>
      <c r="I1148" s="68"/>
      <c r="J1148" s="75"/>
      <c r="K1148" s="76"/>
      <c r="L1148" s="69" t="s">
        <v>415</v>
      </c>
      <c r="M1148" s="72"/>
      <c r="N1148" s="57">
        <f t="shared" si="324"/>
        <v>2016</v>
      </c>
      <c r="O1148" s="72">
        <v>42688</v>
      </c>
      <c r="P1148" s="23" t="s">
        <v>75</v>
      </c>
      <c r="Q1148" s="23" t="s">
        <v>75</v>
      </c>
      <c r="R1148" s="23" t="s">
        <v>75</v>
      </c>
      <c r="S1148" s="23" t="s">
        <v>75</v>
      </c>
      <c r="T1148" s="23" t="s">
        <v>75</v>
      </c>
      <c r="U1148" s="23" t="s">
        <v>75</v>
      </c>
      <c r="V1148" s="19">
        <v>1</v>
      </c>
      <c r="W1148" s="19">
        <v>0</v>
      </c>
      <c r="X1148" s="19">
        <v>0</v>
      </c>
      <c r="Y1148" s="19">
        <v>0</v>
      </c>
      <c r="Z1148" s="19">
        <v>-1</v>
      </c>
      <c r="AA1148" s="19">
        <v>-2</v>
      </c>
      <c r="AB1148" s="62">
        <v>1</v>
      </c>
      <c r="AC1148" s="62">
        <v>0</v>
      </c>
      <c r="AD1148" s="62">
        <v>0</v>
      </c>
      <c r="AE1148" s="62">
        <v>0</v>
      </c>
      <c r="AF1148" s="62">
        <v>0</v>
      </c>
      <c r="AG1148" s="62">
        <v>1</v>
      </c>
      <c r="AH1148" s="62">
        <v>1</v>
      </c>
      <c r="AI1148" s="62">
        <v>1</v>
      </c>
      <c r="AJ1148" s="61" t="s">
        <v>263</v>
      </c>
      <c r="AK1148" s="61" t="s">
        <v>77</v>
      </c>
      <c r="AL1148" s="69" t="s">
        <v>416</v>
      </c>
      <c r="AM1148" s="19">
        <f t="shared" si="325"/>
        <v>3</v>
      </c>
      <c r="AN1148" s="62">
        <v>1</v>
      </c>
      <c r="AO1148" s="62">
        <v>1</v>
      </c>
      <c r="AP1148" s="62">
        <v>-1</v>
      </c>
      <c r="AQ1148" s="62">
        <v>-1</v>
      </c>
      <c r="AR1148" s="62">
        <v>1</v>
      </c>
      <c r="AS1148" s="62">
        <v>-1</v>
      </c>
      <c r="AT1148" s="62">
        <v>0</v>
      </c>
      <c r="AU1148" s="78">
        <v>-1</v>
      </c>
      <c r="AV1148" s="62">
        <v>0</v>
      </c>
      <c r="AW1148" s="62">
        <v>0</v>
      </c>
      <c r="AX1148" s="62">
        <v>1</v>
      </c>
      <c r="AY1148" s="62">
        <v>0</v>
      </c>
      <c r="AZ1148" s="62">
        <v>0</v>
      </c>
      <c r="BA1148" s="62">
        <v>0</v>
      </c>
      <c r="BB1148" s="62">
        <v>0</v>
      </c>
      <c r="BC1148" s="62">
        <v>0</v>
      </c>
      <c r="BD1148" s="68"/>
      <c r="BE1148" s="68"/>
      <c r="BF1148" s="68"/>
      <c r="BG1148" s="68"/>
      <c r="BH1148" s="68"/>
      <c r="BI1148" s="68"/>
      <c r="BJ1148" s="68"/>
      <c r="BK1148" s="68"/>
      <c r="BL1148" s="68"/>
      <c r="BM1148" s="68"/>
      <c r="BN1148" s="68"/>
      <c r="BO1148" s="68"/>
    </row>
    <row r="1149" spans="1:67" ht="176" hidden="1" x14ac:dyDescent="0.2">
      <c r="A1149" s="74" t="s">
        <v>413</v>
      </c>
      <c r="B1149" s="67"/>
      <c r="C1149" s="495" t="s">
        <v>431</v>
      </c>
      <c r="D1149" s="66" t="s">
        <v>261</v>
      </c>
      <c r="E1149" s="61" t="s">
        <v>82</v>
      </c>
      <c r="F1149" s="62">
        <v>1</v>
      </c>
      <c r="G1149" s="62">
        <v>1</v>
      </c>
      <c r="H1149" s="62">
        <v>1</v>
      </c>
      <c r="I1149" s="68"/>
      <c r="J1149" s="75"/>
      <c r="K1149" s="76"/>
      <c r="L1149" s="69" t="s">
        <v>415</v>
      </c>
      <c r="M1149" s="72"/>
      <c r="N1149" s="57">
        <f t="shared" si="324"/>
        <v>2016</v>
      </c>
      <c r="O1149" s="72">
        <v>42688</v>
      </c>
      <c r="P1149" s="23" t="s">
        <v>75</v>
      </c>
      <c r="Q1149" s="23" t="s">
        <v>75</v>
      </c>
      <c r="R1149" s="23" t="s">
        <v>75</v>
      </c>
      <c r="S1149" s="23" t="s">
        <v>75</v>
      </c>
      <c r="T1149" s="23" t="s">
        <v>75</v>
      </c>
      <c r="U1149" s="23" t="s">
        <v>75</v>
      </c>
      <c r="V1149" s="19">
        <v>1</v>
      </c>
      <c r="W1149" s="19">
        <v>0</v>
      </c>
      <c r="X1149" s="19">
        <v>0</v>
      </c>
      <c r="Y1149" s="19">
        <v>0</v>
      </c>
      <c r="Z1149" s="19">
        <v>-1</v>
      </c>
      <c r="AA1149" s="19">
        <v>-2</v>
      </c>
      <c r="AB1149" s="62">
        <v>1</v>
      </c>
      <c r="AC1149" s="62">
        <v>0</v>
      </c>
      <c r="AD1149" s="62">
        <v>0</v>
      </c>
      <c r="AE1149" s="62">
        <v>0</v>
      </c>
      <c r="AF1149" s="62">
        <v>0</v>
      </c>
      <c r="AG1149" s="62">
        <v>1</v>
      </c>
      <c r="AH1149" s="62">
        <v>1</v>
      </c>
      <c r="AI1149" s="62">
        <v>1</v>
      </c>
      <c r="AJ1149" s="61" t="s">
        <v>263</v>
      </c>
      <c r="AK1149" s="61" t="s">
        <v>77</v>
      </c>
      <c r="AL1149" s="69" t="s">
        <v>416</v>
      </c>
      <c r="AM1149" s="19">
        <f t="shared" si="325"/>
        <v>3</v>
      </c>
      <c r="AN1149" s="62">
        <v>1</v>
      </c>
      <c r="AO1149" s="62">
        <v>1</v>
      </c>
      <c r="AP1149" s="62">
        <v>-1</v>
      </c>
      <c r="AQ1149" s="62">
        <v>-1</v>
      </c>
      <c r="AR1149" s="62">
        <v>1</v>
      </c>
      <c r="AS1149" s="62">
        <v>-1</v>
      </c>
      <c r="AT1149" s="62">
        <v>0</v>
      </c>
      <c r="AU1149" s="78">
        <v>-1</v>
      </c>
      <c r="AV1149" s="62">
        <v>0</v>
      </c>
      <c r="AW1149" s="62">
        <v>0</v>
      </c>
      <c r="AX1149" s="62">
        <v>1</v>
      </c>
      <c r="AY1149" s="62">
        <v>0</v>
      </c>
      <c r="AZ1149" s="62">
        <v>0</v>
      </c>
      <c r="BA1149" s="62">
        <v>0</v>
      </c>
      <c r="BB1149" s="62">
        <v>0</v>
      </c>
      <c r="BC1149" s="62">
        <v>0</v>
      </c>
      <c r="BD1149" s="68"/>
      <c r="BE1149" s="68"/>
      <c r="BF1149" s="68"/>
      <c r="BG1149" s="68"/>
      <c r="BH1149" s="68"/>
      <c r="BI1149" s="68"/>
      <c r="BJ1149" s="68"/>
      <c r="BK1149" s="68"/>
      <c r="BL1149" s="68"/>
      <c r="BM1149" s="68"/>
      <c r="BN1149" s="68"/>
      <c r="BO1149" s="68"/>
    </row>
    <row r="1150" spans="1:67" ht="176" hidden="1" x14ac:dyDescent="0.2">
      <c r="A1150" s="74" t="s">
        <v>413</v>
      </c>
      <c r="B1150" s="67"/>
      <c r="C1150" s="495" t="s">
        <v>432</v>
      </c>
      <c r="D1150" s="66" t="s">
        <v>261</v>
      </c>
      <c r="E1150" s="61" t="s">
        <v>82</v>
      </c>
      <c r="F1150" s="62">
        <v>1</v>
      </c>
      <c r="G1150" s="62">
        <v>1</v>
      </c>
      <c r="H1150" s="62">
        <v>1</v>
      </c>
      <c r="I1150" s="68"/>
      <c r="J1150" s="75"/>
      <c r="K1150" s="76"/>
      <c r="L1150" s="69" t="s">
        <v>415</v>
      </c>
      <c r="M1150" s="72"/>
      <c r="N1150" s="57">
        <f t="shared" si="324"/>
        <v>2016</v>
      </c>
      <c r="O1150" s="72">
        <v>42688</v>
      </c>
      <c r="P1150" s="23" t="s">
        <v>75</v>
      </c>
      <c r="Q1150" s="23" t="s">
        <v>75</v>
      </c>
      <c r="R1150" s="23" t="s">
        <v>75</v>
      </c>
      <c r="S1150" s="23" t="s">
        <v>75</v>
      </c>
      <c r="T1150" s="23" t="s">
        <v>75</v>
      </c>
      <c r="U1150" s="23" t="s">
        <v>75</v>
      </c>
      <c r="V1150" s="19">
        <v>1</v>
      </c>
      <c r="W1150" s="19">
        <v>0</v>
      </c>
      <c r="X1150" s="19">
        <v>0</v>
      </c>
      <c r="Y1150" s="19">
        <v>0</v>
      </c>
      <c r="Z1150" s="19">
        <v>-1</v>
      </c>
      <c r="AA1150" s="19">
        <v>-2</v>
      </c>
      <c r="AB1150" s="62">
        <v>1</v>
      </c>
      <c r="AC1150" s="62">
        <v>0</v>
      </c>
      <c r="AD1150" s="62">
        <v>0</v>
      </c>
      <c r="AE1150" s="62">
        <v>0</v>
      </c>
      <c r="AF1150" s="62">
        <v>0</v>
      </c>
      <c r="AG1150" s="62">
        <v>1</v>
      </c>
      <c r="AH1150" s="62">
        <v>1</v>
      </c>
      <c r="AI1150" s="62">
        <v>1</v>
      </c>
      <c r="AJ1150" s="61" t="s">
        <v>263</v>
      </c>
      <c r="AK1150" s="61" t="s">
        <v>77</v>
      </c>
      <c r="AL1150" s="69" t="s">
        <v>416</v>
      </c>
      <c r="AM1150" s="19">
        <f t="shared" si="325"/>
        <v>3</v>
      </c>
      <c r="AN1150" s="62">
        <v>1</v>
      </c>
      <c r="AO1150" s="62">
        <v>1</v>
      </c>
      <c r="AP1150" s="62">
        <v>-1</v>
      </c>
      <c r="AQ1150" s="62">
        <v>-1</v>
      </c>
      <c r="AR1150" s="62">
        <v>1</v>
      </c>
      <c r="AS1150" s="62">
        <v>-1</v>
      </c>
      <c r="AT1150" s="62">
        <v>0</v>
      </c>
      <c r="AU1150" s="78">
        <v>-1</v>
      </c>
      <c r="AV1150" s="62">
        <v>0</v>
      </c>
      <c r="AW1150" s="62">
        <v>0</v>
      </c>
      <c r="AX1150" s="62">
        <v>1</v>
      </c>
      <c r="AY1150" s="62">
        <v>0</v>
      </c>
      <c r="AZ1150" s="62">
        <v>0</v>
      </c>
      <c r="BA1150" s="62">
        <v>0</v>
      </c>
      <c r="BB1150" s="62">
        <v>0</v>
      </c>
      <c r="BC1150" s="62">
        <v>0</v>
      </c>
      <c r="BD1150" s="68"/>
      <c r="BE1150" s="68"/>
      <c r="BF1150" s="68"/>
      <c r="BG1150" s="68"/>
      <c r="BH1150" s="68"/>
      <c r="BI1150" s="68"/>
      <c r="BJ1150" s="68"/>
      <c r="BK1150" s="68"/>
      <c r="BL1150" s="68"/>
      <c r="BM1150" s="68"/>
      <c r="BN1150" s="68"/>
      <c r="BO1150" s="68"/>
    </row>
    <row r="1151" spans="1:67" ht="176" hidden="1" x14ac:dyDescent="0.2">
      <c r="A1151" s="74" t="s">
        <v>413</v>
      </c>
      <c r="B1151" s="67"/>
      <c r="C1151" s="495" t="s">
        <v>433</v>
      </c>
      <c r="D1151" s="66" t="s">
        <v>261</v>
      </c>
      <c r="E1151" s="61" t="s">
        <v>82</v>
      </c>
      <c r="F1151" s="62">
        <v>1</v>
      </c>
      <c r="G1151" s="62">
        <v>1</v>
      </c>
      <c r="H1151" s="62">
        <v>1</v>
      </c>
      <c r="I1151" s="68"/>
      <c r="J1151" s="75"/>
      <c r="K1151" s="76"/>
      <c r="L1151" s="69" t="s">
        <v>415</v>
      </c>
      <c r="M1151" s="72"/>
      <c r="N1151" s="57">
        <f t="shared" si="324"/>
        <v>2016</v>
      </c>
      <c r="O1151" s="72">
        <v>42688</v>
      </c>
      <c r="P1151" s="23" t="s">
        <v>75</v>
      </c>
      <c r="Q1151" s="23" t="s">
        <v>75</v>
      </c>
      <c r="R1151" s="23" t="s">
        <v>75</v>
      </c>
      <c r="S1151" s="23" t="s">
        <v>75</v>
      </c>
      <c r="T1151" s="23" t="s">
        <v>75</v>
      </c>
      <c r="U1151" s="23" t="s">
        <v>75</v>
      </c>
      <c r="V1151" s="19">
        <v>1</v>
      </c>
      <c r="W1151" s="19">
        <v>0</v>
      </c>
      <c r="X1151" s="19">
        <v>0</v>
      </c>
      <c r="Y1151" s="19">
        <v>0</v>
      </c>
      <c r="Z1151" s="19">
        <v>-1</v>
      </c>
      <c r="AA1151" s="19">
        <v>-2</v>
      </c>
      <c r="AB1151" s="62">
        <v>1</v>
      </c>
      <c r="AC1151" s="62">
        <v>0</v>
      </c>
      <c r="AD1151" s="62">
        <v>0</v>
      </c>
      <c r="AE1151" s="62">
        <v>0</v>
      </c>
      <c r="AF1151" s="62">
        <v>0</v>
      </c>
      <c r="AG1151" s="62">
        <v>1</v>
      </c>
      <c r="AH1151" s="62">
        <v>1</v>
      </c>
      <c r="AI1151" s="62">
        <v>1</v>
      </c>
      <c r="AJ1151" s="61" t="s">
        <v>263</v>
      </c>
      <c r="AK1151" s="61" t="s">
        <v>77</v>
      </c>
      <c r="AL1151" s="69" t="s">
        <v>416</v>
      </c>
      <c r="AM1151" s="19">
        <f t="shared" si="325"/>
        <v>3</v>
      </c>
      <c r="AN1151" s="62">
        <v>1</v>
      </c>
      <c r="AO1151" s="62">
        <v>1</v>
      </c>
      <c r="AP1151" s="62">
        <v>-1</v>
      </c>
      <c r="AQ1151" s="62">
        <v>-1</v>
      </c>
      <c r="AR1151" s="62">
        <v>1</v>
      </c>
      <c r="AS1151" s="62">
        <v>-1</v>
      </c>
      <c r="AT1151" s="62">
        <v>0</v>
      </c>
      <c r="AU1151" s="78">
        <v>-1</v>
      </c>
      <c r="AV1151" s="62">
        <v>0</v>
      </c>
      <c r="AW1151" s="62">
        <v>0</v>
      </c>
      <c r="AX1151" s="62">
        <v>1</v>
      </c>
      <c r="AY1151" s="62">
        <v>0</v>
      </c>
      <c r="AZ1151" s="62">
        <v>0</v>
      </c>
      <c r="BA1151" s="62">
        <v>0</v>
      </c>
      <c r="BB1151" s="62">
        <v>0</v>
      </c>
      <c r="BC1151" s="62">
        <v>0</v>
      </c>
      <c r="BD1151" s="68"/>
      <c r="BE1151" s="68"/>
      <c r="BF1151" s="68"/>
      <c r="BG1151" s="68"/>
      <c r="BH1151" s="68"/>
      <c r="BI1151" s="68"/>
      <c r="BJ1151" s="68"/>
      <c r="BK1151" s="68"/>
      <c r="BL1151" s="68"/>
      <c r="BM1151" s="68"/>
      <c r="BN1151" s="68"/>
      <c r="BO1151" s="68"/>
    </row>
    <row r="1152" spans="1:67" ht="176" hidden="1" x14ac:dyDescent="0.2">
      <c r="A1152" s="74" t="s">
        <v>413</v>
      </c>
      <c r="B1152" s="67"/>
      <c r="C1152" s="495" t="s">
        <v>434</v>
      </c>
      <c r="D1152" s="66" t="s">
        <v>261</v>
      </c>
      <c r="E1152" s="61" t="s">
        <v>82</v>
      </c>
      <c r="F1152" s="62">
        <v>1</v>
      </c>
      <c r="G1152" s="62">
        <v>1</v>
      </c>
      <c r="H1152" s="62">
        <v>1</v>
      </c>
      <c r="I1152" s="68"/>
      <c r="J1152" s="75"/>
      <c r="K1152" s="76"/>
      <c r="L1152" s="69" t="s">
        <v>415</v>
      </c>
      <c r="M1152" s="72"/>
      <c r="N1152" s="57">
        <f t="shared" si="324"/>
        <v>2016</v>
      </c>
      <c r="O1152" s="72">
        <v>42688</v>
      </c>
      <c r="P1152" s="23" t="s">
        <v>75</v>
      </c>
      <c r="Q1152" s="23" t="s">
        <v>75</v>
      </c>
      <c r="R1152" s="23" t="s">
        <v>75</v>
      </c>
      <c r="S1152" s="23" t="s">
        <v>75</v>
      </c>
      <c r="T1152" s="23" t="s">
        <v>75</v>
      </c>
      <c r="U1152" s="23" t="s">
        <v>75</v>
      </c>
      <c r="V1152" s="19">
        <v>1</v>
      </c>
      <c r="W1152" s="19">
        <v>0</v>
      </c>
      <c r="X1152" s="19">
        <v>0</v>
      </c>
      <c r="Y1152" s="19">
        <v>0</v>
      </c>
      <c r="Z1152" s="19">
        <v>-1</v>
      </c>
      <c r="AA1152" s="19">
        <v>-2</v>
      </c>
      <c r="AB1152" s="62">
        <v>1</v>
      </c>
      <c r="AC1152" s="62">
        <v>0</v>
      </c>
      <c r="AD1152" s="62">
        <v>0</v>
      </c>
      <c r="AE1152" s="62">
        <v>0</v>
      </c>
      <c r="AF1152" s="62">
        <v>0</v>
      </c>
      <c r="AG1152" s="62">
        <v>1</v>
      </c>
      <c r="AH1152" s="62">
        <v>1</v>
      </c>
      <c r="AI1152" s="62">
        <v>1</v>
      </c>
      <c r="AJ1152" s="61" t="s">
        <v>263</v>
      </c>
      <c r="AK1152" s="61" t="s">
        <v>77</v>
      </c>
      <c r="AL1152" s="69" t="s">
        <v>416</v>
      </c>
      <c r="AM1152" s="19">
        <f t="shared" si="325"/>
        <v>3</v>
      </c>
      <c r="AN1152" s="62">
        <v>1</v>
      </c>
      <c r="AO1152" s="62">
        <v>1</v>
      </c>
      <c r="AP1152" s="62">
        <v>-1</v>
      </c>
      <c r="AQ1152" s="62">
        <v>-1</v>
      </c>
      <c r="AR1152" s="62">
        <v>1</v>
      </c>
      <c r="AS1152" s="62">
        <v>-1</v>
      </c>
      <c r="AT1152" s="62">
        <v>0</v>
      </c>
      <c r="AU1152" s="78">
        <v>-1</v>
      </c>
      <c r="AV1152" s="62">
        <v>0</v>
      </c>
      <c r="AW1152" s="62">
        <v>0</v>
      </c>
      <c r="AX1152" s="62">
        <v>1</v>
      </c>
      <c r="AY1152" s="62">
        <v>0</v>
      </c>
      <c r="AZ1152" s="62">
        <v>0</v>
      </c>
      <c r="BA1152" s="62">
        <v>0</v>
      </c>
      <c r="BB1152" s="62">
        <v>0</v>
      </c>
      <c r="BC1152" s="62">
        <v>0</v>
      </c>
      <c r="BD1152" s="68"/>
      <c r="BE1152" s="68"/>
      <c r="BF1152" s="68"/>
      <c r="BG1152" s="68"/>
      <c r="BH1152" s="68"/>
      <c r="BI1152" s="68"/>
      <c r="BJ1152" s="68"/>
      <c r="BK1152" s="68"/>
      <c r="BL1152" s="68"/>
      <c r="BM1152" s="68"/>
      <c r="BN1152" s="68"/>
      <c r="BO1152" s="68"/>
    </row>
    <row r="1153" spans="1:67" ht="176" hidden="1" x14ac:dyDescent="0.2">
      <c r="A1153" s="74" t="s">
        <v>413</v>
      </c>
      <c r="B1153" s="67"/>
      <c r="C1153" s="495" t="s">
        <v>417</v>
      </c>
      <c r="D1153" s="66" t="s">
        <v>261</v>
      </c>
      <c r="E1153" s="61" t="s">
        <v>82</v>
      </c>
      <c r="F1153" s="62">
        <v>1</v>
      </c>
      <c r="G1153" s="62">
        <v>1</v>
      </c>
      <c r="H1153" s="62">
        <v>1</v>
      </c>
      <c r="I1153" s="68"/>
      <c r="J1153" s="75"/>
      <c r="K1153" s="76"/>
      <c r="L1153" s="69" t="s">
        <v>415</v>
      </c>
      <c r="M1153" s="72"/>
      <c r="N1153" s="57">
        <f t="shared" si="324"/>
        <v>2016</v>
      </c>
      <c r="O1153" s="72">
        <v>42688</v>
      </c>
      <c r="P1153" s="23" t="s">
        <v>75</v>
      </c>
      <c r="Q1153" s="23" t="s">
        <v>75</v>
      </c>
      <c r="R1153" s="23" t="s">
        <v>75</v>
      </c>
      <c r="S1153" s="23" t="s">
        <v>75</v>
      </c>
      <c r="T1153" s="23" t="s">
        <v>75</v>
      </c>
      <c r="U1153" s="23" t="s">
        <v>75</v>
      </c>
      <c r="V1153" s="19">
        <v>1</v>
      </c>
      <c r="W1153" s="19">
        <v>0</v>
      </c>
      <c r="X1153" s="19">
        <v>0</v>
      </c>
      <c r="Y1153" s="19">
        <v>0</v>
      </c>
      <c r="Z1153" s="19">
        <v>-1</v>
      </c>
      <c r="AA1153" s="19">
        <v>-2</v>
      </c>
      <c r="AB1153" s="62">
        <v>1</v>
      </c>
      <c r="AC1153" s="62">
        <v>0</v>
      </c>
      <c r="AD1153" s="62">
        <v>0</v>
      </c>
      <c r="AE1153" s="62">
        <v>0</v>
      </c>
      <c r="AF1153" s="62">
        <v>0</v>
      </c>
      <c r="AG1153" s="62">
        <v>1</v>
      </c>
      <c r="AH1153" s="62">
        <v>1</v>
      </c>
      <c r="AI1153" s="62">
        <v>1</v>
      </c>
      <c r="AJ1153" s="61" t="s">
        <v>263</v>
      </c>
      <c r="AK1153" s="61" t="s">
        <v>77</v>
      </c>
      <c r="AL1153" s="69" t="s">
        <v>416</v>
      </c>
      <c r="AM1153" s="19">
        <f t="shared" si="325"/>
        <v>3</v>
      </c>
      <c r="AN1153" s="62">
        <v>1</v>
      </c>
      <c r="AO1153" s="62">
        <v>1</v>
      </c>
      <c r="AP1153" s="62">
        <v>-1</v>
      </c>
      <c r="AQ1153" s="62">
        <v>-1</v>
      </c>
      <c r="AR1153" s="62">
        <v>1</v>
      </c>
      <c r="AS1153" s="62">
        <v>-1</v>
      </c>
      <c r="AT1153" s="62">
        <v>0</v>
      </c>
      <c r="AU1153" s="78">
        <v>-1</v>
      </c>
      <c r="AV1153" s="62">
        <v>0</v>
      </c>
      <c r="AW1153" s="62">
        <v>0</v>
      </c>
      <c r="AX1153" s="62">
        <v>1</v>
      </c>
      <c r="AY1153" s="62">
        <v>0</v>
      </c>
      <c r="AZ1153" s="62">
        <v>0</v>
      </c>
      <c r="BA1153" s="62">
        <v>0</v>
      </c>
      <c r="BB1153" s="62">
        <v>0</v>
      </c>
      <c r="BC1153" s="62">
        <v>0</v>
      </c>
      <c r="BD1153" s="68"/>
      <c r="BE1153" s="68"/>
      <c r="BF1153" s="68"/>
      <c r="BG1153" s="68"/>
      <c r="BH1153" s="68"/>
      <c r="BI1153" s="68"/>
      <c r="BJ1153" s="68"/>
      <c r="BK1153" s="68"/>
      <c r="BL1153" s="68"/>
      <c r="BM1153" s="68"/>
      <c r="BN1153" s="68"/>
      <c r="BO1153" s="68"/>
    </row>
    <row r="1154" spans="1:67" ht="176" hidden="1" x14ac:dyDescent="0.2">
      <c r="A1154" s="74" t="s">
        <v>413</v>
      </c>
      <c r="B1154" s="67"/>
      <c r="C1154" s="495" t="s">
        <v>435</v>
      </c>
      <c r="D1154" s="66" t="s">
        <v>261</v>
      </c>
      <c r="E1154" s="61" t="s">
        <v>82</v>
      </c>
      <c r="F1154" s="62">
        <v>1</v>
      </c>
      <c r="G1154" s="62">
        <v>1</v>
      </c>
      <c r="H1154" s="62">
        <v>1</v>
      </c>
      <c r="I1154" s="68"/>
      <c r="J1154" s="75"/>
      <c r="K1154" s="76"/>
      <c r="L1154" s="69" t="s">
        <v>415</v>
      </c>
      <c r="M1154" s="72"/>
      <c r="N1154" s="57">
        <f t="shared" si="324"/>
        <v>2016</v>
      </c>
      <c r="O1154" s="72">
        <v>42688</v>
      </c>
      <c r="P1154" s="23" t="s">
        <v>75</v>
      </c>
      <c r="Q1154" s="23" t="s">
        <v>75</v>
      </c>
      <c r="R1154" s="23" t="s">
        <v>75</v>
      </c>
      <c r="S1154" s="23" t="s">
        <v>75</v>
      </c>
      <c r="T1154" s="23" t="s">
        <v>75</v>
      </c>
      <c r="U1154" s="23" t="s">
        <v>75</v>
      </c>
      <c r="V1154" s="19">
        <v>1</v>
      </c>
      <c r="W1154" s="19">
        <v>0</v>
      </c>
      <c r="X1154" s="19">
        <v>0</v>
      </c>
      <c r="Y1154" s="19">
        <v>0</v>
      </c>
      <c r="Z1154" s="19">
        <v>-1</v>
      </c>
      <c r="AA1154" s="19">
        <v>-2</v>
      </c>
      <c r="AB1154" s="62">
        <v>1</v>
      </c>
      <c r="AC1154" s="62">
        <v>0</v>
      </c>
      <c r="AD1154" s="62">
        <v>0</v>
      </c>
      <c r="AE1154" s="62">
        <v>0</v>
      </c>
      <c r="AF1154" s="62">
        <v>0</v>
      </c>
      <c r="AG1154" s="62">
        <v>1</v>
      </c>
      <c r="AH1154" s="62">
        <v>1</v>
      </c>
      <c r="AI1154" s="62">
        <v>1</v>
      </c>
      <c r="AJ1154" s="61" t="s">
        <v>263</v>
      </c>
      <c r="AK1154" s="61" t="s">
        <v>77</v>
      </c>
      <c r="AL1154" s="69" t="s">
        <v>416</v>
      </c>
      <c r="AM1154" s="19">
        <f t="shared" si="325"/>
        <v>3</v>
      </c>
      <c r="AN1154" s="62">
        <v>1</v>
      </c>
      <c r="AO1154" s="62">
        <v>1</v>
      </c>
      <c r="AP1154" s="62">
        <v>-1</v>
      </c>
      <c r="AQ1154" s="62">
        <v>-1</v>
      </c>
      <c r="AR1154" s="62">
        <v>1</v>
      </c>
      <c r="AS1154" s="62">
        <v>-1</v>
      </c>
      <c r="AT1154" s="62">
        <v>0</v>
      </c>
      <c r="AU1154" s="78">
        <v>-1</v>
      </c>
      <c r="AV1154" s="62">
        <v>0</v>
      </c>
      <c r="AW1154" s="62">
        <v>0</v>
      </c>
      <c r="AX1154" s="62">
        <v>1</v>
      </c>
      <c r="AY1154" s="62">
        <v>0</v>
      </c>
      <c r="AZ1154" s="62">
        <v>0</v>
      </c>
      <c r="BA1154" s="62">
        <v>0</v>
      </c>
      <c r="BB1154" s="62">
        <v>0</v>
      </c>
      <c r="BC1154" s="62">
        <v>0</v>
      </c>
      <c r="BD1154" s="68"/>
      <c r="BE1154" s="68"/>
      <c r="BF1154" s="68"/>
      <c r="BG1154" s="68"/>
      <c r="BH1154" s="68"/>
      <c r="BI1154" s="68"/>
      <c r="BJ1154" s="68"/>
      <c r="BK1154" s="68"/>
      <c r="BL1154" s="68"/>
      <c r="BM1154" s="68"/>
      <c r="BN1154" s="68"/>
      <c r="BO1154" s="68"/>
    </row>
    <row r="1155" spans="1:67" ht="176" hidden="1" x14ac:dyDescent="0.2">
      <c r="A1155" s="74" t="s">
        <v>413</v>
      </c>
      <c r="B1155" s="67"/>
      <c r="C1155" s="495" t="s">
        <v>418</v>
      </c>
      <c r="D1155" s="66" t="s">
        <v>261</v>
      </c>
      <c r="E1155" s="61" t="s">
        <v>82</v>
      </c>
      <c r="F1155" s="62">
        <v>1</v>
      </c>
      <c r="G1155" s="62">
        <v>1</v>
      </c>
      <c r="H1155" s="62">
        <v>1</v>
      </c>
      <c r="I1155" s="68"/>
      <c r="J1155" s="75"/>
      <c r="K1155" s="76"/>
      <c r="L1155" s="69" t="s">
        <v>415</v>
      </c>
      <c r="M1155" s="72"/>
      <c r="N1155" s="57">
        <f t="shared" si="324"/>
        <v>2016</v>
      </c>
      <c r="O1155" s="72">
        <v>42688</v>
      </c>
      <c r="P1155" s="23" t="s">
        <v>75</v>
      </c>
      <c r="Q1155" s="23" t="s">
        <v>75</v>
      </c>
      <c r="R1155" s="23" t="s">
        <v>75</v>
      </c>
      <c r="S1155" s="23" t="s">
        <v>75</v>
      </c>
      <c r="T1155" s="23" t="s">
        <v>75</v>
      </c>
      <c r="U1155" s="23" t="s">
        <v>75</v>
      </c>
      <c r="V1155" s="19">
        <v>1</v>
      </c>
      <c r="W1155" s="19">
        <v>0</v>
      </c>
      <c r="X1155" s="19">
        <v>0</v>
      </c>
      <c r="Y1155" s="19">
        <v>0</v>
      </c>
      <c r="Z1155" s="19">
        <v>-1</v>
      </c>
      <c r="AA1155" s="19">
        <v>-2</v>
      </c>
      <c r="AB1155" s="62">
        <v>1</v>
      </c>
      <c r="AC1155" s="62">
        <v>0</v>
      </c>
      <c r="AD1155" s="62">
        <v>0</v>
      </c>
      <c r="AE1155" s="62">
        <v>0</v>
      </c>
      <c r="AF1155" s="62">
        <v>0</v>
      </c>
      <c r="AG1155" s="62">
        <v>1</v>
      </c>
      <c r="AH1155" s="62">
        <v>1</v>
      </c>
      <c r="AI1155" s="62">
        <v>1</v>
      </c>
      <c r="AJ1155" s="61" t="s">
        <v>263</v>
      </c>
      <c r="AK1155" s="61" t="s">
        <v>77</v>
      </c>
      <c r="AL1155" s="69" t="s">
        <v>416</v>
      </c>
      <c r="AM1155" s="19">
        <f t="shared" si="325"/>
        <v>3</v>
      </c>
      <c r="AN1155" s="62">
        <v>1</v>
      </c>
      <c r="AO1155" s="62">
        <v>1</v>
      </c>
      <c r="AP1155" s="62">
        <v>-1</v>
      </c>
      <c r="AQ1155" s="62">
        <v>-1</v>
      </c>
      <c r="AR1155" s="62">
        <v>1</v>
      </c>
      <c r="AS1155" s="62">
        <v>-1</v>
      </c>
      <c r="AT1155" s="62">
        <v>0</v>
      </c>
      <c r="AU1155" s="78">
        <v>-1</v>
      </c>
      <c r="AV1155" s="62">
        <v>0</v>
      </c>
      <c r="AW1155" s="62">
        <v>0</v>
      </c>
      <c r="AX1155" s="62">
        <v>1</v>
      </c>
      <c r="AY1155" s="62">
        <v>0</v>
      </c>
      <c r="AZ1155" s="62">
        <v>0</v>
      </c>
      <c r="BA1155" s="62">
        <v>0</v>
      </c>
      <c r="BB1155" s="62">
        <v>0</v>
      </c>
      <c r="BC1155" s="62">
        <v>0</v>
      </c>
      <c r="BD1155" s="68"/>
      <c r="BE1155" s="68"/>
      <c r="BF1155" s="68"/>
      <c r="BG1155" s="68"/>
      <c r="BH1155" s="68"/>
      <c r="BI1155" s="68"/>
      <c r="BJ1155" s="68"/>
      <c r="BK1155" s="68"/>
      <c r="BL1155" s="68"/>
      <c r="BM1155" s="68"/>
      <c r="BN1155" s="68"/>
      <c r="BO1155" s="68"/>
    </row>
    <row r="1156" spans="1:67" ht="176" hidden="1" x14ac:dyDescent="0.2">
      <c r="A1156" s="74" t="s">
        <v>413</v>
      </c>
      <c r="B1156" s="67"/>
      <c r="C1156" s="495" t="s">
        <v>419</v>
      </c>
      <c r="D1156" s="66" t="s">
        <v>261</v>
      </c>
      <c r="E1156" s="61" t="s">
        <v>82</v>
      </c>
      <c r="F1156" s="62">
        <v>1</v>
      </c>
      <c r="G1156" s="62">
        <v>1</v>
      </c>
      <c r="H1156" s="62">
        <v>1</v>
      </c>
      <c r="I1156" s="68"/>
      <c r="J1156" s="75"/>
      <c r="K1156" s="76"/>
      <c r="L1156" s="69" t="s">
        <v>415</v>
      </c>
      <c r="M1156" s="72"/>
      <c r="N1156" s="57">
        <f t="shared" si="324"/>
        <v>2016</v>
      </c>
      <c r="O1156" s="72">
        <v>42688</v>
      </c>
      <c r="P1156" s="23" t="s">
        <v>75</v>
      </c>
      <c r="Q1156" s="23" t="s">
        <v>75</v>
      </c>
      <c r="R1156" s="23" t="s">
        <v>75</v>
      </c>
      <c r="S1156" s="23" t="s">
        <v>75</v>
      </c>
      <c r="T1156" s="23" t="s">
        <v>75</v>
      </c>
      <c r="U1156" s="23" t="s">
        <v>75</v>
      </c>
      <c r="V1156" s="19">
        <v>1</v>
      </c>
      <c r="W1156" s="19">
        <v>0</v>
      </c>
      <c r="X1156" s="19">
        <v>0</v>
      </c>
      <c r="Y1156" s="19">
        <v>0</v>
      </c>
      <c r="Z1156" s="19">
        <v>-1</v>
      </c>
      <c r="AA1156" s="19">
        <v>-2</v>
      </c>
      <c r="AB1156" s="62">
        <v>1</v>
      </c>
      <c r="AC1156" s="62">
        <v>0</v>
      </c>
      <c r="AD1156" s="62">
        <v>0</v>
      </c>
      <c r="AE1156" s="62">
        <v>0</v>
      </c>
      <c r="AF1156" s="62">
        <v>0</v>
      </c>
      <c r="AG1156" s="62">
        <v>1</v>
      </c>
      <c r="AH1156" s="62">
        <v>1</v>
      </c>
      <c r="AI1156" s="62">
        <v>1</v>
      </c>
      <c r="AJ1156" s="61" t="s">
        <v>263</v>
      </c>
      <c r="AK1156" s="61" t="s">
        <v>77</v>
      </c>
      <c r="AL1156" s="69" t="s">
        <v>416</v>
      </c>
      <c r="AM1156" s="19">
        <f t="shared" si="325"/>
        <v>3</v>
      </c>
      <c r="AN1156" s="62">
        <v>1</v>
      </c>
      <c r="AO1156" s="62">
        <v>1</v>
      </c>
      <c r="AP1156" s="62">
        <v>-1</v>
      </c>
      <c r="AQ1156" s="62">
        <v>-1</v>
      </c>
      <c r="AR1156" s="62">
        <v>1</v>
      </c>
      <c r="AS1156" s="62">
        <v>-1</v>
      </c>
      <c r="AT1156" s="62">
        <v>0</v>
      </c>
      <c r="AU1156" s="78">
        <v>-1</v>
      </c>
      <c r="AV1156" s="62">
        <v>0</v>
      </c>
      <c r="AW1156" s="62">
        <v>0</v>
      </c>
      <c r="AX1156" s="62">
        <v>1</v>
      </c>
      <c r="AY1156" s="62">
        <v>0</v>
      </c>
      <c r="AZ1156" s="62">
        <v>0</v>
      </c>
      <c r="BA1156" s="62">
        <v>0</v>
      </c>
      <c r="BB1156" s="62">
        <v>0</v>
      </c>
      <c r="BC1156" s="62">
        <v>0</v>
      </c>
      <c r="BD1156" s="68"/>
      <c r="BE1156" s="68"/>
      <c r="BF1156" s="68"/>
      <c r="BG1156" s="68"/>
      <c r="BH1156" s="68"/>
      <c r="BI1156" s="68"/>
      <c r="BJ1156" s="68"/>
      <c r="BK1156" s="68"/>
      <c r="BL1156" s="68"/>
      <c r="BM1156" s="68"/>
      <c r="BN1156" s="68"/>
      <c r="BO1156" s="68"/>
    </row>
    <row r="1157" spans="1:67" ht="176" hidden="1" x14ac:dyDescent="0.2">
      <c r="A1157" s="74" t="s">
        <v>413</v>
      </c>
      <c r="B1157" s="67"/>
      <c r="C1157" s="495" t="s">
        <v>420</v>
      </c>
      <c r="D1157" s="66" t="s">
        <v>261</v>
      </c>
      <c r="E1157" s="61" t="s">
        <v>82</v>
      </c>
      <c r="F1157" s="62">
        <v>1</v>
      </c>
      <c r="G1157" s="62">
        <v>1</v>
      </c>
      <c r="H1157" s="62">
        <v>1</v>
      </c>
      <c r="I1157" s="68"/>
      <c r="J1157" s="75"/>
      <c r="K1157" s="76"/>
      <c r="L1157" s="69" t="s">
        <v>415</v>
      </c>
      <c r="M1157" s="72"/>
      <c r="N1157" s="57">
        <f t="shared" si="324"/>
        <v>2016</v>
      </c>
      <c r="O1157" s="72">
        <v>42688</v>
      </c>
      <c r="P1157" s="23" t="s">
        <v>75</v>
      </c>
      <c r="Q1157" s="23" t="s">
        <v>75</v>
      </c>
      <c r="R1157" s="23" t="s">
        <v>75</v>
      </c>
      <c r="S1157" s="23" t="s">
        <v>75</v>
      </c>
      <c r="T1157" s="23" t="s">
        <v>75</v>
      </c>
      <c r="U1157" s="23" t="s">
        <v>75</v>
      </c>
      <c r="V1157" s="19">
        <v>1</v>
      </c>
      <c r="W1157" s="19">
        <v>0</v>
      </c>
      <c r="X1157" s="19">
        <v>0</v>
      </c>
      <c r="Y1157" s="19">
        <v>0</v>
      </c>
      <c r="Z1157" s="19">
        <v>-1</v>
      </c>
      <c r="AA1157" s="19">
        <v>-2</v>
      </c>
      <c r="AB1157" s="62">
        <v>1</v>
      </c>
      <c r="AC1157" s="62">
        <v>0</v>
      </c>
      <c r="AD1157" s="62">
        <v>0</v>
      </c>
      <c r="AE1157" s="62">
        <v>0</v>
      </c>
      <c r="AF1157" s="62">
        <v>0</v>
      </c>
      <c r="AG1157" s="62">
        <v>1</v>
      </c>
      <c r="AH1157" s="62">
        <v>1</v>
      </c>
      <c r="AI1157" s="62">
        <v>1</v>
      </c>
      <c r="AJ1157" s="61" t="s">
        <v>263</v>
      </c>
      <c r="AK1157" s="61" t="s">
        <v>77</v>
      </c>
      <c r="AL1157" s="69" t="s">
        <v>416</v>
      </c>
      <c r="AM1157" s="19">
        <f t="shared" si="325"/>
        <v>3</v>
      </c>
      <c r="AN1157" s="62">
        <v>1</v>
      </c>
      <c r="AO1157" s="62">
        <v>1</v>
      </c>
      <c r="AP1157" s="62">
        <v>-1</v>
      </c>
      <c r="AQ1157" s="62">
        <v>-1</v>
      </c>
      <c r="AR1157" s="62">
        <v>1</v>
      </c>
      <c r="AS1157" s="62">
        <v>-1</v>
      </c>
      <c r="AT1157" s="62">
        <v>0</v>
      </c>
      <c r="AU1157" s="78">
        <v>-1</v>
      </c>
      <c r="AV1157" s="62">
        <v>0</v>
      </c>
      <c r="AW1157" s="62">
        <v>0</v>
      </c>
      <c r="AX1157" s="62">
        <v>1</v>
      </c>
      <c r="AY1157" s="62">
        <v>0</v>
      </c>
      <c r="AZ1157" s="62">
        <v>0</v>
      </c>
      <c r="BA1157" s="62">
        <v>0</v>
      </c>
      <c r="BB1157" s="62">
        <v>0</v>
      </c>
      <c r="BC1157" s="62">
        <v>0</v>
      </c>
      <c r="BD1157" s="68"/>
      <c r="BE1157" s="68"/>
      <c r="BF1157" s="68"/>
      <c r="BG1157" s="68"/>
      <c r="BH1157" s="68"/>
      <c r="BI1157" s="68"/>
      <c r="BJ1157" s="68"/>
      <c r="BK1157" s="68"/>
      <c r="BL1157" s="68"/>
      <c r="BM1157" s="68"/>
      <c r="BN1157" s="68"/>
      <c r="BO1157" s="68"/>
    </row>
    <row r="1158" spans="1:67" ht="176" hidden="1" x14ac:dyDescent="0.2">
      <c r="A1158" s="74" t="s">
        <v>413</v>
      </c>
      <c r="B1158" s="67"/>
      <c r="C1158" s="495" t="s">
        <v>421</v>
      </c>
      <c r="D1158" s="66" t="s">
        <v>261</v>
      </c>
      <c r="E1158" s="61" t="s">
        <v>82</v>
      </c>
      <c r="F1158" s="62">
        <v>1</v>
      </c>
      <c r="G1158" s="62">
        <v>1</v>
      </c>
      <c r="H1158" s="62">
        <v>1</v>
      </c>
      <c r="I1158" s="68"/>
      <c r="J1158" s="75"/>
      <c r="K1158" s="76"/>
      <c r="L1158" s="69" t="s">
        <v>415</v>
      </c>
      <c r="M1158" s="72"/>
      <c r="N1158" s="57">
        <f t="shared" si="324"/>
        <v>2016</v>
      </c>
      <c r="O1158" s="72">
        <v>42688</v>
      </c>
      <c r="P1158" s="23" t="s">
        <v>75</v>
      </c>
      <c r="Q1158" s="23" t="s">
        <v>75</v>
      </c>
      <c r="R1158" s="23" t="s">
        <v>75</v>
      </c>
      <c r="S1158" s="23" t="s">
        <v>75</v>
      </c>
      <c r="T1158" s="23" t="s">
        <v>75</v>
      </c>
      <c r="U1158" s="23" t="s">
        <v>75</v>
      </c>
      <c r="V1158" s="19">
        <v>1</v>
      </c>
      <c r="W1158" s="19">
        <v>0</v>
      </c>
      <c r="X1158" s="19">
        <v>0</v>
      </c>
      <c r="Y1158" s="19">
        <v>0</v>
      </c>
      <c r="Z1158" s="19">
        <v>-1</v>
      </c>
      <c r="AA1158" s="19">
        <v>-2</v>
      </c>
      <c r="AB1158" s="62">
        <v>1</v>
      </c>
      <c r="AC1158" s="62">
        <v>0</v>
      </c>
      <c r="AD1158" s="62">
        <v>0</v>
      </c>
      <c r="AE1158" s="62">
        <v>0</v>
      </c>
      <c r="AF1158" s="62">
        <v>0</v>
      </c>
      <c r="AG1158" s="62">
        <v>1</v>
      </c>
      <c r="AH1158" s="62">
        <v>1</v>
      </c>
      <c r="AI1158" s="62">
        <v>1</v>
      </c>
      <c r="AJ1158" s="61" t="s">
        <v>263</v>
      </c>
      <c r="AK1158" s="61" t="s">
        <v>77</v>
      </c>
      <c r="AL1158" s="69" t="s">
        <v>416</v>
      </c>
      <c r="AM1158" s="19">
        <f t="shared" si="325"/>
        <v>3</v>
      </c>
      <c r="AN1158" s="62">
        <v>1</v>
      </c>
      <c r="AO1158" s="62">
        <v>1</v>
      </c>
      <c r="AP1158" s="62">
        <v>-1</v>
      </c>
      <c r="AQ1158" s="62">
        <v>-1</v>
      </c>
      <c r="AR1158" s="62">
        <v>1</v>
      </c>
      <c r="AS1158" s="62">
        <v>-1</v>
      </c>
      <c r="AT1158" s="62">
        <v>0</v>
      </c>
      <c r="AU1158" s="78">
        <v>-1</v>
      </c>
      <c r="AV1158" s="62">
        <v>0</v>
      </c>
      <c r="AW1158" s="62">
        <v>0</v>
      </c>
      <c r="AX1158" s="62">
        <v>1</v>
      </c>
      <c r="AY1158" s="62">
        <v>0</v>
      </c>
      <c r="AZ1158" s="62">
        <v>0</v>
      </c>
      <c r="BA1158" s="62">
        <v>0</v>
      </c>
      <c r="BB1158" s="62">
        <v>0</v>
      </c>
      <c r="BC1158" s="62">
        <v>0</v>
      </c>
      <c r="BD1158" s="68"/>
      <c r="BE1158" s="68"/>
      <c r="BF1158" s="68"/>
      <c r="BG1158" s="68"/>
      <c r="BH1158" s="68"/>
      <c r="BI1158" s="68"/>
      <c r="BJ1158" s="68"/>
      <c r="BK1158" s="68"/>
      <c r="BL1158" s="68"/>
      <c r="BM1158" s="68"/>
      <c r="BN1158" s="68"/>
      <c r="BO1158" s="68"/>
    </row>
    <row r="1159" spans="1:67" ht="176" hidden="1" x14ac:dyDescent="0.2">
      <c r="A1159" s="74" t="s">
        <v>413</v>
      </c>
      <c r="B1159" s="67"/>
      <c r="C1159" s="495" t="s">
        <v>422</v>
      </c>
      <c r="D1159" s="66" t="s">
        <v>261</v>
      </c>
      <c r="E1159" s="61" t="s">
        <v>82</v>
      </c>
      <c r="F1159" s="62">
        <v>1</v>
      </c>
      <c r="G1159" s="62">
        <v>1</v>
      </c>
      <c r="H1159" s="62">
        <v>1</v>
      </c>
      <c r="I1159" s="68"/>
      <c r="J1159" s="75"/>
      <c r="K1159" s="76"/>
      <c r="L1159" s="69" t="s">
        <v>415</v>
      </c>
      <c r="M1159" s="72"/>
      <c r="N1159" s="57">
        <f t="shared" si="324"/>
        <v>2016</v>
      </c>
      <c r="O1159" s="72">
        <v>42688</v>
      </c>
      <c r="P1159" s="23" t="s">
        <v>75</v>
      </c>
      <c r="Q1159" s="23" t="s">
        <v>75</v>
      </c>
      <c r="R1159" s="23" t="s">
        <v>75</v>
      </c>
      <c r="S1159" s="23" t="s">
        <v>75</v>
      </c>
      <c r="T1159" s="23" t="s">
        <v>75</v>
      </c>
      <c r="U1159" s="23" t="s">
        <v>75</v>
      </c>
      <c r="V1159" s="19">
        <v>1</v>
      </c>
      <c r="W1159" s="19">
        <v>0</v>
      </c>
      <c r="X1159" s="19">
        <v>0</v>
      </c>
      <c r="Y1159" s="19">
        <v>0</v>
      </c>
      <c r="Z1159" s="19">
        <v>-1</v>
      </c>
      <c r="AA1159" s="19">
        <v>-2</v>
      </c>
      <c r="AB1159" s="62">
        <v>1</v>
      </c>
      <c r="AC1159" s="62">
        <v>0</v>
      </c>
      <c r="AD1159" s="62">
        <v>0</v>
      </c>
      <c r="AE1159" s="62">
        <v>0</v>
      </c>
      <c r="AF1159" s="62">
        <v>0</v>
      </c>
      <c r="AG1159" s="62">
        <v>1</v>
      </c>
      <c r="AH1159" s="62">
        <v>1</v>
      </c>
      <c r="AI1159" s="62">
        <v>1</v>
      </c>
      <c r="AJ1159" s="61" t="s">
        <v>263</v>
      </c>
      <c r="AK1159" s="61" t="s">
        <v>77</v>
      </c>
      <c r="AL1159" s="69" t="s">
        <v>416</v>
      </c>
      <c r="AM1159" s="19">
        <f t="shared" si="325"/>
        <v>3</v>
      </c>
      <c r="AN1159" s="62">
        <v>1</v>
      </c>
      <c r="AO1159" s="62">
        <v>1</v>
      </c>
      <c r="AP1159" s="62">
        <v>-1</v>
      </c>
      <c r="AQ1159" s="62">
        <v>-1</v>
      </c>
      <c r="AR1159" s="62">
        <v>1</v>
      </c>
      <c r="AS1159" s="62">
        <v>-1</v>
      </c>
      <c r="AT1159" s="62">
        <v>0</v>
      </c>
      <c r="AU1159" s="78">
        <v>-1</v>
      </c>
      <c r="AV1159" s="62">
        <v>0</v>
      </c>
      <c r="AW1159" s="62">
        <v>0</v>
      </c>
      <c r="AX1159" s="62">
        <v>1</v>
      </c>
      <c r="AY1159" s="62">
        <v>0</v>
      </c>
      <c r="AZ1159" s="62">
        <v>0</v>
      </c>
      <c r="BA1159" s="62">
        <v>0</v>
      </c>
      <c r="BB1159" s="62">
        <v>0</v>
      </c>
      <c r="BC1159" s="62">
        <v>0</v>
      </c>
      <c r="BD1159" s="68"/>
      <c r="BE1159" s="68"/>
      <c r="BF1159" s="68"/>
      <c r="BG1159" s="68"/>
      <c r="BH1159" s="68"/>
      <c r="BI1159" s="68"/>
      <c r="BJ1159" s="68"/>
      <c r="BK1159" s="68"/>
      <c r="BL1159" s="68"/>
      <c r="BM1159" s="68"/>
      <c r="BN1159" s="68"/>
      <c r="BO1159" s="68"/>
    </row>
    <row r="1160" spans="1:67" ht="176" hidden="1" x14ac:dyDescent="0.2">
      <c r="A1160" s="74" t="s">
        <v>413</v>
      </c>
      <c r="B1160" s="67"/>
      <c r="C1160" s="495" t="s">
        <v>423</v>
      </c>
      <c r="D1160" s="66" t="s">
        <v>261</v>
      </c>
      <c r="E1160" s="61" t="s">
        <v>82</v>
      </c>
      <c r="F1160" s="62">
        <v>1</v>
      </c>
      <c r="G1160" s="62">
        <v>1</v>
      </c>
      <c r="H1160" s="62">
        <v>1</v>
      </c>
      <c r="I1160" s="68"/>
      <c r="J1160" s="75"/>
      <c r="K1160" s="76"/>
      <c r="L1160" s="69" t="s">
        <v>415</v>
      </c>
      <c r="M1160" s="72"/>
      <c r="N1160" s="57">
        <f t="shared" si="324"/>
        <v>2016</v>
      </c>
      <c r="O1160" s="72">
        <v>42688</v>
      </c>
      <c r="P1160" s="23" t="s">
        <v>75</v>
      </c>
      <c r="Q1160" s="23" t="s">
        <v>75</v>
      </c>
      <c r="R1160" s="23" t="s">
        <v>75</v>
      </c>
      <c r="S1160" s="23" t="s">
        <v>75</v>
      </c>
      <c r="T1160" s="23" t="s">
        <v>75</v>
      </c>
      <c r="U1160" s="23" t="s">
        <v>75</v>
      </c>
      <c r="V1160" s="19">
        <v>1</v>
      </c>
      <c r="W1160" s="19">
        <v>0</v>
      </c>
      <c r="X1160" s="19">
        <v>0</v>
      </c>
      <c r="Y1160" s="19">
        <v>0</v>
      </c>
      <c r="Z1160" s="19">
        <v>-1</v>
      </c>
      <c r="AA1160" s="19">
        <v>-2</v>
      </c>
      <c r="AB1160" s="62">
        <v>1</v>
      </c>
      <c r="AC1160" s="62">
        <v>0</v>
      </c>
      <c r="AD1160" s="62">
        <v>0</v>
      </c>
      <c r="AE1160" s="62">
        <v>0</v>
      </c>
      <c r="AF1160" s="62">
        <v>0</v>
      </c>
      <c r="AG1160" s="62">
        <v>1</v>
      </c>
      <c r="AH1160" s="62">
        <v>1</v>
      </c>
      <c r="AI1160" s="62">
        <v>1</v>
      </c>
      <c r="AJ1160" s="61" t="s">
        <v>263</v>
      </c>
      <c r="AK1160" s="61" t="s">
        <v>77</v>
      </c>
      <c r="AL1160" s="69" t="s">
        <v>416</v>
      </c>
      <c r="AM1160" s="19">
        <f t="shared" si="325"/>
        <v>3</v>
      </c>
      <c r="AN1160" s="62">
        <v>1</v>
      </c>
      <c r="AO1160" s="62">
        <v>1</v>
      </c>
      <c r="AP1160" s="62">
        <v>-1</v>
      </c>
      <c r="AQ1160" s="62">
        <v>-1</v>
      </c>
      <c r="AR1160" s="62">
        <v>1</v>
      </c>
      <c r="AS1160" s="62">
        <v>-1</v>
      </c>
      <c r="AT1160" s="62">
        <v>0</v>
      </c>
      <c r="AU1160" s="78">
        <v>-1</v>
      </c>
      <c r="AV1160" s="62">
        <v>0</v>
      </c>
      <c r="AW1160" s="62">
        <v>0</v>
      </c>
      <c r="AX1160" s="62">
        <v>1</v>
      </c>
      <c r="AY1160" s="62">
        <v>0</v>
      </c>
      <c r="AZ1160" s="62">
        <v>0</v>
      </c>
      <c r="BA1160" s="62">
        <v>0</v>
      </c>
      <c r="BB1160" s="62">
        <v>0</v>
      </c>
      <c r="BC1160" s="62">
        <v>0</v>
      </c>
      <c r="BD1160" s="68"/>
      <c r="BE1160" s="68"/>
      <c r="BF1160" s="68"/>
      <c r="BG1160" s="68"/>
      <c r="BH1160" s="68"/>
      <c r="BI1160" s="68"/>
      <c r="BJ1160" s="68"/>
      <c r="BK1160" s="68"/>
      <c r="BL1160" s="68"/>
      <c r="BM1160" s="68"/>
      <c r="BN1160" s="68"/>
      <c r="BO1160" s="68"/>
    </row>
    <row r="1161" spans="1:67" ht="176" hidden="1" x14ac:dyDescent="0.2">
      <c r="A1161" s="74" t="s">
        <v>413</v>
      </c>
      <c r="B1161" s="67"/>
      <c r="C1161" s="495" t="s">
        <v>424</v>
      </c>
      <c r="D1161" s="66" t="s">
        <v>261</v>
      </c>
      <c r="E1161" s="61" t="s">
        <v>82</v>
      </c>
      <c r="F1161" s="62">
        <v>1</v>
      </c>
      <c r="G1161" s="62">
        <v>1</v>
      </c>
      <c r="H1161" s="62">
        <v>1</v>
      </c>
      <c r="I1161" s="68"/>
      <c r="J1161" s="75"/>
      <c r="K1161" s="76"/>
      <c r="L1161" s="69" t="s">
        <v>415</v>
      </c>
      <c r="M1161" s="72"/>
      <c r="N1161" s="57">
        <f t="shared" si="324"/>
        <v>2016</v>
      </c>
      <c r="O1161" s="72">
        <v>42688</v>
      </c>
      <c r="P1161" s="23" t="s">
        <v>75</v>
      </c>
      <c r="Q1161" s="23" t="s">
        <v>75</v>
      </c>
      <c r="R1161" s="23" t="s">
        <v>75</v>
      </c>
      <c r="S1161" s="23" t="s">
        <v>75</v>
      </c>
      <c r="T1161" s="23" t="s">
        <v>75</v>
      </c>
      <c r="U1161" s="23" t="s">
        <v>75</v>
      </c>
      <c r="V1161" s="19">
        <v>1</v>
      </c>
      <c r="W1161" s="19">
        <v>0</v>
      </c>
      <c r="X1161" s="19">
        <v>0</v>
      </c>
      <c r="Y1161" s="19">
        <v>0</v>
      </c>
      <c r="Z1161" s="19">
        <v>-1</v>
      </c>
      <c r="AA1161" s="19">
        <v>-2</v>
      </c>
      <c r="AB1161" s="62">
        <v>1</v>
      </c>
      <c r="AC1161" s="62">
        <v>0</v>
      </c>
      <c r="AD1161" s="62">
        <v>0</v>
      </c>
      <c r="AE1161" s="62">
        <v>0</v>
      </c>
      <c r="AF1161" s="62">
        <v>0</v>
      </c>
      <c r="AG1161" s="62">
        <v>1</v>
      </c>
      <c r="AH1161" s="62">
        <v>1</v>
      </c>
      <c r="AI1161" s="62">
        <v>1</v>
      </c>
      <c r="AJ1161" s="61" t="s">
        <v>263</v>
      </c>
      <c r="AK1161" s="61" t="s">
        <v>77</v>
      </c>
      <c r="AL1161" s="69" t="s">
        <v>416</v>
      </c>
      <c r="AM1161" s="19">
        <f t="shared" si="325"/>
        <v>3</v>
      </c>
      <c r="AN1161" s="62">
        <v>1</v>
      </c>
      <c r="AO1161" s="62">
        <v>1</v>
      </c>
      <c r="AP1161" s="62">
        <v>-1</v>
      </c>
      <c r="AQ1161" s="62">
        <v>-1</v>
      </c>
      <c r="AR1161" s="62">
        <v>1</v>
      </c>
      <c r="AS1161" s="62">
        <v>-1</v>
      </c>
      <c r="AT1161" s="62">
        <v>0</v>
      </c>
      <c r="AU1161" s="78">
        <v>-1</v>
      </c>
      <c r="AV1161" s="62">
        <v>0</v>
      </c>
      <c r="AW1161" s="62">
        <v>0</v>
      </c>
      <c r="AX1161" s="62">
        <v>1</v>
      </c>
      <c r="AY1161" s="62">
        <v>0</v>
      </c>
      <c r="AZ1161" s="62">
        <v>0</v>
      </c>
      <c r="BA1161" s="62">
        <v>0</v>
      </c>
      <c r="BB1161" s="62">
        <v>0</v>
      </c>
      <c r="BC1161" s="62">
        <v>0</v>
      </c>
      <c r="BD1161" s="68"/>
      <c r="BE1161" s="68"/>
      <c r="BF1161" s="68"/>
      <c r="BG1161" s="68"/>
      <c r="BH1161" s="68"/>
      <c r="BI1161" s="68"/>
      <c r="BJ1161" s="68"/>
      <c r="BK1161" s="68"/>
      <c r="BL1161" s="68"/>
      <c r="BM1161" s="68"/>
      <c r="BN1161" s="68"/>
      <c r="BO1161" s="68"/>
    </row>
    <row r="1162" spans="1:67" ht="304" hidden="1" x14ac:dyDescent="0.2">
      <c r="A1162" s="17" t="s">
        <v>466</v>
      </c>
      <c r="B1162" s="17" t="s">
        <v>676</v>
      </c>
      <c r="C1162" s="64" t="s">
        <v>1804</v>
      </c>
      <c r="D1162" s="18" t="s">
        <v>678</v>
      </c>
      <c r="E1162" s="18" t="s">
        <v>92</v>
      </c>
      <c r="F1162" s="19">
        <v>1</v>
      </c>
      <c r="G1162" s="19">
        <v>1</v>
      </c>
      <c r="H1162" s="20"/>
      <c r="I1162" s="20"/>
      <c r="J1162" s="21" t="s">
        <v>1779</v>
      </c>
      <c r="K1162" s="46"/>
      <c r="L1162" s="375" t="s">
        <v>3577</v>
      </c>
      <c r="M1162" s="45"/>
      <c r="N1162" s="24">
        <f t="shared" si="324"/>
        <v>2006</v>
      </c>
      <c r="O1162" s="25">
        <v>38974</v>
      </c>
      <c r="P1162" s="23" t="s">
        <v>75</v>
      </c>
      <c r="Q1162" s="23" t="s">
        <v>75</v>
      </c>
      <c r="R1162" s="23" t="s">
        <v>75</v>
      </c>
      <c r="S1162" s="23" t="s">
        <v>75</v>
      </c>
      <c r="T1162" s="23" t="s">
        <v>75</v>
      </c>
      <c r="U1162" s="23" t="s">
        <v>75</v>
      </c>
      <c r="V1162" s="19">
        <v>1</v>
      </c>
      <c r="W1162" s="19">
        <f t="shared" ref="W1162:W1225" si="327">IF(OR(AND(Q1162&lt;&gt;"NA",Q1162&lt;&gt;""),AND(S1162&lt;&gt;"NA",S1162&lt;&gt;""),AND(T1162&lt;&gt;"NA",T1162&lt;&gt;"")),1,0)</f>
        <v>0</v>
      </c>
      <c r="X1162" s="19">
        <f t="shared" ref="X1162:X1225" si="328">IF(OR(AND(S1162&lt;&gt;"NA",S1162&lt;&gt;""),Y1162=1),1,0)</f>
        <v>0</v>
      </c>
      <c r="Y1162" s="19">
        <f t="shared" ref="Y1162:Y1225" si="329">IF(AND(T1162&lt;&gt;"NA",T1162&lt;&gt;""),1,0)</f>
        <v>0</v>
      </c>
      <c r="Z1162" s="19">
        <v>-1</v>
      </c>
      <c r="AA1162" s="19">
        <v>-2</v>
      </c>
      <c r="AB1162" s="19">
        <v>1</v>
      </c>
      <c r="AC1162" s="19">
        <v>1</v>
      </c>
      <c r="AD1162" s="19">
        <v>0</v>
      </c>
      <c r="AE1162" s="19">
        <v>1</v>
      </c>
      <c r="AF1162" s="19">
        <v>1</v>
      </c>
      <c r="AG1162" s="19">
        <v>1</v>
      </c>
      <c r="AH1162" s="19">
        <v>1</v>
      </c>
      <c r="AI1162" s="19">
        <v>1</v>
      </c>
      <c r="AJ1162" s="18" t="s">
        <v>87</v>
      </c>
      <c r="AK1162" s="18" t="s">
        <v>97</v>
      </c>
      <c r="AL1162" s="21" t="s">
        <v>1782</v>
      </c>
      <c r="AM1162" s="19">
        <f t="shared" si="325"/>
        <v>3</v>
      </c>
      <c r="AN1162" s="19">
        <v>1</v>
      </c>
      <c r="AO1162" s="19">
        <v>1</v>
      </c>
      <c r="AP1162" s="19">
        <v>1</v>
      </c>
      <c r="AQ1162" s="19">
        <v>1</v>
      </c>
      <c r="AR1162" s="19">
        <v>1</v>
      </c>
      <c r="AS1162" s="19">
        <v>-2</v>
      </c>
      <c r="AT1162" s="19">
        <v>0</v>
      </c>
      <c r="AU1162" s="26">
        <f t="shared" ref="AU1162:AU1169" si="330">IF(BA1162&lt;1,-1)</f>
        <v>-1</v>
      </c>
      <c r="AV1162" s="19">
        <v>0</v>
      </c>
      <c r="AW1162" s="19">
        <v>0</v>
      </c>
      <c r="AX1162" s="19">
        <v>0</v>
      </c>
      <c r="AY1162" s="19">
        <v>0</v>
      </c>
      <c r="AZ1162" s="19">
        <v>0</v>
      </c>
      <c r="BA1162" s="19">
        <v>0</v>
      </c>
      <c r="BB1162" s="19">
        <v>0</v>
      </c>
      <c r="BC1162" s="19">
        <v>0</v>
      </c>
      <c r="BD1162" s="28"/>
      <c r="BE1162" s="20"/>
      <c r="BF1162" s="20"/>
      <c r="BG1162" s="20"/>
      <c r="BH1162" s="20"/>
      <c r="BI1162" s="20"/>
      <c r="BJ1162" s="19">
        <v>1</v>
      </c>
      <c r="BK1162" s="20"/>
      <c r="BL1162" s="20"/>
      <c r="BM1162" s="20"/>
      <c r="BN1162" s="20"/>
      <c r="BO1162" s="20"/>
    </row>
    <row r="1163" spans="1:67" ht="304" hidden="1" x14ac:dyDescent="0.2">
      <c r="A1163" s="17" t="s">
        <v>466</v>
      </c>
      <c r="B1163" s="17" t="s">
        <v>676</v>
      </c>
      <c r="C1163" s="64" t="s">
        <v>1805</v>
      </c>
      <c r="D1163" s="18" t="s">
        <v>678</v>
      </c>
      <c r="E1163" s="18" t="s">
        <v>92</v>
      </c>
      <c r="F1163" s="19">
        <v>1</v>
      </c>
      <c r="G1163" s="19">
        <v>1</v>
      </c>
      <c r="H1163" s="20"/>
      <c r="I1163" s="20"/>
      <c r="J1163" s="21" t="s">
        <v>1779</v>
      </c>
      <c r="K1163" s="46"/>
      <c r="L1163" s="375" t="s">
        <v>3577</v>
      </c>
      <c r="M1163" s="45"/>
      <c r="N1163" s="24">
        <f t="shared" si="324"/>
        <v>2006</v>
      </c>
      <c r="O1163" s="25">
        <v>38974</v>
      </c>
      <c r="P1163" s="23" t="s">
        <v>75</v>
      </c>
      <c r="Q1163" s="23" t="s">
        <v>75</v>
      </c>
      <c r="R1163" s="23" t="s">
        <v>75</v>
      </c>
      <c r="S1163" s="23" t="s">
        <v>75</v>
      </c>
      <c r="T1163" s="23" t="s">
        <v>75</v>
      </c>
      <c r="U1163" s="23" t="s">
        <v>75</v>
      </c>
      <c r="V1163" s="19">
        <v>1</v>
      </c>
      <c r="W1163" s="19">
        <f t="shared" si="327"/>
        <v>0</v>
      </c>
      <c r="X1163" s="19">
        <f t="shared" si="328"/>
        <v>0</v>
      </c>
      <c r="Y1163" s="19">
        <f t="shared" si="329"/>
        <v>0</v>
      </c>
      <c r="Z1163" s="19">
        <v>-1</v>
      </c>
      <c r="AA1163" s="19">
        <v>-2</v>
      </c>
      <c r="AB1163" s="19">
        <v>1</v>
      </c>
      <c r="AC1163" s="19">
        <v>1</v>
      </c>
      <c r="AD1163" s="19">
        <v>0</v>
      </c>
      <c r="AE1163" s="19">
        <v>1</v>
      </c>
      <c r="AF1163" s="19">
        <v>1</v>
      </c>
      <c r="AG1163" s="19">
        <v>1</v>
      </c>
      <c r="AH1163" s="19">
        <v>1</v>
      </c>
      <c r="AI1163" s="19">
        <v>1</v>
      </c>
      <c r="AJ1163" s="18" t="s">
        <v>87</v>
      </c>
      <c r="AK1163" s="18" t="s">
        <v>97</v>
      </c>
      <c r="AL1163" s="21" t="s">
        <v>1782</v>
      </c>
      <c r="AM1163" s="19">
        <f t="shared" si="325"/>
        <v>3</v>
      </c>
      <c r="AN1163" s="19">
        <v>1</v>
      </c>
      <c r="AO1163" s="19">
        <v>1</v>
      </c>
      <c r="AP1163" s="19">
        <v>1</v>
      </c>
      <c r="AQ1163" s="19">
        <v>1</v>
      </c>
      <c r="AR1163" s="19">
        <v>1</v>
      </c>
      <c r="AS1163" s="19">
        <v>-2</v>
      </c>
      <c r="AT1163" s="19">
        <v>0</v>
      </c>
      <c r="AU1163" s="26">
        <f t="shared" si="330"/>
        <v>-1</v>
      </c>
      <c r="AV1163" s="19">
        <v>0</v>
      </c>
      <c r="AW1163" s="19">
        <v>0</v>
      </c>
      <c r="AX1163" s="19">
        <v>0</v>
      </c>
      <c r="AY1163" s="19">
        <v>0</v>
      </c>
      <c r="AZ1163" s="19">
        <v>0</v>
      </c>
      <c r="BA1163" s="19">
        <v>0</v>
      </c>
      <c r="BB1163" s="19">
        <v>0</v>
      </c>
      <c r="BC1163" s="19">
        <v>0</v>
      </c>
      <c r="BD1163" s="28"/>
      <c r="BE1163" s="20"/>
      <c r="BF1163" s="20"/>
      <c r="BG1163" s="20"/>
      <c r="BH1163" s="20"/>
      <c r="BI1163" s="20"/>
      <c r="BJ1163" s="19">
        <v>1</v>
      </c>
      <c r="BK1163" s="20"/>
      <c r="BL1163" s="20"/>
      <c r="BM1163" s="20"/>
      <c r="BN1163" s="20"/>
      <c r="BO1163" s="20"/>
    </row>
    <row r="1164" spans="1:67" ht="304" hidden="1" x14ac:dyDescent="0.2">
      <c r="A1164" s="17" t="s">
        <v>466</v>
      </c>
      <c r="B1164" s="17" t="s">
        <v>676</v>
      </c>
      <c r="C1164" s="64" t="s">
        <v>1806</v>
      </c>
      <c r="D1164" s="18" t="s">
        <v>678</v>
      </c>
      <c r="E1164" s="18" t="s">
        <v>92</v>
      </c>
      <c r="F1164" s="19">
        <v>1</v>
      </c>
      <c r="G1164" s="19">
        <v>1</v>
      </c>
      <c r="H1164" s="20"/>
      <c r="I1164" s="20"/>
      <c r="J1164" s="21" t="s">
        <v>1779</v>
      </c>
      <c r="K1164" s="46"/>
      <c r="L1164" s="375" t="s">
        <v>3577</v>
      </c>
      <c r="M1164" s="45"/>
      <c r="N1164" s="24">
        <f t="shared" si="324"/>
        <v>2006</v>
      </c>
      <c r="O1164" s="25">
        <v>38974</v>
      </c>
      <c r="P1164" s="23" t="s">
        <v>75</v>
      </c>
      <c r="Q1164" s="23" t="s">
        <v>75</v>
      </c>
      <c r="R1164" s="23" t="s">
        <v>75</v>
      </c>
      <c r="S1164" s="23" t="s">
        <v>75</v>
      </c>
      <c r="T1164" s="23" t="s">
        <v>75</v>
      </c>
      <c r="U1164" s="23" t="s">
        <v>75</v>
      </c>
      <c r="V1164" s="19">
        <v>1</v>
      </c>
      <c r="W1164" s="19">
        <f t="shared" si="327"/>
        <v>0</v>
      </c>
      <c r="X1164" s="19">
        <f t="shared" si="328"/>
        <v>0</v>
      </c>
      <c r="Y1164" s="19">
        <f t="shared" si="329"/>
        <v>0</v>
      </c>
      <c r="Z1164" s="19">
        <v>-1</v>
      </c>
      <c r="AA1164" s="19">
        <v>-2</v>
      </c>
      <c r="AB1164" s="19">
        <v>1</v>
      </c>
      <c r="AC1164" s="19">
        <v>1</v>
      </c>
      <c r="AD1164" s="19">
        <v>0</v>
      </c>
      <c r="AE1164" s="19">
        <v>1</v>
      </c>
      <c r="AF1164" s="19">
        <v>1</v>
      </c>
      <c r="AG1164" s="19">
        <v>1</v>
      </c>
      <c r="AH1164" s="19">
        <v>1</v>
      </c>
      <c r="AI1164" s="19">
        <v>1</v>
      </c>
      <c r="AJ1164" s="18" t="s">
        <v>87</v>
      </c>
      <c r="AK1164" s="18" t="s">
        <v>97</v>
      </c>
      <c r="AL1164" s="21" t="s">
        <v>1782</v>
      </c>
      <c r="AM1164" s="19">
        <f t="shared" si="325"/>
        <v>3</v>
      </c>
      <c r="AN1164" s="19">
        <v>1</v>
      </c>
      <c r="AO1164" s="19">
        <v>1</v>
      </c>
      <c r="AP1164" s="19">
        <v>1</v>
      </c>
      <c r="AQ1164" s="19">
        <v>1</v>
      </c>
      <c r="AR1164" s="19">
        <v>1</v>
      </c>
      <c r="AS1164" s="19">
        <v>-2</v>
      </c>
      <c r="AT1164" s="19">
        <v>0</v>
      </c>
      <c r="AU1164" s="26">
        <f t="shared" si="330"/>
        <v>-1</v>
      </c>
      <c r="AV1164" s="19">
        <v>0</v>
      </c>
      <c r="AW1164" s="19">
        <v>0</v>
      </c>
      <c r="AX1164" s="19">
        <v>0</v>
      </c>
      <c r="AY1164" s="19">
        <v>0</v>
      </c>
      <c r="AZ1164" s="19">
        <v>0</v>
      </c>
      <c r="BA1164" s="19">
        <v>0</v>
      </c>
      <c r="BB1164" s="19">
        <v>0</v>
      </c>
      <c r="BC1164" s="19">
        <v>0</v>
      </c>
      <c r="BD1164" s="28"/>
      <c r="BE1164" s="20"/>
      <c r="BF1164" s="20"/>
      <c r="BG1164" s="20"/>
      <c r="BH1164" s="20"/>
      <c r="BI1164" s="20"/>
      <c r="BJ1164" s="19">
        <v>1</v>
      </c>
      <c r="BK1164" s="20"/>
      <c r="BL1164" s="20"/>
      <c r="BM1164" s="20"/>
      <c r="BN1164" s="20"/>
      <c r="BO1164" s="20"/>
    </row>
    <row r="1165" spans="1:67" ht="304" hidden="1" x14ac:dyDescent="0.2">
      <c r="A1165" s="17" t="s">
        <v>466</v>
      </c>
      <c r="B1165" s="17" t="s">
        <v>676</v>
      </c>
      <c r="C1165" s="64" t="s">
        <v>1807</v>
      </c>
      <c r="D1165" s="18" t="s">
        <v>678</v>
      </c>
      <c r="E1165" s="18" t="s">
        <v>92</v>
      </c>
      <c r="F1165" s="19">
        <v>1</v>
      </c>
      <c r="G1165" s="19">
        <v>1</v>
      </c>
      <c r="H1165" s="20"/>
      <c r="I1165" s="20"/>
      <c r="J1165" s="21" t="s">
        <v>1779</v>
      </c>
      <c r="K1165" s="46"/>
      <c r="L1165" s="375" t="s">
        <v>3577</v>
      </c>
      <c r="M1165" s="45"/>
      <c r="N1165" s="24">
        <f t="shared" si="324"/>
        <v>2006</v>
      </c>
      <c r="O1165" s="25">
        <v>38974</v>
      </c>
      <c r="P1165" s="23" t="s">
        <v>75</v>
      </c>
      <c r="Q1165" s="23" t="s">
        <v>75</v>
      </c>
      <c r="R1165" s="23" t="s">
        <v>75</v>
      </c>
      <c r="S1165" s="23" t="s">
        <v>75</v>
      </c>
      <c r="T1165" s="23" t="s">
        <v>75</v>
      </c>
      <c r="U1165" s="23" t="s">
        <v>75</v>
      </c>
      <c r="V1165" s="19">
        <v>1</v>
      </c>
      <c r="W1165" s="19">
        <f t="shared" si="327"/>
        <v>0</v>
      </c>
      <c r="X1165" s="19">
        <f t="shared" si="328"/>
        <v>0</v>
      </c>
      <c r="Y1165" s="19">
        <f t="shared" si="329"/>
        <v>0</v>
      </c>
      <c r="Z1165" s="19">
        <v>-1</v>
      </c>
      <c r="AA1165" s="19">
        <v>-2</v>
      </c>
      <c r="AB1165" s="19">
        <v>1</v>
      </c>
      <c r="AC1165" s="19">
        <v>1</v>
      </c>
      <c r="AD1165" s="19">
        <v>0</v>
      </c>
      <c r="AE1165" s="19">
        <v>1</v>
      </c>
      <c r="AF1165" s="19">
        <v>1</v>
      </c>
      <c r="AG1165" s="19">
        <v>1</v>
      </c>
      <c r="AH1165" s="19">
        <v>1</v>
      </c>
      <c r="AI1165" s="19">
        <v>1</v>
      </c>
      <c r="AJ1165" s="18" t="s">
        <v>87</v>
      </c>
      <c r="AK1165" s="18" t="s">
        <v>97</v>
      </c>
      <c r="AL1165" s="21" t="s">
        <v>1782</v>
      </c>
      <c r="AM1165" s="19">
        <f t="shared" si="325"/>
        <v>3</v>
      </c>
      <c r="AN1165" s="19">
        <v>1</v>
      </c>
      <c r="AO1165" s="19">
        <v>1</v>
      </c>
      <c r="AP1165" s="19">
        <v>1</v>
      </c>
      <c r="AQ1165" s="19">
        <v>1</v>
      </c>
      <c r="AR1165" s="19">
        <v>1</v>
      </c>
      <c r="AS1165" s="19">
        <v>-2</v>
      </c>
      <c r="AT1165" s="19">
        <v>0</v>
      </c>
      <c r="AU1165" s="26">
        <f t="shared" si="330"/>
        <v>-1</v>
      </c>
      <c r="AV1165" s="19">
        <v>0</v>
      </c>
      <c r="AW1165" s="19">
        <v>0</v>
      </c>
      <c r="AX1165" s="19">
        <v>0</v>
      </c>
      <c r="AY1165" s="19">
        <v>0</v>
      </c>
      <c r="AZ1165" s="19">
        <v>0</v>
      </c>
      <c r="BA1165" s="19">
        <v>0</v>
      </c>
      <c r="BB1165" s="19">
        <v>0</v>
      </c>
      <c r="BC1165" s="19">
        <v>0</v>
      </c>
      <c r="BD1165" s="28"/>
      <c r="BE1165" s="20"/>
      <c r="BF1165" s="20"/>
      <c r="BG1165" s="20"/>
      <c r="BH1165" s="20"/>
      <c r="BI1165" s="20"/>
      <c r="BJ1165" s="19">
        <v>1</v>
      </c>
      <c r="BK1165" s="20"/>
      <c r="BL1165" s="20"/>
      <c r="BM1165" s="20"/>
      <c r="BN1165" s="20"/>
      <c r="BO1165" s="20"/>
    </row>
    <row r="1166" spans="1:67" ht="304" hidden="1" x14ac:dyDescent="0.2">
      <c r="A1166" s="17" t="s">
        <v>466</v>
      </c>
      <c r="B1166" s="17" t="s">
        <v>676</v>
      </c>
      <c r="C1166" s="64" t="s">
        <v>1808</v>
      </c>
      <c r="D1166" s="18" t="s">
        <v>678</v>
      </c>
      <c r="E1166" s="18" t="s">
        <v>92</v>
      </c>
      <c r="F1166" s="19">
        <v>1</v>
      </c>
      <c r="G1166" s="19">
        <v>1</v>
      </c>
      <c r="H1166" s="20"/>
      <c r="I1166" s="20"/>
      <c r="J1166" s="21" t="s">
        <v>1779</v>
      </c>
      <c r="K1166" s="46"/>
      <c r="L1166" s="375" t="s">
        <v>3577</v>
      </c>
      <c r="M1166" s="45"/>
      <c r="N1166" s="24">
        <f t="shared" si="324"/>
        <v>2006</v>
      </c>
      <c r="O1166" s="25">
        <v>38974</v>
      </c>
      <c r="P1166" s="23" t="s">
        <v>75</v>
      </c>
      <c r="Q1166" s="23" t="s">
        <v>75</v>
      </c>
      <c r="R1166" s="23" t="s">
        <v>75</v>
      </c>
      <c r="S1166" s="23" t="s">
        <v>75</v>
      </c>
      <c r="T1166" s="23" t="s">
        <v>75</v>
      </c>
      <c r="U1166" s="23" t="s">
        <v>75</v>
      </c>
      <c r="V1166" s="19">
        <v>1</v>
      </c>
      <c r="W1166" s="19">
        <f t="shared" si="327"/>
        <v>0</v>
      </c>
      <c r="X1166" s="19">
        <f t="shared" si="328"/>
        <v>0</v>
      </c>
      <c r="Y1166" s="19">
        <f t="shared" si="329"/>
        <v>0</v>
      </c>
      <c r="Z1166" s="19">
        <v>-1</v>
      </c>
      <c r="AA1166" s="19">
        <v>-2</v>
      </c>
      <c r="AB1166" s="19">
        <v>1</v>
      </c>
      <c r="AC1166" s="19">
        <v>1</v>
      </c>
      <c r="AD1166" s="19">
        <v>0</v>
      </c>
      <c r="AE1166" s="19">
        <v>1</v>
      </c>
      <c r="AF1166" s="19">
        <v>1</v>
      </c>
      <c r="AG1166" s="19">
        <v>1</v>
      </c>
      <c r="AH1166" s="19">
        <v>1</v>
      </c>
      <c r="AI1166" s="19">
        <v>1</v>
      </c>
      <c r="AJ1166" s="18" t="s">
        <v>87</v>
      </c>
      <c r="AK1166" s="18" t="s">
        <v>97</v>
      </c>
      <c r="AL1166" s="21" t="s">
        <v>1782</v>
      </c>
      <c r="AM1166" s="19">
        <f t="shared" si="325"/>
        <v>3</v>
      </c>
      <c r="AN1166" s="19">
        <v>1</v>
      </c>
      <c r="AO1166" s="19">
        <v>1</v>
      </c>
      <c r="AP1166" s="19">
        <v>1</v>
      </c>
      <c r="AQ1166" s="19">
        <v>1</v>
      </c>
      <c r="AR1166" s="19">
        <v>1</v>
      </c>
      <c r="AS1166" s="19">
        <v>-2</v>
      </c>
      <c r="AT1166" s="19">
        <v>0</v>
      </c>
      <c r="AU1166" s="26">
        <f t="shared" si="330"/>
        <v>-1</v>
      </c>
      <c r="AV1166" s="19">
        <v>0</v>
      </c>
      <c r="AW1166" s="19">
        <v>0</v>
      </c>
      <c r="AX1166" s="19">
        <v>0</v>
      </c>
      <c r="AY1166" s="19">
        <v>0</v>
      </c>
      <c r="AZ1166" s="19">
        <v>0</v>
      </c>
      <c r="BA1166" s="19">
        <v>0</v>
      </c>
      <c r="BB1166" s="19">
        <v>0</v>
      </c>
      <c r="BC1166" s="19">
        <v>0</v>
      </c>
      <c r="BD1166" s="28"/>
      <c r="BE1166" s="20"/>
      <c r="BF1166" s="20"/>
      <c r="BG1166" s="20"/>
      <c r="BH1166" s="20"/>
      <c r="BI1166" s="20"/>
      <c r="BJ1166" s="19">
        <v>1</v>
      </c>
      <c r="BK1166" s="20"/>
      <c r="BL1166" s="20"/>
      <c r="BM1166" s="20"/>
      <c r="BN1166" s="20"/>
      <c r="BO1166" s="20"/>
    </row>
    <row r="1167" spans="1:67" ht="304" hidden="1" x14ac:dyDescent="0.2">
      <c r="A1167" s="17" t="s">
        <v>466</v>
      </c>
      <c r="B1167" s="17" t="s">
        <v>676</v>
      </c>
      <c r="C1167" s="64" t="s">
        <v>1809</v>
      </c>
      <c r="D1167" s="18" t="s">
        <v>678</v>
      </c>
      <c r="E1167" s="18" t="s">
        <v>92</v>
      </c>
      <c r="F1167" s="19">
        <v>1</v>
      </c>
      <c r="G1167" s="19">
        <v>1</v>
      </c>
      <c r="H1167" s="20"/>
      <c r="I1167" s="20"/>
      <c r="J1167" s="21" t="s">
        <v>1779</v>
      </c>
      <c r="K1167" s="46"/>
      <c r="L1167" s="375" t="s">
        <v>3577</v>
      </c>
      <c r="M1167" s="45"/>
      <c r="N1167" s="24">
        <f t="shared" si="324"/>
        <v>2006</v>
      </c>
      <c r="O1167" s="25">
        <v>38974</v>
      </c>
      <c r="P1167" s="23" t="s">
        <v>75</v>
      </c>
      <c r="Q1167" s="23" t="s">
        <v>75</v>
      </c>
      <c r="R1167" s="23" t="s">
        <v>75</v>
      </c>
      <c r="S1167" s="23" t="s">
        <v>75</v>
      </c>
      <c r="T1167" s="23" t="s">
        <v>75</v>
      </c>
      <c r="U1167" s="23" t="s">
        <v>75</v>
      </c>
      <c r="V1167" s="19">
        <v>1</v>
      </c>
      <c r="W1167" s="19">
        <f t="shared" si="327"/>
        <v>0</v>
      </c>
      <c r="X1167" s="19">
        <f t="shared" si="328"/>
        <v>0</v>
      </c>
      <c r="Y1167" s="19">
        <f t="shared" si="329"/>
        <v>0</v>
      </c>
      <c r="Z1167" s="19">
        <v>-1</v>
      </c>
      <c r="AA1167" s="19">
        <v>-2</v>
      </c>
      <c r="AB1167" s="19">
        <v>1</v>
      </c>
      <c r="AC1167" s="19">
        <v>1</v>
      </c>
      <c r="AD1167" s="19">
        <v>0</v>
      </c>
      <c r="AE1167" s="19">
        <v>1</v>
      </c>
      <c r="AF1167" s="19">
        <v>1</v>
      </c>
      <c r="AG1167" s="19">
        <v>1</v>
      </c>
      <c r="AH1167" s="19">
        <v>1</v>
      </c>
      <c r="AI1167" s="19">
        <v>1</v>
      </c>
      <c r="AJ1167" s="18" t="s">
        <v>87</v>
      </c>
      <c r="AK1167" s="18" t="s">
        <v>97</v>
      </c>
      <c r="AL1167" s="21" t="s">
        <v>1782</v>
      </c>
      <c r="AM1167" s="19">
        <f t="shared" si="325"/>
        <v>3</v>
      </c>
      <c r="AN1167" s="19">
        <v>1</v>
      </c>
      <c r="AO1167" s="19">
        <v>1</v>
      </c>
      <c r="AP1167" s="19">
        <v>1</v>
      </c>
      <c r="AQ1167" s="19">
        <v>1</v>
      </c>
      <c r="AR1167" s="19">
        <v>1</v>
      </c>
      <c r="AS1167" s="19">
        <v>-2</v>
      </c>
      <c r="AT1167" s="19">
        <v>0</v>
      </c>
      <c r="AU1167" s="26">
        <f t="shared" si="330"/>
        <v>-1</v>
      </c>
      <c r="AV1167" s="19">
        <v>0</v>
      </c>
      <c r="AW1167" s="19">
        <v>0</v>
      </c>
      <c r="AX1167" s="19">
        <v>0</v>
      </c>
      <c r="AY1167" s="19">
        <v>0</v>
      </c>
      <c r="AZ1167" s="19">
        <v>0</v>
      </c>
      <c r="BA1167" s="19">
        <v>0</v>
      </c>
      <c r="BB1167" s="19">
        <v>0</v>
      </c>
      <c r="BC1167" s="19">
        <v>0</v>
      </c>
      <c r="BD1167" s="28"/>
      <c r="BE1167" s="20"/>
      <c r="BF1167" s="20"/>
      <c r="BG1167" s="20"/>
      <c r="BH1167" s="20"/>
      <c r="BI1167" s="20"/>
      <c r="BJ1167" s="19">
        <v>1</v>
      </c>
      <c r="BK1167" s="20"/>
      <c r="BL1167" s="20"/>
      <c r="BM1167" s="20"/>
      <c r="BN1167" s="20"/>
      <c r="BO1167" s="20"/>
    </row>
    <row r="1168" spans="1:67" ht="304" hidden="1" x14ac:dyDescent="0.2">
      <c r="A1168" s="17" t="s">
        <v>466</v>
      </c>
      <c r="B1168" s="17" t="s">
        <v>676</v>
      </c>
      <c r="C1168" s="64" t="s">
        <v>1810</v>
      </c>
      <c r="D1168" s="18" t="s">
        <v>678</v>
      </c>
      <c r="E1168" s="18" t="s">
        <v>92</v>
      </c>
      <c r="F1168" s="19">
        <v>1</v>
      </c>
      <c r="G1168" s="19">
        <v>1</v>
      </c>
      <c r="H1168" s="20"/>
      <c r="I1168" s="20"/>
      <c r="J1168" s="21" t="s">
        <v>1779</v>
      </c>
      <c r="K1168" s="46"/>
      <c r="L1168" s="375" t="s">
        <v>3577</v>
      </c>
      <c r="M1168" s="45"/>
      <c r="N1168" s="24">
        <f t="shared" si="324"/>
        <v>2006</v>
      </c>
      <c r="O1168" s="25">
        <v>38974</v>
      </c>
      <c r="P1168" s="23" t="s">
        <v>75</v>
      </c>
      <c r="Q1168" s="23" t="s">
        <v>75</v>
      </c>
      <c r="R1168" s="23" t="s">
        <v>75</v>
      </c>
      <c r="S1168" s="23" t="s">
        <v>75</v>
      </c>
      <c r="T1168" s="23" t="s">
        <v>75</v>
      </c>
      <c r="U1168" s="23" t="s">
        <v>75</v>
      </c>
      <c r="V1168" s="19">
        <v>1</v>
      </c>
      <c r="W1168" s="19">
        <f t="shared" si="327"/>
        <v>0</v>
      </c>
      <c r="X1168" s="19">
        <f t="shared" si="328"/>
        <v>0</v>
      </c>
      <c r="Y1168" s="19">
        <f t="shared" si="329"/>
        <v>0</v>
      </c>
      <c r="Z1168" s="19">
        <v>-1</v>
      </c>
      <c r="AA1168" s="19">
        <v>-2</v>
      </c>
      <c r="AB1168" s="19">
        <v>1</v>
      </c>
      <c r="AC1168" s="19">
        <v>1</v>
      </c>
      <c r="AD1168" s="19">
        <v>0</v>
      </c>
      <c r="AE1168" s="19">
        <v>1</v>
      </c>
      <c r="AF1168" s="19">
        <v>1</v>
      </c>
      <c r="AG1168" s="19">
        <v>1</v>
      </c>
      <c r="AH1168" s="19">
        <v>1</v>
      </c>
      <c r="AI1168" s="19">
        <v>1</v>
      </c>
      <c r="AJ1168" s="18" t="s">
        <v>87</v>
      </c>
      <c r="AK1168" s="18" t="s">
        <v>97</v>
      </c>
      <c r="AL1168" s="21" t="s">
        <v>1782</v>
      </c>
      <c r="AM1168" s="19">
        <f t="shared" si="325"/>
        <v>3</v>
      </c>
      <c r="AN1168" s="19">
        <v>1</v>
      </c>
      <c r="AO1168" s="19">
        <v>1</v>
      </c>
      <c r="AP1168" s="19">
        <v>1</v>
      </c>
      <c r="AQ1168" s="19">
        <v>1</v>
      </c>
      <c r="AR1168" s="19">
        <v>1</v>
      </c>
      <c r="AS1168" s="19">
        <v>-2</v>
      </c>
      <c r="AT1168" s="19">
        <v>0</v>
      </c>
      <c r="AU1168" s="26">
        <f t="shared" si="330"/>
        <v>-1</v>
      </c>
      <c r="AV1168" s="19">
        <v>0</v>
      </c>
      <c r="AW1168" s="19">
        <v>0</v>
      </c>
      <c r="AX1168" s="19">
        <v>0</v>
      </c>
      <c r="AY1168" s="19">
        <v>0</v>
      </c>
      <c r="AZ1168" s="19">
        <v>0</v>
      </c>
      <c r="BA1168" s="19">
        <v>0</v>
      </c>
      <c r="BB1168" s="19">
        <v>0</v>
      </c>
      <c r="BC1168" s="19">
        <v>0</v>
      </c>
      <c r="BD1168" s="28"/>
      <c r="BE1168" s="20"/>
      <c r="BF1168" s="20"/>
      <c r="BG1168" s="20"/>
      <c r="BH1168" s="20"/>
      <c r="BI1168" s="20"/>
      <c r="BJ1168" s="19">
        <v>1</v>
      </c>
      <c r="BK1168" s="20"/>
      <c r="BL1168" s="20"/>
      <c r="BM1168" s="20"/>
      <c r="BN1168" s="20"/>
      <c r="BO1168" s="20"/>
    </row>
    <row r="1169" spans="1:67" ht="112" x14ac:dyDescent="0.2">
      <c r="A1169" s="90" t="s">
        <v>3545</v>
      </c>
      <c r="B1169" s="17" t="s">
        <v>3530</v>
      </c>
      <c r="C1169" s="64" t="s">
        <v>3531</v>
      </c>
      <c r="D1169" s="18" t="s">
        <v>1052</v>
      </c>
      <c r="E1169" s="18" t="s">
        <v>82</v>
      </c>
      <c r="F1169" s="19">
        <v>1</v>
      </c>
      <c r="G1169" s="19">
        <v>0</v>
      </c>
      <c r="H1169" s="19">
        <v>0</v>
      </c>
      <c r="I1169" s="20"/>
      <c r="J1169" s="44"/>
      <c r="K1169" s="22" t="s">
        <v>910</v>
      </c>
      <c r="L1169" s="21" t="s">
        <v>3532</v>
      </c>
      <c r="M1169" s="25">
        <v>35349</v>
      </c>
      <c r="N1169" s="24">
        <f t="shared" si="324"/>
        <v>2001</v>
      </c>
      <c r="O1169" s="649">
        <v>37020</v>
      </c>
      <c r="P1169" s="649">
        <v>37302</v>
      </c>
      <c r="Q1169" s="649">
        <v>39129</v>
      </c>
      <c r="R1169" s="649" t="s">
        <v>75</v>
      </c>
      <c r="S1169" s="649">
        <v>39797</v>
      </c>
      <c r="T1169" s="649">
        <v>39797</v>
      </c>
      <c r="U1169" s="649">
        <v>40445</v>
      </c>
      <c r="V1169" s="26">
        <v>1</v>
      </c>
      <c r="W1169" s="19">
        <f t="shared" si="327"/>
        <v>1</v>
      </c>
      <c r="X1169" s="19">
        <f t="shared" si="328"/>
        <v>1</v>
      </c>
      <c r="Y1169" s="19">
        <f t="shared" si="329"/>
        <v>1</v>
      </c>
      <c r="Z1169" s="26">
        <v>1</v>
      </c>
      <c r="AA1169" s="19">
        <v>1</v>
      </c>
      <c r="AB1169" s="26">
        <v>1</v>
      </c>
      <c r="AC1169" s="26">
        <v>0</v>
      </c>
      <c r="AD1169" s="26">
        <v>0</v>
      </c>
      <c r="AE1169" s="26">
        <v>0</v>
      </c>
      <c r="AF1169" s="26">
        <v>1</v>
      </c>
      <c r="AG1169" s="19">
        <v>1</v>
      </c>
      <c r="AH1169" s="26">
        <v>1</v>
      </c>
      <c r="AI1169" s="26">
        <v>1</v>
      </c>
      <c r="AJ1169" s="18" t="s">
        <v>87</v>
      </c>
      <c r="AK1169" s="18" t="s">
        <v>77</v>
      </c>
      <c r="AL1169" s="21" t="s">
        <v>3533</v>
      </c>
      <c r="AM1169" s="19">
        <f t="shared" si="325"/>
        <v>3</v>
      </c>
      <c r="AN1169" s="26">
        <v>1</v>
      </c>
      <c r="AO1169" s="26">
        <v>1</v>
      </c>
      <c r="AP1169" s="26">
        <v>1</v>
      </c>
      <c r="AQ1169" s="26">
        <v>1</v>
      </c>
      <c r="AR1169" s="26">
        <v>1</v>
      </c>
      <c r="AS1169" s="26">
        <v>1</v>
      </c>
      <c r="AT1169" s="26">
        <v>0</v>
      </c>
      <c r="AU1169" s="26" t="b">
        <f t="shared" si="330"/>
        <v>0</v>
      </c>
      <c r="AV1169" s="26">
        <v>0</v>
      </c>
      <c r="AW1169" s="26">
        <v>0</v>
      </c>
      <c r="AX1169" s="26">
        <v>0</v>
      </c>
      <c r="AY1169" s="19">
        <v>0</v>
      </c>
      <c r="AZ1169" s="26">
        <v>1</v>
      </c>
      <c r="BA1169" s="26">
        <v>1</v>
      </c>
      <c r="BB1169" s="26">
        <v>0</v>
      </c>
      <c r="BC1169" s="26">
        <v>0</v>
      </c>
      <c r="BD1169" s="28"/>
      <c r="BE1169" s="20"/>
      <c r="BF1169" s="26"/>
      <c r="BG1169" s="26"/>
      <c r="BH1169" s="18" t="s">
        <v>3534</v>
      </c>
      <c r="BI1169" s="26">
        <v>-1</v>
      </c>
      <c r="BJ1169" s="26">
        <v>1</v>
      </c>
      <c r="BK1169" s="20"/>
      <c r="BL1169" s="20"/>
      <c r="BM1169" s="20"/>
      <c r="BN1169" s="20"/>
      <c r="BO1169" s="20"/>
    </row>
    <row r="1170" spans="1:67" ht="128" hidden="1" x14ac:dyDescent="0.2">
      <c r="A1170" s="17" t="s">
        <v>151</v>
      </c>
      <c r="B1170" s="42"/>
      <c r="C1170" s="64" t="s">
        <v>764</v>
      </c>
      <c r="D1170" s="17" t="s">
        <v>153</v>
      </c>
      <c r="E1170" s="18" t="s">
        <v>302</v>
      </c>
      <c r="F1170" s="19">
        <v>1</v>
      </c>
      <c r="G1170" s="19">
        <v>1</v>
      </c>
      <c r="H1170" s="19">
        <v>1</v>
      </c>
      <c r="I1170" s="19">
        <v>0</v>
      </c>
      <c r="J1170" s="21" t="s">
        <v>760</v>
      </c>
      <c r="K1170" s="46"/>
      <c r="L1170" s="21" t="s">
        <v>761</v>
      </c>
      <c r="M1170" s="25" t="s">
        <v>3228</v>
      </c>
      <c r="N1170" s="47">
        <f t="shared" si="324"/>
        <v>2017</v>
      </c>
      <c r="O1170" s="25">
        <v>43045</v>
      </c>
      <c r="P1170" s="23" t="s">
        <v>75</v>
      </c>
      <c r="Q1170" s="23" t="s">
        <v>75</v>
      </c>
      <c r="R1170" s="23" t="s">
        <v>75</v>
      </c>
      <c r="S1170" s="23" t="s">
        <v>75</v>
      </c>
      <c r="T1170" s="23" t="s">
        <v>75</v>
      </c>
      <c r="U1170" s="23" t="s">
        <v>75</v>
      </c>
      <c r="V1170" s="19">
        <v>1</v>
      </c>
      <c r="W1170" s="19">
        <f t="shared" si="327"/>
        <v>0</v>
      </c>
      <c r="X1170" s="19">
        <f t="shared" si="328"/>
        <v>0</v>
      </c>
      <c r="Y1170" s="19">
        <f t="shared" si="329"/>
        <v>0</v>
      </c>
      <c r="Z1170" s="19">
        <v>-1</v>
      </c>
      <c r="AA1170" s="19">
        <v>-2</v>
      </c>
      <c r="AB1170" s="19">
        <v>1</v>
      </c>
      <c r="AC1170" s="19">
        <v>0</v>
      </c>
      <c r="AD1170" s="19">
        <v>1</v>
      </c>
      <c r="AE1170" s="19">
        <v>1</v>
      </c>
      <c r="AF1170" s="19">
        <v>1</v>
      </c>
      <c r="AG1170" s="19">
        <v>1</v>
      </c>
      <c r="AH1170" s="19">
        <v>1</v>
      </c>
      <c r="AI1170" s="19">
        <v>0</v>
      </c>
      <c r="AJ1170" s="18" t="s">
        <v>134</v>
      </c>
      <c r="AK1170" s="18" t="s">
        <v>77</v>
      </c>
      <c r="AL1170" s="21" t="s">
        <v>762</v>
      </c>
      <c r="AM1170" s="20"/>
      <c r="AN1170" s="20"/>
      <c r="AO1170" s="20"/>
      <c r="AP1170" s="20"/>
      <c r="AQ1170" s="20"/>
      <c r="AR1170" s="20"/>
      <c r="AS1170" s="19">
        <v>-1</v>
      </c>
      <c r="AT1170" s="19">
        <v>0</v>
      </c>
      <c r="AU1170" s="26">
        <v>-1</v>
      </c>
      <c r="AV1170" s="19">
        <v>0</v>
      </c>
      <c r="AW1170" s="19">
        <v>0</v>
      </c>
      <c r="AX1170" s="19">
        <v>0</v>
      </c>
      <c r="AY1170" s="19">
        <v>0</v>
      </c>
      <c r="AZ1170" s="19">
        <v>0</v>
      </c>
      <c r="BA1170" s="19">
        <v>0</v>
      </c>
      <c r="BB1170" s="19">
        <v>0</v>
      </c>
      <c r="BC1170" s="19">
        <v>0</v>
      </c>
      <c r="BD1170" s="20"/>
      <c r="BE1170" s="20"/>
      <c r="BF1170" s="20"/>
      <c r="BG1170" s="20"/>
      <c r="BH1170" s="20"/>
      <c r="BI1170" s="20"/>
      <c r="BJ1170" s="20"/>
      <c r="BK1170" s="20"/>
      <c r="BL1170" s="20"/>
      <c r="BM1170" s="20"/>
      <c r="BN1170" s="20"/>
      <c r="BO1170" s="20"/>
    </row>
    <row r="1171" spans="1:67" ht="128" hidden="1" x14ac:dyDescent="0.2">
      <c r="A1171" s="17" t="s">
        <v>151</v>
      </c>
      <c r="B1171" s="42"/>
      <c r="C1171" s="64" t="s">
        <v>765</v>
      </c>
      <c r="D1171" s="17" t="s">
        <v>153</v>
      </c>
      <c r="E1171" s="18" t="s">
        <v>302</v>
      </c>
      <c r="F1171" s="19">
        <v>1</v>
      </c>
      <c r="G1171" s="19">
        <v>1</v>
      </c>
      <c r="H1171" s="19">
        <v>1</v>
      </c>
      <c r="I1171" s="19">
        <v>0</v>
      </c>
      <c r="J1171" s="21" t="s">
        <v>760</v>
      </c>
      <c r="K1171" s="46"/>
      <c r="L1171" s="21" t="s">
        <v>761</v>
      </c>
      <c r="M1171" s="25" t="s">
        <v>3228</v>
      </c>
      <c r="N1171" s="47">
        <f t="shared" si="324"/>
        <v>2017</v>
      </c>
      <c r="O1171" s="25">
        <v>43045</v>
      </c>
      <c r="P1171" s="23" t="s">
        <v>75</v>
      </c>
      <c r="Q1171" s="23" t="s">
        <v>75</v>
      </c>
      <c r="R1171" s="23" t="s">
        <v>75</v>
      </c>
      <c r="S1171" s="23" t="s">
        <v>75</v>
      </c>
      <c r="T1171" s="23" t="s">
        <v>75</v>
      </c>
      <c r="U1171" s="23" t="s">
        <v>75</v>
      </c>
      <c r="V1171" s="19">
        <v>1</v>
      </c>
      <c r="W1171" s="19">
        <f t="shared" si="327"/>
        <v>0</v>
      </c>
      <c r="X1171" s="19">
        <f t="shared" si="328"/>
        <v>0</v>
      </c>
      <c r="Y1171" s="19">
        <f t="shared" si="329"/>
        <v>0</v>
      </c>
      <c r="Z1171" s="19">
        <v>-1</v>
      </c>
      <c r="AA1171" s="19">
        <v>-2</v>
      </c>
      <c r="AB1171" s="19">
        <v>1</v>
      </c>
      <c r="AC1171" s="19">
        <v>0</v>
      </c>
      <c r="AD1171" s="19">
        <v>1</v>
      </c>
      <c r="AE1171" s="19">
        <v>1</v>
      </c>
      <c r="AF1171" s="19">
        <v>1</v>
      </c>
      <c r="AG1171" s="19">
        <v>1</v>
      </c>
      <c r="AH1171" s="19">
        <v>1</v>
      </c>
      <c r="AI1171" s="19">
        <v>0</v>
      </c>
      <c r="AJ1171" s="18" t="s">
        <v>134</v>
      </c>
      <c r="AK1171" s="18" t="s">
        <v>77</v>
      </c>
      <c r="AL1171" s="21" t="s">
        <v>762</v>
      </c>
      <c r="AM1171" s="20"/>
      <c r="AN1171" s="20"/>
      <c r="AO1171" s="20"/>
      <c r="AP1171" s="20"/>
      <c r="AQ1171" s="20"/>
      <c r="AR1171" s="20"/>
      <c r="AS1171" s="19">
        <v>-1</v>
      </c>
      <c r="AT1171" s="19">
        <v>0</v>
      </c>
      <c r="AU1171" s="26">
        <v>-1</v>
      </c>
      <c r="AV1171" s="19">
        <v>0</v>
      </c>
      <c r="AW1171" s="19">
        <v>0</v>
      </c>
      <c r="AX1171" s="19">
        <v>0</v>
      </c>
      <c r="AY1171" s="19">
        <v>0</v>
      </c>
      <c r="AZ1171" s="19">
        <v>0</v>
      </c>
      <c r="BA1171" s="19">
        <v>0</v>
      </c>
      <c r="BB1171" s="19">
        <v>0</v>
      </c>
      <c r="BC1171" s="19">
        <v>0</v>
      </c>
      <c r="BD1171" s="20"/>
      <c r="BE1171" s="20"/>
      <c r="BF1171" s="20"/>
      <c r="BG1171" s="20"/>
      <c r="BH1171" s="20"/>
      <c r="BI1171" s="20"/>
      <c r="BJ1171" s="20"/>
      <c r="BK1171" s="20"/>
      <c r="BL1171" s="20"/>
      <c r="BM1171" s="20"/>
      <c r="BN1171" s="20"/>
      <c r="BO1171" s="20"/>
    </row>
    <row r="1172" spans="1:67" ht="128" hidden="1" x14ac:dyDescent="0.2">
      <c r="A1172" s="17" t="s">
        <v>151</v>
      </c>
      <c r="B1172" s="42"/>
      <c r="C1172" s="64" t="s">
        <v>766</v>
      </c>
      <c r="D1172" s="17" t="s">
        <v>153</v>
      </c>
      <c r="E1172" s="18" t="s">
        <v>302</v>
      </c>
      <c r="F1172" s="19">
        <v>1</v>
      </c>
      <c r="G1172" s="19">
        <v>1</v>
      </c>
      <c r="H1172" s="19">
        <v>1</v>
      </c>
      <c r="I1172" s="19">
        <v>0</v>
      </c>
      <c r="J1172" s="21" t="s">
        <v>760</v>
      </c>
      <c r="K1172" s="46"/>
      <c r="L1172" s="21" t="s">
        <v>761</v>
      </c>
      <c r="M1172" s="25" t="s">
        <v>3228</v>
      </c>
      <c r="N1172" s="47">
        <f t="shared" si="324"/>
        <v>2017</v>
      </c>
      <c r="O1172" s="25">
        <v>43045</v>
      </c>
      <c r="P1172" s="23" t="s">
        <v>75</v>
      </c>
      <c r="Q1172" s="23" t="s">
        <v>75</v>
      </c>
      <c r="R1172" s="23" t="s">
        <v>75</v>
      </c>
      <c r="S1172" s="23" t="s">
        <v>75</v>
      </c>
      <c r="T1172" s="23" t="s">
        <v>75</v>
      </c>
      <c r="U1172" s="23" t="s">
        <v>75</v>
      </c>
      <c r="V1172" s="19">
        <v>1</v>
      </c>
      <c r="W1172" s="19">
        <f t="shared" si="327"/>
        <v>0</v>
      </c>
      <c r="X1172" s="19">
        <f t="shared" si="328"/>
        <v>0</v>
      </c>
      <c r="Y1172" s="19">
        <f t="shared" si="329"/>
        <v>0</v>
      </c>
      <c r="Z1172" s="19">
        <v>-1</v>
      </c>
      <c r="AA1172" s="19">
        <v>-2</v>
      </c>
      <c r="AB1172" s="19">
        <v>1</v>
      </c>
      <c r="AC1172" s="19">
        <v>0</v>
      </c>
      <c r="AD1172" s="19">
        <v>1</v>
      </c>
      <c r="AE1172" s="19">
        <v>1</v>
      </c>
      <c r="AF1172" s="19">
        <v>1</v>
      </c>
      <c r="AG1172" s="19">
        <v>1</v>
      </c>
      <c r="AH1172" s="19">
        <v>1</v>
      </c>
      <c r="AI1172" s="19">
        <v>0</v>
      </c>
      <c r="AJ1172" s="18" t="s">
        <v>134</v>
      </c>
      <c r="AK1172" s="18" t="s">
        <v>77</v>
      </c>
      <c r="AL1172" s="21" t="s">
        <v>762</v>
      </c>
      <c r="AM1172" s="20"/>
      <c r="AN1172" s="20"/>
      <c r="AO1172" s="20"/>
      <c r="AP1172" s="20"/>
      <c r="AQ1172" s="20"/>
      <c r="AR1172" s="20"/>
      <c r="AS1172" s="19">
        <v>-1</v>
      </c>
      <c r="AT1172" s="19">
        <v>0</v>
      </c>
      <c r="AU1172" s="26">
        <v>-1</v>
      </c>
      <c r="AV1172" s="19">
        <v>0</v>
      </c>
      <c r="AW1172" s="19">
        <v>0</v>
      </c>
      <c r="AX1172" s="19">
        <v>0</v>
      </c>
      <c r="AY1172" s="19">
        <v>0</v>
      </c>
      <c r="AZ1172" s="19">
        <v>0</v>
      </c>
      <c r="BA1172" s="19">
        <v>0</v>
      </c>
      <c r="BB1172" s="19">
        <v>0</v>
      </c>
      <c r="BC1172" s="19">
        <v>0</v>
      </c>
      <c r="BD1172" s="20"/>
      <c r="BE1172" s="20"/>
      <c r="BF1172" s="20"/>
      <c r="BG1172" s="20"/>
      <c r="BH1172" s="20"/>
      <c r="BI1172" s="20"/>
      <c r="BJ1172" s="20"/>
      <c r="BK1172" s="20"/>
      <c r="BL1172" s="20"/>
      <c r="BM1172" s="20"/>
      <c r="BN1172" s="20"/>
      <c r="BO1172" s="20"/>
    </row>
    <row r="1173" spans="1:67" ht="128" hidden="1" x14ac:dyDescent="0.2">
      <c r="A1173" s="17" t="s">
        <v>151</v>
      </c>
      <c r="B1173" s="42"/>
      <c r="C1173" s="64" t="s">
        <v>767</v>
      </c>
      <c r="D1173" s="17" t="s">
        <v>153</v>
      </c>
      <c r="E1173" s="18" t="s">
        <v>302</v>
      </c>
      <c r="F1173" s="19">
        <v>1</v>
      </c>
      <c r="G1173" s="19">
        <v>1</v>
      </c>
      <c r="H1173" s="19">
        <v>1</v>
      </c>
      <c r="I1173" s="19">
        <v>0</v>
      </c>
      <c r="J1173" s="21" t="s">
        <v>760</v>
      </c>
      <c r="K1173" s="46"/>
      <c r="L1173" s="21" t="s">
        <v>761</v>
      </c>
      <c r="M1173" s="25" t="s">
        <v>3228</v>
      </c>
      <c r="N1173" s="47">
        <f t="shared" si="324"/>
        <v>2017</v>
      </c>
      <c r="O1173" s="25">
        <v>43045</v>
      </c>
      <c r="P1173" s="23" t="s">
        <v>75</v>
      </c>
      <c r="Q1173" s="23" t="s">
        <v>75</v>
      </c>
      <c r="R1173" s="23" t="s">
        <v>75</v>
      </c>
      <c r="S1173" s="23" t="s">
        <v>75</v>
      </c>
      <c r="T1173" s="23" t="s">
        <v>75</v>
      </c>
      <c r="U1173" s="23" t="s">
        <v>75</v>
      </c>
      <c r="V1173" s="19">
        <v>1</v>
      </c>
      <c r="W1173" s="19">
        <f t="shared" si="327"/>
        <v>0</v>
      </c>
      <c r="X1173" s="19">
        <f t="shared" si="328"/>
        <v>0</v>
      </c>
      <c r="Y1173" s="19">
        <f t="shared" si="329"/>
        <v>0</v>
      </c>
      <c r="Z1173" s="19">
        <v>-1</v>
      </c>
      <c r="AA1173" s="19">
        <v>-2</v>
      </c>
      <c r="AB1173" s="19">
        <v>1</v>
      </c>
      <c r="AC1173" s="19">
        <v>0</v>
      </c>
      <c r="AD1173" s="19">
        <v>1</v>
      </c>
      <c r="AE1173" s="19">
        <v>1</v>
      </c>
      <c r="AF1173" s="19">
        <v>1</v>
      </c>
      <c r="AG1173" s="19">
        <v>1</v>
      </c>
      <c r="AH1173" s="19">
        <v>1</v>
      </c>
      <c r="AI1173" s="19">
        <v>0</v>
      </c>
      <c r="AJ1173" s="18" t="s">
        <v>134</v>
      </c>
      <c r="AK1173" s="18" t="s">
        <v>77</v>
      </c>
      <c r="AL1173" s="21" t="s">
        <v>762</v>
      </c>
      <c r="AM1173" s="20"/>
      <c r="AN1173" s="20"/>
      <c r="AO1173" s="20"/>
      <c r="AP1173" s="20"/>
      <c r="AQ1173" s="20"/>
      <c r="AR1173" s="20"/>
      <c r="AS1173" s="19">
        <v>-1</v>
      </c>
      <c r="AT1173" s="19">
        <v>0</v>
      </c>
      <c r="AU1173" s="26">
        <v>-1</v>
      </c>
      <c r="AV1173" s="19">
        <v>0</v>
      </c>
      <c r="AW1173" s="19">
        <v>0</v>
      </c>
      <c r="AX1173" s="19">
        <v>0</v>
      </c>
      <c r="AY1173" s="19">
        <v>0</v>
      </c>
      <c r="AZ1173" s="19">
        <v>0</v>
      </c>
      <c r="BA1173" s="19">
        <v>0</v>
      </c>
      <c r="BB1173" s="19">
        <v>0</v>
      </c>
      <c r="BC1173" s="19">
        <v>0</v>
      </c>
      <c r="BD1173" s="20"/>
      <c r="BE1173" s="20"/>
      <c r="BF1173" s="20"/>
      <c r="BG1173" s="20"/>
      <c r="BH1173" s="20"/>
      <c r="BI1173" s="20"/>
      <c r="BJ1173" s="20"/>
      <c r="BK1173" s="20"/>
      <c r="BL1173" s="20"/>
      <c r="BM1173" s="20"/>
      <c r="BN1173" s="20"/>
      <c r="BO1173" s="20"/>
    </row>
    <row r="1174" spans="1:67" ht="128" hidden="1" x14ac:dyDescent="0.2">
      <c r="A1174" s="17" t="s">
        <v>151</v>
      </c>
      <c r="B1174" s="42"/>
      <c r="C1174" s="64" t="s">
        <v>768</v>
      </c>
      <c r="D1174" s="17" t="s">
        <v>153</v>
      </c>
      <c r="E1174" s="18" t="s">
        <v>302</v>
      </c>
      <c r="F1174" s="19">
        <v>1</v>
      </c>
      <c r="G1174" s="19">
        <v>1</v>
      </c>
      <c r="H1174" s="19">
        <v>1</v>
      </c>
      <c r="I1174" s="19">
        <v>0</v>
      </c>
      <c r="J1174" s="21" t="s">
        <v>760</v>
      </c>
      <c r="K1174" s="46"/>
      <c r="L1174" s="21" t="s">
        <v>761</v>
      </c>
      <c r="M1174" s="25" t="s">
        <v>3228</v>
      </c>
      <c r="N1174" s="47">
        <f t="shared" si="324"/>
        <v>2017</v>
      </c>
      <c r="O1174" s="25">
        <v>43045</v>
      </c>
      <c r="P1174" s="23" t="s">
        <v>75</v>
      </c>
      <c r="Q1174" s="23" t="s">
        <v>75</v>
      </c>
      <c r="R1174" s="23" t="s">
        <v>75</v>
      </c>
      <c r="S1174" s="23" t="s">
        <v>75</v>
      </c>
      <c r="T1174" s="23" t="s">
        <v>75</v>
      </c>
      <c r="U1174" s="23" t="s">
        <v>75</v>
      </c>
      <c r="V1174" s="19">
        <v>1</v>
      </c>
      <c r="W1174" s="19">
        <f t="shared" si="327"/>
        <v>0</v>
      </c>
      <c r="X1174" s="19">
        <f t="shared" si="328"/>
        <v>0</v>
      </c>
      <c r="Y1174" s="19">
        <f t="shared" si="329"/>
        <v>0</v>
      </c>
      <c r="Z1174" s="19">
        <v>-1</v>
      </c>
      <c r="AA1174" s="19">
        <v>-2</v>
      </c>
      <c r="AB1174" s="19">
        <v>1</v>
      </c>
      <c r="AC1174" s="19">
        <v>0</v>
      </c>
      <c r="AD1174" s="19">
        <v>1</v>
      </c>
      <c r="AE1174" s="19">
        <v>1</v>
      </c>
      <c r="AF1174" s="19">
        <v>1</v>
      </c>
      <c r="AG1174" s="19">
        <v>1</v>
      </c>
      <c r="AH1174" s="19">
        <v>1</v>
      </c>
      <c r="AI1174" s="19">
        <v>0</v>
      </c>
      <c r="AJ1174" s="18" t="s">
        <v>134</v>
      </c>
      <c r="AK1174" s="18" t="s">
        <v>77</v>
      </c>
      <c r="AL1174" s="21" t="s">
        <v>762</v>
      </c>
      <c r="AM1174" s="20"/>
      <c r="AN1174" s="20"/>
      <c r="AO1174" s="20"/>
      <c r="AP1174" s="20"/>
      <c r="AQ1174" s="20"/>
      <c r="AR1174" s="20"/>
      <c r="AS1174" s="19">
        <v>-1</v>
      </c>
      <c r="AT1174" s="19">
        <v>0</v>
      </c>
      <c r="AU1174" s="26">
        <v>-1</v>
      </c>
      <c r="AV1174" s="19">
        <v>0</v>
      </c>
      <c r="AW1174" s="19">
        <v>0</v>
      </c>
      <c r="AX1174" s="19">
        <v>0</v>
      </c>
      <c r="AY1174" s="19">
        <v>0</v>
      </c>
      <c r="AZ1174" s="19">
        <v>0</v>
      </c>
      <c r="BA1174" s="19">
        <v>0</v>
      </c>
      <c r="BB1174" s="19">
        <v>0</v>
      </c>
      <c r="BC1174" s="19">
        <v>0</v>
      </c>
      <c r="BD1174" s="20"/>
      <c r="BE1174" s="20"/>
      <c r="BF1174" s="20"/>
      <c r="BG1174" s="20"/>
      <c r="BH1174" s="20"/>
      <c r="BI1174" s="20"/>
      <c r="BJ1174" s="20"/>
      <c r="BK1174" s="20"/>
      <c r="BL1174" s="20"/>
      <c r="BM1174" s="20"/>
      <c r="BN1174" s="20"/>
      <c r="BO1174" s="20"/>
    </row>
    <row r="1175" spans="1:67" ht="128" hidden="1" x14ac:dyDescent="0.2">
      <c r="A1175" s="17" t="s">
        <v>151</v>
      </c>
      <c r="B1175" s="42"/>
      <c r="C1175" s="64" t="s">
        <v>769</v>
      </c>
      <c r="D1175" s="17" t="s">
        <v>153</v>
      </c>
      <c r="E1175" s="18" t="s">
        <v>302</v>
      </c>
      <c r="F1175" s="19">
        <v>1</v>
      </c>
      <c r="G1175" s="19">
        <v>1</v>
      </c>
      <c r="H1175" s="19">
        <v>1</v>
      </c>
      <c r="I1175" s="19">
        <v>0</v>
      </c>
      <c r="J1175" s="21" t="s">
        <v>760</v>
      </c>
      <c r="K1175" s="46"/>
      <c r="L1175" s="21" t="s">
        <v>761</v>
      </c>
      <c r="M1175" s="25" t="s">
        <v>3228</v>
      </c>
      <c r="N1175" s="47">
        <f t="shared" si="324"/>
        <v>2017</v>
      </c>
      <c r="O1175" s="25">
        <v>43045</v>
      </c>
      <c r="P1175" s="23" t="s">
        <v>75</v>
      </c>
      <c r="Q1175" s="23" t="s">
        <v>75</v>
      </c>
      <c r="R1175" s="23" t="s">
        <v>75</v>
      </c>
      <c r="S1175" s="23" t="s">
        <v>75</v>
      </c>
      <c r="T1175" s="23" t="s">
        <v>75</v>
      </c>
      <c r="U1175" s="23" t="s">
        <v>75</v>
      </c>
      <c r="V1175" s="19">
        <v>1</v>
      </c>
      <c r="W1175" s="19">
        <f t="shared" si="327"/>
        <v>0</v>
      </c>
      <c r="X1175" s="19">
        <f t="shared" si="328"/>
        <v>0</v>
      </c>
      <c r="Y1175" s="19">
        <f t="shared" si="329"/>
        <v>0</v>
      </c>
      <c r="Z1175" s="19">
        <v>-1</v>
      </c>
      <c r="AA1175" s="19">
        <v>-2</v>
      </c>
      <c r="AB1175" s="19">
        <v>1</v>
      </c>
      <c r="AC1175" s="19">
        <v>0</v>
      </c>
      <c r="AD1175" s="19">
        <v>1</v>
      </c>
      <c r="AE1175" s="19">
        <v>1</v>
      </c>
      <c r="AF1175" s="19">
        <v>1</v>
      </c>
      <c r="AG1175" s="19">
        <v>1</v>
      </c>
      <c r="AH1175" s="19">
        <v>1</v>
      </c>
      <c r="AI1175" s="19">
        <v>0</v>
      </c>
      <c r="AJ1175" s="18" t="s">
        <v>134</v>
      </c>
      <c r="AK1175" s="18" t="s">
        <v>77</v>
      </c>
      <c r="AL1175" s="21" t="s">
        <v>762</v>
      </c>
      <c r="AM1175" s="20"/>
      <c r="AN1175" s="20"/>
      <c r="AO1175" s="20"/>
      <c r="AP1175" s="20"/>
      <c r="AQ1175" s="20"/>
      <c r="AR1175" s="20"/>
      <c r="AS1175" s="19">
        <v>-1</v>
      </c>
      <c r="AT1175" s="19">
        <v>0</v>
      </c>
      <c r="AU1175" s="26">
        <v>-1</v>
      </c>
      <c r="AV1175" s="19">
        <v>0</v>
      </c>
      <c r="AW1175" s="19">
        <v>0</v>
      </c>
      <c r="AX1175" s="19">
        <v>0</v>
      </c>
      <c r="AY1175" s="19">
        <v>0</v>
      </c>
      <c r="AZ1175" s="19">
        <v>0</v>
      </c>
      <c r="BA1175" s="19">
        <v>0</v>
      </c>
      <c r="BB1175" s="19">
        <v>0</v>
      </c>
      <c r="BC1175" s="19">
        <v>0</v>
      </c>
      <c r="BD1175" s="20"/>
      <c r="BE1175" s="20"/>
      <c r="BF1175" s="20"/>
      <c r="BG1175" s="20"/>
      <c r="BH1175" s="20"/>
      <c r="BI1175" s="20"/>
      <c r="BJ1175" s="20"/>
      <c r="BK1175" s="20"/>
      <c r="BL1175" s="20"/>
      <c r="BM1175" s="20"/>
      <c r="BN1175" s="20"/>
      <c r="BO1175" s="20"/>
    </row>
    <row r="1176" spans="1:67" ht="128" hidden="1" x14ac:dyDescent="0.2">
      <c r="A1176" s="17" t="s">
        <v>151</v>
      </c>
      <c r="B1176" s="42"/>
      <c r="C1176" s="64" t="s">
        <v>770</v>
      </c>
      <c r="D1176" s="17" t="s">
        <v>153</v>
      </c>
      <c r="E1176" s="18" t="s">
        <v>302</v>
      </c>
      <c r="F1176" s="19">
        <v>1</v>
      </c>
      <c r="G1176" s="19">
        <v>1</v>
      </c>
      <c r="H1176" s="19">
        <v>1</v>
      </c>
      <c r="I1176" s="19">
        <v>0</v>
      </c>
      <c r="J1176" s="21" t="s">
        <v>760</v>
      </c>
      <c r="K1176" s="46"/>
      <c r="L1176" s="21" t="s">
        <v>761</v>
      </c>
      <c r="M1176" s="25" t="s">
        <v>3228</v>
      </c>
      <c r="N1176" s="47">
        <f t="shared" si="324"/>
        <v>2017</v>
      </c>
      <c r="O1176" s="25">
        <v>43045</v>
      </c>
      <c r="P1176" s="23" t="s">
        <v>75</v>
      </c>
      <c r="Q1176" s="23" t="s">
        <v>75</v>
      </c>
      <c r="R1176" s="23" t="s">
        <v>75</v>
      </c>
      <c r="S1176" s="23" t="s">
        <v>75</v>
      </c>
      <c r="T1176" s="23" t="s">
        <v>75</v>
      </c>
      <c r="U1176" s="23" t="s">
        <v>75</v>
      </c>
      <c r="V1176" s="19">
        <v>1</v>
      </c>
      <c r="W1176" s="19">
        <f t="shared" si="327"/>
        <v>0</v>
      </c>
      <c r="X1176" s="19">
        <f t="shared" si="328"/>
        <v>0</v>
      </c>
      <c r="Y1176" s="19">
        <f t="shared" si="329"/>
        <v>0</v>
      </c>
      <c r="Z1176" s="19">
        <v>-1</v>
      </c>
      <c r="AA1176" s="19">
        <v>-2</v>
      </c>
      <c r="AB1176" s="19">
        <v>1</v>
      </c>
      <c r="AC1176" s="19">
        <v>0</v>
      </c>
      <c r="AD1176" s="19">
        <v>1</v>
      </c>
      <c r="AE1176" s="19">
        <v>1</v>
      </c>
      <c r="AF1176" s="19">
        <v>1</v>
      </c>
      <c r="AG1176" s="19">
        <v>1</v>
      </c>
      <c r="AH1176" s="19">
        <v>1</v>
      </c>
      <c r="AI1176" s="19">
        <v>0</v>
      </c>
      <c r="AJ1176" s="18" t="s">
        <v>134</v>
      </c>
      <c r="AK1176" s="18" t="s">
        <v>77</v>
      </c>
      <c r="AL1176" s="21" t="s">
        <v>762</v>
      </c>
      <c r="AM1176" s="20"/>
      <c r="AN1176" s="20"/>
      <c r="AO1176" s="20"/>
      <c r="AP1176" s="20"/>
      <c r="AQ1176" s="20"/>
      <c r="AR1176" s="20"/>
      <c r="AS1176" s="19">
        <v>-1</v>
      </c>
      <c r="AT1176" s="19">
        <v>0</v>
      </c>
      <c r="AU1176" s="26">
        <v>-1</v>
      </c>
      <c r="AV1176" s="19">
        <v>0</v>
      </c>
      <c r="AW1176" s="19">
        <v>0</v>
      </c>
      <c r="AX1176" s="19">
        <v>0</v>
      </c>
      <c r="AY1176" s="19">
        <v>0</v>
      </c>
      <c r="AZ1176" s="19">
        <v>0</v>
      </c>
      <c r="BA1176" s="19">
        <v>0</v>
      </c>
      <c r="BB1176" s="19">
        <v>0</v>
      </c>
      <c r="BC1176" s="19">
        <v>0</v>
      </c>
      <c r="BD1176" s="20"/>
      <c r="BE1176" s="20"/>
      <c r="BF1176" s="20"/>
      <c r="BG1176" s="20"/>
      <c r="BH1176" s="20"/>
      <c r="BI1176" s="20"/>
      <c r="BJ1176" s="20"/>
      <c r="BK1176" s="20"/>
      <c r="BL1176" s="20"/>
      <c r="BM1176" s="20"/>
      <c r="BN1176" s="20"/>
      <c r="BO1176" s="20"/>
    </row>
    <row r="1177" spans="1:67" ht="128" hidden="1" x14ac:dyDescent="0.2">
      <c r="A1177" s="17" t="s">
        <v>151</v>
      </c>
      <c r="B1177" s="42"/>
      <c r="C1177" s="64" t="s">
        <v>771</v>
      </c>
      <c r="D1177" s="17" t="s">
        <v>153</v>
      </c>
      <c r="E1177" s="18" t="s">
        <v>302</v>
      </c>
      <c r="F1177" s="19">
        <v>1</v>
      </c>
      <c r="G1177" s="19">
        <v>1</v>
      </c>
      <c r="H1177" s="19">
        <v>1</v>
      </c>
      <c r="I1177" s="19">
        <v>0</v>
      </c>
      <c r="J1177" s="21" t="s">
        <v>760</v>
      </c>
      <c r="K1177" s="46"/>
      <c r="L1177" s="21" t="s">
        <v>761</v>
      </c>
      <c r="M1177" s="25" t="s">
        <v>3228</v>
      </c>
      <c r="N1177" s="47">
        <f t="shared" si="324"/>
        <v>2017</v>
      </c>
      <c r="O1177" s="25">
        <v>43045</v>
      </c>
      <c r="P1177" s="23" t="s">
        <v>75</v>
      </c>
      <c r="Q1177" s="23" t="s">
        <v>75</v>
      </c>
      <c r="R1177" s="23" t="s">
        <v>75</v>
      </c>
      <c r="S1177" s="23" t="s">
        <v>75</v>
      </c>
      <c r="T1177" s="23" t="s">
        <v>75</v>
      </c>
      <c r="U1177" s="23" t="s">
        <v>75</v>
      </c>
      <c r="V1177" s="19">
        <v>1</v>
      </c>
      <c r="W1177" s="19">
        <f t="shared" si="327"/>
        <v>0</v>
      </c>
      <c r="X1177" s="19">
        <f t="shared" si="328"/>
        <v>0</v>
      </c>
      <c r="Y1177" s="19">
        <f t="shared" si="329"/>
        <v>0</v>
      </c>
      <c r="Z1177" s="19">
        <v>-1</v>
      </c>
      <c r="AA1177" s="19">
        <v>-2</v>
      </c>
      <c r="AB1177" s="19">
        <v>1</v>
      </c>
      <c r="AC1177" s="19">
        <v>0</v>
      </c>
      <c r="AD1177" s="19">
        <v>1</v>
      </c>
      <c r="AE1177" s="19">
        <v>1</v>
      </c>
      <c r="AF1177" s="19">
        <v>1</v>
      </c>
      <c r="AG1177" s="19">
        <v>1</v>
      </c>
      <c r="AH1177" s="19">
        <v>1</v>
      </c>
      <c r="AI1177" s="19">
        <v>0</v>
      </c>
      <c r="AJ1177" s="18" t="s">
        <v>134</v>
      </c>
      <c r="AK1177" s="18" t="s">
        <v>77</v>
      </c>
      <c r="AL1177" s="21" t="s">
        <v>762</v>
      </c>
      <c r="AM1177" s="20"/>
      <c r="AN1177" s="20"/>
      <c r="AO1177" s="20"/>
      <c r="AP1177" s="20"/>
      <c r="AQ1177" s="20"/>
      <c r="AR1177" s="20"/>
      <c r="AS1177" s="19">
        <v>-1</v>
      </c>
      <c r="AT1177" s="19">
        <v>0</v>
      </c>
      <c r="AU1177" s="26">
        <v>-1</v>
      </c>
      <c r="AV1177" s="19">
        <v>0</v>
      </c>
      <c r="AW1177" s="19">
        <v>0</v>
      </c>
      <c r="AX1177" s="19">
        <v>0</v>
      </c>
      <c r="AY1177" s="19">
        <v>0</v>
      </c>
      <c r="AZ1177" s="19">
        <v>0</v>
      </c>
      <c r="BA1177" s="19">
        <v>0</v>
      </c>
      <c r="BB1177" s="19">
        <v>0</v>
      </c>
      <c r="BC1177" s="19">
        <v>0</v>
      </c>
      <c r="BD1177" s="20"/>
      <c r="BE1177" s="20"/>
      <c r="BF1177" s="20"/>
      <c r="BG1177" s="20"/>
      <c r="BH1177" s="20"/>
      <c r="BI1177" s="20"/>
      <c r="BJ1177" s="20"/>
      <c r="BK1177" s="20"/>
      <c r="BL1177" s="20"/>
      <c r="BM1177" s="20"/>
      <c r="BN1177" s="20"/>
      <c r="BO1177" s="20"/>
    </row>
    <row r="1178" spans="1:67" ht="128" hidden="1" x14ac:dyDescent="0.2">
      <c r="A1178" s="17" t="s">
        <v>151</v>
      </c>
      <c r="B1178" s="42"/>
      <c r="C1178" s="64" t="s">
        <v>152</v>
      </c>
      <c r="D1178" s="17" t="s">
        <v>153</v>
      </c>
      <c r="E1178" s="18" t="s">
        <v>154</v>
      </c>
      <c r="F1178" s="19">
        <v>1</v>
      </c>
      <c r="G1178" s="19">
        <v>1</v>
      </c>
      <c r="H1178" s="19">
        <v>1</v>
      </c>
      <c r="I1178" s="19">
        <v>1</v>
      </c>
      <c r="J1178" s="21" t="s">
        <v>3250</v>
      </c>
      <c r="K1178" s="46"/>
      <c r="L1178" s="20"/>
      <c r="M1178" s="25"/>
      <c r="N1178" s="47">
        <f t="shared" si="324"/>
        <v>2018</v>
      </c>
      <c r="O1178" s="25">
        <v>43249</v>
      </c>
      <c r="P1178" s="23" t="s">
        <v>75</v>
      </c>
      <c r="Q1178" s="23" t="s">
        <v>75</v>
      </c>
      <c r="R1178" s="23" t="s">
        <v>75</v>
      </c>
      <c r="S1178" s="23" t="s">
        <v>75</v>
      </c>
      <c r="T1178" s="23" t="s">
        <v>75</v>
      </c>
      <c r="U1178" s="23" t="s">
        <v>75</v>
      </c>
      <c r="V1178" s="19">
        <v>1</v>
      </c>
      <c r="W1178" s="19">
        <f t="shared" si="327"/>
        <v>0</v>
      </c>
      <c r="X1178" s="19">
        <f t="shared" si="328"/>
        <v>0</v>
      </c>
      <c r="Y1178" s="19">
        <f t="shared" si="329"/>
        <v>0</v>
      </c>
      <c r="Z1178" s="19">
        <v>-1</v>
      </c>
      <c r="AA1178" s="19">
        <v>-2</v>
      </c>
      <c r="AB1178" s="19">
        <v>1</v>
      </c>
      <c r="AC1178" s="19">
        <v>0</v>
      </c>
      <c r="AD1178" s="19">
        <v>1</v>
      </c>
      <c r="AE1178" s="19">
        <v>1</v>
      </c>
      <c r="AF1178" s="19">
        <v>1</v>
      </c>
      <c r="AG1178" s="19">
        <v>1</v>
      </c>
      <c r="AH1178" s="19">
        <v>1</v>
      </c>
      <c r="AI1178" s="19">
        <v>0</v>
      </c>
      <c r="AJ1178" s="18" t="s">
        <v>134</v>
      </c>
      <c r="AK1178" s="18" t="s">
        <v>77</v>
      </c>
      <c r="AL1178" s="21" t="s">
        <v>156</v>
      </c>
      <c r="AM1178" s="19">
        <v>3</v>
      </c>
      <c r="AN1178" s="19">
        <v>1</v>
      </c>
      <c r="AO1178" s="19">
        <v>1</v>
      </c>
      <c r="AP1178" s="19">
        <v>1</v>
      </c>
      <c r="AQ1178" s="19">
        <v>1</v>
      </c>
      <c r="AR1178" s="19">
        <v>1</v>
      </c>
      <c r="AS1178" s="19">
        <v>-1</v>
      </c>
      <c r="AT1178" s="19">
        <v>0</v>
      </c>
      <c r="AU1178" s="26">
        <v>-1</v>
      </c>
      <c r="AV1178" s="19">
        <v>0</v>
      </c>
      <c r="AW1178" s="19">
        <v>0</v>
      </c>
      <c r="AX1178" s="19">
        <v>0</v>
      </c>
      <c r="AY1178" s="19">
        <v>0</v>
      </c>
      <c r="AZ1178" s="19">
        <v>0</v>
      </c>
      <c r="BA1178" s="19">
        <v>0</v>
      </c>
      <c r="BB1178" s="19">
        <v>0</v>
      </c>
      <c r="BC1178" s="19">
        <v>0</v>
      </c>
      <c r="BD1178" s="20"/>
      <c r="BE1178" s="20"/>
      <c r="BF1178" s="20"/>
      <c r="BG1178" s="20"/>
      <c r="BH1178" s="20"/>
      <c r="BI1178" s="20"/>
      <c r="BJ1178" s="20"/>
      <c r="BK1178" s="20"/>
      <c r="BL1178" s="20"/>
      <c r="BM1178" s="20"/>
      <c r="BN1178" s="20"/>
      <c r="BO1178" s="20"/>
    </row>
    <row r="1179" spans="1:67" ht="96" hidden="1" x14ac:dyDescent="0.2">
      <c r="A1179" s="17" t="s">
        <v>151</v>
      </c>
      <c r="B1179" s="42"/>
      <c r="C1179" s="64" t="s">
        <v>165</v>
      </c>
      <c r="D1179" s="17" t="s">
        <v>153</v>
      </c>
      <c r="E1179" s="18" t="s">
        <v>154</v>
      </c>
      <c r="F1179" s="19">
        <v>1</v>
      </c>
      <c r="G1179" s="19">
        <v>1</v>
      </c>
      <c r="H1179" s="19">
        <v>1</v>
      </c>
      <c r="I1179" s="19">
        <v>1</v>
      </c>
      <c r="J1179" s="21" t="s">
        <v>155</v>
      </c>
      <c r="K1179" s="46"/>
      <c r="L1179" s="20"/>
      <c r="M1179" s="25"/>
      <c r="N1179" s="47">
        <f t="shared" si="324"/>
        <v>2018</v>
      </c>
      <c r="O1179" s="25">
        <v>43249</v>
      </c>
      <c r="P1179" s="23" t="s">
        <v>75</v>
      </c>
      <c r="Q1179" s="23" t="s">
        <v>75</v>
      </c>
      <c r="R1179" s="23" t="s">
        <v>75</v>
      </c>
      <c r="S1179" s="23" t="s">
        <v>75</v>
      </c>
      <c r="T1179" s="23" t="s">
        <v>75</v>
      </c>
      <c r="U1179" s="23" t="s">
        <v>75</v>
      </c>
      <c r="V1179" s="19">
        <v>1</v>
      </c>
      <c r="W1179" s="19">
        <f t="shared" si="327"/>
        <v>0</v>
      </c>
      <c r="X1179" s="19">
        <f t="shared" si="328"/>
        <v>0</v>
      </c>
      <c r="Y1179" s="19">
        <f t="shared" si="329"/>
        <v>0</v>
      </c>
      <c r="Z1179" s="19">
        <v>-1</v>
      </c>
      <c r="AA1179" s="19">
        <v>-2</v>
      </c>
      <c r="AB1179" s="19">
        <v>1</v>
      </c>
      <c r="AC1179" s="19">
        <v>0</v>
      </c>
      <c r="AD1179" s="19">
        <v>1</v>
      </c>
      <c r="AE1179" s="19">
        <v>1</v>
      </c>
      <c r="AF1179" s="19">
        <v>1</v>
      </c>
      <c r="AG1179" s="19">
        <v>1</v>
      </c>
      <c r="AH1179" s="19">
        <v>1</v>
      </c>
      <c r="AI1179" s="19">
        <v>0</v>
      </c>
      <c r="AJ1179" s="18" t="s">
        <v>134</v>
      </c>
      <c r="AK1179" s="18" t="s">
        <v>77</v>
      </c>
      <c r="AL1179" s="21" t="s">
        <v>156</v>
      </c>
      <c r="AM1179" s="19">
        <v>3</v>
      </c>
      <c r="AN1179" s="19">
        <v>1</v>
      </c>
      <c r="AO1179" s="19">
        <v>1</v>
      </c>
      <c r="AP1179" s="19">
        <v>1</v>
      </c>
      <c r="AQ1179" s="19">
        <v>1</v>
      </c>
      <c r="AR1179" s="19">
        <v>1</v>
      </c>
      <c r="AS1179" s="19">
        <v>-1</v>
      </c>
      <c r="AT1179" s="19">
        <v>0</v>
      </c>
      <c r="AU1179" s="26">
        <v>-1</v>
      </c>
      <c r="AV1179" s="19">
        <v>0</v>
      </c>
      <c r="AW1179" s="19">
        <v>0</v>
      </c>
      <c r="AX1179" s="19">
        <v>0</v>
      </c>
      <c r="AY1179" s="19">
        <v>0</v>
      </c>
      <c r="AZ1179" s="19">
        <v>0</v>
      </c>
      <c r="BA1179" s="19">
        <v>0</v>
      </c>
      <c r="BB1179" s="19">
        <v>0</v>
      </c>
      <c r="BC1179" s="19">
        <v>0</v>
      </c>
      <c r="BD1179" s="20"/>
      <c r="BE1179" s="20"/>
      <c r="BF1179" s="20"/>
      <c r="BG1179" s="20"/>
      <c r="BH1179" s="20"/>
      <c r="BI1179" s="20"/>
      <c r="BJ1179" s="20"/>
      <c r="BK1179" s="20"/>
      <c r="BL1179" s="20"/>
      <c r="BM1179" s="20"/>
      <c r="BN1179" s="20"/>
      <c r="BO1179" s="20"/>
    </row>
    <row r="1180" spans="1:67" ht="96" hidden="1" x14ac:dyDescent="0.2">
      <c r="A1180" s="17" t="s">
        <v>151</v>
      </c>
      <c r="B1180" s="42"/>
      <c r="C1180" s="64" t="s">
        <v>166</v>
      </c>
      <c r="D1180" s="17" t="s">
        <v>153</v>
      </c>
      <c r="E1180" s="18" t="s">
        <v>154</v>
      </c>
      <c r="F1180" s="19">
        <v>1</v>
      </c>
      <c r="G1180" s="19">
        <v>1</v>
      </c>
      <c r="H1180" s="19">
        <v>1</v>
      </c>
      <c r="I1180" s="19">
        <v>1</v>
      </c>
      <c r="J1180" s="21" t="s">
        <v>155</v>
      </c>
      <c r="K1180" s="46"/>
      <c r="L1180" s="20"/>
      <c r="M1180" s="25"/>
      <c r="N1180" s="47">
        <f t="shared" si="324"/>
        <v>2018</v>
      </c>
      <c r="O1180" s="25">
        <v>43249</v>
      </c>
      <c r="P1180" s="23" t="s">
        <v>75</v>
      </c>
      <c r="Q1180" s="23" t="s">
        <v>75</v>
      </c>
      <c r="R1180" s="23" t="s">
        <v>75</v>
      </c>
      <c r="S1180" s="23" t="s">
        <v>75</v>
      </c>
      <c r="T1180" s="23" t="s">
        <v>75</v>
      </c>
      <c r="U1180" s="23" t="s">
        <v>75</v>
      </c>
      <c r="V1180" s="19">
        <v>1</v>
      </c>
      <c r="W1180" s="19">
        <f t="shared" si="327"/>
        <v>0</v>
      </c>
      <c r="X1180" s="19">
        <f t="shared" si="328"/>
        <v>0</v>
      </c>
      <c r="Y1180" s="19">
        <f t="shared" si="329"/>
        <v>0</v>
      </c>
      <c r="Z1180" s="19">
        <v>-1</v>
      </c>
      <c r="AA1180" s="19">
        <v>-2</v>
      </c>
      <c r="AB1180" s="19">
        <v>1</v>
      </c>
      <c r="AC1180" s="19">
        <v>0</v>
      </c>
      <c r="AD1180" s="19">
        <v>1</v>
      </c>
      <c r="AE1180" s="19">
        <v>1</v>
      </c>
      <c r="AF1180" s="19">
        <v>1</v>
      </c>
      <c r="AG1180" s="19">
        <v>1</v>
      </c>
      <c r="AH1180" s="19">
        <v>1</v>
      </c>
      <c r="AI1180" s="19">
        <v>0</v>
      </c>
      <c r="AJ1180" s="18" t="s">
        <v>134</v>
      </c>
      <c r="AK1180" s="18" t="s">
        <v>77</v>
      </c>
      <c r="AL1180" s="21" t="s">
        <v>156</v>
      </c>
      <c r="AM1180" s="19">
        <v>3</v>
      </c>
      <c r="AN1180" s="19">
        <v>1</v>
      </c>
      <c r="AO1180" s="19">
        <v>1</v>
      </c>
      <c r="AP1180" s="19">
        <v>1</v>
      </c>
      <c r="AQ1180" s="19">
        <v>1</v>
      </c>
      <c r="AR1180" s="19">
        <v>1</v>
      </c>
      <c r="AS1180" s="19">
        <v>-1</v>
      </c>
      <c r="AT1180" s="19">
        <v>0</v>
      </c>
      <c r="AU1180" s="26">
        <v>-1</v>
      </c>
      <c r="AV1180" s="19">
        <v>0</v>
      </c>
      <c r="AW1180" s="19">
        <v>0</v>
      </c>
      <c r="AX1180" s="19">
        <v>0</v>
      </c>
      <c r="AY1180" s="19">
        <v>0</v>
      </c>
      <c r="AZ1180" s="19">
        <v>0</v>
      </c>
      <c r="BA1180" s="19">
        <v>0</v>
      </c>
      <c r="BB1180" s="19">
        <v>0</v>
      </c>
      <c r="BC1180" s="19">
        <v>0</v>
      </c>
      <c r="BD1180" s="20"/>
      <c r="BE1180" s="20"/>
      <c r="BF1180" s="20"/>
      <c r="BG1180" s="20"/>
      <c r="BH1180" s="20"/>
      <c r="BI1180" s="20"/>
      <c r="BJ1180" s="20"/>
      <c r="BK1180" s="20"/>
      <c r="BL1180" s="20"/>
      <c r="BM1180" s="20"/>
      <c r="BN1180" s="20"/>
      <c r="BO1180" s="20"/>
    </row>
    <row r="1181" spans="1:67" ht="96" hidden="1" x14ac:dyDescent="0.2">
      <c r="A1181" s="17" t="s">
        <v>151</v>
      </c>
      <c r="B1181" s="42"/>
      <c r="C1181" s="64" t="s">
        <v>167</v>
      </c>
      <c r="D1181" s="17" t="s">
        <v>153</v>
      </c>
      <c r="E1181" s="18" t="s">
        <v>154</v>
      </c>
      <c r="F1181" s="19">
        <v>1</v>
      </c>
      <c r="G1181" s="19">
        <v>1</v>
      </c>
      <c r="H1181" s="19">
        <v>1</v>
      </c>
      <c r="I1181" s="19">
        <v>1</v>
      </c>
      <c r="J1181" s="21" t="s">
        <v>155</v>
      </c>
      <c r="K1181" s="46"/>
      <c r="L1181" s="20"/>
      <c r="M1181" s="25"/>
      <c r="N1181" s="47">
        <f t="shared" si="324"/>
        <v>2018</v>
      </c>
      <c r="O1181" s="25">
        <v>43249</v>
      </c>
      <c r="P1181" s="23" t="s">
        <v>75</v>
      </c>
      <c r="Q1181" s="23" t="s">
        <v>75</v>
      </c>
      <c r="R1181" s="23" t="s">
        <v>75</v>
      </c>
      <c r="S1181" s="23" t="s">
        <v>75</v>
      </c>
      <c r="T1181" s="23" t="s">
        <v>75</v>
      </c>
      <c r="U1181" s="23" t="s">
        <v>75</v>
      </c>
      <c r="V1181" s="19">
        <v>1</v>
      </c>
      <c r="W1181" s="19">
        <f t="shared" si="327"/>
        <v>0</v>
      </c>
      <c r="X1181" s="19">
        <f t="shared" si="328"/>
        <v>0</v>
      </c>
      <c r="Y1181" s="19">
        <f t="shared" si="329"/>
        <v>0</v>
      </c>
      <c r="Z1181" s="19">
        <v>-1</v>
      </c>
      <c r="AA1181" s="19">
        <v>-2</v>
      </c>
      <c r="AB1181" s="19">
        <v>1</v>
      </c>
      <c r="AC1181" s="19">
        <v>0</v>
      </c>
      <c r="AD1181" s="19">
        <v>1</v>
      </c>
      <c r="AE1181" s="19">
        <v>1</v>
      </c>
      <c r="AF1181" s="19">
        <v>1</v>
      </c>
      <c r="AG1181" s="19">
        <v>1</v>
      </c>
      <c r="AH1181" s="19">
        <v>1</v>
      </c>
      <c r="AI1181" s="19">
        <v>0</v>
      </c>
      <c r="AJ1181" s="18" t="s">
        <v>134</v>
      </c>
      <c r="AK1181" s="18" t="s">
        <v>77</v>
      </c>
      <c r="AL1181" s="21" t="s">
        <v>156</v>
      </c>
      <c r="AM1181" s="19">
        <v>3</v>
      </c>
      <c r="AN1181" s="19">
        <v>1</v>
      </c>
      <c r="AO1181" s="19">
        <v>1</v>
      </c>
      <c r="AP1181" s="19">
        <v>1</v>
      </c>
      <c r="AQ1181" s="19">
        <v>1</v>
      </c>
      <c r="AR1181" s="19">
        <v>1</v>
      </c>
      <c r="AS1181" s="19">
        <v>-1</v>
      </c>
      <c r="AT1181" s="19">
        <v>0</v>
      </c>
      <c r="AU1181" s="26">
        <v>-1</v>
      </c>
      <c r="AV1181" s="19">
        <v>0</v>
      </c>
      <c r="AW1181" s="19">
        <v>0</v>
      </c>
      <c r="AX1181" s="19">
        <v>0</v>
      </c>
      <c r="AY1181" s="19">
        <v>0</v>
      </c>
      <c r="AZ1181" s="19">
        <v>0</v>
      </c>
      <c r="BA1181" s="19">
        <v>0</v>
      </c>
      <c r="BB1181" s="19">
        <v>0</v>
      </c>
      <c r="BC1181" s="19">
        <v>0</v>
      </c>
      <c r="BD1181" s="20"/>
      <c r="BE1181" s="20"/>
      <c r="BF1181" s="20"/>
      <c r="BG1181" s="20"/>
      <c r="BH1181" s="20"/>
      <c r="BI1181" s="20"/>
      <c r="BJ1181" s="20"/>
      <c r="BK1181" s="20"/>
      <c r="BL1181" s="20"/>
      <c r="BM1181" s="20"/>
      <c r="BN1181" s="20"/>
      <c r="BO1181" s="20"/>
    </row>
    <row r="1182" spans="1:67" ht="96" hidden="1" x14ac:dyDescent="0.2">
      <c r="A1182" s="17" t="s">
        <v>151</v>
      </c>
      <c r="B1182" s="42"/>
      <c r="C1182" s="64" t="s">
        <v>168</v>
      </c>
      <c r="D1182" s="17" t="s">
        <v>153</v>
      </c>
      <c r="E1182" s="18" t="s">
        <v>154</v>
      </c>
      <c r="F1182" s="19">
        <v>1</v>
      </c>
      <c r="G1182" s="19">
        <v>1</v>
      </c>
      <c r="H1182" s="19">
        <v>1</v>
      </c>
      <c r="I1182" s="19">
        <v>1</v>
      </c>
      <c r="J1182" s="21" t="s">
        <v>155</v>
      </c>
      <c r="K1182" s="46"/>
      <c r="L1182" s="20"/>
      <c r="M1182" s="25"/>
      <c r="N1182" s="47">
        <f t="shared" si="324"/>
        <v>2018</v>
      </c>
      <c r="O1182" s="25">
        <v>43249</v>
      </c>
      <c r="P1182" s="23" t="s">
        <v>75</v>
      </c>
      <c r="Q1182" s="23" t="s">
        <v>75</v>
      </c>
      <c r="R1182" s="23" t="s">
        <v>75</v>
      </c>
      <c r="S1182" s="23" t="s">
        <v>75</v>
      </c>
      <c r="T1182" s="23" t="s">
        <v>75</v>
      </c>
      <c r="U1182" s="23" t="s">
        <v>75</v>
      </c>
      <c r="V1182" s="19">
        <v>1</v>
      </c>
      <c r="W1182" s="19">
        <f t="shared" si="327"/>
        <v>0</v>
      </c>
      <c r="X1182" s="19">
        <f t="shared" si="328"/>
        <v>0</v>
      </c>
      <c r="Y1182" s="19">
        <f t="shared" si="329"/>
        <v>0</v>
      </c>
      <c r="Z1182" s="19">
        <v>-1</v>
      </c>
      <c r="AA1182" s="19">
        <v>-2</v>
      </c>
      <c r="AB1182" s="19">
        <v>1</v>
      </c>
      <c r="AC1182" s="19">
        <v>0</v>
      </c>
      <c r="AD1182" s="19">
        <v>1</v>
      </c>
      <c r="AE1182" s="19">
        <v>1</v>
      </c>
      <c r="AF1182" s="19">
        <v>1</v>
      </c>
      <c r="AG1182" s="19">
        <v>1</v>
      </c>
      <c r="AH1182" s="19">
        <v>1</v>
      </c>
      <c r="AI1182" s="19">
        <v>0</v>
      </c>
      <c r="AJ1182" s="18" t="s">
        <v>134</v>
      </c>
      <c r="AK1182" s="18" t="s">
        <v>77</v>
      </c>
      <c r="AL1182" s="21" t="s">
        <v>156</v>
      </c>
      <c r="AM1182" s="19">
        <v>3</v>
      </c>
      <c r="AN1182" s="19">
        <v>1</v>
      </c>
      <c r="AO1182" s="19">
        <v>1</v>
      </c>
      <c r="AP1182" s="19">
        <v>1</v>
      </c>
      <c r="AQ1182" s="19">
        <v>1</v>
      </c>
      <c r="AR1182" s="19">
        <v>1</v>
      </c>
      <c r="AS1182" s="19">
        <v>-1</v>
      </c>
      <c r="AT1182" s="19">
        <v>0</v>
      </c>
      <c r="AU1182" s="26">
        <v>-1</v>
      </c>
      <c r="AV1182" s="19">
        <v>0</v>
      </c>
      <c r="AW1182" s="19">
        <v>0</v>
      </c>
      <c r="AX1182" s="19">
        <v>0</v>
      </c>
      <c r="AY1182" s="19">
        <v>0</v>
      </c>
      <c r="AZ1182" s="19">
        <v>0</v>
      </c>
      <c r="BA1182" s="19">
        <v>0</v>
      </c>
      <c r="BB1182" s="19">
        <v>0</v>
      </c>
      <c r="BC1182" s="19">
        <v>0</v>
      </c>
      <c r="BD1182" s="20"/>
      <c r="BE1182" s="20"/>
      <c r="BF1182" s="20"/>
      <c r="BG1182" s="20"/>
      <c r="BH1182" s="20"/>
      <c r="BI1182" s="20"/>
      <c r="BJ1182" s="20"/>
      <c r="BK1182" s="20"/>
      <c r="BL1182" s="20"/>
      <c r="BM1182" s="20"/>
      <c r="BN1182" s="20"/>
      <c r="BO1182" s="20"/>
    </row>
    <row r="1183" spans="1:67" ht="96" hidden="1" x14ac:dyDescent="0.2">
      <c r="A1183" s="17" t="s">
        <v>151</v>
      </c>
      <c r="B1183" s="42"/>
      <c r="C1183" s="64" t="s">
        <v>169</v>
      </c>
      <c r="D1183" s="17" t="s">
        <v>153</v>
      </c>
      <c r="E1183" s="18" t="s">
        <v>154</v>
      </c>
      <c r="F1183" s="19">
        <v>1</v>
      </c>
      <c r="G1183" s="19">
        <v>1</v>
      </c>
      <c r="H1183" s="19">
        <v>1</v>
      </c>
      <c r="I1183" s="19">
        <v>1</v>
      </c>
      <c r="J1183" s="21" t="s">
        <v>155</v>
      </c>
      <c r="K1183" s="46"/>
      <c r="L1183" s="20"/>
      <c r="M1183" s="25"/>
      <c r="N1183" s="47">
        <f t="shared" si="324"/>
        <v>2018</v>
      </c>
      <c r="O1183" s="25">
        <v>43249</v>
      </c>
      <c r="P1183" s="23" t="s">
        <v>75</v>
      </c>
      <c r="Q1183" s="23" t="s">
        <v>75</v>
      </c>
      <c r="R1183" s="23" t="s">
        <v>75</v>
      </c>
      <c r="S1183" s="23" t="s">
        <v>75</v>
      </c>
      <c r="T1183" s="23" t="s">
        <v>75</v>
      </c>
      <c r="U1183" s="23" t="s">
        <v>75</v>
      </c>
      <c r="V1183" s="19">
        <v>1</v>
      </c>
      <c r="W1183" s="19">
        <f t="shared" si="327"/>
        <v>0</v>
      </c>
      <c r="X1183" s="19">
        <f t="shared" si="328"/>
        <v>0</v>
      </c>
      <c r="Y1183" s="19">
        <f t="shared" si="329"/>
        <v>0</v>
      </c>
      <c r="Z1183" s="19">
        <v>-1</v>
      </c>
      <c r="AA1183" s="19">
        <v>-2</v>
      </c>
      <c r="AB1183" s="19">
        <v>1</v>
      </c>
      <c r="AC1183" s="19">
        <v>0</v>
      </c>
      <c r="AD1183" s="19">
        <v>1</v>
      </c>
      <c r="AE1183" s="19">
        <v>1</v>
      </c>
      <c r="AF1183" s="19">
        <v>1</v>
      </c>
      <c r="AG1183" s="19">
        <v>1</v>
      </c>
      <c r="AH1183" s="19">
        <v>1</v>
      </c>
      <c r="AI1183" s="19">
        <v>0</v>
      </c>
      <c r="AJ1183" s="18" t="s">
        <v>134</v>
      </c>
      <c r="AK1183" s="18" t="s">
        <v>77</v>
      </c>
      <c r="AL1183" s="21" t="s">
        <v>156</v>
      </c>
      <c r="AM1183" s="19">
        <v>3</v>
      </c>
      <c r="AN1183" s="19">
        <v>1</v>
      </c>
      <c r="AO1183" s="19">
        <v>1</v>
      </c>
      <c r="AP1183" s="19">
        <v>1</v>
      </c>
      <c r="AQ1183" s="19">
        <v>1</v>
      </c>
      <c r="AR1183" s="19">
        <v>1</v>
      </c>
      <c r="AS1183" s="19">
        <v>-1</v>
      </c>
      <c r="AT1183" s="19">
        <v>0</v>
      </c>
      <c r="AU1183" s="26">
        <v>-1</v>
      </c>
      <c r="AV1183" s="19">
        <v>0</v>
      </c>
      <c r="AW1183" s="19">
        <v>0</v>
      </c>
      <c r="AX1183" s="19">
        <v>0</v>
      </c>
      <c r="AY1183" s="19">
        <v>0</v>
      </c>
      <c r="AZ1183" s="19">
        <v>0</v>
      </c>
      <c r="BA1183" s="19">
        <v>0</v>
      </c>
      <c r="BB1183" s="19">
        <v>0</v>
      </c>
      <c r="BC1183" s="19">
        <v>0</v>
      </c>
      <c r="BD1183" s="20"/>
      <c r="BE1183" s="20"/>
      <c r="BF1183" s="20"/>
      <c r="BG1183" s="20"/>
      <c r="BH1183" s="20"/>
      <c r="BI1183" s="20"/>
      <c r="BJ1183" s="20"/>
      <c r="BK1183" s="20"/>
      <c r="BL1183" s="20"/>
      <c r="BM1183" s="20"/>
      <c r="BN1183" s="20"/>
      <c r="BO1183" s="20"/>
    </row>
    <row r="1184" spans="1:67" ht="96" hidden="1" x14ac:dyDescent="0.2">
      <c r="A1184" s="17" t="s">
        <v>151</v>
      </c>
      <c r="B1184" s="42"/>
      <c r="C1184" s="64" t="s">
        <v>170</v>
      </c>
      <c r="D1184" s="17" t="s">
        <v>153</v>
      </c>
      <c r="E1184" s="18" t="s">
        <v>154</v>
      </c>
      <c r="F1184" s="19">
        <v>1</v>
      </c>
      <c r="G1184" s="19">
        <v>1</v>
      </c>
      <c r="H1184" s="19">
        <v>1</v>
      </c>
      <c r="I1184" s="19">
        <v>1</v>
      </c>
      <c r="J1184" s="21" t="s">
        <v>155</v>
      </c>
      <c r="K1184" s="46"/>
      <c r="L1184" s="20"/>
      <c r="M1184" s="25"/>
      <c r="N1184" s="47">
        <f t="shared" si="324"/>
        <v>2018</v>
      </c>
      <c r="O1184" s="25">
        <v>43249</v>
      </c>
      <c r="P1184" s="23" t="s">
        <v>75</v>
      </c>
      <c r="Q1184" s="23" t="s">
        <v>75</v>
      </c>
      <c r="R1184" s="23" t="s">
        <v>75</v>
      </c>
      <c r="S1184" s="23" t="s">
        <v>75</v>
      </c>
      <c r="T1184" s="23" t="s">
        <v>75</v>
      </c>
      <c r="U1184" s="23" t="s">
        <v>75</v>
      </c>
      <c r="V1184" s="19">
        <v>1</v>
      </c>
      <c r="W1184" s="19">
        <f t="shared" si="327"/>
        <v>0</v>
      </c>
      <c r="X1184" s="19">
        <f t="shared" si="328"/>
        <v>0</v>
      </c>
      <c r="Y1184" s="19">
        <f t="shared" si="329"/>
        <v>0</v>
      </c>
      <c r="Z1184" s="19">
        <v>-1</v>
      </c>
      <c r="AA1184" s="19">
        <v>-2</v>
      </c>
      <c r="AB1184" s="19">
        <v>1</v>
      </c>
      <c r="AC1184" s="19">
        <v>0</v>
      </c>
      <c r="AD1184" s="19">
        <v>1</v>
      </c>
      <c r="AE1184" s="19">
        <v>1</v>
      </c>
      <c r="AF1184" s="19">
        <v>1</v>
      </c>
      <c r="AG1184" s="19">
        <v>1</v>
      </c>
      <c r="AH1184" s="19">
        <v>1</v>
      </c>
      <c r="AI1184" s="19">
        <v>0</v>
      </c>
      <c r="AJ1184" s="18" t="s">
        <v>134</v>
      </c>
      <c r="AK1184" s="18" t="s">
        <v>77</v>
      </c>
      <c r="AL1184" s="21" t="s">
        <v>156</v>
      </c>
      <c r="AM1184" s="19">
        <v>3</v>
      </c>
      <c r="AN1184" s="19">
        <v>1</v>
      </c>
      <c r="AO1184" s="19">
        <v>1</v>
      </c>
      <c r="AP1184" s="19">
        <v>1</v>
      </c>
      <c r="AQ1184" s="19">
        <v>1</v>
      </c>
      <c r="AR1184" s="19">
        <v>1</v>
      </c>
      <c r="AS1184" s="19">
        <v>-1</v>
      </c>
      <c r="AT1184" s="19">
        <v>0</v>
      </c>
      <c r="AU1184" s="26">
        <v>-1</v>
      </c>
      <c r="AV1184" s="19">
        <v>0</v>
      </c>
      <c r="AW1184" s="19">
        <v>0</v>
      </c>
      <c r="AX1184" s="19">
        <v>0</v>
      </c>
      <c r="AY1184" s="19">
        <v>0</v>
      </c>
      <c r="AZ1184" s="19">
        <v>0</v>
      </c>
      <c r="BA1184" s="19">
        <v>0</v>
      </c>
      <c r="BB1184" s="19">
        <v>0</v>
      </c>
      <c r="BC1184" s="19">
        <v>0</v>
      </c>
      <c r="BD1184" s="20"/>
      <c r="BE1184" s="20"/>
      <c r="BF1184" s="20"/>
      <c r="BG1184" s="20"/>
      <c r="BH1184" s="20"/>
      <c r="BI1184" s="20"/>
      <c r="BJ1184" s="20"/>
      <c r="BK1184" s="20"/>
      <c r="BL1184" s="20"/>
      <c r="BM1184" s="20"/>
      <c r="BN1184" s="20"/>
      <c r="BO1184" s="20"/>
    </row>
    <row r="1185" spans="1:67" ht="96" hidden="1" x14ac:dyDescent="0.2">
      <c r="A1185" s="17" t="s">
        <v>151</v>
      </c>
      <c r="B1185" s="42"/>
      <c r="C1185" s="64" t="s">
        <v>171</v>
      </c>
      <c r="D1185" s="17" t="s">
        <v>153</v>
      </c>
      <c r="E1185" s="18" t="s">
        <v>154</v>
      </c>
      <c r="F1185" s="19">
        <v>1</v>
      </c>
      <c r="G1185" s="19">
        <v>1</v>
      </c>
      <c r="H1185" s="19">
        <v>1</v>
      </c>
      <c r="I1185" s="19">
        <v>1</v>
      </c>
      <c r="J1185" s="21" t="s">
        <v>155</v>
      </c>
      <c r="K1185" s="46"/>
      <c r="L1185" s="20"/>
      <c r="M1185" s="25"/>
      <c r="N1185" s="47">
        <f t="shared" si="324"/>
        <v>2018</v>
      </c>
      <c r="O1185" s="25">
        <v>43249</v>
      </c>
      <c r="P1185" s="23" t="s">
        <v>75</v>
      </c>
      <c r="Q1185" s="23" t="s">
        <v>75</v>
      </c>
      <c r="R1185" s="23" t="s">
        <v>75</v>
      </c>
      <c r="S1185" s="23" t="s">
        <v>75</v>
      </c>
      <c r="T1185" s="23" t="s">
        <v>75</v>
      </c>
      <c r="U1185" s="23" t="s">
        <v>75</v>
      </c>
      <c r="V1185" s="19">
        <v>1</v>
      </c>
      <c r="W1185" s="19">
        <f t="shared" si="327"/>
        <v>0</v>
      </c>
      <c r="X1185" s="19">
        <f t="shared" si="328"/>
        <v>0</v>
      </c>
      <c r="Y1185" s="19">
        <f t="shared" si="329"/>
        <v>0</v>
      </c>
      <c r="Z1185" s="19">
        <v>-1</v>
      </c>
      <c r="AA1185" s="19">
        <v>-2</v>
      </c>
      <c r="AB1185" s="19">
        <v>1</v>
      </c>
      <c r="AC1185" s="19">
        <v>0</v>
      </c>
      <c r="AD1185" s="19">
        <v>1</v>
      </c>
      <c r="AE1185" s="19">
        <v>1</v>
      </c>
      <c r="AF1185" s="19">
        <v>1</v>
      </c>
      <c r="AG1185" s="19">
        <v>1</v>
      </c>
      <c r="AH1185" s="19">
        <v>1</v>
      </c>
      <c r="AI1185" s="19">
        <v>0</v>
      </c>
      <c r="AJ1185" s="18" t="s">
        <v>134</v>
      </c>
      <c r="AK1185" s="18" t="s">
        <v>77</v>
      </c>
      <c r="AL1185" s="21" t="s">
        <v>156</v>
      </c>
      <c r="AM1185" s="19">
        <v>3</v>
      </c>
      <c r="AN1185" s="19">
        <v>1</v>
      </c>
      <c r="AO1185" s="19">
        <v>1</v>
      </c>
      <c r="AP1185" s="19">
        <v>1</v>
      </c>
      <c r="AQ1185" s="19">
        <v>1</v>
      </c>
      <c r="AR1185" s="19">
        <v>1</v>
      </c>
      <c r="AS1185" s="19">
        <v>-1</v>
      </c>
      <c r="AT1185" s="19">
        <v>0</v>
      </c>
      <c r="AU1185" s="26">
        <v>-1</v>
      </c>
      <c r="AV1185" s="19">
        <v>0</v>
      </c>
      <c r="AW1185" s="19">
        <v>0</v>
      </c>
      <c r="AX1185" s="19">
        <v>0</v>
      </c>
      <c r="AY1185" s="19">
        <v>0</v>
      </c>
      <c r="AZ1185" s="19">
        <v>0</v>
      </c>
      <c r="BA1185" s="19">
        <v>0</v>
      </c>
      <c r="BB1185" s="19">
        <v>0</v>
      </c>
      <c r="BC1185" s="19">
        <v>0</v>
      </c>
      <c r="BD1185" s="20"/>
      <c r="BE1185" s="20"/>
      <c r="BF1185" s="20"/>
      <c r="BG1185" s="20"/>
      <c r="BH1185" s="20"/>
      <c r="BI1185" s="20"/>
      <c r="BJ1185" s="20"/>
      <c r="BK1185" s="20"/>
      <c r="BL1185" s="20"/>
      <c r="BM1185" s="20"/>
      <c r="BN1185" s="20"/>
      <c r="BO1185" s="20"/>
    </row>
    <row r="1186" spans="1:67" ht="96" hidden="1" x14ac:dyDescent="0.2">
      <c r="A1186" s="17" t="s">
        <v>151</v>
      </c>
      <c r="B1186" s="42"/>
      <c r="C1186" s="64" t="s">
        <v>172</v>
      </c>
      <c r="D1186" s="17" t="s">
        <v>153</v>
      </c>
      <c r="E1186" s="18" t="s">
        <v>154</v>
      </c>
      <c r="F1186" s="19">
        <v>1</v>
      </c>
      <c r="G1186" s="19">
        <v>1</v>
      </c>
      <c r="H1186" s="19">
        <v>1</v>
      </c>
      <c r="I1186" s="19">
        <v>1</v>
      </c>
      <c r="J1186" s="21" t="s">
        <v>155</v>
      </c>
      <c r="K1186" s="46"/>
      <c r="L1186" s="20"/>
      <c r="M1186" s="25"/>
      <c r="N1186" s="47">
        <f t="shared" si="324"/>
        <v>2018</v>
      </c>
      <c r="O1186" s="25">
        <v>43249</v>
      </c>
      <c r="P1186" s="23" t="s">
        <v>75</v>
      </c>
      <c r="Q1186" s="23" t="s">
        <v>75</v>
      </c>
      <c r="R1186" s="23" t="s">
        <v>75</v>
      </c>
      <c r="S1186" s="23" t="s">
        <v>75</v>
      </c>
      <c r="T1186" s="23" t="s">
        <v>75</v>
      </c>
      <c r="U1186" s="23" t="s">
        <v>75</v>
      </c>
      <c r="V1186" s="19">
        <v>1</v>
      </c>
      <c r="W1186" s="19">
        <f t="shared" si="327"/>
        <v>0</v>
      </c>
      <c r="X1186" s="19">
        <f t="shared" si="328"/>
        <v>0</v>
      </c>
      <c r="Y1186" s="19">
        <f t="shared" si="329"/>
        <v>0</v>
      </c>
      <c r="Z1186" s="19">
        <v>-1</v>
      </c>
      <c r="AA1186" s="19">
        <v>-2</v>
      </c>
      <c r="AB1186" s="19">
        <v>1</v>
      </c>
      <c r="AC1186" s="19">
        <v>0</v>
      </c>
      <c r="AD1186" s="19">
        <v>1</v>
      </c>
      <c r="AE1186" s="19">
        <v>1</v>
      </c>
      <c r="AF1186" s="19">
        <v>1</v>
      </c>
      <c r="AG1186" s="19">
        <v>1</v>
      </c>
      <c r="AH1186" s="19">
        <v>1</v>
      </c>
      <c r="AI1186" s="19">
        <v>0</v>
      </c>
      <c r="AJ1186" s="18" t="s">
        <v>134</v>
      </c>
      <c r="AK1186" s="18" t="s">
        <v>77</v>
      </c>
      <c r="AL1186" s="21" t="s">
        <v>156</v>
      </c>
      <c r="AM1186" s="19">
        <v>3</v>
      </c>
      <c r="AN1186" s="19">
        <v>1</v>
      </c>
      <c r="AO1186" s="19">
        <v>1</v>
      </c>
      <c r="AP1186" s="19">
        <v>1</v>
      </c>
      <c r="AQ1186" s="19">
        <v>1</v>
      </c>
      <c r="AR1186" s="19">
        <v>1</v>
      </c>
      <c r="AS1186" s="19">
        <v>-1</v>
      </c>
      <c r="AT1186" s="19">
        <v>0</v>
      </c>
      <c r="AU1186" s="26">
        <v>-1</v>
      </c>
      <c r="AV1186" s="19">
        <v>0</v>
      </c>
      <c r="AW1186" s="19">
        <v>0</v>
      </c>
      <c r="AX1186" s="19">
        <v>0</v>
      </c>
      <c r="AY1186" s="19">
        <v>0</v>
      </c>
      <c r="AZ1186" s="19">
        <v>0</v>
      </c>
      <c r="BA1186" s="19">
        <v>0</v>
      </c>
      <c r="BB1186" s="19">
        <v>0</v>
      </c>
      <c r="BC1186" s="19">
        <v>0</v>
      </c>
      <c r="BD1186" s="20"/>
      <c r="BE1186" s="20"/>
      <c r="BF1186" s="20"/>
      <c r="BG1186" s="20"/>
      <c r="BH1186" s="20"/>
      <c r="BI1186" s="20"/>
      <c r="BJ1186" s="20"/>
      <c r="BK1186" s="20"/>
      <c r="BL1186" s="20"/>
      <c r="BM1186" s="20"/>
      <c r="BN1186" s="20"/>
      <c r="BO1186" s="20"/>
    </row>
    <row r="1187" spans="1:67" ht="96" hidden="1" x14ac:dyDescent="0.2">
      <c r="A1187" s="17" t="s">
        <v>151</v>
      </c>
      <c r="B1187" s="42"/>
      <c r="C1187" s="64" t="s">
        <v>173</v>
      </c>
      <c r="D1187" s="17" t="s">
        <v>153</v>
      </c>
      <c r="E1187" s="18" t="s">
        <v>154</v>
      </c>
      <c r="F1187" s="19">
        <v>1</v>
      </c>
      <c r="G1187" s="19">
        <v>1</v>
      </c>
      <c r="H1187" s="19">
        <v>1</v>
      </c>
      <c r="I1187" s="19">
        <v>1</v>
      </c>
      <c r="J1187" s="21" t="s">
        <v>155</v>
      </c>
      <c r="K1187" s="46"/>
      <c r="L1187" s="20"/>
      <c r="M1187" s="25"/>
      <c r="N1187" s="47">
        <f t="shared" si="324"/>
        <v>2018</v>
      </c>
      <c r="O1187" s="25">
        <v>43249</v>
      </c>
      <c r="P1187" s="23" t="s">
        <v>75</v>
      </c>
      <c r="Q1187" s="23" t="s">
        <v>75</v>
      </c>
      <c r="R1187" s="23" t="s">
        <v>75</v>
      </c>
      <c r="S1187" s="23" t="s">
        <v>75</v>
      </c>
      <c r="T1187" s="23" t="s">
        <v>75</v>
      </c>
      <c r="U1187" s="23" t="s">
        <v>75</v>
      </c>
      <c r="V1187" s="19">
        <v>1</v>
      </c>
      <c r="W1187" s="19">
        <f t="shared" si="327"/>
        <v>0</v>
      </c>
      <c r="X1187" s="19">
        <f t="shared" si="328"/>
        <v>0</v>
      </c>
      <c r="Y1187" s="19">
        <f t="shared" si="329"/>
        <v>0</v>
      </c>
      <c r="Z1187" s="19">
        <v>-1</v>
      </c>
      <c r="AA1187" s="19">
        <v>-2</v>
      </c>
      <c r="AB1187" s="19">
        <v>1</v>
      </c>
      <c r="AC1187" s="19">
        <v>0</v>
      </c>
      <c r="AD1187" s="19">
        <v>1</v>
      </c>
      <c r="AE1187" s="19">
        <v>1</v>
      </c>
      <c r="AF1187" s="19">
        <v>1</v>
      </c>
      <c r="AG1187" s="19">
        <v>1</v>
      </c>
      <c r="AH1187" s="19">
        <v>1</v>
      </c>
      <c r="AI1187" s="19">
        <v>0</v>
      </c>
      <c r="AJ1187" s="18" t="s">
        <v>134</v>
      </c>
      <c r="AK1187" s="18" t="s">
        <v>77</v>
      </c>
      <c r="AL1187" s="21" t="s">
        <v>156</v>
      </c>
      <c r="AM1187" s="19">
        <v>3</v>
      </c>
      <c r="AN1187" s="19">
        <v>1</v>
      </c>
      <c r="AO1187" s="19">
        <v>1</v>
      </c>
      <c r="AP1187" s="19">
        <v>1</v>
      </c>
      <c r="AQ1187" s="19">
        <v>1</v>
      </c>
      <c r="AR1187" s="19">
        <v>1</v>
      </c>
      <c r="AS1187" s="19">
        <v>-1</v>
      </c>
      <c r="AT1187" s="19">
        <v>0</v>
      </c>
      <c r="AU1187" s="26">
        <v>-1</v>
      </c>
      <c r="AV1187" s="19">
        <v>0</v>
      </c>
      <c r="AW1187" s="19">
        <v>0</v>
      </c>
      <c r="AX1187" s="19">
        <v>0</v>
      </c>
      <c r="AY1187" s="19">
        <v>0</v>
      </c>
      <c r="AZ1187" s="19">
        <v>0</v>
      </c>
      <c r="BA1187" s="19">
        <v>0</v>
      </c>
      <c r="BB1187" s="19">
        <v>0</v>
      </c>
      <c r="BC1187" s="19">
        <v>0</v>
      </c>
      <c r="BD1187" s="20"/>
      <c r="BE1187" s="20"/>
      <c r="BF1187" s="20"/>
      <c r="BG1187" s="20"/>
      <c r="BH1187" s="20"/>
      <c r="BI1187" s="20"/>
      <c r="BJ1187" s="20"/>
      <c r="BK1187" s="20"/>
      <c r="BL1187" s="20"/>
      <c r="BM1187" s="20"/>
      <c r="BN1187" s="20"/>
      <c r="BO1187" s="20"/>
    </row>
    <row r="1188" spans="1:67" ht="96" hidden="1" x14ac:dyDescent="0.2">
      <c r="A1188" s="17" t="s">
        <v>151</v>
      </c>
      <c r="B1188" s="42"/>
      <c r="C1188" s="64" t="s">
        <v>174</v>
      </c>
      <c r="D1188" s="17" t="s">
        <v>153</v>
      </c>
      <c r="E1188" s="18" t="s">
        <v>154</v>
      </c>
      <c r="F1188" s="19">
        <v>1</v>
      </c>
      <c r="G1188" s="19">
        <v>1</v>
      </c>
      <c r="H1188" s="19">
        <v>1</v>
      </c>
      <c r="I1188" s="19">
        <v>1</v>
      </c>
      <c r="J1188" s="21" t="s">
        <v>155</v>
      </c>
      <c r="K1188" s="46"/>
      <c r="L1188" s="20"/>
      <c r="M1188" s="25"/>
      <c r="N1188" s="47">
        <f t="shared" si="324"/>
        <v>2018</v>
      </c>
      <c r="O1188" s="25">
        <v>43249</v>
      </c>
      <c r="P1188" s="23" t="s">
        <v>75</v>
      </c>
      <c r="Q1188" s="23" t="s">
        <v>75</v>
      </c>
      <c r="R1188" s="23" t="s">
        <v>75</v>
      </c>
      <c r="S1188" s="23" t="s">
        <v>75</v>
      </c>
      <c r="T1188" s="23" t="s">
        <v>75</v>
      </c>
      <c r="U1188" s="23" t="s">
        <v>75</v>
      </c>
      <c r="V1188" s="19">
        <v>1</v>
      </c>
      <c r="W1188" s="19">
        <f t="shared" si="327"/>
        <v>0</v>
      </c>
      <c r="X1188" s="19">
        <f t="shared" si="328"/>
        <v>0</v>
      </c>
      <c r="Y1188" s="19">
        <f t="shared" si="329"/>
        <v>0</v>
      </c>
      <c r="Z1188" s="19">
        <v>-1</v>
      </c>
      <c r="AA1188" s="19">
        <v>-2</v>
      </c>
      <c r="AB1188" s="19">
        <v>1</v>
      </c>
      <c r="AC1188" s="19">
        <v>0</v>
      </c>
      <c r="AD1188" s="19">
        <v>1</v>
      </c>
      <c r="AE1188" s="19">
        <v>1</v>
      </c>
      <c r="AF1188" s="19">
        <v>1</v>
      </c>
      <c r="AG1188" s="19">
        <v>1</v>
      </c>
      <c r="AH1188" s="19">
        <v>1</v>
      </c>
      <c r="AI1188" s="19">
        <v>0</v>
      </c>
      <c r="AJ1188" s="18" t="s">
        <v>134</v>
      </c>
      <c r="AK1188" s="18" t="s">
        <v>77</v>
      </c>
      <c r="AL1188" s="21" t="s">
        <v>156</v>
      </c>
      <c r="AM1188" s="19">
        <v>3</v>
      </c>
      <c r="AN1188" s="19">
        <v>1</v>
      </c>
      <c r="AO1188" s="19">
        <v>1</v>
      </c>
      <c r="AP1188" s="19">
        <v>1</v>
      </c>
      <c r="AQ1188" s="19">
        <v>1</v>
      </c>
      <c r="AR1188" s="19">
        <v>1</v>
      </c>
      <c r="AS1188" s="19">
        <v>-1</v>
      </c>
      <c r="AT1188" s="19">
        <v>0</v>
      </c>
      <c r="AU1188" s="26">
        <v>-1</v>
      </c>
      <c r="AV1188" s="19">
        <v>0</v>
      </c>
      <c r="AW1188" s="19">
        <v>0</v>
      </c>
      <c r="AX1188" s="19">
        <v>0</v>
      </c>
      <c r="AY1188" s="19">
        <v>0</v>
      </c>
      <c r="AZ1188" s="19">
        <v>0</v>
      </c>
      <c r="BA1188" s="19">
        <v>0</v>
      </c>
      <c r="BB1188" s="19">
        <v>0</v>
      </c>
      <c r="BC1188" s="19">
        <v>0</v>
      </c>
      <c r="BD1188" s="20"/>
      <c r="BE1188" s="20"/>
      <c r="BF1188" s="20"/>
      <c r="BG1188" s="20"/>
      <c r="BH1188" s="20"/>
      <c r="BI1188" s="20"/>
      <c r="BJ1188" s="20"/>
      <c r="BK1188" s="20"/>
      <c r="BL1188" s="20"/>
      <c r="BM1188" s="20"/>
      <c r="BN1188" s="20"/>
      <c r="BO1188" s="20"/>
    </row>
    <row r="1189" spans="1:67" ht="96" hidden="1" x14ac:dyDescent="0.2">
      <c r="A1189" s="17" t="s">
        <v>151</v>
      </c>
      <c r="B1189" s="42"/>
      <c r="C1189" s="64" t="s">
        <v>157</v>
      </c>
      <c r="D1189" s="17" t="s">
        <v>153</v>
      </c>
      <c r="E1189" s="18" t="s">
        <v>154</v>
      </c>
      <c r="F1189" s="19">
        <v>1</v>
      </c>
      <c r="G1189" s="19">
        <v>1</v>
      </c>
      <c r="H1189" s="19">
        <v>1</v>
      </c>
      <c r="I1189" s="19">
        <v>1</v>
      </c>
      <c r="J1189" s="21" t="s">
        <v>155</v>
      </c>
      <c r="K1189" s="46"/>
      <c r="L1189" s="20"/>
      <c r="M1189" s="25"/>
      <c r="N1189" s="47">
        <f t="shared" si="324"/>
        <v>2018</v>
      </c>
      <c r="O1189" s="25">
        <v>43249</v>
      </c>
      <c r="P1189" s="23" t="s">
        <v>75</v>
      </c>
      <c r="Q1189" s="23" t="s">
        <v>75</v>
      </c>
      <c r="R1189" s="23" t="s">
        <v>75</v>
      </c>
      <c r="S1189" s="23" t="s">
        <v>75</v>
      </c>
      <c r="T1189" s="23" t="s">
        <v>75</v>
      </c>
      <c r="U1189" s="23" t="s">
        <v>75</v>
      </c>
      <c r="V1189" s="19">
        <v>1</v>
      </c>
      <c r="W1189" s="19">
        <f t="shared" si="327"/>
        <v>0</v>
      </c>
      <c r="X1189" s="19">
        <f t="shared" si="328"/>
        <v>0</v>
      </c>
      <c r="Y1189" s="19">
        <f t="shared" si="329"/>
        <v>0</v>
      </c>
      <c r="Z1189" s="19">
        <v>-1</v>
      </c>
      <c r="AA1189" s="19">
        <v>-2</v>
      </c>
      <c r="AB1189" s="19">
        <v>1</v>
      </c>
      <c r="AC1189" s="19">
        <v>0</v>
      </c>
      <c r="AD1189" s="19">
        <v>1</v>
      </c>
      <c r="AE1189" s="19">
        <v>1</v>
      </c>
      <c r="AF1189" s="19">
        <v>1</v>
      </c>
      <c r="AG1189" s="19">
        <v>1</v>
      </c>
      <c r="AH1189" s="19">
        <v>1</v>
      </c>
      <c r="AI1189" s="19">
        <v>0</v>
      </c>
      <c r="AJ1189" s="18" t="s">
        <v>134</v>
      </c>
      <c r="AK1189" s="18" t="s">
        <v>77</v>
      </c>
      <c r="AL1189" s="21" t="s">
        <v>156</v>
      </c>
      <c r="AM1189" s="19">
        <v>3</v>
      </c>
      <c r="AN1189" s="19">
        <v>1</v>
      </c>
      <c r="AO1189" s="19">
        <v>1</v>
      </c>
      <c r="AP1189" s="19">
        <v>1</v>
      </c>
      <c r="AQ1189" s="19">
        <v>1</v>
      </c>
      <c r="AR1189" s="19">
        <v>1</v>
      </c>
      <c r="AS1189" s="19">
        <v>-1</v>
      </c>
      <c r="AT1189" s="19">
        <v>0</v>
      </c>
      <c r="AU1189" s="26">
        <v>-1</v>
      </c>
      <c r="AV1189" s="19">
        <v>0</v>
      </c>
      <c r="AW1189" s="19">
        <v>0</v>
      </c>
      <c r="AX1189" s="19">
        <v>0</v>
      </c>
      <c r="AY1189" s="19">
        <v>0</v>
      </c>
      <c r="AZ1189" s="19">
        <v>0</v>
      </c>
      <c r="BA1189" s="19">
        <v>0</v>
      </c>
      <c r="BB1189" s="19">
        <v>0</v>
      </c>
      <c r="BC1189" s="19">
        <v>0</v>
      </c>
      <c r="BD1189" s="20"/>
      <c r="BE1189" s="20"/>
      <c r="BF1189" s="20"/>
      <c r="BG1189" s="20"/>
      <c r="BH1189" s="20"/>
      <c r="BI1189" s="20"/>
      <c r="BJ1189" s="20"/>
      <c r="BK1189" s="20"/>
      <c r="BL1189" s="20"/>
      <c r="BM1189" s="20"/>
      <c r="BN1189" s="20"/>
      <c r="BO1189" s="20"/>
    </row>
    <row r="1190" spans="1:67" ht="96" hidden="1" x14ac:dyDescent="0.2">
      <c r="A1190" s="17" t="s">
        <v>151</v>
      </c>
      <c r="B1190" s="42"/>
      <c r="C1190" s="64" t="s">
        <v>175</v>
      </c>
      <c r="D1190" s="17" t="s">
        <v>153</v>
      </c>
      <c r="E1190" s="18" t="s">
        <v>154</v>
      </c>
      <c r="F1190" s="19">
        <v>1</v>
      </c>
      <c r="G1190" s="19">
        <v>1</v>
      </c>
      <c r="H1190" s="19">
        <v>1</v>
      </c>
      <c r="I1190" s="19">
        <v>1</v>
      </c>
      <c r="J1190" s="21" t="s">
        <v>155</v>
      </c>
      <c r="K1190" s="46"/>
      <c r="L1190" s="20"/>
      <c r="M1190" s="25"/>
      <c r="N1190" s="47">
        <f t="shared" si="324"/>
        <v>2018</v>
      </c>
      <c r="O1190" s="25">
        <v>43249</v>
      </c>
      <c r="P1190" s="23" t="s">
        <v>75</v>
      </c>
      <c r="Q1190" s="23" t="s">
        <v>75</v>
      </c>
      <c r="R1190" s="23" t="s">
        <v>75</v>
      </c>
      <c r="S1190" s="23" t="s">
        <v>75</v>
      </c>
      <c r="T1190" s="23" t="s">
        <v>75</v>
      </c>
      <c r="U1190" s="23" t="s">
        <v>75</v>
      </c>
      <c r="V1190" s="19">
        <v>1</v>
      </c>
      <c r="W1190" s="19">
        <f t="shared" si="327"/>
        <v>0</v>
      </c>
      <c r="X1190" s="19">
        <f t="shared" si="328"/>
        <v>0</v>
      </c>
      <c r="Y1190" s="19">
        <f t="shared" si="329"/>
        <v>0</v>
      </c>
      <c r="Z1190" s="19">
        <v>-1</v>
      </c>
      <c r="AA1190" s="19">
        <v>-2</v>
      </c>
      <c r="AB1190" s="19">
        <v>1</v>
      </c>
      <c r="AC1190" s="19">
        <v>0</v>
      </c>
      <c r="AD1190" s="19">
        <v>1</v>
      </c>
      <c r="AE1190" s="19">
        <v>1</v>
      </c>
      <c r="AF1190" s="19">
        <v>1</v>
      </c>
      <c r="AG1190" s="19">
        <v>1</v>
      </c>
      <c r="AH1190" s="19">
        <v>1</v>
      </c>
      <c r="AI1190" s="19">
        <v>0</v>
      </c>
      <c r="AJ1190" s="18" t="s">
        <v>134</v>
      </c>
      <c r="AK1190" s="18" t="s">
        <v>77</v>
      </c>
      <c r="AL1190" s="21" t="s">
        <v>156</v>
      </c>
      <c r="AM1190" s="19">
        <v>3</v>
      </c>
      <c r="AN1190" s="19">
        <v>1</v>
      </c>
      <c r="AO1190" s="19">
        <v>1</v>
      </c>
      <c r="AP1190" s="19">
        <v>1</v>
      </c>
      <c r="AQ1190" s="19">
        <v>1</v>
      </c>
      <c r="AR1190" s="19">
        <v>1</v>
      </c>
      <c r="AS1190" s="19">
        <v>-1</v>
      </c>
      <c r="AT1190" s="19">
        <v>0</v>
      </c>
      <c r="AU1190" s="26">
        <v>-1</v>
      </c>
      <c r="AV1190" s="19">
        <v>0</v>
      </c>
      <c r="AW1190" s="19">
        <v>0</v>
      </c>
      <c r="AX1190" s="19">
        <v>0</v>
      </c>
      <c r="AY1190" s="19">
        <v>0</v>
      </c>
      <c r="AZ1190" s="19">
        <v>0</v>
      </c>
      <c r="BA1190" s="19">
        <v>0</v>
      </c>
      <c r="BB1190" s="19">
        <v>0</v>
      </c>
      <c r="BC1190" s="19">
        <v>0</v>
      </c>
      <c r="BD1190" s="20"/>
      <c r="BE1190" s="20"/>
      <c r="BF1190" s="20"/>
      <c r="BG1190" s="20"/>
      <c r="BH1190" s="20"/>
      <c r="BI1190" s="20"/>
      <c r="BJ1190" s="20"/>
      <c r="BK1190" s="20"/>
      <c r="BL1190" s="20"/>
      <c r="BM1190" s="20"/>
      <c r="BN1190" s="20"/>
      <c r="BO1190" s="20"/>
    </row>
    <row r="1191" spans="1:67" ht="96" hidden="1" x14ac:dyDescent="0.2">
      <c r="A1191" s="17" t="s">
        <v>151</v>
      </c>
      <c r="B1191" s="42"/>
      <c r="C1191" s="64" t="s">
        <v>176</v>
      </c>
      <c r="D1191" s="17" t="s">
        <v>153</v>
      </c>
      <c r="E1191" s="18" t="s">
        <v>154</v>
      </c>
      <c r="F1191" s="19">
        <v>1</v>
      </c>
      <c r="G1191" s="19">
        <v>1</v>
      </c>
      <c r="H1191" s="19">
        <v>1</v>
      </c>
      <c r="I1191" s="19">
        <v>1</v>
      </c>
      <c r="J1191" s="21" t="s">
        <v>155</v>
      </c>
      <c r="K1191" s="46"/>
      <c r="L1191" s="20"/>
      <c r="M1191" s="25"/>
      <c r="N1191" s="47">
        <f t="shared" si="324"/>
        <v>2018</v>
      </c>
      <c r="O1191" s="25">
        <v>43249</v>
      </c>
      <c r="P1191" s="23" t="s">
        <v>75</v>
      </c>
      <c r="Q1191" s="23" t="s">
        <v>75</v>
      </c>
      <c r="R1191" s="23" t="s">
        <v>75</v>
      </c>
      <c r="S1191" s="23" t="s">
        <v>75</v>
      </c>
      <c r="T1191" s="23" t="s">
        <v>75</v>
      </c>
      <c r="U1191" s="23" t="s">
        <v>75</v>
      </c>
      <c r="V1191" s="19">
        <v>1</v>
      </c>
      <c r="W1191" s="19">
        <f t="shared" si="327"/>
        <v>0</v>
      </c>
      <c r="X1191" s="19">
        <f t="shared" si="328"/>
        <v>0</v>
      </c>
      <c r="Y1191" s="19">
        <f t="shared" si="329"/>
        <v>0</v>
      </c>
      <c r="Z1191" s="19">
        <v>-1</v>
      </c>
      <c r="AA1191" s="19">
        <v>-2</v>
      </c>
      <c r="AB1191" s="19">
        <v>1</v>
      </c>
      <c r="AC1191" s="19">
        <v>0</v>
      </c>
      <c r="AD1191" s="19">
        <v>1</v>
      </c>
      <c r="AE1191" s="19">
        <v>1</v>
      </c>
      <c r="AF1191" s="19">
        <v>1</v>
      </c>
      <c r="AG1191" s="19">
        <v>1</v>
      </c>
      <c r="AH1191" s="19">
        <v>1</v>
      </c>
      <c r="AI1191" s="19">
        <v>0</v>
      </c>
      <c r="AJ1191" s="18" t="s">
        <v>134</v>
      </c>
      <c r="AK1191" s="18" t="s">
        <v>77</v>
      </c>
      <c r="AL1191" s="21" t="s">
        <v>156</v>
      </c>
      <c r="AM1191" s="19">
        <v>3</v>
      </c>
      <c r="AN1191" s="19">
        <v>1</v>
      </c>
      <c r="AO1191" s="19">
        <v>1</v>
      </c>
      <c r="AP1191" s="19">
        <v>1</v>
      </c>
      <c r="AQ1191" s="19">
        <v>1</v>
      </c>
      <c r="AR1191" s="19">
        <v>1</v>
      </c>
      <c r="AS1191" s="19">
        <v>-1</v>
      </c>
      <c r="AT1191" s="19">
        <v>0</v>
      </c>
      <c r="AU1191" s="26">
        <v>-1</v>
      </c>
      <c r="AV1191" s="19">
        <v>0</v>
      </c>
      <c r="AW1191" s="19">
        <v>0</v>
      </c>
      <c r="AX1191" s="19">
        <v>0</v>
      </c>
      <c r="AY1191" s="19">
        <v>0</v>
      </c>
      <c r="AZ1191" s="19">
        <v>0</v>
      </c>
      <c r="BA1191" s="19">
        <v>0</v>
      </c>
      <c r="BB1191" s="19">
        <v>0</v>
      </c>
      <c r="BC1191" s="19">
        <v>0</v>
      </c>
      <c r="BD1191" s="20"/>
      <c r="BE1191" s="20"/>
      <c r="BF1191" s="20"/>
      <c r="BG1191" s="20"/>
      <c r="BH1191" s="20"/>
      <c r="BI1191" s="20"/>
      <c r="BJ1191" s="20"/>
      <c r="BK1191" s="20"/>
      <c r="BL1191" s="20"/>
      <c r="BM1191" s="20"/>
      <c r="BN1191" s="20"/>
      <c r="BO1191" s="20"/>
    </row>
    <row r="1192" spans="1:67" ht="96" hidden="1" x14ac:dyDescent="0.2">
      <c r="A1192" s="17" t="s">
        <v>151</v>
      </c>
      <c r="B1192" s="42"/>
      <c r="C1192" s="64" t="s">
        <v>177</v>
      </c>
      <c r="D1192" s="17" t="s">
        <v>153</v>
      </c>
      <c r="E1192" s="18" t="s">
        <v>154</v>
      </c>
      <c r="F1192" s="19">
        <v>1</v>
      </c>
      <c r="G1192" s="19">
        <v>1</v>
      </c>
      <c r="H1192" s="19">
        <v>1</v>
      </c>
      <c r="I1192" s="19">
        <v>1</v>
      </c>
      <c r="J1192" s="21" t="s">
        <v>155</v>
      </c>
      <c r="K1192" s="46"/>
      <c r="L1192" s="20"/>
      <c r="M1192" s="25"/>
      <c r="N1192" s="47">
        <f t="shared" si="324"/>
        <v>2018</v>
      </c>
      <c r="O1192" s="25">
        <v>43249</v>
      </c>
      <c r="P1192" s="23" t="s">
        <v>75</v>
      </c>
      <c r="Q1192" s="23" t="s">
        <v>75</v>
      </c>
      <c r="R1192" s="23" t="s">
        <v>75</v>
      </c>
      <c r="S1192" s="23" t="s">
        <v>75</v>
      </c>
      <c r="T1192" s="23" t="s">
        <v>75</v>
      </c>
      <c r="U1192" s="23" t="s">
        <v>75</v>
      </c>
      <c r="V1192" s="19">
        <v>1</v>
      </c>
      <c r="W1192" s="19">
        <f t="shared" si="327"/>
        <v>0</v>
      </c>
      <c r="X1192" s="19">
        <f t="shared" si="328"/>
        <v>0</v>
      </c>
      <c r="Y1192" s="19">
        <f t="shared" si="329"/>
        <v>0</v>
      </c>
      <c r="Z1192" s="19">
        <v>-1</v>
      </c>
      <c r="AA1192" s="19">
        <v>-2</v>
      </c>
      <c r="AB1192" s="19">
        <v>1</v>
      </c>
      <c r="AC1192" s="19">
        <v>0</v>
      </c>
      <c r="AD1192" s="19">
        <v>1</v>
      </c>
      <c r="AE1192" s="19">
        <v>1</v>
      </c>
      <c r="AF1192" s="19">
        <v>1</v>
      </c>
      <c r="AG1192" s="19">
        <v>1</v>
      </c>
      <c r="AH1192" s="19">
        <v>1</v>
      </c>
      <c r="AI1192" s="19">
        <v>0</v>
      </c>
      <c r="AJ1192" s="18" t="s">
        <v>134</v>
      </c>
      <c r="AK1192" s="18" t="s">
        <v>77</v>
      </c>
      <c r="AL1192" s="21" t="s">
        <v>156</v>
      </c>
      <c r="AM1192" s="19">
        <v>3</v>
      </c>
      <c r="AN1192" s="19">
        <v>1</v>
      </c>
      <c r="AO1192" s="19">
        <v>1</v>
      </c>
      <c r="AP1192" s="19">
        <v>1</v>
      </c>
      <c r="AQ1192" s="19">
        <v>1</v>
      </c>
      <c r="AR1192" s="19">
        <v>1</v>
      </c>
      <c r="AS1192" s="19">
        <v>-1</v>
      </c>
      <c r="AT1192" s="19">
        <v>0</v>
      </c>
      <c r="AU1192" s="26">
        <v>-1</v>
      </c>
      <c r="AV1192" s="19">
        <v>0</v>
      </c>
      <c r="AW1192" s="19">
        <v>0</v>
      </c>
      <c r="AX1192" s="19">
        <v>0</v>
      </c>
      <c r="AY1192" s="19">
        <v>0</v>
      </c>
      <c r="AZ1192" s="19">
        <v>0</v>
      </c>
      <c r="BA1192" s="19">
        <v>0</v>
      </c>
      <c r="BB1192" s="19">
        <v>0</v>
      </c>
      <c r="BC1192" s="19">
        <v>0</v>
      </c>
      <c r="BD1192" s="20"/>
      <c r="BE1192" s="20"/>
      <c r="BF1192" s="20"/>
      <c r="BG1192" s="20"/>
      <c r="BH1192" s="20"/>
      <c r="BI1192" s="20"/>
      <c r="BJ1192" s="20"/>
      <c r="BK1192" s="20"/>
      <c r="BL1192" s="20"/>
      <c r="BM1192" s="20"/>
      <c r="BN1192" s="20"/>
      <c r="BO1192" s="20"/>
    </row>
    <row r="1193" spans="1:67" ht="96" hidden="1" x14ac:dyDescent="0.2">
      <c r="A1193" s="17" t="s">
        <v>151</v>
      </c>
      <c r="B1193" s="42"/>
      <c r="C1193" s="64" t="s">
        <v>178</v>
      </c>
      <c r="D1193" s="17" t="s">
        <v>153</v>
      </c>
      <c r="E1193" s="18" t="s">
        <v>154</v>
      </c>
      <c r="F1193" s="19">
        <v>1</v>
      </c>
      <c r="G1193" s="19">
        <v>1</v>
      </c>
      <c r="H1193" s="19">
        <v>1</v>
      </c>
      <c r="I1193" s="19">
        <v>1</v>
      </c>
      <c r="J1193" s="21" t="s">
        <v>155</v>
      </c>
      <c r="K1193" s="46"/>
      <c r="L1193" s="20"/>
      <c r="M1193" s="25"/>
      <c r="N1193" s="47">
        <f t="shared" si="324"/>
        <v>2018</v>
      </c>
      <c r="O1193" s="25">
        <v>43249</v>
      </c>
      <c r="P1193" s="23" t="s">
        <v>75</v>
      </c>
      <c r="Q1193" s="23" t="s">
        <v>75</v>
      </c>
      <c r="R1193" s="23" t="s">
        <v>75</v>
      </c>
      <c r="S1193" s="23" t="s">
        <v>75</v>
      </c>
      <c r="T1193" s="23" t="s">
        <v>75</v>
      </c>
      <c r="U1193" s="23" t="s">
        <v>75</v>
      </c>
      <c r="V1193" s="19">
        <v>1</v>
      </c>
      <c r="W1193" s="19">
        <f t="shared" si="327"/>
        <v>0</v>
      </c>
      <c r="X1193" s="19">
        <f t="shared" si="328"/>
        <v>0</v>
      </c>
      <c r="Y1193" s="19">
        <f t="shared" si="329"/>
        <v>0</v>
      </c>
      <c r="Z1193" s="19">
        <v>-1</v>
      </c>
      <c r="AA1193" s="19">
        <v>-2</v>
      </c>
      <c r="AB1193" s="19">
        <v>1</v>
      </c>
      <c r="AC1193" s="19">
        <v>0</v>
      </c>
      <c r="AD1193" s="19">
        <v>1</v>
      </c>
      <c r="AE1193" s="19">
        <v>1</v>
      </c>
      <c r="AF1193" s="19">
        <v>1</v>
      </c>
      <c r="AG1193" s="19">
        <v>1</v>
      </c>
      <c r="AH1193" s="19">
        <v>1</v>
      </c>
      <c r="AI1193" s="19">
        <v>0</v>
      </c>
      <c r="AJ1193" s="18" t="s">
        <v>134</v>
      </c>
      <c r="AK1193" s="18" t="s">
        <v>77</v>
      </c>
      <c r="AL1193" s="21" t="s">
        <v>156</v>
      </c>
      <c r="AM1193" s="19">
        <v>3</v>
      </c>
      <c r="AN1193" s="19">
        <v>1</v>
      </c>
      <c r="AO1193" s="19">
        <v>1</v>
      </c>
      <c r="AP1193" s="19">
        <v>1</v>
      </c>
      <c r="AQ1193" s="19">
        <v>1</v>
      </c>
      <c r="AR1193" s="19">
        <v>1</v>
      </c>
      <c r="AS1193" s="19">
        <v>-1</v>
      </c>
      <c r="AT1193" s="19">
        <v>0</v>
      </c>
      <c r="AU1193" s="26">
        <v>-1</v>
      </c>
      <c r="AV1193" s="19">
        <v>0</v>
      </c>
      <c r="AW1193" s="19">
        <v>0</v>
      </c>
      <c r="AX1193" s="19">
        <v>0</v>
      </c>
      <c r="AY1193" s="19">
        <v>0</v>
      </c>
      <c r="AZ1193" s="19">
        <v>0</v>
      </c>
      <c r="BA1193" s="19">
        <v>0</v>
      </c>
      <c r="BB1193" s="19">
        <v>0</v>
      </c>
      <c r="BC1193" s="19">
        <v>0</v>
      </c>
      <c r="BD1193" s="20"/>
      <c r="BE1193" s="20"/>
      <c r="BF1193" s="20"/>
      <c r="BG1193" s="20"/>
      <c r="BH1193" s="20"/>
      <c r="BI1193" s="20"/>
      <c r="BJ1193" s="20"/>
      <c r="BK1193" s="20"/>
      <c r="BL1193" s="20"/>
      <c r="BM1193" s="20"/>
      <c r="BN1193" s="20"/>
      <c r="BO1193" s="20"/>
    </row>
    <row r="1194" spans="1:67" ht="96" hidden="1" x14ac:dyDescent="0.2">
      <c r="A1194" s="17" t="s">
        <v>151</v>
      </c>
      <c r="B1194" s="42"/>
      <c r="C1194" s="64" t="s">
        <v>179</v>
      </c>
      <c r="D1194" s="17" t="s">
        <v>153</v>
      </c>
      <c r="E1194" s="18" t="s">
        <v>154</v>
      </c>
      <c r="F1194" s="19">
        <v>1</v>
      </c>
      <c r="G1194" s="19">
        <v>1</v>
      </c>
      <c r="H1194" s="19">
        <v>1</v>
      </c>
      <c r="I1194" s="19">
        <v>1</v>
      </c>
      <c r="J1194" s="21" t="s">
        <v>155</v>
      </c>
      <c r="K1194" s="46"/>
      <c r="L1194" s="20"/>
      <c r="M1194" s="25"/>
      <c r="N1194" s="47">
        <f t="shared" si="324"/>
        <v>2018</v>
      </c>
      <c r="O1194" s="25">
        <v>43249</v>
      </c>
      <c r="P1194" s="23" t="s">
        <v>75</v>
      </c>
      <c r="Q1194" s="23" t="s">
        <v>75</v>
      </c>
      <c r="R1194" s="23" t="s">
        <v>75</v>
      </c>
      <c r="S1194" s="23" t="s">
        <v>75</v>
      </c>
      <c r="T1194" s="23" t="s">
        <v>75</v>
      </c>
      <c r="U1194" s="23" t="s">
        <v>75</v>
      </c>
      <c r="V1194" s="19">
        <v>1</v>
      </c>
      <c r="W1194" s="19">
        <f t="shared" si="327"/>
        <v>0</v>
      </c>
      <c r="X1194" s="19">
        <f t="shared" si="328"/>
        <v>0</v>
      </c>
      <c r="Y1194" s="19">
        <f t="shared" si="329"/>
        <v>0</v>
      </c>
      <c r="Z1194" s="19">
        <v>-1</v>
      </c>
      <c r="AA1194" s="19">
        <v>-2</v>
      </c>
      <c r="AB1194" s="19">
        <v>1</v>
      </c>
      <c r="AC1194" s="19">
        <v>0</v>
      </c>
      <c r="AD1194" s="19">
        <v>1</v>
      </c>
      <c r="AE1194" s="19">
        <v>1</v>
      </c>
      <c r="AF1194" s="19">
        <v>1</v>
      </c>
      <c r="AG1194" s="19">
        <v>1</v>
      </c>
      <c r="AH1194" s="19">
        <v>1</v>
      </c>
      <c r="AI1194" s="19">
        <v>0</v>
      </c>
      <c r="AJ1194" s="18" t="s">
        <v>134</v>
      </c>
      <c r="AK1194" s="18" t="s">
        <v>77</v>
      </c>
      <c r="AL1194" s="21" t="s">
        <v>156</v>
      </c>
      <c r="AM1194" s="19">
        <v>3</v>
      </c>
      <c r="AN1194" s="19">
        <v>1</v>
      </c>
      <c r="AO1194" s="19">
        <v>1</v>
      </c>
      <c r="AP1194" s="19">
        <v>1</v>
      </c>
      <c r="AQ1194" s="19">
        <v>1</v>
      </c>
      <c r="AR1194" s="19">
        <v>1</v>
      </c>
      <c r="AS1194" s="19">
        <v>-1</v>
      </c>
      <c r="AT1194" s="19">
        <v>0</v>
      </c>
      <c r="AU1194" s="26">
        <v>-1</v>
      </c>
      <c r="AV1194" s="19">
        <v>0</v>
      </c>
      <c r="AW1194" s="19">
        <v>0</v>
      </c>
      <c r="AX1194" s="19">
        <v>0</v>
      </c>
      <c r="AY1194" s="19">
        <v>0</v>
      </c>
      <c r="AZ1194" s="19">
        <v>0</v>
      </c>
      <c r="BA1194" s="19">
        <v>0</v>
      </c>
      <c r="BB1194" s="19">
        <v>0</v>
      </c>
      <c r="BC1194" s="19">
        <v>0</v>
      </c>
      <c r="BD1194" s="20"/>
      <c r="BE1194" s="20"/>
      <c r="BF1194" s="20"/>
      <c r="BG1194" s="20"/>
      <c r="BH1194" s="20"/>
      <c r="BI1194" s="20"/>
      <c r="BJ1194" s="20"/>
      <c r="BK1194" s="20"/>
      <c r="BL1194" s="20"/>
      <c r="BM1194" s="20"/>
      <c r="BN1194" s="20"/>
      <c r="BO1194" s="20"/>
    </row>
    <row r="1195" spans="1:67" ht="96" hidden="1" x14ac:dyDescent="0.2">
      <c r="A1195" s="17" t="s">
        <v>151</v>
      </c>
      <c r="B1195" s="42"/>
      <c r="C1195" s="64" t="s">
        <v>158</v>
      </c>
      <c r="D1195" s="17" t="s">
        <v>153</v>
      </c>
      <c r="E1195" s="18" t="s">
        <v>154</v>
      </c>
      <c r="F1195" s="19">
        <v>1</v>
      </c>
      <c r="G1195" s="19">
        <v>1</v>
      </c>
      <c r="H1195" s="19">
        <v>1</v>
      </c>
      <c r="I1195" s="19">
        <v>1</v>
      </c>
      <c r="J1195" s="21" t="s">
        <v>155</v>
      </c>
      <c r="K1195" s="46"/>
      <c r="L1195" s="20"/>
      <c r="M1195" s="25"/>
      <c r="N1195" s="47">
        <f t="shared" ref="N1195:N1258" si="331">YEAR(IF(AND(O1195&lt;&gt;"NA",O1195&lt;&gt;""),O1195,IF(AND(P1195&lt;&gt;"NA",P1195&lt;&gt;""),P1195,IF(AND(Q1195&lt;&gt;"NA",Q1195&lt;&gt;""),Q1195,IF(AND(R1195&lt;&gt;"NA",R1195&lt;&gt;""),R1195,S1195)))))</f>
        <v>2018</v>
      </c>
      <c r="O1195" s="25">
        <v>43249</v>
      </c>
      <c r="P1195" s="23" t="s">
        <v>75</v>
      </c>
      <c r="Q1195" s="23" t="s">
        <v>75</v>
      </c>
      <c r="R1195" s="23" t="s">
        <v>75</v>
      </c>
      <c r="S1195" s="23" t="s">
        <v>75</v>
      </c>
      <c r="T1195" s="23" t="s">
        <v>75</v>
      </c>
      <c r="U1195" s="23" t="s">
        <v>75</v>
      </c>
      <c r="V1195" s="19">
        <v>1</v>
      </c>
      <c r="W1195" s="19">
        <f t="shared" si="327"/>
        <v>0</v>
      </c>
      <c r="X1195" s="19">
        <f t="shared" si="328"/>
        <v>0</v>
      </c>
      <c r="Y1195" s="19">
        <f t="shared" si="329"/>
        <v>0</v>
      </c>
      <c r="Z1195" s="19">
        <v>-1</v>
      </c>
      <c r="AA1195" s="19">
        <v>-2</v>
      </c>
      <c r="AB1195" s="19">
        <v>1</v>
      </c>
      <c r="AC1195" s="19">
        <v>0</v>
      </c>
      <c r="AD1195" s="19">
        <v>1</v>
      </c>
      <c r="AE1195" s="19">
        <v>1</v>
      </c>
      <c r="AF1195" s="19">
        <v>1</v>
      </c>
      <c r="AG1195" s="19">
        <v>1</v>
      </c>
      <c r="AH1195" s="19">
        <v>1</v>
      </c>
      <c r="AI1195" s="19">
        <v>0</v>
      </c>
      <c r="AJ1195" s="18" t="s">
        <v>134</v>
      </c>
      <c r="AK1195" s="18" t="s">
        <v>77</v>
      </c>
      <c r="AL1195" s="21" t="s">
        <v>156</v>
      </c>
      <c r="AM1195" s="19">
        <v>3</v>
      </c>
      <c r="AN1195" s="19">
        <v>1</v>
      </c>
      <c r="AO1195" s="19">
        <v>1</v>
      </c>
      <c r="AP1195" s="19">
        <v>1</v>
      </c>
      <c r="AQ1195" s="19">
        <v>1</v>
      </c>
      <c r="AR1195" s="19">
        <v>1</v>
      </c>
      <c r="AS1195" s="19">
        <v>-1</v>
      </c>
      <c r="AT1195" s="19">
        <v>0</v>
      </c>
      <c r="AU1195" s="26">
        <v>-1</v>
      </c>
      <c r="AV1195" s="19">
        <v>0</v>
      </c>
      <c r="AW1195" s="19">
        <v>0</v>
      </c>
      <c r="AX1195" s="19">
        <v>0</v>
      </c>
      <c r="AY1195" s="19">
        <v>0</v>
      </c>
      <c r="AZ1195" s="19">
        <v>0</v>
      </c>
      <c r="BA1195" s="19">
        <v>0</v>
      </c>
      <c r="BB1195" s="19">
        <v>0</v>
      </c>
      <c r="BC1195" s="19">
        <v>0</v>
      </c>
      <c r="BD1195" s="20"/>
      <c r="BE1195" s="20"/>
      <c r="BF1195" s="20"/>
      <c r="BG1195" s="20"/>
      <c r="BH1195" s="20"/>
      <c r="BI1195" s="20"/>
      <c r="BJ1195" s="20"/>
      <c r="BK1195" s="20"/>
      <c r="BL1195" s="20"/>
      <c r="BM1195" s="20"/>
      <c r="BN1195" s="20"/>
      <c r="BO1195" s="20"/>
    </row>
    <row r="1196" spans="1:67" ht="96" hidden="1" x14ac:dyDescent="0.2">
      <c r="A1196" s="17" t="s">
        <v>151</v>
      </c>
      <c r="B1196" s="42"/>
      <c r="C1196" s="64" t="s">
        <v>159</v>
      </c>
      <c r="D1196" s="17" t="s">
        <v>153</v>
      </c>
      <c r="E1196" s="18" t="s">
        <v>154</v>
      </c>
      <c r="F1196" s="19">
        <v>1</v>
      </c>
      <c r="G1196" s="19">
        <v>1</v>
      </c>
      <c r="H1196" s="19">
        <v>1</v>
      </c>
      <c r="I1196" s="19">
        <v>1</v>
      </c>
      <c r="J1196" s="21" t="s">
        <v>155</v>
      </c>
      <c r="K1196" s="46"/>
      <c r="L1196" s="20"/>
      <c r="M1196" s="25"/>
      <c r="N1196" s="47">
        <f t="shared" si="331"/>
        <v>2018</v>
      </c>
      <c r="O1196" s="25">
        <v>43249</v>
      </c>
      <c r="P1196" s="23" t="s">
        <v>75</v>
      </c>
      <c r="Q1196" s="23" t="s">
        <v>75</v>
      </c>
      <c r="R1196" s="23" t="s">
        <v>75</v>
      </c>
      <c r="S1196" s="23" t="s">
        <v>75</v>
      </c>
      <c r="T1196" s="23" t="s">
        <v>75</v>
      </c>
      <c r="U1196" s="23" t="s">
        <v>75</v>
      </c>
      <c r="V1196" s="19">
        <v>1</v>
      </c>
      <c r="W1196" s="19">
        <f t="shared" si="327"/>
        <v>0</v>
      </c>
      <c r="X1196" s="19">
        <f t="shared" si="328"/>
        <v>0</v>
      </c>
      <c r="Y1196" s="19">
        <f t="shared" si="329"/>
        <v>0</v>
      </c>
      <c r="Z1196" s="19">
        <v>-1</v>
      </c>
      <c r="AA1196" s="19">
        <v>-2</v>
      </c>
      <c r="AB1196" s="19">
        <v>1</v>
      </c>
      <c r="AC1196" s="19">
        <v>0</v>
      </c>
      <c r="AD1196" s="19">
        <v>1</v>
      </c>
      <c r="AE1196" s="19">
        <v>1</v>
      </c>
      <c r="AF1196" s="19">
        <v>1</v>
      </c>
      <c r="AG1196" s="19">
        <v>1</v>
      </c>
      <c r="AH1196" s="19">
        <v>1</v>
      </c>
      <c r="AI1196" s="19">
        <v>0</v>
      </c>
      <c r="AJ1196" s="18" t="s">
        <v>134</v>
      </c>
      <c r="AK1196" s="18" t="s">
        <v>77</v>
      </c>
      <c r="AL1196" s="21" t="s">
        <v>156</v>
      </c>
      <c r="AM1196" s="19">
        <v>3</v>
      </c>
      <c r="AN1196" s="19">
        <v>1</v>
      </c>
      <c r="AO1196" s="19">
        <v>1</v>
      </c>
      <c r="AP1196" s="19">
        <v>1</v>
      </c>
      <c r="AQ1196" s="19">
        <v>1</v>
      </c>
      <c r="AR1196" s="19">
        <v>1</v>
      </c>
      <c r="AS1196" s="19">
        <v>-1</v>
      </c>
      <c r="AT1196" s="19">
        <v>0</v>
      </c>
      <c r="AU1196" s="26">
        <v>-1</v>
      </c>
      <c r="AV1196" s="19">
        <v>0</v>
      </c>
      <c r="AW1196" s="19">
        <v>0</v>
      </c>
      <c r="AX1196" s="19">
        <v>0</v>
      </c>
      <c r="AY1196" s="19">
        <v>0</v>
      </c>
      <c r="AZ1196" s="19">
        <v>0</v>
      </c>
      <c r="BA1196" s="19">
        <v>0</v>
      </c>
      <c r="BB1196" s="19">
        <v>0</v>
      </c>
      <c r="BC1196" s="19">
        <v>0</v>
      </c>
      <c r="BD1196" s="20"/>
      <c r="BE1196" s="20"/>
      <c r="BF1196" s="20"/>
      <c r="BG1196" s="20"/>
      <c r="BH1196" s="20"/>
      <c r="BI1196" s="20"/>
      <c r="BJ1196" s="20"/>
      <c r="BK1196" s="20"/>
      <c r="BL1196" s="20"/>
      <c r="BM1196" s="20"/>
      <c r="BN1196" s="20"/>
      <c r="BO1196" s="20"/>
    </row>
    <row r="1197" spans="1:67" ht="96" hidden="1" x14ac:dyDescent="0.2">
      <c r="A1197" s="17" t="s">
        <v>151</v>
      </c>
      <c r="B1197" s="42"/>
      <c r="C1197" s="64" t="s">
        <v>160</v>
      </c>
      <c r="D1197" s="17" t="s">
        <v>153</v>
      </c>
      <c r="E1197" s="18" t="s">
        <v>154</v>
      </c>
      <c r="F1197" s="19">
        <v>1</v>
      </c>
      <c r="G1197" s="19">
        <v>1</v>
      </c>
      <c r="H1197" s="19">
        <v>1</v>
      </c>
      <c r="I1197" s="19">
        <v>1</v>
      </c>
      <c r="J1197" s="21" t="s">
        <v>155</v>
      </c>
      <c r="K1197" s="46"/>
      <c r="L1197" s="20"/>
      <c r="M1197" s="25"/>
      <c r="N1197" s="47">
        <f t="shared" si="331"/>
        <v>2018</v>
      </c>
      <c r="O1197" s="25">
        <v>43249</v>
      </c>
      <c r="P1197" s="23" t="s">
        <v>75</v>
      </c>
      <c r="Q1197" s="23" t="s">
        <v>75</v>
      </c>
      <c r="R1197" s="23" t="s">
        <v>75</v>
      </c>
      <c r="S1197" s="23" t="s">
        <v>75</v>
      </c>
      <c r="T1197" s="23" t="s">
        <v>75</v>
      </c>
      <c r="U1197" s="23" t="s">
        <v>75</v>
      </c>
      <c r="V1197" s="19">
        <v>1</v>
      </c>
      <c r="W1197" s="19">
        <f t="shared" si="327"/>
        <v>0</v>
      </c>
      <c r="X1197" s="19">
        <f t="shared" si="328"/>
        <v>0</v>
      </c>
      <c r="Y1197" s="19">
        <f t="shared" si="329"/>
        <v>0</v>
      </c>
      <c r="Z1197" s="19">
        <v>-1</v>
      </c>
      <c r="AA1197" s="19">
        <v>-2</v>
      </c>
      <c r="AB1197" s="19">
        <v>1</v>
      </c>
      <c r="AC1197" s="19">
        <v>0</v>
      </c>
      <c r="AD1197" s="19">
        <v>1</v>
      </c>
      <c r="AE1197" s="19">
        <v>1</v>
      </c>
      <c r="AF1197" s="19">
        <v>1</v>
      </c>
      <c r="AG1197" s="19">
        <v>1</v>
      </c>
      <c r="AH1197" s="19">
        <v>1</v>
      </c>
      <c r="AI1197" s="19">
        <v>0</v>
      </c>
      <c r="AJ1197" s="18" t="s">
        <v>134</v>
      </c>
      <c r="AK1197" s="18" t="s">
        <v>77</v>
      </c>
      <c r="AL1197" s="21" t="s">
        <v>156</v>
      </c>
      <c r="AM1197" s="19">
        <v>3</v>
      </c>
      <c r="AN1197" s="19">
        <v>1</v>
      </c>
      <c r="AO1197" s="19">
        <v>1</v>
      </c>
      <c r="AP1197" s="19">
        <v>1</v>
      </c>
      <c r="AQ1197" s="19">
        <v>1</v>
      </c>
      <c r="AR1197" s="19">
        <v>1</v>
      </c>
      <c r="AS1197" s="19">
        <v>-1</v>
      </c>
      <c r="AT1197" s="19">
        <v>0</v>
      </c>
      <c r="AU1197" s="26">
        <v>-1</v>
      </c>
      <c r="AV1197" s="19">
        <v>0</v>
      </c>
      <c r="AW1197" s="19">
        <v>0</v>
      </c>
      <c r="AX1197" s="19">
        <v>0</v>
      </c>
      <c r="AY1197" s="19">
        <v>0</v>
      </c>
      <c r="AZ1197" s="19">
        <v>0</v>
      </c>
      <c r="BA1197" s="19">
        <v>0</v>
      </c>
      <c r="BB1197" s="19">
        <v>0</v>
      </c>
      <c r="BC1197" s="19">
        <v>0</v>
      </c>
      <c r="BD1197" s="20"/>
      <c r="BE1197" s="20"/>
      <c r="BF1197" s="20"/>
      <c r="BG1197" s="20"/>
      <c r="BH1197" s="20"/>
      <c r="BI1197" s="20"/>
      <c r="BJ1197" s="20"/>
      <c r="BK1197" s="20"/>
      <c r="BL1197" s="20"/>
      <c r="BM1197" s="20"/>
      <c r="BN1197" s="20"/>
      <c r="BO1197" s="20"/>
    </row>
    <row r="1198" spans="1:67" ht="96" hidden="1" x14ac:dyDescent="0.2">
      <c r="A1198" s="17" t="s">
        <v>151</v>
      </c>
      <c r="B1198" s="42"/>
      <c r="C1198" s="64" t="s">
        <v>161</v>
      </c>
      <c r="D1198" s="17" t="s">
        <v>153</v>
      </c>
      <c r="E1198" s="18" t="s">
        <v>154</v>
      </c>
      <c r="F1198" s="19">
        <v>1</v>
      </c>
      <c r="G1198" s="19">
        <v>1</v>
      </c>
      <c r="H1198" s="19">
        <v>1</v>
      </c>
      <c r="I1198" s="19">
        <v>1</v>
      </c>
      <c r="J1198" s="21" t="s">
        <v>155</v>
      </c>
      <c r="K1198" s="46"/>
      <c r="L1198" s="20"/>
      <c r="M1198" s="25"/>
      <c r="N1198" s="47">
        <f t="shared" si="331"/>
        <v>2018</v>
      </c>
      <c r="O1198" s="25">
        <v>43249</v>
      </c>
      <c r="P1198" s="23" t="s">
        <v>75</v>
      </c>
      <c r="Q1198" s="23" t="s">
        <v>75</v>
      </c>
      <c r="R1198" s="23" t="s">
        <v>75</v>
      </c>
      <c r="S1198" s="23" t="s">
        <v>75</v>
      </c>
      <c r="T1198" s="23" t="s">
        <v>75</v>
      </c>
      <c r="U1198" s="23" t="s">
        <v>75</v>
      </c>
      <c r="V1198" s="19">
        <v>1</v>
      </c>
      <c r="W1198" s="19">
        <f t="shared" si="327"/>
        <v>0</v>
      </c>
      <c r="X1198" s="19">
        <f t="shared" si="328"/>
        <v>0</v>
      </c>
      <c r="Y1198" s="19">
        <f t="shared" si="329"/>
        <v>0</v>
      </c>
      <c r="Z1198" s="19">
        <v>-1</v>
      </c>
      <c r="AA1198" s="19">
        <v>-2</v>
      </c>
      <c r="AB1198" s="19">
        <v>1</v>
      </c>
      <c r="AC1198" s="19">
        <v>0</v>
      </c>
      <c r="AD1198" s="19">
        <v>1</v>
      </c>
      <c r="AE1198" s="19">
        <v>1</v>
      </c>
      <c r="AF1198" s="19">
        <v>1</v>
      </c>
      <c r="AG1198" s="19">
        <v>1</v>
      </c>
      <c r="AH1198" s="19">
        <v>1</v>
      </c>
      <c r="AI1198" s="19">
        <v>0</v>
      </c>
      <c r="AJ1198" s="18" t="s">
        <v>134</v>
      </c>
      <c r="AK1198" s="18" t="s">
        <v>77</v>
      </c>
      <c r="AL1198" s="21" t="s">
        <v>156</v>
      </c>
      <c r="AM1198" s="19">
        <v>3</v>
      </c>
      <c r="AN1198" s="19">
        <v>1</v>
      </c>
      <c r="AO1198" s="19">
        <v>1</v>
      </c>
      <c r="AP1198" s="19">
        <v>1</v>
      </c>
      <c r="AQ1198" s="19">
        <v>1</v>
      </c>
      <c r="AR1198" s="19">
        <v>1</v>
      </c>
      <c r="AS1198" s="19">
        <v>-1</v>
      </c>
      <c r="AT1198" s="19">
        <v>0</v>
      </c>
      <c r="AU1198" s="26">
        <v>-1</v>
      </c>
      <c r="AV1198" s="19">
        <v>0</v>
      </c>
      <c r="AW1198" s="19">
        <v>0</v>
      </c>
      <c r="AX1198" s="19">
        <v>0</v>
      </c>
      <c r="AY1198" s="19">
        <v>0</v>
      </c>
      <c r="AZ1198" s="19">
        <v>0</v>
      </c>
      <c r="BA1198" s="19">
        <v>0</v>
      </c>
      <c r="BB1198" s="19">
        <v>0</v>
      </c>
      <c r="BC1198" s="19">
        <v>0</v>
      </c>
      <c r="BD1198" s="20"/>
      <c r="BE1198" s="20"/>
      <c r="BF1198" s="20"/>
      <c r="BG1198" s="20"/>
      <c r="BH1198" s="20"/>
      <c r="BI1198" s="20"/>
      <c r="BJ1198" s="20"/>
      <c r="BK1198" s="20"/>
      <c r="BL1198" s="20"/>
      <c r="BM1198" s="20"/>
      <c r="BN1198" s="20"/>
      <c r="BO1198" s="20"/>
    </row>
    <row r="1199" spans="1:67" ht="96" hidden="1" x14ac:dyDescent="0.2">
      <c r="A1199" s="17" t="s">
        <v>151</v>
      </c>
      <c r="B1199" s="42"/>
      <c r="C1199" s="64" t="s">
        <v>162</v>
      </c>
      <c r="D1199" s="17" t="s">
        <v>153</v>
      </c>
      <c r="E1199" s="18" t="s">
        <v>154</v>
      </c>
      <c r="F1199" s="19">
        <v>1</v>
      </c>
      <c r="G1199" s="19">
        <v>1</v>
      </c>
      <c r="H1199" s="19">
        <v>1</v>
      </c>
      <c r="I1199" s="19">
        <v>1</v>
      </c>
      <c r="J1199" s="21" t="s">
        <v>155</v>
      </c>
      <c r="K1199" s="46"/>
      <c r="L1199" s="20"/>
      <c r="M1199" s="25"/>
      <c r="N1199" s="47">
        <f t="shared" si="331"/>
        <v>2018</v>
      </c>
      <c r="O1199" s="25">
        <v>43249</v>
      </c>
      <c r="P1199" s="23" t="s">
        <v>75</v>
      </c>
      <c r="Q1199" s="23" t="s">
        <v>75</v>
      </c>
      <c r="R1199" s="23" t="s">
        <v>75</v>
      </c>
      <c r="S1199" s="23" t="s">
        <v>75</v>
      </c>
      <c r="T1199" s="23" t="s">
        <v>75</v>
      </c>
      <c r="U1199" s="23" t="s">
        <v>75</v>
      </c>
      <c r="V1199" s="19">
        <v>1</v>
      </c>
      <c r="W1199" s="19">
        <f t="shared" si="327"/>
        <v>0</v>
      </c>
      <c r="X1199" s="19">
        <f t="shared" si="328"/>
        <v>0</v>
      </c>
      <c r="Y1199" s="19">
        <f t="shared" si="329"/>
        <v>0</v>
      </c>
      <c r="Z1199" s="19">
        <v>-1</v>
      </c>
      <c r="AA1199" s="19">
        <v>-2</v>
      </c>
      <c r="AB1199" s="19">
        <v>1</v>
      </c>
      <c r="AC1199" s="19">
        <v>0</v>
      </c>
      <c r="AD1199" s="19">
        <v>1</v>
      </c>
      <c r="AE1199" s="19">
        <v>1</v>
      </c>
      <c r="AF1199" s="19">
        <v>1</v>
      </c>
      <c r="AG1199" s="19">
        <v>1</v>
      </c>
      <c r="AH1199" s="19">
        <v>1</v>
      </c>
      <c r="AI1199" s="19">
        <v>0</v>
      </c>
      <c r="AJ1199" s="18" t="s">
        <v>134</v>
      </c>
      <c r="AK1199" s="18" t="s">
        <v>77</v>
      </c>
      <c r="AL1199" s="21" t="s">
        <v>156</v>
      </c>
      <c r="AM1199" s="19">
        <v>3</v>
      </c>
      <c r="AN1199" s="19">
        <v>1</v>
      </c>
      <c r="AO1199" s="19">
        <v>1</v>
      </c>
      <c r="AP1199" s="19">
        <v>1</v>
      </c>
      <c r="AQ1199" s="19">
        <v>1</v>
      </c>
      <c r="AR1199" s="19">
        <v>1</v>
      </c>
      <c r="AS1199" s="19">
        <v>-1</v>
      </c>
      <c r="AT1199" s="19">
        <v>0</v>
      </c>
      <c r="AU1199" s="26">
        <v>-1</v>
      </c>
      <c r="AV1199" s="19">
        <v>0</v>
      </c>
      <c r="AW1199" s="19">
        <v>0</v>
      </c>
      <c r="AX1199" s="19">
        <v>0</v>
      </c>
      <c r="AY1199" s="19">
        <v>0</v>
      </c>
      <c r="AZ1199" s="19">
        <v>0</v>
      </c>
      <c r="BA1199" s="19">
        <v>0</v>
      </c>
      <c r="BB1199" s="19">
        <v>0</v>
      </c>
      <c r="BC1199" s="19">
        <v>0</v>
      </c>
      <c r="BD1199" s="20"/>
      <c r="BE1199" s="20"/>
      <c r="BF1199" s="20"/>
      <c r="BG1199" s="20"/>
      <c r="BH1199" s="20"/>
      <c r="BI1199" s="20"/>
      <c r="BJ1199" s="20"/>
      <c r="BK1199" s="20"/>
      <c r="BL1199" s="20"/>
      <c r="BM1199" s="20"/>
      <c r="BN1199" s="20"/>
      <c r="BO1199" s="20"/>
    </row>
    <row r="1200" spans="1:67" ht="96" hidden="1" x14ac:dyDescent="0.2">
      <c r="A1200" s="17" t="s">
        <v>151</v>
      </c>
      <c r="B1200" s="42"/>
      <c r="C1200" s="64" t="s">
        <v>163</v>
      </c>
      <c r="D1200" s="17" t="s">
        <v>153</v>
      </c>
      <c r="E1200" s="18" t="s">
        <v>154</v>
      </c>
      <c r="F1200" s="19">
        <v>1</v>
      </c>
      <c r="G1200" s="19">
        <v>1</v>
      </c>
      <c r="H1200" s="19">
        <v>1</v>
      </c>
      <c r="I1200" s="19">
        <v>1</v>
      </c>
      <c r="J1200" s="21" t="s">
        <v>155</v>
      </c>
      <c r="K1200" s="46"/>
      <c r="L1200" s="20"/>
      <c r="M1200" s="25"/>
      <c r="N1200" s="47">
        <f t="shared" si="331"/>
        <v>2018</v>
      </c>
      <c r="O1200" s="25">
        <v>43249</v>
      </c>
      <c r="P1200" s="23" t="s">
        <v>75</v>
      </c>
      <c r="Q1200" s="23" t="s">
        <v>75</v>
      </c>
      <c r="R1200" s="23" t="s">
        <v>75</v>
      </c>
      <c r="S1200" s="23" t="s">
        <v>75</v>
      </c>
      <c r="T1200" s="23" t="s">
        <v>75</v>
      </c>
      <c r="U1200" s="23" t="s">
        <v>75</v>
      </c>
      <c r="V1200" s="19">
        <v>1</v>
      </c>
      <c r="W1200" s="19">
        <f t="shared" si="327"/>
        <v>0</v>
      </c>
      <c r="X1200" s="19">
        <f t="shared" si="328"/>
        <v>0</v>
      </c>
      <c r="Y1200" s="19">
        <f t="shared" si="329"/>
        <v>0</v>
      </c>
      <c r="Z1200" s="19">
        <v>-1</v>
      </c>
      <c r="AA1200" s="19">
        <v>-2</v>
      </c>
      <c r="AB1200" s="19">
        <v>1</v>
      </c>
      <c r="AC1200" s="19">
        <v>0</v>
      </c>
      <c r="AD1200" s="19">
        <v>1</v>
      </c>
      <c r="AE1200" s="19">
        <v>1</v>
      </c>
      <c r="AF1200" s="19">
        <v>1</v>
      </c>
      <c r="AG1200" s="19">
        <v>1</v>
      </c>
      <c r="AH1200" s="19">
        <v>1</v>
      </c>
      <c r="AI1200" s="19">
        <v>0</v>
      </c>
      <c r="AJ1200" s="18" t="s">
        <v>134</v>
      </c>
      <c r="AK1200" s="18" t="s">
        <v>77</v>
      </c>
      <c r="AL1200" s="21" t="s">
        <v>156</v>
      </c>
      <c r="AM1200" s="19">
        <v>3</v>
      </c>
      <c r="AN1200" s="19">
        <v>1</v>
      </c>
      <c r="AO1200" s="19">
        <v>1</v>
      </c>
      <c r="AP1200" s="19">
        <v>1</v>
      </c>
      <c r="AQ1200" s="19">
        <v>1</v>
      </c>
      <c r="AR1200" s="19">
        <v>1</v>
      </c>
      <c r="AS1200" s="19">
        <v>-1</v>
      </c>
      <c r="AT1200" s="19">
        <v>0</v>
      </c>
      <c r="AU1200" s="26">
        <v>-1</v>
      </c>
      <c r="AV1200" s="19">
        <v>0</v>
      </c>
      <c r="AW1200" s="19">
        <v>0</v>
      </c>
      <c r="AX1200" s="19">
        <v>0</v>
      </c>
      <c r="AY1200" s="19">
        <v>0</v>
      </c>
      <c r="AZ1200" s="19">
        <v>0</v>
      </c>
      <c r="BA1200" s="19">
        <v>0</v>
      </c>
      <c r="BB1200" s="19">
        <v>0</v>
      </c>
      <c r="BC1200" s="19">
        <v>0</v>
      </c>
      <c r="BD1200" s="20"/>
      <c r="BE1200" s="20"/>
      <c r="BF1200" s="20"/>
      <c r="BG1200" s="20"/>
      <c r="BH1200" s="20"/>
      <c r="BI1200" s="20"/>
      <c r="BJ1200" s="20"/>
      <c r="BK1200" s="20"/>
      <c r="BL1200" s="20"/>
      <c r="BM1200" s="20"/>
      <c r="BN1200" s="20"/>
      <c r="BO1200" s="20"/>
    </row>
    <row r="1201" spans="1:67" ht="96" hidden="1" x14ac:dyDescent="0.2">
      <c r="A1201" s="17" t="s">
        <v>151</v>
      </c>
      <c r="B1201" s="42"/>
      <c r="C1201" s="64" t="s">
        <v>164</v>
      </c>
      <c r="D1201" s="17" t="s">
        <v>153</v>
      </c>
      <c r="E1201" s="18" t="s">
        <v>154</v>
      </c>
      <c r="F1201" s="19">
        <v>1</v>
      </c>
      <c r="G1201" s="19">
        <v>1</v>
      </c>
      <c r="H1201" s="19">
        <v>1</v>
      </c>
      <c r="I1201" s="19">
        <v>1</v>
      </c>
      <c r="J1201" s="21" t="s">
        <v>155</v>
      </c>
      <c r="K1201" s="46"/>
      <c r="L1201" s="20"/>
      <c r="M1201" s="25"/>
      <c r="N1201" s="47">
        <f t="shared" si="331"/>
        <v>2018</v>
      </c>
      <c r="O1201" s="25">
        <v>43249</v>
      </c>
      <c r="P1201" s="23" t="s">
        <v>75</v>
      </c>
      <c r="Q1201" s="23" t="s">
        <v>75</v>
      </c>
      <c r="R1201" s="23" t="s">
        <v>75</v>
      </c>
      <c r="S1201" s="23" t="s">
        <v>75</v>
      </c>
      <c r="T1201" s="23" t="s">
        <v>75</v>
      </c>
      <c r="U1201" s="23" t="s">
        <v>75</v>
      </c>
      <c r="V1201" s="19">
        <v>1</v>
      </c>
      <c r="W1201" s="19">
        <f t="shared" si="327"/>
        <v>0</v>
      </c>
      <c r="X1201" s="19">
        <f t="shared" si="328"/>
        <v>0</v>
      </c>
      <c r="Y1201" s="19">
        <f t="shared" si="329"/>
        <v>0</v>
      </c>
      <c r="Z1201" s="19">
        <v>-1</v>
      </c>
      <c r="AA1201" s="19">
        <v>-2</v>
      </c>
      <c r="AB1201" s="19">
        <v>1</v>
      </c>
      <c r="AC1201" s="19">
        <v>0</v>
      </c>
      <c r="AD1201" s="19">
        <v>1</v>
      </c>
      <c r="AE1201" s="19">
        <v>1</v>
      </c>
      <c r="AF1201" s="19">
        <v>1</v>
      </c>
      <c r="AG1201" s="19">
        <v>1</v>
      </c>
      <c r="AH1201" s="19">
        <v>1</v>
      </c>
      <c r="AI1201" s="19">
        <v>0</v>
      </c>
      <c r="AJ1201" s="18" t="s">
        <v>134</v>
      </c>
      <c r="AK1201" s="18" t="s">
        <v>77</v>
      </c>
      <c r="AL1201" s="21" t="s">
        <v>156</v>
      </c>
      <c r="AM1201" s="19">
        <v>3</v>
      </c>
      <c r="AN1201" s="19">
        <v>1</v>
      </c>
      <c r="AO1201" s="19">
        <v>1</v>
      </c>
      <c r="AP1201" s="19">
        <v>1</v>
      </c>
      <c r="AQ1201" s="19">
        <v>1</v>
      </c>
      <c r="AR1201" s="19">
        <v>1</v>
      </c>
      <c r="AS1201" s="19">
        <v>-1</v>
      </c>
      <c r="AT1201" s="19">
        <v>0</v>
      </c>
      <c r="AU1201" s="26">
        <v>-1</v>
      </c>
      <c r="AV1201" s="19">
        <v>0</v>
      </c>
      <c r="AW1201" s="19">
        <v>0</v>
      </c>
      <c r="AX1201" s="19">
        <v>0</v>
      </c>
      <c r="AY1201" s="19">
        <v>0</v>
      </c>
      <c r="AZ1201" s="19">
        <v>0</v>
      </c>
      <c r="BA1201" s="19">
        <v>0</v>
      </c>
      <c r="BB1201" s="19">
        <v>0</v>
      </c>
      <c r="BC1201" s="19">
        <v>0</v>
      </c>
      <c r="BD1201" s="20"/>
      <c r="BE1201" s="20"/>
      <c r="BF1201" s="20"/>
      <c r="BG1201" s="20"/>
      <c r="BH1201" s="20"/>
      <c r="BI1201" s="20"/>
      <c r="BJ1201" s="20"/>
      <c r="BK1201" s="20"/>
      <c r="BL1201" s="20"/>
      <c r="BM1201" s="20"/>
      <c r="BN1201" s="20"/>
      <c r="BO1201" s="20"/>
    </row>
    <row r="1202" spans="1:67" ht="160" hidden="1" x14ac:dyDescent="0.2">
      <c r="A1202" s="64" t="s">
        <v>620</v>
      </c>
      <c r="B1202" s="42"/>
      <c r="C1202" s="64" t="s">
        <v>621</v>
      </c>
      <c r="D1202" s="17" t="s">
        <v>153</v>
      </c>
      <c r="E1202" s="18" t="s">
        <v>302</v>
      </c>
      <c r="F1202" s="19">
        <v>1</v>
      </c>
      <c r="G1202" s="19">
        <v>1</v>
      </c>
      <c r="H1202" s="19">
        <v>1</v>
      </c>
      <c r="I1202" s="19">
        <v>0</v>
      </c>
      <c r="J1202" s="21" t="s">
        <v>622</v>
      </c>
      <c r="K1202" s="46"/>
      <c r="L1202" s="375" t="s">
        <v>3206</v>
      </c>
      <c r="M1202" s="25"/>
      <c r="N1202" s="47">
        <f t="shared" si="331"/>
        <v>2017</v>
      </c>
      <c r="O1202" s="25">
        <v>42999</v>
      </c>
      <c r="P1202" s="23" t="s">
        <v>75</v>
      </c>
      <c r="Q1202" s="23" t="s">
        <v>75</v>
      </c>
      <c r="R1202" s="23" t="s">
        <v>75</v>
      </c>
      <c r="S1202" s="23" t="s">
        <v>75</v>
      </c>
      <c r="T1202" s="23" t="s">
        <v>75</v>
      </c>
      <c r="U1202" s="23" t="s">
        <v>75</v>
      </c>
      <c r="V1202" s="19">
        <v>1</v>
      </c>
      <c r="W1202" s="19">
        <f t="shared" si="327"/>
        <v>0</v>
      </c>
      <c r="X1202" s="19">
        <f t="shared" si="328"/>
        <v>0</v>
      </c>
      <c r="Y1202" s="19">
        <f t="shared" si="329"/>
        <v>0</v>
      </c>
      <c r="Z1202" s="19">
        <v>-1</v>
      </c>
      <c r="AA1202" s="19">
        <v>-2</v>
      </c>
      <c r="AB1202" s="19">
        <v>1</v>
      </c>
      <c r="AC1202" s="20"/>
      <c r="AD1202" s="19">
        <v>1</v>
      </c>
      <c r="AE1202" s="19">
        <v>1</v>
      </c>
      <c r="AF1202" s="19">
        <v>1</v>
      </c>
      <c r="AG1202" s="19">
        <v>1</v>
      </c>
      <c r="AH1202" s="19">
        <v>1</v>
      </c>
      <c r="AI1202" s="19">
        <v>0</v>
      </c>
      <c r="AJ1202" s="18" t="s">
        <v>134</v>
      </c>
      <c r="AK1202" s="18" t="s">
        <v>77</v>
      </c>
      <c r="AL1202" s="21" t="s">
        <v>624</v>
      </c>
      <c r="AM1202" s="19">
        <v>3</v>
      </c>
      <c r="AN1202" s="19">
        <v>1</v>
      </c>
      <c r="AO1202" s="19">
        <v>1</v>
      </c>
      <c r="AP1202" s="19">
        <v>1</v>
      </c>
      <c r="AQ1202" s="19">
        <v>1</v>
      </c>
      <c r="AR1202" s="19">
        <v>1</v>
      </c>
      <c r="AS1202" s="19">
        <v>-1</v>
      </c>
      <c r="AT1202" s="19">
        <v>0</v>
      </c>
      <c r="AU1202" s="26">
        <v>-1</v>
      </c>
      <c r="AV1202" s="19">
        <v>0</v>
      </c>
      <c r="AW1202" s="19">
        <v>0</v>
      </c>
      <c r="AX1202" s="19">
        <v>0</v>
      </c>
      <c r="AY1202" s="19">
        <v>0</v>
      </c>
      <c r="AZ1202" s="19">
        <v>0</v>
      </c>
      <c r="BA1202" s="19">
        <v>0</v>
      </c>
      <c r="BB1202" s="19">
        <v>0</v>
      </c>
      <c r="BC1202" s="19">
        <v>0</v>
      </c>
      <c r="BD1202" s="20"/>
      <c r="BE1202" s="20"/>
      <c r="BF1202" s="20"/>
      <c r="BG1202" s="20"/>
      <c r="BH1202" s="20"/>
      <c r="BI1202" s="20"/>
      <c r="BJ1202" s="20"/>
      <c r="BK1202" s="20"/>
      <c r="BL1202" s="20"/>
      <c r="BM1202" s="20"/>
      <c r="BN1202" s="20"/>
      <c r="BO1202" s="20"/>
    </row>
    <row r="1203" spans="1:67" ht="160" hidden="1" x14ac:dyDescent="0.2">
      <c r="A1203" s="64" t="s">
        <v>620</v>
      </c>
      <c r="B1203" s="42"/>
      <c r="C1203" s="64" t="s">
        <v>633</v>
      </c>
      <c r="D1203" s="17" t="s">
        <v>153</v>
      </c>
      <c r="E1203" s="18" t="s">
        <v>302</v>
      </c>
      <c r="F1203" s="19">
        <v>1</v>
      </c>
      <c r="G1203" s="19">
        <v>1</v>
      </c>
      <c r="H1203" s="19">
        <v>1</v>
      </c>
      <c r="I1203" s="19">
        <v>0</v>
      </c>
      <c r="J1203" s="21" t="s">
        <v>622</v>
      </c>
      <c r="K1203" s="46"/>
      <c r="L1203" s="21" t="s">
        <v>623</v>
      </c>
      <c r="M1203" s="25"/>
      <c r="N1203" s="47">
        <f t="shared" si="331"/>
        <v>2017</v>
      </c>
      <c r="O1203" s="25">
        <v>42999</v>
      </c>
      <c r="P1203" s="23" t="s">
        <v>75</v>
      </c>
      <c r="Q1203" s="23" t="s">
        <v>75</v>
      </c>
      <c r="R1203" s="23" t="s">
        <v>75</v>
      </c>
      <c r="S1203" s="23" t="s">
        <v>75</v>
      </c>
      <c r="T1203" s="23" t="s">
        <v>75</v>
      </c>
      <c r="U1203" s="23" t="s">
        <v>75</v>
      </c>
      <c r="V1203" s="19">
        <v>1</v>
      </c>
      <c r="W1203" s="19">
        <f t="shared" si="327"/>
        <v>0</v>
      </c>
      <c r="X1203" s="19">
        <f t="shared" si="328"/>
        <v>0</v>
      </c>
      <c r="Y1203" s="19">
        <f t="shared" si="329"/>
        <v>0</v>
      </c>
      <c r="Z1203" s="19">
        <v>-1</v>
      </c>
      <c r="AA1203" s="19">
        <v>-2</v>
      </c>
      <c r="AB1203" s="19">
        <v>1</v>
      </c>
      <c r="AC1203" s="20"/>
      <c r="AD1203" s="19">
        <v>1</v>
      </c>
      <c r="AE1203" s="19">
        <v>1</v>
      </c>
      <c r="AF1203" s="19">
        <v>1</v>
      </c>
      <c r="AG1203" s="19">
        <v>1</v>
      </c>
      <c r="AH1203" s="19">
        <v>1</v>
      </c>
      <c r="AI1203" s="19">
        <v>0</v>
      </c>
      <c r="AJ1203" s="18" t="s">
        <v>134</v>
      </c>
      <c r="AK1203" s="18" t="s">
        <v>77</v>
      </c>
      <c r="AL1203" s="21" t="s">
        <v>624</v>
      </c>
      <c r="AM1203" s="19">
        <v>3</v>
      </c>
      <c r="AN1203" s="19">
        <v>1</v>
      </c>
      <c r="AO1203" s="19">
        <v>1</v>
      </c>
      <c r="AP1203" s="19">
        <v>1</v>
      </c>
      <c r="AQ1203" s="19">
        <v>1</v>
      </c>
      <c r="AR1203" s="19">
        <v>1</v>
      </c>
      <c r="AS1203" s="19">
        <v>-1</v>
      </c>
      <c r="AT1203" s="19">
        <v>0</v>
      </c>
      <c r="AU1203" s="26">
        <v>-1</v>
      </c>
      <c r="AV1203" s="19">
        <v>0</v>
      </c>
      <c r="AW1203" s="19">
        <v>0</v>
      </c>
      <c r="AX1203" s="19">
        <v>0</v>
      </c>
      <c r="AY1203" s="19">
        <v>0</v>
      </c>
      <c r="AZ1203" s="19">
        <v>0</v>
      </c>
      <c r="BA1203" s="19">
        <v>0</v>
      </c>
      <c r="BB1203" s="19">
        <v>0</v>
      </c>
      <c r="BC1203" s="19">
        <v>0</v>
      </c>
      <c r="BD1203" s="20"/>
      <c r="BE1203" s="20"/>
      <c r="BF1203" s="20"/>
      <c r="BG1203" s="20"/>
      <c r="BH1203" s="20"/>
      <c r="BI1203" s="20"/>
      <c r="BJ1203" s="20"/>
      <c r="BK1203" s="20"/>
      <c r="BL1203" s="20"/>
      <c r="BM1203" s="20"/>
      <c r="BN1203" s="20"/>
      <c r="BO1203" s="20"/>
    </row>
    <row r="1204" spans="1:67" ht="160" hidden="1" x14ac:dyDescent="0.2">
      <c r="A1204" s="64" t="s">
        <v>620</v>
      </c>
      <c r="B1204" s="42"/>
      <c r="C1204" s="64" t="s">
        <v>634</v>
      </c>
      <c r="D1204" s="17" t="s">
        <v>153</v>
      </c>
      <c r="E1204" s="18" t="s">
        <v>302</v>
      </c>
      <c r="F1204" s="19">
        <v>1</v>
      </c>
      <c r="G1204" s="19">
        <v>1</v>
      </c>
      <c r="H1204" s="19">
        <v>1</v>
      </c>
      <c r="I1204" s="19">
        <v>0</v>
      </c>
      <c r="J1204" s="21" t="s">
        <v>622</v>
      </c>
      <c r="K1204" s="46"/>
      <c r="L1204" s="21" t="s">
        <v>623</v>
      </c>
      <c r="M1204" s="25"/>
      <c r="N1204" s="47">
        <f t="shared" si="331"/>
        <v>2017</v>
      </c>
      <c r="O1204" s="25">
        <v>42999</v>
      </c>
      <c r="P1204" s="23" t="s">
        <v>75</v>
      </c>
      <c r="Q1204" s="23" t="s">
        <v>75</v>
      </c>
      <c r="R1204" s="23" t="s">
        <v>75</v>
      </c>
      <c r="S1204" s="23" t="s">
        <v>75</v>
      </c>
      <c r="T1204" s="23" t="s">
        <v>75</v>
      </c>
      <c r="U1204" s="23" t="s">
        <v>75</v>
      </c>
      <c r="V1204" s="19">
        <v>1</v>
      </c>
      <c r="W1204" s="19">
        <f t="shared" si="327"/>
        <v>0</v>
      </c>
      <c r="X1204" s="19">
        <f t="shared" si="328"/>
        <v>0</v>
      </c>
      <c r="Y1204" s="19">
        <f t="shared" si="329"/>
        <v>0</v>
      </c>
      <c r="Z1204" s="19">
        <v>-1</v>
      </c>
      <c r="AA1204" s="19">
        <v>-2</v>
      </c>
      <c r="AB1204" s="19">
        <v>1</v>
      </c>
      <c r="AC1204" s="20"/>
      <c r="AD1204" s="19">
        <v>1</v>
      </c>
      <c r="AE1204" s="19">
        <v>1</v>
      </c>
      <c r="AF1204" s="19">
        <v>1</v>
      </c>
      <c r="AG1204" s="19">
        <v>1</v>
      </c>
      <c r="AH1204" s="19">
        <v>1</v>
      </c>
      <c r="AI1204" s="19">
        <v>0</v>
      </c>
      <c r="AJ1204" s="18" t="s">
        <v>134</v>
      </c>
      <c r="AK1204" s="18" t="s">
        <v>77</v>
      </c>
      <c r="AL1204" s="21" t="s">
        <v>624</v>
      </c>
      <c r="AM1204" s="19">
        <v>3</v>
      </c>
      <c r="AN1204" s="19">
        <v>1</v>
      </c>
      <c r="AO1204" s="19">
        <v>1</v>
      </c>
      <c r="AP1204" s="19">
        <v>1</v>
      </c>
      <c r="AQ1204" s="19">
        <v>1</v>
      </c>
      <c r="AR1204" s="19">
        <v>1</v>
      </c>
      <c r="AS1204" s="19">
        <v>-1</v>
      </c>
      <c r="AT1204" s="19">
        <v>0</v>
      </c>
      <c r="AU1204" s="26">
        <v>-1</v>
      </c>
      <c r="AV1204" s="19">
        <v>0</v>
      </c>
      <c r="AW1204" s="19">
        <v>0</v>
      </c>
      <c r="AX1204" s="19">
        <v>0</v>
      </c>
      <c r="AY1204" s="19">
        <v>0</v>
      </c>
      <c r="AZ1204" s="19">
        <v>0</v>
      </c>
      <c r="BA1204" s="19">
        <v>0</v>
      </c>
      <c r="BB1204" s="19">
        <v>0</v>
      </c>
      <c r="BC1204" s="19">
        <v>0</v>
      </c>
      <c r="BD1204" s="20"/>
      <c r="BE1204" s="20"/>
      <c r="BF1204" s="20"/>
      <c r="BG1204" s="20"/>
      <c r="BH1204" s="20"/>
      <c r="BI1204" s="20"/>
      <c r="BJ1204" s="20"/>
      <c r="BK1204" s="20"/>
      <c r="BL1204" s="20"/>
      <c r="BM1204" s="20"/>
      <c r="BN1204" s="20"/>
      <c r="BO1204" s="20"/>
    </row>
    <row r="1205" spans="1:67" ht="160" hidden="1" x14ac:dyDescent="0.2">
      <c r="A1205" s="64" t="s">
        <v>620</v>
      </c>
      <c r="B1205" s="42"/>
      <c r="C1205" s="64" t="s">
        <v>635</v>
      </c>
      <c r="D1205" s="17" t="s">
        <v>153</v>
      </c>
      <c r="E1205" s="18" t="s">
        <v>302</v>
      </c>
      <c r="F1205" s="19">
        <v>1</v>
      </c>
      <c r="G1205" s="19">
        <v>1</v>
      </c>
      <c r="H1205" s="19">
        <v>1</v>
      </c>
      <c r="I1205" s="19">
        <v>0</v>
      </c>
      <c r="J1205" s="21" t="s">
        <v>622</v>
      </c>
      <c r="K1205" s="46"/>
      <c r="L1205" s="21" t="s">
        <v>623</v>
      </c>
      <c r="M1205" s="25"/>
      <c r="N1205" s="47">
        <f t="shared" si="331"/>
        <v>2017</v>
      </c>
      <c r="O1205" s="25">
        <v>42999</v>
      </c>
      <c r="P1205" s="23" t="s">
        <v>75</v>
      </c>
      <c r="Q1205" s="23" t="s">
        <v>75</v>
      </c>
      <c r="R1205" s="23" t="s">
        <v>75</v>
      </c>
      <c r="S1205" s="23" t="s">
        <v>75</v>
      </c>
      <c r="T1205" s="23" t="s">
        <v>75</v>
      </c>
      <c r="U1205" s="23" t="s">
        <v>75</v>
      </c>
      <c r="V1205" s="19">
        <v>1</v>
      </c>
      <c r="W1205" s="19">
        <f t="shared" si="327"/>
        <v>0</v>
      </c>
      <c r="X1205" s="19">
        <f t="shared" si="328"/>
        <v>0</v>
      </c>
      <c r="Y1205" s="19">
        <f t="shared" si="329"/>
        <v>0</v>
      </c>
      <c r="Z1205" s="19">
        <v>-1</v>
      </c>
      <c r="AA1205" s="19">
        <v>-2</v>
      </c>
      <c r="AB1205" s="19">
        <v>1</v>
      </c>
      <c r="AC1205" s="20"/>
      <c r="AD1205" s="19">
        <v>1</v>
      </c>
      <c r="AE1205" s="19">
        <v>1</v>
      </c>
      <c r="AF1205" s="19">
        <v>1</v>
      </c>
      <c r="AG1205" s="19">
        <v>1</v>
      </c>
      <c r="AH1205" s="19">
        <v>1</v>
      </c>
      <c r="AI1205" s="19">
        <v>0</v>
      </c>
      <c r="AJ1205" s="18" t="s">
        <v>134</v>
      </c>
      <c r="AK1205" s="18" t="s">
        <v>77</v>
      </c>
      <c r="AL1205" s="21" t="s">
        <v>624</v>
      </c>
      <c r="AM1205" s="19">
        <v>3</v>
      </c>
      <c r="AN1205" s="19">
        <v>1</v>
      </c>
      <c r="AO1205" s="19">
        <v>1</v>
      </c>
      <c r="AP1205" s="19">
        <v>1</v>
      </c>
      <c r="AQ1205" s="19">
        <v>1</v>
      </c>
      <c r="AR1205" s="19">
        <v>1</v>
      </c>
      <c r="AS1205" s="19">
        <v>-1</v>
      </c>
      <c r="AT1205" s="19">
        <v>0</v>
      </c>
      <c r="AU1205" s="26">
        <v>-1</v>
      </c>
      <c r="AV1205" s="19">
        <v>0</v>
      </c>
      <c r="AW1205" s="19">
        <v>0</v>
      </c>
      <c r="AX1205" s="19">
        <v>0</v>
      </c>
      <c r="AY1205" s="19">
        <v>0</v>
      </c>
      <c r="AZ1205" s="19">
        <v>0</v>
      </c>
      <c r="BA1205" s="19">
        <v>0</v>
      </c>
      <c r="BB1205" s="19">
        <v>0</v>
      </c>
      <c r="BC1205" s="19">
        <v>0</v>
      </c>
      <c r="BD1205" s="20"/>
      <c r="BE1205" s="20"/>
      <c r="BF1205" s="20"/>
      <c r="BG1205" s="20"/>
      <c r="BH1205" s="20"/>
      <c r="BI1205" s="20"/>
      <c r="BJ1205" s="20"/>
      <c r="BK1205" s="20"/>
      <c r="BL1205" s="20"/>
      <c r="BM1205" s="20"/>
      <c r="BN1205" s="20"/>
      <c r="BO1205" s="20"/>
    </row>
    <row r="1206" spans="1:67" ht="160" hidden="1" x14ac:dyDescent="0.2">
      <c r="A1206" s="64" t="s">
        <v>620</v>
      </c>
      <c r="B1206" s="42"/>
      <c r="C1206" s="64" t="s">
        <v>636</v>
      </c>
      <c r="D1206" s="17" t="s">
        <v>153</v>
      </c>
      <c r="E1206" s="18" t="s">
        <v>302</v>
      </c>
      <c r="F1206" s="19">
        <v>1</v>
      </c>
      <c r="G1206" s="19">
        <v>1</v>
      </c>
      <c r="H1206" s="19">
        <v>1</v>
      </c>
      <c r="I1206" s="19">
        <v>0</v>
      </c>
      <c r="J1206" s="21" t="s">
        <v>622</v>
      </c>
      <c r="K1206" s="46"/>
      <c r="L1206" s="21" t="s">
        <v>623</v>
      </c>
      <c r="M1206" s="25"/>
      <c r="N1206" s="47">
        <f t="shared" si="331"/>
        <v>2017</v>
      </c>
      <c r="O1206" s="25">
        <v>42999</v>
      </c>
      <c r="P1206" s="23" t="s">
        <v>75</v>
      </c>
      <c r="Q1206" s="23" t="s">
        <v>75</v>
      </c>
      <c r="R1206" s="23" t="s">
        <v>75</v>
      </c>
      <c r="S1206" s="23" t="s">
        <v>75</v>
      </c>
      <c r="T1206" s="23" t="s">
        <v>75</v>
      </c>
      <c r="U1206" s="23" t="s">
        <v>75</v>
      </c>
      <c r="V1206" s="19">
        <v>1</v>
      </c>
      <c r="W1206" s="19">
        <f t="shared" si="327"/>
        <v>0</v>
      </c>
      <c r="X1206" s="19">
        <f t="shared" si="328"/>
        <v>0</v>
      </c>
      <c r="Y1206" s="19">
        <f t="shared" si="329"/>
        <v>0</v>
      </c>
      <c r="Z1206" s="19">
        <v>-1</v>
      </c>
      <c r="AA1206" s="19">
        <v>-2</v>
      </c>
      <c r="AB1206" s="19">
        <v>1</v>
      </c>
      <c r="AC1206" s="20"/>
      <c r="AD1206" s="19">
        <v>1</v>
      </c>
      <c r="AE1206" s="19">
        <v>1</v>
      </c>
      <c r="AF1206" s="19">
        <v>1</v>
      </c>
      <c r="AG1206" s="19">
        <v>1</v>
      </c>
      <c r="AH1206" s="19">
        <v>1</v>
      </c>
      <c r="AI1206" s="19">
        <v>0</v>
      </c>
      <c r="AJ1206" s="18" t="s">
        <v>134</v>
      </c>
      <c r="AK1206" s="18" t="s">
        <v>77</v>
      </c>
      <c r="AL1206" s="21" t="s">
        <v>624</v>
      </c>
      <c r="AM1206" s="19">
        <v>3</v>
      </c>
      <c r="AN1206" s="19">
        <v>1</v>
      </c>
      <c r="AO1206" s="19">
        <v>1</v>
      </c>
      <c r="AP1206" s="19">
        <v>1</v>
      </c>
      <c r="AQ1206" s="19">
        <v>1</v>
      </c>
      <c r="AR1206" s="19">
        <v>1</v>
      </c>
      <c r="AS1206" s="19">
        <v>-1</v>
      </c>
      <c r="AT1206" s="19">
        <v>0</v>
      </c>
      <c r="AU1206" s="26">
        <v>-1</v>
      </c>
      <c r="AV1206" s="19">
        <v>0</v>
      </c>
      <c r="AW1206" s="19">
        <v>0</v>
      </c>
      <c r="AX1206" s="19">
        <v>0</v>
      </c>
      <c r="AY1206" s="19">
        <v>0</v>
      </c>
      <c r="AZ1206" s="19">
        <v>0</v>
      </c>
      <c r="BA1206" s="19">
        <v>0</v>
      </c>
      <c r="BB1206" s="19">
        <v>0</v>
      </c>
      <c r="BC1206" s="19">
        <v>0</v>
      </c>
      <c r="BD1206" s="20"/>
      <c r="BE1206" s="20"/>
      <c r="BF1206" s="20"/>
      <c r="BG1206" s="20"/>
      <c r="BH1206" s="20"/>
      <c r="BI1206" s="20"/>
      <c r="BJ1206" s="20"/>
      <c r="BK1206" s="20"/>
      <c r="BL1206" s="20"/>
      <c r="BM1206" s="20"/>
      <c r="BN1206" s="20"/>
      <c r="BO1206" s="20"/>
    </row>
    <row r="1207" spans="1:67" ht="160" hidden="1" x14ac:dyDescent="0.2">
      <c r="A1207" s="64" t="s">
        <v>620</v>
      </c>
      <c r="B1207" s="42"/>
      <c r="C1207" s="64" t="s">
        <v>637</v>
      </c>
      <c r="D1207" s="17" t="s">
        <v>153</v>
      </c>
      <c r="E1207" s="18" t="s">
        <v>302</v>
      </c>
      <c r="F1207" s="19">
        <v>1</v>
      </c>
      <c r="G1207" s="19">
        <v>1</v>
      </c>
      <c r="H1207" s="19">
        <v>1</v>
      </c>
      <c r="I1207" s="19">
        <v>0</v>
      </c>
      <c r="J1207" s="21" t="s">
        <v>622</v>
      </c>
      <c r="K1207" s="46"/>
      <c r="L1207" s="21" t="s">
        <v>623</v>
      </c>
      <c r="M1207" s="25"/>
      <c r="N1207" s="47">
        <f t="shared" si="331"/>
        <v>2017</v>
      </c>
      <c r="O1207" s="25">
        <v>42999</v>
      </c>
      <c r="P1207" s="23" t="s">
        <v>75</v>
      </c>
      <c r="Q1207" s="23" t="s">
        <v>75</v>
      </c>
      <c r="R1207" s="23" t="s">
        <v>75</v>
      </c>
      <c r="S1207" s="23" t="s">
        <v>75</v>
      </c>
      <c r="T1207" s="23" t="s">
        <v>75</v>
      </c>
      <c r="U1207" s="23" t="s">
        <v>75</v>
      </c>
      <c r="V1207" s="19">
        <v>1</v>
      </c>
      <c r="W1207" s="19">
        <f t="shared" si="327"/>
        <v>0</v>
      </c>
      <c r="X1207" s="19">
        <f t="shared" si="328"/>
        <v>0</v>
      </c>
      <c r="Y1207" s="19">
        <f t="shared" si="329"/>
        <v>0</v>
      </c>
      <c r="Z1207" s="19">
        <v>-1</v>
      </c>
      <c r="AA1207" s="19">
        <v>-2</v>
      </c>
      <c r="AB1207" s="19">
        <v>1</v>
      </c>
      <c r="AC1207" s="20"/>
      <c r="AD1207" s="19">
        <v>1</v>
      </c>
      <c r="AE1207" s="19">
        <v>1</v>
      </c>
      <c r="AF1207" s="19">
        <v>1</v>
      </c>
      <c r="AG1207" s="19">
        <v>1</v>
      </c>
      <c r="AH1207" s="19">
        <v>1</v>
      </c>
      <c r="AI1207" s="19">
        <v>0</v>
      </c>
      <c r="AJ1207" s="18" t="s">
        <v>134</v>
      </c>
      <c r="AK1207" s="18" t="s">
        <v>77</v>
      </c>
      <c r="AL1207" s="21" t="s">
        <v>624</v>
      </c>
      <c r="AM1207" s="19">
        <v>3</v>
      </c>
      <c r="AN1207" s="19">
        <v>1</v>
      </c>
      <c r="AO1207" s="19">
        <v>1</v>
      </c>
      <c r="AP1207" s="19">
        <v>1</v>
      </c>
      <c r="AQ1207" s="19">
        <v>1</v>
      </c>
      <c r="AR1207" s="19">
        <v>1</v>
      </c>
      <c r="AS1207" s="19">
        <v>-1</v>
      </c>
      <c r="AT1207" s="19">
        <v>0</v>
      </c>
      <c r="AU1207" s="26">
        <v>-1</v>
      </c>
      <c r="AV1207" s="19">
        <v>0</v>
      </c>
      <c r="AW1207" s="19">
        <v>0</v>
      </c>
      <c r="AX1207" s="19">
        <v>0</v>
      </c>
      <c r="AY1207" s="19">
        <v>0</v>
      </c>
      <c r="AZ1207" s="19">
        <v>0</v>
      </c>
      <c r="BA1207" s="19">
        <v>0</v>
      </c>
      <c r="BB1207" s="19">
        <v>0</v>
      </c>
      <c r="BC1207" s="19">
        <v>0</v>
      </c>
      <c r="BD1207" s="20"/>
      <c r="BE1207" s="20"/>
      <c r="BF1207" s="20"/>
      <c r="BG1207" s="20"/>
      <c r="BH1207" s="20"/>
      <c r="BI1207" s="20"/>
      <c r="BJ1207" s="20"/>
      <c r="BK1207" s="20"/>
      <c r="BL1207" s="20"/>
      <c r="BM1207" s="20"/>
      <c r="BN1207" s="20"/>
      <c r="BO1207" s="20"/>
    </row>
    <row r="1208" spans="1:67" ht="160" hidden="1" x14ac:dyDescent="0.2">
      <c r="A1208" s="64" t="s">
        <v>620</v>
      </c>
      <c r="B1208" s="42"/>
      <c r="C1208" s="64" t="s">
        <v>638</v>
      </c>
      <c r="D1208" s="17" t="s">
        <v>153</v>
      </c>
      <c r="E1208" s="18" t="s">
        <v>302</v>
      </c>
      <c r="F1208" s="19">
        <v>1</v>
      </c>
      <c r="G1208" s="19">
        <v>1</v>
      </c>
      <c r="H1208" s="19">
        <v>1</v>
      </c>
      <c r="I1208" s="19">
        <v>0</v>
      </c>
      <c r="J1208" s="21" t="s">
        <v>622</v>
      </c>
      <c r="K1208" s="46"/>
      <c r="L1208" s="21" t="s">
        <v>623</v>
      </c>
      <c r="M1208" s="25"/>
      <c r="N1208" s="47">
        <f t="shared" si="331"/>
        <v>2017</v>
      </c>
      <c r="O1208" s="25">
        <v>42999</v>
      </c>
      <c r="P1208" s="23" t="s">
        <v>75</v>
      </c>
      <c r="Q1208" s="23" t="s">
        <v>75</v>
      </c>
      <c r="R1208" s="23" t="s">
        <v>75</v>
      </c>
      <c r="S1208" s="23" t="s">
        <v>75</v>
      </c>
      <c r="T1208" s="23" t="s">
        <v>75</v>
      </c>
      <c r="U1208" s="23" t="s">
        <v>75</v>
      </c>
      <c r="V1208" s="19">
        <v>1</v>
      </c>
      <c r="W1208" s="19">
        <f t="shared" si="327"/>
        <v>0</v>
      </c>
      <c r="X1208" s="19">
        <f t="shared" si="328"/>
        <v>0</v>
      </c>
      <c r="Y1208" s="19">
        <f t="shared" si="329"/>
        <v>0</v>
      </c>
      <c r="Z1208" s="19">
        <v>-1</v>
      </c>
      <c r="AA1208" s="19">
        <v>-2</v>
      </c>
      <c r="AB1208" s="19">
        <v>1</v>
      </c>
      <c r="AC1208" s="20"/>
      <c r="AD1208" s="19">
        <v>1</v>
      </c>
      <c r="AE1208" s="19">
        <v>1</v>
      </c>
      <c r="AF1208" s="19">
        <v>1</v>
      </c>
      <c r="AG1208" s="19">
        <v>1</v>
      </c>
      <c r="AH1208" s="19">
        <v>1</v>
      </c>
      <c r="AI1208" s="19">
        <v>0</v>
      </c>
      <c r="AJ1208" s="18" t="s">
        <v>134</v>
      </c>
      <c r="AK1208" s="18" t="s">
        <v>77</v>
      </c>
      <c r="AL1208" s="21" t="s">
        <v>624</v>
      </c>
      <c r="AM1208" s="19">
        <v>3</v>
      </c>
      <c r="AN1208" s="19">
        <v>1</v>
      </c>
      <c r="AO1208" s="19">
        <v>1</v>
      </c>
      <c r="AP1208" s="19">
        <v>1</v>
      </c>
      <c r="AQ1208" s="19">
        <v>1</v>
      </c>
      <c r="AR1208" s="19">
        <v>1</v>
      </c>
      <c r="AS1208" s="19">
        <v>-1</v>
      </c>
      <c r="AT1208" s="19">
        <v>0</v>
      </c>
      <c r="AU1208" s="26">
        <v>-1</v>
      </c>
      <c r="AV1208" s="19">
        <v>0</v>
      </c>
      <c r="AW1208" s="19">
        <v>0</v>
      </c>
      <c r="AX1208" s="19">
        <v>0</v>
      </c>
      <c r="AY1208" s="19">
        <v>0</v>
      </c>
      <c r="AZ1208" s="19">
        <v>0</v>
      </c>
      <c r="BA1208" s="19">
        <v>0</v>
      </c>
      <c r="BB1208" s="19">
        <v>0</v>
      </c>
      <c r="BC1208" s="19">
        <v>0</v>
      </c>
      <c r="BD1208" s="20"/>
      <c r="BE1208" s="20"/>
      <c r="BF1208" s="20"/>
      <c r="BG1208" s="20"/>
      <c r="BH1208" s="20"/>
      <c r="BI1208" s="20"/>
      <c r="BJ1208" s="20"/>
      <c r="BK1208" s="20"/>
      <c r="BL1208" s="20"/>
      <c r="BM1208" s="20"/>
      <c r="BN1208" s="20"/>
      <c r="BO1208" s="20"/>
    </row>
    <row r="1209" spans="1:67" ht="160" hidden="1" x14ac:dyDescent="0.2">
      <c r="A1209" s="64" t="s">
        <v>620</v>
      </c>
      <c r="B1209" s="42"/>
      <c r="C1209" s="64" t="s">
        <v>639</v>
      </c>
      <c r="D1209" s="17" t="s">
        <v>153</v>
      </c>
      <c r="E1209" s="18" t="s">
        <v>302</v>
      </c>
      <c r="F1209" s="19">
        <v>1</v>
      </c>
      <c r="G1209" s="19">
        <v>1</v>
      </c>
      <c r="H1209" s="19">
        <v>1</v>
      </c>
      <c r="I1209" s="19">
        <v>0</v>
      </c>
      <c r="J1209" s="21" t="s">
        <v>622</v>
      </c>
      <c r="K1209" s="46"/>
      <c r="L1209" s="21" t="s">
        <v>623</v>
      </c>
      <c r="M1209" s="25"/>
      <c r="N1209" s="47">
        <f t="shared" si="331"/>
        <v>2017</v>
      </c>
      <c r="O1209" s="25">
        <v>42999</v>
      </c>
      <c r="P1209" s="23" t="s">
        <v>75</v>
      </c>
      <c r="Q1209" s="23" t="s">
        <v>75</v>
      </c>
      <c r="R1209" s="23" t="s">
        <v>75</v>
      </c>
      <c r="S1209" s="23" t="s">
        <v>75</v>
      </c>
      <c r="T1209" s="23" t="s">
        <v>75</v>
      </c>
      <c r="U1209" s="23" t="s">
        <v>75</v>
      </c>
      <c r="V1209" s="19">
        <v>1</v>
      </c>
      <c r="W1209" s="19">
        <f t="shared" si="327"/>
        <v>0</v>
      </c>
      <c r="X1209" s="19">
        <f t="shared" si="328"/>
        <v>0</v>
      </c>
      <c r="Y1209" s="19">
        <f t="shared" si="329"/>
        <v>0</v>
      </c>
      <c r="Z1209" s="19">
        <v>-1</v>
      </c>
      <c r="AA1209" s="19">
        <v>-2</v>
      </c>
      <c r="AB1209" s="19">
        <v>1</v>
      </c>
      <c r="AC1209" s="20"/>
      <c r="AD1209" s="19">
        <v>1</v>
      </c>
      <c r="AE1209" s="19">
        <v>1</v>
      </c>
      <c r="AF1209" s="19">
        <v>1</v>
      </c>
      <c r="AG1209" s="19">
        <v>1</v>
      </c>
      <c r="AH1209" s="19">
        <v>1</v>
      </c>
      <c r="AI1209" s="19">
        <v>0</v>
      </c>
      <c r="AJ1209" s="18" t="s">
        <v>134</v>
      </c>
      <c r="AK1209" s="18" t="s">
        <v>77</v>
      </c>
      <c r="AL1209" s="21" t="s">
        <v>624</v>
      </c>
      <c r="AM1209" s="19">
        <v>3</v>
      </c>
      <c r="AN1209" s="19">
        <v>1</v>
      </c>
      <c r="AO1209" s="19">
        <v>1</v>
      </c>
      <c r="AP1209" s="19">
        <v>1</v>
      </c>
      <c r="AQ1209" s="19">
        <v>1</v>
      </c>
      <c r="AR1209" s="19">
        <v>1</v>
      </c>
      <c r="AS1209" s="19">
        <v>-1</v>
      </c>
      <c r="AT1209" s="19">
        <v>0</v>
      </c>
      <c r="AU1209" s="26">
        <v>-1</v>
      </c>
      <c r="AV1209" s="19">
        <v>0</v>
      </c>
      <c r="AW1209" s="19">
        <v>0</v>
      </c>
      <c r="AX1209" s="19">
        <v>0</v>
      </c>
      <c r="AY1209" s="19">
        <v>0</v>
      </c>
      <c r="AZ1209" s="19">
        <v>0</v>
      </c>
      <c r="BA1209" s="19">
        <v>0</v>
      </c>
      <c r="BB1209" s="19">
        <v>0</v>
      </c>
      <c r="BC1209" s="19">
        <v>0</v>
      </c>
      <c r="BD1209" s="20"/>
      <c r="BE1209" s="20"/>
      <c r="BF1209" s="20"/>
      <c r="BG1209" s="20"/>
      <c r="BH1209" s="20"/>
      <c r="BI1209" s="20"/>
      <c r="BJ1209" s="20"/>
      <c r="BK1209" s="20"/>
      <c r="BL1209" s="20"/>
      <c r="BM1209" s="20"/>
      <c r="BN1209" s="20"/>
      <c r="BO1209" s="20"/>
    </row>
    <row r="1210" spans="1:67" ht="160" hidden="1" x14ac:dyDescent="0.2">
      <c r="A1210" s="64" t="s">
        <v>620</v>
      </c>
      <c r="B1210" s="42"/>
      <c r="C1210" s="64" t="s">
        <v>640</v>
      </c>
      <c r="D1210" s="17" t="s">
        <v>153</v>
      </c>
      <c r="E1210" s="18" t="s">
        <v>302</v>
      </c>
      <c r="F1210" s="19">
        <v>1</v>
      </c>
      <c r="G1210" s="19">
        <v>1</v>
      </c>
      <c r="H1210" s="19">
        <v>1</v>
      </c>
      <c r="I1210" s="19">
        <v>0</v>
      </c>
      <c r="J1210" s="21" t="s">
        <v>622</v>
      </c>
      <c r="K1210" s="46"/>
      <c r="L1210" s="21" t="s">
        <v>623</v>
      </c>
      <c r="M1210" s="25"/>
      <c r="N1210" s="47">
        <f t="shared" si="331"/>
        <v>2017</v>
      </c>
      <c r="O1210" s="25">
        <v>42999</v>
      </c>
      <c r="P1210" s="23" t="s">
        <v>75</v>
      </c>
      <c r="Q1210" s="23" t="s">
        <v>75</v>
      </c>
      <c r="R1210" s="23" t="s">
        <v>75</v>
      </c>
      <c r="S1210" s="23" t="s">
        <v>75</v>
      </c>
      <c r="T1210" s="23" t="s">
        <v>75</v>
      </c>
      <c r="U1210" s="23" t="s">
        <v>75</v>
      </c>
      <c r="V1210" s="19">
        <v>1</v>
      </c>
      <c r="W1210" s="19">
        <f t="shared" si="327"/>
        <v>0</v>
      </c>
      <c r="X1210" s="19">
        <f t="shared" si="328"/>
        <v>0</v>
      </c>
      <c r="Y1210" s="19">
        <f t="shared" si="329"/>
        <v>0</v>
      </c>
      <c r="Z1210" s="19">
        <v>-1</v>
      </c>
      <c r="AA1210" s="19">
        <v>-2</v>
      </c>
      <c r="AB1210" s="19">
        <v>1</v>
      </c>
      <c r="AC1210" s="20"/>
      <c r="AD1210" s="19">
        <v>1</v>
      </c>
      <c r="AE1210" s="19">
        <v>1</v>
      </c>
      <c r="AF1210" s="19">
        <v>1</v>
      </c>
      <c r="AG1210" s="19">
        <v>1</v>
      </c>
      <c r="AH1210" s="19">
        <v>1</v>
      </c>
      <c r="AI1210" s="19">
        <v>0</v>
      </c>
      <c r="AJ1210" s="18" t="s">
        <v>134</v>
      </c>
      <c r="AK1210" s="18" t="s">
        <v>77</v>
      </c>
      <c r="AL1210" s="21" t="s">
        <v>624</v>
      </c>
      <c r="AM1210" s="19">
        <v>3</v>
      </c>
      <c r="AN1210" s="19">
        <v>1</v>
      </c>
      <c r="AO1210" s="19">
        <v>1</v>
      </c>
      <c r="AP1210" s="19">
        <v>1</v>
      </c>
      <c r="AQ1210" s="19">
        <v>1</v>
      </c>
      <c r="AR1210" s="19">
        <v>1</v>
      </c>
      <c r="AS1210" s="19">
        <v>-1</v>
      </c>
      <c r="AT1210" s="19">
        <v>0</v>
      </c>
      <c r="AU1210" s="26">
        <v>-1</v>
      </c>
      <c r="AV1210" s="19">
        <v>0</v>
      </c>
      <c r="AW1210" s="19">
        <v>0</v>
      </c>
      <c r="AX1210" s="19">
        <v>0</v>
      </c>
      <c r="AY1210" s="19">
        <v>0</v>
      </c>
      <c r="AZ1210" s="19">
        <v>0</v>
      </c>
      <c r="BA1210" s="19">
        <v>0</v>
      </c>
      <c r="BB1210" s="19">
        <v>0</v>
      </c>
      <c r="BC1210" s="19">
        <v>0</v>
      </c>
      <c r="BD1210" s="20"/>
      <c r="BE1210" s="20"/>
      <c r="BF1210" s="20"/>
      <c r="BG1210" s="20"/>
      <c r="BH1210" s="20"/>
      <c r="BI1210" s="20"/>
      <c r="BJ1210" s="20"/>
      <c r="BK1210" s="20"/>
      <c r="BL1210" s="20"/>
      <c r="BM1210" s="20"/>
      <c r="BN1210" s="20"/>
      <c r="BO1210" s="20"/>
    </row>
    <row r="1211" spans="1:67" ht="160" hidden="1" x14ac:dyDescent="0.2">
      <c r="A1211" s="64" t="s">
        <v>620</v>
      </c>
      <c r="B1211" s="42"/>
      <c r="C1211" s="64" t="s">
        <v>625</v>
      </c>
      <c r="D1211" s="17" t="s">
        <v>153</v>
      </c>
      <c r="E1211" s="18" t="s">
        <v>302</v>
      </c>
      <c r="F1211" s="19">
        <v>1</v>
      </c>
      <c r="G1211" s="19">
        <v>1</v>
      </c>
      <c r="H1211" s="19">
        <v>1</v>
      </c>
      <c r="I1211" s="19">
        <v>0</v>
      </c>
      <c r="J1211" s="21" t="s">
        <v>622</v>
      </c>
      <c r="K1211" s="46"/>
      <c r="L1211" s="21" t="s">
        <v>623</v>
      </c>
      <c r="M1211" s="25"/>
      <c r="N1211" s="47">
        <f t="shared" si="331"/>
        <v>2017</v>
      </c>
      <c r="O1211" s="25">
        <v>42999</v>
      </c>
      <c r="P1211" s="23" t="s">
        <v>75</v>
      </c>
      <c r="Q1211" s="23" t="s">
        <v>75</v>
      </c>
      <c r="R1211" s="23" t="s">
        <v>75</v>
      </c>
      <c r="S1211" s="23" t="s">
        <v>75</v>
      </c>
      <c r="T1211" s="23" t="s">
        <v>75</v>
      </c>
      <c r="U1211" s="23" t="s">
        <v>75</v>
      </c>
      <c r="V1211" s="19">
        <v>1</v>
      </c>
      <c r="W1211" s="19">
        <f t="shared" si="327"/>
        <v>0</v>
      </c>
      <c r="X1211" s="19">
        <f t="shared" si="328"/>
        <v>0</v>
      </c>
      <c r="Y1211" s="19">
        <f t="shared" si="329"/>
        <v>0</v>
      </c>
      <c r="Z1211" s="19">
        <v>-1</v>
      </c>
      <c r="AA1211" s="19">
        <v>-2</v>
      </c>
      <c r="AB1211" s="19">
        <v>1</v>
      </c>
      <c r="AC1211" s="20"/>
      <c r="AD1211" s="19">
        <v>1</v>
      </c>
      <c r="AE1211" s="19">
        <v>1</v>
      </c>
      <c r="AF1211" s="19">
        <v>1</v>
      </c>
      <c r="AG1211" s="19">
        <v>1</v>
      </c>
      <c r="AH1211" s="19">
        <v>1</v>
      </c>
      <c r="AI1211" s="19">
        <v>0</v>
      </c>
      <c r="AJ1211" s="18" t="s">
        <v>134</v>
      </c>
      <c r="AK1211" s="18" t="s">
        <v>77</v>
      </c>
      <c r="AL1211" s="21" t="s">
        <v>624</v>
      </c>
      <c r="AM1211" s="19">
        <v>3</v>
      </c>
      <c r="AN1211" s="19">
        <v>1</v>
      </c>
      <c r="AO1211" s="19">
        <v>1</v>
      </c>
      <c r="AP1211" s="19">
        <v>1</v>
      </c>
      <c r="AQ1211" s="19">
        <v>1</v>
      </c>
      <c r="AR1211" s="19">
        <v>1</v>
      </c>
      <c r="AS1211" s="19">
        <v>-1</v>
      </c>
      <c r="AT1211" s="19">
        <v>0</v>
      </c>
      <c r="AU1211" s="26">
        <v>-1</v>
      </c>
      <c r="AV1211" s="19">
        <v>0</v>
      </c>
      <c r="AW1211" s="19">
        <v>0</v>
      </c>
      <c r="AX1211" s="19">
        <v>0</v>
      </c>
      <c r="AY1211" s="19">
        <v>0</v>
      </c>
      <c r="AZ1211" s="19">
        <v>0</v>
      </c>
      <c r="BA1211" s="19">
        <v>0</v>
      </c>
      <c r="BB1211" s="19">
        <v>0</v>
      </c>
      <c r="BC1211" s="19">
        <v>0</v>
      </c>
      <c r="BD1211" s="20"/>
      <c r="BE1211" s="20"/>
      <c r="BF1211" s="20"/>
      <c r="BG1211" s="20"/>
      <c r="BH1211" s="20"/>
      <c r="BI1211" s="20"/>
      <c r="BJ1211" s="20"/>
      <c r="BK1211" s="20"/>
      <c r="BL1211" s="20"/>
      <c r="BM1211" s="20"/>
      <c r="BN1211" s="20"/>
      <c r="BO1211" s="20"/>
    </row>
    <row r="1212" spans="1:67" ht="160" hidden="1" x14ac:dyDescent="0.2">
      <c r="A1212" s="64" t="s">
        <v>620</v>
      </c>
      <c r="B1212" s="42"/>
      <c r="C1212" s="64" t="s">
        <v>626</v>
      </c>
      <c r="D1212" s="17" t="s">
        <v>153</v>
      </c>
      <c r="E1212" s="18" t="s">
        <v>302</v>
      </c>
      <c r="F1212" s="19">
        <v>1</v>
      </c>
      <c r="G1212" s="19">
        <v>1</v>
      </c>
      <c r="H1212" s="19">
        <v>1</v>
      </c>
      <c r="I1212" s="19">
        <v>0</v>
      </c>
      <c r="J1212" s="21" t="s">
        <v>622</v>
      </c>
      <c r="K1212" s="46"/>
      <c r="L1212" s="21" t="s">
        <v>623</v>
      </c>
      <c r="M1212" s="25"/>
      <c r="N1212" s="47">
        <f t="shared" si="331"/>
        <v>2017</v>
      </c>
      <c r="O1212" s="25">
        <v>42999</v>
      </c>
      <c r="P1212" s="23" t="s">
        <v>75</v>
      </c>
      <c r="Q1212" s="23" t="s">
        <v>75</v>
      </c>
      <c r="R1212" s="23" t="s">
        <v>75</v>
      </c>
      <c r="S1212" s="23" t="s">
        <v>75</v>
      </c>
      <c r="T1212" s="23" t="s">
        <v>75</v>
      </c>
      <c r="U1212" s="23" t="s">
        <v>75</v>
      </c>
      <c r="V1212" s="19">
        <v>1</v>
      </c>
      <c r="W1212" s="19">
        <f t="shared" si="327"/>
        <v>0</v>
      </c>
      <c r="X1212" s="19">
        <f t="shared" si="328"/>
        <v>0</v>
      </c>
      <c r="Y1212" s="19">
        <f t="shared" si="329"/>
        <v>0</v>
      </c>
      <c r="Z1212" s="19">
        <v>-1</v>
      </c>
      <c r="AA1212" s="19">
        <v>-2</v>
      </c>
      <c r="AB1212" s="19">
        <v>1</v>
      </c>
      <c r="AC1212" s="20"/>
      <c r="AD1212" s="19">
        <v>1</v>
      </c>
      <c r="AE1212" s="19">
        <v>1</v>
      </c>
      <c r="AF1212" s="19">
        <v>1</v>
      </c>
      <c r="AG1212" s="19">
        <v>1</v>
      </c>
      <c r="AH1212" s="19">
        <v>1</v>
      </c>
      <c r="AI1212" s="19">
        <v>0</v>
      </c>
      <c r="AJ1212" s="18" t="s">
        <v>134</v>
      </c>
      <c r="AK1212" s="18" t="s">
        <v>77</v>
      </c>
      <c r="AL1212" s="21" t="s">
        <v>624</v>
      </c>
      <c r="AM1212" s="19">
        <v>3</v>
      </c>
      <c r="AN1212" s="19">
        <v>1</v>
      </c>
      <c r="AO1212" s="19">
        <v>1</v>
      </c>
      <c r="AP1212" s="19">
        <v>1</v>
      </c>
      <c r="AQ1212" s="19">
        <v>1</v>
      </c>
      <c r="AR1212" s="19">
        <v>1</v>
      </c>
      <c r="AS1212" s="19">
        <v>-1</v>
      </c>
      <c r="AT1212" s="19">
        <v>0</v>
      </c>
      <c r="AU1212" s="26">
        <v>-1</v>
      </c>
      <c r="AV1212" s="19">
        <v>0</v>
      </c>
      <c r="AW1212" s="19">
        <v>0</v>
      </c>
      <c r="AX1212" s="19">
        <v>0</v>
      </c>
      <c r="AY1212" s="19">
        <v>0</v>
      </c>
      <c r="AZ1212" s="19">
        <v>0</v>
      </c>
      <c r="BA1212" s="19">
        <v>0</v>
      </c>
      <c r="BB1212" s="19">
        <v>0</v>
      </c>
      <c r="BC1212" s="19">
        <v>0</v>
      </c>
      <c r="BD1212" s="20"/>
      <c r="BE1212" s="20"/>
      <c r="BF1212" s="20"/>
      <c r="BG1212" s="20"/>
      <c r="BH1212" s="20"/>
      <c r="BI1212" s="20"/>
      <c r="BJ1212" s="20"/>
      <c r="BK1212" s="20"/>
      <c r="BL1212" s="20"/>
      <c r="BM1212" s="20"/>
      <c r="BN1212" s="20"/>
      <c r="BO1212" s="20"/>
    </row>
    <row r="1213" spans="1:67" ht="160" hidden="1" x14ac:dyDescent="0.2">
      <c r="A1213" s="64" t="s">
        <v>620</v>
      </c>
      <c r="B1213" s="42"/>
      <c r="C1213" s="64" t="s">
        <v>627</v>
      </c>
      <c r="D1213" s="17" t="s">
        <v>153</v>
      </c>
      <c r="E1213" s="18" t="s">
        <v>302</v>
      </c>
      <c r="F1213" s="19">
        <v>1</v>
      </c>
      <c r="G1213" s="19">
        <v>1</v>
      </c>
      <c r="H1213" s="19">
        <v>1</v>
      </c>
      <c r="I1213" s="19">
        <v>0</v>
      </c>
      <c r="J1213" s="21" t="s">
        <v>622</v>
      </c>
      <c r="K1213" s="46"/>
      <c r="L1213" s="21" t="s">
        <v>623</v>
      </c>
      <c r="M1213" s="25"/>
      <c r="N1213" s="47">
        <f t="shared" si="331"/>
        <v>2017</v>
      </c>
      <c r="O1213" s="25">
        <v>42999</v>
      </c>
      <c r="P1213" s="23" t="s">
        <v>75</v>
      </c>
      <c r="Q1213" s="23" t="s">
        <v>75</v>
      </c>
      <c r="R1213" s="23" t="s">
        <v>75</v>
      </c>
      <c r="S1213" s="23" t="s">
        <v>75</v>
      </c>
      <c r="T1213" s="23" t="s">
        <v>75</v>
      </c>
      <c r="U1213" s="23" t="s">
        <v>75</v>
      </c>
      <c r="V1213" s="19">
        <v>1</v>
      </c>
      <c r="W1213" s="19">
        <f t="shared" si="327"/>
        <v>0</v>
      </c>
      <c r="X1213" s="19">
        <f t="shared" si="328"/>
        <v>0</v>
      </c>
      <c r="Y1213" s="19">
        <f t="shared" si="329"/>
        <v>0</v>
      </c>
      <c r="Z1213" s="19">
        <v>-1</v>
      </c>
      <c r="AA1213" s="19">
        <v>-2</v>
      </c>
      <c r="AB1213" s="19">
        <v>1</v>
      </c>
      <c r="AC1213" s="20"/>
      <c r="AD1213" s="19">
        <v>1</v>
      </c>
      <c r="AE1213" s="19">
        <v>1</v>
      </c>
      <c r="AF1213" s="19">
        <v>1</v>
      </c>
      <c r="AG1213" s="19">
        <v>1</v>
      </c>
      <c r="AH1213" s="19">
        <v>1</v>
      </c>
      <c r="AI1213" s="19">
        <v>0</v>
      </c>
      <c r="AJ1213" s="18" t="s">
        <v>134</v>
      </c>
      <c r="AK1213" s="18" t="s">
        <v>77</v>
      </c>
      <c r="AL1213" s="21" t="s">
        <v>624</v>
      </c>
      <c r="AM1213" s="19">
        <v>3</v>
      </c>
      <c r="AN1213" s="19">
        <v>1</v>
      </c>
      <c r="AO1213" s="19">
        <v>1</v>
      </c>
      <c r="AP1213" s="19">
        <v>1</v>
      </c>
      <c r="AQ1213" s="19">
        <v>1</v>
      </c>
      <c r="AR1213" s="19">
        <v>1</v>
      </c>
      <c r="AS1213" s="19">
        <v>-1</v>
      </c>
      <c r="AT1213" s="19">
        <v>0</v>
      </c>
      <c r="AU1213" s="26">
        <v>-1</v>
      </c>
      <c r="AV1213" s="19">
        <v>0</v>
      </c>
      <c r="AW1213" s="19">
        <v>0</v>
      </c>
      <c r="AX1213" s="19">
        <v>0</v>
      </c>
      <c r="AY1213" s="19">
        <v>0</v>
      </c>
      <c r="AZ1213" s="19">
        <v>0</v>
      </c>
      <c r="BA1213" s="19">
        <v>0</v>
      </c>
      <c r="BB1213" s="19">
        <v>0</v>
      </c>
      <c r="BC1213" s="19">
        <v>0</v>
      </c>
      <c r="BD1213" s="20"/>
      <c r="BE1213" s="20"/>
      <c r="BF1213" s="20"/>
      <c r="BG1213" s="20"/>
      <c r="BH1213" s="20"/>
      <c r="BI1213" s="20"/>
      <c r="BJ1213" s="20"/>
      <c r="BK1213" s="20"/>
      <c r="BL1213" s="20"/>
      <c r="BM1213" s="20"/>
      <c r="BN1213" s="20"/>
      <c r="BO1213" s="20"/>
    </row>
    <row r="1214" spans="1:67" ht="160" hidden="1" x14ac:dyDescent="0.2">
      <c r="A1214" s="64" t="s">
        <v>620</v>
      </c>
      <c r="B1214" s="42"/>
      <c r="C1214" s="64" t="s">
        <v>628</v>
      </c>
      <c r="D1214" s="17" t="s">
        <v>153</v>
      </c>
      <c r="E1214" s="18" t="s">
        <v>302</v>
      </c>
      <c r="F1214" s="19">
        <v>1</v>
      </c>
      <c r="G1214" s="19">
        <v>1</v>
      </c>
      <c r="H1214" s="19">
        <v>1</v>
      </c>
      <c r="I1214" s="19">
        <v>0</v>
      </c>
      <c r="J1214" s="21" t="s">
        <v>622</v>
      </c>
      <c r="K1214" s="46"/>
      <c r="L1214" s="21" t="s">
        <v>623</v>
      </c>
      <c r="M1214" s="25"/>
      <c r="N1214" s="47">
        <f t="shared" si="331"/>
        <v>2017</v>
      </c>
      <c r="O1214" s="25">
        <v>42999</v>
      </c>
      <c r="P1214" s="23" t="s">
        <v>75</v>
      </c>
      <c r="Q1214" s="23" t="s">
        <v>75</v>
      </c>
      <c r="R1214" s="23" t="s">
        <v>75</v>
      </c>
      <c r="S1214" s="23" t="s">
        <v>75</v>
      </c>
      <c r="T1214" s="23" t="s">
        <v>75</v>
      </c>
      <c r="U1214" s="23" t="s">
        <v>75</v>
      </c>
      <c r="V1214" s="19">
        <v>1</v>
      </c>
      <c r="W1214" s="19">
        <f t="shared" si="327"/>
        <v>0</v>
      </c>
      <c r="X1214" s="19">
        <f t="shared" si="328"/>
        <v>0</v>
      </c>
      <c r="Y1214" s="19">
        <f t="shared" si="329"/>
        <v>0</v>
      </c>
      <c r="Z1214" s="19">
        <v>-1</v>
      </c>
      <c r="AA1214" s="19">
        <v>-2</v>
      </c>
      <c r="AB1214" s="19">
        <v>1</v>
      </c>
      <c r="AC1214" s="20"/>
      <c r="AD1214" s="19">
        <v>1</v>
      </c>
      <c r="AE1214" s="19">
        <v>1</v>
      </c>
      <c r="AF1214" s="19">
        <v>1</v>
      </c>
      <c r="AG1214" s="19">
        <v>1</v>
      </c>
      <c r="AH1214" s="19">
        <v>1</v>
      </c>
      <c r="AI1214" s="19">
        <v>0</v>
      </c>
      <c r="AJ1214" s="18" t="s">
        <v>134</v>
      </c>
      <c r="AK1214" s="18" t="s">
        <v>77</v>
      </c>
      <c r="AL1214" s="21" t="s">
        <v>624</v>
      </c>
      <c r="AM1214" s="19">
        <v>3</v>
      </c>
      <c r="AN1214" s="19">
        <v>1</v>
      </c>
      <c r="AO1214" s="19">
        <v>1</v>
      </c>
      <c r="AP1214" s="19">
        <v>1</v>
      </c>
      <c r="AQ1214" s="19">
        <v>1</v>
      </c>
      <c r="AR1214" s="19">
        <v>1</v>
      </c>
      <c r="AS1214" s="19">
        <v>-1</v>
      </c>
      <c r="AT1214" s="19">
        <v>0</v>
      </c>
      <c r="AU1214" s="26">
        <v>-1</v>
      </c>
      <c r="AV1214" s="19">
        <v>0</v>
      </c>
      <c r="AW1214" s="19">
        <v>0</v>
      </c>
      <c r="AX1214" s="19">
        <v>0</v>
      </c>
      <c r="AY1214" s="19">
        <v>0</v>
      </c>
      <c r="AZ1214" s="19">
        <v>0</v>
      </c>
      <c r="BA1214" s="19">
        <v>0</v>
      </c>
      <c r="BB1214" s="19">
        <v>0</v>
      </c>
      <c r="BC1214" s="19">
        <v>0</v>
      </c>
      <c r="BD1214" s="20"/>
      <c r="BE1214" s="20"/>
      <c r="BF1214" s="20"/>
      <c r="BG1214" s="20"/>
      <c r="BH1214" s="20"/>
      <c r="BI1214" s="20"/>
      <c r="BJ1214" s="20"/>
      <c r="BK1214" s="20"/>
      <c r="BL1214" s="20"/>
      <c r="BM1214" s="20"/>
      <c r="BN1214" s="20"/>
      <c r="BO1214" s="20"/>
    </row>
    <row r="1215" spans="1:67" ht="160" hidden="1" x14ac:dyDescent="0.2">
      <c r="A1215" s="64" t="s">
        <v>620</v>
      </c>
      <c r="B1215" s="42"/>
      <c r="C1215" s="64" t="s">
        <v>629</v>
      </c>
      <c r="D1215" s="17" t="s">
        <v>153</v>
      </c>
      <c r="E1215" s="18" t="s">
        <v>302</v>
      </c>
      <c r="F1215" s="19">
        <v>1</v>
      </c>
      <c r="G1215" s="19">
        <v>1</v>
      </c>
      <c r="H1215" s="19">
        <v>1</v>
      </c>
      <c r="I1215" s="19">
        <v>0</v>
      </c>
      <c r="J1215" s="21" t="s">
        <v>622</v>
      </c>
      <c r="K1215" s="46"/>
      <c r="L1215" s="21" t="s">
        <v>623</v>
      </c>
      <c r="M1215" s="25"/>
      <c r="N1215" s="47">
        <f t="shared" si="331"/>
        <v>2017</v>
      </c>
      <c r="O1215" s="25">
        <v>42999</v>
      </c>
      <c r="P1215" s="23" t="s">
        <v>75</v>
      </c>
      <c r="Q1215" s="23" t="s">
        <v>75</v>
      </c>
      <c r="R1215" s="23" t="s">
        <v>75</v>
      </c>
      <c r="S1215" s="23" t="s">
        <v>75</v>
      </c>
      <c r="T1215" s="23" t="s">
        <v>75</v>
      </c>
      <c r="U1215" s="23" t="s">
        <v>75</v>
      </c>
      <c r="V1215" s="19">
        <v>1</v>
      </c>
      <c r="W1215" s="19">
        <f t="shared" si="327"/>
        <v>0</v>
      </c>
      <c r="X1215" s="19">
        <f t="shared" si="328"/>
        <v>0</v>
      </c>
      <c r="Y1215" s="19">
        <f t="shared" si="329"/>
        <v>0</v>
      </c>
      <c r="Z1215" s="19">
        <v>-1</v>
      </c>
      <c r="AA1215" s="19">
        <v>-2</v>
      </c>
      <c r="AB1215" s="19">
        <v>1</v>
      </c>
      <c r="AC1215" s="20"/>
      <c r="AD1215" s="19">
        <v>1</v>
      </c>
      <c r="AE1215" s="19">
        <v>1</v>
      </c>
      <c r="AF1215" s="19">
        <v>1</v>
      </c>
      <c r="AG1215" s="19">
        <v>1</v>
      </c>
      <c r="AH1215" s="19">
        <v>1</v>
      </c>
      <c r="AI1215" s="19">
        <v>0</v>
      </c>
      <c r="AJ1215" s="18" t="s">
        <v>134</v>
      </c>
      <c r="AK1215" s="18" t="s">
        <v>77</v>
      </c>
      <c r="AL1215" s="21" t="s">
        <v>624</v>
      </c>
      <c r="AM1215" s="19">
        <v>3</v>
      </c>
      <c r="AN1215" s="19">
        <v>1</v>
      </c>
      <c r="AO1215" s="19">
        <v>1</v>
      </c>
      <c r="AP1215" s="19">
        <v>1</v>
      </c>
      <c r="AQ1215" s="19">
        <v>1</v>
      </c>
      <c r="AR1215" s="19">
        <v>1</v>
      </c>
      <c r="AS1215" s="19">
        <v>-1</v>
      </c>
      <c r="AT1215" s="19">
        <v>0</v>
      </c>
      <c r="AU1215" s="26">
        <v>-1</v>
      </c>
      <c r="AV1215" s="19">
        <v>0</v>
      </c>
      <c r="AW1215" s="19">
        <v>0</v>
      </c>
      <c r="AX1215" s="19">
        <v>0</v>
      </c>
      <c r="AY1215" s="19">
        <v>0</v>
      </c>
      <c r="AZ1215" s="19">
        <v>0</v>
      </c>
      <c r="BA1215" s="19">
        <v>0</v>
      </c>
      <c r="BB1215" s="19">
        <v>0</v>
      </c>
      <c r="BC1215" s="19">
        <v>0</v>
      </c>
      <c r="BD1215" s="20"/>
      <c r="BE1215" s="20"/>
      <c r="BF1215" s="20"/>
      <c r="BG1215" s="20"/>
      <c r="BH1215" s="20"/>
      <c r="BI1215" s="20"/>
      <c r="BJ1215" s="20"/>
      <c r="BK1215" s="20"/>
      <c r="BL1215" s="20"/>
      <c r="BM1215" s="20"/>
      <c r="BN1215" s="20"/>
      <c r="BO1215" s="20"/>
    </row>
    <row r="1216" spans="1:67" ht="160" hidden="1" x14ac:dyDescent="0.2">
      <c r="A1216" s="64" t="s">
        <v>620</v>
      </c>
      <c r="B1216" s="42"/>
      <c r="C1216" s="64" t="s">
        <v>630</v>
      </c>
      <c r="D1216" s="17" t="s">
        <v>153</v>
      </c>
      <c r="E1216" s="18" t="s">
        <v>302</v>
      </c>
      <c r="F1216" s="19">
        <v>1</v>
      </c>
      <c r="G1216" s="19">
        <v>1</v>
      </c>
      <c r="H1216" s="19">
        <v>1</v>
      </c>
      <c r="I1216" s="19">
        <v>0</v>
      </c>
      <c r="J1216" s="21" t="s">
        <v>622</v>
      </c>
      <c r="K1216" s="46"/>
      <c r="L1216" s="21" t="s">
        <v>623</v>
      </c>
      <c r="M1216" s="25"/>
      <c r="N1216" s="47">
        <f t="shared" si="331"/>
        <v>2017</v>
      </c>
      <c r="O1216" s="25">
        <v>42999</v>
      </c>
      <c r="P1216" s="23" t="s">
        <v>75</v>
      </c>
      <c r="Q1216" s="23" t="s">
        <v>75</v>
      </c>
      <c r="R1216" s="23" t="s">
        <v>75</v>
      </c>
      <c r="S1216" s="23" t="s">
        <v>75</v>
      </c>
      <c r="T1216" s="23" t="s">
        <v>75</v>
      </c>
      <c r="U1216" s="23" t="s">
        <v>75</v>
      </c>
      <c r="V1216" s="19">
        <v>1</v>
      </c>
      <c r="W1216" s="19">
        <f t="shared" si="327"/>
        <v>0</v>
      </c>
      <c r="X1216" s="19">
        <f t="shared" si="328"/>
        <v>0</v>
      </c>
      <c r="Y1216" s="19">
        <f t="shared" si="329"/>
        <v>0</v>
      </c>
      <c r="Z1216" s="19">
        <v>-1</v>
      </c>
      <c r="AA1216" s="19">
        <v>-2</v>
      </c>
      <c r="AB1216" s="19">
        <v>1</v>
      </c>
      <c r="AC1216" s="20"/>
      <c r="AD1216" s="19">
        <v>1</v>
      </c>
      <c r="AE1216" s="19">
        <v>1</v>
      </c>
      <c r="AF1216" s="19">
        <v>1</v>
      </c>
      <c r="AG1216" s="19">
        <v>1</v>
      </c>
      <c r="AH1216" s="19">
        <v>1</v>
      </c>
      <c r="AI1216" s="19">
        <v>0</v>
      </c>
      <c r="AJ1216" s="18" t="s">
        <v>134</v>
      </c>
      <c r="AK1216" s="18" t="s">
        <v>77</v>
      </c>
      <c r="AL1216" s="21" t="s">
        <v>624</v>
      </c>
      <c r="AM1216" s="19">
        <v>3</v>
      </c>
      <c r="AN1216" s="19">
        <v>1</v>
      </c>
      <c r="AO1216" s="19">
        <v>1</v>
      </c>
      <c r="AP1216" s="19">
        <v>1</v>
      </c>
      <c r="AQ1216" s="19">
        <v>1</v>
      </c>
      <c r="AR1216" s="19">
        <v>1</v>
      </c>
      <c r="AS1216" s="19">
        <v>-1</v>
      </c>
      <c r="AT1216" s="19">
        <v>0</v>
      </c>
      <c r="AU1216" s="26">
        <v>-1</v>
      </c>
      <c r="AV1216" s="19">
        <v>0</v>
      </c>
      <c r="AW1216" s="19">
        <v>0</v>
      </c>
      <c r="AX1216" s="19">
        <v>0</v>
      </c>
      <c r="AY1216" s="19">
        <v>0</v>
      </c>
      <c r="AZ1216" s="19">
        <v>0</v>
      </c>
      <c r="BA1216" s="19">
        <v>0</v>
      </c>
      <c r="BB1216" s="19">
        <v>0</v>
      </c>
      <c r="BC1216" s="19">
        <v>0</v>
      </c>
      <c r="BD1216" s="20"/>
      <c r="BE1216" s="20"/>
      <c r="BF1216" s="20"/>
      <c r="BG1216" s="20"/>
      <c r="BH1216" s="20"/>
      <c r="BI1216" s="20"/>
      <c r="BJ1216" s="20"/>
      <c r="BK1216" s="20"/>
      <c r="BL1216" s="20"/>
      <c r="BM1216" s="20"/>
      <c r="BN1216" s="20"/>
      <c r="BO1216" s="20"/>
    </row>
    <row r="1217" spans="1:67" ht="160" hidden="1" x14ac:dyDescent="0.2">
      <c r="A1217" s="64" t="s">
        <v>620</v>
      </c>
      <c r="B1217" s="42"/>
      <c r="C1217" s="64" t="s">
        <v>631</v>
      </c>
      <c r="D1217" s="17" t="s">
        <v>153</v>
      </c>
      <c r="E1217" s="18" t="s">
        <v>302</v>
      </c>
      <c r="F1217" s="19">
        <v>1</v>
      </c>
      <c r="G1217" s="19">
        <v>1</v>
      </c>
      <c r="H1217" s="19">
        <v>1</v>
      </c>
      <c r="I1217" s="19">
        <v>0</v>
      </c>
      <c r="J1217" s="21" t="s">
        <v>622</v>
      </c>
      <c r="K1217" s="46"/>
      <c r="L1217" s="21" t="s">
        <v>623</v>
      </c>
      <c r="M1217" s="25"/>
      <c r="N1217" s="47">
        <f t="shared" si="331"/>
        <v>2017</v>
      </c>
      <c r="O1217" s="25">
        <v>42999</v>
      </c>
      <c r="P1217" s="23" t="s">
        <v>75</v>
      </c>
      <c r="Q1217" s="23" t="s">
        <v>75</v>
      </c>
      <c r="R1217" s="23" t="s">
        <v>75</v>
      </c>
      <c r="S1217" s="23" t="s">
        <v>75</v>
      </c>
      <c r="T1217" s="23" t="s">
        <v>75</v>
      </c>
      <c r="U1217" s="23" t="s">
        <v>75</v>
      </c>
      <c r="V1217" s="19">
        <v>1</v>
      </c>
      <c r="W1217" s="19">
        <f t="shared" si="327"/>
        <v>0</v>
      </c>
      <c r="X1217" s="19">
        <f t="shared" si="328"/>
        <v>0</v>
      </c>
      <c r="Y1217" s="19">
        <f t="shared" si="329"/>
        <v>0</v>
      </c>
      <c r="Z1217" s="19">
        <v>-1</v>
      </c>
      <c r="AA1217" s="19">
        <v>-2</v>
      </c>
      <c r="AB1217" s="19">
        <v>1</v>
      </c>
      <c r="AC1217" s="20"/>
      <c r="AD1217" s="19">
        <v>1</v>
      </c>
      <c r="AE1217" s="19">
        <v>1</v>
      </c>
      <c r="AF1217" s="19">
        <v>1</v>
      </c>
      <c r="AG1217" s="19">
        <v>1</v>
      </c>
      <c r="AH1217" s="19">
        <v>1</v>
      </c>
      <c r="AI1217" s="19">
        <v>0</v>
      </c>
      <c r="AJ1217" s="18" t="s">
        <v>134</v>
      </c>
      <c r="AK1217" s="18" t="s">
        <v>77</v>
      </c>
      <c r="AL1217" s="21" t="s">
        <v>624</v>
      </c>
      <c r="AM1217" s="19">
        <v>3</v>
      </c>
      <c r="AN1217" s="19">
        <v>1</v>
      </c>
      <c r="AO1217" s="19">
        <v>1</v>
      </c>
      <c r="AP1217" s="19">
        <v>1</v>
      </c>
      <c r="AQ1217" s="19">
        <v>1</v>
      </c>
      <c r="AR1217" s="19">
        <v>1</v>
      </c>
      <c r="AS1217" s="19">
        <v>-1</v>
      </c>
      <c r="AT1217" s="19">
        <v>0</v>
      </c>
      <c r="AU1217" s="26">
        <v>-1</v>
      </c>
      <c r="AV1217" s="19">
        <v>0</v>
      </c>
      <c r="AW1217" s="19">
        <v>0</v>
      </c>
      <c r="AX1217" s="19">
        <v>0</v>
      </c>
      <c r="AY1217" s="19">
        <v>0</v>
      </c>
      <c r="AZ1217" s="19">
        <v>0</v>
      </c>
      <c r="BA1217" s="19">
        <v>0</v>
      </c>
      <c r="BB1217" s="19">
        <v>0</v>
      </c>
      <c r="BC1217" s="19">
        <v>0</v>
      </c>
      <c r="BD1217" s="20"/>
      <c r="BE1217" s="20"/>
      <c r="BF1217" s="20"/>
      <c r="BG1217" s="20"/>
      <c r="BH1217" s="20"/>
      <c r="BI1217" s="20"/>
      <c r="BJ1217" s="20"/>
      <c r="BK1217" s="20"/>
      <c r="BL1217" s="20"/>
      <c r="BM1217" s="20"/>
      <c r="BN1217" s="20"/>
      <c r="BO1217" s="20"/>
    </row>
    <row r="1218" spans="1:67" ht="160" hidden="1" x14ac:dyDescent="0.2">
      <c r="A1218" s="64" t="s">
        <v>620</v>
      </c>
      <c r="B1218" s="42"/>
      <c r="C1218" s="64" t="s">
        <v>632</v>
      </c>
      <c r="D1218" s="17" t="s">
        <v>153</v>
      </c>
      <c r="E1218" s="18" t="s">
        <v>302</v>
      </c>
      <c r="F1218" s="19">
        <v>1</v>
      </c>
      <c r="G1218" s="19">
        <v>1</v>
      </c>
      <c r="H1218" s="19">
        <v>1</v>
      </c>
      <c r="I1218" s="19">
        <v>0</v>
      </c>
      <c r="J1218" s="21" t="s">
        <v>622</v>
      </c>
      <c r="K1218" s="46"/>
      <c r="L1218" s="21" t="s">
        <v>623</v>
      </c>
      <c r="M1218" s="25"/>
      <c r="N1218" s="47">
        <f t="shared" si="331"/>
        <v>2017</v>
      </c>
      <c r="O1218" s="25">
        <v>42999</v>
      </c>
      <c r="P1218" s="23" t="s">
        <v>75</v>
      </c>
      <c r="Q1218" s="23" t="s">
        <v>75</v>
      </c>
      <c r="R1218" s="23" t="s">
        <v>75</v>
      </c>
      <c r="S1218" s="23" t="s">
        <v>75</v>
      </c>
      <c r="T1218" s="23" t="s">
        <v>75</v>
      </c>
      <c r="U1218" s="23" t="s">
        <v>75</v>
      </c>
      <c r="V1218" s="19">
        <v>1</v>
      </c>
      <c r="W1218" s="19">
        <f t="shared" si="327"/>
        <v>0</v>
      </c>
      <c r="X1218" s="19">
        <f t="shared" si="328"/>
        <v>0</v>
      </c>
      <c r="Y1218" s="19">
        <f t="shared" si="329"/>
        <v>0</v>
      </c>
      <c r="Z1218" s="19">
        <v>-1</v>
      </c>
      <c r="AA1218" s="19">
        <v>-2</v>
      </c>
      <c r="AB1218" s="19">
        <v>1</v>
      </c>
      <c r="AC1218" s="20"/>
      <c r="AD1218" s="19">
        <v>1</v>
      </c>
      <c r="AE1218" s="19">
        <v>1</v>
      </c>
      <c r="AF1218" s="19">
        <v>1</v>
      </c>
      <c r="AG1218" s="19">
        <v>1</v>
      </c>
      <c r="AH1218" s="19">
        <v>1</v>
      </c>
      <c r="AI1218" s="19">
        <v>0</v>
      </c>
      <c r="AJ1218" s="18" t="s">
        <v>134</v>
      </c>
      <c r="AK1218" s="18" t="s">
        <v>77</v>
      </c>
      <c r="AL1218" s="21" t="s">
        <v>624</v>
      </c>
      <c r="AM1218" s="19">
        <v>3</v>
      </c>
      <c r="AN1218" s="19">
        <v>1</v>
      </c>
      <c r="AO1218" s="19">
        <v>1</v>
      </c>
      <c r="AP1218" s="19">
        <v>1</v>
      </c>
      <c r="AQ1218" s="19">
        <v>1</v>
      </c>
      <c r="AR1218" s="19">
        <v>1</v>
      </c>
      <c r="AS1218" s="19">
        <v>-1</v>
      </c>
      <c r="AT1218" s="19">
        <v>0</v>
      </c>
      <c r="AU1218" s="26">
        <v>-1</v>
      </c>
      <c r="AV1218" s="19">
        <v>0</v>
      </c>
      <c r="AW1218" s="19">
        <v>0</v>
      </c>
      <c r="AX1218" s="19">
        <v>0</v>
      </c>
      <c r="AY1218" s="19">
        <v>0</v>
      </c>
      <c r="AZ1218" s="19">
        <v>0</v>
      </c>
      <c r="BA1218" s="19">
        <v>0</v>
      </c>
      <c r="BB1218" s="19">
        <v>0</v>
      </c>
      <c r="BC1218" s="19">
        <v>0</v>
      </c>
      <c r="BD1218" s="20"/>
      <c r="BE1218" s="20"/>
      <c r="BF1218" s="20"/>
      <c r="BG1218" s="20"/>
      <c r="BH1218" s="20"/>
      <c r="BI1218" s="20"/>
      <c r="BJ1218" s="20"/>
      <c r="BK1218" s="20"/>
      <c r="BL1218" s="20"/>
      <c r="BM1218" s="20"/>
      <c r="BN1218" s="20"/>
      <c r="BO1218" s="20"/>
    </row>
    <row r="1219" spans="1:67" ht="256" hidden="1" x14ac:dyDescent="0.2">
      <c r="A1219" s="17" t="s">
        <v>310</v>
      </c>
      <c r="B1219" s="42"/>
      <c r="C1219" s="64" t="s">
        <v>311</v>
      </c>
      <c r="D1219" s="18" t="s">
        <v>153</v>
      </c>
      <c r="E1219" s="18" t="s">
        <v>302</v>
      </c>
      <c r="F1219" s="19">
        <v>1</v>
      </c>
      <c r="G1219" s="19">
        <v>1</v>
      </c>
      <c r="H1219" s="19">
        <v>1</v>
      </c>
      <c r="I1219" s="19">
        <v>0</v>
      </c>
      <c r="J1219" s="21" t="s">
        <v>303</v>
      </c>
      <c r="K1219" s="43"/>
      <c r="L1219" s="21" t="s">
        <v>304</v>
      </c>
      <c r="M1219" s="25"/>
      <c r="N1219" s="24">
        <f t="shared" si="331"/>
        <v>2017</v>
      </c>
      <c r="O1219" s="25">
        <v>42795</v>
      </c>
      <c r="P1219" s="23" t="s">
        <v>75</v>
      </c>
      <c r="Q1219" s="23" t="s">
        <v>75</v>
      </c>
      <c r="R1219" s="23" t="s">
        <v>75</v>
      </c>
      <c r="S1219" s="23" t="s">
        <v>75</v>
      </c>
      <c r="T1219" s="23" t="s">
        <v>75</v>
      </c>
      <c r="U1219" s="23" t="s">
        <v>75</v>
      </c>
      <c r="V1219" s="19">
        <v>1</v>
      </c>
      <c r="W1219" s="19">
        <f t="shared" si="327"/>
        <v>0</v>
      </c>
      <c r="X1219" s="19">
        <f t="shared" si="328"/>
        <v>0</v>
      </c>
      <c r="Y1219" s="19">
        <f t="shared" si="329"/>
        <v>0</v>
      </c>
      <c r="Z1219" s="19">
        <v>-1</v>
      </c>
      <c r="AA1219" s="19">
        <v>-2</v>
      </c>
      <c r="AB1219" s="19">
        <v>2</v>
      </c>
      <c r="AC1219" s="19">
        <v>0</v>
      </c>
      <c r="AD1219" s="19">
        <v>1</v>
      </c>
      <c r="AE1219" s="19">
        <v>1</v>
      </c>
      <c r="AF1219" s="19">
        <v>0</v>
      </c>
      <c r="AG1219" s="19">
        <v>1</v>
      </c>
      <c r="AH1219" s="26">
        <v>1</v>
      </c>
      <c r="AI1219" s="26">
        <v>0</v>
      </c>
      <c r="AJ1219" s="18" t="s">
        <v>134</v>
      </c>
      <c r="AK1219" s="18" t="s">
        <v>77</v>
      </c>
      <c r="AL1219" s="21" t="s">
        <v>305</v>
      </c>
      <c r="AM1219" s="19">
        <v>3</v>
      </c>
      <c r="AN1219" s="19">
        <v>1</v>
      </c>
      <c r="AO1219" s="19">
        <v>1</v>
      </c>
      <c r="AP1219" s="19">
        <v>1</v>
      </c>
      <c r="AQ1219" s="19">
        <v>1</v>
      </c>
      <c r="AR1219" s="19">
        <v>1</v>
      </c>
      <c r="AS1219" s="19">
        <v>-1</v>
      </c>
      <c r="AT1219" s="19">
        <v>0</v>
      </c>
      <c r="AU1219" s="26">
        <v>-1</v>
      </c>
      <c r="AV1219" s="26">
        <v>0</v>
      </c>
      <c r="AW1219" s="26">
        <v>0</v>
      </c>
      <c r="AX1219" s="19">
        <v>0</v>
      </c>
      <c r="AY1219" s="19">
        <v>0</v>
      </c>
      <c r="AZ1219" s="19">
        <v>0</v>
      </c>
      <c r="BA1219" s="19">
        <v>0</v>
      </c>
      <c r="BB1219" s="19">
        <v>0</v>
      </c>
      <c r="BC1219" s="19">
        <v>0</v>
      </c>
      <c r="BD1219" s="20"/>
      <c r="BE1219" s="20"/>
      <c r="BF1219" s="20"/>
      <c r="BG1219" s="20"/>
      <c r="BH1219" s="20"/>
      <c r="BI1219" s="20"/>
      <c r="BJ1219" s="20"/>
      <c r="BK1219" s="20"/>
      <c r="BL1219" s="20"/>
      <c r="BM1219" s="20"/>
      <c r="BN1219" s="20"/>
      <c r="BO1219" s="20"/>
    </row>
    <row r="1220" spans="1:67" ht="256" hidden="1" x14ac:dyDescent="0.2">
      <c r="A1220" s="17" t="s">
        <v>310</v>
      </c>
      <c r="B1220" s="42"/>
      <c r="C1220" s="64" t="s">
        <v>312</v>
      </c>
      <c r="D1220" s="18" t="s">
        <v>153</v>
      </c>
      <c r="E1220" s="18" t="s">
        <v>302</v>
      </c>
      <c r="F1220" s="19">
        <v>1</v>
      </c>
      <c r="G1220" s="19">
        <v>1</v>
      </c>
      <c r="H1220" s="19">
        <v>1</v>
      </c>
      <c r="I1220" s="19">
        <v>0</v>
      </c>
      <c r="J1220" s="21" t="s">
        <v>303</v>
      </c>
      <c r="K1220" s="43"/>
      <c r="L1220" s="21" t="s">
        <v>304</v>
      </c>
      <c r="M1220" s="25"/>
      <c r="N1220" s="24">
        <f t="shared" si="331"/>
        <v>2017</v>
      </c>
      <c r="O1220" s="25">
        <v>42795</v>
      </c>
      <c r="P1220" s="23" t="s">
        <v>75</v>
      </c>
      <c r="Q1220" s="23" t="s">
        <v>75</v>
      </c>
      <c r="R1220" s="23" t="s">
        <v>75</v>
      </c>
      <c r="S1220" s="23" t="s">
        <v>75</v>
      </c>
      <c r="T1220" s="23" t="s">
        <v>75</v>
      </c>
      <c r="U1220" s="23" t="s">
        <v>75</v>
      </c>
      <c r="V1220" s="19">
        <v>1</v>
      </c>
      <c r="W1220" s="19">
        <f t="shared" si="327"/>
        <v>0</v>
      </c>
      <c r="X1220" s="19">
        <f t="shared" si="328"/>
        <v>0</v>
      </c>
      <c r="Y1220" s="19">
        <f t="shared" si="329"/>
        <v>0</v>
      </c>
      <c r="Z1220" s="19">
        <v>-1</v>
      </c>
      <c r="AA1220" s="19">
        <v>-2</v>
      </c>
      <c r="AB1220" s="19">
        <v>2</v>
      </c>
      <c r="AC1220" s="19">
        <v>0</v>
      </c>
      <c r="AD1220" s="19">
        <v>1</v>
      </c>
      <c r="AE1220" s="19">
        <v>1</v>
      </c>
      <c r="AF1220" s="19">
        <v>0</v>
      </c>
      <c r="AG1220" s="19">
        <v>1</v>
      </c>
      <c r="AH1220" s="26">
        <v>1</v>
      </c>
      <c r="AI1220" s="26">
        <v>0</v>
      </c>
      <c r="AJ1220" s="18" t="s">
        <v>134</v>
      </c>
      <c r="AK1220" s="18" t="s">
        <v>77</v>
      </c>
      <c r="AL1220" s="21" t="s">
        <v>305</v>
      </c>
      <c r="AM1220" s="19">
        <v>3</v>
      </c>
      <c r="AN1220" s="19">
        <v>1</v>
      </c>
      <c r="AO1220" s="19">
        <v>1</v>
      </c>
      <c r="AP1220" s="19">
        <v>1</v>
      </c>
      <c r="AQ1220" s="19">
        <v>1</v>
      </c>
      <c r="AR1220" s="19">
        <v>1</v>
      </c>
      <c r="AS1220" s="19">
        <v>-1</v>
      </c>
      <c r="AT1220" s="19">
        <v>0</v>
      </c>
      <c r="AU1220" s="26">
        <v>-1</v>
      </c>
      <c r="AV1220" s="26">
        <v>0</v>
      </c>
      <c r="AW1220" s="26">
        <v>0</v>
      </c>
      <c r="AX1220" s="19">
        <v>0</v>
      </c>
      <c r="AY1220" s="19">
        <v>0</v>
      </c>
      <c r="AZ1220" s="19">
        <v>0</v>
      </c>
      <c r="BA1220" s="19">
        <v>0</v>
      </c>
      <c r="BB1220" s="19">
        <v>0</v>
      </c>
      <c r="BC1220" s="19">
        <v>0</v>
      </c>
      <c r="BD1220" s="20"/>
      <c r="BE1220" s="20"/>
      <c r="BF1220" s="20"/>
      <c r="BG1220" s="20"/>
      <c r="BH1220" s="20"/>
      <c r="BI1220" s="20"/>
      <c r="BJ1220" s="20"/>
      <c r="BK1220" s="20"/>
      <c r="BL1220" s="20"/>
      <c r="BM1220" s="20"/>
      <c r="BN1220" s="20"/>
      <c r="BO1220" s="20"/>
    </row>
    <row r="1221" spans="1:67" ht="128" hidden="1" x14ac:dyDescent="0.2">
      <c r="A1221" s="17" t="s">
        <v>151</v>
      </c>
      <c r="B1221" s="42"/>
      <c r="C1221" s="64" t="s">
        <v>787</v>
      </c>
      <c r="D1221" s="17" t="s">
        <v>153</v>
      </c>
      <c r="E1221" s="18" t="s">
        <v>302</v>
      </c>
      <c r="F1221" s="19">
        <v>1</v>
      </c>
      <c r="G1221" s="19">
        <v>1</v>
      </c>
      <c r="H1221" s="19">
        <v>1</v>
      </c>
      <c r="I1221" s="19">
        <v>0</v>
      </c>
      <c r="J1221" s="21" t="s">
        <v>783</v>
      </c>
      <c r="K1221" s="46"/>
      <c r="L1221" s="21" t="s">
        <v>784</v>
      </c>
      <c r="M1221" s="25" t="s">
        <v>3230</v>
      </c>
      <c r="N1221" s="47">
        <f t="shared" si="331"/>
        <v>2017</v>
      </c>
      <c r="O1221" s="25">
        <v>43045</v>
      </c>
      <c r="P1221" s="23" t="s">
        <v>75</v>
      </c>
      <c r="Q1221" s="23" t="s">
        <v>75</v>
      </c>
      <c r="R1221" s="23" t="s">
        <v>75</v>
      </c>
      <c r="S1221" s="23" t="s">
        <v>75</v>
      </c>
      <c r="T1221" s="23" t="s">
        <v>75</v>
      </c>
      <c r="U1221" s="23" t="s">
        <v>75</v>
      </c>
      <c r="V1221" s="19">
        <v>1</v>
      </c>
      <c r="W1221" s="19">
        <f t="shared" si="327"/>
        <v>0</v>
      </c>
      <c r="X1221" s="19">
        <f t="shared" si="328"/>
        <v>0</v>
      </c>
      <c r="Y1221" s="19">
        <f t="shared" si="329"/>
        <v>0</v>
      </c>
      <c r="Z1221" s="19">
        <v>-1</v>
      </c>
      <c r="AA1221" s="19">
        <v>-2</v>
      </c>
      <c r="AB1221" s="19">
        <v>1</v>
      </c>
      <c r="AC1221" s="19">
        <v>0</v>
      </c>
      <c r="AD1221" s="19">
        <v>1</v>
      </c>
      <c r="AE1221" s="19">
        <v>1</v>
      </c>
      <c r="AF1221" s="19">
        <v>1</v>
      </c>
      <c r="AG1221" s="19">
        <v>1</v>
      </c>
      <c r="AH1221" s="19">
        <v>1</v>
      </c>
      <c r="AI1221" s="19">
        <v>0</v>
      </c>
      <c r="AJ1221" s="18" t="s">
        <v>134</v>
      </c>
      <c r="AK1221" s="18" t="s">
        <v>77</v>
      </c>
      <c r="AL1221" s="21" t="s">
        <v>785</v>
      </c>
      <c r="AM1221" s="19">
        <f>IF(AND(AN1221=1,AO1221=1),3,IF(AND(AN1221=1,OR(AO1221=0,AO1221=-1)),1,IF(AND(OR(AN1221=0,AN1221=-1),AO1221=1),2,IF(AND(AN1221=0,AN1221=-1),OR(AO1221=0,AO1221=-1),4))))</f>
        <v>3</v>
      </c>
      <c r="AN1221" s="19">
        <v>1</v>
      </c>
      <c r="AO1221" s="19">
        <v>1</v>
      </c>
      <c r="AP1221" s="19">
        <v>1</v>
      </c>
      <c r="AQ1221" s="19">
        <v>1</v>
      </c>
      <c r="AR1221" s="19">
        <v>1</v>
      </c>
      <c r="AS1221" s="19">
        <v>-1</v>
      </c>
      <c r="AT1221" s="19">
        <v>0</v>
      </c>
      <c r="AU1221" s="26">
        <v>-1</v>
      </c>
      <c r="AV1221" s="19">
        <v>0</v>
      </c>
      <c r="AW1221" s="19">
        <v>0</v>
      </c>
      <c r="AX1221" s="19">
        <v>0</v>
      </c>
      <c r="AY1221" s="19">
        <v>0</v>
      </c>
      <c r="AZ1221" s="19">
        <v>0</v>
      </c>
      <c r="BA1221" s="19">
        <v>0</v>
      </c>
      <c r="BB1221" s="19">
        <v>0</v>
      </c>
      <c r="BC1221" s="19">
        <v>0</v>
      </c>
      <c r="BD1221" s="20"/>
      <c r="BE1221" s="20"/>
      <c r="BF1221" s="20"/>
      <c r="BG1221" s="20"/>
      <c r="BH1221" s="20"/>
      <c r="BI1221" s="20"/>
      <c r="BJ1221" s="20"/>
      <c r="BK1221" s="20"/>
      <c r="BL1221" s="20"/>
      <c r="BM1221" s="20"/>
      <c r="BN1221" s="20"/>
      <c r="BO1221" s="20"/>
    </row>
    <row r="1222" spans="1:67" ht="128" hidden="1" x14ac:dyDescent="0.2">
      <c r="A1222" s="17" t="s">
        <v>151</v>
      </c>
      <c r="B1222" s="42"/>
      <c r="C1222" s="64" t="s">
        <v>788</v>
      </c>
      <c r="D1222" s="17" t="s">
        <v>153</v>
      </c>
      <c r="E1222" s="18" t="s">
        <v>302</v>
      </c>
      <c r="F1222" s="19">
        <v>1</v>
      </c>
      <c r="G1222" s="19">
        <v>1</v>
      </c>
      <c r="H1222" s="19">
        <v>1</v>
      </c>
      <c r="I1222" s="19">
        <v>0</v>
      </c>
      <c r="J1222" s="21" t="s">
        <v>783</v>
      </c>
      <c r="K1222" s="46"/>
      <c r="L1222" s="21" t="s">
        <v>784</v>
      </c>
      <c r="M1222" s="25" t="s">
        <v>3230</v>
      </c>
      <c r="N1222" s="47">
        <f t="shared" si="331"/>
        <v>2017</v>
      </c>
      <c r="O1222" s="25">
        <v>43045</v>
      </c>
      <c r="P1222" s="23" t="s">
        <v>75</v>
      </c>
      <c r="Q1222" s="23" t="s">
        <v>75</v>
      </c>
      <c r="R1222" s="23" t="s">
        <v>75</v>
      </c>
      <c r="S1222" s="23" t="s">
        <v>75</v>
      </c>
      <c r="T1222" s="23" t="s">
        <v>75</v>
      </c>
      <c r="U1222" s="23" t="s">
        <v>75</v>
      </c>
      <c r="V1222" s="19">
        <v>1</v>
      </c>
      <c r="W1222" s="19">
        <f t="shared" si="327"/>
        <v>0</v>
      </c>
      <c r="X1222" s="19">
        <f t="shared" si="328"/>
        <v>0</v>
      </c>
      <c r="Y1222" s="19">
        <f t="shared" si="329"/>
        <v>0</v>
      </c>
      <c r="Z1222" s="19">
        <v>-1</v>
      </c>
      <c r="AA1222" s="19">
        <v>-2</v>
      </c>
      <c r="AB1222" s="19">
        <v>1</v>
      </c>
      <c r="AC1222" s="19">
        <v>0</v>
      </c>
      <c r="AD1222" s="19">
        <v>1</v>
      </c>
      <c r="AE1222" s="19">
        <v>1</v>
      </c>
      <c r="AF1222" s="19">
        <v>1</v>
      </c>
      <c r="AG1222" s="19">
        <v>1</v>
      </c>
      <c r="AH1222" s="19">
        <v>1</v>
      </c>
      <c r="AI1222" s="19">
        <v>0</v>
      </c>
      <c r="AJ1222" s="18" t="s">
        <v>134</v>
      </c>
      <c r="AK1222" s="18" t="s">
        <v>77</v>
      </c>
      <c r="AL1222" s="21" t="s">
        <v>785</v>
      </c>
      <c r="AM1222" s="19">
        <f>IF(AND(AN1222=1,AO1222=1),3,IF(AND(AN1222=1,OR(AO1222=0,AO1222=-1)),1,IF(AND(OR(AN1222=0,AN1222=-1),AO1222=1),2,IF(AND(AN1222=0,AN1222=-1),OR(AO1222=0,AO1222=-1),4))))</f>
        <v>3</v>
      </c>
      <c r="AN1222" s="19">
        <v>1</v>
      </c>
      <c r="AO1222" s="19">
        <v>1</v>
      </c>
      <c r="AP1222" s="19">
        <v>1</v>
      </c>
      <c r="AQ1222" s="19">
        <v>1</v>
      </c>
      <c r="AR1222" s="19">
        <v>1</v>
      </c>
      <c r="AS1222" s="19">
        <v>-1</v>
      </c>
      <c r="AT1222" s="19">
        <v>0</v>
      </c>
      <c r="AU1222" s="26">
        <v>-1</v>
      </c>
      <c r="AV1222" s="19">
        <v>0</v>
      </c>
      <c r="AW1222" s="19">
        <v>0</v>
      </c>
      <c r="AX1222" s="19">
        <v>0</v>
      </c>
      <c r="AY1222" s="19">
        <v>0</v>
      </c>
      <c r="AZ1222" s="19">
        <v>0</v>
      </c>
      <c r="BA1222" s="19">
        <v>0</v>
      </c>
      <c r="BB1222" s="19">
        <v>0</v>
      </c>
      <c r="BC1222" s="19">
        <v>0</v>
      </c>
      <c r="BD1222" s="20"/>
      <c r="BE1222" s="20"/>
      <c r="BF1222" s="20"/>
      <c r="BG1222" s="20"/>
      <c r="BH1222" s="20"/>
      <c r="BI1222" s="20"/>
      <c r="BJ1222" s="20"/>
      <c r="BK1222" s="20"/>
      <c r="BL1222" s="20"/>
      <c r="BM1222" s="20"/>
      <c r="BN1222" s="20"/>
      <c r="BO1222" s="20"/>
    </row>
    <row r="1223" spans="1:67" ht="128" hidden="1" x14ac:dyDescent="0.2">
      <c r="A1223" s="17" t="s">
        <v>151</v>
      </c>
      <c r="B1223" s="42"/>
      <c r="C1223" s="64" t="s">
        <v>789</v>
      </c>
      <c r="D1223" s="17" t="s">
        <v>153</v>
      </c>
      <c r="E1223" s="18" t="s">
        <v>302</v>
      </c>
      <c r="F1223" s="19">
        <v>1</v>
      </c>
      <c r="G1223" s="19">
        <v>1</v>
      </c>
      <c r="H1223" s="19">
        <v>1</v>
      </c>
      <c r="I1223" s="19">
        <v>0</v>
      </c>
      <c r="J1223" s="21" t="s">
        <v>783</v>
      </c>
      <c r="K1223" s="46"/>
      <c r="L1223" s="21" t="s">
        <v>784</v>
      </c>
      <c r="M1223" s="25" t="s">
        <v>3230</v>
      </c>
      <c r="N1223" s="47">
        <f t="shared" si="331"/>
        <v>2017</v>
      </c>
      <c r="O1223" s="25">
        <v>43045</v>
      </c>
      <c r="P1223" s="23" t="s">
        <v>75</v>
      </c>
      <c r="Q1223" s="23" t="s">
        <v>75</v>
      </c>
      <c r="R1223" s="23" t="s">
        <v>75</v>
      </c>
      <c r="S1223" s="23" t="s">
        <v>75</v>
      </c>
      <c r="T1223" s="23" t="s">
        <v>75</v>
      </c>
      <c r="U1223" s="23" t="s">
        <v>75</v>
      </c>
      <c r="V1223" s="19">
        <v>1</v>
      </c>
      <c r="W1223" s="19">
        <f t="shared" si="327"/>
        <v>0</v>
      </c>
      <c r="X1223" s="19">
        <f t="shared" si="328"/>
        <v>0</v>
      </c>
      <c r="Y1223" s="19">
        <f t="shared" si="329"/>
        <v>0</v>
      </c>
      <c r="Z1223" s="19">
        <v>-1</v>
      </c>
      <c r="AA1223" s="19">
        <v>-2</v>
      </c>
      <c r="AB1223" s="19">
        <v>1</v>
      </c>
      <c r="AC1223" s="19">
        <v>0</v>
      </c>
      <c r="AD1223" s="19">
        <v>1</v>
      </c>
      <c r="AE1223" s="19">
        <v>1</v>
      </c>
      <c r="AF1223" s="19">
        <v>1</v>
      </c>
      <c r="AG1223" s="19">
        <v>1</v>
      </c>
      <c r="AH1223" s="19">
        <v>1</v>
      </c>
      <c r="AI1223" s="19">
        <v>0</v>
      </c>
      <c r="AJ1223" s="18" t="s">
        <v>134</v>
      </c>
      <c r="AK1223" s="18" t="s">
        <v>77</v>
      </c>
      <c r="AL1223" s="21" t="s">
        <v>785</v>
      </c>
      <c r="AM1223" s="19">
        <f>IF(AND(AN1223=1,AO1223=1),3,IF(AND(AN1223=1,OR(AO1223=0,AO1223=-1)),1,IF(AND(OR(AN1223=0,AN1223=-1),AO1223=1),2,IF(AND(AN1223=0,AN1223=-1),OR(AO1223=0,AO1223=-1),4))))</f>
        <v>3</v>
      </c>
      <c r="AN1223" s="19">
        <v>1</v>
      </c>
      <c r="AO1223" s="19">
        <v>1</v>
      </c>
      <c r="AP1223" s="19">
        <v>1</v>
      </c>
      <c r="AQ1223" s="19">
        <v>1</v>
      </c>
      <c r="AR1223" s="19">
        <v>1</v>
      </c>
      <c r="AS1223" s="19">
        <v>-1</v>
      </c>
      <c r="AT1223" s="19">
        <v>0</v>
      </c>
      <c r="AU1223" s="26">
        <v>-1</v>
      </c>
      <c r="AV1223" s="19">
        <v>0</v>
      </c>
      <c r="AW1223" s="19">
        <v>0</v>
      </c>
      <c r="AX1223" s="19">
        <v>0</v>
      </c>
      <c r="AY1223" s="19">
        <v>0</v>
      </c>
      <c r="AZ1223" s="19">
        <v>0</v>
      </c>
      <c r="BA1223" s="19">
        <v>0</v>
      </c>
      <c r="BB1223" s="19">
        <v>0</v>
      </c>
      <c r="BC1223" s="19">
        <v>0</v>
      </c>
      <c r="BD1223" s="20"/>
      <c r="BE1223" s="20"/>
      <c r="BF1223" s="20"/>
      <c r="BG1223" s="20"/>
      <c r="BH1223" s="20"/>
      <c r="BI1223" s="20"/>
      <c r="BJ1223" s="20"/>
      <c r="BK1223" s="20"/>
      <c r="BL1223" s="20"/>
      <c r="BM1223" s="20"/>
      <c r="BN1223" s="20"/>
      <c r="BO1223" s="20"/>
    </row>
    <row r="1224" spans="1:67" ht="128" hidden="1" x14ac:dyDescent="0.2">
      <c r="A1224" s="17" t="s">
        <v>151</v>
      </c>
      <c r="B1224" s="42"/>
      <c r="C1224" s="64" t="s">
        <v>790</v>
      </c>
      <c r="D1224" s="17" t="s">
        <v>153</v>
      </c>
      <c r="E1224" s="18" t="s">
        <v>302</v>
      </c>
      <c r="F1224" s="19">
        <v>1</v>
      </c>
      <c r="G1224" s="19">
        <v>1</v>
      </c>
      <c r="H1224" s="19">
        <v>1</v>
      </c>
      <c r="I1224" s="19">
        <v>0</v>
      </c>
      <c r="J1224" s="21" t="s">
        <v>783</v>
      </c>
      <c r="K1224" s="46"/>
      <c r="L1224" s="21" t="s">
        <v>784</v>
      </c>
      <c r="M1224" s="25" t="s">
        <v>3230</v>
      </c>
      <c r="N1224" s="47">
        <f t="shared" si="331"/>
        <v>2017</v>
      </c>
      <c r="O1224" s="25">
        <v>43045</v>
      </c>
      <c r="P1224" s="23" t="s">
        <v>75</v>
      </c>
      <c r="Q1224" s="23" t="s">
        <v>75</v>
      </c>
      <c r="R1224" s="23" t="s">
        <v>75</v>
      </c>
      <c r="S1224" s="23" t="s">
        <v>75</v>
      </c>
      <c r="T1224" s="23" t="s">
        <v>75</v>
      </c>
      <c r="U1224" s="23" t="s">
        <v>75</v>
      </c>
      <c r="V1224" s="19">
        <v>1</v>
      </c>
      <c r="W1224" s="19">
        <f t="shared" si="327"/>
        <v>0</v>
      </c>
      <c r="X1224" s="19">
        <f t="shared" si="328"/>
        <v>0</v>
      </c>
      <c r="Y1224" s="19">
        <f t="shared" si="329"/>
        <v>0</v>
      </c>
      <c r="Z1224" s="19">
        <v>-1</v>
      </c>
      <c r="AA1224" s="19">
        <v>-2</v>
      </c>
      <c r="AB1224" s="19">
        <v>1</v>
      </c>
      <c r="AC1224" s="19">
        <v>0</v>
      </c>
      <c r="AD1224" s="19">
        <v>1</v>
      </c>
      <c r="AE1224" s="19">
        <v>1</v>
      </c>
      <c r="AF1224" s="19">
        <v>1</v>
      </c>
      <c r="AG1224" s="19">
        <v>1</v>
      </c>
      <c r="AH1224" s="19">
        <v>1</v>
      </c>
      <c r="AI1224" s="19">
        <v>0</v>
      </c>
      <c r="AJ1224" s="18" t="s">
        <v>134</v>
      </c>
      <c r="AK1224" s="18" t="s">
        <v>77</v>
      </c>
      <c r="AL1224" s="21" t="s">
        <v>785</v>
      </c>
      <c r="AM1224" s="19">
        <f>IF(AND(AN1224=1,AO1224=1),3,IF(AND(AN1224=1,OR(AO1224=0,AO1224=-1)),1,IF(AND(OR(AN1224=0,AN1224=-1),AO1224=1),2,IF(AND(AN1224=0,AN1224=-1),OR(AO1224=0,AO1224=-1),4))))</f>
        <v>3</v>
      </c>
      <c r="AN1224" s="19">
        <v>1</v>
      </c>
      <c r="AO1224" s="19">
        <v>1</v>
      </c>
      <c r="AP1224" s="19">
        <v>1</v>
      </c>
      <c r="AQ1224" s="19">
        <v>1</v>
      </c>
      <c r="AR1224" s="19">
        <v>1</v>
      </c>
      <c r="AS1224" s="19">
        <v>-1</v>
      </c>
      <c r="AT1224" s="19">
        <v>0</v>
      </c>
      <c r="AU1224" s="26">
        <v>-1</v>
      </c>
      <c r="AV1224" s="19">
        <v>0</v>
      </c>
      <c r="AW1224" s="19">
        <v>0</v>
      </c>
      <c r="AX1224" s="19">
        <v>0</v>
      </c>
      <c r="AY1224" s="19">
        <v>0</v>
      </c>
      <c r="AZ1224" s="19">
        <v>0</v>
      </c>
      <c r="BA1224" s="19">
        <v>0</v>
      </c>
      <c r="BB1224" s="19">
        <v>0</v>
      </c>
      <c r="BC1224" s="19">
        <v>0</v>
      </c>
      <c r="BD1224" s="20"/>
      <c r="BE1224" s="20"/>
      <c r="BF1224" s="20"/>
      <c r="BG1224" s="20"/>
      <c r="BH1224" s="20"/>
      <c r="BI1224" s="20"/>
      <c r="BJ1224" s="20"/>
      <c r="BK1224" s="20"/>
      <c r="BL1224" s="20"/>
      <c r="BM1224" s="20"/>
      <c r="BN1224" s="20"/>
      <c r="BO1224" s="20"/>
    </row>
    <row r="1225" spans="1:67" ht="128" hidden="1" x14ac:dyDescent="0.2">
      <c r="A1225" s="17" t="s">
        <v>151</v>
      </c>
      <c r="B1225" s="42"/>
      <c r="C1225" s="64" t="s">
        <v>791</v>
      </c>
      <c r="D1225" s="17" t="s">
        <v>153</v>
      </c>
      <c r="E1225" s="18" t="s">
        <v>302</v>
      </c>
      <c r="F1225" s="19">
        <v>1</v>
      </c>
      <c r="G1225" s="19">
        <v>1</v>
      </c>
      <c r="H1225" s="19">
        <v>1</v>
      </c>
      <c r="I1225" s="19">
        <v>0</v>
      </c>
      <c r="J1225" s="21" t="s">
        <v>783</v>
      </c>
      <c r="K1225" s="46"/>
      <c r="L1225" s="21" t="s">
        <v>784</v>
      </c>
      <c r="M1225" s="25" t="s">
        <v>3230</v>
      </c>
      <c r="N1225" s="47">
        <f t="shared" si="331"/>
        <v>2017</v>
      </c>
      <c r="O1225" s="25">
        <v>43045</v>
      </c>
      <c r="P1225" s="23" t="s">
        <v>75</v>
      </c>
      <c r="Q1225" s="23" t="s">
        <v>75</v>
      </c>
      <c r="R1225" s="23" t="s">
        <v>75</v>
      </c>
      <c r="S1225" s="23" t="s">
        <v>75</v>
      </c>
      <c r="T1225" s="23" t="s">
        <v>75</v>
      </c>
      <c r="U1225" s="23" t="s">
        <v>75</v>
      </c>
      <c r="V1225" s="19">
        <v>1</v>
      </c>
      <c r="W1225" s="19">
        <f t="shared" si="327"/>
        <v>0</v>
      </c>
      <c r="X1225" s="19">
        <f t="shared" si="328"/>
        <v>0</v>
      </c>
      <c r="Y1225" s="19">
        <f t="shared" si="329"/>
        <v>0</v>
      </c>
      <c r="Z1225" s="19">
        <v>-1</v>
      </c>
      <c r="AA1225" s="19">
        <v>-2</v>
      </c>
      <c r="AB1225" s="19">
        <v>1</v>
      </c>
      <c r="AC1225" s="19">
        <v>0</v>
      </c>
      <c r="AD1225" s="19">
        <v>1</v>
      </c>
      <c r="AE1225" s="19">
        <v>1</v>
      </c>
      <c r="AF1225" s="19">
        <v>1</v>
      </c>
      <c r="AG1225" s="19">
        <v>1</v>
      </c>
      <c r="AH1225" s="19">
        <v>1</v>
      </c>
      <c r="AI1225" s="19">
        <v>0</v>
      </c>
      <c r="AJ1225" s="18" t="s">
        <v>134</v>
      </c>
      <c r="AK1225" s="18" t="s">
        <v>77</v>
      </c>
      <c r="AL1225" s="21" t="s">
        <v>785</v>
      </c>
      <c r="AM1225" s="19">
        <f>IF(AND(AN1225=1,AO1225=1),3,IF(AND(AN1225=1,OR(AO1225=0,AO1225=-1)),1,IF(AND(OR(AN1225=0,AN1225=-1),AO1225=1),2,IF(AND(AN1225=0,AN1225=-1),OR(AO1225=0,AO1225=-1),4))))</f>
        <v>3</v>
      </c>
      <c r="AN1225" s="19">
        <v>1</v>
      </c>
      <c r="AO1225" s="19">
        <v>1</v>
      </c>
      <c r="AP1225" s="19">
        <v>1</v>
      </c>
      <c r="AQ1225" s="19">
        <v>1</v>
      </c>
      <c r="AR1225" s="19">
        <v>1</v>
      </c>
      <c r="AS1225" s="19">
        <v>-1</v>
      </c>
      <c r="AT1225" s="19">
        <v>0</v>
      </c>
      <c r="AU1225" s="26">
        <v>-1</v>
      </c>
      <c r="AV1225" s="19">
        <v>0</v>
      </c>
      <c r="AW1225" s="19">
        <v>0</v>
      </c>
      <c r="AX1225" s="19">
        <v>0</v>
      </c>
      <c r="AY1225" s="19">
        <v>0</v>
      </c>
      <c r="AZ1225" s="19">
        <v>0</v>
      </c>
      <c r="BA1225" s="19">
        <v>0</v>
      </c>
      <c r="BB1225" s="19">
        <v>0</v>
      </c>
      <c r="BC1225" s="19">
        <v>0</v>
      </c>
      <c r="BD1225" s="20"/>
      <c r="BE1225" s="20"/>
      <c r="BF1225" s="20"/>
      <c r="BG1225" s="20"/>
      <c r="BH1225" s="20"/>
      <c r="BI1225" s="20"/>
      <c r="BJ1225" s="20"/>
      <c r="BK1225" s="20"/>
      <c r="BL1225" s="20"/>
      <c r="BM1225" s="20"/>
      <c r="BN1225" s="20"/>
      <c r="BO1225" s="20"/>
    </row>
    <row r="1226" spans="1:67" ht="176" hidden="1" x14ac:dyDescent="0.2">
      <c r="A1226" s="74" t="s">
        <v>1381</v>
      </c>
      <c r="B1226" s="67"/>
      <c r="C1226" s="74" t="s">
        <v>1382</v>
      </c>
      <c r="D1226" s="66" t="s">
        <v>153</v>
      </c>
      <c r="E1226" s="61" t="s">
        <v>302</v>
      </c>
      <c r="F1226" s="62">
        <v>1</v>
      </c>
      <c r="G1226" s="62">
        <v>1</v>
      </c>
      <c r="H1226" s="62">
        <v>1</v>
      </c>
      <c r="I1226" s="68"/>
      <c r="J1226" s="69" t="s">
        <v>1383</v>
      </c>
      <c r="K1226" s="76"/>
      <c r="L1226" s="376" t="s">
        <v>3255</v>
      </c>
      <c r="M1226" s="72"/>
      <c r="N1226" s="57">
        <f t="shared" si="331"/>
        <v>2011</v>
      </c>
      <c r="O1226" s="72">
        <v>40787</v>
      </c>
      <c r="P1226" s="73" t="s">
        <v>75</v>
      </c>
      <c r="Q1226" s="72">
        <v>42005</v>
      </c>
      <c r="R1226" s="73" t="s">
        <v>75</v>
      </c>
      <c r="S1226" s="73" t="s">
        <v>75</v>
      </c>
      <c r="T1226" s="73" t="s">
        <v>75</v>
      </c>
      <c r="U1226" s="73" t="s">
        <v>75</v>
      </c>
      <c r="V1226" s="62">
        <v>1</v>
      </c>
      <c r="W1226" s="19">
        <f t="shared" ref="W1226:W1289" si="332">IF(OR(AND(Q1226&lt;&gt;"NA",Q1226&lt;&gt;""),AND(S1226&lt;&gt;"NA",S1226&lt;&gt;""),AND(T1226&lt;&gt;"NA",T1226&lt;&gt;"")),1,0)</f>
        <v>1</v>
      </c>
      <c r="X1226" s="19">
        <f t="shared" ref="X1226:X1289" si="333">IF(OR(AND(S1226&lt;&gt;"NA",S1226&lt;&gt;""),Y1226=1),1,0)</f>
        <v>0</v>
      </c>
      <c r="Y1226" s="19">
        <f t="shared" ref="Y1226:Y1289" si="334">IF(AND(T1226&lt;&gt;"NA",T1226&lt;&gt;""),1,0)</f>
        <v>0</v>
      </c>
      <c r="Z1226" s="62">
        <v>-1</v>
      </c>
      <c r="AA1226" s="62">
        <v>-2</v>
      </c>
      <c r="AB1226" s="68"/>
      <c r="AC1226" s="68"/>
      <c r="AD1226" s="68"/>
      <c r="AE1226" s="68"/>
      <c r="AF1226" s="68"/>
      <c r="AG1226" s="62">
        <v>1</v>
      </c>
      <c r="AH1226" s="62">
        <v>1</v>
      </c>
      <c r="AI1226" s="62">
        <v>0</v>
      </c>
      <c r="AJ1226" s="61" t="s">
        <v>134</v>
      </c>
      <c r="AK1226" s="61" t="s">
        <v>77</v>
      </c>
      <c r="AL1226" s="69" t="s">
        <v>1385</v>
      </c>
      <c r="AM1226" s="62">
        <v>4</v>
      </c>
      <c r="AN1226" s="62">
        <v>-1</v>
      </c>
      <c r="AO1226" s="62">
        <v>-2</v>
      </c>
      <c r="AP1226" s="62">
        <v>-2</v>
      </c>
      <c r="AQ1226" s="62">
        <v>1</v>
      </c>
      <c r="AR1226" s="62">
        <v>-2</v>
      </c>
      <c r="AS1226" s="62">
        <v>-2</v>
      </c>
      <c r="AT1226" s="62">
        <v>0</v>
      </c>
      <c r="AU1226" s="78">
        <v>0</v>
      </c>
      <c r="AV1226" s="62">
        <v>0</v>
      </c>
      <c r="AW1226" s="62">
        <v>0</v>
      </c>
      <c r="AX1226" s="62">
        <v>0</v>
      </c>
      <c r="AY1226" s="62">
        <v>0</v>
      </c>
      <c r="AZ1226" s="62">
        <v>1</v>
      </c>
      <c r="BA1226" s="62">
        <v>-1</v>
      </c>
      <c r="BB1226" s="62">
        <v>-1</v>
      </c>
      <c r="BC1226" s="62">
        <v>-1</v>
      </c>
      <c r="BD1226" s="68"/>
      <c r="BE1226" s="68"/>
      <c r="BF1226" s="68"/>
      <c r="BG1226" s="68"/>
      <c r="BH1226" s="68"/>
      <c r="BI1226" s="68"/>
      <c r="BJ1226" s="68"/>
      <c r="BK1226" s="68"/>
      <c r="BL1226" s="68"/>
      <c r="BM1226" s="68"/>
      <c r="BN1226" s="68"/>
      <c r="BO1226" s="62">
        <v>1</v>
      </c>
    </row>
    <row r="1227" spans="1:67" ht="176" hidden="1" x14ac:dyDescent="0.2">
      <c r="A1227" s="74" t="s">
        <v>1381</v>
      </c>
      <c r="B1227" s="67"/>
      <c r="C1227" s="495" t="s">
        <v>1394</v>
      </c>
      <c r="D1227" s="66" t="s">
        <v>153</v>
      </c>
      <c r="E1227" s="61" t="s">
        <v>302</v>
      </c>
      <c r="F1227" s="62">
        <v>1</v>
      </c>
      <c r="G1227" s="62">
        <v>1</v>
      </c>
      <c r="H1227" s="62">
        <v>1</v>
      </c>
      <c r="I1227" s="68"/>
      <c r="J1227" s="69" t="s">
        <v>1383</v>
      </c>
      <c r="K1227" s="76"/>
      <c r="L1227" s="69" t="s">
        <v>1384</v>
      </c>
      <c r="M1227" s="72"/>
      <c r="N1227" s="57">
        <f t="shared" si="331"/>
        <v>2011</v>
      </c>
      <c r="O1227" s="72">
        <v>40787</v>
      </c>
      <c r="P1227" s="73" t="s">
        <v>75</v>
      </c>
      <c r="Q1227" s="72">
        <v>42736</v>
      </c>
      <c r="R1227" s="73" t="s">
        <v>75</v>
      </c>
      <c r="S1227" s="73" t="s">
        <v>75</v>
      </c>
      <c r="T1227" s="73" t="s">
        <v>75</v>
      </c>
      <c r="U1227" s="73" t="s">
        <v>75</v>
      </c>
      <c r="V1227" s="62">
        <v>1</v>
      </c>
      <c r="W1227" s="19">
        <f t="shared" si="332"/>
        <v>1</v>
      </c>
      <c r="X1227" s="19">
        <f t="shared" si="333"/>
        <v>0</v>
      </c>
      <c r="Y1227" s="19">
        <f t="shared" si="334"/>
        <v>0</v>
      </c>
      <c r="Z1227" s="62">
        <v>-1</v>
      </c>
      <c r="AA1227" s="62">
        <v>-2</v>
      </c>
      <c r="AB1227" s="68"/>
      <c r="AC1227" s="68"/>
      <c r="AD1227" s="68"/>
      <c r="AE1227" s="68"/>
      <c r="AF1227" s="68"/>
      <c r="AG1227" s="62">
        <v>1</v>
      </c>
      <c r="AH1227" s="62">
        <v>1</v>
      </c>
      <c r="AI1227" s="62">
        <v>0</v>
      </c>
      <c r="AJ1227" s="61" t="s">
        <v>134</v>
      </c>
      <c r="AK1227" s="61" t="s">
        <v>77</v>
      </c>
      <c r="AL1227" s="69" t="s">
        <v>1385</v>
      </c>
      <c r="AM1227" s="62">
        <v>4</v>
      </c>
      <c r="AN1227" s="62">
        <v>-1</v>
      </c>
      <c r="AO1227" s="62">
        <v>-2</v>
      </c>
      <c r="AP1227" s="62">
        <v>-2</v>
      </c>
      <c r="AQ1227" s="62">
        <v>1</v>
      </c>
      <c r="AR1227" s="62">
        <v>-2</v>
      </c>
      <c r="AS1227" s="62">
        <v>-2</v>
      </c>
      <c r="AT1227" s="62">
        <v>0</v>
      </c>
      <c r="AU1227" s="78">
        <v>0</v>
      </c>
      <c r="AV1227" s="62">
        <v>0</v>
      </c>
      <c r="AW1227" s="62">
        <v>0</v>
      </c>
      <c r="AX1227" s="62">
        <v>0</v>
      </c>
      <c r="AY1227" s="62">
        <v>0</v>
      </c>
      <c r="AZ1227" s="62">
        <v>1</v>
      </c>
      <c r="BA1227" s="62">
        <v>-1</v>
      </c>
      <c r="BB1227" s="62">
        <v>-1</v>
      </c>
      <c r="BC1227" s="62">
        <v>-1</v>
      </c>
      <c r="BD1227" s="68"/>
      <c r="BE1227" s="68"/>
      <c r="BF1227" s="68"/>
      <c r="BG1227" s="68"/>
      <c r="BH1227" s="68"/>
      <c r="BI1227" s="68"/>
      <c r="BJ1227" s="68"/>
      <c r="BK1227" s="68"/>
      <c r="BL1227" s="68"/>
      <c r="BM1227" s="68"/>
      <c r="BN1227" s="68"/>
      <c r="BO1227" s="62">
        <v>1</v>
      </c>
    </row>
    <row r="1228" spans="1:67" ht="176" hidden="1" x14ac:dyDescent="0.2">
      <c r="A1228" s="74" t="s">
        <v>1381</v>
      </c>
      <c r="B1228" s="67"/>
      <c r="C1228" s="495" t="s">
        <v>1484</v>
      </c>
      <c r="D1228" s="66" t="s">
        <v>153</v>
      </c>
      <c r="E1228" s="61" t="s">
        <v>302</v>
      </c>
      <c r="F1228" s="62">
        <v>1</v>
      </c>
      <c r="G1228" s="62">
        <v>1</v>
      </c>
      <c r="H1228" s="62">
        <v>1</v>
      </c>
      <c r="I1228" s="68"/>
      <c r="J1228" s="69" t="s">
        <v>1383</v>
      </c>
      <c r="K1228" s="76"/>
      <c r="L1228" s="69" t="s">
        <v>1384</v>
      </c>
      <c r="M1228" s="72"/>
      <c r="N1228" s="57">
        <f t="shared" si="331"/>
        <v>2011</v>
      </c>
      <c r="O1228" s="72">
        <v>40787</v>
      </c>
      <c r="P1228" s="73" t="s">
        <v>75</v>
      </c>
      <c r="Q1228" s="73" t="s">
        <v>75</v>
      </c>
      <c r="R1228" s="73" t="s">
        <v>75</v>
      </c>
      <c r="S1228" s="73" t="s">
        <v>75</v>
      </c>
      <c r="T1228" s="73" t="s">
        <v>75</v>
      </c>
      <c r="U1228" s="73" t="s">
        <v>75</v>
      </c>
      <c r="V1228" s="62">
        <v>1</v>
      </c>
      <c r="W1228" s="19">
        <f t="shared" si="332"/>
        <v>0</v>
      </c>
      <c r="X1228" s="19">
        <f t="shared" si="333"/>
        <v>0</v>
      </c>
      <c r="Y1228" s="19">
        <f t="shared" si="334"/>
        <v>0</v>
      </c>
      <c r="Z1228" s="62">
        <v>-1</v>
      </c>
      <c r="AA1228" s="62">
        <v>-2</v>
      </c>
      <c r="AB1228" s="68"/>
      <c r="AC1228" s="68"/>
      <c r="AD1228" s="68"/>
      <c r="AE1228" s="68"/>
      <c r="AF1228" s="68"/>
      <c r="AG1228" s="62">
        <v>1</v>
      </c>
      <c r="AH1228" s="62">
        <v>1</v>
      </c>
      <c r="AI1228" s="62">
        <v>0</v>
      </c>
      <c r="AJ1228" s="61" t="s">
        <v>134</v>
      </c>
      <c r="AK1228" s="61" t="s">
        <v>77</v>
      </c>
      <c r="AL1228" s="69" t="s">
        <v>1385</v>
      </c>
      <c r="AM1228" s="62">
        <v>4</v>
      </c>
      <c r="AN1228" s="62">
        <v>-1</v>
      </c>
      <c r="AO1228" s="62">
        <v>-2</v>
      </c>
      <c r="AP1228" s="62">
        <v>-2</v>
      </c>
      <c r="AQ1228" s="62">
        <v>1</v>
      </c>
      <c r="AR1228" s="62">
        <v>-2</v>
      </c>
      <c r="AS1228" s="62">
        <v>-2</v>
      </c>
      <c r="AT1228" s="62">
        <v>0</v>
      </c>
      <c r="AU1228" s="78">
        <v>0</v>
      </c>
      <c r="AV1228" s="62">
        <v>0</v>
      </c>
      <c r="AW1228" s="62">
        <v>0</v>
      </c>
      <c r="AX1228" s="62">
        <v>0</v>
      </c>
      <c r="AY1228" s="62">
        <v>0</v>
      </c>
      <c r="AZ1228" s="62">
        <v>1</v>
      </c>
      <c r="BA1228" s="62">
        <v>-1</v>
      </c>
      <c r="BB1228" s="62">
        <v>-1</v>
      </c>
      <c r="BC1228" s="62">
        <v>-1</v>
      </c>
      <c r="BD1228" s="68"/>
      <c r="BE1228" s="68"/>
      <c r="BF1228" s="68"/>
      <c r="BG1228" s="68"/>
      <c r="BH1228" s="68"/>
      <c r="BI1228" s="68"/>
      <c r="BJ1228" s="68"/>
      <c r="BK1228" s="68"/>
      <c r="BL1228" s="68"/>
      <c r="BM1228" s="68"/>
      <c r="BN1228" s="68"/>
      <c r="BO1228" s="62">
        <v>1</v>
      </c>
    </row>
    <row r="1229" spans="1:67" ht="176" hidden="1" x14ac:dyDescent="0.2">
      <c r="A1229" s="74" t="s">
        <v>1381</v>
      </c>
      <c r="B1229" s="67"/>
      <c r="C1229" s="495" t="s">
        <v>1485</v>
      </c>
      <c r="D1229" s="66" t="s">
        <v>153</v>
      </c>
      <c r="E1229" s="61" t="s">
        <v>302</v>
      </c>
      <c r="F1229" s="62">
        <v>1</v>
      </c>
      <c r="G1229" s="62">
        <v>1</v>
      </c>
      <c r="H1229" s="62">
        <v>1</v>
      </c>
      <c r="I1229" s="68"/>
      <c r="J1229" s="69" t="s">
        <v>1383</v>
      </c>
      <c r="K1229" s="76"/>
      <c r="L1229" s="69" t="s">
        <v>1384</v>
      </c>
      <c r="M1229" s="72"/>
      <c r="N1229" s="57">
        <f t="shared" si="331"/>
        <v>2011</v>
      </c>
      <c r="O1229" s="72">
        <v>40787</v>
      </c>
      <c r="P1229" s="73" t="s">
        <v>75</v>
      </c>
      <c r="Q1229" s="73" t="s">
        <v>75</v>
      </c>
      <c r="R1229" s="73" t="s">
        <v>75</v>
      </c>
      <c r="S1229" s="73" t="s">
        <v>75</v>
      </c>
      <c r="T1229" s="73" t="s">
        <v>75</v>
      </c>
      <c r="U1229" s="73" t="s">
        <v>75</v>
      </c>
      <c r="V1229" s="62">
        <v>1</v>
      </c>
      <c r="W1229" s="19">
        <f t="shared" si="332"/>
        <v>0</v>
      </c>
      <c r="X1229" s="19">
        <f t="shared" si="333"/>
        <v>0</v>
      </c>
      <c r="Y1229" s="19">
        <f t="shared" si="334"/>
        <v>0</v>
      </c>
      <c r="Z1229" s="62">
        <v>-1</v>
      </c>
      <c r="AA1229" s="62">
        <v>-2</v>
      </c>
      <c r="AB1229" s="68"/>
      <c r="AC1229" s="68"/>
      <c r="AD1229" s="68"/>
      <c r="AE1229" s="68"/>
      <c r="AF1229" s="68"/>
      <c r="AG1229" s="62">
        <v>1</v>
      </c>
      <c r="AH1229" s="62">
        <v>1</v>
      </c>
      <c r="AI1229" s="62">
        <v>0</v>
      </c>
      <c r="AJ1229" s="61" t="s">
        <v>134</v>
      </c>
      <c r="AK1229" s="61" t="s">
        <v>77</v>
      </c>
      <c r="AL1229" s="69" t="s">
        <v>1385</v>
      </c>
      <c r="AM1229" s="62">
        <v>4</v>
      </c>
      <c r="AN1229" s="62">
        <v>-1</v>
      </c>
      <c r="AO1229" s="62">
        <v>-2</v>
      </c>
      <c r="AP1229" s="62">
        <v>-2</v>
      </c>
      <c r="AQ1229" s="62">
        <v>1</v>
      </c>
      <c r="AR1229" s="62">
        <v>-2</v>
      </c>
      <c r="AS1229" s="62">
        <v>-2</v>
      </c>
      <c r="AT1229" s="62">
        <v>0</v>
      </c>
      <c r="AU1229" s="78">
        <v>0</v>
      </c>
      <c r="AV1229" s="62">
        <v>0</v>
      </c>
      <c r="AW1229" s="62">
        <v>0</v>
      </c>
      <c r="AX1229" s="62">
        <v>0</v>
      </c>
      <c r="AY1229" s="62">
        <v>0</v>
      </c>
      <c r="AZ1229" s="62">
        <v>1</v>
      </c>
      <c r="BA1229" s="62">
        <v>-1</v>
      </c>
      <c r="BB1229" s="62">
        <v>-1</v>
      </c>
      <c r="BC1229" s="62">
        <v>-1</v>
      </c>
      <c r="BD1229" s="68"/>
      <c r="BE1229" s="68"/>
      <c r="BF1229" s="68"/>
      <c r="BG1229" s="68"/>
      <c r="BH1229" s="68"/>
      <c r="BI1229" s="68"/>
      <c r="BJ1229" s="68"/>
      <c r="BK1229" s="68"/>
      <c r="BL1229" s="68"/>
      <c r="BM1229" s="68"/>
      <c r="BN1229" s="68"/>
      <c r="BO1229" s="62">
        <v>1</v>
      </c>
    </row>
    <row r="1230" spans="1:67" ht="176" hidden="1" x14ac:dyDescent="0.2">
      <c r="A1230" s="74" t="s">
        <v>1381</v>
      </c>
      <c r="B1230" s="67"/>
      <c r="C1230" s="495" t="s">
        <v>1486</v>
      </c>
      <c r="D1230" s="66" t="s">
        <v>153</v>
      </c>
      <c r="E1230" s="61" t="s">
        <v>302</v>
      </c>
      <c r="F1230" s="62">
        <v>1</v>
      </c>
      <c r="G1230" s="62">
        <v>1</v>
      </c>
      <c r="H1230" s="62">
        <v>1</v>
      </c>
      <c r="I1230" s="68"/>
      <c r="J1230" s="69" t="s">
        <v>1383</v>
      </c>
      <c r="K1230" s="76"/>
      <c r="L1230" s="69" t="s">
        <v>1384</v>
      </c>
      <c r="M1230" s="72"/>
      <c r="N1230" s="57">
        <f t="shared" si="331"/>
        <v>2011</v>
      </c>
      <c r="O1230" s="72">
        <v>40787</v>
      </c>
      <c r="P1230" s="73" t="s">
        <v>75</v>
      </c>
      <c r="Q1230" s="73" t="s">
        <v>75</v>
      </c>
      <c r="R1230" s="73" t="s">
        <v>75</v>
      </c>
      <c r="S1230" s="73" t="s">
        <v>75</v>
      </c>
      <c r="T1230" s="73" t="s">
        <v>75</v>
      </c>
      <c r="U1230" s="73" t="s">
        <v>75</v>
      </c>
      <c r="V1230" s="62">
        <v>1</v>
      </c>
      <c r="W1230" s="19">
        <f t="shared" si="332"/>
        <v>0</v>
      </c>
      <c r="X1230" s="19">
        <f t="shared" si="333"/>
        <v>0</v>
      </c>
      <c r="Y1230" s="19">
        <f t="shared" si="334"/>
        <v>0</v>
      </c>
      <c r="Z1230" s="62">
        <v>-1</v>
      </c>
      <c r="AA1230" s="62">
        <v>-2</v>
      </c>
      <c r="AB1230" s="68"/>
      <c r="AC1230" s="68"/>
      <c r="AD1230" s="68"/>
      <c r="AE1230" s="68"/>
      <c r="AF1230" s="68"/>
      <c r="AG1230" s="62">
        <v>1</v>
      </c>
      <c r="AH1230" s="62">
        <v>1</v>
      </c>
      <c r="AI1230" s="62">
        <v>0</v>
      </c>
      <c r="AJ1230" s="61" t="s">
        <v>134</v>
      </c>
      <c r="AK1230" s="61" t="s">
        <v>77</v>
      </c>
      <c r="AL1230" s="69" t="s">
        <v>1385</v>
      </c>
      <c r="AM1230" s="62">
        <v>4</v>
      </c>
      <c r="AN1230" s="62">
        <v>-1</v>
      </c>
      <c r="AO1230" s="62">
        <v>-2</v>
      </c>
      <c r="AP1230" s="62">
        <v>-2</v>
      </c>
      <c r="AQ1230" s="62">
        <v>1</v>
      </c>
      <c r="AR1230" s="62">
        <v>-2</v>
      </c>
      <c r="AS1230" s="62">
        <v>-2</v>
      </c>
      <c r="AT1230" s="62">
        <v>0</v>
      </c>
      <c r="AU1230" s="78">
        <v>0</v>
      </c>
      <c r="AV1230" s="62">
        <v>0</v>
      </c>
      <c r="AW1230" s="62">
        <v>0</v>
      </c>
      <c r="AX1230" s="62">
        <v>0</v>
      </c>
      <c r="AY1230" s="62">
        <v>0</v>
      </c>
      <c r="AZ1230" s="62">
        <v>1</v>
      </c>
      <c r="BA1230" s="62">
        <v>-1</v>
      </c>
      <c r="BB1230" s="62">
        <v>-1</v>
      </c>
      <c r="BC1230" s="62">
        <v>-1</v>
      </c>
      <c r="BD1230" s="68"/>
      <c r="BE1230" s="68"/>
      <c r="BF1230" s="68"/>
      <c r="BG1230" s="68"/>
      <c r="BH1230" s="68"/>
      <c r="BI1230" s="68"/>
      <c r="BJ1230" s="68"/>
      <c r="BK1230" s="68"/>
      <c r="BL1230" s="68"/>
      <c r="BM1230" s="68"/>
      <c r="BN1230" s="68"/>
      <c r="BO1230" s="62">
        <v>1</v>
      </c>
    </row>
    <row r="1231" spans="1:67" ht="176" hidden="1" x14ac:dyDescent="0.2">
      <c r="A1231" s="74" t="s">
        <v>1381</v>
      </c>
      <c r="B1231" s="67"/>
      <c r="C1231" s="495" t="s">
        <v>1487</v>
      </c>
      <c r="D1231" s="66" t="s">
        <v>153</v>
      </c>
      <c r="E1231" s="61" t="s">
        <v>302</v>
      </c>
      <c r="F1231" s="62">
        <v>1</v>
      </c>
      <c r="G1231" s="62">
        <v>1</v>
      </c>
      <c r="H1231" s="62">
        <v>1</v>
      </c>
      <c r="I1231" s="68"/>
      <c r="J1231" s="69" t="s">
        <v>1383</v>
      </c>
      <c r="K1231" s="76"/>
      <c r="L1231" s="69" t="s">
        <v>1384</v>
      </c>
      <c r="M1231" s="72"/>
      <c r="N1231" s="57">
        <f t="shared" si="331"/>
        <v>2011</v>
      </c>
      <c r="O1231" s="72">
        <v>40787</v>
      </c>
      <c r="P1231" s="393">
        <v>274</v>
      </c>
      <c r="Q1231" s="73" t="s">
        <v>75</v>
      </c>
      <c r="R1231" s="73" t="s">
        <v>75</v>
      </c>
      <c r="S1231" s="73" t="s">
        <v>75</v>
      </c>
      <c r="T1231" s="73" t="s">
        <v>75</v>
      </c>
      <c r="U1231" s="73" t="s">
        <v>75</v>
      </c>
      <c r="V1231" s="62">
        <v>1</v>
      </c>
      <c r="W1231" s="19">
        <f t="shared" si="332"/>
        <v>0</v>
      </c>
      <c r="X1231" s="19">
        <f t="shared" si="333"/>
        <v>0</v>
      </c>
      <c r="Y1231" s="19">
        <f t="shared" si="334"/>
        <v>0</v>
      </c>
      <c r="Z1231" s="62">
        <v>-1</v>
      </c>
      <c r="AA1231" s="62">
        <v>-2</v>
      </c>
      <c r="AB1231" s="68"/>
      <c r="AC1231" s="68"/>
      <c r="AD1231" s="68"/>
      <c r="AE1231" s="68"/>
      <c r="AF1231" s="68"/>
      <c r="AG1231" s="62">
        <v>1</v>
      </c>
      <c r="AH1231" s="62">
        <v>1</v>
      </c>
      <c r="AI1231" s="62">
        <v>0</v>
      </c>
      <c r="AJ1231" s="61" t="s">
        <v>134</v>
      </c>
      <c r="AK1231" s="61" t="s">
        <v>77</v>
      </c>
      <c r="AL1231" s="69" t="s">
        <v>1385</v>
      </c>
      <c r="AM1231" s="62">
        <v>4</v>
      </c>
      <c r="AN1231" s="62">
        <v>-1</v>
      </c>
      <c r="AO1231" s="62">
        <v>-2</v>
      </c>
      <c r="AP1231" s="62">
        <v>-2</v>
      </c>
      <c r="AQ1231" s="62">
        <v>1</v>
      </c>
      <c r="AR1231" s="62">
        <v>-2</v>
      </c>
      <c r="AS1231" s="62">
        <v>-2</v>
      </c>
      <c r="AT1231" s="62">
        <v>0</v>
      </c>
      <c r="AU1231" s="78">
        <v>0</v>
      </c>
      <c r="AV1231" s="62">
        <v>0</v>
      </c>
      <c r="AW1231" s="62">
        <v>0</v>
      </c>
      <c r="AX1231" s="62">
        <v>0</v>
      </c>
      <c r="AY1231" s="62">
        <v>0</v>
      </c>
      <c r="AZ1231" s="62">
        <v>1</v>
      </c>
      <c r="BA1231" s="62">
        <v>-1</v>
      </c>
      <c r="BB1231" s="62">
        <v>-1</v>
      </c>
      <c r="BC1231" s="62">
        <v>-1</v>
      </c>
      <c r="BD1231" s="68"/>
      <c r="BE1231" s="68"/>
      <c r="BF1231" s="68"/>
      <c r="BG1231" s="68"/>
      <c r="BH1231" s="68"/>
      <c r="BI1231" s="68"/>
      <c r="BJ1231" s="68"/>
      <c r="BK1231" s="68"/>
      <c r="BL1231" s="68"/>
      <c r="BM1231" s="68"/>
      <c r="BN1231" s="68"/>
      <c r="BO1231" s="62">
        <v>1</v>
      </c>
    </row>
    <row r="1232" spans="1:67" ht="176" hidden="1" x14ac:dyDescent="0.2">
      <c r="A1232" s="74" t="s">
        <v>1381</v>
      </c>
      <c r="B1232" s="67"/>
      <c r="C1232" s="495" t="s">
        <v>1488</v>
      </c>
      <c r="D1232" s="66" t="s">
        <v>153</v>
      </c>
      <c r="E1232" s="61" t="s">
        <v>302</v>
      </c>
      <c r="F1232" s="62">
        <v>1</v>
      </c>
      <c r="G1232" s="62">
        <v>1</v>
      </c>
      <c r="H1232" s="62">
        <v>1</v>
      </c>
      <c r="I1232" s="68"/>
      <c r="J1232" s="69" t="s">
        <v>1383</v>
      </c>
      <c r="K1232" s="76"/>
      <c r="L1232" s="69" t="s">
        <v>1384</v>
      </c>
      <c r="M1232" s="72"/>
      <c r="N1232" s="57">
        <f t="shared" si="331"/>
        <v>2011</v>
      </c>
      <c r="O1232" s="72">
        <v>40787</v>
      </c>
      <c r="P1232" s="393" t="s">
        <v>3315</v>
      </c>
      <c r="Q1232" s="73" t="s">
        <v>75</v>
      </c>
      <c r="R1232" s="73" t="s">
        <v>75</v>
      </c>
      <c r="S1232" s="73" t="s">
        <v>75</v>
      </c>
      <c r="T1232" s="73" t="s">
        <v>75</v>
      </c>
      <c r="U1232" s="73" t="s">
        <v>75</v>
      </c>
      <c r="V1232" s="62">
        <v>1</v>
      </c>
      <c r="W1232" s="19">
        <f t="shared" si="332"/>
        <v>0</v>
      </c>
      <c r="X1232" s="19">
        <f t="shared" si="333"/>
        <v>0</v>
      </c>
      <c r="Y1232" s="19">
        <f t="shared" si="334"/>
        <v>0</v>
      </c>
      <c r="Z1232" s="62">
        <v>-1</v>
      </c>
      <c r="AA1232" s="62">
        <v>-2</v>
      </c>
      <c r="AB1232" s="68"/>
      <c r="AC1232" s="68"/>
      <c r="AD1232" s="68"/>
      <c r="AE1232" s="68"/>
      <c r="AF1232" s="68"/>
      <c r="AG1232" s="62">
        <v>1</v>
      </c>
      <c r="AH1232" s="62">
        <v>1</v>
      </c>
      <c r="AI1232" s="62">
        <v>0</v>
      </c>
      <c r="AJ1232" s="61" t="s">
        <v>134</v>
      </c>
      <c r="AK1232" s="61" t="s">
        <v>77</v>
      </c>
      <c r="AL1232" s="69" t="s">
        <v>1385</v>
      </c>
      <c r="AM1232" s="62">
        <v>4</v>
      </c>
      <c r="AN1232" s="62">
        <v>-1</v>
      </c>
      <c r="AO1232" s="62">
        <v>-2</v>
      </c>
      <c r="AP1232" s="62">
        <v>-2</v>
      </c>
      <c r="AQ1232" s="62">
        <v>1</v>
      </c>
      <c r="AR1232" s="62">
        <v>-2</v>
      </c>
      <c r="AS1232" s="62">
        <v>-2</v>
      </c>
      <c r="AT1232" s="62">
        <v>0</v>
      </c>
      <c r="AU1232" s="78">
        <v>0</v>
      </c>
      <c r="AV1232" s="62">
        <v>0</v>
      </c>
      <c r="AW1232" s="62">
        <v>0</v>
      </c>
      <c r="AX1232" s="62">
        <v>0</v>
      </c>
      <c r="AY1232" s="62">
        <v>0</v>
      </c>
      <c r="AZ1232" s="62">
        <v>1</v>
      </c>
      <c r="BA1232" s="62">
        <v>-1</v>
      </c>
      <c r="BB1232" s="62">
        <v>-1</v>
      </c>
      <c r="BC1232" s="62">
        <v>-1</v>
      </c>
      <c r="BD1232" s="68"/>
      <c r="BE1232" s="68"/>
      <c r="BF1232" s="68"/>
      <c r="BG1232" s="68"/>
      <c r="BH1232" s="68"/>
      <c r="BI1232" s="68"/>
      <c r="BJ1232" s="68"/>
      <c r="BK1232" s="68"/>
      <c r="BL1232" s="68"/>
      <c r="BM1232" s="68"/>
      <c r="BN1232" s="68"/>
      <c r="BO1232" s="62">
        <v>1</v>
      </c>
    </row>
    <row r="1233" spans="1:67" ht="176" hidden="1" x14ac:dyDescent="0.2">
      <c r="A1233" s="74" t="s">
        <v>1381</v>
      </c>
      <c r="B1233" s="67"/>
      <c r="C1233" s="495" t="s">
        <v>1489</v>
      </c>
      <c r="D1233" s="66" t="s">
        <v>153</v>
      </c>
      <c r="E1233" s="61" t="s">
        <v>302</v>
      </c>
      <c r="F1233" s="62">
        <v>1</v>
      </c>
      <c r="G1233" s="62">
        <v>1</v>
      </c>
      <c r="H1233" s="62">
        <v>1</v>
      </c>
      <c r="I1233" s="68"/>
      <c r="J1233" s="69" t="s">
        <v>1383</v>
      </c>
      <c r="K1233" s="76"/>
      <c r="L1233" s="69" t="s">
        <v>1384</v>
      </c>
      <c r="M1233" s="72"/>
      <c r="N1233" s="57">
        <f t="shared" si="331"/>
        <v>2011</v>
      </c>
      <c r="O1233" s="72">
        <v>40787</v>
      </c>
      <c r="P1233" s="73" t="s">
        <v>75</v>
      </c>
      <c r="Q1233" s="73" t="s">
        <v>75</v>
      </c>
      <c r="R1233" s="73" t="s">
        <v>75</v>
      </c>
      <c r="S1233" s="73" t="s">
        <v>75</v>
      </c>
      <c r="T1233" s="73" t="s">
        <v>75</v>
      </c>
      <c r="U1233" s="73" t="s">
        <v>75</v>
      </c>
      <c r="V1233" s="62">
        <v>1</v>
      </c>
      <c r="W1233" s="19">
        <f t="shared" si="332"/>
        <v>0</v>
      </c>
      <c r="X1233" s="19">
        <f t="shared" si="333"/>
        <v>0</v>
      </c>
      <c r="Y1233" s="19">
        <f t="shared" si="334"/>
        <v>0</v>
      </c>
      <c r="Z1233" s="62">
        <v>-1</v>
      </c>
      <c r="AA1233" s="62">
        <v>-2</v>
      </c>
      <c r="AB1233" s="68"/>
      <c r="AC1233" s="68"/>
      <c r="AD1233" s="68"/>
      <c r="AE1233" s="68"/>
      <c r="AF1233" s="68"/>
      <c r="AG1233" s="62">
        <v>1</v>
      </c>
      <c r="AH1233" s="62">
        <v>1</v>
      </c>
      <c r="AI1233" s="62">
        <v>0</v>
      </c>
      <c r="AJ1233" s="61" t="s">
        <v>134</v>
      </c>
      <c r="AK1233" s="61" t="s">
        <v>77</v>
      </c>
      <c r="AL1233" s="69" t="s">
        <v>1385</v>
      </c>
      <c r="AM1233" s="62">
        <v>4</v>
      </c>
      <c r="AN1233" s="62">
        <v>-1</v>
      </c>
      <c r="AO1233" s="62">
        <v>-2</v>
      </c>
      <c r="AP1233" s="62">
        <v>-2</v>
      </c>
      <c r="AQ1233" s="62">
        <v>1</v>
      </c>
      <c r="AR1233" s="62">
        <v>-2</v>
      </c>
      <c r="AS1233" s="62">
        <v>-2</v>
      </c>
      <c r="AT1233" s="62">
        <v>0</v>
      </c>
      <c r="AU1233" s="78">
        <v>0</v>
      </c>
      <c r="AV1233" s="62">
        <v>0</v>
      </c>
      <c r="AW1233" s="62">
        <v>0</v>
      </c>
      <c r="AX1233" s="62">
        <v>0</v>
      </c>
      <c r="AY1233" s="62">
        <v>0</v>
      </c>
      <c r="AZ1233" s="62">
        <v>1</v>
      </c>
      <c r="BA1233" s="62">
        <v>-1</v>
      </c>
      <c r="BB1233" s="62">
        <v>-1</v>
      </c>
      <c r="BC1233" s="62">
        <v>-1</v>
      </c>
      <c r="BD1233" s="68"/>
      <c r="BE1233" s="68"/>
      <c r="BF1233" s="68"/>
      <c r="BG1233" s="68"/>
      <c r="BH1233" s="68"/>
      <c r="BI1233" s="68"/>
      <c r="BJ1233" s="68"/>
      <c r="BK1233" s="68"/>
      <c r="BL1233" s="68"/>
      <c r="BM1233" s="68"/>
      <c r="BN1233" s="68"/>
      <c r="BO1233" s="62">
        <v>1</v>
      </c>
    </row>
    <row r="1234" spans="1:67" ht="176" hidden="1" x14ac:dyDescent="0.2">
      <c r="A1234" s="74" t="s">
        <v>1381</v>
      </c>
      <c r="B1234" s="67"/>
      <c r="C1234" s="495" t="s">
        <v>1490</v>
      </c>
      <c r="D1234" s="66" t="s">
        <v>153</v>
      </c>
      <c r="E1234" s="61" t="s">
        <v>302</v>
      </c>
      <c r="F1234" s="62">
        <v>1</v>
      </c>
      <c r="G1234" s="62">
        <v>1</v>
      </c>
      <c r="H1234" s="62">
        <v>1</v>
      </c>
      <c r="I1234" s="68"/>
      <c r="J1234" s="69" t="s">
        <v>1383</v>
      </c>
      <c r="K1234" s="76"/>
      <c r="L1234" s="69" t="s">
        <v>1384</v>
      </c>
      <c r="M1234" s="72"/>
      <c r="N1234" s="57">
        <f t="shared" si="331"/>
        <v>2011</v>
      </c>
      <c r="O1234" s="72">
        <v>40787</v>
      </c>
      <c r="P1234" s="73" t="s">
        <v>75</v>
      </c>
      <c r="Q1234" s="73" t="s">
        <v>75</v>
      </c>
      <c r="R1234" s="73" t="s">
        <v>75</v>
      </c>
      <c r="S1234" s="73" t="s">
        <v>75</v>
      </c>
      <c r="T1234" s="73" t="s">
        <v>75</v>
      </c>
      <c r="U1234" s="73" t="s">
        <v>75</v>
      </c>
      <c r="V1234" s="62">
        <v>1</v>
      </c>
      <c r="W1234" s="19">
        <f t="shared" si="332"/>
        <v>0</v>
      </c>
      <c r="X1234" s="19">
        <f t="shared" si="333"/>
        <v>0</v>
      </c>
      <c r="Y1234" s="19">
        <f t="shared" si="334"/>
        <v>0</v>
      </c>
      <c r="Z1234" s="62">
        <v>-1</v>
      </c>
      <c r="AA1234" s="62">
        <v>-2</v>
      </c>
      <c r="AB1234" s="68"/>
      <c r="AC1234" s="68"/>
      <c r="AD1234" s="68"/>
      <c r="AE1234" s="68"/>
      <c r="AF1234" s="68"/>
      <c r="AG1234" s="62">
        <v>1</v>
      </c>
      <c r="AH1234" s="62">
        <v>1</v>
      </c>
      <c r="AI1234" s="62">
        <v>0</v>
      </c>
      <c r="AJ1234" s="61" t="s">
        <v>134</v>
      </c>
      <c r="AK1234" s="61" t="s">
        <v>77</v>
      </c>
      <c r="AL1234" s="69" t="s">
        <v>1385</v>
      </c>
      <c r="AM1234" s="62">
        <v>4</v>
      </c>
      <c r="AN1234" s="62">
        <v>-1</v>
      </c>
      <c r="AO1234" s="62">
        <v>-2</v>
      </c>
      <c r="AP1234" s="62">
        <v>-2</v>
      </c>
      <c r="AQ1234" s="62">
        <v>1</v>
      </c>
      <c r="AR1234" s="62">
        <v>-2</v>
      </c>
      <c r="AS1234" s="62">
        <v>-2</v>
      </c>
      <c r="AT1234" s="62">
        <v>0</v>
      </c>
      <c r="AU1234" s="78">
        <v>0</v>
      </c>
      <c r="AV1234" s="62">
        <v>0</v>
      </c>
      <c r="AW1234" s="62">
        <v>0</v>
      </c>
      <c r="AX1234" s="62">
        <v>0</v>
      </c>
      <c r="AY1234" s="62">
        <v>0</v>
      </c>
      <c r="AZ1234" s="62">
        <v>1</v>
      </c>
      <c r="BA1234" s="62">
        <v>-1</v>
      </c>
      <c r="BB1234" s="62">
        <v>-1</v>
      </c>
      <c r="BC1234" s="62">
        <v>-1</v>
      </c>
      <c r="BD1234" s="68"/>
      <c r="BE1234" s="68"/>
      <c r="BF1234" s="68"/>
      <c r="BG1234" s="68"/>
      <c r="BH1234" s="68"/>
      <c r="BI1234" s="68"/>
      <c r="BJ1234" s="68"/>
      <c r="BK1234" s="68"/>
      <c r="BL1234" s="68"/>
      <c r="BM1234" s="68"/>
      <c r="BN1234" s="68"/>
      <c r="BO1234" s="62">
        <v>1</v>
      </c>
    </row>
    <row r="1235" spans="1:67" ht="176" hidden="1" x14ac:dyDescent="0.2">
      <c r="A1235" s="74" t="s">
        <v>1381</v>
      </c>
      <c r="B1235" s="67"/>
      <c r="C1235" s="495" t="s">
        <v>1491</v>
      </c>
      <c r="D1235" s="66" t="s">
        <v>153</v>
      </c>
      <c r="E1235" s="61" t="s">
        <v>302</v>
      </c>
      <c r="F1235" s="62">
        <v>1</v>
      </c>
      <c r="G1235" s="62">
        <v>1</v>
      </c>
      <c r="H1235" s="62">
        <v>1</v>
      </c>
      <c r="I1235" s="68"/>
      <c r="J1235" s="69" t="s">
        <v>1383</v>
      </c>
      <c r="K1235" s="76"/>
      <c r="L1235" s="69" t="s">
        <v>1384</v>
      </c>
      <c r="M1235" s="72"/>
      <c r="N1235" s="57">
        <f t="shared" si="331"/>
        <v>2011</v>
      </c>
      <c r="O1235" s="72">
        <v>40787</v>
      </c>
      <c r="P1235" s="73" t="s">
        <v>75</v>
      </c>
      <c r="Q1235" s="73" t="s">
        <v>75</v>
      </c>
      <c r="R1235" s="73" t="s">
        <v>75</v>
      </c>
      <c r="S1235" s="73" t="s">
        <v>75</v>
      </c>
      <c r="T1235" s="73" t="s">
        <v>75</v>
      </c>
      <c r="U1235" s="73" t="s">
        <v>75</v>
      </c>
      <c r="V1235" s="62">
        <v>1</v>
      </c>
      <c r="W1235" s="19">
        <f t="shared" si="332"/>
        <v>0</v>
      </c>
      <c r="X1235" s="19">
        <f t="shared" si="333"/>
        <v>0</v>
      </c>
      <c r="Y1235" s="19">
        <f t="shared" si="334"/>
        <v>0</v>
      </c>
      <c r="Z1235" s="62">
        <v>-1</v>
      </c>
      <c r="AA1235" s="62">
        <v>-2</v>
      </c>
      <c r="AB1235" s="68"/>
      <c r="AC1235" s="68"/>
      <c r="AD1235" s="68"/>
      <c r="AE1235" s="68"/>
      <c r="AF1235" s="68"/>
      <c r="AG1235" s="62">
        <v>1</v>
      </c>
      <c r="AH1235" s="62">
        <v>1</v>
      </c>
      <c r="AI1235" s="62">
        <v>0</v>
      </c>
      <c r="AJ1235" s="61" t="s">
        <v>134</v>
      </c>
      <c r="AK1235" s="61" t="s">
        <v>77</v>
      </c>
      <c r="AL1235" s="69" t="s">
        <v>1385</v>
      </c>
      <c r="AM1235" s="62">
        <v>4</v>
      </c>
      <c r="AN1235" s="62">
        <v>-1</v>
      </c>
      <c r="AO1235" s="62">
        <v>-2</v>
      </c>
      <c r="AP1235" s="62">
        <v>-2</v>
      </c>
      <c r="AQ1235" s="62">
        <v>1</v>
      </c>
      <c r="AR1235" s="62">
        <v>-2</v>
      </c>
      <c r="AS1235" s="62">
        <v>-2</v>
      </c>
      <c r="AT1235" s="62">
        <v>0</v>
      </c>
      <c r="AU1235" s="78">
        <v>0</v>
      </c>
      <c r="AV1235" s="62">
        <v>0</v>
      </c>
      <c r="AW1235" s="62">
        <v>0</v>
      </c>
      <c r="AX1235" s="62">
        <v>0</v>
      </c>
      <c r="AY1235" s="62">
        <v>0</v>
      </c>
      <c r="AZ1235" s="62">
        <v>1</v>
      </c>
      <c r="BA1235" s="62">
        <v>-1</v>
      </c>
      <c r="BB1235" s="62">
        <v>-1</v>
      </c>
      <c r="BC1235" s="62">
        <v>-1</v>
      </c>
      <c r="BD1235" s="68"/>
      <c r="BE1235" s="68"/>
      <c r="BF1235" s="68"/>
      <c r="BG1235" s="68"/>
      <c r="BH1235" s="68"/>
      <c r="BI1235" s="68"/>
      <c r="BJ1235" s="68"/>
      <c r="BK1235" s="68"/>
      <c r="BL1235" s="68"/>
      <c r="BM1235" s="68"/>
      <c r="BN1235" s="68"/>
      <c r="BO1235" s="62">
        <v>1</v>
      </c>
    </row>
    <row r="1236" spans="1:67" ht="176" hidden="1" x14ac:dyDescent="0.2">
      <c r="A1236" s="74" t="s">
        <v>1381</v>
      </c>
      <c r="B1236" s="67"/>
      <c r="C1236" s="495" t="s">
        <v>1492</v>
      </c>
      <c r="D1236" s="66" t="s">
        <v>153</v>
      </c>
      <c r="E1236" s="61" t="s">
        <v>302</v>
      </c>
      <c r="F1236" s="62">
        <v>1</v>
      </c>
      <c r="G1236" s="62">
        <v>1</v>
      </c>
      <c r="H1236" s="62">
        <v>1</v>
      </c>
      <c r="I1236" s="68"/>
      <c r="J1236" s="69" t="s">
        <v>1383</v>
      </c>
      <c r="K1236" s="76"/>
      <c r="L1236" s="69" t="s">
        <v>1384</v>
      </c>
      <c r="M1236" s="72"/>
      <c r="N1236" s="57">
        <f t="shared" si="331"/>
        <v>2011</v>
      </c>
      <c r="O1236" s="72">
        <v>40787</v>
      </c>
      <c r="P1236" s="73" t="s">
        <v>75</v>
      </c>
      <c r="Q1236" s="73" t="s">
        <v>75</v>
      </c>
      <c r="R1236" s="73" t="s">
        <v>75</v>
      </c>
      <c r="S1236" s="73" t="s">
        <v>75</v>
      </c>
      <c r="T1236" s="73" t="s">
        <v>75</v>
      </c>
      <c r="U1236" s="73" t="s">
        <v>75</v>
      </c>
      <c r="V1236" s="62">
        <v>1</v>
      </c>
      <c r="W1236" s="19">
        <f t="shared" si="332"/>
        <v>0</v>
      </c>
      <c r="X1236" s="19">
        <f t="shared" si="333"/>
        <v>0</v>
      </c>
      <c r="Y1236" s="19">
        <f t="shared" si="334"/>
        <v>0</v>
      </c>
      <c r="Z1236" s="62">
        <v>-1</v>
      </c>
      <c r="AA1236" s="62">
        <v>-2</v>
      </c>
      <c r="AB1236" s="68"/>
      <c r="AC1236" s="68"/>
      <c r="AD1236" s="68"/>
      <c r="AE1236" s="68"/>
      <c r="AF1236" s="68"/>
      <c r="AG1236" s="62">
        <v>1</v>
      </c>
      <c r="AH1236" s="62">
        <v>1</v>
      </c>
      <c r="AI1236" s="62">
        <v>0</v>
      </c>
      <c r="AJ1236" s="61" t="s">
        <v>134</v>
      </c>
      <c r="AK1236" s="61" t="s">
        <v>77</v>
      </c>
      <c r="AL1236" s="69" t="s">
        <v>1385</v>
      </c>
      <c r="AM1236" s="62">
        <v>4</v>
      </c>
      <c r="AN1236" s="62">
        <v>-1</v>
      </c>
      <c r="AO1236" s="62">
        <v>-2</v>
      </c>
      <c r="AP1236" s="62">
        <v>-2</v>
      </c>
      <c r="AQ1236" s="62">
        <v>1</v>
      </c>
      <c r="AR1236" s="62">
        <v>-2</v>
      </c>
      <c r="AS1236" s="62">
        <v>-2</v>
      </c>
      <c r="AT1236" s="62">
        <v>0</v>
      </c>
      <c r="AU1236" s="78">
        <v>0</v>
      </c>
      <c r="AV1236" s="62">
        <v>0</v>
      </c>
      <c r="AW1236" s="62">
        <v>0</v>
      </c>
      <c r="AX1236" s="62">
        <v>0</v>
      </c>
      <c r="AY1236" s="62">
        <v>0</v>
      </c>
      <c r="AZ1236" s="62">
        <v>1</v>
      </c>
      <c r="BA1236" s="62">
        <v>-1</v>
      </c>
      <c r="BB1236" s="62">
        <v>-1</v>
      </c>
      <c r="BC1236" s="62">
        <v>-1</v>
      </c>
      <c r="BD1236" s="68"/>
      <c r="BE1236" s="68"/>
      <c r="BF1236" s="68"/>
      <c r="BG1236" s="68"/>
      <c r="BH1236" s="68"/>
      <c r="BI1236" s="68"/>
      <c r="BJ1236" s="68"/>
      <c r="BK1236" s="68"/>
      <c r="BL1236" s="68"/>
      <c r="BM1236" s="68"/>
      <c r="BN1236" s="68"/>
      <c r="BO1236" s="62">
        <v>1</v>
      </c>
    </row>
    <row r="1237" spans="1:67" ht="176" hidden="1" x14ac:dyDescent="0.2">
      <c r="A1237" s="74" t="s">
        <v>1381</v>
      </c>
      <c r="B1237" s="67"/>
      <c r="C1237" s="495" t="s">
        <v>1493</v>
      </c>
      <c r="D1237" s="66" t="s">
        <v>153</v>
      </c>
      <c r="E1237" s="61" t="s">
        <v>302</v>
      </c>
      <c r="F1237" s="62">
        <v>1</v>
      </c>
      <c r="G1237" s="62">
        <v>1</v>
      </c>
      <c r="H1237" s="62">
        <v>1</v>
      </c>
      <c r="I1237" s="68"/>
      <c r="J1237" s="69" t="s">
        <v>1383</v>
      </c>
      <c r="K1237" s="76"/>
      <c r="L1237" s="69" t="s">
        <v>1384</v>
      </c>
      <c r="M1237" s="72"/>
      <c r="N1237" s="57">
        <f t="shared" si="331"/>
        <v>2011</v>
      </c>
      <c r="O1237" s="72">
        <v>40787</v>
      </c>
      <c r="P1237" s="73" t="s">
        <v>75</v>
      </c>
      <c r="Q1237" s="73" t="s">
        <v>75</v>
      </c>
      <c r="R1237" s="73" t="s">
        <v>75</v>
      </c>
      <c r="S1237" s="73" t="s">
        <v>75</v>
      </c>
      <c r="T1237" s="73" t="s">
        <v>75</v>
      </c>
      <c r="U1237" s="73" t="s">
        <v>75</v>
      </c>
      <c r="V1237" s="62">
        <v>1</v>
      </c>
      <c r="W1237" s="19">
        <f t="shared" si="332"/>
        <v>0</v>
      </c>
      <c r="X1237" s="19">
        <f t="shared" si="333"/>
        <v>0</v>
      </c>
      <c r="Y1237" s="19">
        <f t="shared" si="334"/>
        <v>0</v>
      </c>
      <c r="Z1237" s="62">
        <v>-1</v>
      </c>
      <c r="AA1237" s="62">
        <v>-2</v>
      </c>
      <c r="AB1237" s="68"/>
      <c r="AC1237" s="68"/>
      <c r="AD1237" s="68"/>
      <c r="AE1237" s="68"/>
      <c r="AF1237" s="68"/>
      <c r="AG1237" s="62">
        <v>1</v>
      </c>
      <c r="AH1237" s="62">
        <v>1</v>
      </c>
      <c r="AI1237" s="62">
        <v>0</v>
      </c>
      <c r="AJ1237" s="61" t="s">
        <v>134</v>
      </c>
      <c r="AK1237" s="61" t="s">
        <v>77</v>
      </c>
      <c r="AL1237" s="69" t="s">
        <v>1385</v>
      </c>
      <c r="AM1237" s="62">
        <v>4</v>
      </c>
      <c r="AN1237" s="62">
        <v>-1</v>
      </c>
      <c r="AO1237" s="62">
        <v>-2</v>
      </c>
      <c r="AP1237" s="62">
        <v>-2</v>
      </c>
      <c r="AQ1237" s="62">
        <v>1</v>
      </c>
      <c r="AR1237" s="62">
        <v>-2</v>
      </c>
      <c r="AS1237" s="62">
        <v>-2</v>
      </c>
      <c r="AT1237" s="62">
        <v>0</v>
      </c>
      <c r="AU1237" s="78">
        <v>0</v>
      </c>
      <c r="AV1237" s="62">
        <v>0</v>
      </c>
      <c r="AW1237" s="62">
        <v>0</v>
      </c>
      <c r="AX1237" s="62">
        <v>0</v>
      </c>
      <c r="AY1237" s="62">
        <v>0</v>
      </c>
      <c r="AZ1237" s="62">
        <v>1</v>
      </c>
      <c r="BA1237" s="62">
        <v>-1</v>
      </c>
      <c r="BB1237" s="62">
        <v>-1</v>
      </c>
      <c r="BC1237" s="62">
        <v>-1</v>
      </c>
      <c r="BD1237" s="68"/>
      <c r="BE1237" s="68"/>
      <c r="BF1237" s="68"/>
      <c r="BG1237" s="68"/>
      <c r="BH1237" s="68"/>
      <c r="BI1237" s="68"/>
      <c r="BJ1237" s="68"/>
      <c r="BK1237" s="68"/>
      <c r="BL1237" s="68"/>
      <c r="BM1237" s="68"/>
      <c r="BN1237" s="68"/>
      <c r="BO1237" s="62">
        <v>1</v>
      </c>
    </row>
    <row r="1238" spans="1:67" ht="176" hidden="1" x14ac:dyDescent="0.2">
      <c r="A1238" s="74" t="s">
        <v>1381</v>
      </c>
      <c r="B1238" s="67"/>
      <c r="C1238" s="495" t="s">
        <v>1395</v>
      </c>
      <c r="D1238" s="66" t="s">
        <v>153</v>
      </c>
      <c r="E1238" s="61" t="s">
        <v>302</v>
      </c>
      <c r="F1238" s="62">
        <v>1</v>
      </c>
      <c r="G1238" s="62">
        <v>1</v>
      </c>
      <c r="H1238" s="62">
        <v>1</v>
      </c>
      <c r="I1238" s="68"/>
      <c r="J1238" s="69" t="s">
        <v>1383</v>
      </c>
      <c r="K1238" s="76"/>
      <c r="L1238" s="69" t="s">
        <v>1384</v>
      </c>
      <c r="M1238" s="72"/>
      <c r="N1238" s="57">
        <f t="shared" si="331"/>
        <v>2011</v>
      </c>
      <c r="O1238" s="72">
        <v>40787</v>
      </c>
      <c r="P1238" s="73" t="s">
        <v>75</v>
      </c>
      <c r="Q1238" s="73" t="s">
        <v>75</v>
      </c>
      <c r="R1238" s="73" t="s">
        <v>75</v>
      </c>
      <c r="S1238" s="73" t="s">
        <v>75</v>
      </c>
      <c r="T1238" s="73" t="s">
        <v>75</v>
      </c>
      <c r="U1238" s="73" t="s">
        <v>75</v>
      </c>
      <c r="V1238" s="62">
        <v>1</v>
      </c>
      <c r="W1238" s="19">
        <f t="shared" si="332"/>
        <v>0</v>
      </c>
      <c r="X1238" s="19">
        <f t="shared" si="333"/>
        <v>0</v>
      </c>
      <c r="Y1238" s="19">
        <f t="shared" si="334"/>
        <v>0</v>
      </c>
      <c r="Z1238" s="62">
        <v>-1</v>
      </c>
      <c r="AA1238" s="62">
        <v>-2</v>
      </c>
      <c r="AB1238" s="68"/>
      <c r="AC1238" s="68"/>
      <c r="AD1238" s="68"/>
      <c r="AE1238" s="68"/>
      <c r="AF1238" s="68"/>
      <c r="AG1238" s="62">
        <v>1</v>
      </c>
      <c r="AH1238" s="62">
        <v>1</v>
      </c>
      <c r="AI1238" s="62">
        <v>0</v>
      </c>
      <c r="AJ1238" s="61" t="s">
        <v>134</v>
      </c>
      <c r="AK1238" s="61" t="s">
        <v>77</v>
      </c>
      <c r="AL1238" s="69" t="s">
        <v>1385</v>
      </c>
      <c r="AM1238" s="62">
        <v>4</v>
      </c>
      <c r="AN1238" s="62">
        <v>-1</v>
      </c>
      <c r="AO1238" s="62">
        <v>-2</v>
      </c>
      <c r="AP1238" s="62">
        <v>-2</v>
      </c>
      <c r="AQ1238" s="62">
        <v>1</v>
      </c>
      <c r="AR1238" s="62">
        <v>-2</v>
      </c>
      <c r="AS1238" s="62">
        <v>-2</v>
      </c>
      <c r="AT1238" s="62">
        <v>0</v>
      </c>
      <c r="AU1238" s="78">
        <v>0</v>
      </c>
      <c r="AV1238" s="62">
        <v>0</v>
      </c>
      <c r="AW1238" s="62">
        <v>0</v>
      </c>
      <c r="AX1238" s="62">
        <v>0</v>
      </c>
      <c r="AY1238" s="62">
        <v>0</v>
      </c>
      <c r="AZ1238" s="62">
        <v>1</v>
      </c>
      <c r="BA1238" s="62">
        <v>-1</v>
      </c>
      <c r="BB1238" s="62">
        <v>-1</v>
      </c>
      <c r="BC1238" s="62">
        <v>-1</v>
      </c>
      <c r="BD1238" s="68"/>
      <c r="BE1238" s="68"/>
      <c r="BF1238" s="68"/>
      <c r="BG1238" s="68"/>
      <c r="BH1238" s="68"/>
      <c r="BI1238" s="68"/>
      <c r="BJ1238" s="68"/>
      <c r="BK1238" s="68"/>
      <c r="BL1238" s="68"/>
      <c r="BM1238" s="68"/>
      <c r="BN1238" s="68"/>
      <c r="BO1238" s="62">
        <v>1</v>
      </c>
    </row>
    <row r="1239" spans="1:67" ht="176" hidden="1" x14ac:dyDescent="0.2">
      <c r="A1239" s="74" t="s">
        <v>1381</v>
      </c>
      <c r="B1239" s="67"/>
      <c r="C1239" s="495" t="s">
        <v>1494</v>
      </c>
      <c r="D1239" s="66" t="s">
        <v>153</v>
      </c>
      <c r="E1239" s="61" t="s">
        <v>302</v>
      </c>
      <c r="F1239" s="62">
        <v>1</v>
      </c>
      <c r="G1239" s="62">
        <v>1</v>
      </c>
      <c r="H1239" s="62">
        <v>1</v>
      </c>
      <c r="I1239" s="68"/>
      <c r="J1239" s="69" t="s">
        <v>1383</v>
      </c>
      <c r="K1239" s="76"/>
      <c r="L1239" s="69" t="s">
        <v>1384</v>
      </c>
      <c r="M1239" s="72"/>
      <c r="N1239" s="57">
        <f t="shared" si="331"/>
        <v>2011</v>
      </c>
      <c r="O1239" s="72">
        <v>40787</v>
      </c>
      <c r="P1239" s="73" t="s">
        <v>75</v>
      </c>
      <c r="Q1239" s="73" t="s">
        <v>75</v>
      </c>
      <c r="R1239" s="73" t="s">
        <v>75</v>
      </c>
      <c r="S1239" s="73" t="s">
        <v>75</v>
      </c>
      <c r="T1239" s="73" t="s">
        <v>75</v>
      </c>
      <c r="U1239" s="73" t="s">
        <v>75</v>
      </c>
      <c r="V1239" s="62">
        <v>1</v>
      </c>
      <c r="W1239" s="19">
        <f t="shared" si="332"/>
        <v>0</v>
      </c>
      <c r="X1239" s="19">
        <f t="shared" si="333"/>
        <v>0</v>
      </c>
      <c r="Y1239" s="19">
        <f t="shared" si="334"/>
        <v>0</v>
      </c>
      <c r="Z1239" s="62">
        <v>-1</v>
      </c>
      <c r="AA1239" s="62">
        <v>-2</v>
      </c>
      <c r="AB1239" s="68"/>
      <c r="AC1239" s="68"/>
      <c r="AD1239" s="68"/>
      <c r="AE1239" s="68"/>
      <c r="AF1239" s="68"/>
      <c r="AG1239" s="62">
        <v>1</v>
      </c>
      <c r="AH1239" s="62">
        <v>1</v>
      </c>
      <c r="AI1239" s="62">
        <v>0</v>
      </c>
      <c r="AJ1239" s="61" t="s">
        <v>134</v>
      </c>
      <c r="AK1239" s="61" t="s">
        <v>77</v>
      </c>
      <c r="AL1239" s="69" t="s">
        <v>1385</v>
      </c>
      <c r="AM1239" s="62">
        <v>4</v>
      </c>
      <c r="AN1239" s="62">
        <v>-1</v>
      </c>
      <c r="AO1239" s="62">
        <v>-2</v>
      </c>
      <c r="AP1239" s="62">
        <v>-2</v>
      </c>
      <c r="AQ1239" s="62">
        <v>1</v>
      </c>
      <c r="AR1239" s="62">
        <v>-2</v>
      </c>
      <c r="AS1239" s="62">
        <v>-2</v>
      </c>
      <c r="AT1239" s="62">
        <v>0</v>
      </c>
      <c r="AU1239" s="78">
        <v>0</v>
      </c>
      <c r="AV1239" s="62">
        <v>0</v>
      </c>
      <c r="AW1239" s="62">
        <v>0</v>
      </c>
      <c r="AX1239" s="62">
        <v>0</v>
      </c>
      <c r="AY1239" s="62">
        <v>0</v>
      </c>
      <c r="AZ1239" s="62">
        <v>1</v>
      </c>
      <c r="BA1239" s="62">
        <v>-1</v>
      </c>
      <c r="BB1239" s="62">
        <v>-1</v>
      </c>
      <c r="BC1239" s="62">
        <v>-1</v>
      </c>
      <c r="BD1239" s="68"/>
      <c r="BE1239" s="68"/>
      <c r="BF1239" s="68"/>
      <c r="BG1239" s="68"/>
      <c r="BH1239" s="68"/>
      <c r="BI1239" s="68"/>
      <c r="BJ1239" s="68"/>
      <c r="BK1239" s="68"/>
      <c r="BL1239" s="68"/>
      <c r="BM1239" s="68"/>
      <c r="BN1239" s="68"/>
      <c r="BO1239" s="62">
        <v>1</v>
      </c>
    </row>
    <row r="1240" spans="1:67" ht="176" hidden="1" x14ac:dyDescent="0.2">
      <c r="A1240" s="74" t="s">
        <v>1381</v>
      </c>
      <c r="B1240" s="67"/>
      <c r="C1240" s="495" t="s">
        <v>1495</v>
      </c>
      <c r="D1240" s="66" t="s">
        <v>153</v>
      </c>
      <c r="E1240" s="61" t="s">
        <v>302</v>
      </c>
      <c r="F1240" s="62">
        <v>1</v>
      </c>
      <c r="G1240" s="62">
        <v>1</v>
      </c>
      <c r="H1240" s="62">
        <v>1</v>
      </c>
      <c r="I1240" s="68"/>
      <c r="J1240" s="69" t="s">
        <v>1383</v>
      </c>
      <c r="K1240" s="76"/>
      <c r="L1240" s="69" t="s">
        <v>1384</v>
      </c>
      <c r="M1240" s="72"/>
      <c r="N1240" s="57">
        <f t="shared" si="331"/>
        <v>2011</v>
      </c>
      <c r="O1240" s="72">
        <v>40787</v>
      </c>
      <c r="P1240" s="73" t="s">
        <v>75</v>
      </c>
      <c r="Q1240" s="73" t="s">
        <v>75</v>
      </c>
      <c r="R1240" s="73" t="s">
        <v>75</v>
      </c>
      <c r="S1240" s="73" t="s">
        <v>75</v>
      </c>
      <c r="T1240" s="73" t="s">
        <v>75</v>
      </c>
      <c r="U1240" s="73" t="s">
        <v>75</v>
      </c>
      <c r="V1240" s="62">
        <v>1</v>
      </c>
      <c r="W1240" s="19">
        <f t="shared" si="332"/>
        <v>0</v>
      </c>
      <c r="X1240" s="19">
        <f t="shared" si="333"/>
        <v>0</v>
      </c>
      <c r="Y1240" s="19">
        <f t="shared" si="334"/>
        <v>0</v>
      </c>
      <c r="Z1240" s="62">
        <v>-1</v>
      </c>
      <c r="AA1240" s="62">
        <v>-2</v>
      </c>
      <c r="AB1240" s="68"/>
      <c r="AC1240" s="68"/>
      <c r="AD1240" s="68"/>
      <c r="AE1240" s="68"/>
      <c r="AF1240" s="68"/>
      <c r="AG1240" s="62">
        <v>1</v>
      </c>
      <c r="AH1240" s="62">
        <v>1</v>
      </c>
      <c r="AI1240" s="62">
        <v>0</v>
      </c>
      <c r="AJ1240" s="61" t="s">
        <v>134</v>
      </c>
      <c r="AK1240" s="61" t="s">
        <v>77</v>
      </c>
      <c r="AL1240" s="69" t="s">
        <v>1385</v>
      </c>
      <c r="AM1240" s="62">
        <v>4</v>
      </c>
      <c r="AN1240" s="62">
        <v>-1</v>
      </c>
      <c r="AO1240" s="62">
        <v>-2</v>
      </c>
      <c r="AP1240" s="62">
        <v>-2</v>
      </c>
      <c r="AQ1240" s="62">
        <v>1</v>
      </c>
      <c r="AR1240" s="62">
        <v>-2</v>
      </c>
      <c r="AS1240" s="62">
        <v>-2</v>
      </c>
      <c r="AT1240" s="62">
        <v>0</v>
      </c>
      <c r="AU1240" s="78">
        <v>0</v>
      </c>
      <c r="AV1240" s="62">
        <v>0</v>
      </c>
      <c r="AW1240" s="62">
        <v>0</v>
      </c>
      <c r="AX1240" s="62">
        <v>0</v>
      </c>
      <c r="AY1240" s="62">
        <v>0</v>
      </c>
      <c r="AZ1240" s="62">
        <v>1</v>
      </c>
      <c r="BA1240" s="62">
        <v>-1</v>
      </c>
      <c r="BB1240" s="62">
        <v>-1</v>
      </c>
      <c r="BC1240" s="62">
        <v>-1</v>
      </c>
      <c r="BD1240" s="68"/>
      <c r="BE1240" s="68"/>
      <c r="BF1240" s="68"/>
      <c r="BG1240" s="68"/>
      <c r="BH1240" s="68"/>
      <c r="BI1240" s="68"/>
      <c r="BJ1240" s="68"/>
      <c r="BK1240" s="68"/>
      <c r="BL1240" s="68"/>
      <c r="BM1240" s="68"/>
      <c r="BN1240" s="68"/>
      <c r="BO1240" s="62">
        <v>1</v>
      </c>
    </row>
    <row r="1241" spans="1:67" ht="176" hidden="1" x14ac:dyDescent="0.2">
      <c r="A1241" s="74" t="s">
        <v>1381</v>
      </c>
      <c r="B1241" s="67"/>
      <c r="C1241" s="495" t="s">
        <v>1496</v>
      </c>
      <c r="D1241" s="66" t="s">
        <v>153</v>
      </c>
      <c r="E1241" s="61" t="s">
        <v>302</v>
      </c>
      <c r="F1241" s="62">
        <v>1</v>
      </c>
      <c r="G1241" s="62">
        <v>1</v>
      </c>
      <c r="H1241" s="62">
        <v>1</v>
      </c>
      <c r="I1241" s="68"/>
      <c r="J1241" s="69" t="s">
        <v>1383</v>
      </c>
      <c r="K1241" s="76"/>
      <c r="L1241" s="69" t="s">
        <v>1384</v>
      </c>
      <c r="M1241" s="72"/>
      <c r="N1241" s="57">
        <f t="shared" si="331"/>
        <v>2011</v>
      </c>
      <c r="O1241" s="72">
        <v>40787</v>
      </c>
      <c r="P1241" s="73" t="s">
        <v>75</v>
      </c>
      <c r="Q1241" s="73" t="s">
        <v>75</v>
      </c>
      <c r="R1241" s="73" t="s">
        <v>75</v>
      </c>
      <c r="S1241" s="73" t="s">
        <v>75</v>
      </c>
      <c r="T1241" s="73" t="s">
        <v>75</v>
      </c>
      <c r="U1241" s="73" t="s">
        <v>75</v>
      </c>
      <c r="V1241" s="62">
        <v>1</v>
      </c>
      <c r="W1241" s="19">
        <f t="shared" si="332"/>
        <v>0</v>
      </c>
      <c r="X1241" s="19">
        <f t="shared" si="333"/>
        <v>0</v>
      </c>
      <c r="Y1241" s="19">
        <f t="shared" si="334"/>
        <v>0</v>
      </c>
      <c r="Z1241" s="62">
        <v>-1</v>
      </c>
      <c r="AA1241" s="62">
        <v>-2</v>
      </c>
      <c r="AB1241" s="68"/>
      <c r="AC1241" s="68"/>
      <c r="AD1241" s="68"/>
      <c r="AE1241" s="68"/>
      <c r="AF1241" s="68"/>
      <c r="AG1241" s="62">
        <v>1</v>
      </c>
      <c r="AH1241" s="62">
        <v>1</v>
      </c>
      <c r="AI1241" s="62">
        <v>0</v>
      </c>
      <c r="AJ1241" s="61" t="s">
        <v>134</v>
      </c>
      <c r="AK1241" s="61" t="s">
        <v>77</v>
      </c>
      <c r="AL1241" s="69" t="s">
        <v>1385</v>
      </c>
      <c r="AM1241" s="62">
        <v>4</v>
      </c>
      <c r="AN1241" s="62">
        <v>-1</v>
      </c>
      <c r="AO1241" s="62">
        <v>-2</v>
      </c>
      <c r="AP1241" s="62">
        <v>-2</v>
      </c>
      <c r="AQ1241" s="62">
        <v>1</v>
      </c>
      <c r="AR1241" s="62">
        <v>-2</v>
      </c>
      <c r="AS1241" s="62">
        <v>-2</v>
      </c>
      <c r="AT1241" s="62">
        <v>0</v>
      </c>
      <c r="AU1241" s="78">
        <v>0</v>
      </c>
      <c r="AV1241" s="62">
        <v>0</v>
      </c>
      <c r="AW1241" s="62">
        <v>0</v>
      </c>
      <c r="AX1241" s="62">
        <v>0</v>
      </c>
      <c r="AY1241" s="62">
        <v>0</v>
      </c>
      <c r="AZ1241" s="62">
        <v>1</v>
      </c>
      <c r="BA1241" s="62">
        <v>-1</v>
      </c>
      <c r="BB1241" s="62">
        <v>-1</v>
      </c>
      <c r="BC1241" s="62">
        <v>-1</v>
      </c>
      <c r="BD1241" s="68"/>
      <c r="BE1241" s="68"/>
      <c r="BF1241" s="68"/>
      <c r="BG1241" s="68"/>
      <c r="BH1241" s="68"/>
      <c r="BI1241" s="68"/>
      <c r="BJ1241" s="68"/>
      <c r="BK1241" s="68"/>
      <c r="BL1241" s="68"/>
      <c r="BM1241" s="68"/>
      <c r="BN1241" s="68"/>
      <c r="BO1241" s="62">
        <v>1</v>
      </c>
    </row>
    <row r="1242" spans="1:67" ht="176" hidden="1" x14ac:dyDescent="0.2">
      <c r="A1242" s="74" t="s">
        <v>1381</v>
      </c>
      <c r="B1242" s="67"/>
      <c r="C1242" s="495" t="s">
        <v>1497</v>
      </c>
      <c r="D1242" s="66" t="s">
        <v>153</v>
      </c>
      <c r="E1242" s="61" t="s">
        <v>302</v>
      </c>
      <c r="F1242" s="62">
        <v>1</v>
      </c>
      <c r="G1242" s="62">
        <v>1</v>
      </c>
      <c r="H1242" s="62">
        <v>1</v>
      </c>
      <c r="I1242" s="68"/>
      <c r="J1242" s="69" t="s">
        <v>1383</v>
      </c>
      <c r="K1242" s="76"/>
      <c r="L1242" s="69" t="s">
        <v>1384</v>
      </c>
      <c r="M1242" s="72"/>
      <c r="N1242" s="57">
        <f t="shared" si="331"/>
        <v>2011</v>
      </c>
      <c r="O1242" s="72">
        <v>40787</v>
      </c>
      <c r="P1242" s="73" t="s">
        <v>75</v>
      </c>
      <c r="Q1242" s="73" t="s">
        <v>75</v>
      </c>
      <c r="R1242" s="73" t="s">
        <v>75</v>
      </c>
      <c r="S1242" s="73" t="s">
        <v>75</v>
      </c>
      <c r="T1242" s="73" t="s">
        <v>75</v>
      </c>
      <c r="U1242" s="73" t="s">
        <v>75</v>
      </c>
      <c r="V1242" s="62">
        <v>1</v>
      </c>
      <c r="W1242" s="19">
        <f t="shared" si="332"/>
        <v>0</v>
      </c>
      <c r="X1242" s="19">
        <f t="shared" si="333"/>
        <v>0</v>
      </c>
      <c r="Y1242" s="19">
        <f t="shared" si="334"/>
        <v>0</v>
      </c>
      <c r="Z1242" s="62">
        <v>-1</v>
      </c>
      <c r="AA1242" s="62">
        <v>-2</v>
      </c>
      <c r="AB1242" s="68"/>
      <c r="AC1242" s="68"/>
      <c r="AD1242" s="68"/>
      <c r="AE1242" s="68"/>
      <c r="AF1242" s="68"/>
      <c r="AG1242" s="62">
        <v>1</v>
      </c>
      <c r="AH1242" s="62">
        <v>1</v>
      </c>
      <c r="AI1242" s="62">
        <v>0</v>
      </c>
      <c r="AJ1242" s="61" t="s">
        <v>134</v>
      </c>
      <c r="AK1242" s="61" t="s">
        <v>77</v>
      </c>
      <c r="AL1242" s="69" t="s">
        <v>1385</v>
      </c>
      <c r="AM1242" s="62">
        <v>4</v>
      </c>
      <c r="AN1242" s="62">
        <v>-1</v>
      </c>
      <c r="AO1242" s="62">
        <v>-2</v>
      </c>
      <c r="AP1242" s="62">
        <v>-2</v>
      </c>
      <c r="AQ1242" s="62">
        <v>1</v>
      </c>
      <c r="AR1242" s="62">
        <v>-2</v>
      </c>
      <c r="AS1242" s="62">
        <v>-2</v>
      </c>
      <c r="AT1242" s="62">
        <v>0</v>
      </c>
      <c r="AU1242" s="78">
        <v>0</v>
      </c>
      <c r="AV1242" s="62">
        <v>0</v>
      </c>
      <c r="AW1242" s="62">
        <v>0</v>
      </c>
      <c r="AX1242" s="62">
        <v>0</v>
      </c>
      <c r="AY1242" s="62">
        <v>0</v>
      </c>
      <c r="AZ1242" s="62">
        <v>1</v>
      </c>
      <c r="BA1242" s="62">
        <v>-1</v>
      </c>
      <c r="BB1242" s="62">
        <v>-1</v>
      </c>
      <c r="BC1242" s="62">
        <v>-1</v>
      </c>
      <c r="BD1242" s="68"/>
      <c r="BE1242" s="68"/>
      <c r="BF1242" s="68"/>
      <c r="BG1242" s="68"/>
      <c r="BH1242" s="68"/>
      <c r="BI1242" s="68"/>
      <c r="BJ1242" s="68"/>
      <c r="BK1242" s="68"/>
      <c r="BL1242" s="68"/>
      <c r="BM1242" s="68"/>
      <c r="BN1242" s="68"/>
      <c r="BO1242" s="62">
        <v>1</v>
      </c>
    </row>
    <row r="1243" spans="1:67" ht="176" hidden="1" x14ac:dyDescent="0.2">
      <c r="A1243" s="74" t="s">
        <v>1381</v>
      </c>
      <c r="B1243" s="67"/>
      <c r="C1243" s="495" t="s">
        <v>1498</v>
      </c>
      <c r="D1243" s="66" t="s">
        <v>153</v>
      </c>
      <c r="E1243" s="61" t="s">
        <v>302</v>
      </c>
      <c r="F1243" s="62">
        <v>1</v>
      </c>
      <c r="G1243" s="62">
        <v>1</v>
      </c>
      <c r="H1243" s="62">
        <v>1</v>
      </c>
      <c r="I1243" s="68"/>
      <c r="J1243" s="69" t="s">
        <v>1383</v>
      </c>
      <c r="K1243" s="76"/>
      <c r="L1243" s="69" t="s">
        <v>1384</v>
      </c>
      <c r="M1243" s="72"/>
      <c r="N1243" s="57">
        <f t="shared" si="331"/>
        <v>2011</v>
      </c>
      <c r="O1243" s="72">
        <v>40787</v>
      </c>
      <c r="P1243" s="73" t="s">
        <v>75</v>
      </c>
      <c r="Q1243" s="73" t="s">
        <v>75</v>
      </c>
      <c r="R1243" s="73" t="s">
        <v>75</v>
      </c>
      <c r="S1243" s="73" t="s">
        <v>75</v>
      </c>
      <c r="T1243" s="73" t="s">
        <v>75</v>
      </c>
      <c r="U1243" s="73" t="s">
        <v>75</v>
      </c>
      <c r="V1243" s="62">
        <v>1</v>
      </c>
      <c r="W1243" s="19">
        <f t="shared" si="332"/>
        <v>0</v>
      </c>
      <c r="X1243" s="19">
        <f t="shared" si="333"/>
        <v>0</v>
      </c>
      <c r="Y1243" s="19">
        <f t="shared" si="334"/>
        <v>0</v>
      </c>
      <c r="Z1243" s="62">
        <v>-1</v>
      </c>
      <c r="AA1243" s="62">
        <v>-2</v>
      </c>
      <c r="AB1243" s="68"/>
      <c r="AC1243" s="68"/>
      <c r="AD1243" s="68"/>
      <c r="AE1243" s="68"/>
      <c r="AF1243" s="68"/>
      <c r="AG1243" s="62">
        <v>1</v>
      </c>
      <c r="AH1243" s="62">
        <v>1</v>
      </c>
      <c r="AI1243" s="62">
        <v>0</v>
      </c>
      <c r="AJ1243" s="61" t="s">
        <v>134</v>
      </c>
      <c r="AK1243" s="61" t="s">
        <v>77</v>
      </c>
      <c r="AL1243" s="69" t="s">
        <v>1385</v>
      </c>
      <c r="AM1243" s="62">
        <v>4</v>
      </c>
      <c r="AN1243" s="62">
        <v>-1</v>
      </c>
      <c r="AO1243" s="62">
        <v>-2</v>
      </c>
      <c r="AP1243" s="62">
        <v>-2</v>
      </c>
      <c r="AQ1243" s="62">
        <v>1</v>
      </c>
      <c r="AR1243" s="62">
        <v>-2</v>
      </c>
      <c r="AS1243" s="62">
        <v>-2</v>
      </c>
      <c r="AT1243" s="62">
        <v>0</v>
      </c>
      <c r="AU1243" s="78">
        <v>0</v>
      </c>
      <c r="AV1243" s="62">
        <v>0</v>
      </c>
      <c r="AW1243" s="62">
        <v>0</v>
      </c>
      <c r="AX1243" s="62">
        <v>0</v>
      </c>
      <c r="AY1243" s="62">
        <v>0</v>
      </c>
      <c r="AZ1243" s="62">
        <v>1</v>
      </c>
      <c r="BA1243" s="62">
        <v>-1</v>
      </c>
      <c r="BB1243" s="62">
        <v>-1</v>
      </c>
      <c r="BC1243" s="62">
        <v>-1</v>
      </c>
      <c r="BD1243" s="68"/>
      <c r="BE1243" s="68"/>
      <c r="BF1243" s="68"/>
      <c r="BG1243" s="68"/>
      <c r="BH1243" s="68"/>
      <c r="BI1243" s="68"/>
      <c r="BJ1243" s="68"/>
      <c r="BK1243" s="68"/>
      <c r="BL1243" s="68"/>
      <c r="BM1243" s="68"/>
      <c r="BN1243" s="68"/>
      <c r="BO1243" s="62">
        <v>1</v>
      </c>
    </row>
    <row r="1244" spans="1:67" ht="176" hidden="1" x14ac:dyDescent="0.2">
      <c r="A1244" s="74" t="s">
        <v>1381</v>
      </c>
      <c r="B1244" s="67"/>
      <c r="C1244" s="495" t="s">
        <v>1499</v>
      </c>
      <c r="D1244" s="66" t="s">
        <v>153</v>
      </c>
      <c r="E1244" s="61" t="s">
        <v>302</v>
      </c>
      <c r="F1244" s="62">
        <v>1</v>
      </c>
      <c r="G1244" s="62">
        <v>1</v>
      </c>
      <c r="H1244" s="62">
        <v>1</v>
      </c>
      <c r="I1244" s="68"/>
      <c r="J1244" s="69" t="s">
        <v>1383</v>
      </c>
      <c r="K1244" s="76"/>
      <c r="L1244" s="69" t="s">
        <v>1384</v>
      </c>
      <c r="M1244" s="72"/>
      <c r="N1244" s="57">
        <f t="shared" si="331"/>
        <v>2011</v>
      </c>
      <c r="O1244" s="72">
        <v>40787</v>
      </c>
      <c r="P1244" s="73" t="s">
        <v>75</v>
      </c>
      <c r="Q1244" s="73" t="s">
        <v>75</v>
      </c>
      <c r="R1244" s="73" t="s">
        <v>75</v>
      </c>
      <c r="S1244" s="73" t="s">
        <v>75</v>
      </c>
      <c r="T1244" s="73" t="s">
        <v>75</v>
      </c>
      <c r="U1244" s="73" t="s">
        <v>75</v>
      </c>
      <c r="V1244" s="62">
        <v>1</v>
      </c>
      <c r="W1244" s="19">
        <f t="shared" si="332"/>
        <v>0</v>
      </c>
      <c r="X1244" s="19">
        <f t="shared" si="333"/>
        <v>0</v>
      </c>
      <c r="Y1244" s="19">
        <f t="shared" si="334"/>
        <v>0</v>
      </c>
      <c r="Z1244" s="62">
        <v>-1</v>
      </c>
      <c r="AA1244" s="62">
        <v>-2</v>
      </c>
      <c r="AB1244" s="68"/>
      <c r="AC1244" s="68"/>
      <c r="AD1244" s="68"/>
      <c r="AE1244" s="68"/>
      <c r="AF1244" s="68"/>
      <c r="AG1244" s="62">
        <v>1</v>
      </c>
      <c r="AH1244" s="62">
        <v>1</v>
      </c>
      <c r="AI1244" s="62">
        <v>0</v>
      </c>
      <c r="AJ1244" s="61" t="s">
        <v>134</v>
      </c>
      <c r="AK1244" s="61" t="s">
        <v>77</v>
      </c>
      <c r="AL1244" s="69" t="s">
        <v>1385</v>
      </c>
      <c r="AM1244" s="62">
        <v>4</v>
      </c>
      <c r="AN1244" s="62">
        <v>-1</v>
      </c>
      <c r="AO1244" s="62">
        <v>-2</v>
      </c>
      <c r="AP1244" s="62">
        <v>-2</v>
      </c>
      <c r="AQ1244" s="62">
        <v>1</v>
      </c>
      <c r="AR1244" s="62">
        <v>-2</v>
      </c>
      <c r="AS1244" s="62">
        <v>-2</v>
      </c>
      <c r="AT1244" s="62">
        <v>0</v>
      </c>
      <c r="AU1244" s="78">
        <v>0</v>
      </c>
      <c r="AV1244" s="62">
        <v>0</v>
      </c>
      <c r="AW1244" s="62">
        <v>0</v>
      </c>
      <c r="AX1244" s="62">
        <v>0</v>
      </c>
      <c r="AY1244" s="62">
        <v>0</v>
      </c>
      <c r="AZ1244" s="62">
        <v>1</v>
      </c>
      <c r="BA1244" s="62">
        <v>-1</v>
      </c>
      <c r="BB1244" s="62">
        <v>-1</v>
      </c>
      <c r="BC1244" s="62">
        <v>-1</v>
      </c>
      <c r="BD1244" s="68"/>
      <c r="BE1244" s="68"/>
      <c r="BF1244" s="68"/>
      <c r="BG1244" s="68"/>
      <c r="BH1244" s="68"/>
      <c r="BI1244" s="68"/>
      <c r="BJ1244" s="68"/>
      <c r="BK1244" s="68"/>
      <c r="BL1244" s="68"/>
      <c r="BM1244" s="68"/>
      <c r="BN1244" s="68"/>
      <c r="BO1244" s="62">
        <v>1</v>
      </c>
    </row>
    <row r="1245" spans="1:67" ht="176" hidden="1" x14ac:dyDescent="0.2">
      <c r="A1245" s="74" t="s">
        <v>1381</v>
      </c>
      <c r="B1245" s="67"/>
      <c r="C1245" s="495" t="s">
        <v>1500</v>
      </c>
      <c r="D1245" s="66" t="s">
        <v>153</v>
      </c>
      <c r="E1245" s="61" t="s">
        <v>302</v>
      </c>
      <c r="F1245" s="62">
        <v>1</v>
      </c>
      <c r="G1245" s="62">
        <v>1</v>
      </c>
      <c r="H1245" s="62">
        <v>1</v>
      </c>
      <c r="I1245" s="68"/>
      <c r="J1245" s="69" t="s">
        <v>1383</v>
      </c>
      <c r="K1245" s="76"/>
      <c r="L1245" s="69" t="s">
        <v>1384</v>
      </c>
      <c r="M1245" s="72"/>
      <c r="N1245" s="57">
        <f t="shared" si="331"/>
        <v>2011</v>
      </c>
      <c r="O1245" s="72">
        <v>40787</v>
      </c>
      <c r="P1245" s="73" t="s">
        <v>75</v>
      </c>
      <c r="Q1245" s="73" t="s">
        <v>75</v>
      </c>
      <c r="R1245" s="73" t="s">
        <v>75</v>
      </c>
      <c r="S1245" s="73" t="s">
        <v>75</v>
      </c>
      <c r="T1245" s="73" t="s">
        <v>75</v>
      </c>
      <c r="U1245" s="73" t="s">
        <v>75</v>
      </c>
      <c r="V1245" s="62">
        <v>1</v>
      </c>
      <c r="W1245" s="19">
        <f t="shared" si="332"/>
        <v>0</v>
      </c>
      <c r="X1245" s="19">
        <f t="shared" si="333"/>
        <v>0</v>
      </c>
      <c r="Y1245" s="19">
        <f t="shared" si="334"/>
        <v>0</v>
      </c>
      <c r="Z1245" s="62">
        <v>-1</v>
      </c>
      <c r="AA1245" s="62">
        <v>-2</v>
      </c>
      <c r="AB1245" s="68"/>
      <c r="AC1245" s="68"/>
      <c r="AD1245" s="68"/>
      <c r="AE1245" s="68"/>
      <c r="AF1245" s="68"/>
      <c r="AG1245" s="62">
        <v>1</v>
      </c>
      <c r="AH1245" s="62">
        <v>1</v>
      </c>
      <c r="AI1245" s="62">
        <v>0</v>
      </c>
      <c r="AJ1245" s="61" t="s">
        <v>134</v>
      </c>
      <c r="AK1245" s="61" t="s">
        <v>77</v>
      </c>
      <c r="AL1245" s="69" t="s">
        <v>1385</v>
      </c>
      <c r="AM1245" s="62">
        <v>4</v>
      </c>
      <c r="AN1245" s="62">
        <v>-1</v>
      </c>
      <c r="AO1245" s="62">
        <v>-2</v>
      </c>
      <c r="AP1245" s="62">
        <v>-2</v>
      </c>
      <c r="AQ1245" s="62">
        <v>1</v>
      </c>
      <c r="AR1245" s="62">
        <v>-2</v>
      </c>
      <c r="AS1245" s="62">
        <v>-2</v>
      </c>
      <c r="AT1245" s="62">
        <v>0</v>
      </c>
      <c r="AU1245" s="78">
        <v>0</v>
      </c>
      <c r="AV1245" s="62">
        <v>0</v>
      </c>
      <c r="AW1245" s="62">
        <v>0</v>
      </c>
      <c r="AX1245" s="62">
        <v>0</v>
      </c>
      <c r="AY1245" s="62">
        <v>0</v>
      </c>
      <c r="AZ1245" s="62">
        <v>1</v>
      </c>
      <c r="BA1245" s="62">
        <v>-1</v>
      </c>
      <c r="BB1245" s="62">
        <v>-1</v>
      </c>
      <c r="BC1245" s="62">
        <v>-1</v>
      </c>
      <c r="BD1245" s="68"/>
      <c r="BE1245" s="68"/>
      <c r="BF1245" s="68"/>
      <c r="BG1245" s="68"/>
      <c r="BH1245" s="68"/>
      <c r="BI1245" s="68"/>
      <c r="BJ1245" s="68"/>
      <c r="BK1245" s="68"/>
      <c r="BL1245" s="68"/>
      <c r="BM1245" s="68"/>
      <c r="BN1245" s="68"/>
      <c r="BO1245" s="62">
        <v>1</v>
      </c>
    </row>
    <row r="1246" spans="1:67" ht="176" hidden="1" x14ac:dyDescent="0.2">
      <c r="A1246" s="74" t="s">
        <v>1381</v>
      </c>
      <c r="B1246" s="67"/>
      <c r="C1246" s="495" t="s">
        <v>1501</v>
      </c>
      <c r="D1246" s="66" t="s">
        <v>153</v>
      </c>
      <c r="E1246" s="61" t="s">
        <v>302</v>
      </c>
      <c r="F1246" s="62">
        <v>1</v>
      </c>
      <c r="G1246" s="62">
        <v>1</v>
      </c>
      <c r="H1246" s="62">
        <v>1</v>
      </c>
      <c r="I1246" s="68"/>
      <c r="J1246" s="69" t="s">
        <v>1383</v>
      </c>
      <c r="K1246" s="76"/>
      <c r="L1246" s="69" t="s">
        <v>1384</v>
      </c>
      <c r="M1246" s="72"/>
      <c r="N1246" s="57">
        <f t="shared" si="331"/>
        <v>2011</v>
      </c>
      <c r="O1246" s="72">
        <v>40787</v>
      </c>
      <c r="P1246" s="73" t="s">
        <v>75</v>
      </c>
      <c r="Q1246" s="73" t="s">
        <v>75</v>
      </c>
      <c r="R1246" s="73" t="s">
        <v>75</v>
      </c>
      <c r="S1246" s="73" t="s">
        <v>75</v>
      </c>
      <c r="T1246" s="73" t="s">
        <v>75</v>
      </c>
      <c r="U1246" s="73" t="s">
        <v>75</v>
      </c>
      <c r="V1246" s="62">
        <v>1</v>
      </c>
      <c r="W1246" s="19">
        <f t="shared" si="332"/>
        <v>0</v>
      </c>
      <c r="X1246" s="19">
        <f t="shared" si="333"/>
        <v>0</v>
      </c>
      <c r="Y1246" s="19">
        <f t="shared" si="334"/>
        <v>0</v>
      </c>
      <c r="Z1246" s="62">
        <v>-1</v>
      </c>
      <c r="AA1246" s="62">
        <v>-2</v>
      </c>
      <c r="AB1246" s="68"/>
      <c r="AC1246" s="68"/>
      <c r="AD1246" s="68"/>
      <c r="AE1246" s="68"/>
      <c r="AF1246" s="68"/>
      <c r="AG1246" s="62">
        <v>1</v>
      </c>
      <c r="AH1246" s="62">
        <v>1</v>
      </c>
      <c r="AI1246" s="62">
        <v>0</v>
      </c>
      <c r="AJ1246" s="61" t="s">
        <v>134</v>
      </c>
      <c r="AK1246" s="61" t="s">
        <v>77</v>
      </c>
      <c r="AL1246" s="69" t="s">
        <v>1385</v>
      </c>
      <c r="AM1246" s="62">
        <v>4</v>
      </c>
      <c r="AN1246" s="62">
        <v>-1</v>
      </c>
      <c r="AO1246" s="62">
        <v>-2</v>
      </c>
      <c r="AP1246" s="62">
        <v>-2</v>
      </c>
      <c r="AQ1246" s="62">
        <v>1</v>
      </c>
      <c r="AR1246" s="62">
        <v>-2</v>
      </c>
      <c r="AS1246" s="62">
        <v>-2</v>
      </c>
      <c r="AT1246" s="62">
        <v>0</v>
      </c>
      <c r="AU1246" s="78">
        <v>0</v>
      </c>
      <c r="AV1246" s="62">
        <v>0</v>
      </c>
      <c r="AW1246" s="62">
        <v>0</v>
      </c>
      <c r="AX1246" s="62">
        <v>0</v>
      </c>
      <c r="AY1246" s="62">
        <v>0</v>
      </c>
      <c r="AZ1246" s="62">
        <v>1</v>
      </c>
      <c r="BA1246" s="62">
        <v>-1</v>
      </c>
      <c r="BB1246" s="62">
        <v>-1</v>
      </c>
      <c r="BC1246" s="62">
        <v>-1</v>
      </c>
      <c r="BD1246" s="68"/>
      <c r="BE1246" s="68"/>
      <c r="BF1246" s="68"/>
      <c r="BG1246" s="68"/>
      <c r="BH1246" s="68"/>
      <c r="BI1246" s="68"/>
      <c r="BJ1246" s="68"/>
      <c r="BK1246" s="68"/>
      <c r="BL1246" s="68"/>
      <c r="BM1246" s="68"/>
      <c r="BN1246" s="68"/>
      <c r="BO1246" s="62">
        <v>1</v>
      </c>
    </row>
    <row r="1247" spans="1:67" ht="176" hidden="1" x14ac:dyDescent="0.2">
      <c r="A1247" s="74" t="s">
        <v>1381</v>
      </c>
      <c r="B1247" s="67"/>
      <c r="C1247" s="495" t="s">
        <v>1502</v>
      </c>
      <c r="D1247" s="66" t="s">
        <v>153</v>
      </c>
      <c r="E1247" s="61" t="s">
        <v>302</v>
      </c>
      <c r="F1247" s="62">
        <v>1</v>
      </c>
      <c r="G1247" s="62">
        <v>1</v>
      </c>
      <c r="H1247" s="62">
        <v>1</v>
      </c>
      <c r="I1247" s="68"/>
      <c r="J1247" s="69" t="s">
        <v>1383</v>
      </c>
      <c r="K1247" s="76"/>
      <c r="L1247" s="69" t="s">
        <v>1384</v>
      </c>
      <c r="M1247" s="72"/>
      <c r="N1247" s="57">
        <f t="shared" si="331"/>
        <v>2011</v>
      </c>
      <c r="O1247" s="72">
        <v>40787</v>
      </c>
      <c r="P1247" s="73" t="s">
        <v>75</v>
      </c>
      <c r="Q1247" s="73" t="s">
        <v>75</v>
      </c>
      <c r="R1247" s="73" t="s">
        <v>75</v>
      </c>
      <c r="S1247" s="73" t="s">
        <v>75</v>
      </c>
      <c r="T1247" s="73" t="s">
        <v>75</v>
      </c>
      <c r="U1247" s="73" t="s">
        <v>75</v>
      </c>
      <c r="V1247" s="62">
        <v>1</v>
      </c>
      <c r="W1247" s="19">
        <f t="shared" si="332"/>
        <v>0</v>
      </c>
      <c r="X1247" s="19">
        <f t="shared" si="333"/>
        <v>0</v>
      </c>
      <c r="Y1247" s="19">
        <f t="shared" si="334"/>
        <v>0</v>
      </c>
      <c r="Z1247" s="62">
        <v>-1</v>
      </c>
      <c r="AA1247" s="62">
        <v>-2</v>
      </c>
      <c r="AB1247" s="68"/>
      <c r="AC1247" s="68"/>
      <c r="AD1247" s="68"/>
      <c r="AE1247" s="68"/>
      <c r="AF1247" s="68"/>
      <c r="AG1247" s="62">
        <v>1</v>
      </c>
      <c r="AH1247" s="62">
        <v>1</v>
      </c>
      <c r="AI1247" s="62">
        <v>0</v>
      </c>
      <c r="AJ1247" s="61" t="s">
        <v>134</v>
      </c>
      <c r="AK1247" s="61" t="s">
        <v>77</v>
      </c>
      <c r="AL1247" s="69" t="s">
        <v>1385</v>
      </c>
      <c r="AM1247" s="62">
        <v>4</v>
      </c>
      <c r="AN1247" s="62">
        <v>-1</v>
      </c>
      <c r="AO1247" s="62">
        <v>-2</v>
      </c>
      <c r="AP1247" s="62">
        <v>-2</v>
      </c>
      <c r="AQ1247" s="62">
        <v>1</v>
      </c>
      <c r="AR1247" s="62">
        <v>-2</v>
      </c>
      <c r="AS1247" s="62">
        <v>-2</v>
      </c>
      <c r="AT1247" s="62">
        <v>0</v>
      </c>
      <c r="AU1247" s="78">
        <v>0</v>
      </c>
      <c r="AV1247" s="62">
        <v>0</v>
      </c>
      <c r="AW1247" s="62">
        <v>0</v>
      </c>
      <c r="AX1247" s="62">
        <v>0</v>
      </c>
      <c r="AY1247" s="62">
        <v>0</v>
      </c>
      <c r="AZ1247" s="62">
        <v>1</v>
      </c>
      <c r="BA1247" s="62">
        <v>-1</v>
      </c>
      <c r="BB1247" s="62">
        <v>-1</v>
      </c>
      <c r="BC1247" s="62">
        <v>-1</v>
      </c>
      <c r="BD1247" s="68"/>
      <c r="BE1247" s="68"/>
      <c r="BF1247" s="68"/>
      <c r="BG1247" s="68"/>
      <c r="BH1247" s="68"/>
      <c r="BI1247" s="68"/>
      <c r="BJ1247" s="68"/>
      <c r="BK1247" s="68"/>
      <c r="BL1247" s="68"/>
      <c r="BM1247" s="68"/>
      <c r="BN1247" s="68"/>
      <c r="BO1247" s="62">
        <v>1</v>
      </c>
    </row>
    <row r="1248" spans="1:67" ht="176" hidden="1" x14ac:dyDescent="0.2">
      <c r="A1248" s="74" t="s">
        <v>1381</v>
      </c>
      <c r="B1248" s="67"/>
      <c r="C1248" s="495" t="s">
        <v>1503</v>
      </c>
      <c r="D1248" s="66" t="s">
        <v>153</v>
      </c>
      <c r="E1248" s="61" t="s">
        <v>302</v>
      </c>
      <c r="F1248" s="62">
        <v>1</v>
      </c>
      <c r="G1248" s="62">
        <v>1</v>
      </c>
      <c r="H1248" s="62">
        <v>1</v>
      </c>
      <c r="I1248" s="68"/>
      <c r="J1248" s="69" t="s">
        <v>1383</v>
      </c>
      <c r="K1248" s="76"/>
      <c r="L1248" s="69" t="s">
        <v>1384</v>
      </c>
      <c r="M1248" s="72"/>
      <c r="N1248" s="57">
        <f t="shared" si="331"/>
        <v>2011</v>
      </c>
      <c r="O1248" s="72">
        <v>40787</v>
      </c>
      <c r="P1248" s="73" t="s">
        <v>75</v>
      </c>
      <c r="Q1248" s="73" t="s">
        <v>75</v>
      </c>
      <c r="R1248" s="73" t="s">
        <v>75</v>
      </c>
      <c r="S1248" s="73" t="s">
        <v>75</v>
      </c>
      <c r="T1248" s="73" t="s">
        <v>75</v>
      </c>
      <c r="U1248" s="73" t="s">
        <v>75</v>
      </c>
      <c r="V1248" s="62">
        <v>1</v>
      </c>
      <c r="W1248" s="19">
        <f t="shared" si="332"/>
        <v>0</v>
      </c>
      <c r="X1248" s="19">
        <f t="shared" si="333"/>
        <v>0</v>
      </c>
      <c r="Y1248" s="19">
        <f t="shared" si="334"/>
        <v>0</v>
      </c>
      <c r="Z1248" s="62">
        <v>-1</v>
      </c>
      <c r="AA1248" s="62">
        <v>-2</v>
      </c>
      <c r="AB1248" s="68"/>
      <c r="AC1248" s="68"/>
      <c r="AD1248" s="68"/>
      <c r="AE1248" s="68"/>
      <c r="AF1248" s="68"/>
      <c r="AG1248" s="62">
        <v>1</v>
      </c>
      <c r="AH1248" s="62">
        <v>1</v>
      </c>
      <c r="AI1248" s="62">
        <v>0</v>
      </c>
      <c r="AJ1248" s="61" t="s">
        <v>134</v>
      </c>
      <c r="AK1248" s="61" t="s">
        <v>77</v>
      </c>
      <c r="AL1248" s="69" t="s">
        <v>1385</v>
      </c>
      <c r="AM1248" s="62">
        <v>4</v>
      </c>
      <c r="AN1248" s="62">
        <v>-1</v>
      </c>
      <c r="AO1248" s="62">
        <v>-2</v>
      </c>
      <c r="AP1248" s="62">
        <v>-2</v>
      </c>
      <c r="AQ1248" s="62">
        <v>1</v>
      </c>
      <c r="AR1248" s="62">
        <v>-2</v>
      </c>
      <c r="AS1248" s="62">
        <v>-2</v>
      </c>
      <c r="AT1248" s="62">
        <v>0</v>
      </c>
      <c r="AU1248" s="78">
        <v>0</v>
      </c>
      <c r="AV1248" s="62">
        <v>0</v>
      </c>
      <c r="AW1248" s="62">
        <v>0</v>
      </c>
      <c r="AX1248" s="62">
        <v>0</v>
      </c>
      <c r="AY1248" s="62">
        <v>0</v>
      </c>
      <c r="AZ1248" s="62">
        <v>1</v>
      </c>
      <c r="BA1248" s="62">
        <v>-1</v>
      </c>
      <c r="BB1248" s="62">
        <v>-1</v>
      </c>
      <c r="BC1248" s="62">
        <v>-1</v>
      </c>
      <c r="BD1248" s="68"/>
      <c r="BE1248" s="68"/>
      <c r="BF1248" s="68"/>
      <c r="BG1248" s="68"/>
      <c r="BH1248" s="68"/>
      <c r="BI1248" s="68"/>
      <c r="BJ1248" s="68"/>
      <c r="BK1248" s="68"/>
      <c r="BL1248" s="68"/>
      <c r="BM1248" s="68"/>
      <c r="BN1248" s="68"/>
      <c r="BO1248" s="62">
        <v>1</v>
      </c>
    </row>
    <row r="1249" spans="1:67" ht="176" hidden="1" x14ac:dyDescent="0.2">
      <c r="A1249" s="74" t="s">
        <v>1381</v>
      </c>
      <c r="B1249" s="67"/>
      <c r="C1249" s="495" t="s">
        <v>1396</v>
      </c>
      <c r="D1249" s="66" t="s">
        <v>153</v>
      </c>
      <c r="E1249" s="61" t="s">
        <v>302</v>
      </c>
      <c r="F1249" s="62">
        <v>1</v>
      </c>
      <c r="G1249" s="62">
        <v>1</v>
      </c>
      <c r="H1249" s="62">
        <v>1</v>
      </c>
      <c r="I1249" s="68"/>
      <c r="J1249" s="69" t="s">
        <v>1383</v>
      </c>
      <c r="K1249" s="76"/>
      <c r="L1249" s="69" t="s">
        <v>1384</v>
      </c>
      <c r="M1249" s="72"/>
      <c r="N1249" s="57">
        <f t="shared" si="331"/>
        <v>2011</v>
      </c>
      <c r="O1249" s="72">
        <v>40787</v>
      </c>
      <c r="P1249" s="73" t="s">
        <v>75</v>
      </c>
      <c r="Q1249" s="73" t="s">
        <v>75</v>
      </c>
      <c r="R1249" s="73" t="s">
        <v>75</v>
      </c>
      <c r="S1249" s="73" t="s">
        <v>75</v>
      </c>
      <c r="T1249" s="73" t="s">
        <v>75</v>
      </c>
      <c r="U1249" s="73" t="s">
        <v>75</v>
      </c>
      <c r="V1249" s="62">
        <v>1</v>
      </c>
      <c r="W1249" s="19">
        <f t="shared" si="332"/>
        <v>0</v>
      </c>
      <c r="X1249" s="19">
        <f t="shared" si="333"/>
        <v>0</v>
      </c>
      <c r="Y1249" s="19">
        <f t="shared" si="334"/>
        <v>0</v>
      </c>
      <c r="Z1249" s="62">
        <v>-1</v>
      </c>
      <c r="AA1249" s="62">
        <v>-2</v>
      </c>
      <c r="AB1249" s="68"/>
      <c r="AC1249" s="68"/>
      <c r="AD1249" s="68"/>
      <c r="AE1249" s="68"/>
      <c r="AF1249" s="68"/>
      <c r="AG1249" s="62">
        <v>1</v>
      </c>
      <c r="AH1249" s="62">
        <v>1</v>
      </c>
      <c r="AI1249" s="62">
        <v>0</v>
      </c>
      <c r="AJ1249" s="61" t="s">
        <v>134</v>
      </c>
      <c r="AK1249" s="61" t="s">
        <v>77</v>
      </c>
      <c r="AL1249" s="69" t="s">
        <v>1385</v>
      </c>
      <c r="AM1249" s="62">
        <v>4</v>
      </c>
      <c r="AN1249" s="62">
        <v>-1</v>
      </c>
      <c r="AO1249" s="62">
        <v>-2</v>
      </c>
      <c r="AP1249" s="62">
        <v>-2</v>
      </c>
      <c r="AQ1249" s="62">
        <v>1</v>
      </c>
      <c r="AR1249" s="62">
        <v>-2</v>
      </c>
      <c r="AS1249" s="62">
        <v>-2</v>
      </c>
      <c r="AT1249" s="62">
        <v>0</v>
      </c>
      <c r="AU1249" s="78">
        <v>0</v>
      </c>
      <c r="AV1249" s="62">
        <v>0</v>
      </c>
      <c r="AW1249" s="62">
        <v>0</v>
      </c>
      <c r="AX1249" s="62">
        <v>0</v>
      </c>
      <c r="AY1249" s="62">
        <v>0</v>
      </c>
      <c r="AZ1249" s="62">
        <v>1</v>
      </c>
      <c r="BA1249" s="62">
        <v>-1</v>
      </c>
      <c r="BB1249" s="62">
        <v>-1</v>
      </c>
      <c r="BC1249" s="62">
        <v>-1</v>
      </c>
      <c r="BD1249" s="68"/>
      <c r="BE1249" s="68"/>
      <c r="BF1249" s="68"/>
      <c r="BG1249" s="68"/>
      <c r="BH1249" s="68"/>
      <c r="BI1249" s="68"/>
      <c r="BJ1249" s="68"/>
      <c r="BK1249" s="68"/>
      <c r="BL1249" s="68"/>
      <c r="BM1249" s="68"/>
      <c r="BN1249" s="68"/>
      <c r="BO1249" s="62">
        <v>1</v>
      </c>
    </row>
    <row r="1250" spans="1:67" ht="176" hidden="1" x14ac:dyDescent="0.2">
      <c r="A1250" s="74" t="s">
        <v>1381</v>
      </c>
      <c r="B1250" s="67"/>
      <c r="C1250" s="495" t="s">
        <v>1504</v>
      </c>
      <c r="D1250" s="66" t="s">
        <v>153</v>
      </c>
      <c r="E1250" s="61" t="s">
        <v>302</v>
      </c>
      <c r="F1250" s="62">
        <v>1</v>
      </c>
      <c r="G1250" s="62">
        <v>1</v>
      </c>
      <c r="H1250" s="62">
        <v>1</v>
      </c>
      <c r="I1250" s="68"/>
      <c r="J1250" s="69" t="s">
        <v>1383</v>
      </c>
      <c r="K1250" s="76"/>
      <c r="L1250" s="69" t="s">
        <v>1384</v>
      </c>
      <c r="M1250" s="72"/>
      <c r="N1250" s="57">
        <f t="shared" si="331"/>
        <v>2011</v>
      </c>
      <c r="O1250" s="72">
        <v>40787</v>
      </c>
      <c r="P1250" s="73" t="s">
        <v>75</v>
      </c>
      <c r="Q1250" s="73" t="s">
        <v>75</v>
      </c>
      <c r="R1250" s="73" t="s">
        <v>75</v>
      </c>
      <c r="S1250" s="73" t="s">
        <v>75</v>
      </c>
      <c r="T1250" s="73" t="s">
        <v>75</v>
      </c>
      <c r="U1250" s="73" t="s">
        <v>75</v>
      </c>
      <c r="V1250" s="62">
        <v>1</v>
      </c>
      <c r="W1250" s="19">
        <f t="shared" si="332"/>
        <v>0</v>
      </c>
      <c r="X1250" s="19">
        <f t="shared" si="333"/>
        <v>0</v>
      </c>
      <c r="Y1250" s="19">
        <f t="shared" si="334"/>
        <v>0</v>
      </c>
      <c r="Z1250" s="62">
        <v>-1</v>
      </c>
      <c r="AA1250" s="62">
        <v>-2</v>
      </c>
      <c r="AB1250" s="68"/>
      <c r="AC1250" s="68"/>
      <c r="AD1250" s="68"/>
      <c r="AE1250" s="68"/>
      <c r="AF1250" s="68"/>
      <c r="AG1250" s="62">
        <v>1</v>
      </c>
      <c r="AH1250" s="62">
        <v>1</v>
      </c>
      <c r="AI1250" s="62">
        <v>0</v>
      </c>
      <c r="AJ1250" s="61" t="s">
        <v>134</v>
      </c>
      <c r="AK1250" s="61" t="s">
        <v>77</v>
      </c>
      <c r="AL1250" s="69" t="s">
        <v>1385</v>
      </c>
      <c r="AM1250" s="62">
        <v>4</v>
      </c>
      <c r="AN1250" s="62">
        <v>-1</v>
      </c>
      <c r="AO1250" s="62">
        <v>-2</v>
      </c>
      <c r="AP1250" s="62">
        <v>-2</v>
      </c>
      <c r="AQ1250" s="62">
        <v>1</v>
      </c>
      <c r="AR1250" s="62">
        <v>-2</v>
      </c>
      <c r="AS1250" s="62">
        <v>-2</v>
      </c>
      <c r="AT1250" s="62">
        <v>0</v>
      </c>
      <c r="AU1250" s="78">
        <v>0</v>
      </c>
      <c r="AV1250" s="62">
        <v>0</v>
      </c>
      <c r="AW1250" s="62">
        <v>0</v>
      </c>
      <c r="AX1250" s="62">
        <v>0</v>
      </c>
      <c r="AY1250" s="62">
        <v>0</v>
      </c>
      <c r="AZ1250" s="62">
        <v>1</v>
      </c>
      <c r="BA1250" s="62">
        <v>-1</v>
      </c>
      <c r="BB1250" s="62">
        <v>-1</v>
      </c>
      <c r="BC1250" s="62">
        <v>-1</v>
      </c>
      <c r="BD1250" s="68"/>
      <c r="BE1250" s="68"/>
      <c r="BF1250" s="68"/>
      <c r="BG1250" s="68"/>
      <c r="BH1250" s="68"/>
      <c r="BI1250" s="68"/>
      <c r="BJ1250" s="68"/>
      <c r="BK1250" s="68"/>
      <c r="BL1250" s="68"/>
      <c r="BM1250" s="68"/>
      <c r="BN1250" s="68"/>
      <c r="BO1250" s="62">
        <v>1</v>
      </c>
    </row>
    <row r="1251" spans="1:67" ht="176" hidden="1" x14ac:dyDescent="0.2">
      <c r="A1251" s="74" t="s">
        <v>1381</v>
      </c>
      <c r="B1251" s="67"/>
      <c r="C1251" s="495" t="s">
        <v>1505</v>
      </c>
      <c r="D1251" s="66" t="s">
        <v>153</v>
      </c>
      <c r="E1251" s="61" t="s">
        <v>302</v>
      </c>
      <c r="F1251" s="62">
        <v>1</v>
      </c>
      <c r="G1251" s="62">
        <v>1</v>
      </c>
      <c r="H1251" s="62">
        <v>1</v>
      </c>
      <c r="I1251" s="68"/>
      <c r="J1251" s="69" t="s">
        <v>1383</v>
      </c>
      <c r="K1251" s="76"/>
      <c r="L1251" s="69" t="s">
        <v>1384</v>
      </c>
      <c r="M1251" s="72"/>
      <c r="N1251" s="57">
        <f t="shared" si="331"/>
        <v>2011</v>
      </c>
      <c r="O1251" s="72">
        <v>40787</v>
      </c>
      <c r="P1251" s="73" t="s">
        <v>75</v>
      </c>
      <c r="Q1251" s="73" t="s">
        <v>75</v>
      </c>
      <c r="R1251" s="73" t="s">
        <v>75</v>
      </c>
      <c r="S1251" s="73" t="s">
        <v>75</v>
      </c>
      <c r="T1251" s="73" t="s">
        <v>75</v>
      </c>
      <c r="U1251" s="73" t="s">
        <v>75</v>
      </c>
      <c r="V1251" s="62">
        <v>1</v>
      </c>
      <c r="W1251" s="19">
        <f t="shared" si="332"/>
        <v>0</v>
      </c>
      <c r="X1251" s="19">
        <f t="shared" si="333"/>
        <v>0</v>
      </c>
      <c r="Y1251" s="19">
        <f t="shared" si="334"/>
        <v>0</v>
      </c>
      <c r="Z1251" s="62">
        <v>-1</v>
      </c>
      <c r="AA1251" s="62">
        <v>-2</v>
      </c>
      <c r="AB1251" s="68"/>
      <c r="AC1251" s="68"/>
      <c r="AD1251" s="68"/>
      <c r="AE1251" s="68"/>
      <c r="AF1251" s="68"/>
      <c r="AG1251" s="62">
        <v>1</v>
      </c>
      <c r="AH1251" s="62">
        <v>1</v>
      </c>
      <c r="AI1251" s="62">
        <v>0</v>
      </c>
      <c r="AJ1251" s="61" t="s">
        <v>134</v>
      </c>
      <c r="AK1251" s="61" t="s">
        <v>77</v>
      </c>
      <c r="AL1251" s="69" t="s">
        <v>1385</v>
      </c>
      <c r="AM1251" s="62">
        <v>4</v>
      </c>
      <c r="AN1251" s="62">
        <v>-1</v>
      </c>
      <c r="AO1251" s="62">
        <v>-2</v>
      </c>
      <c r="AP1251" s="62">
        <v>-2</v>
      </c>
      <c r="AQ1251" s="62">
        <v>1</v>
      </c>
      <c r="AR1251" s="62">
        <v>-2</v>
      </c>
      <c r="AS1251" s="62">
        <v>-2</v>
      </c>
      <c r="AT1251" s="62">
        <v>0</v>
      </c>
      <c r="AU1251" s="78">
        <v>0</v>
      </c>
      <c r="AV1251" s="62">
        <v>0</v>
      </c>
      <c r="AW1251" s="62">
        <v>0</v>
      </c>
      <c r="AX1251" s="62">
        <v>0</v>
      </c>
      <c r="AY1251" s="62">
        <v>0</v>
      </c>
      <c r="AZ1251" s="62">
        <v>1</v>
      </c>
      <c r="BA1251" s="62">
        <v>-1</v>
      </c>
      <c r="BB1251" s="62">
        <v>-1</v>
      </c>
      <c r="BC1251" s="62">
        <v>-1</v>
      </c>
      <c r="BD1251" s="68"/>
      <c r="BE1251" s="68"/>
      <c r="BF1251" s="68"/>
      <c r="BG1251" s="68"/>
      <c r="BH1251" s="68"/>
      <c r="BI1251" s="68"/>
      <c r="BJ1251" s="68"/>
      <c r="BK1251" s="68"/>
      <c r="BL1251" s="68"/>
      <c r="BM1251" s="68"/>
      <c r="BN1251" s="68"/>
      <c r="BO1251" s="62">
        <v>1</v>
      </c>
    </row>
    <row r="1252" spans="1:67" ht="176" hidden="1" x14ac:dyDescent="0.2">
      <c r="A1252" s="74" t="s">
        <v>1381</v>
      </c>
      <c r="B1252" s="67"/>
      <c r="C1252" s="495" t="s">
        <v>1506</v>
      </c>
      <c r="D1252" s="66" t="s">
        <v>153</v>
      </c>
      <c r="E1252" s="61" t="s">
        <v>302</v>
      </c>
      <c r="F1252" s="62">
        <v>1</v>
      </c>
      <c r="G1252" s="62">
        <v>1</v>
      </c>
      <c r="H1252" s="62">
        <v>1</v>
      </c>
      <c r="I1252" s="68"/>
      <c r="J1252" s="69" t="s">
        <v>1383</v>
      </c>
      <c r="K1252" s="76"/>
      <c r="L1252" s="69" t="s">
        <v>1384</v>
      </c>
      <c r="M1252" s="72"/>
      <c r="N1252" s="57">
        <f t="shared" si="331"/>
        <v>2011</v>
      </c>
      <c r="O1252" s="72">
        <v>40787</v>
      </c>
      <c r="P1252" s="73" t="s">
        <v>75</v>
      </c>
      <c r="Q1252" s="73" t="s">
        <v>75</v>
      </c>
      <c r="R1252" s="73" t="s">
        <v>75</v>
      </c>
      <c r="S1252" s="73" t="s">
        <v>75</v>
      </c>
      <c r="T1252" s="73" t="s">
        <v>75</v>
      </c>
      <c r="U1252" s="73" t="s">
        <v>75</v>
      </c>
      <c r="V1252" s="62">
        <v>1</v>
      </c>
      <c r="W1252" s="19">
        <f t="shared" si="332"/>
        <v>0</v>
      </c>
      <c r="X1252" s="19">
        <f t="shared" si="333"/>
        <v>0</v>
      </c>
      <c r="Y1252" s="19">
        <f t="shared" si="334"/>
        <v>0</v>
      </c>
      <c r="Z1252" s="62">
        <v>-1</v>
      </c>
      <c r="AA1252" s="62">
        <v>-2</v>
      </c>
      <c r="AB1252" s="68"/>
      <c r="AC1252" s="68"/>
      <c r="AD1252" s="68"/>
      <c r="AE1252" s="68"/>
      <c r="AF1252" s="68"/>
      <c r="AG1252" s="62">
        <v>1</v>
      </c>
      <c r="AH1252" s="62">
        <v>1</v>
      </c>
      <c r="AI1252" s="62">
        <v>0</v>
      </c>
      <c r="AJ1252" s="61" t="s">
        <v>134</v>
      </c>
      <c r="AK1252" s="61" t="s">
        <v>77</v>
      </c>
      <c r="AL1252" s="69" t="s">
        <v>1385</v>
      </c>
      <c r="AM1252" s="62">
        <v>4</v>
      </c>
      <c r="AN1252" s="62">
        <v>-1</v>
      </c>
      <c r="AO1252" s="62">
        <v>-2</v>
      </c>
      <c r="AP1252" s="62">
        <v>-2</v>
      </c>
      <c r="AQ1252" s="62">
        <v>1</v>
      </c>
      <c r="AR1252" s="62">
        <v>-2</v>
      </c>
      <c r="AS1252" s="62">
        <v>-2</v>
      </c>
      <c r="AT1252" s="62">
        <v>0</v>
      </c>
      <c r="AU1252" s="78">
        <v>0</v>
      </c>
      <c r="AV1252" s="62">
        <v>0</v>
      </c>
      <c r="AW1252" s="62">
        <v>0</v>
      </c>
      <c r="AX1252" s="62">
        <v>0</v>
      </c>
      <c r="AY1252" s="62">
        <v>0</v>
      </c>
      <c r="AZ1252" s="62">
        <v>1</v>
      </c>
      <c r="BA1252" s="62">
        <v>-1</v>
      </c>
      <c r="BB1252" s="62">
        <v>-1</v>
      </c>
      <c r="BC1252" s="62">
        <v>-1</v>
      </c>
      <c r="BD1252" s="68"/>
      <c r="BE1252" s="68"/>
      <c r="BF1252" s="68"/>
      <c r="BG1252" s="68"/>
      <c r="BH1252" s="68"/>
      <c r="BI1252" s="68"/>
      <c r="BJ1252" s="68"/>
      <c r="BK1252" s="68"/>
      <c r="BL1252" s="68"/>
      <c r="BM1252" s="68"/>
      <c r="BN1252" s="68"/>
      <c r="BO1252" s="62">
        <v>1</v>
      </c>
    </row>
    <row r="1253" spans="1:67" ht="176" hidden="1" x14ac:dyDescent="0.2">
      <c r="A1253" s="74" t="s">
        <v>1381</v>
      </c>
      <c r="B1253" s="67"/>
      <c r="C1253" s="495" t="s">
        <v>1507</v>
      </c>
      <c r="D1253" s="66" t="s">
        <v>153</v>
      </c>
      <c r="E1253" s="61" t="s">
        <v>302</v>
      </c>
      <c r="F1253" s="62">
        <v>1</v>
      </c>
      <c r="G1253" s="62">
        <v>1</v>
      </c>
      <c r="H1253" s="62">
        <v>1</v>
      </c>
      <c r="I1253" s="68"/>
      <c r="J1253" s="69" t="s">
        <v>1383</v>
      </c>
      <c r="K1253" s="76"/>
      <c r="L1253" s="69" t="s">
        <v>1384</v>
      </c>
      <c r="M1253" s="72"/>
      <c r="N1253" s="57">
        <f t="shared" si="331"/>
        <v>2011</v>
      </c>
      <c r="O1253" s="72">
        <v>40787</v>
      </c>
      <c r="P1253" s="73" t="s">
        <v>75</v>
      </c>
      <c r="Q1253" s="73" t="s">
        <v>75</v>
      </c>
      <c r="R1253" s="73" t="s">
        <v>75</v>
      </c>
      <c r="S1253" s="73" t="s">
        <v>75</v>
      </c>
      <c r="T1253" s="73" t="s">
        <v>75</v>
      </c>
      <c r="U1253" s="73" t="s">
        <v>75</v>
      </c>
      <c r="V1253" s="62">
        <v>1</v>
      </c>
      <c r="W1253" s="19">
        <f t="shared" si="332"/>
        <v>0</v>
      </c>
      <c r="X1253" s="19">
        <f t="shared" si="333"/>
        <v>0</v>
      </c>
      <c r="Y1253" s="19">
        <f t="shared" si="334"/>
        <v>0</v>
      </c>
      <c r="Z1253" s="62">
        <v>-1</v>
      </c>
      <c r="AA1253" s="62">
        <v>-2</v>
      </c>
      <c r="AB1253" s="68"/>
      <c r="AC1253" s="68"/>
      <c r="AD1253" s="68"/>
      <c r="AE1253" s="68"/>
      <c r="AF1253" s="68"/>
      <c r="AG1253" s="62">
        <v>1</v>
      </c>
      <c r="AH1253" s="62">
        <v>1</v>
      </c>
      <c r="AI1253" s="62">
        <v>0</v>
      </c>
      <c r="AJ1253" s="61" t="s">
        <v>134</v>
      </c>
      <c r="AK1253" s="61" t="s">
        <v>77</v>
      </c>
      <c r="AL1253" s="69" t="s">
        <v>1385</v>
      </c>
      <c r="AM1253" s="62">
        <v>4</v>
      </c>
      <c r="AN1253" s="62">
        <v>-1</v>
      </c>
      <c r="AO1253" s="62">
        <v>-2</v>
      </c>
      <c r="AP1253" s="62">
        <v>-2</v>
      </c>
      <c r="AQ1253" s="62">
        <v>1</v>
      </c>
      <c r="AR1253" s="62">
        <v>-2</v>
      </c>
      <c r="AS1253" s="62">
        <v>-2</v>
      </c>
      <c r="AT1253" s="62">
        <v>0</v>
      </c>
      <c r="AU1253" s="78">
        <v>0</v>
      </c>
      <c r="AV1253" s="62">
        <v>0</v>
      </c>
      <c r="AW1253" s="62">
        <v>0</v>
      </c>
      <c r="AX1253" s="62">
        <v>0</v>
      </c>
      <c r="AY1253" s="62">
        <v>0</v>
      </c>
      <c r="AZ1253" s="62">
        <v>1</v>
      </c>
      <c r="BA1253" s="62">
        <v>-1</v>
      </c>
      <c r="BB1253" s="62">
        <v>-1</v>
      </c>
      <c r="BC1253" s="62">
        <v>-1</v>
      </c>
      <c r="BD1253" s="68"/>
      <c r="BE1253" s="68"/>
      <c r="BF1253" s="68"/>
      <c r="BG1253" s="68"/>
      <c r="BH1253" s="68"/>
      <c r="BI1253" s="68"/>
      <c r="BJ1253" s="68"/>
      <c r="BK1253" s="68"/>
      <c r="BL1253" s="68"/>
      <c r="BM1253" s="68"/>
      <c r="BN1253" s="68"/>
      <c r="BO1253" s="62">
        <v>1</v>
      </c>
    </row>
    <row r="1254" spans="1:67" ht="176" hidden="1" x14ac:dyDescent="0.2">
      <c r="A1254" s="74" t="s">
        <v>1381</v>
      </c>
      <c r="B1254" s="67"/>
      <c r="C1254" s="495" t="s">
        <v>1508</v>
      </c>
      <c r="D1254" s="66" t="s">
        <v>153</v>
      </c>
      <c r="E1254" s="61" t="s">
        <v>302</v>
      </c>
      <c r="F1254" s="62">
        <v>1</v>
      </c>
      <c r="G1254" s="62">
        <v>1</v>
      </c>
      <c r="H1254" s="62">
        <v>1</v>
      </c>
      <c r="I1254" s="68"/>
      <c r="J1254" s="69" t="s">
        <v>1383</v>
      </c>
      <c r="K1254" s="76"/>
      <c r="L1254" s="69" t="s">
        <v>1384</v>
      </c>
      <c r="M1254" s="72"/>
      <c r="N1254" s="57">
        <f t="shared" si="331"/>
        <v>2011</v>
      </c>
      <c r="O1254" s="72">
        <v>40787</v>
      </c>
      <c r="P1254" s="73" t="s">
        <v>75</v>
      </c>
      <c r="Q1254" s="73" t="s">
        <v>75</v>
      </c>
      <c r="R1254" s="73" t="s">
        <v>75</v>
      </c>
      <c r="S1254" s="73" t="s">
        <v>75</v>
      </c>
      <c r="T1254" s="73" t="s">
        <v>75</v>
      </c>
      <c r="U1254" s="73" t="s">
        <v>75</v>
      </c>
      <c r="V1254" s="62">
        <v>1</v>
      </c>
      <c r="W1254" s="19">
        <f t="shared" si="332"/>
        <v>0</v>
      </c>
      <c r="X1254" s="19">
        <f t="shared" si="333"/>
        <v>0</v>
      </c>
      <c r="Y1254" s="19">
        <f t="shared" si="334"/>
        <v>0</v>
      </c>
      <c r="Z1254" s="62">
        <v>-1</v>
      </c>
      <c r="AA1254" s="62">
        <v>-2</v>
      </c>
      <c r="AB1254" s="68"/>
      <c r="AC1254" s="68"/>
      <c r="AD1254" s="68"/>
      <c r="AE1254" s="68"/>
      <c r="AF1254" s="68"/>
      <c r="AG1254" s="62">
        <v>1</v>
      </c>
      <c r="AH1254" s="62">
        <v>1</v>
      </c>
      <c r="AI1254" s="62">
        <v>0</v>
      </c>
      <c r="AJ1254" s="61" t="s">
        <v>134</v>
      </c>
      <c r="AK1254" s="61" t="s">
        <v>77</v>
      </c>
      <c r="AL1254" s="69" t="s">
        <v>1385</v>
      </c>
      <c r="AM1254" s="62">
        <v>4</v>
      </c>
      <c r="AN1254" s="62">
        <v>-1</v>
      </c>
      <c r="AO1254" s="62">
        <v>-2</v>
      </c>
      <c r="AP1254" s="62">
        <v>-2</v>
      </c>
      <c r="AQ1254" s="62">
        <v>1</v>
      </c>
      <c r="AR1254" s="62">
        <v>-2</v>
      </c>
      <c r="AS1254" s="62">
        <v>-2</v>
      </c>
      <c r="AT1254" s="62">
        <v>0</v>
      </c>
      <c r="AU1254" s="78">
        <v>0</v>
      </c>
      <c r="AV1254" s="62">
        <v>0</v>
      </c>
      <c r="AW1254" s="62">
        <v>0</v>
      </c>
      <c r="AX1254" s="62">
        <v>0</v>
      </c>
      <c r="AY1254" s="62">
        <v>0</v>
      </c>
      <c r="AZ1254" s="62">
        <v>1</v>
      </c>
      <c r="BA1254" s="62">
        <v>-1</v>
      </c>
      <c r="BB1254" s="62">
        <v>-1</v>
      </c>
      <c r="BC1254" s="62">
        <v>-1</v>
      </c>
      <c r="BD1254" s="68"/>
      <c r="BE1254" s="68"/>
      <c r="BF1254" s="68"/>
      <c r="BG1254" s="68"/>
      <c r="BH1254" s="68"/>
      <c r="BI1254" s="68"/>
      <c r="BJ1254" s="68"/>
      <c r="BK1254" s="68"/>
      <c r="BL1254" s="68"/>
      <c r="BM1254" s="68"/>
      <c r="BN1254" s="68"/>
      <c r="BO1254" s="62">
        <v>1</v>
      </c>
    </row>
    <row r="1255" spans="1:67" ht="176" hidden="1" x14ac:dyDescent="0.2">
      <c r="A1255" s="74" t="s">
        <v>1381</v>
      </c>
      <c r="B1255" s="67"/>
      <c r="C1255" s="495" t="s">
        <v>1509</v>
      </c>
      <c r="D1255" s="66" t="s">
        <v>153</v>
      </c>
      <c r="E1255" s="61" t="s">
        <v>302</v>
      </c>
      <c r="F1255" s="62">
        <v>1</v>
      </c>
      <c r="G1255" s="62">
        <v>1</v>
      </c>
      <c r="H1255" s="62">
        <v>1</v>
      </c>
      <c r="I1255" s="68"/>
      <c r="J1255" s="69" t="s">
        <v>1383</v>
      </c>
      <c r="K1255" s="76"/>
      <c r="L1255" s="69" t="s">
        <v>1384</v>
      </c>
      <c r="M1255" s="72"/>
      <c r="N1255" s="57">
        <f t="shared" si="331"/>
        <v>2011</v>
      </c>
      <c r="O1255" s="72">
        <v>40787</v>
      </c>
      <c r="P1255" s="73" t="s">
        <v>75</v>
      </c>
      <c r="Q1255" s="73" t="s">
        <v>75</v>
      </c>
      <c r="R1255" s="73" t="s">
        <v>75</v>
      </c>
      <c r="S1255" s="73" t="s">
        <v>75</v>
      </c>
      <c r="T1255" s="73" t="s">
        <v>75</v>
      </c>
      <c r="U1255" s="73" t="s">
        <v>75</v>
      </c>
      <c r="V1255" s="62">
        <v>1</v>
      </c>
      <c r="W1255" s="19">
        <f t="shared" si="332"/>
        <v>0</v>
      </c>
      <c r="X1255" s="19">
        <f t="shared" si="333"/>
        <v>0</v>
      </c>
      <c r="Y1255" s="19">
        <f t="shared" si="334"/>
        <v>0</v>
      </c>
      <c r="Z1255" s="62">
        <v>-1</v>
      </c>
      <c r="AA1255" s="62">
        <v>-2</v>
      </c>
      <c r="AB1255" s="68"/>
      <c r="AC1255" s="68"/>
      <c r="AD1255" s="68"/>
      <c r="AE1255" s="68"/>
      <c r="AF1255" s="68"/>
      <c r="AG1255" s="62">
        <v>1</v>
      </c>
      <c r="AH1255" s="62">
        <v>1</v>
      </c>
      <c r="AI1255" s="62">
        <v>0</v>
      </c>
      <c r="AJ1255" s="61" t="s">
        <v>134</v>
      </c>
      <c r="AK1255" s="61" t="s">
        <v>77</v>
      </c>
      <c r="AL1255" s="69" t="s">
        <v>1385</v>
      </c>
      <c r="AM1255" s="62">
        <v>4</v>
      </c>
      <c r="AN1255" s="62">
        <v>-1</v>
      </c>
      <c r="AO1255" s="62">
        <v>-2</v>
      </c>
      <c r="AP1255" s="62">
        <v>-2</v>
      </c>
      <c r="AQ1255" s="62">
        <v>1</v>
      </c>
      <c r="AR1255" s="62">
        <v>-2</v>
      </c>
      <c r="AS1255" s="62">
        <v>-2</v>
      </c>
      <c r="AT1255" s="62">
        <v>0</v>
      </c>
      <c r="AU1255" s="78">
        <v>0</v>
      </c>
      <c r="AV1255" s="62">
        <v>0</v>
      </c>
      <c r="AW1255" s="62">
        <v>0</v>
      </c>
      <c r="AX1255" s="62">
        <v>0</v>
      </c>
      <c r="AY1255" s="62">
        <v>0</v>
      </c>
      <c r="AZ1255" s="62">
        <v>1</v>
      </c>
      <c r="BA1255" s="62">
        <v>-1</v>
      </c>
      <c r="BB1255" s="62">
        <v>-1</v>
      </c>
      <c r="BC1255" s="62">
        <v>-1</v>
      </c>
      <c r="BD1255" s="68"/>
      <c r="BE1255" s="68"/>
      <c r="BF1255" s="68"/>
      <c r="BG1255" s="68"/>
      <c r="BH1255" s="68"/>
      <c r="BI1255" s="68"/>
      <c r="BJ1255" s="68"/>
      <c r="BK1255" s="68"/>
      <c r="BL1255" s="68"/>
      <c r="BM1255" s="68"/>
      <c r="BN1255" s="68"/>
      <c r="BO1255" s="62">
        <v>1</v>
      </c>
    </row>
    <row r="1256" spans="1:67" ht="176" hidden="1" x14ac:dyDescent="0.2">
      <c r="A1256" s="74" t="s">
        <v>1381</v>
      </c>
      <c r="B1256" s="67"/>
      <c r="C1256" s="495" t="s">
        <v>1510</v>
      </c>
      <c r="D1256" s="66" t="s">
        <v>153</v>
      </c>
      <c r="E1256" s="61" t="s">
        <v>302</v>
      </c>
      <c r="F1256" s="62">
        <v>1</v>
      </c>
      <c r="G1256" s="62">
        <v>1</v>
      </c>
      <c r="H1256" s="62">
        <v>1</v>
      </c>
      <c r="I1256" s="68"/>
      <c r="J1256" s="69" t="s">
        <v>1383</v>
      </c>
      <c r="K1256" s="76"/>
      <c r="L1256" s="69" t="s">
        <v>1384</v>
      </c>
      <c r="M1256" s="72"/>
      <c r="N1256" s="57">
        <f t="shared" si="331"/>
        <v>2011</v>
      </c>
      <c r="O1256" s="72">
        <v>40787</v>
      </c>
      <c r="P1256" s="73" t="s">
        <v>75</v>
      </c>
      <c r="Q1256" s="73" t="s">
        <v>75</v>
      </c>
      <c r="R1256" s="73" t="s">
        <v>75</v>
      </c>
      <c r="S1256" s="73" t="s">
        <v>75</v>
      </c>
      <c r="T1256" s="73" t="s">
        <v>75</v>
      </c>
      <c r="U1256" s="73" t="s">
        <v>75</v>
      </c>
      <c r="V1256" s="62">
        <v>1</v>
      </c>
      <c r="W1256" s="19">
        <f t="shared" si="332"/>
        <v>0</v>
      </c>
      <c r="X1256" s="19">
        <f t="shared" si="333"/>
        <v>0</v>
      </c>
      <c r="Y1256" s="19">
        <f t="shared" si="334"/>
        <v>0</v>
      </c>
      <c r="Z1256" s="62">
        <v>-1</v>
      </c>
      <c r="AA1256" s="62">
        <v>-2</v>
      </c>
      <c r="AB1256" s="68"/>
      <c r="AC1256" s="68"/>
      <c r="AD1256" s="68"/>
      <c r="AE1256" s="68"/>
      <c r="AF1256" s="68"/>
      <c r="AG1256" s="62">
        <v>1</v>
      </c>
      <c r="AH1256" s="62">
        <v>1</v>
      </c>
      <c r="AI1256" s="62">
        <v>0</v>
      </c>
      <c r="AJ1256" s="61" t="s">
        <v>134</v>
      </c>
      <c r="AK1256" s="61" t="s">
        <v>77</v>
      </c>
      <c r="AL1256" s="69" t="s">
        <v>1385</v>
      </c>
      <c r="AM1256" s="62">
        <v>4</v>
      </c>
      <c r="AN1256" s="62">
        <v>-1</v>
      </c>
      <c r="AO1256" s="62">
        <v>-2</v>
      </c>
      <c r="AP1256" s="62">
        <v>-2</v>
      </c>
      <c r="AQ1256" s="62">
        <v>1</v>
      </c>
      <c r="AR1256" s="62">
        <v>-2</v>
      </c>
      <c r="AS1256" s="62">
        <v>-2</v>
      </c>
      <c r="AT1256" s="62">
        <v>0</v>
      </c>
      <c r="AU1256" s="78">
        <v>0</v>
      </c>
      <c r="AV1256" s="62">
        <v>0</v>
      </c>
      <c r="AW1256" s="62">
        <v>0</v>
      </c>
      <c r="AX1256" s="62">
        <v>0</v>
      </c>
      <c r="AY1256" s="62">
        <v>0</v>
      </c>
      <c r="AZ1256" s="62">
        <v>1</v>
      </c>
      <c r="BA1256" s="62">
        <v>-1</v>
      </c>
      <c r="BB1256" s="62">
        <v>-1</v>
      </c>
      <c r="BC1256" s="62">
        <v>-1</v>
      </c>
      <c r="BD1256" s="68"/>
      <c r="BE1256" s="68"/>
      <c r="BF1256" s="68"/>
      <c r="BG1256" s="68"/>
      <c r="BH1256" s="68"/>
      <c r="BI1256" s="68"/>
      <c r="BJ1256" s="68"/>
      <c r="BK1256" s="68"/>
      <c r="BL1256" s="68"/>
      <c r="BM1256" s="68"/>
      <c r="BN1256" s="68"/>
      <c r="BO1256" s="62">
        <v>1</v>
      </c>
    </row>
    <row r="1257" spans="1:67" ht="176" hidden="1" x14ac:dyDescent="0.2">
      <c r="A1257" s="74" t="s">
        <v>1381</v>
      </c>
      <c r="B1257" s="67"/>
      <c r="C1257" s="495" t="s">
        <v>1511</v>
      </c>
      <c r="D1257" s="66" t="s">
        <v>153</v>
      </c>
      <c r="E1257" s="61" t="s">
        <v>302</v>
      </c>
      <c r="F1257" s="62">
        <v>1</v>
      </c>
      <c r="G1257" s="62">
        <v>1</v>
      </c>
      <c r="H1257" s="62">
        <v>1</v>
      </c>
      <c r="I1257" s="68"/>
      <c r="J1257" s="69" t="s">
        <v>1383</v>
      </c>
      <c r="K1257" s="76"/>
      <c r="L1257" s="69" t="s">
        <v>1384</v>
      </c>
      <c r="M1257" s="72"/>
      <c r="N1257" s="57">
        <f t="shared" si="331"/>
        <v>2011</v>
      </c>
      <c r="O1257" s="72">
        <v>40787</v>
      </c>
      <c r="P1257" s="73" t="s">
        <v>75</v>
      </c>
      <c r="Q1257" s="73" t="s">
        <v>75</v>
      </c>
      <c r="R1257" s="73" t="s">
        <v>75</v>
      </c>
      <c r="S1257" s="73" t="s">
        <v>75</v>
      </c>
      <c r="T1257" s="73" t="s">
        <v>75</v>
      </c>
      <c r="U1257" s="73" t="s">
        <v>75</v>
      </c>
      <c r="V1257" s="62">
        <v>1</v>
      </c>
      <c r="W1257" s="19">
        <f t="shared" si="332"/>
        <v>0</v>
      </c>
      <c r="X1257" s="19">
        <f t="shared" si="333"/>
        <v>0</v>
      </c>
      <c r="Y1257" s="19">
        <f t="shared" si="334"/>
        <v>0</v>
      </c>
      <c r="Z1257" s="62">
        <v>-1</v>
      </c>
      <c r="AA1257" s="62">
        <v>-2</v>
      </c>
      <c r="AB1257" s="68"/>
      <c r="AC1257" s="68"/>
      <c r="AD1257" s="68"/>
      <c r="AE1257" s="68"/>
      <c r="AF1257" s="68"/>
      <c r="AG1257" s="62">
        <v>1</v>
      </c>
      <c r="AH1257" s="62">
        <v>1</v>
      </c>
      <c r="AI1257" s="62">
        <v>0</v>
      </c>
      <c r="AJ1257" s="61" t="s">
        <v>134</v>
      </c>
      <c r="AK1257" s="61" t="s">
        <v>77</v>
      </c>
      <c r="AL1257" s="69" t="s">
        <v>1385</v>
      </c>
      <c r="AM1257" s="62">
        <v>4</v>
      </c>
      <c r="AN1257" s="62">
        <v>-1</v>
      </c>
      <c r="AO1257" s="62">
        <v>-2</v>
      </c>
      <c r="AP1257" s="62">
        <v>-2</v>
      </c>
      <c r="AQ1257" s="62">
        <v>1</v>
      </c>
      <c r="AR1257" s="62">
        <v>-2</v>
      </c>
      <c r="AS1257" s="62">
        <v>-2</v>
      </c>
      <c r="AT1257" s="62">
        <v>0</v>
      </c>
      <c r="AU1257" s="78">
        <v>0</v>
      </c>
      <c r="AV1257" s="62">
        <v>0</v>
      </c>
      <c r="AW1257" s="62">
        <v>0</v>
      </c>
      <c r="AX1257" s="62">
        <v>0</v>
      </c>
      <c r="AY1257" s="62">
        <v>0</v>
      </c>
      <c r="AZ1257" s="62">
        <v>1</v>
      </c>
      <c r="BA1257" s="62">
        <v>-1</v>
      </c>
      <c r="BB1257" s="62">
        <v>-1</v>
      </c>
      <c r="BC1257" s="62">
        <v>-1</v>
      </c>
      <c r="BD1257" s="68"/>
      <c r="BE1257" s="68"/>
      <c r="BF1257" s="68"/>
      <c r="BG1257" s="68"/>
      <c r="BH1257" s="68"/>
      <c r="BI1257" s="68"/>
      <c r="BJ1257" s="68"/>
      <c r="BK1257" s="68"/>
      <c r="BL1257" s="68"/>
      <c r="BM1257" s="68"/>
      <c r="BN1257" s="68"/>
      <c r="BO1257" s="62">
        <v>1</v>
      </c>
    </row>
    <row r="1258" spans="1:67" ht="176" hidden="1" x14ac:dyDescent="0.2">
      <c r="A1258" s="74" t="s">
        <v>1381</v>
      </c>
      <c r="B1258" s="67"/>
      <c r="C1258" s="495" t="s">
        <v>1512</v>
      </c>
      <c r="D1258" s="66" t="s">
        <v>153</v>
      </c>
      <c r="E1258" s="61" t="s">
        <v>302</v>
      </c>
      <c r="F1258" s="62">
        <v>1</v>
      </c>
      <c r="G1258" s="62">
        <v>1</v>
      </c>
      <c r="H1258" s="62">
        <v>1</v>
      </c>
      <c r="I1258" s="68"/>
      <c r="J1258" s="69" t="s">
        <v>1383</v>
      </c>
      <c r="K1258" s="76"/>
      <c r="L1258" s="69" t="s">
        <v>1384</v>
      </c>
      <c r="M1258" s="72"/>
      <c r="N1258" s="57">
        <f t="shared" si="331"/>
        <v>2011</v>
      </c>
      <c r="O1258" s="72">
        <v>40787</v>
      </c>
      <c r="P1258" s="73" t="s">
        <v>75</v>
      </c>
      <c r="Q1258" s="73" t="s">
        <v>75</v>
      </c>
      <c r="R1258" s="73" t="s">
        <v>75</v>
      </c>
      <c r="S1258" s="73" t="s">
        <v>75</v>
      </c>
      <c r="T1258" s="73" t="s">
        <v>75</v>
      </c>
      <c r="U1258" s="73" t="s">
        <v>75</v>
      </c>
      <c r="V1258" s="62">
        <v>1</v>
      </c>
      <c r="W1258" s="19">
        <f t="shared" si="332"/>
        <v>0</v>
      </c>
      <c r="X1258" s="19">
        <f t="shared" si="333"/>
        <v>0</v>
      </c>
      <c r="Y1258" s="19">
        <f t="shared" si="334"/>
        <v>0</v>
      </c>
      <c r="Z1258" s="62">
        <v>-1</v>
      </c>
      <c r="AA1258" s="62">
        <v>-2</v>
      </c>
      <c r="AB1258" s="68"/>
      <c r="AC1258" s="68"/>
      <c r="AD1258" s="68"/>
      <c r="AE1258" s="68"/>
      <c r="AF1258" s="68"/>
      <c r="AG1258" s="62">
        <v>1</v>
      </c>
      <c r="AH1258" s="62">
        <v>1</v>
      </c>
      <c r="AI1258" s="62">
        <v>0</v>
      </c>
      <c r="AJ1258" s="61" t="s">
        <v>134</v>
      </c>
      <c r="AK1258" s="61" t="s">
        <v>77</v>
      </c>
      <c r="AL1258" s="69" t="s">
        <v>1385</v>
      </c>
      <c r="AM1258" s="62">
        <v>4</v>
      </c>
      <c r="AN1258" s="62">
        <v>-1</v>
      </c>
      <c r="AO1258" s="62">
        <v>-2</v>
      </c>
      <c r="AP1258" s="62">
        <v>-2</v>
      </c>
      <c r="AQ1258" s="62">
        <v>1</v>
      </c>
      <c r="AR1258" s="62">
        <v>-2</v>
      </c>
      <c r="AS1258" s="62">
        <v>-2</v>
      </c>
      <c r="AT1258" s="62">
        <v>0</v>
      </c>
      <c r="AU1258" s="78">
        <v>0</v>
      </c>
      <c r="AV1258" s="62">
        <v>0</v>
      </c>
      <c r="AW1258" s="62">
        <v>0</v>
      </c>
      <c r="AX1258" s="62">
        <v>0</v>
      </c>
      <c r="AY1258" s="62">
        <v>0</v>
      </c>
      <c r="AZ1258" s="62">
        <v>1</v>
      </c>
      <c r="BA1258" s="62">
        <v>-1</v>
      </c>
      <c r="BB1258" s="62">
        <v>-1</v>
      </c>
      <c r="BC1258" s="62">
        <v>-1</v>
      </c>
      <c r="BD1258" s="68"/>
      <c r="BE1258" s="68"/>
      <c r="BF1258" s="68"/>
      <c r="BG1258" s="68"/>
      <c r="BH1258" s="68"/>
      <c r="BI1258" s="68"/>
      <c r="BJ1258" s="68"/>
      <c r="BK1258" s="68"/>
      <c r="BL1258" s="68"/>
      <c r="BM1258" s="68"/>
      <c r="BN1258" s="68"/>
      <c r="BO1258" s="62">
        <v>1</v>
      </c>
    </row>
    <row r="1259" spans="1:67" ht="176" hidden="1" x14ac:dyDescent="0.2">
      <c r="A1259" s="74" t="s">
        <v>1381</v>
      </c>
      <c r="B1259" s="67"/>
      <c r="C1259" s="495" t="s">
        <v>1513</v>
      </c>
      <c r="D1259" s="66" t="s">
        <v>153</v>
      </c>
      <c r="E1259" s="61" t="s">
        <v>302</v>
      </c>
      <c r="F1259" s="62">
        <v>1</v>
      </c>
      <c r="G1259" s="62">
        <v>1</v>
      </c>
      <c r="H1259" s="62">
        <v>1</v>
      </c>
      <c r="I1259" s="68"/>
      <c r="J1259" s="69" t="s">
        <v>1383</v>
      </c>
      <c r="K1259" s="76"/>
      <c r="L1259" s="69" t="s">
        <v>1384</v>
      </c>
      <c r="M1259" s="72"/>
      <c r="N1259" s="57">
        <f t="shared" ref="N1259:N1322" si="335">YEAR(IF(AND(O1259&lt;&gt;"NA",O1259&lt;&gt;""),O1259,IF(AND(P1259&lt;&gt;"NA",P1259&lt;&gt;""),P1259,IF(AND(Q1259&lt;&gt;"NA",Q1259&lt;&gt;""),Q1259,IF(AND(R1259&lt;&gt;"NA",R1259&lt;&gt;""),R1259,S1259)))))</f>
        <v>2011</v>
      </c>
      <c r="O1259" s="72">
        <v>40787</v>
      </c>
      <c r="P1259" s="73" t="s">
        <v>75</v>
      </c>
      <c r="Q1259" s="73" t="s">
        <v>75</v>
      </c>
      <c r="R1259" s="73" t="s">
        <v>75</v>
      </c>
      <c r="S1259" s="73" t="s">
        <v>75</v>
      </c>
      <c r="T1259" s="73" t="s">
        <v>75</v>
      </c>
      <c r="U1259" s="73" t="s">
        <v>75</v>
      </c>
      <c r="V1259" s="62">
        <v>1</v>
      </c>
      <c r="W1259" s="19">
        <f t="shared" si="332"/>
        <v>0</v>
      </c>
      <c r="X1259" s="19">
        <f t="shared" si="333"/>
        <v>0</v>
      </c>
      <c r="Y1259" s="19">
        <f t="shared" si="334"/>
        <v>0</v>
      </c>
      <c r="Z1259" s="62">
        <v>-1</v>
      </c>
      <c r="AA1259" s="62">
        <v>-2</v>
      </c>
      <c r="AB1259" s="68"/>
      <c r="AC1259" s="68"/>
      <c r="AD1259" s="68"/>
      <c r="AE1259" s="68"/>
      <c r="AF1259" s="68"/>
      <c r="AG1259" s="62">
        <v>1</v>
      </c>
      <c r="AH1259" s="62">
        <v>1</v>
      </c>
      <c r="AI1259" s="62">
        <v>0</v>
      </c>
      <c r="AJ1259" s="61" t="s">
        <v>134</v>
      </c>
      <c r="AK1259" s="61" t="s">
        <v>77</v>
      </c>
      <c r="AL1259" s="69" t="s">
        <v>1385</v>
      </c>
      <c r="AM1259" s="62">
        <v>4</v>
      </c>
      <c r="AN1259" s="62">
        <v>-1</v>
      </c>
      <c r="AO1259" s="62">
        <v>-2</v>
      </c>
      <c r="AP1259" s="62">
        <v>-2</v>
      </c>
      <c r="AQ1259" s="62">
        <v>1</v>
      </c>
      <c r="AR1259" s="62">
        <v>-2</v>
      </c>
      <c r="AS1259" s="62">
        <v>-2</v>
      </c>
      <c r="AT1259" s="62">
        <v>0</v>
      </c>
      <c r="AU1259" s="78">
        <v>0</v>
      </c>
      <c r="AV1259" s="62">
        <v>0</v>
      </c>
      <c r="AW1259" s="62">
        <v>0</v>
      </c>
      <c r="AX1259" s="62">
        <v>0</v>
      </c>
      <c r="AY1259" s="62">
        <v>0</v>
      </c>
      <c r="AZ1259" s="62">
        <v>1</v>
      </c>
      <c r="BA1259" s="62">
        <v>-1</v>
      </c>
      <c r="BB1259" s="62">
        <v>-1</v>
      </c>
      <c r="BC1259" s="62">
        <v>-1</v>
      </c>
      <c r="BD1259" s="68"/>
      <c r="BE1259" s="68"/>
      <c r="BF1259" s="68"/>
      <c r="BG1259" s="68"/>
      <c r="BH1259" s="68"/>
      <c r="BI1259" s="68"/>
      <c r="BJ1259" s="68"/>
      <c r="BK1259" s="68"/>
      <c r="BL1259" s="68"/>
      <c r="BM1259" s="68"/>
      <c r="BN1259" s="68"/>
      <c r="BO1259" s="62">
        <v>1</v>
      </c>
    </row>
    <row r="1260" spans="1:67" ht="176" hidden="1" x14ac:dyDescent="0.2">
      <c r="A1260" s="74" t="s">
        <v>1381</v>
      </c>
      <c r="B1260" s="67"/>
      <c r="C1260" s="495" t="s">
        <v>1397</v>
      </c>
      <c r="D1260" s="66" t="s">
        <v>153</v>
      </c>
      <c r="E1260" s="61" t="s">
        <v>302</v>
      </c>
      <c r="F1260" s="62">
        <v>1</v>
      </c>
      <c r="G1260" s="62">
        <v>1</v>
      </c>
      <c r="H1260" s="62">
        <v>1</v>
      </c>
      <c r="I1260" s="68"/>
      <c r="J1260" s="69" t="s">
        <v>1383</v>
      </c>
      <c r="K1260" s="76"/>
      <c r="L1260" s="69" t="s">
        <v>1384</v>
      </c>
      <c r="M1260" s="72"/>
      <c r="N1260" s="57">
        <f t="shared" si="335"/>
        <v>2011</v>
      </c>
      <c r="O1260" s="72">
        <v>40787</v>
      </c>
      <c r="P1260" s="73" t="s">
        <v>75</v>
      </c>
      <c r="Q1260" s="73" t="s">
        <v>75</v>
      </c>
      <c r="R1260" s="73" t="s">
        <v>75</v>
      </c>
      <c r="S1260" s="73" t="s">
        <v>75</v>
      </c>
      <c r="T1260" s="73" t="s">
        <v>75</v>
      </c>
      <c r="U1260" s="73" t="s">
        <v>75</v>
      </c>
      <c r="V1260" s="62">
        <v>1</v>
      </c>
      <c r="W1260" s="19">
        <f t="shared" si="332"/>
        <v>0</v>
      </c>
      <c r="X1260" s="19">
        <f t="shared" si="333"/>
        <v>0</v>
      </c>
      <c r="Y1260" s="19">
        <f t="shared" si="334"/>
        <v>0</v>
      </c>
      <c r="Z1260" s="62">
        <v>-1</v>
      </c>
      <c r="AA1260" s="62">
        <v>-2</v>
      </c>
      <c r="AB1260" s="68"/>
      <c r="AC1260" s="68"/>
      <c r="AD1260" s="68"/>
      <c r="AE1260" s="68"/>
      <c r="AF1260" s="68"/>
      <c r="AG1260" s="62">
        <v>1</v>
      </c>
      <c r="AH1260" s="62">
        <v>1</v>
      </c>
      <c r="AI1260" s="62">
        <v>0</v>
      </c>
      <c r="AJ1260" s="61" t="s">
        <v>134</v>
      </c>
      <c r="AK1260" s="61" t="s">
        <v>77</v>
      </c>
      <c r="AL1260" s="69" t="s">
        <v>1385</v>
      </c>
      <c r="AM1260" s="62">
        <v>4</v>
      </c>
      <c r="AN1260" s="62">
        <v>-1</v>
      </c>
      <c r="AO1260" s="62">
        <v>-2</v>
      </c>
      <c r="AP1260" s="62">
        <v>-2</v>
      </c>
      <c r="AQ1260" s="62">
        <v>1</v>
      </c>
      <c r="AR1260" s="62">
        <v>-2</v>
      </c>
      <c r="AS1260" s="62">
        <v>-2</v>
      </c>
      <c r="AT1260" s="62">
        <v>0</v>
      </c>
      <c r="AU1260" s="78">
        <v>0</v>
      </c>
      <c r="AV1260" s="62">
        <v>0</v>
      </c>
      <c r="AW1260" s="62">
        <v>0</v>
      </c>
      <c r="AX1260" s="62">
        <v>0</v>
      </c>
      <c r="AY1260" s="62">
        <v>0</v>
      </c>
      <c r="AZ1260" s="62">
        <v>1</v>
      </c>
      <c r="BA1260" s="62">
        <v>-1</v>
      </c>
      <c r="BB1260" s="62">
        <v>-1</v>
      </c>
      <c r="BC1260" s="62">
        <v>-1</v>
      </c>
      <c r="BD1260" s="68"/>
      <c r="BE1260" s="68"/>
      <c r="BF1260" s="68"/>
      <c r="BG1260" s="68"/>
      <c r="BH1260" s="68"/>
      <c r="BI1260" s="68"/>
      <c r="BJ1260" s="68"/>
      <c r="BK1260" s="68"/>
      <c r="BL1260" s="68"/>
      <c r="BM1260" s="68"/>
      <c r="BN1260" s="68"/>
      <c r="BO1260" s="62">
        <v>1</v>
      </c>
    </row>
    <row r="1261" spans="1:67" ht="176" hidden="1" x14ac:dyDescent="0.2">
      <c r="A1261" s="74" t="s">
        <v>1381</v>
      </c>
      <c r="B1261" s="67"/>
      <c r="C1261" s="495" t="s">
        <v>1514</v>
      </c>
      <c r="D1261" s="66" t="s">
        <v>153</v>
      </c>
      <c r="E1261" s="61" t="s">
        <v>302</v>
      </c>
      <c r="F1261" s="62">
        <v>1</v>
      </c>
      <c r="G1261" s="62">
        <v>1</v>
      </c>
      <c r="H1261" s="62">
        <v>1</v>
      </c>
      <c r="I1261" s="68"/>
      <c r="J1261" s="69" t="s">
        <v>1383</v>
      </c>
      <c r="K1261" s="76"/>
      <c r="L1261" s="69" t="s">
        <v>1384</v>
      </c>
      <c r="M1261" s="72"/>
      <c r="N1261" s="57">
        <f t="shared" si="335"/>
        <v>2011</v>
      </c>
      <c r="O1261" s="72">
        <v>40787</v>
      </c>
      <c r="P1261" s="73" t="s">
        <v>75</v>
      </c>
      <c r="Q1261" s="73" t="s">
        <v>75</v>
      </c>
      <c r="R1261" s="73" t="s">
        <v>75</v>
      </c>
      <c r="S1261" s="73" t="s">
        <v>75</v>
      </c>
      <c r="T1261" s="73" t="s">
        <v>75</v>
      </c>
      <c r="U1261" s="73" t="s">
        <v>75</v>
      </c>
      <c r="V1261" s="62">
        <v>1</v>
      </c>
      <c r="W1261" s="19">
        <f t="shared" si="332"/>
        <v>0</v>
      </c>
      <c r="X1261" s="19">
        <f t="shared" si="333"/>
        <v>0</v>
      </c>
      <c r="Y1261" s="19">
        <f t="shared" si="334"/>
        <v>0</v>
      </c>
      <c r="Z1261" s="62">
        <v>-1</v>
      </c>
      <c r="AA1261" s="62">
        <v>-2</v>
      </c>
      <c r="AB1261" s="68"/>
      <c r="AC1261" s="68"/>
      <c r="AD1261" s="68"/>
      <c r="AE1261" s="68"/>
      <c r="AF1261" s="68"/>
      <c r="AG1261" s="62">
        <v>1</v>
      </c>
      <c r="AH1261" s="62">
        <v>1</v>
      </c>
      <c r="AI1261" s="62">
        <v>0</v>
      </c>
      <c r="AJ1261" s="61" t="s">
        <v>134</v>
      </c>
      <c r="AK1261" s="61" t="s">
        <v>77</v>
      </c>
      <c r="AL1261" s="69" t="s">
        <v>1385</v>
      </c>
      <c r="AM1261" s="62">
        <v>4</v>
      </c>
      <c r="AN1261" s="62">
        <v>-1</v>
      </c>
      <c r="AO1261" s="62">
        <v>-2</v>
      </c>
      <c r="AP1261" s="62">
        <v>-2</v>
      </c>
      <c r="AQ1261" s="62">
        <v>1</v>
      </c>
      <c r="AR1261" s="62">
        <v>-2</v>
      </c>
      <c r="AS1261" s="62">
        <v>-2</v>
      </c>
      <c r="AT1261" s="62">
        <v>0</v>
      </c>
      <c r="AU1261" s="78">
        <v>0</v>
      </c>
      <c r="AV1261" s="62">
        <v>0</v>
      </c>
      <c r="AW1261" s="62">
        <v>0</v>
      </c>
      <c r="AX1261" s="62">
        <v>0</v>
      </c>
      <c r="AY1261" s="62">
        <v>0</v>
      </c>
      <c r="AZ1261" s="62">
        <v>1</v>
      </c>
      <c r="BA1261" s="62">
        <v>-1</v>
      </c>
      <c r="BB1261" s="62">
        <v>-1</v>
      </c>
      <c r="BC1261" s="62">
        <v>-1</v>
      </c>
      <c r="BD1261" s="68"/>
      <c r="BE1261" s="68"/>
      <c r="BF1261" s="68"/>
      <c r="BG1261" s="68"/>
      <c r="BH1261" s="68"/>
      <c r="BI1261" s="68"/>
      <c r="BJ1261" s="68"/>
      <c r="BK1261" s="68"/>
      <c r="BL1261" s="68"/>
      <c r="BM1261" s="68"/>
      <c r="BN1261" s="68"/>
      <c r="BO1261" s="62">
        <v>1</v>
      </c>
    </row>
    <row r="1262" spans="1:67" ht="176" hidden="1" x14ac:dyDescent="0.2">
      <c r="A1262" s="74" t="s">
        <v>1381</v>
      </c>
      <c r="B1262" s="67"/>
      <c r="C1262" s="495" t="s">
        <v>1515</v>
      </c>
      <c r="D1262" s="66" t="s">
        <v>153</v>
      </c>
      <c r="E1262" s="61" t="s">
        <v>302</v>
      </c>
      <c r="F1262" s="62">
        <v>1</v>
      </c>
      <c r="G1262" s="62">
        <v>1</v>
      </c>
      <c r="H1262" s="62">
        <v>1</v>
      </c>
      <c r="I1262" s="68"/>
      <c r="J1262" s="69" t="s">
        <v>1383</v>
      </c>
      <c r="K1262" s="76"/>
      <c r="L1262" s="69" t="s">
        <v>1384</v>
      </c>
      <c r="M1262" s="72"/>
      <c r="N1262" s="57">
        <f t="shared" si="335"/>
        <v>2011</v>
      </c>
      <c r="O1262" s="72">
        <v>40787</v>
      </c>
      <c r="P1262" s="73" t="s">
        <v>75</v>
      </c>
      <c r="Q1262" s="73" t="s">
        <v>75</v>
      </c>
      <c r="R1262" s="73" t="s">
        <v>75</v>
      </c>
      <c r="S1262" s="73" t="s">
        <v>75</v>
      </c>
      <c r="T1262" s="73" t="s">
        <v>75</v>
      </c>
      <c r="U1262" s="73" t="s">
        <v>75</v>
      </c>
      <c r="V1262" s="62">
        <v>1</v>
      </c>
      <c r="W1262" s="19">
        <f t="shared" si="332"/>
        <v>0</v>
      </c>
      <c r="X1262" s="19">
        <f t="shared" si="333"/>
        <v>0</v>
      </c>
      <c r="Y1262" s="19">
        <f t="shared" si="334"/>
        <v>0</v>
      </c>
      <c r="Z1262" s="62">
        <v>-1</v>
      </c>
      <c r="AA1262" s="62">
        <v>-2</v>
      </c>
      <c r="AB1262" s="68"/>
      <c r="AC1262" s="68"/>
      <c r="AD1262" s="68"/>
      <c r="AE1262" s="68"/>
      <c r="AF1262" s="68"/>
      <c r="AG1262" s="62">
        <v>1</v>
      </c>
      <c r="AH1262" s="62">
        <v>1</v>
      </c>
      <c r="AI1262" s="62">
        <v>0</v>
      </c>
      <c r="AJ1262" s="61" t="s">
        <v>134</v>
      </c>
      <c r="AK1262" s="61" t="s">
        <v>77</v>
      </c>
      <c r="AL1262" s="69" t="s">
        <v>1385</v>
      </c>
      <c r="AM1262" s="62">
        <v>4</v>
      </c>
      <c r="AN1262" s="62">
        <v>-1</v>
      </c>
      <c r="AO1262" s="62">
        <v>-2</v>
      </c>
      <c r="AP1262" s="62">
        <v>-2</v>
      </c>
      <c r="AQ1262" s="62">
        <v>1</v>
      </c>
      <c r="AR1262" s="62">
        <v>-2</v>
      </c>
      <c r="AS1262" s="62">
        <v>-2</v>
      </c>
      <c r="AT1262" s="62">
        <v>0</v>
      </c>
      <c r="AU1262" s="78">
        <v>0</v>
      </c>
      <c r="AV1262" s="62">
        <v>0</v>
      </c>
      <c r="AW1262" s="62">
        <v>0</v>
      </c>
      <c r="AX1262" s="62">
        <v>0</v>
      </c>
      <c r="AY1262" s="62">
        <v>0</v>
      </c>
      <c r="AZ1262" s="62">
        <v>1</v>
      </c>
      <c r="BA1262" s="62">
        <v>-1</v>
      </c>
      <c r="BB1262" s="62">
        <v>-1</v>
      </c>
      <c r="BC1262" s="62">
        <v>-1</v>
      </c>
      <c r="BD1262" s="68"/>
      <c r="BE1262" s="68"/>
      <c r="BF1262" s="68"/>
      <c r="BG1262" s="68"/>
      <c r="BH1262" s="68"/>
      <c r="BI1262" s="68"/>
      <c r="BJ1262" s="68"/>
      <c r="BK1262" s="68"/>
      <c r="BL1262" s="68"/>
      <c r="BM1262" s="68"/>
      <c r="BN1262" s="68"/>
      <c r="BO1262" s="62">
        <v>1</v>
      </c>
    </row>
    <row r="1263" spans="1:67" ht="176" hidden="1" x14ac:dyDescent="0.2">
      <c r="A1263" s="74" t="s">
        <v>1381</v>
      </c>
      <c r="B1263" s="67"/>
      <c r="C1263" s="495" t="s">
        <v>1516</v>
      </c>
      <c r="D1263" s="66" t="s">
        <v>153</v>
      </c>
      <c r="E1263" s="61" t="s">
        <v>302</v>
      </c>
      <c r="F1263" s="62">
        <v>1</v>
      </c>
      <c r="G1263" s="62">
        <v>1</v>
      </c>
      <c r="H1263" s="62">
        <v>1</v>
      </c>
      <c r="I1263" s="68"/>
      <c r="J1263" s="69" t="s">
        <v>1383</v>
      </c>
      <c r="K1263" s="76"/>
      <c r="L1263" s="69" t="s">
        <v>1384</v>
      </c>
      <c r="M1263" s="72"/>
      <c r="N1263" s="57">
        <f t="shared" si="335"/>
        <v>2011</v>
      </c>
      <c r="O1263" s="72">
        <v>40787</v>
      </c>
      <c r="P1263" s="73" t="s">
        <v>75</v>
      </c>
      <c r="Q1263" s="73" t="s">
        <v>75</v>
      </c>
      <c r="R1263" s="73" t="s">
        <v>75</v>
      </c>
      <c r="S1263" s="73" t="s">
        <v>75</v>
      </c>
      <c r="T1263" s="73" t="s">
        <v>75</v>
      </c>
      <c r="U1263" s="73" t="s">
        <v>75</v>
      </c>
      <c r="V1263" s="62">
        <v>1</v>
      </c>
      <c r="W1263" s="19">
        <f t="shared" si="332"/>
        <v>0</v>
      </c>
      <c r="X1263" s="19">
        <f t="shared" si="333"/>
        <v>0</v>
      </c>
      <c r="Y1263" s="19">
        <f t="shared" si="334"/>
        <v>0</v>
      </c>
      <c r="Z1263" s="62">
        <v>-1</v>
      </c>
      <c r="AA1263" s="62">
        <v>-2</v>
      </c>
      <c r="AB1263" s="68"/>
      <c r="AC1263" s="68"/>
      <c r="AD1263" s="68"/>
      <c r="AE1263" s="68"/>
      <c r="AF1263" s="68"/>
      <c r="AG1263" s="62">
        <v>1</v>
      </c>
      <c r="AH1263" s="62">
        <v>1</v>
      </c>
      <c r="AI1263" s="62">
        <v>0</v>
      </c>
      <c r="AJ1263" s="61" t="s">
        <v>134</v>
      </c>
      <c r="AK1263" s="61" t="s">
        <v>77</v>
      </c>
      <c r="AL1263" s="69" t="s">
        <v>1385</v>
      </c>
      <c r="AM1263" s="62">
        <v>4</v>
      </c>
      <c r="AN1263" s="62">
        <v>-1</v>
      </c>
      <c r="AO1263" s="62">
        <v>-2</v>
      </c>
      <c r="AP1263" s="62">
        <v>-2</v>
      </c>
      <c r="AQ1263" s="62">
        <v>1</v>
      </c>
      <c r="AR1263" s="62">
        <v>-2</v>
      </c>
      <c r="AS1263" s="62">
        <v>-2</v>
      </c>
      <c r="AT1263" s="62">
        <v>0</v>
      </c>
      <c r="AU1263" s="78">
        <v>0</v>
      </c>
      <c r="AV1263" s="62">
        <v>0</v>
      </c>
      <c r="AW1263" s="62">
        <v>0</v>
      </c>
      <c r="AX1263" s="62">
        <v>0</v>
      </c>
      <c r="AY1263" s="62">
        <v>0</v>
      </c>
      <c r="AZ1263" s="62">
        <v>1</v>
      </c>
      <c r="BA1263" s="62">
        <v>-1</v>
      </c>
      <c r="BB1263" s="62">
        <v>-1</v>
      </c>
      <c r="BC1263" s="62">
        <v>-1</v>
      </c>
      <c r="BD1263" s="68"/>
      <c r="BE1263" s="68"/>
      <c r="BF1263" s="68"/>
      <c r="BG1263" s="68"/>
      <c r="BH1263" s="68"/>
      <c r="BI1263" s="68"/>
      <c r="BJ1263" s="68"/>
      <c r="BK1263" s="68"/>
      <c r="BL1263" s="68"/>
      <c r="BM1263" s="68"/>
      <c r="BN1263" s="68"/>
      <c r="BO1263" s="62">
        <v>1</v>
      </c>
    </row>
    <row r="1264" spans="1:67" ht="176" hidden="1" x14ac:dyDescent="0.2">
      <c r="A1264" s="74" t="s">
        <v>1381</v>
      </c>
      <c r="B1264" s="67"/>
      <c r="C1264" s="495" t="s">
        <v>1517</v>
      </c>
      <c r="D1264" s="66" t="s">
        <v>153</v>
      </c>
      <c r="E1264" s="61" t="s">
        <v>302</v>
      </c>
      <c r="F1264" s="62">
        <v>1</v>
      </c>
      <c r="G1264" s="62">
        <v>1</v>
      </c>
      <c r="H1264" s="62">
        <v>1</v>
      </c>
      <c r="I1264" s="68"/>
      <c r="J1264" s="69" t="s">
        <v>1383</v>
      </c>
      <c r="K1264" s="76"/>
      <c r="L1264" s="69" t="s">
        <v>1384</v>
      </c>
      <c r="M1264" s="72"/>
      <c r="N1264" s="57">
        <f t="shared" si="335"/>
        <v>2011</v>
      </c>
      <c r="O1264" s="72">
        <v>40787</v>
      </c>
      <c r="P1264" s="73" t="s">
        <v>75</v>
      </c>
      <c r="Q1264" s="73" t="s">
        <v>75</v>
      </c>
      <c r="R1264" s="73" t="s">
        <v>75</v>
      </c>
      <c r="S1264" s="73" t="s">
        <v>75</v>
      </c>
      <c r="T1264" s="73" t="s">
        <v>75</v>
      </c>
      <c r="U1264" s="73" t="s">
        <v>75</v>
      </c>
      <c r="V1264" s="62">
        <v>1</v>
      </c>
      <c r="W1264" s="19">
        <f t="shared" si="332"/>
        <v>0</v>
      </c>
      <c r="X1264" s="19">
        <f t="shared" si="333"/>
        <v>0</v>
      </c>
      <c r="Y1264" s="19">
        <f t="shared" si="334"/>
        <v>0</v>
      </c>
      <c r="Z1264" s="62">
        <v>-1</v>
      </c>
      <c r="AA1264" s="62">
        <v>-2</v>
      </c>
      <c r="AB1264" s="68"/>
      <c r="AC1264" s="68"/>
      <c r="AD1264" s="68"/>
      <c r="AE1264" s="68"/>
      <c r="AF1264" s="68"/>
      <c r="AG1264" s="62">
        <v>1</v>
      </c>
      <c r="AH1264" s="62">
        <v>1</v>
      </c>
      <c r="AI1264" s="62">
        <v>0</v>
      </c>
      <c r="AJ1264" s="61" t="s">
        <v>134</v>
      </c>
      <c r="AK1264" s="61" t="s">
        <v>77</v>
      </c>
      <c r="AL1264" s="69" t="s">
        <v>1385</v>
      </c>
      <c r="AM1264" s="62">
        <v>4</v>
      </c>
      <c r="AN1264" s="62">
        <v>-1</v>
      </c>
      <c r="AO1264" s="62">
        <v>-2</v>
      </c>
      <c r="AP1264" s="62">
        <v>-2</v>
      </c>
      <c r="AQ1264" s="62">
        <v>1</v>
      </c>
      <c r="AR1264" s="62">
        <v>-2</v>
      </c>
      <c r="AS1264" s="62">
        <v>-2</v>
      </c>
      <c r="AT1264" s="62">
        <v>0</v>
      </c>
      <c r="AU1264" s="78">
        <v>0</v>
      </c>
      <c r="AV1264" s="62">
        <v>0</v>
      </c>
      <c r="AW1264" s="62">
        <v>0</v>
      </c>
      <c r="AX1264" s="62">
        <v>0</v>
      </c>
      <c r="AY1264" s="62">
        <v>0</v>
      </c>
      <c r="AZ1264" s="62">
        <v>1</v>
      </c>
      <c r="BA1264" s="62">
        <v>-1</v>
      </c>
      <c r="BB1264" s="62">
        <v>-1</v>
      </c>
      <c r="BC1264" s="62">
        <v>-1</v>
      </c>
      <c r="BD1264" s="68"/>
      <c r="BE1264" s="68"/>
      <c r="BF1264" s="68"/>
      <c r="BG1264" s="68"/>
      <c r="BH1264" s="68"/>
      <c r="BI1264" s="68"/>
      <c r="BJ1264" s="68"/>
      <c r="BK1264" s="68"/>
      <c r="BL1264" s="68"/>
      <c r="BM1264" s="68"/>
      <c r="BN1264" s="68"/>
      <c r="BO1264" s="62">
        <v>1</v>
      </c>
    </row>
    <row r="1265" spans="1:67" ht="176" hidden="1" x14ac:dyDescent="0.2">
      <c r="A1265" s="74" t="s">
        <v>1381</v>
      </c>
      <c r="B1265" s="67"/>
      <c r="C1265" s="495" t="s">
        <v>1518</v>
      </c>
      <c r="D1265" s="66" t="s">
        <v>153</v>
      </c>
      <c r="E1265" s="61" t="s">
        <v>302</v>
      </c>
      <c r="F1265" s="62">
        <v>1</v>
      </c>
      <c r="G1265" s="62">
        <v>1</v>
      </c>
      <c r="H1265" s="62">
        <v>1</v>
      </c>
      <c r="I1265" s="68"/>
      <c r="J1265" s="69" t="s">
        <v>1383</v>
      </c>
      <c r="K1265" s="76"/>
      <c r="L1265" s="69" t="s">
        <v>1384</v>
      </c>
      <c r="M1265" s="72"/>
      <c r="N1265" s="57">
        <f t="shared" si="335"/>
        <v>2011</v>
      </c>
      <c r="O1265" s="72">
        <v>40787</v>
      </c>
      <c r="P1265" s="73" t="s">
        <v>75</v>
      </c>
      <c r="Q1265" s="73" t="s">
        <v>75</v>
      </c>
      <c r="R1265" s="73" t="s">
        <v>75</v>
      </c>
      <c r="S1265" s="73" t="s">
        <v>75</v>
      </c>
      <c r="T1265" s="73" t="s">
        <v>75</v>
      </c>
      <c r="U1265" s="73" t="s">
        <v>75</v>
      </c>
      <c r="V1265" s="62">
        <v>1</v>
      </c>
      <c r="W1265" s="19">
        <f t="shared" si="332"/>
        <v>0</v>
      </c>
      <c r="X1265" s="19">
        <f t="shared" si="333"/>
        <v>0</v>
      </c>
      <c r="Y1265" s="19">
        <f t="shared" si="334"/>
        <v>0</v>
      </c>
      <c r="Z1265" s="62">
        <v>-1</v>
      </c>
      <c r="AA1265" s="62">
        <v>-2</v>
      </c>
      <c r="AB1265" s="68"/>
      <c r="AC1265" s="68"/>
      <c r="AD1265" s="68"/>
      <c r="AE1265" s="68"/>
      <c r="AF1265" s="68"/>
      <c r="AG1265" s="62">
        <v>1</v>
      </c>
      <c r="AH1265" s="62">
        <v>1</v>
      </c>
      <c r="AI1265" s="62">
        <v>0</v>
      </c>
      <c r="AJ1265" s="61" t="s">
        <v>134</v>
      </c>
      <c r="AK1265" s="61" t="s">
        <v>77</v>
      </c>
      <c r="AL1265" s="69" t="s">
        <v>1385</v>
      </c>
      <c r="AM1265" s="62">
        <v>4</v>
      </c>
      <c r="AN1265" s="62">
        <v>-1</v>
      </c>
      <c r="AO1265" s="62">
        <v>-2</v>
      </c>
      <c r="AP1265" s="62">
        <v>-2</v>
      </c>
      <c r="AQ1265" s="62">
        <v>1</v>
      </c>
      <c r="AR1265" s="62">
        <v>-2</v>
      </c>
      <c r="AS1265" s="62">
        <v>-2</v>
      </c>
      <c r="AT1265" s="62">
        <v>0</v>
      </c>
      <c r="AU1265" s="78">
        <v>0</v>
      </c>
      <c r="AV1265" s="62">
        <v>0</v>
      </c>
      <c r="AW1265" s="62">
        <v>0</v>
      </c>
      <c r="AX1265" s="62">
        <v>0</v>
      </c>
      <c r="AY1265" s="62">
        <v>0</v>
      </c>
      <c r="AZ1265" s="62">
        <v>1</v>
      </c>
      <c r="BA1265" s="62">
        <v>-1</v>
      </c>
      <c r="BB1265" s="62">
        <v>-1</v>
      </c>
      <c r="BC1265" s="62">
        <v>-1</v>
      </c>
      <c r="BD1265" s="68"/>
      <c r="BE1265" s="68"/>
      <c r="BF1265" s="68"/>
      <c r="BG1265" s="68"/>
      <c r="BH1265" s="68"/>
      <c r="BI1265" s="68"/>
      <c r="BJ1265" s="68"/>
      <c r="BK1265" s="68"/>
      <c r="BL1265" s="68"/>
      <c r="BM1265" s="68"/>
      <c r="BN1265" s="68"/>
      <c r="BO1265" s="62">
        <v>1</v>
      </c>
    </row>
    <row r="1266" spans="1:67" ht="176" hidden="1" x14ac:dyDescent="0.2">
      <c r="A1266" s="74" t="s">
        <v>1381</v>
      </c>
      <c r="B1266" s="67"/>
      <c r="C1266" s="495" t="s">
        <v>1519</v>
      </c>
      <c r="D1266" s="66" t="s">
        <v>153</v>
      </c>
      <c r="E1266" s="61" t="s">
        <v>302</v>
      </c>
      <c r="F1266" s="62">
        <v>1</v>
      </c>
      <c r="G1266" s="62">
        <v>1</v>
      </c>
      <c r="H1266" s="62">
        <v>1</v>
      </c>
      <c r="I1266" s="68"/>
      <c r="J1266" s="69" t="s">
        <v>1383</v>
      </c>
      <c r="K1266" s="76"/>
      <c r="L1266" s="69" t="s">
        <v>1384</v>
      </c>
      <c r="M1266" s="72"/>
      <c r="N1266" s="57">
        <f t="shared" si="335"/>
        <v>2011</v>
      </c>
      <c r="O1266" s="72">
        <v>40787</v>
      </c>
      <c r="P1266" s="73" t="s">
        <v>75</v>
      </c>
      <c r="Q1266" s="73" t="s">
        <v>75</v>
      </c>
      <c r="R1266" s="73" t="s">
        <v>75</v>
      </c>
      <c r="S1266" s="73" t="s">
        <v>75</v>
      </c>
      <c r="T1266" s="73" t="s">
        <v>75</v>
      </c>
      <c r="U1266" s="73" t="s">
        <v>75</v>
      </c>
      <c r="V1266" s="62">
        <v>1</v>
      </c>
      <c r="W1266" s="19">
        <f t="shared" si="332"/>
        <v>0</v>
      </c>
      <c r="X1266" s="19">
        <f t="shared" si="333"/>
        <v>0</v>
      </c>
      <c r="Y1266" s="19">
        <f t="shared" si="334"/>
        <v>0</v>
      </c>
      <c r="Z1266" s="62">
        <v>-1</v>
      </c>
      <c r="AA1266" s="62">
        <v>-2</v>
      </c>
      <c r="AB1266" s="68"/>
      <c r="AC1266" s="68"/>
      <c r="AD1266" s="68"/>
      <c r="AE1266" s="68"/>
      <c r="AF1266" s="68"/>
      <c r="AG1266" s="62">
        <v>1</v>
      </c>
      <c r="AH1266" s="62">
        <v>1</v>
      </c>
      <c r="AI1266" s="62">
        <v>0</v>
      </c>
      <c r="AJ1266" s="61" t="s">
        <v>134</v>
      </c>
      <c r="AK1266" s="61" t="s">
        <v>77</v>
      </c>
      <c r="AL1266" s="69" t="s">
        <v>1385</v>
      </c>
      <c r="AM1266" s="62">
        <v>4</v>
      </c>
      <c r="AN1266" s="62">
        <v>-1</v>
      </c>
      <c r="AO1266" s="62">
        <v>-2</v>
      </c>
      <c r="AP1266" s="62">
        <v>-2</v>
      </c>
      <c r="AQ1266" s="62">
        <v>1</v>
      </c>
      <c r="AR1266" s="62">
        <v>-2</v>
      </c>
      <c r="AS1266" s="62">
        <v>-2</v>
      </c>
      <c r="AT1266" s="62">
        <v>0</v>
      </c>
      <c r="AU1266" s="78">
        <v>0</v>
      </c>
      <c r="AV1266" s="62">
        <v>0</v>
      </c>
      <c r="AW1266" s="62">
        <v>0</v>
      </c>
      <c r="AX1266" s="62">
        <v>0</v>
      </c>
      <c r="AY1266" s="62">
        <v>0</v>
      </c>
      <c r="AZ1266" s="62">
        <v>1</v>
      </c>
      <c r="BA1266" s="62">
        <v>-1</v>
      </c>
      <c r="BB1266" s="62">
        <v>-1</v>
      </c>
      <c r="BC1266" s="62">
        <v>-1</v>
      </c>
      <c r="BD1266" s="68"/>
      <c r="BE1266" s="68"/>
      <c r="BF1266" s="68"/>
      <c r="BG1266" s="68"/>
      <c r="BH1266" s="68"/>
      <c r="BI1266" s="68"/>
      <c r="BJ1266" s="68"/>
      <c r="BK1266" s="68"/>
      <c r="BL1266" s="68"/>
      <c r="BM1266" s="68"/>
      <c r="BN1266" s="68"/>
      <c r="BO1266" s="62">
        <v>1</v>
      </c>
    </row>
    <row r="1267" spans="1:67" ht="176" hidden="1" x14ac:dyDescent="0.2">
      <c r="A1267" s="74" t="s">
        <v>1381</v>
      </c>
      <c r="B1267" s="67"/>
      <c r="C1267" s="495" t="s">
        <v>1520</v>
      </c>
      <c r="D1267" s="66" t="s">
        <v>153</v>
      </c>
      <c r="E1267" s="61" t="s">
        <v>302</v>
      </c>
      <c r="F1267" s="62">
        <v>1</v>
      </c>
      <c r="G1267" s="62">
        <v>1</v>
      </c>
      <c r="H1267" s="62">
        <v>1</v>
      </c>
      <c r="I1267" s="68"/>
      <c r="J1267" s="69" t="s">
        <v>1383</v>
      </c>
      <c r="K1267" s="76"/>
      <c r="L1267" s="69" t="s">
        <v>1384</v>
      </c>
      <c r="M1267" s="72"/>
      <c r="N1267" s="57">
        <f t="shared" si="335"/>
        <v>2011</v>
      </c>
      <c r="O1267" s="72">
        <v>40787</v>
      </c>
      <c r="P1267" s="73" t="s">
        <v>75</v>
      </c>
      <c r="Q1267" s="73" t="s">
        <v>75</v>
      </c>
      <c r="R1267" s="73" t="s">
        <v>75</v>
      </c>
      <c r="S1267" s="73" t="s">
        <v>75</v>
      </c>
      <c r="T1267" s="73" t="s">
        <v>75</v>
      </c>
      <c r="U1267" s="73" t="s">
        <v>75</v>
      </c>
      <c r="V1267" s="62">
        <v>1</v>
      </c>
      <c r="W1267" s="19">
        <f t="shared" si="332"/>
        <v>0</v>
      </c>
      <c r="X1267" s="19">
        <f t="shared" si="333"/>
        <v>0</v>
      </c>
      <c r="Y1267" s="19">
        <f t="shared" si="334"/>
        <v>0</v>
      </c>
      <c r="Z1267" s="62">
        <v>-1</v>
      </c>
      <c r="AA1267" s="62">
        <v>-2</v>
      </c>
      <c r="AB1267" s="68"/>
      <c r="AC1267" s="68"/>
      <c r="AD1267" s="68"/>
      <c r="AE1267" s="68"/>
      <c r="AF1267" s="68"/>
      <c r="AG1267" s="62">
        <v>1</v>
      </c>
      <c r="AH1267" s="62">
        <v>1</v>
      </c>
      <c r="AI1267" s="62">
        <v>0</v>
      </c>
      <c r="AJ1267" s="61" t="s">
        <v>134</v>
      </c>
      <c r="AK1267" s="61" t="s">
        <v>77</v>
      </c>
      <c r="AL1267" s="69" t="s">
        <v>1385</v>
      </c>
      <c r="AM1267" s="62">
        <v>4</v>
      </c>
      <c r="AN1267" s="62">
        <v>-1</v>
      </c>
      <c r="AO1267" s="62">
        <v>-2</v>
      </c>
      <c r="AP1267" s="62">
        <v>-2</v>
      </c>
      <c r="AQ1267" s="62">
        <v>1</v>
      </c>
      <c r="AR1267" s="62">
        <v>-2</v>
      </c>
      <c r="AS1267" s="62">
        <v>-2</v>
      </c>
      <c r="AT1267" s="62">
        <v>0</v>
      </c>
      <c r="AU1267" s="78">
        <v>0</v>
      </c>
      <c r="AV1267" s="62">
        <v>0</v>
      </c>
      <c r="AW1267" s="62">
        <v>0</v>
      </c>
      <c r="AX1267" s="62">
        <v>0</v>
      </c>
      <c r="AY1267" s="62">
        <v>0</v>
      </c>
      <c r="AZ1267" s="62">
        <v>1</v>
      </c>
      <c r="BA1267" s="62">
        <v>-1</v>
      </c>
      <c r="BB1267" s="62">
        <v>-1</v>
      </c>
      <c r="BC1267" s="62">
        <v>-1</v>
      </c>
      <c r="BD1267" s="68"/>
      <c r="BE1267" s="68"/>
      <c r="BF1267" s="68"/>
      <c r="BG1267" s="68"/>
      <c r="BH1267" s="68"/>
      <c r="BI1267" s="68"/>
      <c r="BJ1267" s="68"/>
      <c r="BK1267" s="68"/>
      <c r="BL1267" s="68"/>
      <c r="BM1267" s="68"/>
      <c r="BN1267" s="68"/>
      <c r="BO1267" s="62">
        <v>1</v>
      </c>
    </row>
    <row r="1268" spans="1:67" ht="176" hidden="1" x14ac:dyDescent="0.2">
      <c r="A1268" s="74" t="s">
        <v>1381</v>
      </c>
      <c r="B1268" s="67"/>
      <c r="C1268" s="495" t="s">
        <v>1521</v>
      </c>
      <c r="D1268" s="66" t="s">
        <v>153</v>
      </c>
      <c r="E1268" s="61" t="s">
        <v>302</v>
      </c>
      <c r="F1268" s="62">
        <v>1</v>
      </c>
      <c r="G1268" s="62">
        <v>1</v>
      </c>
      <c r="H1268" s="62">
        <v>1</v>
      </c>
      <c r="I1268" s="68"/>
      <c r="J1268" s="69" t="s">
        <v>1383</v>
      </c>
      <c r="K1268" s="76"/>
      <c r="L1268" s="69" t="s">
        <v>1384</v>
      </c>
      <c r="M1268" s="72"/>
      <c r="N1268" s="57">
        <f t="shared" si="335"/>
        <v>2011</v>
      </c>
      <c r="O1268" s="72">
        <v>40787</v>
      </c>
      <c r="P1268" s="73" t="s">
        <v>75</v>
      </c>
      <c r="Q1268" s="73" t="s">
        <v>75</v>
      </c>
      <c r="R1268" s="73" t="s">
        <v>75</v>
      </c>
      <c r="S1268" s="73" t="s">
        <v>75</v>
      </c>
      <c r="T1268" s="73" t="s">
        <v>75</v>
      </c>
      <c r="U1268" s="73" t="s">
        <v>75</v>
      </c>
      <c r="V1268" s="62">
        <v>1</v>
      </c>
      <c r="W1268" s="19">
        <f t="shared" si="332"/>
        <v>0</v>
      </c>
      <c r="X1268" s="19">
        <f t="shared" si="333"/>
        <v>0</v>
      </c>
      <c r="Y1268" s="19">
        <f t="shared" si="334"/>
        <v>0</v>
      </c>
      <c r="Z1268" s="62">
        <v>-1</v>
      </c>
      <c r="AA1268" s="62">
        <v>-2</v>
      </c>
      <c r="AB1268" s="68"/>
      <c r="AC1268" s="68"/>
      <c r="AD1268" s="68"/>
      <c r="AE1268" s="68"/>
      <c r="AF1268" s="68"/>
      <c r="AG1268" s="62">
        <v>1</v>
      </c>
      <c r="AH1268" s="62">
        <v>1</v>
      </c>
      <c r="AI1268" s="62">
        <v>0</v>
      </c>
      <c r="AJ1268" s="61" t="s">
        <v>134</v>
      </c>
      <c r="AK1268" s="61" t="s">
        <v>77</v>
      </c>
      <c r="AL1268" s="69" t="s">
        <v>1385</v>
      </c>
      <c r="AM1268" s="62">
        <v>4</v>
      </c>
      <c r="AN1268" s="62">
        <v>-1</v>
      </c>
      <c r="AO1268" s="62">
        <v>-2</v>
      </c>
      <c r="AP1268" s="62">
        <v>-2</v>
      </c>
      <c r="AQ1268" s="62">
        <v>1</v>
      </c>
      <c r="AR1268" s="62">
        <v>-2</v>
      </c>
      <c r="AS1268" s="62">
        <v>-2</v>
      </c>
      <c r="AT1268" s="62">
        <v>0</v>
      </c>
      <c r="AU1268" s="78">
        <v>0</v>
      </c>
      <c r="AV1268" s="62">
        <v>0</v>
      </c>
      <c r="AW1268" s="62">
        <v>0</v>
      </c>
      <c r="AX1268" s="62">
        <v>0</v>
      </c>
      <c r="AY1268" s="62">
        <v>0</v>
      </c>
      <c r="AZ1268" s="62">
        <v>1</v>
      </c>
      <c r="BA1268" s="62">
        <v>-1</v>
      </c>
      <c r="BB1268" s="62">
        <v>-1</v>
      </c>
      <c r="BC1268" s="62">
        <v>-1</v>
      </c>
      <c r="BD1268" s="68"/>
      <c r="BE1268" s="68"/>
      <c r="BF1268" s="68"/>
      <c r="BG1268" s="68"/>
      <c r="BH1268" s="68"/>
      <c r="BI1268" s="68"/>
      <c r="BJ1268" s="68"/>
      <c r="BK1268" s="68"/>
      <c r="BL1268" s="68"/>
      <c r="BM1268" s="68"/>
      <c r="BN1268" s="68"/>
      <c r="BO1268" s="62">
        <v>1</v>
      </c>
    </row>
    <row r="1269" spans="1:67" ht="176" hidden="1" x14ac:dyDescent="0.2">
      <c r="A1269" s="74" t="s">
        <v>1381</v>
      </c>
      <c r="B1269" s="67"/>
      <c r="C1269" s="495" t="s">
        <v>1522</v>
      </c>
      <c r="D1269" s="66" t="s">
        <v>153</v>
      </c>
      <c r="E1269" s="61" t="s">
        <v>302</v>
      </c>
      <c r="F1269" s="62">
        <v>1</v>
      </c>
      <c r="G1269" s="62">
        <v>1</v>
      </c>
      <c r="H1269" s="62">
        <v>1</v>
      </c>
      <c r="I1269" s="68"/>
      <c r="J1269" s="69" t="s">
        <v>1383</v>
      </c>
      <c r="K1269" s="76"/>
      <c r="L1269" s="69" t="s">
        <v>1384</v>
      </c>
      <c r="M1269" s="72"/>
      <c r="N1269" s="57">
        <f t="shared" si="335"/>
        <v>2011</v>
      </c>
      <c r="O1269" s="72">
        <v>40787</v>
      </c>
      <c r="P1269" s="73" t="s">
        <v>75</v>
      </c>
      <c r="Q1269" s="73" t="s">
        <v>75</v>
      </c>
      <c r="R1269" s="73" t="s">
        <v>75</v>
      </c>
      <c r="S1269" s="73" t="s">
        <v>75</v>
      </c>
      <c r="T1269" s="73" t="s">
        <v>75</v>
      </c>
      <c r="U1269" s="73" t="s">
        <v>75</v>
      </c>
      <c r="V1269" s="62">
        <v>1</v>
      </c>
      <c r="W1269" s="19">
        <f t="shared" si="332"/>
        <v>0</v>
      </c>
      <c r="X1269" s="19">
        <f t="shared" si="333"/>
        <v>0</v>
      </c>
      <c r="Y1269" s="19">
        <f t="shared" si="334"/>
        <v>0</v>
      </c>
      <c r="Z1269" s="62">
        <v>-1</v>
      </c>
      <c r="AA1269" s="62">
        <v>-2</v>
      </c>
      <c r="AB1269" s="68"/>
      <c r="AC1269" s="68"/>
      <c r="AD1269" s="68"/>
      <c r="AE1269" s="68"/>
      <c r="AF1269" s="68"/>
      <c r="AG1269" s="62">
        <v>1</v>
      </c>
      <c r="AH1269" s="62">
        <v>1</v>
      </c>
      <c r="AI1269" s="62">
        <v>0</v>
      </c>
      <c r="AJ1269" s="61" t="s">
        <v>134</v>
      </c>
      <c r="AK1269" s="61" t="s">
        <v>77</v>
      </c>
      <c r="AL1269" s="69" t="s">
        <v>1385</v>
      </c>
      <c r="AM1269" s="62">
        <v>4</v>
      </c>
      <c r="AN1269" s="62">
        <v>-1</v>
      </c>
      <c r="AO1269" s="62">
        <v>-2</v>
      </c>
      <c r="AP1269" s="62">
        <v>-2</v>
      </c>
      <c r="AQ1269" s="62">
        <v>1</v>
      </c>
      <c r="AR1269" s="62">
        <v>-2</v>
      </c>
      <c r="AS1269" s="62">
        <v>-2</v>
      </c>
      <c r="AT1269" s="62">
        <v>0</v>
      </c>
      <c r="AU1269" s="78">
        <v>0</v>
      </c>
      <c r="AV1269" s="62">
        <v>0</v>
      </c>
      <c r="AW1269" s="62">
        <v>0</v>
      </c>
      <c r="AX1269" s="62">
        <v>0</v>
      </c>
      <c r="AY1269" s="62">
        <v>0</v>
      </c>
      <c r="AZ1269" s="62">
        <v>1</v>
      </c>
      <c r="BA1269" s="62">
        <v>-1</v>
      </c>
      <c r="BB1269" s="62">
        <v>-1</v>
      </c>
      <c r="BC1269" s="62">
        <v>-1</v>
      </c>
      <c r="BD1269" s="68"/>
      <c r="BE1269" s="68"/>
      <c r="BF1269" s="68"/>
      <c r="BG1269" s="68"/>
      <c r="BH1269" s="68"/>
      <c r="BI1269" s="68"/>
      <c r="BJ1269" s="68"/>
      <c r="BK1269" s="68"/>
      <c r="BL1269" s="68"/>
      <c r="BM1269" s="68"/>
      <c r="BN1269" s="68"/>
      <c r="BO1269" s="62">
        <v>1</v>
      </c>
    </row>
    <row r="1270" spans="1:67" ht="176" hidden="1" x14ac:dyDescent="0.2">
      <c r="A1270" s="74" t="s">
        <v>1381</v>
      </c>
      <c r="B1270" s="67"/>
      <c r="C1270" s="495" t="s">
        <v>1523</v>
      </c>
      <c r="D1270" s="66" t="s">
        <v>153</v>
      </c>
      <c r="E1270" s="61" t="s">
        <v>302</v>
      </c>
      <c r="F1270" s="62">
        <v>1</v>
      </c>
      <c r="G1270" s="62">
        <v>1</v>
      </c>
      <c r="H1270" s="62">
        <v>1</v>
      </c>
      <c r="I1270" s="68"/>
      <c r="J1270" s="69" t="s">
        <v>1383</v>
      </c>
      <c r="K1270" s="76"/>
      <c r="L1270" s="69" t="s">
        <v>1384</v>
      </c>
      <c r="M1270" s="72"/>
      <c r="N1270" s="57">
        <f t="shared" si="335"/>
        <v>2011</v>
      </c>
      <c r="O1270" s="72">
        <v>40787</v>
      </c>
      <c r="P1270" s="73" t="s">
        <v>75</v>
      </c>
      <c r="Q1270" s="73" t="s">
        <v>75</v>
      </c>
      <c r="R1270" s="73" t="s">
        <v>75</v>
      </c>
      <c r="S1270" s="73" t="s">
        <v>75</v>
      </c>
      <c r="T1270" s="73" t="s">
        <v>75</v>
      </c>
      <c r="U1270" s="73" t="s">
        <v>75</v>
      </c>
      <c r="V1270" s="62">
        <v>1</v>
      </c>
      <c r="W1270" s="19">
        <f t="shared" si="332"/>
        <v>0</v>
      </c>
      <c r="X1270" s="19">
        <f t="shared" si="333"/>
        <v>0</v>
      </c>
      <c r="Y1270" s="19">
        <f t="shared" si="334"/>
        <v>0</v>
      </c>
      <c r="Z1270" s="62">
        <v>-1</v>
      </c>
      <c r="AA1270" s="62">
        <v>-2</v>
      </c>
      <c r="AB1270" s="68"/>
      <c r="AC1270" s="68"/>
      <c r="AD1270" s="68"/>
      <c r="AE1270" s="68"/>
      <c r="AF1270" s="68"/>
      <c r="AG1270" s="62">
        <v>1</v>
      </c>
      <c r="AH1270" s="62">
        <v>1</v>
      </c>
      <c r="AI1270" s="62">
        <v>0</v>
      </c>
      <c r="AJ1270" s="61" t="s">
        <v>134</v>
      </c>
      <c r="AK1270" s="61" t="s">
        <v>77</v>
      </c>
      <c r="AL1270" s="69" t="s">
        <v>1385</v>
      </c>
      <c r="AM1270" s="62">
        <v>4</v>
      </c>
      <c r="AN1270" s="62">
        <v>-1</v>
      </c>
      <c r="AO1270" s="62">
        <v>-2</v>
      </c>
      <c r="AP1270" s="62">
        <v>-2</v>
      </c>
      <c r="AQ1270" s="62">
        <v>1</v>
      </c>
      <c r="AR1270" s="62">
        <v>-2</v>
      </c>
      <c r="AS1270" s="62">
        <v>-2</v>
      </c>
      <c r="AT1270" s="62">
        <v>0</v>
      </c>
      <c r="AU1270" s="78">
        <v>0</v>
      </c>
      <c r="AV1270" s="62">
        <v>0</v>
      </c>
      <c r="AW1270" s="62">
        <v>0</v>
      </c>
      <c r="AX1270" s="62">
        <v>0</v>
      </c>
      <c r="AY1270" s="62">
        <v>0</v>
      </c>
      <c r="AZ1270" s="62">
        <v>1</v>
      </c>
      <c r="BA1270" s="62">
        <v>-1</v>
      </c>
      <c r="BB1270" s="62">
        <v>-1</v>
      </c>
      <c r="BC1270" s="62">
        <v>-1</v>
      </c>
      <c r="BD1270" s="68"/>
      <c r="BE1270" s="68"/>
      <c r="BF1270" s="68"/>
      <c r="BG1270" s="68"/>
      <c r="BH1270" s="68"/>
      <c r="BI1270" s="68"/>
      <c r="BJ1270" s="68"/>
      <c r="BK1270" s="68"/>
      <c r="BL1270" s="68"/>
      <c r="BM1270" s="68"/>
      <c r="BN1270" s="68"/>
      <c r="BO1270" s="62">
        <v>1</v>
      </c>
    </row>
    <row r="1271" spans="1:67" ht="176" hidden="1" x14ac:dyDescent="0.2">
      <c r="A1271" s="74" t="s">
        <v>1381</v>
      </c>
      <c r="B1271" s="67"/>
      <c r="C1271" s="495" t="s">
        <v>1398</v>
      </c>
      <c r="D1271" s="66" t="s">
        <v>153</v>
      </c>
      <c r="E1271" s="61" t="s">
        <v>302</v>
      </c>
      <c r="F1271" s="62">
        <v>1</v>
      </c>
      <c r="G1271" s="62">
        <v>1</v>
      </c>
      <c r="H1271" s="62">
        <v>1</v>
      </c>
      <c r="I1271" s="68"/>
      <c r="J1271" s="69" t="s">
        <v>1383</v>
      </c>
      <c r="K1271" s="76"/>
      <c r="L1271" s="69" t="s">
        <v>1384</v>
      </c>
      <c r="M1271" s="72"/>
      <c r="N1271" s="57">
        <f t="shared" si="335"/>
        <v>2011</v>
      </c>
      <c r="O1271" s="72">
        <v>40787</v>
      </c>
      <c r="P1271" s="73" t="s">
        <v>75</v>
      </c>
      <c r="Q1271" s="73" t="s">
        <v>75</v>
      </c>
      <c r="R1271" s="73" t="s">
        <v>75</v>
      </c>
      <c r="S1271" s="73" t="s">
        <v>75</v>
      </c>
      <c r="T1271" s="73" t="s">
        <v>75</v>
      </c>
      <c r="U1271" s="73" t="s">
        <v>75</v>
      </c>
      <c r="V1271" s="62">
        <v>1</v>
      </c>
      <c r="W1271" s="19">
        <f t="shared" si="332"/>
        <v>0</v>
      </c>
      <c r="X1271" s="19">
        <f t="shared" si="333"/>
        <v>0</v>
      </c>
      <c r="Y1271" s="19">
        <f t="shared" si="334"/>
        <v>0</v>
      </c>
      <c r="Z1271" s="62">
        <v>-1</v>
      </c>
      <c r="AA1271" s="62">
        <v>-2</v>
      </c>
      <c r="AB1271" s="68"/>
      <c r="AC1271" s="68"/>
      <c r="AD1271" s="68"/>
      <c r="AE1271" s="68"/>
      <c r="AF1271" s="68"/>
      <c r="AG1271" s="62">
        <v>1</v>
      </c>
      <c r="AH1271" s="62">
        <v>1</v>
      </c>
      <c r="AI1271" s="62">
        <v>0</v>
      </c>
      <c r="AJ1271" s="61" t="s">
        <v>134</v>
      </c>
      <c r="AK1271" s="61" t="s">
        <v>77</v>
      </c>
      <c r="AL1271" s="69" t="s">
        <v>1385</v>
      </c>
      <c r="AM1271" s="62">
        <v>4</v>
      </c>
      <c r="AN1271" s="62">
        <v>-1</v>
      </c>
      <c r="AO1271" s="62">
        <v>-2</v>
      </c>
      <c r="AP1271" s="62">
        <v>-2</v>
      </c>
      <c r="AQ1271" s="62">
        <v>1</v>
      </c>
      <c r="AR1271" s="62">
        <v>-2</v>
      </c>
      <c r="AS1271" s="62">
        <v>-2</v>
      </c>
      <c r="AT1271" s="62">
        <v>0</v>
      </c>
      <c r="AU1271" s="78">
        <v>0</v>
      </c>
      <c r="AV1271" s="62">
        <v>0</v>
      </c>
      <c r="AW1271" s="62">
        <v>0</v>
      </c>
      <c r="AX1271" s="62">
        <v>0</v>
      </c>
      <c r="AY1271" s="62">
        <v>0</v>
      </c>
      <c r="AZ1271" s="62">
        <v>1</v>
      </c>
      <c r="BA1271" s="62">
        <v>-1</v>
      </c>
      <c r="BB1271" s="62">
        <v>-1</v>
      </c>
      <c r="BC1271" s="62">
        <v>-1</v>
      </c>
      <c r="BD1271" s="68"/>
      <c r="BE1271" s="68"/>
      <c r="BF1271" s="68"/>
      <c r="BG1271" s="68"/>
      <c r="BH1271" s="68"/>
      <c r="BI1271" s="68"/>
      <c r="BJ1271" s="68"/>
      <c r="BK1271" s="68"/>
      <c r="BL1271" s="68"/>
      <c r="BM1271" s="68"/>
      <c r="BN1271" s="68"/>
      <c r="BO1271" s="62">
        <v>1</v>
      </c>
    </row>
    <row r="1272" spans="1:67" ht="176" hidden="1" x14ac:dyDescent="0.2">
      <c r="A1272" s="74" t="s">
        <v>1381</v>
      </c>
      <c r="B1272" s="67"/>
      <c r="C1272" s="495" t="s">
        <v>1524</v>
      </c>
      <c r="D1272" s="66" t="s">
        <v>153</v>
      </c>
      <c r="E1272" s="61" t="s">
        <v>302</v>
      </c>
      <c r="F1272" s="62">
        <v>1</v>
      </c>
      <c r="G1272" s="62">
        <v>1</v>
      </c>
      <c r="H1272" s="62">
        <v>1</v>
      </c>
      <c r="I1272" s="68"/>
      <c r="J1272" s="69" t="s">
        <v>1383</v>
      </c>
      <c r="K1272" s="76"/>
      <c r="L1272" s="69" t="s">
        <v>1384</v>
      </c>
      <c r="M1272" s="72"/>
      <c r="N1272" s="57">
        <f t="shared" si="335"/>
        <v>2011</v>
      </c>
      <c r="O1272" s="72">
        <v>40787</v>
      </c>
      <c r="P1272" s="73" t="s">
        <v>75</v>
      </c>
      <c r="Q1272" s="73" t="s">
        <v>75</v>
      </c>
      <c r="R1272" s="73" t="s">
        <v>75</v>
      </c>
      <c r="S1272" s="73" t="s">
        <v>75</v>
      </c>
      <c r="T1272" s="73" t="s">
        <v>75</v>
      </c>
      <c r="U1272" s="73" t="s">
        <v>75</v>
      </c>
      <c r="V1272" s="62">
        <v>1</v>
      </c>
      <c r="W1272" s="19">
        <f t="shared" si="332"/>
        <v>0</v>
      </c>
      <c r="X1272" s="19">
        <f t="shared" si="333"/>
        <v>0</v>
      </c>
      <c r="Y1272" s="19">
        <f t="shared" si="334"/>
        <v>0</v>
      </c>
      <c r="Z1272" s="62">
        <v>-1</v>
      </c>
      <c r="AA1272" s="62">
        <v>-2</v>
      </c>
      <c r="AB1272" s="68"/>
      <c r="AC1272" s="68"/>
      <c r="AD1272" s="68"/>
      <c r="AE1272" s="68"/>
      <c r="AF1272" s="68"/>
      <c r="AG1272" s="62">
        <v>1</v>
      </c>
      <c r="AH1272" s="62">
        <v>1</v>
      </c>
      <c r="AI1272" s="62">
        <v>0</v>
      </c>
      <c r="AJ1272" s="61" t="s">
        <v>134</v>
      </c>
      <c r="AK1272" s="61" t="s">
        <v>77</v>
      </c>
      <c r="AL1272" s="69" t="s">
        <v>1385</v>
      </c>
      <c r="AM1272" s="62">
        <v>4</v>
      </c>
      <c r="AN1272" s="62">
        <v>-1</v>
      </c>
      <c r="AO1272" s="62">
        <v>-2</v>
      </c>
      <c r="AP1272" s="62">
        <v>-2</v>
      </c>
      <c r="AQ1272" s="62">
        <v>1</v>
      </c>
      <c r="AR1272" s="62">
        <v>-2</v>
      </c>
      <c r="AS1272" s="62">
        <v>-2</v>
      </c>
      <c r="AT1272" s="62">
        <v>0</v>
      </c>
      <c r="AU1272" s="78">
        <v>0</v>
      </c>
      <c r="AV1272" s="62">
        <v>0</v>
      </c>
      <c r="AW1272" s="62">
        <v>0</v>
      </c>
      <c r="AX1272" s="62">
        <v>0</v>
      </c>
      <c r="AY1272" s="62">
        <v>0</v>
      </c>
      <c r="AZ1272" s="62">
        <v>1</v>
      </c>
      <c r="BA1272" s="62">
        <v>-1</v>
      </c>
      <c r="BB1272" s="62">
        <v>-1</v>
      </c>
      <c r="BC1272" s="62">
        <v>-1</v>
      </c>
      <c r="BD1272" s="68"/>
      <c r="BE1272" s="68"/>
      <c r="BF1272" s="68"/>
      <c r="BG1272" s="68"/>
      <c r="BH1272" s="68"/>
      <c r="BI1272" s="68"/>
      <c r="BJ1272" s="68"/>
      <c r="BK1272" s="68"/>
      <c r="BL1272" s="68"/>
      <c r="BM1272" s="68"/>
      <c r="BN1272" s="68"/>
      <c r="BO1272" s="62">
        <v>1</v>
      </c>
    </row>
    <row r="1273" spans="1:67" ht="176" hidden="1" x14ac:dyDescent="0.2">
      <c r="A1273" s="74" t="s">
        <v>1381</v>
      </c>
      <c r="B1273" s="67"/>
      <c r="C1273" s="495" t="s">
        <v>1525</v>
      </c>
      <c r="D1273" s="66" t="s">
        <v>153</v>
      </c>
      <c r="E1273" s="61" t="s">
        <v>302</v>
      </c>
      <c r="F1273" s="62">
        <v>1</v>
      </c>
      <c r="G1273" s="62">
        <v>1</v>
      </c>
      <c r="H1273" s="62">
        <v>1</v>
      </c>
      <c r="I1273" s="68"/>
      <c r="J1273" s="69" t="s">
        <v>1383</v>
      </c>
      <c r="K1273" s="76"/>
      <c r="L1273" s="69" t="s">
        <v>1384</v>
      </c>
      <c r="M1273" s="72"/>
      <c r="N1273" s="57">
        <f t="shared" si="335"/>
        <v>2011</v>
      </c>
      <c r="O1273" s="72">
        <v>40787</v>
      </c>
      <c r="P1273" s="73" t="s">
        <v>75</v>
      </c>
      <c r="Q1273" s="73" t="s">
        <v>75</v>
      </c>
      <c r="R1273" s="73" t="s">
        <v>75</v>
      </c>
      <c r="S1273" s="73" t="s">
        <v>75</v>
      </c>
      <c r="T1273" s="73" t="s">
        <v>75</v>
      </c>
      <c r="U1273" s="73" t="s">
        <v>75</v>
      </c>
      <c r="V1273" s="62">
        <v>1</v>
      </c>
      <c r="W1273" s="19">
        <f t="shared" si="332"/>
        <v>0</v>
      </c>
      <c r="X1273" s="19">
        <f t="shared" si="333"/>
        <v>0</v>
      </c>
      <c r="Y1273" s="19">
        <f t="shared" si="334"/>
        <v>0</v>
      </c>
      <c r="Z1273" s="62">
        <v>-1</v>
      </c>
      <c r="AA1273" s="62">
        <v>-2</v>
      </c>
      <c r="AB1273" s="68"/>
      <c r="AC1273" s="68"/>
      <c r="AD1273" s="68"/>
      <c r="AE1273" s="68"/>
      <c r="AF1273" s="68"/>
      <c r="AG1273" s="62">
        <v>1</v>
      </c>
      <c r="AH1273" s="62">
        <v>1</v>
      </c>
      <c r="AI1273" s="62">
        <v>0</v>
      </c>
      <c r="AJ1273" s="61" t="s">
        <v>134</v>
      </c>
      <c r="AK1273" s="61" t="s">
        <v>77</v>
      </c>
      <c r="AL1273" s="69" t="s">
        <v>1385</v>
      </c>
      <c r="AM1273" s="62">
        <v>4</v>
      </c>
      <c r="AN1273" s="62">
        <v>-1</v>
      </c>
      <c r="AO1273" s="62">
        <v>-2</v>
      </c>
      <c r="AP1273" s="62">
        <v>-2</v>
      </c>
      <c r="AQ1273" s="62">
        <v>1</v>
      </c>
      <c r="AR1273" s="62">
        <v>-2</v>
      </c>
      <c r="AS1273" s="62">
        <v>-2</v>
      </c>
      <c r="AT1273" s="62">
        <v>0</v>
      </c>
      <c r="AU1273" s="78">
        <v>0</v>
      </c>
      <c r="AV1273" s="62">
        <v>0</v>
      </c>
      <c r="AW1273" s="62">
        <v>0</v>
      </c>
      <c r="AX1273" s="62">
        <v>0</v>
      </c>
      <c r="AY1273" s="62">
        <v>0</v>
      </c>
      <c r="AZ1273" s="62">
        <v>1</v>
      </c>
      <c r="BA1273" s="62">
        <v>-1</v>
      </c>
      <c r="BB1273" s="62">
        <v>-1</v>
      </c>
      <c r="BC1273" s="62">
        <v>-1</v>
      </c>
      <c r="BD1273" s="68"/>
      <c r="BE1273" s="68"/>
      <c r="BF1273" s="68"/>
      <c r="BG1273" s="68"/>
      <c r="BH1273" s="68"/>
      <c r="BI1273" s="68"/>
      <c r="BJ1273" s="68"/>
      <c r="BK1273" s="68"/>
      <c r="BL1273" s="68"/>
      <c r="BM1273" s="68"/>
      <c r="BN1273" s="68"/>
      <c r="BO1273" s="62">
        <v>1</v>
      </c>
    </row>
    <row r="1274" spans="1:67" ht="176" hidden="1" x14ac:dyDescent="0.2">
      <c r="A1274" s="74" t="s">
        <v>1381</v>
      </c>
      <c r="B1274" s="67"/>
      <c r="C1274" s="495" t="s">
        <v>1526</v>
      </c>
      <c r="D1274" s="66" t="s">
        <v>153</v>
      </c>
      <c r="E1274" s="61" t="s">
        <v>302</v>
      </c>
      <c r="F1274" s="62">
        <v>1</v>
      </c>
      <c r="G1274" s="62">
        <v>1</v>
      </c>
      <c r="H1274" s="62">
        <v>1</v>
      </c>
      <c r="I1274" s="68"/>
      <c r="J1274" s="69" t="s">
        <v>1383</v>
      </c>
      <c r="K1274" s="76"/>
      <c r="L1274" s="69" t="s">
        <v>1384</v>
      </c>
      <c r="M1274" s="72"/>
      <c r="N1274" s="57">
        <f t="shared" si="335"/>
        <v>2011</v>
      </c>
      <c r="O1274" s="72">
        <v>40787</v>
      </c>
      <c r="P1274" s="73" t="s">
        <v>75</v>
      </c>
      <c r="Q1274" s="73" t="s">
        <v>75</v>
      </c>
      <c r="R1274" s="73" t="s">
        <v>75</v>
      </c>
      <c r="S1274" s="73" t="s">
        <v>75</v>
      </c>
      <c r="T1274" s="73" t="s">
        <v>75</v>
      </c>
      <c r="U1274" s="73" t="s">
        <v>75</v>
      </c>
      <c r="V1274" s="62">
        <v>1</v>
      </c>
      <c r="W1274" s="19">
        <f t="shared" si="332"/>
        <v>0</v>
      </c>
      <c r="X1274" s="19">
        <f t="shared" si="333"/>
        <v>0</v>
      </c>
      <c r="Y1274" s="19">
        <f t="shared" si="334"/>
        <v>0</v>
      </c>
      <c r="Z1274" s="62">
        <v>-1</v>
      </c>
      <c r="AA1274" s="62">
        <v>-2</v>
      </c>
      <c r="AB1274" s="68"/>
      <c r="AC1274" s="68"/>
      <c r="AD1274" s="68"/>
      <c r="AE1274" s="68"/>
      <c r="AF1274" s="68"/>
      <c r="AG1274" s="62">
        <v>1</v>
      </c>
      <c r="AH1274" s="62">
        <v>1</v>
      </c>
      <c r="AI1274" s="62">
        <v>0</v>
      </c>
      <c r="AJ1274" s="61" t="s">
        <v>134</v>
      </c>
      <c r="AK1274" s="61" t="s">
        <v>77</v>
      </c>
      <c r="AL1274" s="69" t="s">
        <v>1385</v>
      </c>
      <c r="AM1274" s="62">
        <v>4</v>
      </c>
      <c r="AN1274" s="62">
        <v>-1</v>
      </c>
      <c r="AO1274" s="62">
        <v>-2</v>
      </c>
      <c r="AP1274" s="62">
        <v>-2</v>
      </c>
      <c r="AQ1274" s="62">
        <v>1</v>
      </c>
      <c r="AR1274" s="62">
        <v>-2</v>
      </c>
      <c r="AS1274" s="62">
        <v>-2</v>
      </c>
      <c r="AT1274" s="62">
        <v>0</v>
      </c>
      <c r="AU1274" s="78">
        <v>0</v>
      </c>
      <c r="AV1274" s="62">
        <v>0</v>
      </c>
      <c r="AW1274" s="62">
        <v>0</v>
      </c>
      <c r="AX1274" s="62">
        <v>0</v>
      </c>
      <c r="AY1274" s="62">
        <v>0</v>
      </c>
      <c r="AZ1274" s="62">
        <v>1</v>
      </c>
      <c r="BA1274" s="62">
        <v>-1</v>
      </c>
      <c r="BB1274" s="62">
        <v>-1</v>
      </c>
      <c r="BC1274" s="62">
        <v>-1</v>
      </c>
      <c r="BD1274" s="68"/>
      <c r="BE1274" s="68"/>
      <c r="BF1274" s="68"/>
      <c r="BG1274" s="68"/>
      <c r="BH1274" s="68"/>
      <c r="BI1274" s="68"/>
      <c r="BJ1274" s="68"/>
      <c r="BK1274" s="68"/>
      <c r="BL1274" s="68"/>
      <c r="BM1274" s="68"/>
      <c r="BN1274" s="68"/>
      <c r="BO1274" s="62">
        <v>1</v>
      </c>
    </row>
    <row r="1275" spans="1:67" ht="176" hidden="1" x14ac:dyDescent="0.2">
      <c r="A1275" s="74" t="s">
        <v>1381</v>
      </c>
      <c r="B1275" s="67"/>
      <c r="C1275" s="495" t="s">
        <v>1527</v>
      </c>
      <c r="D1275" s="66" t="s">
        <v>153</v>
      </c>
      <c r="E1275" s="61" t="s">
        <v>302</v>
      </c>
      <c r="F1275" s="62">
        <v>1</v>
      </c>
      <c r="G1275" s="62">
        <v>1</v>
      </c>
      <c r="H1275" s="62">
        <v>1</v>
      </c>
      <c r="I1275" s="68"/>
      <c r="J1275" s="69" t="s">
        <v>1383</v>
      </c>
      <c r="K1275" s="76"/>
      <c r="L1275" s="69" t="s">
        <v>1384</v>
      </c>
      <c r="M1275" s="72"/>
      <c r="N1275" s="57">
        <f t="shared" si="335"/>
        <v>2011</v>
      </c>
      <c r="O1275" s="72">
        <v>40787</v>
      </c>
      <c r="P1275" s="73" t="s">
        <v>75</v>
      </c>
      <c r="Q1275" s="73" t="s">
        <v>75</v>
      </c>
      <c r="R1275" s="73" t="s">
        <v>75</v>
      </c>
      <c r="S1275" s="73" t="s">
        <v>75</v>
      </c>
      <c r="T1275" s="73" t="s">
        <v>75</v>
      </c>
      <c r="U1275" s="73" t="s">
        <v>75</v>
      </c>
      <c r="V1275" s="62">
        <v>1</v>
      </c>
      <c r="W1275" s="19">
        <f t="shared" si="332"/>
        <v>0</v>
      </c>
      <c r="X1275" s="19">
        <f t="shared" si="333"/>
        <v>0</v>
      </c>
      <c r="Y1275" s="19">
        <f t="shared" si="334"/>
        <v>0</v>
      </c>
      <c r="Z1275" s="62">
        <v>-1</v>
      </c>
      <c r="AA1275" s="62">
        <v>-2</v>
      </c>
      <c r="AB1275" s="68"/>
      <c r="AC1275" s="68"/>
      <c r="AD1275" s="68"/>
      <c r="AE1275" s="68"/>
      <c r="AF1275" s="68"/>
      <c r="AG1275" s="62">
        <v>1</v>
      </c>
      <c r="AH1275" s="62">
        <v>1</v>
      </c>
      <c r="AI1275" s="62">
        <v>0</v>
      </c>
      <c r="AJ1275" s="61" t="s">
        <v>134</v>
      </c>
      <c r="AK1275" s="61" t="s">
        <v>77</v>
      </c>
      <c r="AL1275" s="69" t="s">
        <v>1385</v>
      </c>
      <c r="AM1275" s="62">
        <v>4</v>
      </c>
      <c r="AN1275" s="62">
        <v>-1</v>
      </c>
      <c r="AO1275" s="62">
        <v>-2</v>
      </c>
      <c r="AP1275" s="62">
        <v>-2</v>
      </c>
      <c r="AQ1275" s="62">
        <v>1</v>
      </c>
      <c r="AR1275" s="62">
        <v>-2</v>
      </c>
      <c r="AS1275" s="62">
        <v>-2</v>
      </c>
      <c r="AT1275" s="62">
        <v>0</v>
      </c>
      <c r="AU1275" s="78">
        <v>0</v>
      </c>
      <c r="AV1275" s="62">
        <v>0</v>
      </c>
      <c r="AW1275" s="62">
        <v>0</v>
      </c>
      <c r="AX1275" s="62">
        <v>0</v>
      </c>
      <c r="AY1275" s="62">
        <v>0</v>
      </c>
      <c r="AZ1275" s="62">
        <v>1</v>
      </c>
      <c r="BA1275" s="62">
        <v>-1</v>
      </c>
      <c r="BB1275" s="62">
        <v>-1</v>
      </c>
      <c r="BC1275" s="62">
        <v>-1</v>
      </c>
      <c r="BD1275" s="68"/>
      <c r="BE1275" s="68"/>
      <c r="BF1275" s="68"/>
      <c r="BG1275" s="68"/>
      <c r="BH1275" s="68"/>
      <c r="BI1275" s="68"/>
      <c r="BJ1275" s="68"/>
      <c r="BK1275" s="68"/>
      <c r="BL1275" s="68"/>
      <c r="BM1275" s="68"/>
      <c r="BN1275" s="68"/>
      <c r="BO1275" s="62">
        <v>1</v>
      </c>
    </row>
    <row r="1276" spans="1:67" ht="176" hidden="1" x14ac:dyDescent="0.2">
      <c r="A1276" s="74" t="s">
        <v>1381</v>
      </c>
      <c r="B1276" s="67"/>
      <c r="C1276" s="495" t="s">
        <v>1528</v>
      </c>
      <c r="D1276" s="66" t="s">
        <v>153</v>
      </c>
      <c r="E1276" s="61" t="s">
        <v>302</v>
      </c>
      <c r="F1276" s="62">
        <v>1</v>
      </c>
      <c r="G1276" s="62">
        <v>1</v>
      </c>
      <c r="H1276" s="62">
        <v>1</v>
      </c>
      <c r="I1276" s="68"/>
      <c r="J1276" s="69" t="s">
        <v>1383</v>
      </c>
      <c r="K1276" s="76"/>
      <c r="L1276" s="69" t="s">
        <v>1384</v>
      </c>
      <c r="M1276" s="72"/>
      <c r="N1276" s="57">
        <f t="shared" si="335"/>
        <v>2011</v>
      </c>
      <c r="O1276" s="72">
        <v>40787</v>
      </c>
      <c r="P1276" s="73" t="s">
        <v>75</v>
      </c>
      <c r="Q1276" s="73" t="s">
        <v>75</v>
      </c>
      <c r="R1276" s="73" t="s">
        <v>75</v>
      </c>
      <c r="S1276" s="73" t="s">
        <v>75</v>
      </c>
      <c r="T1276" s="73" t="s">
        <v>75</v>
      </c>
      <c r="U1276" s="73" t="s">
        <v>75</v>
      </c>
      <c r="V1276" s="62">
        <v>1</v>
      </c>
      <c r="W1276" s="19">
        <f t="shared" si="332"/>
        <v>0</v>
      </c>
      <c r="X1276" s="19">
        <f t="shared" si="333"/>
        <v>0</v>
      </c>
      <c r="Y1276" s="19">
        <f t="shared" si="334"/>
        <v>0</v>
      </c>
      <c r="Z1276" s="62">
        <v>-1</v>
      </c>
      <c r="AA1276" s="62">
        <v>-2</v>
      </c>
      <c r="AB1276" s="68"/>
      <c r="AC1276" s="68"/>
      <c r="AD1276" s="68"/>
      <c r="AE1276" s="68"/>
      <c r="AF1276" s="68"/>
      <c r="AG1276" s="62">
        <v>1</v>
      </c>
      <c r="AH1276" s="62">
        <v>1</v>
      </c>
      <c r="AI1276" s="62">
        <v>0</v>
      </c>
      <c r="AJ1276" s="61" t="s">
        <v>134</v>
      </c>
      <c r="AK1276" s="61" t="s">
        <v>77</v>
      </c>
      <c r="AL1276" s="69" t="s">
        <v>1385</v>
      </c>
      <c r="AM1276" s="62">
        <v>4</v>
      </c>
      <c r="AN1276" s="62">
        <v>-1</v>
      </c>
      <c r="AO1276" s="62">
        <v>-2</v>
      </c>
      <c r="AP1276" s="62">
        <v>-2</v>
      </c>
      <c r="AQ1276" s="62">
        <v>1</v>
      </c>
      <c r="AR1276" s="62">
        <v>-2</v>
      </c>
      <c r="AS1276" s="62">
        <v>-2</v>
      </c>
      <c r="AT1276" s="62">
        <v>0</v>
      </c>
      <c r="AU1276" s="78">
        <v>0</v>
      </c>
      <c r="AV1276" s="62">
        <v>0</v>
      </c>
      <c r="AW1276" s="62">
        <v>0</v>
      </c>
      <c r="AX1276" s="62">
        <v>0</v>
      </c>
      <c r="AY1276" s="62">
        <v>0</v>
      </c>
      <c r="AZ1276" s="62">
        <v>1</v>
      </c>
      <c r="BA1276" s="62">
        <v>-1</v>
      </c>
      <c r="BB1276" s="62">
        <v>-1</v>
      </c>
      <c r="BC1276" s="62">
        <v>-1</v>
      </c>
      <c r="BD1276" s="68"/>
      <c r="BE1276" s="68"/>
      <c r="BF1276" s="68"/>
      <c r="BG1276" s="68"/>
      <c r="BH1276" s="68"/>
      <c r="BI1276" s="68"/>
      <c r="BJ1276" s="68"/>
      <c r="BK1276" s="68"/>
      <c r="BL1276" s="68"/>
      <c r="BM1276" s="68"/>
      <c r="BN1276" s="68"/>
      <c r="BO1276" s="62">
        <v>1</v>
      </c>
    </row>
    <row r="1277" spans="1:67" ht="176" hidden="1" x14ac:dyDescent="0.2">
      <c r="A1277" s="74" t="s">
        <v>1381</v>
      </c>
      <c r="B1277" s="67"/>
      <c r="C1277" s="495" t="s">
        <v>1529</v>
      </c>
      <c r="D1277" s="66" t="s">
        <v>153</v>
      </c>
      <c r="E1277" s="61" t="s">
        <v>302</v>
      </c>
      <c r="F1277" s="62">
        <v>1</v>
      </c>
      <c r="G1277" s="62">
        <v>1</v>
      </c>
      <c r="H1277" s="62">
        <v>1</v>
      </c>
      <c r="I1277" s="68"/>
      <c r="J1277" s="69" t="s">
        <v>1383</v>
      </c>
      <c r="K1277" s="76"/>
      <c r="L1277" s="69" t="s">
        <v>1384</v>
      </c>
      <c r="M1277" s="72"/>
      <c r="N1277" s="57">
        <f t="shared" si="335"/>
        <v>2011</v>
      </c>
      <c r="O1277" s="72">
        <v>40787</v>
      </c>
      <c r="P1277" s="73" t="s">
        <v>75</v>
      </c>
      <c r="Q1277" s="73" t="s">
        <v>75</v>
      </c>
      <c r="R1277" s="73" t="s">
        <v>75</v>
      </c>
      <c r="S1277" s="73" t="s">
        <v>75</v>
      </c>
      <c r="T1277" s="73" t="s">
        <v>75</v>
      </c>
      <c r="U1277" s="73" t="s">
        <v>75</v>
      </c>
      <c r="V1277" s="62">
        <v>1</v>
      </c>
      <c r="W1277" s="19">
        <f t="shared" si="332"/>
        <v>0</v>
      </c>
      <c r="X1277" s="19">
        <f t="shared" si="333"/>
        <v>0</v>
      </c>
      <c r="Y1277" s="19">
        <f t="shared" si="334"/>
        <v>0</v>
      </c>
      <c r="Z1277" s="62">
        <v>-1</v>
      </c>
      <c r="AA1277" s="62">
        <v>-2</v>
      </c>
      <c r="AB1277" s="68"/>
      <c r="AC1277" s="68"/>
      <c r="AD1277" s="68"/>
      <c r="AE1277" s="68"/>
      <c r="AF1277" s="68"/>
      <c r="AG1277" s="62">
        <v>1</v>
      </c>
      <c r="AH1277" s="62">
        <v>1</v>
      </c>
      <c r="AI1277" s="62">
        <v>0</v>
      </c>
      <c r="AJ1277" s="61" t="s">
        <v>134</v>
      </c>
      <c r="AK1277" s="61" t="s">
        <v>77</v>
      </c>
      <c r="AL1277" s="69" t="s">
        <v>1385</v>
      </c>
      <c r="AM1277" s="62">
        <v>4</v>
      </c>
      <c r="AN1277" s="62">
        <v>-1</v>
      </c>
      <c r="AO1277" s="62">
        <v>-2</v>
      </c>
      <c r="AP1277" s="62">
        <v>-2</v>
      </c>
      <c r="AQ1277" s="62">
        <v>1</v>
      </c>
      <c r="AR1277" s="62">
        <v>-2</v>
      </c>
      <c r="AS1277" s="62">
        <v>-2</v>
      </c>
      <c r="AT1277" s="62">
        <v>0</v>
      </c>
      <c r="AU1277" s="78">
        <v>0</v>
      </c>
      <c r="AV1277" s="62">
        <v>0</v>
      </c>
      <c r="AW1277" s="62">
        <v>0</v>
      </c>
      <c r="AX1277" s="62">
        <v>0</v>
      </c>
      <c r="AY1277" s="62">
        <v>0</v>
      </c>
      <c r="AZ1277" s="62">
        <v>1</v>
      </c>
      <c r="BA1277" s="62">
        <v>-1</v>
      </c>
      <c r="BB1277" s="62">
        <v>-1</v>
      </c>
      <c r="BC1277" s="62">
        <v>-1</v>
      </c>
      <c r="BD1277" s="68"/>
      <c r="BE1277" s="68"/>
      <c r="BF1277" s="68"/>
      <c r="BG1277" s="68"/>
      <c r="BH1277" s="68"/>
      <c r="BI1277" s="68"/>
      <c r="BJ1277" s="68"/>
      <c r="BK1277" s="68"/>
      <c r="BL1277" s="68"/>
      <c r="BM1277" s="68"/>
      <c r="BN1277" s="68"/>
      <c r="BO1277" s="62">
        <v>1</v>
      </c>
    </row>
    <row r="1278" spans="1:67" ht="176" hidden="1" x14ac:dyDescent="0.2">
      <c r="A1278" s="74" t="s">
        <v>1381</v>
      </c>
      <c r="B1278" s="67"/>
      <c r="C1278" s="495" t="s">
        <v>1530</v>
      </c>
      <c r="D1278" s="66" t="s">
        <v>153</v>
      </c>
      <c r="E1278" s="61" t="s">
        <v>302</v>
      </c>
      <c r="F1278" s="62">
        <v>1</v>
      </c>
      <c r="G1278" s="62">
        <v>1</v>
      </c>
      <c r="H1278" s="62">
        <v>1</v>
      </c>
      <c r="I1278" s="68"/>
      <c r="J1278" s="69" t="s">
        <v>1383</v>
      </c>
      <c r="K1278" s="76"/>
      <c r="L1278" s="69" t="s">
        <v>1384</v>
      </c>
      <c r="M1278" s="72"/>
      <c r="N1278" s="57">
        <f t="shared" si="335"/>
        <v>2011</v>
      </c>
      <c r="O1278" s="72">
        <v>40787</v>
      </c>
      <c r="P1278" s="73" t="s">
        <v>75</v>
      </c>
      <c r="Q1278" s="73" t="s">
        <v>75</v>
      </c>
      <c r="R1278" s="73" t="s">
        <v>75</v>
      </c>
      <c r="S1278" s="73" t="s">
        <v>75</v>
      </c>
      <c r="T1278" s="73" t="s">
        <v>75</v>
      </c>
      <c r="U1278" s="73" t="s">
        <v>75</v>
      </c>
      <c r="V1278" s="62">
        <v>1</v>
      </c>
      <c r="W1278" s="19">
        <f t="shared" si="332"/>
        <v>0</v>
      </c>
      <c r="X1278" s="19">
        <f t="shared" si="333"/>
        <v>0</v>
      </c>
      <c r="Y1278" s="19">
        <f t="shared" si="334"/>
        <v>0</v>
      </c>
      <c r="Z1278" s="62">
        <v>-1</v>
      </c>
      <c r="AA1278" s="62">
        <v>-2</v>
      </c>
      <c r="AB1278" s="68"/>
      <c r="AC1278" s="68"/>
      <c r="AD1278" s="68"/>
      <c r="AE1278" s="68"/>
      <c r="AF1278" s="68"/>
      <c r="AG1278" s="62">
        <v>1</v>
      </c>
      <c r="AH1278" s="62">
        <v>1</v>
      </c>
      <c r="AI1278" s="62">
        <v>0</v>
      </c>
      <c r="AJ1278" s="61" t="s">
        <v>134</v>
      </c>
      <c r="AK1278" s="61" t="s">
        <v>77</v>
      </c>
      <c r="AL1278" s="69" t="s">
        <v>1385</v>
      </c>
      <c r="AM1278" s="62">
        <v>4</v>
      </c>
      <c r="AN1278" s="62">
        <v>-1</v>
      </c>
      <c r="AO1278" s="62">
        <v>-2</v>
      </c>
      <c r="AP1278" s="62">
        <v>-2</v>
      </c>
      <c r="AQ1278" s="62">
        <v>1</v>
      </c>
      <c r="AR1278" s="62">
        <v>-2</v>
      </c>
      <c r="AS1278" s="62">
        <v>-2</v>
      </c>
      <c r="AT1278" s="62">
        <v>0</v>
      </c>
      <c r="AU1278" s="78">
        <v>0</v>
      </c>
      <c r="AV1278" s="62">
        <v>0</v>
      </c>
      <c r="AW1278" s="62">
        <v>0</v>
      </c>
      <c r="AX1278" s="62">
        <v>0</v>
      </c>
      <c r="AY1278" s="62">
        <v>0</v>
      </c>
      <c r="AZ1278" s="62">
        <v>1</v>
      </c>
      <c r="BA1278" s="62">
        <v>-1</v>
      </c>
      <c r="BB1278" s="62">
        <v>-1</v>
      </c>
      <c r="BC1278" s="62">
        <v>-1</v>
      </c>
      <c r="BD1278" s="68"/>
      <c r="BE1278" s="68"/>
      <c r="BF1278" s="68"/>
      <c r="BG1278" s="68"/>
      <c r="BH1278" s="68"/>
      <c r="BI1278" s="68"/>
      <c r="BJ1278" s="68"/>
      <c r="BK1278" s="68"/>
      <c r="BL1278" s="68"/>
      <c r="BM1278" s="68"/>
      <c r="BN1278" s="68"/>
      <c r="BO1278" s="62">
        <v>1</v>
      </c>
    </row>
    <row r="1279" spans="1:67" ht="176" hidden="1" x14ac:dyDescent="0.2">
      <c r="A1279" s="74" t="s">
        <v>1381</v>
      </c>
      <c r="B1279" s="67"/>
      <c r="C1279" s="495" t="s">
        <v>1531</v>
      </c>
      <c r="D1279" s="66" t="s">
        <v>153</v>
      </c>
      <c r="E1279" s="61" t="s">
        <v>302</v>
      </c>
      <c r="F1279" s="62">
        <v>1</v>
      </c>
      <c r="G1279" s="62">
        <v>1</v>
      </c>
      <c r="H1279" s="62">
        <v>1</v>
      </c>
      <c r="I1279" s="68"/>
      <c r="J1279" s="69" t="s">
        <v>1383</v>
      </c>
      <c r="K1279" s="76"/>
      <c r="L1279" s="69" t="s">
        <v>1384</v>
      </c>
      <c r="M1279" s="72"/>
      <c r="N1279" s="57">
        <f t="shared" si="335"/>
        <v>2011</v>
      </c>
      <c r="O1279" s="72">
        <v>40787</v>
      </c>
      <c r="P1279" s="73" t="s">
        <v>75</v>
      </c>
      <c r="Q1279" s="73" t="s">
        <v>75</v>
      </c>
      <c r="R1279" s="73" t="s">
        <v>75</v>
      </c>
      <c r="S1279" s="73" t="s">
        <v>75</v>
      </c>
      <c r="T1279" s="73" t="s">
        <v>75</v>
      </c>
      <c r="U1279" s="73" t="s">
        <v>75</v>
      </c>
      <c r="V1279" s="62">
        <v>1</v>
      </c>
      <c r="W1279" s="19">
        <f t="shared" si="332"/>
        <v>0</v>
      </c>
      <c r="X1279" s="19">
        <f t="shared" si="333"/>
        <v>0</v>
      </c>
      <c r="Y1279" s="19">
        <f t="shared" si="334"/>
        <v>0</v>
      </c>
      <c r="Z1279" s="62">
        <v>-1</v>
      </c>
      <c r="AA1279" s="62">
        <v>-2</v>
      </c>
      <c r="AB1279" s="68"/>
      <c r="AC1279" s="68"/>
      <c r="AD1279" s="68"/>
      <c r="AE1279" s="68"/>
      <c r="AF1279" s="68"/>
      <c r="AG1279" s="62">
        <v>1</v>
      </c>
      <c r="AH1279" s="62">
        <v>1</v>
      </c>
      <c r="AI1279" s="62">
        <v>0</v>
      </c>
      <c r="AJ1279" s="61" t="s">
        <v>134</v>
      </c>
      <c r="AK1279" s="61" t="s">
        <v>77</v>
      </c>
      <c r="AL1279" s="69" t="s">
        <v>1385</v>
      </c>
      <c r="AM1279" s="62">
        <v>4</v>
      </c>
      <c r="AN1279" s="62">
        <v>-1</v>
      </c>
      <c r="AO1279" s="62">
        <v>-2</v>
      </c>
      <c r="AP1279" s="62">
        <v>-2</v>
      </c>
      <c r="AQ1279" s="62">
        <v>1</v>
      </c>
      <c r="AR1279" s="62">
        <v>-2</v>
      </c>
      <c r="AS1279" s="62">
        <v>-2</v>
      </c>
      <c r="AT1279" s="62">
        <v>0</v>
      </c>
      <c r="AU1279" s="78">
        <v>0</v>
      </c>
      <c r="AV1279" s="62">
        <v>0</v>
      </c>
      <c r="AW1279" s="62">
        <v>0</v>
      </c>
      <c r="AX1279" s="62">
        <v>0</v>
      </c>
      <c r="AY1279" s="62">
        <v>0</v>
      </c>
      <c r="AZ1279" s="62">
        <v>1</v>
      </c>
      <c r="BA1279" s="62">
        <v>-1</v>
      </c>
      <c r="BB1279" s="62">
        <v>-1</v>
      </c>
      <c r="BC1279" s="62">
        <v>-1</v>
      </c>
      <c r="BD1279" s="68"/>
      <c r="BE1279" s="68"/>
      <c r="BF1279" s="68"/>
      <c r="BG1279" s="68"/>
      <c r="BH1279" s="68"/>
      <c r="BI1279" s="68"/>
      <c r="BJ1279" s="68"/>
      <c r="BK1279" s="68"/>
      <c r="BL1279" s="68"/>
      <c r="BM1279" s="68"/>
      <c r="BN1279" s="68"/>
      <c r="BO1279" s="62">
        <v>1</v>
      </c>
    </row>
    <row r="1280" spans="1:67" ht="176" hidden="1" x14ac:dyDescent="0.2">
      <c r="A1280" s="74" t="s">
        <v>1381</v>
      </c>
      <c r="B1280" s="67"/>
      <c r="C1280" s="495" t="s">
        <v>1532</v>
      </c>
      <c r="D1280" s="66" t="s">
        <v>153</v>
      </c>
      <c r="E1280" s="61" t="s">
        <v>302</v>
      </c>
      <c r="F1280" s="62">
        <v>1</v>
      </c>
      <c r="G1280" s="62">
        <v>1</v>
      </c>
      <c r="H1280" s="62">
        <v>1</v>
      </c>
      <c r="I1280" s="68"/>
      <c r="J1280" s="69" t="s">
        <v>1383</v>
      </c>
      <c r="K1280" s="76"/>
      <c r="L1280" s="69" t="s">
        <v>1384</v>
      </c>
      <c r="M1280" s="72"/>
      <c r="N1280" s="57">
        <f t="shared" si="335"/>
        <v>2011</v>
      </c>
      <c r="O1280" s="72">
        <v>40787</v>
      </c>
      <c r="P1280" s="73" t="s">
        <v>75</v>
      </c>
      <c r="Q1280" s="73" t="s">
        <v>75</v>
      </c>
      <c r="R1280" s="73" t="s">
        <v>75</v>
      </c>
      <c r="S1280" s="73" t="s">
        <v>75</v>
      </c>
      <c r="T1280" s="73" t="s">
        <v>75</v>
      </c>
      <c r="U1280" s="73" t="s">
        <v>75</v>
      </c>
      <c r="V1280" s="62">
        <v>1</v>
      </c>
      <c r="W1280" s="19">
        <f t="shared" si="332"/>
        <v>0</v>
      </c>
      <c r="X1280" s="19">
        <f t="shared" si="333"/>
        <v>0</v>
      </c>
      <c r="Y1280" s="19">
        <f t="shared" si="334"/>
        <v>0</v>
      </c>
      <c r="Z1280" s="62">
        <v>-1</v>
      </c>
      <c r="AA1280" s="62">
        <v>-2</v>
      </c>
      <c r="AB1280" s="68"/>
      <c r="AC1280" s="68"/>
      <c r="AD1280" s="68"/>
      <c r="AE1280" s="68"/>
      <c r="AF1280" s="68"/>
      <c r="AG1280" s="62">
        <v>1</v>
      </c>
      <c r="AH1280" s="62">
        <v>1</v>
      </c>
      <c r="AI1280" s="62">
        <v>0</v>
      </c>
      <c r="AJ1280" s="61" t="s">
        <v>134</v>
      </c>
      <c r="AK1280" s="61" t="s">
        <v>77</v>
      </c>
      <c r="AL1280" s="69" t="s">
        <v>1385</v>
      </c>
      <c r="AM1280" s="62">
        <v>4</v>
      </c>
      <c r="AN1280" s="62">
        <v>-1</v>
      </c>
      <c r="AO1280" s="62">
        <v>-2</v>
      </c>
      <c r="AP1280" s="62">
        <v>-2</v>
      </c>
      <c r="AQ1280" s="62">
        <v>1</v>
      </c>
      <c r="AR1280" s="62">
        <v>-2</v>
      </c>
      <c r="AS1280" s="62">
        <v>-2</v>
      </c>
      <c r="AT1280" s="62">
        <v>0</v>
      </c>
      <c r="AU1280" s="78">
        <v>0</v>
      </c>
      <c r="AV1280" s="62">
        <v>0</v>
      </c>
      <c r="AW1280" s="62">
        <v>0</v>
      </c>
      <c r="AX1280" s="62">
        <v>0</v>
      </c>
      <c r="AY1280" s="62">
        <v>0</v>
      </c>
      <c r="AZ1280" s="62">
        <v>1</v>
      </c>
      <c r="BA1280" s="62">
        <v>-1</v>
      </c>
      <c r="BB1280" s="62">
        <v>-1</v>
      </c>
      <c r="BC1280" s="62">
        <v>-1</v>
      </c>
      <c r="BD1280" s="68"/>
      <c r="BE1280" s="68"/>
      <c r="BF1280" s="68"/>
      <c r="BG1280" s="68"/>
      <c r="BH1280" s="68"/>
      <c r="BI1280" s="68"/>
      <c r="BJ1280" s="68"/>
      <c r="BK1280" s="68"/>
      <c r="BL1280" s="68"/>
      <c r="BM1280" s="68"/>
      <c r="BN1280" s="68"/>
      <c r="BO1280" s="62">
        <v>1</v>
      </c>
    </row>
    <row r="1281" spans="1:67" ht="176" hidden="1" x14ac:dyDescent="0.2">
      <c r="A1281" s="74" t="s">
        <v>1381</v>
      </c>
      <c r="B1281" s="67"/>
      <c r="C1281" s="495" t="s">
        <v>1533</v>
      </c>
      <c r="D1281" s="66" t="s">
        <v>153</v>
      </c>
      <c r="E1281" s="61" t="s">
        <v>302</v>
      </c>
      <c r="F1281" s="62">
        <v>1</v>
      </c>
      <c r="G1281" s="62">
        <v>1</v>
      </c>
      <c r="H1281" s="62">
        <v>1</v>
      </c>
      <c r="I1281" s="68"/>
      <c r="J1281" s="69" t="s">
        <v>1383</v>
      </c>
      <c r="K1281" s="76"/>
      <c r="L1281" s="69" t="s">
        <v>1384</v>
      </c>
      <c r="M1281" s="72"/>
      <c r="N1281" s="57">
        <f t="shared" si="335"/>
        <v>2011</v>
      </c>
      <c r="O1281" s="72">
        <v>40787</v>
      </c>
      <c r="P1281" s="73" t="s">
        <v>75</v>
      </c>
      <c r="Q1281" s="73" t="s">
        <v>75</v>
      </c>
      <c r="R1281" s="73" t="s">
        <v>75</v>
      </c>
      <c r="S1281" s="73" t="s">
        <v>75</v>
      </c>
      <c r="T1281" s="73" t="s">
        <v>75</v>
      </c>
      <c r="U1281" s="73" t="s">
        <v>75</v>
      </c>
      <c r="V1281" s="62">
        <v>1</v>
      </c>
      <c r="W1281" s="19">
        <f t="shared" si="332"/>
        <v>0</v>
      </c>
      <c r="X1281" s="19">
        <f t="shared" si="333"/>
        <v>0</v>
      </c>
      <c r="Y1281" s="19">
        <f t="shared" si="334"/>
        <v>0</v>
      </c>
      <c r="Z1281" s="62">
        <v>-1</v>
      </c>
      <c r="AA1281" s="62">
        <v>-2</v>
      </c>
      <c r="AB1281" s="68"/>
      <c r="AC1281" s="68"/>
      <c r="AD1281" s="68"/>
      <c r="AE1281" s="68"/>
      <c r="AF1281" s="68"/>
      <c r="AG1281" s="62">
        <v>1</v>
      </c>
      <c r="AH1281" s="62">
        <v>1</v>
      </c>
      <c r="AI1281" s="62">
        <v>0</v>
      </c>
      <c r="AJ1281" s="61" t="s">
        <v>134</v>
      </c>
      <c r="AK1281" s="61" t="s">
        <v>77</v>
      </c>
      <c r="AL1281" s="69" t="s">
        <v>1385</v>
      </c>
      <c r="AM1281" s="62">
        <v>4</v>
      </c>
      <c r="AN1281" s="62">
        <v>-1</v>
      </c>
      <c r="AO1281" s="62">
        <v>-2</v>
      </c>
      <c r="AP1281" s="62">
        <v>-2</v>
      </c>
      <c r="AQ1281" s="62">
        <v>1</v>
      </c>
      <c r="AR1281" s="62">
        <v>-2</v>
      </c>
      <c r="AS1281" s="62">
        <v>-2</v>
      </c>
      <c r="AT1281" s="62">
        <v>0</v>
      </c>
      <c r="AU1281" s="78">
        <v>0</v>
      </c>
      <c r="AV1281" s="62">
        <v>0</v>
      </c>
      <c r="AW1281" s="62">
        <v>0</v>
      </c>
      <c r="AX1281" s="62">
        <v>0</v>
      </c>
      <c r="AY1281" s="62">
        <v>0</v>
      </c>
      <c r="AZ1281" s="62">
        <v>1</v>
      </c>
      <c r="BA1281" s="62">
        <v>-1</v>
      </c>
      <c r="BB1281" s="62">
        <v>-1</v>
      </c>
      <c r="BC1281" s="62">
        <v>-1</v>
      </c>
      <c r="BD1281" s="68"/>
      <c r="BE1281" s="68"/>
      <c r="BF1281" s="68"/>
      <c r="BG1281" s="68"/>
      <c r="BH1281" s="68"/>
      <c r="BI1281" s="68"/>
      <c r="BJ1281" s="68"/>
      <c r="BK1281" s="68"/>
      <c r="BL1281" s="68"/>
      <c r="BM1281" s="68"/>
      <c r="BN1281" s="68"/>
      <c r="BO1281" s="62">
        <v>1</v>
      </c>
    </row>
    <row r="1282" spans="1:67" ht="176" hidden="1" x14ac:dyDescent="0.2">
      <c r="A1282" s="74" t="s">
        <v>1381</v>
      </c>
      <c r="B1282" s="67"/>
      <c r="C1282" s="495" t="s">
        <v>1399</v>
      </c>
      <c r="D1282" s="66" t="s">
        <v>153</v>
      </c>
      <c r="E1282" s="61" t="s">
        <v>302</v>
      </c>
      <c r="F1282" s="62">
        <v>1</v>
      </c>
      <c r="G1282" s="62">
        <v>1</v>
      </c>
      <c r="H1282" s="62">
        <v>1</v>
      </c>
      <c r="I1282" s="68"/>
      <c r="J1282" s="69" t="s">
        <v>1383</v>
      </c>
      <c r="K1282" s="76"/>
      <c r="L1282" s="69" t="s">
        <v>1384</v>
      </c>
      <c r="M1282" s="72"/>
      <c r="N1282" s="57">
        <f t="shared" si="335"/>
        <v>2011</v>
      </c>
      <c r="O1282" s="72">
        <v>40787</v>
      </c>
      <c r="P1282" s="73" t="s">
        <v>75</v>
      </c>
      <c r="Q1282" s="73" t="s">
        <v>75</v>
      </c>
      <c r="R1282" s="73" t="s">
        <v>75</v>
      </c>
      <c r="S1282" s="73" t="s">
        <v>75</v>
      </c>
      <c r="T1282" s="73" t="s">
        <v>75</v>
      </c>
      <c r="U1282" s="73" t="s">
        <v>75</v>
      </c>
      <c r="V1282" s="62">
        <v>1</v>
      </c>
      <c r="W1282" s="19">
        <f t="shared" si="332"/>
        <v>0</v>
      </c>
      <c r="X1282" s="19">
        <f t="shared" si="333"/>
        <v>0</v>
      </c>
      <c r="Y1282" s="19">
        <f t="shared" si="334"/>
        <v>0</v>
      </c>
      <c r="Z1282" s="62">
        <v>-1</v>
      </c>
      <c r="AA1282" s="62">
        <v>-2</v>
      </c>
      <c r="AB1282" s="68"/>
      <c r="AC1282" s="68"/>
      <c r="AD1282" s="68"/>
      <c r="AE1282" s="68"/>
      <c r="AF1282" s="68"/>
      <c r="AG1282" s="62">
        <v>1</v>
      </c>
      <c r="AH1282" s="62">
        <v>1</v>
      </c>
      <c r="AI1282" s="62">
        <v>0</v>
      </c>
      <c r="AJ1282" s="61" t="s">
        <v>134</v>
      </c>
      <c r="AK1282" s="61" t="s">
        <v>77</v>
      </c>
      <c r="AL1282" s="69" t="s">
        <v>1385</v>
      </c>
      <c r="AM1282" s="62">
        <v>4</v>
      </c>
      <c r="AN1282" s="62">
        <v>-1</v>
      </c>
      <c r="AO1282" s="62">
        <v>-2</v>
      </c>
      <c r="AP1282" s="62">
        <v>-2</v>
      </c>
      <c r="AQ1282" s="62">
        <v>1</v>
      </c>
      <c r="AR1282" s="62">
        <v>-2</v>
      </c>
      <c r="AS1282" s="62">
        <v>-2</v>
      </c>
      <c r="AT1282" s="62">
        <v>0</v>
      </c>
      <c r="AU1282" s="78">
        <v>0</v>
      </c>
      <c r="AV1282" s="62">
        <v>0</v>
      </c>
      <c r="AW1282" s="62">
        <v>0</v>
      </c>
      <c r="AX1282" s="62">
        <v>0</v>
      </c>
      <c r="AY1282" s="62">
        <v>0</v>
      </c>
      <c r="AZ1282" s="62">
        <v>1</v>
      </c>
      <c r="BA1282" s="62">
        <v>-1</v>
      </c>
      <c r="BB1282" s="62">
        <v>-1</v>
      </c>
      <c r="BC1282" s="62">
        <v>-1</v>
      </c>
      <c r="BD1282" s="68"/>
      <c r="BE1282" s="68"/>
      <c r="BF1282" s="68"/>
      <c r="BG1282" s="68"/>
      <c r="BH1282" s="68"/>
      <c r="BI1282" s="68"/>
      <c r="BJ1282" s="68"/>
      <c r="BK1282" s="68"/>
      <c r="BL1282" s="68"/>
      <c r="BM1282" s="68"/>
      <c r="BN1282" s="68"/>
      <c r="BO1282" s="62">
        <v>1</v>
      </c>
    </row>
    <row r="1283" spans="1:67" ht="176" hidden="1" x14ac:dyDescent="0.2">
      <c r="A1283" s="74" t="s">
        <v>1381</v>
      </c>
      <c r="B1283" s="67"/>
      <c r="C1283" s="495" t="s">
        <v>1534</v>
      </c>
      <c r="D1283" s="66" t="s">
        <v>153</v>
      </c>
      <c r="E1283" s="61" t="s">
        <v>302</v>
      </c>
      <c r="F1283" s="62">
        <v>1</v>
      </c>
      <c r="G1283" s="62">
        <v>1</v>
      </c>
      <c r="H1283" s="62">
        <v>1</v>
      </c>
      <c r="I1283" s="68"/>
      <c r="J1283" s="69" t="s">
        <v>1383</v>
      </c>
      <c r="K1283" s="76"/>
      <c r="L1283" s="69" t="s">
        <v>1384</v>
      </c>
      <c r="M1283" s="72"/>
      <c r="N1283" s="57">
        <f t="shared" si="335"/>
        <v>2011</v>
      </c>
      <c r="O1283" s="72">
        <v>40787</v>
      </c>
      <c r="P1283" s="73" t="s">
        <v>75</v>
      </c>
      <c r="Q1283" s="73" t="s">
        <v>75</v>
      </c>
      <c r="R1283" s="73" t="s">
        <v>75</v>
      </c>
      <c r="S1283" s="73" t="s">
        <v>75</v>
      </c>
      <c r="T1283" s="73" t="s">
        <v>75</v>
      </c>
      <c r="U1283" s="73" t="s">
        <v>75</v>
      </c>
      <c r="V1283" s="62">
        <v>1</v>
      </c>
      <c r="W1283" s="19">
        <f t="shared" si="332"/>
        <v>0</v>
      </c>
      <c r="X1283" s="19">
        <f t="shared" si="333"/>
        <v>0</v>
      </c>
      <c r="Y1283" s="19">
        <f t="shared" si="334"/>
        <v>0</v>
      </c>
      <c r="Z1283" s="62">
        <v>-1</v>
      </c>
      <c r="AA1283" s="62">
        <v>-2</v>
      </c>
      <c r="AB1283" s="68"/>
      <c r="AC1283" s="68"/>
      <c r="AD1283" s="68"/>
      <c r="AE1283" s="68"/>
      <c r="AF1283" s="68"/>
      <c r="AG1283" s="62">
        <v>1</v>
      </c>
      <c r="AH1283" s="62">
        <v>1</v>
      </c>
      <c r="AI1283" s="62">
        <v>0</v>
      </c>
      <c r="AJ1283" s="61" t="s">
        <v>134</v>
      </c>
      <c r="AK1283" s="61" t="s">
        <v>77</v>
      </c>
      <c r="AL1283" s="69" t="s">
        <v>1385</v>
      </c>
      <c r="AM1283" s="62">
        <v>4</v>
      </c>
      <c r="AN1283" s="62">
        <v>-1</v>
      </c>
      <c r="AO1283" s="62">
        <v>-2</v>
      </c>
      <c r="AP1283" s="62">
        <v>-2</v>
      </c>
      <c r="AQ1283" s="62">
        <v>1</v>
      </c>
      <c r="AR1283" s="62">
        <v>-2</v>
      </c>
      <c r="AS1283" s="62">
        <v>-2</v>
      </c>
      <c r="AT1283" s="62">
        <v>0</v>
      </c>
      <c r="AU1283" s="78">
        <v>0</v>
      </c>
      <c r="AV1283" s="62">
        <v>0</v>
      </c>
      <c r="AW1283" s="62">
        <v>0</v>
      </c>
      <c r="AX1283" s="62">
        <v>0</v>
      </c>
      <c r="AY1283" s="62">
        <v>0</v>
      </c>
      <c r="AZ1283" s="62">
        <v>1</v>
      </c>
      <c r="BA1283" s="62">
        <v>-1</v>
      </c>
      <c r="BB1283" s="62">
        <v>-1</v>
      </c>
      <c r="BC1283" s="62">
        <v>-1</v>
      </c>
      <c r="BD1283" s="68"/>
      <c r="BE1283" s="68"/>
      <c r="BF1283" s="68"/>
      <c r="BG1283" s="68"/>
      <c r="BH1283" s="68"/>
      <c r="BI1283" s="68"/>
      <c r="BJ1283" s="68"/>
      <c r="BK1283" s="68"/>
      <c r="BL1283" s="68"/>
      <c r="BM1283" s="68"/>
      <c r="BN1283" s="68"/>
      <c r="BO1283" s="62">
        <v>1</v>
      </c>
    </row>
    <row r="1284" spans="1:67" ht="176" hidden="1" x14ac:dyDescent="0.2">
      <c r="A1284" s="74" t="s">
        <v>1381</v>
      </c>
      <c r="B1284" s="67"/>
      <c r="C1284" s="495" t="s">
        <v>1535</v>
      </c>
      <c r="D1284" s="66" t="s">
        <v>153</v>
      </c>
      <c r="E1284" s="61" t="s">
        <v>302</v>
      </c>
      <c r="F1284" s="62">
        <v>1</v>
      </c>
      <c r="G1284" s="62">
        <v>1</v>
      </c>
      <c r="H1284" s="62">
        <v>1</v>
      </c>
      <c r="I1284" s="68"/>
      <c r="J1284" s="69" t="s">
        <v>1383</v>
      </c>
      <c r="K1284" s="76"/>
      <c r="L1284" s="69" t="s">
        <v>1384</v>
      </c>
      <c r="M1284" s="72"/>
      <c r="N1284" s="57">
        <f t="shared" si="335"/>
        <v>2011</v>
      </c>
      <c r="O1284" s="72">
        <v>40787</v>
      </c>
      <c r="P1284" s="73" t="s">
        <v>75</v>
      </c>
      <c r="Q1284" s="73" t="s">
        <v>75</v>
      </c>
      <c r="R1284" s="73" t="s">
        <v>75</v>
      </c>
      <c r="S1284" s="73" t="s">
        <v>75</v>
      </c>
      <c r="T1284" s="73" t="s">
        <v>75</v>
      </c>
      <c r="U1284" s="73" t="s">
        <v>75</v>
      </c>
      <c r="V1284" s="62">
        <v>1</v>
      </c>
      <c r="W1284" s="19">
        <f t="shared" si="332"/>
        <v>0</v>
      </c>
      <c r="X1284" s="19">
        <f t="shared" si="333"/>
        <v>0</v>
      </c>
      <c r="Y1284" s="19">
        <f t="shared" si="334"/>
        <v>0</v>
      </c>
      <c r="Z1284" s="62">
        <v>-1</v>
      </c>
      <c r="AA1284" s="62">
        <v>-2</v>
      </c>
      <c r="AB1284" s="68"/>
      <c r="AC1284" s="68"/>
      <c r="AD1284" s="68"/>
      <c r="AE1284" s="68"/>
      <c r="AF1284" s="68"/>
      <c r="AG1284" s="62">
        <v>1</v>
      </c>
      <c r="AH1284" s="62">
        <v>1</v>
      </c>
      <c r="AI1284" s="62">
        <v>0</v>
      </c>
      <c r="AJ1284" s="61" t="s">
        <v>134</v>
      </c>
      <c r="AK1284" s="61" t="s">
        <v>77</v>
      </c>
      <c r="AL1284" s="69" t="s">
        <v>1385</v>
      </c>
      <c r="AM1284" s="62">
        <v>4</v>
      </c>
      <c r="AN1284" s="62">
        <v>-1</v>
      </c>
      <c r="AO1284" s="62">
        <v>-2</v>
      </c>
      <c r="AP1284" s="62">
        <v>-2</v>
      </c>
      <c r="AQ1284" s="62">
        <v>1</v>
      </c>
      <c r="AR1284" s="62">
        <v>-2</v>
      </c>
      <c r="AS1284" s="62">
        <v>-2</v>
      </c>
      <c r="AT1284" s="62">
        <v>0</v>
      </c>
      <c r="AU1284" s="78">
        <v>0</v>
      </c>
      <c r="AV1284" s="62">
        <v>0</v>
      </c>
      <c r="AW1284" s="62">
        <v>0</v>
      </c>
      <c r="AX1284" s="62">
        <v>0</v>
      </c>
      <c r="AY1284" s="62">
        <v>0</v>
      </c>
      <c r="AZ1284" s="62">
        <v>1</v>
      </c>
      <c r="BA1284" s="62">
        <v>-1</v>
      </c>
      <c r="BB1284" s="62">
        <v>-1</v>
      </c>
      <c r="BC1284" s="62">
        <v>-1</v>
      </c>
      <c r="BD1284" s="68"/>
      <c r="BE1284" s="68"/>
      <c r="BF1284" s="68"/>
      <c r="BG1284" s="68"/>
      <c r="BH1284" s="68"/>
      <c r="BI1284" s="68"/>
      <c r="BJ1284" s="68"/>
      <c r="BK1284" s="68"/>
      <c r="BL1284" s="68"/>
      <c r="BM1284" s="68"/>
      <c r="BN1284" s="68"/>
      <c r="BO1284" s="62">
        <v>1</v>
      </c>
    </row>
    <row r="1285" spans="1:67" ht="176" hidden="1" x14ac:dyDescent="0.2">
      <c r="A1285" s="74" t="s">
        <v>1381</v>
      </c>
      <c r="B1285" s="67"/>
      <c r="C1285" s="495" t="s">
        <v>1536</v>
      </c>
      <c r="D1285" s="66" t="s">
        <v>153</v>
      </c>
      <c r="E1285" s="61" t="s">
        <v>302</v>
      </c>
      <c r="F1285" s="62">
        <v>1</v>
      </c>
      <c r="G1285" s="62">
        <v>1</v>
      </c>
      <c r="H1285" s="62">
        <v>1</v>
      </c>
      <c r="I1285" s="68"/>
      <c r="J1285" s="69" t="s">
        <v>1383</v>
      </c>
      <c r="K1285" s="76"/>
      <c r="L1285" s="69" t="s">
        <v>1384</v>
      </c>
      <c r="M1285" s="72"/>
      <c r="N1285" s="57">
        <f t="shared" si="335"/>
        <v>2011</v>
      </c>
      <c r="O1285" s="72">
        <v>40787</v>
      </c>
      <c r="P1285" s="73" t="s">
        <v>75</v>
      </c>
      <c r="Q1285" s="73" t="s">
        <v>75</v>
      </c>
      <c r="R1285" s="73" t="s">
        <v>75</v>
      </c>
      <c r="S1285" s="73" t="s">
        <v>75</v>
      </c>
      <c r="T1285" s="73" t="s">
        <v>75</v>
      </c>
      <c r="U1285" s="73" t="s">
        <v>75</v>
      </c>
      <c r="V1285" s="62">
        <v>1</v>
      </c>
      <c r="W1285" s="19">
        <f t="shared" si="332"/>
        <v>0</v>
      </c>
      <c r="X1285" s="19">
        <f t="shared" si="333"/>
        <v>0</v>
      </c>
      <c r="Y1285" s="19">
        <f t="shared" si="334"/>
        <v>0</v>
      </c>
      <c r="Z1285" s="62">
        <v>-1</v>
      </c>
      <c r="AA1285" s="62">
        <v>-2</v>
      </c>
      <c r="AB1285" s="68"/>
      <c r="AC1285" s="68"/>
      <c r="AD1285" s="68"/>
      <c r="AE1285" s="68"/>
      <c r="AF1285" s="68"/>
      <c r="AG1285" s="62">
        <v>1</v>
      </c>
      <c r="AH1285" s="62">
        <v>1</v>
      </c>
      <c r="AI1285" s="62">
        <v>0</v>
      </c>
      <c r="AJ1285" s="61" t="s">
        <v>134</v>
      </c>
      <c r="AK1285" s="61" t="s">
        <v>77</v>
      </c>
      <c r="AL1285" s="69" t="s">
        <v>1385</v>
      </c>
      <c r="AM1285" s="62">
        <v>4</v>
      </c>
      <c r="AN1285" s="62">
        <v>-1</v>
      </c>
      <c r="AO1285" s="62">
        <v>-2</v>
      </c>
      <c r="AP1285" s="62">
        <v>-2</v>
      </c>
      <c r="AQ1285" s="62">
        <v>1</v>
      </c>
      <c r="AR1285" s="62">
        <v>-2</v>
      </c>
      <c r="AS1285" s="62">
        <v>-2</v>
      </c>
      <c r="AT1285" s="62">
        <v>0</v>
      </c>
      <c r="AU1285" s="78">
        <v>0</v>
      </c>
      <c r="AV1285" s="62">
        <v>0</v>
      </c>
      <c r="AW1285" s="62">
        <v>0</v>
      </c>
      <c r="AX1285" s="62">
        <v>0</v>
      </c>
      <c r="AY1285" s="62">
        <v>0</v>
      </c>
      <c r="AZ1285" s="62">
        <v>1</v>
      </c>
      <c r="BA1285" s="62">
        <v>-1</v>
      </c>
      <c r="BB1285" s="62">
        <v>-1</v>
      </c>
      <c r="BC1285" s="62">
        <v>-1</v>
      </c>
      <c r="BD1285" s="68"/>
      <c r="BE1285" s="68"/>
      <c r="BF1285" s="68"/>
      <c r="BG1285" s="68"/>
      <c r="BH1285" s="68"/>
      <c r="BI1285" s="68"/>
      <c r="BJ1285" s="68"/>
      <c r="BK1285" s="68"/>
      <c r="BL1285" s="68"/>
      <c r="BM1285" s="68"/>
      <c r="BN1285" s="68"/>
      <c r="BO1285" s="62">
        <v>1</v>
      </c>
    </row>
    <row r="1286" spans="1:67" ht="176" hidden="1" x14ac:dyDescent="0.2">
      <c r="A1286" s="74" t="s">
        <v>1381</v>
      </c>
      <c r="B1286" s="67"/>
      <c r="C1286" s="495" t="s">
        <v>1537</v>
      </c>
      <c r="D1286" s="66" t="s">
        <v>153</v>
      </c>
      <c r="E1286" s="61" t="s">
        <v>302</v>
      </c>
      <c r="F1286" s="62">
        <v>1</v>
      </c>
      <c r="G1286" s="62">
        <v>1</v>
      </c>
      <c r="H1286" s="62">
        <v>1</v>
      </c>
      <c r="I1286" s="68"/>
      <c r="J1286" s="69" t="s">
        <v>1383</v>
      </c>
      <c r="K1286" s="76"/>
      <c r="L1286" s="69" t="s">
        <v>1384</v>
      </c>
      <c r="M1286" s="72"/>
      <c r="N1286" s="57">
        <f t="shared" si="335"/>
        <v>2011</v>
      </c>
      <c r="O1286" s="72">
        <v>40787</v>
      </c>
      <c r="P1286" s="73" t="s">
        <v>75</v>
      </c>
      <c r="Q1286" s="73" t="s">
        <v>75</v>
      </c>
      <c r="R1286" s="73" t="s">
        <v>75</v>
      </c>
      <c r="S1286" s="73" t="s">
        <v>75</v>
      </c>
      <c r="T1286" s="73" t="s">
        <v>75</v>
      </c>
      <c r="U1286" s="73" t="s">
        <v>75</v>
      </c>
      <c r="V1286" s="62">
        <v>1</v>
      </c>
      <c r="W1286" s="19">
        <f t="shared" si="332"/>
        <v>0</v>
      </c>
      <c r="X1286" s="19">
        <f t="shared" si="333"/>
        <v>0</v>
      </c>
      <c r="Y1286" s="19">
        <f t="shared" si="334"/>
        <v>0</v>
      </c>
      <c r="Z1286" s="62">
        <v>-1</v>
      </c>
      <c r="AA1286" s="62">
        <v>-2</v>
      </c>
      <c r="AB1286" s="68"/>
      <c r="AC1286" s="68"/>
      <c r="AD1286" s="68"/>
      <c r="AE1286" s="68"/>
      <c r="AF1286" s="68"/>
      <c r="AG1286" s="62">
        <v>1</v>
      </c>
      <c r="AH1286" s="62">
        <v>1</v>
      </c>
      <c r="AI1286" s="62">
        <v>0</v>
      </c>
      <c r="AJ1286" s="61" t="s">
        <v>134</v>
      </c>
      <c r="AK1286" s="61" t="s">
        <v>77</v>
      </c>
      <c r="AL1286" s="69" t="s">
        <v>1385</v>
      </c>
      <c r="AM1286" s="62">
        <v>4</v>
      </c>
      <c r="AN1286" s="62">
        <v>-1</v>
      </c>
      <c r="AO1286" s="62">
        <v>-2</v>
      </c>
      <c r="AP1286" s="62">
        <v>-2</v>
      </c>
      <c r="AQ1286" s="62">
        <v>1</v>
      </c>
      <c r="AR1286" s="62">
        <v>-2</v>
      </c>
      <c r="AS1286" s="62">
        <v>-2</v>
      </c>
      <c r="AT1286" s="62">
        <v>0</v>
      </c>
      <c r="AU1286" s="78">
        <v>0</v>
      </c>
      <c r="AV1286" s="62">
        <v>0</v>
      </c>
      <c r="AW1286" s="62">
        <v>0</v>
      </c>
      <c r="AX1286" s="62">
        <v>0</v>
      </c>
      <c r="AY1286" s="62">
        <v>0</v>
      </c>
      <c r="AZ1286" s="62">
        <v>1</v>
      </c>
      <c r="BA1286" s="62">
        <v>-1</v>
      </c>
      <c r="BB1286" s="62">
        <v>-1</v>
      </c>
      <c r="BC1286" s="62">
        <v>-1</v>
      </c>
      <c r="BD1286" s="68"/>
      <c r="BE1286" s="68"/>
      <c r="BF1286" s="68"/>
      <c r="BG1286" s="68"/>
      <c r="BH1286" s="68"/>
      <c r="BI1286" s="68"/>
      <c r="BJ1286" s="68"/>
      <c r="BK1286" s="68"/>
      <c r="BL1286" s="68"/>
      <c r="BM1286" s="68"/>
      <c r="BN1286" s="68"/>
      <c r="BO1286" s="62">
        <v>1</v>
      </c>
    </row>
    <row r="1287" spans="1:67" ht="176" hidden="1" x14ac:dyDescent="0.2">
      <c r="A1287" s="74" t="s">
        <v>1381</v>
      </c>
      <c r="B1287" s="67"/>
      <c r="C1287" s="495" t="s">
        <v>1538</v>
      </c>
      <c r="D1287" s="66" t="s">
        <v>153</v>
      </c>
      <c r="E1287" s="61" t="s">
        <v>302</v>
      </c>
      <c r="F1287" s="62">
        <v>1</v>
      </c>
      <c r="G1287" s="62">
        <v>1</v>
      </c>
      <c r="H1287" s="62">
        <v>1</v>
      </c>
      <c r="I1287" s="68"/>
      <c r="J1287" s="69" t="s">
        <v>1383</v>
      </c>
      <c r="K1287" s="76"/>
      <c r="L1287" s="69" t="s">
        <v>1384</v>
      </c>
      <c r="M1287" s="72"/>
      <c r="N1287" s="57">
        <f t="shared" si="335"/>
        <v>2011</v>
      </c>
      <c r="O1287" s="72">
        <v>40787</v>
      </c>
      <c r="P1287" s="73" t="s">
        <v>75</v>
      </c>
      <c r="Q1287" s="73" t="s">
        <v>75</v>
      </c>
      <c r="R1287" s="73" t="s">
        <v>75</v>
      </c>
      <c r="S1287" s="73" t="s">
        <v>75</v>
      </c>
      <c r="T1287" s="73" t="s">
        <v>75</v>
      </c>
      <c r="U1287" s="73" t="s">
        <v>75</v>
      </c>
      <c r="V1287" s="62">
        <v>1</v>
      </c>
      <c r="W1287" s="19">
        <f t="shared" si="332"/>
        <v>0</v>
      </c>
      <c r="X1287" s="19">
        <f t="shared" si="333"/>
        <v>0</v>
      </c>
      <c r="Y1287" s="19">
        <f t="shared" si="334"/>
        <v>0</v>
      </c>
      <c r="Z1287" s="62">
        <v>-1</v>
      </c>
      <c r="AA1287" s="62">
        <v>-2</v>
      </c>
      <c r="AB1287" s="68"/>
      <c r="AC1287" s="68"/>
      <c r="AD1287" s="68"/>
      <c r="AE1287" s="68"/>
      <c r="AF1287" s="68"/>
      <c r="AG1287" s="62">
        <v>1</v>
      </c>
      <c r="AH1287" s="62">
        <v>1</v>
      </c>
      <c r="AI1287" s="62">
        <v>0</v>
      </c>
      <c r="AJ1287" s="61" t="s">
        <v>134</v>
      </c>
      <c r="AK1287" s="61" t="s">
        <v>77</v>
      </c>
      <c r="AL1287" s="69" t="s">
        <v>1385</v>
      </c>
      <c r="AM1287" s="62">
        <v>4</v>
      </c>
      <c r="AN1287" s="62">
        <v>-1</v>
      </c>
      <c r="AO1287" s="62">
        <v>-2</v>
      </c>
      <c r="AP1287" s="62">
        <v>-2</v>
      </c>
      <c r="AQ1287" s="62">
        <v>1</v>
      </c>
      <c r="AR1287" s="62">
        <v>-2</v>
      </c>
      <c r="AS1287" s="62">
        <v>-2</v>
      </c>
      <c r="AT1287" s="62">
        <v>0</v>
      </c>
      <c r="AU1287" s="78">
        <v>0</v>
      </c>
      <c r="AV1287" s="62">
        <v>0</v>
      </c>
      <c r="AW1287" s="62">
        <v>0</v>
      </c>
      <c r="AX1287" s="62">
        <v>0</v>
      </c>
      <c r="AY1287" s="62">
        <v>0</v>
      </c>
      <c r="AZ1287" s="62">
        <v>1</v>
      </c>
      <c r="BA1287" s="62">
        <v>-1</v>
      </c>
      <c r="BB1287" s="62">
        <v>-1</v>
      </c>
      <c r="BC1287" s="62">
        <v>-1</v>
      </c>
      <c r="BD1287" s="68"/>
      <c r="BE1287" s="68"/>
      <c r="BF1287" s="68"/>
      <c r="BG1287" s="68"/>
      <c r="BH1287" s="68"/>
      <c r="BI1287" s="68"/>
      <c r="BJ1287" s="68"/>
      <c r="BK1287" s="68"/>
      <c r="BL1287" s="68"/>
      <c r="BM1287" s="68"/>
      <c r="BN1287" s="68"/>
      <c r="BO1287" s="62">
        <v>1</v>
      </c>
    </row>
    <row r="1288" spans="1:67" ht="176" hidden="1" x14ac:dyDescent="0.2">
      <c r="A1288" s="74" t="s">
        <v>1381</v>
      </c>
      <c r="B1288" s="67"/>
      <c r="C1288" s="495" t="s">
        <v>1539</v>
      </c>
      <c r="D1288" s="66" t="s">
        <v>153</v>
      </c>
      <c r="E1288" s="61" t="s">
        <v>302</v>
      </c>
      <c r="F1288" s="62">
        <v>1</v>
      </c>
      <c r="G1288" s="62">
        <v>1</v>
      </c>
      <c r="H1288" s="62">
        <v>1</v>
      </c>
      <c r="I1288" s="68"/>
      <c r="J1288" s="69" t="s">
        <v>1383</v>
      </c>
      <c r="K1288" s="76"/>
      <c r="L1288" s="69" t="s">
        <v>1384</v>
      </c>
      <c r="M1288" s="72"/>
      <c r="N1288" s="57">
        <f t="shared" si="335"/>
        <v>2011</v>
      </c>
      <c r="O1288" s="72">
        <v>40787</v>
      </c>
      <c r="P1288" s="73" t="s">
        <v>75</v>
      </c>
      <c r="Q1288" s="73" t="s">
        <v>75</v>
      </c>
      <c r="R1288" s="73" t="s">
        <v>75</v>
      </c>
      <c r="S1288" s="73" t="s">
        <v>75</v>
      </c>
      <c r="T1288" s="73" t="s">
        <v>75</v>
      </c>
      <c r="U1288" s="73" t="s">
        <v>75</v>
      </c>
      <c r="V1288" s="62">
        <v>1</v>
      </c>
      <c r="W1288" s="19">
        <f t="shared" si="332"/>
        <v>0</v>
      </c>
      <c r="X1288" s="19">
        <f t="shared" si="333"/>
        <v>0</v>
      </c>
      <c r="Y1288" s="19">
        <f t="shared" si="334"/>
        <v>0</v>
      </c>
      <c r="Z1288" s="62">
        <v>-1</v>
      </c>
      <c r="AA1288" s="62">
        <v>-2</v>
      </c>
      <c r="AB1288" s="68"/>
      <c r="AC1288" s="68"/>
      <c r="AD1288" s="68"/>
      <c r="AE1288" s="68"/>
      <c r="AF1288" s="68"/>
      <c r="AG1288" s="62">
        <v>1</v>
      </c>
      <c r="AH1288" s="62">
        <v>1</v>
      </c>
      <c r="AI1288" s="62">
        <v>0</v>
      </c>
      <c r="AJ1288" s="61" t="s">
        <v>134</v>
      </c>
      <c r="AK1288" s="61" t="s">
        <v>77</v>
      </c>
      <c r="AL1288" s="69" t="s">
        <v>1385</v>
      </c>
      <c r="AM1288" s="62">
        <v>4</v>
      </c>
      <c r="AN1288" s="62">
        <v>-1</v>
      </c>
      <c r="AO1288" s="62">
        <v>-2</v>
      </c>
      <c r="AP1288" s="62">
        <v>-2</v>
      </c>
      <c r="AQ1288" s="62">
        <v>1</v>
      </c>
      <c r="AR1288" s="62">
        <v>-2</v>
      </c>
      <c r="AS1288" s="62">
        <v>-2</v>
      </c>
      <c r="AT1288" s="62">
        <v>0</v>
      </c>
      <c r="AU1288" s="78">
        <v>0</v>
      </c>
      <c r="AV1288" s="62">
        <v>0</v>
      </c>
      <c r="AW1288" s="62">
        <v>0</v>
      </c>
      <c r="AX1288" s="62">
        <v>0</v>
      </c>
      <c r="AY1288" s="62">
        <v>0</v>
      </c>
      <c r="AZ1288" s="62">
        <v>1</v>
      </c>
      <c r="BA1288" s="62">
        <v>-1</v>
      </c>
      <c r="BB1288" s="62">
        <v>-1</v>
      </c>
      <c r="BC1288" s="62">
        <v>-1</v>
      </c>
      <c r="BD1288" s="68"/>
      <c r="BE1288" s="68"/>
      <c r="BF1288" s="68"/>
      <c r="BG1288" s="68"/>
      <c r="BH1288" s="68"/>
      <c r="BI1288" s="68"/>
      <c r="BJ1288" s="68"/>
      <c r="BK1288" s="68"/>
      <c r="BL1288" s="68"/>
      <c r="BM1288" s="68"/>
      <c r="BN1288" s="68"/>
      <c r="BO1288" s="62">
        <v>1</v>
      </c>
    </row>
    <row r="1289" spans="1:67" ht="176" hidden="1" x14ac:dyDescent="0.2">
      <c r="A1289" s="74" t="s">
        <v>1381</v>
      </c>
      <c r="B1289" s="67"/>
      <c r="C1289" s="495" t="s">
        <v>1540</v>
      </c>
      <c r="D1289" s="66" t="s">
        <v>153</v>
      </c>
      <c r="E1289" s="61" t="s">
        <v>302</v>
      </c>
      <c r="F1289" s="62">
        <v>1</v>
      </c>
      <c r="G1289" s="62">
        <v>1</v>
      </c>
      <c r="H1289" s="62">
        <v>1</v>
      </c>
      <c r="I1289" s="68"/>
      <c r="J1289" s="69" t="s">
        <v>1383</v>
      </c>
      <c r="K1289" s="76"/>
      <c r="L1289" s="69" t="s">
        <v>1384</v>
      </c>
      <c r="M1289" s="72"/>
      <c r="N1289" s="57">
        <f t="shared" si="335"/>
        <v>2011</v>
      </c>
      <c r="O1289" s="72">
        <v>40787</v>
      </c>
      <c r="P1289" s="73" t="s">
        <v>75</v>
      </c>
      <c r="Q1289" s="73" t="s">
        <v>75</v>
      </c>
      <c r="R1289" s="73" t="s">
        <v>75</v>
      </c>
      <c r="S1289" s="73" t="s">
        <v>75</v>
      </c>
      <c r="T1289" s="73" t="s">
        <v>75</v>
      </c>
      <c r="U1289" s="73" t="s">
        <v>75</v>
      </c>
      <c r="V1289" s="62">
        <v>1</v>
      </c>
      <c r="W1289" s="19">
        <f t="shared" si="332"/>
        <v>0</v>
      </c>
      <c r="X1289" s="19">
        <f t="shared" si="333"/>
        <v>0</v>
      </c>
      <c r="Y1289" s="19">
        <f t="shared" si="334"/>
        <v>0</v>
      </c>
      <c r="Z1289" s="62">
        <v>-1</v>
      </c>
      <c r="AA1289" s="62">
        <v>-2</v>
      </c>
      <c r="AB1289" s="68"/>
      <c r="AC1289" s="68"/>
      <c r="AD1289" s="68"/>
      <c r="AE1289" s="68"/>
      <c r="AF1289" s="68"/>
      <c r="AG1289" s="62">
        <v>1</v>
      </c>
      <c r="AH1289" s="62">
        <v>1</v>
      </c>
      <c r="AI1289" s="62">
        <v>0</v>
      </c>
      <c r="AJ1289" s="61" t="s">
        <v>134</v>
      </c>
      <c r="AK1289" s="61" t="s">
        <v>77</v>
      </c>
      <c r="AL1289" s="69" t="s">
        <v>1385</v>
      </c>
      <c r="AM1289" s="62">
        <v>4</v>
      </c>
      <c r="AN1289" s="62">
        <v>-1</v>
      </c>
      <c r="AO1289" s="62">
        <v>-2</v>
      </c>
      <c r="AP1289" s="62">
        <v>-2</v>
      </c>
      <c r="AQ1289" s="62">
        <v>1</v>
      </c>
      <c r="AR1289" s="62">
        <v>-2</v>
      </c>
      <c r="AS1289" s="62">
        <v>-2</v>
      </c>
      <c r="AT1289" s="62">
        <v>0</v>
      </c>
      <c r="AU1289" s="78">
        <v>0</v>
      </c>
      <c r="AV1289" s="62">
        <v>0</v>
      </c>
      <c r="AW1289" s="62">
        <v>0</v>
      </c>
      <c r="AX1289" s="62">
        <v>0</v>
      </c>
      <c r="AY1289" s="62">
        <v>0</v>
      </c>
      <c r="AZ1289" s="62">
        <v>1</v>
      </c>
      <c r="BA1289" s="62">
        <v>-1</v>
      </c>
      <c r="BB1289" s="62">
        <v>-1</v>
      </c>
      <c r="BC1289" s="62">
        <v>-1</v>
      </c>
      <c r="BD1289" s="68"/>
      <c r="BE1289" s="68"/>
      <c r="BF1289" s="68"/>
      <c r="BG1289" s="68"/>
      <c r="BH1289" s="68"/>
      <c r="BI1289" s="68"/>
      <c r="BJ1289" s="68"/>
      <c r="BK1289" s="68"/>
      <c r="BL1289" s="68"/>
      <c r="BM1289" s="68"/>
      <c r="BN1289" s="68"/>
      <c r="BO1289" s="62">
        <v>1</v>
      </c>
    </row>
    <row r="1290" spans="1:67" ht="176" hidden="1" x14ac:dyDescent="0.2">
      <c r="A1290" s="74" t="s">
        <v>1381</v>
      </c>
      <c r="B1290" s="67"/>
      <c r="C1290" s="495" t="s">
        <v>1541</v>
      </c>
      <c r="D1290" s="66" t="s">
        <v>153</v>
      </c>
      <c r="E1290" s="61" t="s">
        <v>302</v>
      </c>
      <c r="F1290" s="62">
        <v>1</v>
      </c>
      <c r="G1290" s="62">
        <v>1</v>
      </c>
      <c r="H1290" s="62">
        <v>1</v>
      </c>
      <c r="I1290" s="68"/>
      <c r="J1290" s="69" t="s">
        <v>1383</v>
      </c>
      <c r="K1290" s="76"/>
      <c r="L1290" s="69" t="s">
        <v>1384</v>
      </c>
      <c r="M1290" s="72"/>
      <c r="N1290" s="57">
        <f t="shared" si="335"/>
        <v>2011</v>
      </c>
      <c r="O1290" s="72">
        <v>40787</v>
      </c>
      <c r="P1290" s="73" t="s">
        <v>75</v>
      </c>
      <c r="Q1290" s="73" t="s">
        <v>75</v>
      </c>
      <c r="R1290" s="73" t="s">
        <v>75</v>
      </c>
      <c r="S1290" s="73" t="s">
        <v>75</v>
      </c>
      <c r="T1290" s="73" t="s">
        <v>75</v>
      </c>
      <c r="U1290" s="73" t="s">
        <v>75</v>
      </c>
      <c r="V1290" s="62">
        <v>1</v>
      </c>
      <c r="W1290" s="19">
        <f t="shared" ref="W1290:W1353" si="336">IF(OR(AND(Q1290&lt;&gt;"NA",Q1290&lt;&gt;""),AND(S1290&lt;&gt;"NA",S1290&lt;&gt;""),AND(T1290&lt;&gt;"NA",T1290&lt;&gt;"")),1,0)</f>
        <v>0</v>
      </c>
      <c r="X1290" s="19">
        <f t="shared" ref="X1290:X1353" si="337">IF(OR(AND(S1290&lt;&gt;"NA",S1290&lt;&gt;""),Y1290=1),1,0)</f>
        <v>0</v>
      </c>
      <c r="Y1290" s="19">
        <f t="shared" ref="Y1290:Y1353" si="338">IF(AND(T1290&lt;&gt;"NA",T1290&lt;&gt;""),1,0)</f>
        <v>0</v>
      </c>
      <c r="Z1290" s="62">
        <v>-1</v>
      </c>
      <c r="AA1290" s="62">
        <v>-2</v>
      </c>
      <c r="AB1290" s="68"/>
      <c r="AC1290" s="68"/>
      <c r="AD1290" s="68"/>
      <c r="AE1290" s="68"/>
      <c r="AF1290" s="68"/>
      <c r="AG1290" s="62">
        <v>1</v>
      </c>
      <c r="AH1290" s="62">
        <v>1</v>
      </c>
      <c r="AI1290" s="62">
        <v>0</v>
      </c>
      <c r="AJ1290" s="61" t="s">
        <v>134</v>
      </c>
      <c r="AK1290" s="61" t="s">
        <v>77</v>
      </c>
      <c r="AL1290" s="69" t="s">
        <v>1385</v>
      </c>
      <c r="AM1290" s="62">
        <v>4</v>
      </c>
      <c r="AN1290" s="62">
        <v>-1</v>
      </c>
      <c r="AO1290" s="62">
        <v>-2</v>
      </c>
      <c r="AP1290" s="62">
        <v>-2</v>
      </c>
      <c r="AQ1290" s="62">
        <v>1</v>
      </c>
      <c r="AR1290" s="62">
        <v>-2</v>
      </c>
      <c r="AS1290" s="62">
        <v>-2</v>
      </c>
      <c r="AT1290" s="62">
        <v>0</v>
      </c>
      <c r="AU1290" s="78">
        <v>0</v>
      </c>
      <c r="AV1290" s="62">
        <v>0</v>
      </c>
      <c r="AW1290" s="62">
        <v>0</v>
      </c>
      <c r="AX1290" s="62">
        <v>0</v>
      </c>
      <c r="AY1290" s="62">
        <v>0</v>
      </c>
      <c r="AZ1290" s="62">
        <v>1</v>
      </c>
      <c r="BA1290" s="62">
        <v>-1</v>
      </c>
      <c r="BB1290" s="62">
        <v>-1</v>
      </c>
      <c r="BC1290" s="62">
        <v>-1</v>
      </c>
      <c r="BD1290" s="68"/>
      <c r="BE1290" s="68"/>
      <c r="BF1290" s="68"/>
      <c r="BG1290" s="68"/>
      <c r="BH1290" s="68"/>
      <c r="BI1290" s="68"/>
      <c r="BJ1290" s="68"/>
      <c r="BK1290" s="68"/>
      <c r="BL1290" s="68"/>
      <c r="BM1290" s="68"/>
      <c r="BN1290" s="68"/>
      <c r="BO1290" s="62">
        <v>1</v>
      </c>
    </row>
    <row r="1291" spans="1:67" ht="176" hidden="1" x14ac:dyDescent="0.2">
      <c r="A1291" s="74" t="s">
        <v>1381</v>
      </c>
      <c r="B1291" s="67"/>
      <c r="C1291" s="495" t="s">
        <v>1542</v>
      </c>
      <c r="D1291" s="66" t="s">
        <v>153</v>
      </c>
      <c r="E1291" s="61" t="s">
        <v>302</v>
      </c>
      <c r="F1291" s="62">
        <v>1</v>
      </c>
      <c r="G1291" s="62">
        <v>1</v>
      </c>
      <c r="H1291" s="62">
        <v>1</v>
      </c>
      <c r="I1291" s="68"/>
      <c r="J1291" s="69" t="s">
        <v>1383</v>
      </c>
      <c r="K1291" s="76"/>
      <c r="L1291" s="69" t="s">
        <v>1384</v>
      </c>
      <c r="M1291" s="72"/>
      <c r="N1291" s="57">
        <f t="shared" si="335"/>
        <v>2011</v>
      </c>
      <c r="O1291" s="72">
        <v>40787</v>
      </c>
      <c r="P1291" s="73" t="s">
        <v>75</v>
      </c>
      <c r="Q1291" s="73" t="s">
        <v>75</v>
      </c>
      <c r="R1291" s="73" t="s">
        <v>75</v>
      </c>
      <c r="S1291" s="73" t="s">
        <v>75</v>
      </c>
      <c r="T1291" s="73" t="s">
        <v>75</v>
      </c>
      <c r="U1291" s="73" t="s">
        <v>75</v>
      </c>
      <c r="V1291" s="62">
        <v>1</v>
      </c>
      <c r="W1291" s="19">
        <f t="shared" si="336"/>
        <v>0</v>
      </c>
      <c r="X1291" s="19">
        <f t="shared" si="337"/>
        <v>0</v>
      </c>
      <c r="Y1291" s="19">
        <f t="shared" si="338"/>
        <v>0</v>
      </c>
      <c r="Z1291" s="62">
        <v>-1</v>
      </c>
      <c r="AA1291" s="62">
        <v>-2</v>
      </c>
      <c r="AB1291" s="68"/>
      <c r="AC1291" s="68"/>
      <c r="AD1291" s="68"/>
      <c r="AE1291" s="68"/>
      <c r="AF1291" s="68"/>
      <c r="AG1291" s="62">
        <v>1</v>
      </c>
      <c r="AH1291" s="62">
        <v>1</v>
      </c>
      <c r="AI1291" s="62">
        <v>0</v>
      </c>
      <c r="AJ1291" s="61" t="s">
        <v>134</v>
      </c>
      <c r="AK1291" s="61" t="s">
        <v>77</v>
      </c>
      <c r="AL1291" s="69" t="s">
        <v>1385</v>
      </c>
      <c r="AM1291" s="62">
        <v>4</v>
      </c>
      <c r="AN1291" s="62">
        <v>-1</v>
      </c>
      <c r="AO1291" s="62">
        <v>-2</v>
      </c>
      <c r="AP1291" s="62">
        <v>-2</v>
      </c>
      <c r="AQ1291" s="62">
        <v>1</v>
      </c>
      <c r="AR1291" s="62">
        <v>-2</v>
      </c>
      <c r="AS1291" s="62">
        <v>-2</v>
      </c>
      <c r="AT1291" s="62">
        <v>0</v>
      </c>
      <c r="AU1291" s="78">
        <v>0</v>
      </c>
      <c r="AV1291" s="62">
        <v>0</v>
      </c>
      <c r="AW1291" s="62">
        <v>0</v>
      </c>
      <c r="AX1291" s="62">
        <v>0</v>
      </c>
      <c r="AY1291" s="62">
        <v>0</v>
      </c>
      <c r="AZ1291" s="62">
        <v>1</v>
      </c>
      <c r="BA1291" s="62">
        <v>-1</v>
      </c>
      <c r="BB1291" s="62">
        <v>-1</v>
      </c>
      <c r="BC1291" s="62">
        <v>-1</v>
      </c>
      <c r="BD1291" s="68"/>
      <c r="BE1291" s="68"/>
      <c r="BF1291" s="68"/>
      <c r="BG1291" s="68"/>
      <c r="BH1291" s="68"/>
      <c r="BI1291" s="68"/>
      <c r="BJ1291" s="68"/>
      <c r="BK1291" s="68"/>
      <c r="BL1291" s="68"/>
      <c r="BM1291" s="68"/>
      <c r="BN1291" s="68"/>
      <c r="BO1291" s="62">
        <v>1</v>
      </c>
    </row>
    <row r="1292" spans="1:67" ht="176" hidden="1" x14ac:dyDescent="0.2">
      <c r="A1292" s="74" t="s">
        <v>1381</v>
      </c>
      <c r="B1292" s="67"/>
      <c r="C1292" s="495" t="s">
        <v>1543</v>
      </c>
      <c r="D1292" s="66" t="s">
        <v>153</v>
      </c>
      <c r="E1292" s="61" t="s">
        <v>302</v>
      </c>
      <c r="F1292" s="62">
        <v>1</v>
      </c>
      <c r="G1292" s="62">
        <v>1</v>
      </c>
      <c r="H1292" s="62">
        <v>1</v>
      </c>
      <c r="I1292" s="68"/>
      <c r="J1292" s="69" t="s">
        <v>1383</v>
      </c>
      <c r="K1292" s="76"/>
      <c r="L1292" s="69" t="s">
        <v>1384</v>
      </c>
      <c r="M1292" s="72"/>
      <c r="N1292" s="57">
        <f t="shared" si="335"/>
        <v>2011</v>
      </c>
      <c r="O1292" s="72">
        <v>40787</v>
      </c>
      <c r="P1292" s="73" t="s">
        <v>75</v>
      </c>
      <c r="Q1292" s="73" t="s">
        <v>75</v>
      </c>
      <c r="R1292" s="73" t="s">
        <v>75</v>
      </c>
      <c r="S1292" s="73" t="s">
        <v>75</v>
      </c>
      <c r="T1292" s="73" t="s">
        <v>75</v>
      </c>
      <c r="U1292" s="73" t="s">
        <v>75</v>
      </c>
      <c r="V1292" s="62">
        <v>1</v>
      </c>
      <c r="W1292" s="19">
        <f t="shared" si="336"/>
        <v>0</v>
      </c>
      <c r="X1292" s="19">
        <f t="shared" si="337"/>
        <v>0</v>
      </c>
      <c r="Y1292" s="19">
        <f t="shared" si="338"/>
        <v>0</v>
      </c>
      <c r="Z1292" s="62">
        <v>-1</v>
      </c>
      <c r="AA1292" s="62">
        <v>-2</v>
      </c>
      <c r="AB1292" s="68"/>
      <c r="AC1292" s="68"/>
      <c r="AD1292" s="68"/>
      <c r="AE1292" s="68"/>
      <c r="AF1292" s="68"/>
      <c r="AG1292" s="62">
        <v>1</v>
      </c>
      <c r="AH1292" s="62">
        <v>1</v>
      </c>
      <c r="AI1292" s="62">
        <v>0</v>
      </c>
      <c r="AJ1292" s="61" t="s">
        <v>134</v>
      </c>
      <c r="AK1292" s="61" t="s">
        <v>77</v>
      </c>
      <c r="AL1292" s="69" t="s">
        <v>1385</v>
      </c>
      <c r="AM1292" s="62">
        <v>4</v>
      </c>
      <c r="AN1292" s="62">
        <v>-1</v>
      </c>
      <c r="AO1292" s="62">
        <v>-2</v>
      </c>
      <c r="AP1292" s="62">
        <v>-2</v>
      </c>
      <c r="AQ1292" s="62">
        <v>1</v>
      </c>
      <c r="AR1292" s="62">
        <v>-2</v>
      </c>
      <c r="AS1292" s="62">
        <v>-2</v>
      </c>
      <c r="AT1292" s="62">
        <v>0</v>
      </c>
      <c r="AU1292" s="78">
        <v>0</v>
      </c>
      <c r="AV1292" s="62">
        <v>0</v>
      </c>
      <c r="AW1292" s="62">
        <v>0</v>
      </c>
      <c r="AX1292" s="62">
        <v>0</v>
      </c>
      <c r="AY1292" s="62">
        <v>0</v>
      </c>
      <c r="AZ1292" s="62">
        <v>1</v>
      </c>
      <c r="BA1292" s="62">
        <v>-1</v>
      </c>
      <c r="BB1292" s="62">
        <v>-1</v>
      </c>
      <c r="BC1292" s="62">
        <v>-1</v>
      </c>
      <c r="BD1292" s="68"/>
      <c r="BE1292" s="68"/>
      <c r="BF1292" s="68"/>
      <c r="BG1292" s="68"/>
      <c r="BH1292" s="68"/>
      <c r="BI1292" s="68"/>
      <c r="BJ1292" s="68"/>
      <c r="BK1292" s="68"/>
      <c r="BL1292" s="68"/>
      <c r="BM1292" s="68"/>
      <c r="BN1292" s="68"/>
      <c r="BO1292" s="62">
        <v>1</v>
      </c>
    </row>
    <row r="1293" spans="1:67" ht="176" hidden="1" x14ac:dyDescent="0.2">
      <c r="A1293" s="74" t="s">
        <v>1381</v>
      </c>
      <c r="B1293" s="67"/>
      <c r="C1293" s="495" t="s">
        <v>1400</v>
      </c>
      <c r="D1293" s="66" t="s">
        <v>153</v>
      </c>
      <c r="E1293" s="61" t="s">
        <v>302</v>
      </c>
      <c r="F1293" s="62">
        <v>1</v>
      </c>
      <c r="G1293" s="62">
        <v>1</v>
      </c>
      <c r="H1293" s="62">
        <v>1</v>
      </c>
      <c r="I1293" s="68"/>
      <c r="J1293" s="69" t="s">
        <v>1383</v>
      </c>
      <c r="K1293" s="76"/>
      <c r="L1293" s="69" t="s">
        <v>1384</v>
      </c>
      <c r="M1293" s="72"/>
      <c r="N1293" s="57">
        <f t="shared" si="335"/>
        <v>2011</v>
      </c>
      <c r="O1293" s="72">
        <v>40787</v>
      </c>
      <c r="P1293" s="73" t="s">
        <v>75</v>
      </c>
      <c r="Q1293" s="73" t="s">
        <v>75</v>
      </c>
      <c r="R1293" s="73" t="s">
        <v>75</v>
      </c>
      <c r="S1293" s="73" t="s">
        <v>75</v>
      </c>
      <c r="T1293" s="73" t="s">
        <v>75</v>
      </c>
      <c r="U1293" s="73" t="s">
        <v>75</v>
      </c>
      <c r="V1293" s="62">
        <v>1</v>
      </c>
      <c r="W1293" s="19">
        <f t="shared" si="336"/>
        <v>0</v>
      </c>
      <c r="X1293" s="19">
        <f t="shared" si="337"/>
        <v>0</v>
      </c>
      <c r="Y1293" s="19">
        <f t="shared" si="338"/>
        <v>0</v>
      </c>
      <c r="Z1293" s="62">
        <v>-1</v>
      </c>
      <c r="AA1293" s="62">
        <v>-2</v>
      </c>
      <c r="AB1293" s="68"/>
      <c r="AC1293" s="68"/>
      <c r="AD1293" s="68"/>
      <c r="AE1293" s="68"/>
      <c r="AF1293" s="68"/>
      <c r="AG1293" s="62">
        <v>1</v>
      </c>
      <c r="AH1293" s="62">
        <v>1</v>
      </c>
      <c r="AI1293" s="62">
        <v>0</v>
      </c>
      <c r="AJ1293" s="61" t="s">
        <v>134</v>
      </c>
      <c r="AK1293" s="61" t="s">
        <v>77</v>
      </c>
      <c r="AL1293" s="69" t="s">
        <v>1385</v>
      </c>
      <c r="AM1293" s="62">
        <v>4</v>
      </c>
      <c r="AN1293" s="62">
        <v>-1</v>
      </c>
      <c r="AO1293" s="62">
        <v>-2</v>
      </c>
      <c r="AP1293" s="62">
        <v>-2</v>
      </c>
      <c r="AQ1293" s="62">
        <v>1</v>
      </c>
      <c r="AR1293" s="62">
        <v>-2</v>
      </c>
      <c r="AS1293" s="62">
        <v>-2</v>
      </c>
      <c r="AT1293" s="62">
        <v>0</v>
      </c>
      <c r="AU1293" s="78">
        <v>0</v>
      </c>
      <c r="AV1293" s="62">
        <v>0</v>
      </c>
      <c r="AW1293" s="62">
        <v>0</v>
      </c>
      <c r="AX1293" s="62">
        <v>0</v>
      </c>
      <c r="AY1293" s="62">
        <v>0</v>
      </c>
      <c r="AZ1293" s="62">
        <v>1</v>
      </c>
      <c r="BA1293" s="62">
        <v>-1</v>
      </c>
      <c r="BB1293" s="62">
        <v>-1</v>
      </c>
      <c r="BC1293" s="62">
        <v>-1</v>
      </c>
      <c r="BD1293" s="68"/>
      <c r="BE1293" s="68"/>
      <c r="BF1293" s="68"/>
      <c r="BG1293" s="68"/>
      <c r="BH1293" s="68"/>
      <c r="BI1293" s="68"/>
      <c r="BJ1293" s="68"/>
      <c r="BK1293" s="68"/>
      <c r="BL1293" s="68"/>
      <c r="BM1293" s="68"/>
      <c r="BN1293" s="68"/>
      <c r="BO1293" s="62">
        <v>1</v>
      </c>
    </row>
    <row r="1294" spans="1:67" ht="176" hidden="1" x14ac:dyDescent="0.2">
      <c r="A1294" s="74" t="s">
        <v>1381</v>
      </c>
      <c r="B1294" s="67"/>
      <c r="C1294" s="495" t="s">
        <v>1544</v>
      </c>
      <c r="D1294" s="66" t="s">
        <v>153</v>
      </c>
      <c r="E1294" s="61" t="s">
        <v>302</v>
      </c>
      <c r="F1294" s="62">
        <v>1</v>
      </c>
      <c r="G1294" s="62">
        <v>1</v>
      </c>
      <c r="H1294" s="62">
        <v>1</v>
      </c>
      <c r="I1294" s="68"/>
      <c r="J1294" s="69" t="s">
        <v>1383</v>
      </c>
      <c r="K1294" s="76"/>
      <c r="L1294" s="69" t="s">
        <v>1384</v>
      </c>
      <c r="M1294" s="72"/>
      <c r="N1294" s="57">
        <f t="shared" si="335"/>
        <v>2011</v>
      </c>
      <c r="O1294" s="72">
        <v>40787</v>
      </c>
      <c r="P1294" s="73" t="s">
        <v>75</v>
      </c>
      <c r="Q1294" s="73" t="s">
        <v>75</v>
      </c>
      <c r="R1294" s="73" t="s">
        <v>75</v>
      </c>
      <c r="S1294" s="73" t="s">
        <v>75</v>
      </c>
      <c r="T1294" s="73" t="s">
        <v>75</v>
      </c>
      <c r="U1294" s="73" t="s">
        <v>75</v>
      </c>
      <c r="V1294" s="62">
        <v>1</v>
      </c>
      <c r="W1294" s="19">
        <f t="shared" si="336"/>
        <v>0</v>
      </c>
      <c r="X1294" s="19">
        <f t="shared" si="337"/>
        <v>0</v>
      </c>
      <c r="Y1294" s="19">
        <f t="shared" si="338"/>
        <v>0</v>
      </c>
      <c r="Z1294" s="62">
        <v>-1</v>
      </c>
      <c r="AA1294" s="62">
        <v>-2</v>
      </c>
      <c r="AB1294" s="68"/>
      <c r="AC1294" s="68"/>
      <c r="AD1294" s="68"/>
      <c r="AE1294" s="68"/>
      <c r="AF1294" s="68"/>
      <c r="AG1294" s="62">
        <v>1</v>
      </c>
      <c r="AH1294" s="62">
        <v>1</v>
      </c>
      <c r="AI1294" s="62">
        <v>0</v>
      </c>
      <c r="AJ1294" s="61" t="s">
        <v>134</v>
      </c>
      <c r="AK1294" s="61" t="s">
        <v>77</v>
      </c>
      <c r="AL1294" s="69" t="s">
        <v>1385</v>
      </c>
      <c r="AM1294" s="62">
        <v>4</v>
      </c>
      <c r="AN1294" s="62">
        <v>-1</v>
      </c>
      <c r="AO1294" s="62">
        <v>-2</v>
      </c>
      <c r="AP1294" s="62">
        <v>-2</v>
      </c>
      <c r="AQ1294" s="62">
        <v>1</v>
      </c>
      <c r="AR1294" s="62">
        <v>-2</v>
      </c>
      <c r="AS1294" s="62">
        <v>-2</v>
      </c>
      <c r="AT1294" s="62">
        <v>0</v>
      </c>
      <c r="AU1294" s="78">
        <v>0</v>
      </c>
      <c r="AV1294" s="62">
        <v>0</v>
      </c>
      <c r="AW1294" s="62">
        <v>0</v>
      </c>
      <c r="AX1294" s="62">
        <v>0</v>
      </c>
      <c r="AY1294" s="62">
        <v>0</v>
      </c>
      <c r="AZ1294" s="62">
        <v>1</v>
      </c>
      <c r="BA1294" s="62">
        <v>-1</v>
      </c>
      <c r="BB1294" s="62">
        <v>-1</v>
      </c>
      <c r="BC1294" s="62">
        <v>-1</v>
      </c>
      <c r="BD1294" s="68"/>
      <c r="BE1294" s="68"/>
      <c r="BF1294" s="68"/>
      <c r="BG1294" s="68"/>
      <c r="BH1294" s="68"/>
      <c r="BI1294" s="68"/>
      <c r="BJ1294" s="68"/>
      <c r="BK1294" s="68"/>
      <c r="BL1294" s="68"/>
      <c r="BM1294" s="68"/>
      <c r="BN1294" s="68"/>
      <c r="BO1294" s="62">
        <v>1</v>
      </c>
    </row>
    <row r="1295" spans="1:67" ht="176" hidden="1" x14ac:dyDescent="0.2">
      <c r="A1295" s="74" t="s">
        <v>1381</v>
      </c>
      <c r="B1295" s="67"/>
      <c r="C1295" s="495" t="s">
        <v>1545</v>
      </c>
      <c r="D1295" s="66" t="s">
        <v>153</v>
      </c>
      <c r="E1295" s="61" t="s">
        <v>302</v>
      </c>
      <c r="F1295" s="62">
        <v>1</v>
      </c>
      <c r="G1295" s="62">
        <v>1</v>
      </c>
      <c r="H1295" s="62">
        <v>1</v>
      </c>
      <c r="I1295" s="68"/>
      <c r="J1295" s="69" t="s">
        <v>1383</v>
      </c>
      <c r="K1295" s="76"/>
      <c r="L1295" s="69" t="s">
        <v>1384</v>
      </c>
      <c r="M1295" s="72"/>
      <c r="N1295" s="57">
        <f t="shared" si="335"/>
        <v>2011</v>
      </c>
      <c r="O1295" s="72">
        <v>40787</v>
      </c>
      <c r="P1295" s="73" t="s">
        <v>75</v>
      </c>
      <c r="Q1295" s="73" t="s">
        <v>75</v>
      </c>
      <c r="R1295" s="73" t="s">
        <v>75</v>
      </c>
      <c r="S1295" s="73" t="s">
        <v>75</v>
      </c>
      <c r="T1295" s="73" t="s">
        <v>75</v>
      </c>
      <c r="U1295" s="73" t="s">
        <v>75</v>
      </c>
      <c r="V1295" s="62">
        <v>1</v>
      </c>
      <c r="W1295" s="19">
        <f t="shared" si="336"/>
        <v>0</v>
      </c>
      <c r="X1295" s="19">
        <f t="shared" si="337"/>
        <v>0</v>
      </c>
      <c r="Y1295" s="19">
        <f t="shared" si="338"/>
        <v>0</v>
      </c>
      <c r="Z1295" s="62">
        <v>-1</v>
      </c>
      <c r="AA1295" s="62">
        <v>-2</v>
      </c>
      <c r="AB1295" s="68"/>
      <c r="AC1295" s="68"/>
      <c r="AD1295" s="68"/>
      <c r="AE1295" s="68"/>
      <c r="AF1295" s="68"/>
      <c r="AG1295" s="62">
        <v>1</v>
      </c>
      <c r="AH1295" s="62">
        <v>1</v>
      </c>
      <c r="AI1295" s="62">
        <v>0</v>
      </c>
      <c r="AJ1295" s="61" t="s">
        <v>134</v>
      </c>
      <c r="AK1295" s="61" t="s">
        <v>77</v>
      </c>
      <c r="AL1295" s="69" t="s">
        <v>1385</v>
      </c>
      <c r="AM1295" s="62">
        <v>4</v>
      </c>
      <c r="AN1295" s="62">
        <v>-1</v>
      </c>
      <c r="AO1295" s="62">
        <v>-2</v>
      </c>
      <c r="AP1295" s="62">
        <v>-2</v>
      </c>
      <c r="AQ1295" s="62">
        <v>1</v>
      </c>
      <c r="AR1295" s="62">
        <v>-2</v>
      </c>
      <c r="AS1295" s="62">
        <v>-2</v>
      </c>
      <c r="AT1295" s="62">
        <v>0</v>
      </c>
      <c r="AU1295" s="78">
        <v>0</v>
      </c>
      <c r="AV1295" s="62">
        <v>0</v>
      </c>
      <c r="AW1295" s="62">
        <v>0</v>
      </c>
      <c r="AX1295" s="62">
        <v>0</v>
      </c>
      <c r="AY1295" s="62">
        <v>0</v>
      </c>
      <c r="AZ1295" s="62">
        <v>1</v>
      </c>
      <c r="BA1295" s="62">
        <v>-1</v>
      </c>
      <c r="BB1295" s="62">
        <v>-1</v>
      </c>
      <c r="BC1295" s="62">
        <v>-1</v>
      </c>
      <c r="BD1295" s="68"/>
      <c r="BE1295" s="68"/>
      <c r="BF1295" s="68"/>
      <c r="BG1295" s="68"/>
      <c r="BH1295" s="68"/>
      <c r="BI1295" s="68"/>
      <c r="BJ1295" s="68"/>
      <c r="BK1295" s="68"/>
      <c r="BL1295" s="68"/>
      <c r="BM1295" s="68"/>
      <c r="BN1295" s="68"/>
      <c r="BO1295" s="62">
        <v>1</v>
      </c>
    </row>
    <row r="1296" spans="1:67" ht="176" hidden="1" x14ac:dyDescent="0.2">
      <c r="A1296" s="74" t="s">
        <v>1381</v>
      </c>
      <c r="B1296" s="67"/>
      <c r="C1296" s="495" t="s">
        <v>1546</v>
      </c>
      <c r="D1296" s="66" t="s">
        <v>153</v>
      </c>
      <c r="E1296" s="61" t="s">
        <v>302</v>
      </c>
      <c r="F1296" s="62">
        <v>1</v>
      </c>
      <c r="G1296" s="62">
        <v>1</v>
      </c>
      <c r="H1296" s="62">
        <v>1</v>
      </c>
      <c r="I1296" s="68"/>
      <c r="J1296" s="69" t="s">
        <v>1383</v>
      </c>
      <c r="K1296" s="76"/>
      <c r="L1296" s="69" t="s">
        <v>1384</v>
      </c>
      <c r="M1296" s="72"/>
      <c r="N1296" s="57">
        <f t="shared" si="335"/>
        <v>2011</v>
      </c>
      <c r="O1296" s="72">
        <v>40787</v>
      </c>
      <c r="P1296" s="73" t="s">
        <v>75</v>
      </c>
      <c r="Q1296" s="73" t="s">
        <v>75</v>
      </c>
      <c r="R1296" s="73" t="s">
        <v>75</v>
      </c>
      <c r="S1296" s="73" t="s">
        <v>75</v>
      </c>
      <c r="T1296" s="73" t="s">
        <v>75</v>
      </c>
      <c r="U1296" s="73" t="s">
        <v>75</v>
      </c>
      <c r="V1296" s="62">
        <v>1</v>
      </c>
      <c r="W1296" s="19">
        <f t="shared" si="336"/>
        <v>0</v>
      </c>
      <c r="X1296" s="19">
        <f t="shared" si="337"/>
        <v>0</v>
      </c>
      <c r="Y1296" s="19">
        <f t="shared" si="338"/>
        <v>0</v>
      </c>
      <c r="Z1296" s="62">
        <v>-1</v>
      </c>
      <c r="AA1296" s="62">
        <v>-2</v>
      </c>
      <c r="AB1296" s="68"/>
      <c r="AC1296" s="68"/>
      <c r="AD1296" s="68"/>
      <c r="AE1296" s="68"/>
      <c r="AF1296" s="68"/>
      <c r="AG1296" s="62">
        <v>1</v>
      </c>
      <c r="AH1296" s="62">
        <v>1</v>
      </c>
      <c r="AI1296" s="62">
        <v>0</v>
      </c>
      <c r="AJ1296" s="61" t="s">
        <v>134</v>
      </c>
      <c r="AK1296" s="61" t="s">
        <v>77</v>
      </c>
      <c r="AL1296" s="69" t="s">
        <v>1385</v>
      </c>
      <c r="AM1296" s="62">
        <v>4</v>
      </c>
      <c r="AN1296" s="62">
        <v>-1</v>
      </c>
      <c r="AO1296" s="62">
        <v>-2</v>
      </c>
      <c r="AP1296" s="62">
        <v>-2</v>
      </c>
      <c r="AQ1296" s="62">
        <v>1</v>
      </c>
      <c r="AR1296" s="62">
        <v>-2</v>
      </c>
      <c r="AS1296" s="62">
        <v>-2</v>
      </c>
      <c r="AT1296" s="62">
        <v>0</v>
      </c>
      <c r="AU1296" s="78">
        <v>0</v>
      </c>
      <c r="AV1296" s="62">
        <v>0</v>
      </c>
      <c r="AW1296" s="62">
        <v>0</v>
      </c>
      <c r="AX1296" s="62">
        <v>0</v>
      </c>
      <c r="AY1296" s="62">
        <v>0</v>
      </c>
      <c r="AZ1296" s="62">
        <v>1</v>
      </c>
      <c r="BA1296" s="62">
        <v>-1</v>
      </c>
      <c r="BB1296" s="62">
        <v>-1</v>
      </c>
      <c r="BC1296" s="62">
        <v>-1</v>
      </c>
      <c r="BD1296" s="68"/>
      <c r="BE1296" s="68"/>
      <c r="BF1296" s="68"/>
      <c r="BG1296" s="68"/>
      <c r="BH1296" s="68"/>
      <c r="BI1296" s="68"/>
      <c r="BJ1296" s="68"/>
      <c r="BK1296" s="68"/>
      <c r="BL1296" s="68"/>
      <c r="BM1296" s="68"/>
      <c r="BN1296" s="68"/>
      <c r="BO1296" s="62">
        <v>1</v>
      </c>
    </row>
    <row r="1297" spans="1:67" ht="176" hidden="1" x14ac:dyDescent="0.2">
      <c r="A1297" s="74" t="s">
        <v>1381</v>
      </c>
      <c r="B1297" s="67"/>
      <c r="C1297" s="495" t="s">
        <v>1547</v>
      </c>
      <c r="D1297" s="66" t="s">
        <v>153</v>
      </c>
      <c r="E1297" s="61" t="s">
        <v>302</v>
      </c>
      <c r="F1297" s="62">
        <v>1</v>
      </c>
      <c r="G1297" s="62">
        <v>1</v>
      </c>
      <c r="H1297" s="62">
        <v>1</v>
      </c>
      <c r="I1297" s="68"/>
      <c r="J1297" s="69" t="s">
        <v>1383</v>
      </c>
      <c r="K1297" s="76"/>
      <c r="L1297" s="69" t="s">
        <v>1384</v>
      </c>
      <c r="M1297" s="72"/>
      <c r="N1297" s="57">
        <f t="shared" si="335"/>
        <v>2011</v>
      </c>
      <c r="O1297" s="72">
        <v>40787</v>
      </c>
      <c r="P1297" s="73" t="s">
        <v>75</v>
      </c>
      <c r="Q1297" s="73" t="s">
        <v>75</v>
      </c>
      <c r="R1297" s="73" t="s">
        <v>75</v>
      </c>
      <c r="S1297" s="73" t="s">
        <v>75</v>
      </c>
      <c r="T1297" s="73" t="s">
        <v>75</v>
      </c>
      <c r="U1297" s="73" t="s">
        <v>75</v>
      </c>
      <c r="V1297" s="62">
        <v>1</v>
      </c>
      <c r="W1297" s="19">
        <f t="shared" si="336"/>
        <v>0</v>
      </c>
      <c r="X1297" s="19">
        <f t="shared" si="337"/>
        <v>0</v>
      </c>
      <c r="Y1297" s="19">
        <f t="shared" si="338"/>
        <v>0</v>
      </c>
      <c r="Z1297" s="62">
        <v>-1</v>
      </c>
      <c r="AA1297" s="62">
        <v>-2</v>
      </c>
      <c r="AB1297" s="68"/>
      <c r="AC1297" s="68"/>
      <c r="AD1297" s="68"/>
      <c r="AE1297" s="68"/>
      <c r="AF1297" s="68"/>
      <c r="AG1297" s="62">
        <v>1</v>
      </c>
      <c r="AH1297" s="62">
        <v>1</v>
      </c>
      <c r="AI1297" s="62">
        <v>0</v>
      </c>
      <c r="AJ1297" s="61" t="s">
        <v>134</v>
      </c>
      <c r="AK1297" s="61" t="s">
        <v>77</v>
      </c>
      <c r="AL1297" s="69" t="s">
        <v>1385</v>
      </c>
      <c r="AM1297" s="62">
        <v>4</v>
      </c>
      <c r="AN1297" s="62">
        <v>-1</v>
      </c>
      <c r="AO1297" s="62">
        <v>-2</v>
      </c>
      <c r="AP1297" s="62">
        <v>-2</v>
      </c>
      <c r="AQ1297" s="62">
        <v>1</v>
      </c>
      <c r="AR1297" s="62">
        <v>-2</v>
      </c>
      <c r="AS1297" s="62">
        <v>-2</v>
      </c>
      <c r="AT1297" s="62">
        <v>0</v>
      </c>
      <c r="AU1297" s="78">
        <v>0</v>
      </c>
      <c r="AV1297" s="62">
        <v>0</v>
      </c>
      <c r="AW1297" s="62">
        <v>0</v>
      </c>
      <c r="AX1297" s="62">
        <v>0</v>
      </c>
      <c r="AY1297" s="62">
        <v>0</v>
      </c>
      <c r="AZ1297" s="62">
        <v>1</v>
      </c>
      <c r="BA1297" s="62">
        <v>-1</v>
      </c>
      <c r="BB1297" s="62">
        <v>-1</v>
      </c>
      <c r="BC1297" s="62">
        <v>-1</v>
      </c>
      <c r="BD1297" s="68"/>
      <c r="BE1297" s="68"/>
      <c r="BF1297" s="68"/>
      <c r="BG1297" s="68"/>
      <c r="BH1297" s="68"/>
      <c r="BI1297" s="68"/>
      <c r="BJ1297" s="68"/>
      <c r="BK1297" s="68"/>
      <c r="BL1297" s="68"/>
      <c r="BM1297" s="68"/>
      <c r="BN1297" s="68"/>
      <c r="BO1297" s="62">
        <v>1</v>
      </c>
    </row>
    <row r="1298" spans="1:67" ht="176" hidden="1" x14ac:dyDescent="0.2">
      <c r="A1298" s="74" t="s">
        <v>1381</v>
      </c>
      <c r="B1298" s="67"/>
      <c r="C1298" s="495" t="s">
        <v>1548</v>
      </c>
      <c r="D1298" s="66" t="s">
        <v>153</v>
      </c>
      <c r="E1298" s="61" t="s">
        <v>302</v>
      </c>
      <c r="F1298" s="62">
        <v>1</v>
      </c>
      <c r="G1298" s="62">
        <v>1</v>
      </c>
      <c r="H1298" s="62">
        <v>1</v>
      </c>
      <c r="I1298" s="68"/>
      <c r="J1298" s="69" t="s">
        <v>1383</v>
      </c>
      <c r="K1298" s="76"/>
      <c r="L1298" s="69" t="s">
        <v>1384</v>
      </c>
      <c r="M1298" s="72"/>
      <c r="N1298" s="57">
        <f t="shared" si="335"/>
        <v>2011</v>
      </c>
      <c r="O1298" s="72">
        <v>40787</v>
      </c>
      <c r="P1298" s="73" t="s">
        <v>75</v>
      </c>
      <c r="Q1298" s="73" t="s">
        <v>75</v>
      </c>
      <c r="R1298" s="73" t="s">
        <v>75</v>
      </c>
      <c r="S1298" s="73" t="s">
        <v>75</v>
      </c>
      <c r="T1298" s="73" t="s">
        <v>75</v>
      </c>
      <c r="U1298" s="73" t="s">
        <v>75</v>
      </c>
      <c r="V1298" s="62">
        <v>1</v>
      </c>
      <c r="W1298" s="19">
        <f t="shared" si="336"/>
        <v>0</v>
      </c>
      <c r="X1298" s="19">
        <f t="shared" si="337"/>
        <v>0</v>
      </c>
      <c r="Y1298" s="19">
        <f t="shared" si="338"/>
        <v>0</v>
      </c>
      <c r="Z1298" s="62">
        <v>-1</v>
      </c>
      <c r="AA1298" s="62">
        <v>-2</v>
      </c>
      <c r="AB1298" s="68"/>
      <c r="AC1298" s="68"/>
      <c r="AD1298" s="68"/>
      <c r="AE1298" s="68"/>
      <c r="AF1298" s="68"/>
      <c r="AG1298" s="62">
        <v>1</v>
      </c>
      <c r="AH1298" s="62">
        <v>1</v>
      </c>
      <c r="AI1298" s="62">
        <v>0</v>
      </c>
      <c r="AJ1298" s="61" t="s">
        <v>134</v>
      </c>
      <c r="AK1298" s="61" t="s">
        <v>77</v>
      </c>
      <c r="AL1298" s="69" t="s">
        <v>1385</v>
      </c>
      <c r="AM1298" s="62">
        <v>4</v>
      </c>
      <c r="AN1298" s="62">
        <v>-1</v>
      </c>
      <c r="AO1298" s="62">
        <v>-2</v>
      </c>
      <c r="AP1298" s="62">
        <v>-2</v>
      </c>
      <c r="AQ1298" s="62">
        <v>1</v>
      </c>
      <c r="AR1298" s="62">
        <v>-2</v>
      </c>
      <c r="AS1298" s="62">
        <v>-2</v>
      </c>
      <c r="AT1298" s="62">
        <v>0</v>
      </c>
      <c r="AU1298" s="78">
        <v>0</v>
      </c>
      <c r="AV1298" s="62">
        <v>0</v>
      </c>
      <c r="AW1298" s="62">
        <v>0</v>
      </c>
      <c r="AX1298" s="62">
        <v>0</v>
      </c>
      <c r="AY1298" s="62">
        <v>0</v>
      </c>
      <c r="AZ1298" s="62">
        <v>1</v>
      </c>
      <c r="BA1298" s="62">
        <v>-1</v>
      </c>
      <c r="BB1298" s="62">
        <v>-1</v>
      </c>
      <c r="BC1298" s="62">
        <v>-1</v>
      </c>
      <c r="BD1298" s="68"/>
      <c r="BE1298" s="68"/>
      <c r="BF1298" s="68"/>
      <c r="BG1298" s="68"/>
      <c r="BH1298" s="68"/>
      <c r="BI1298" s="68"/>
      <c r="BJ1298" s="68"/>
      <c r="BK1298" s="68"/>
      <c r="BL1298" s="68"/>
      <c r="BM1298" s="68"/>
      <c r="BN1298" s="68"/>
      <c r="BO1298" s="62">
        <v>1</v>
      </c>
    </row>
    <row r="1299" spans="1:67" ht="176" hidden="1" x14ac:dyDescent="0.2">
      <c r="A1299" s="74" t="s">
        <v>1381</v>
      </c>
      <c r="B1299" s="67"/>
      <c r="C1299" s="495" t="s">
        <v>1549</v>
      </c>
      <c r="D1299" s="66" t="s">
        <v>153</v>
      </c>
      <c r="E1299" s="61" t="s">
        <v>302</v>
      </c>
      <c r="F1299" s="62">
        <v>1</v>
      </c>
      <c r="G1299" s="62">
        <v>1</v>
      </c>
      <c r="H1299" s="62">
        <v>1</v>
      </c>
      <c r="I1299" s="68"/>
      <c r="J1299" s="69" t="s">
        <v>1383</v>
      </c>
      <c r="K1299" s="76"/>
      <c r="L1299" s="69" t="s">
        <v>1384</v>
      </c>
      <c r="M1299" s="72"/>
      <c r="N1299" s="57">
        <f t="shared" si="335"/>
        <v>2011</v>
      </c>
      <c r="O1299" s="72">
        <v>40787</v>
      </c>
      <c r="P1299" s="73" t="s">
        <v>75</v>
      </c>
      <c r="Q1299" s="73" t="s">
        <v>75</v>
      </c>
      <c r="R1299" s="73" t="s">
        <v>75</v>
      </c>
      <c r="S1299" s="73" t="s">
        <v>75</v>
      </c>
      <c r="T1299" s="73" t="s">
        <v>75</v>
      </c>
      <c r="U1299" s="73" t="s">
        <v>75</v>
      </c>
      <c r="V1299" s="62">
        <v>1</v>
      </c>
      <c r="W1299" s="19">
        <f t="shared" si="336"/>
        <v>0</v>
      </c>
      <c r="X1299" s="19">
        <f t="shared" si="337"/>
        <v>0</v>
      </c>
      <c r="Y1299" s="19">
        <f t="shared" si="338"/>
        <v>0</v>
      </c>
      <c r="Z1299" s="62">
        <v>-1</v>
      </c>
      <c r="AA1299" s="62">
        <v>-2</v>
      </c>
      <c r="AB1299" s="68"/>
      <c r="AC1299" s="68"/>
      <c r="AD1299" s="68"/>
      <c r="AE1299" s="68"/>
      <c r="AF1299" s="68"/>
      <c r="AG1299" s="62">
        <v>1</v>
      </c>
      <c r="AH1299" s="62">
        <v>1</v>
      </c>
      <c r="AI1299" s="62">
        <v>0</v>
      </c>
      <c r="AJ1299" s="61" t="s">
        <v>134</v>
      </c>
      <c r="AK1299" s="61" t="s">
        <v>77</v>
      </c>
      <c r="AL1299" s="69" t="s">
        <v>1385</v>
      </c>
      <c r="AM1299" s="62">
        <v>4</v>
      </c>
      <c r="AN1299" s="62">
        <v>-1</v>
      </c>
      <c r="AO1299" s="62">
        <v>-2</v>
      </c>
      <c r="AP1299" s="62">
        <v>-2</v>
      </c>
      <c r="AQ1299" s="62">
        <v>1</v>
      </c>
      <c r="AR1299" s="62">
        <v>-2</v>
      </c>
      <c r="AS1299" s="62">
        <v>-2</v>
      </c>
      <c r="AT1299" s="62">
        <v>0</v>
      </c>
      <c r="AU1299" s="78">
        <v>0</v>
      </c>
      <c r="AV1299" s="62">
        <v>0</v>
      </c>
      <c r="AW1299" s="62">
        <v>0</v>
      </c>
      <c r="AX1299" s="62">
        <v>0</v>
      </c>
      <c r="AY1299" s="62">
        <v>0</v>
      </c>
      <c r="AZ1299" s="62">
        <v>1</v>
      </c>
      <c r="BA1299" s="62">
        <v>-1</v>
      </c>
      <c r="BB1299" s="62">
        <v>-1</v>
      </c>
      <c r="BC1299" s="62">
        <v>-1</v>
      </c>
      <c r="BD1299" s="68"/>
      <c r="BE1299" s="68"/>
      <c r="BF1299" s="68"/>
      <c r="BG1299" s="68"/>
      <c r="BH1299" s="68"/>
      <c r="BI1299" s="68"/>
      <c r="BJ1299" s="68"/>
      <c r="BK1299" s="68"/>
      <c r="BL1299" s="68"/>
      <c r="BM1299" s="68"/>
      <c r="BN1299" s="68"/>
      <c r="BO1299" s="62">
        <v>1</v>
      </c>
    </row>
    <row r="1300" spans="1:67" ht="176" hidden="1" x14ac:dyDescent="0.2">
      <c r="A1300" s="74" t="s">
        <v>1381</v>
      </c>
      <c r="B1300" s="67"/>
      <c r="C1300" s="495" t="s">
        <v>1550</v>
      </c>
      <c r="D1300" s="66" t="s">
        <v>153</v>
      </c>
      <c r="E1300" s="61" t="s">
        <v>302</v>
      </c>
      <c r="F1300" s="62">
        <v>1</v>
      </c>
      <c r="G1300" s="62">
        <v>1</v>
      </c>
      <c r="H1300" s="62">
        <v>1</v>
      </c>
      <c r="I1300" s="68"/>
      <c r="J1300" s="69" t="s">
        <v>1383</v>
      </c>
      <c r="K1300" s="76"/>
      <c r="L1300" s="69" t="s">
        <v>1384</v>
      </c>
      <c r="M1300" s="72"/>
      <c r="N1300" s="57">
        <f t="shared" si="335"/>
        <v>2011</v>
      </c>
      <c r="O1300" s="72">
        <v>40787</v>
      </c>
      <c r="P1300" s="73" t="s">
        <v>75</v>
      </c>
      <c r="Q1300" s="73" t="s">
        <v>75</v>
      </c>
      <c r="R1300" s="73" t="s">
        <v>75</v>
      </c>
      <c r="S1300" s="73" t="s">
        <v>75</v>
      </c>
      <c r="T1300" s="73" t="s">
        <v>75</v>
      </c>
      <c r="U1300" s="73" t="s">
        <v>75</v>
      </c>
      <c r="V1300" s="62">
        <v>1</v>
      </c>
      <c r="W1300" s="19">
        <f t="shared" si="336"/>
        <v>0</v>
      </c>
      <c r="X1300" s="19">
        <f t="shared" si="337"/>
        <v>0</v>
      </c>
      <c r="Y1300" s="19">
        <f t="shared" si="338"/>
        <v>0</v>
      </c>
      <c r="Z1300" s="62">
        <v>-1</v>
      </c>
      <c r="AA1300" s="62">
        <v>-2</v>
      </c>
      <c r="AB1300" s="68"/>
      <c r="AC1300" s="68"/>
      <c r="AD1300" s="68"/>
      <c r="AE1300" s="68"/>
      <c r="AF1300" s="68"/>
      <c r="AG1300" s="62">
        <v>1</v>
      </c>
      <c r="AH1300" s="62">
        <v>1</v>
      </c>
      <c r="AI1300" s="62">
        <v>0</v>
      </c>
      <c r="AJ1300" s="61" t="s">
        <v>134</v>
      </c>
      <c r="AK1300" s="61" t="s">
        <v>77</v>
      </c>
      <c r="AL1300" s="69" t="s">
        <v>1385</v>
      </c>
      <c r="AM1300" s="62">
        <v>4</v>
      </c>
      <c r="AN1300" s="62">
        <v>-1</v>
      </c>
      <c r="AO1300" s="62">
        <v>-2</v>
      </c>
      <c r="AP1300" s="62">
        <v>-2</v>
      </c>
      <c r="AQ1300" s="62">
        <v>1</v>
      </c>
      <c r="AR1300" s="62">
        <v>-2</v>
      </c>
      <c r="AS1300" s="62">
        <v>-2</v>
      </c>
      <c r="AT1300" s="62">
        <v>0</v>
      </c>
      <c r="AU1300" s="78">
        <v>0</v>
      </c>
      <c r="AV1300" s="62">
        <v>0</v>
      </c>
      <c r="AW1300" s="62">
        <v>0</v>
      </c>
      <c r="AX1300" s="62">
        <v>0</v>
      </c>
      <c r="AY1300" s="62">
        <v>0</v>
      </c>
      <c r="AZ1300" s="62">
        <v>1</v>
      </c>
      <c r="BA1300" s="62">
        <v>-1</v>
      </c>
      <c r="BB1300" s="62">
        <v>-1</v>
      </c>
      <c r="BC1300" s="62">
        <v>-1</v>
      </c>
      <c r="BD1300" s="68"/>
      <c r="BE1300" s="68"/>
      <c r="BF1300" s="68"/>
      <c r="BG1300" s="68"/>
      <c r="BH1300" s="68"/>
      <c r="BI1300" s="68"/>
      <c r="BJ1300" s="68"/>
      <c r="BK1300" s="68"/>
      <c r="BL1300" s="68"/>
      <c r="BM1300" s="68"/>
      <c r="BN1300" s="68"/>
      <c r="BO1300" s="62">
        <v>1</v>
      </c>
    </row>
    <row r="1301" spans="1:67" ht="176" hidden="1" x14ac:dyDescent="0.2">
      <c r="A1301" s="74" t="s">
        <v>1381</v>
      </c>
      <c r="B1301" s="67"/>
      <c r="C1301" s="495" t="s">
        <v>1551</v>
      </c>
      <c r="D1301" s="66" t="s">
        <v>153</v>
      </c>
      <c r="E1301" s="61" t="s">
        <v>302</v>
      </c>
      <c r="F1301" s="62">
        <v>1</v>
      </c>
      <c r="G1301" s="62">
        <v>1</v>
      </c>
      <c r="H1301" s="62">
        <v>1</v>
      </c>
      <c r="I1301" s="68"/>
      <c r="J1301" s="69" t="s">
        <v>1383</v>
      </c>
      <c r="K1301" s="76"/>
      <c r="L1301" s="69" t="s">
        <v>1384</v>
      </c>
      <c r="M1301" s="72"/>
      <c r="N1301" s="57">
        <f t="shared" si="335"/>
        <v>2011</v>
      </c>
      <c r="O1301" s="72">
        <v>40787</v>
      </c>
      <c r="P1301" s="73" t="s">
        <v>75</v>
      </c>
      <c r="Q1301" s="73" t="s">
        <v>75</v>
      </c>
      <c r="R1301" s="73" t="s">
        <v>75</v>
      </c>
      <c r="S1301" s="73" t="s">
        <v>75</v>
      </c>
      <c r="T1301" s="73" t="s">
        <v>75</v>
      </c>
      <c r="U1301" s="73" t="s">
        <v>75</v>
      </c>
      <c r="V1301" s="62">
        <v>1</v>
      </c>
      <c r="W1301" s="19">
        <f t="shared" si="336"/>
        <v>0</v>
      </c>
      <c r="X1301" s="19">
        <f t="shared" si="337"/>
        <v>0</v>
      </c>
      <c r="Y1301" s="19">
        <f t="shared" si="338"/>
        <v>0</v>
      </c>
      <c r="Z1301" s="62">
        <v>-1</v>
      </c>
      <c r="AA1301" s="62">
        <v>-2</v>
      </c>
      <c r="AB1301" s="68"/>
      <c r="AC1301" s="68"/>
      <c r="AD1301" s="68"/>
      <c r="AE1301" s="68"/>
      <c r="AF1301" s="68"/>
      <c r="AG1301" s="62">
        <v>1</v>
      </c>
      <c r="AH1301" s="62">
        <v>1</v>
      </c>
      <c r="AI1301" s="62">
        <v>0</v>
      </c>
      <c r="AJ1301" s="61" t="s">
        <v>134</v>
      </c>
      <c r="AK1301" s="61" t="s">
        <v>77</v>
      </c>
      <c r="AL1301" s="69" t="s">
        <v>1385</v>
      </c>
      <c r="AM1301" s="62">
        <v>4</v>
      </c>
      <c r="AN1301" s="62">
        <v>-1</v>
      </c>
      <c r="AO1301" s="62">
        <v>-2</v>
      </c>
      <c r="AP1301" s="62">
        <v>-2</v>
      </c>
      <c r="AQ1301" s="62">
        <v>1</v>
      </c>
      <c r="AR1301" s="62">
        <v>-2</v>
      </c>
      <c r="AS1301" s="62">
        <v>-2</v>
      </c>
      <c r="AT1301" s="62">
        <v>0</v>
      </c>
      <c r="AU1301" s="78">
        <v>0</v>
      </c>
      <c r="AV1301" s="62">
        <v>0</v>
      </c>
      <c r="AW1301" s="62">
        <v>0</v>
      </c>
      <c r="AX1301" s="62">
        <v>0</v>
      </c>
      <c r="AY1301" s="62">
        <v>0</v>
      </c>
      <c r="AZ1301" s="62">
        <v>1</v>
      </c>
      <c r="BA1301" s="62">
        <v>-1</v>
      </c>
      <c r="BB1301" s="62">
        <v>-1</v>
      </c>
      <c r="BC1301" s="62">
        <v>-1</v>
      </c>
      <c r="BD1301" s="68"/>
      <c r="BE1301" s="68"/>
      <c r="BF1301" s="68"/>
      <c r="BG1301" s="68"/>
      <c r="BH1301" s="68"/>
      <c r="BI1301" s="68"/>
      <c r="BJ1301" s="68"/>
      <c r="BK1301" s="68"/>
      <c r="BL1301" s="68"/>
      <c r="BM1301" s="68"/>
      <c r="BN1301" s="68"/>
      <c r="BO1301" s="62">
        <v>1</v>
      </c>
    </row>
    <row r="1302" spans="1:67" ht="176" hidden="1" x14ac:dyDescent="0.2">
      <c r="A1302" s="74" t="s">
        <v>1381</v>
      </c>
      <c r="B1302" s="67"/>
      <c r="C1302" s="495" t="s">
        <v>1552</v>
      </c>
      <c r="D1302" s="66" t="s">
        <v>153</v>
      </c>
      <c r="E1302" s="61" t="s">
        <v>302</v>
      </c>
      <c r="F1302" s="62">
        <v>1</v>
      </c>
      <c r="G1302" s="62">
        <v>1</v>
      </c>
      <c r="H1302" s="62">
        <v>1</v>
      </c>
      <c r="I1302" s="68"/>
      <c r="J1302" s="69" t="s">
        <v>1383</v>
      </c>
      <c r="K1302" s="76"/>
      <c r="L1302" s="69" t="s">
        <v>1384</v>
      </c>
      <c r="M1302" s="72"/>
      <c r="N1302" s="57">
        <f t="shared" si="335"/>
        <v>2011</v>
      </c>
      <c r="O1302" s="72">
        <v>40787</v>
      </c>
      <c r="P1302" s="73" t="s">
        <v>75</v>
      </c>
      <c r="Q1302" s="73" t="s">
        <v>75</v>
      </c>
      <c r="R1302" s="73" t="s">
        <v>75</v>
      </c>
      <c r="S1302" s="73" t="s">
        <v>75</v>
      </c>
      <c r="T1302" s="73" t="s">
        <v>75</v>
      </c>
      <c r="U1302" s="73" t="s">
        <v>75</v>
      </c>
      <c r="V1302" s="62">
        <v>1</v>
      </c>
      <c r="W1302" s="19">
        <f t="shared" si="336"/>
        <v>0</v>
      </c>
      <c r="X1302" s="19">
        <f t="shared" si="337"/>
        <v>0</v>
      </c>
      <c r="Y1302" s="19">
        <f t="shared" si="338"/>
        <v>0</v>
      </c>
      <c r="Z1302" s="62">
        <v>-1</v>
      </c>
      <c r="AA1302" s="62">
        <v>-2</v>
      </c>
      <c r="AB1302" s="68"/>
      <c r="AC1302" s="68"/>
      <c r="AD1302" s="68"/>
      <c r="AE1302" s="68"/>
      <c r="AF1302" s="68"/>
      <c r="AG1302" s="62">
        <v>1</v>
      </c>
      <c r="AH1302" s="62">
        <v>1</v>
      </c>
      <c r="AI1302" s="62">
        <v>0</v>
      </c>
      <c r="AJ1302" s="61" t="s">
        <v>134</v>
      </c>
      <c r="AK1302" s="61" t="s">
        <v>77</v>
      </c>
      <c r="AL1302" s="69" t="s">
        <v>1385</v>
      </c>
      <c r="AM1302" s="62">
        <v>4</v>
      </c>
      <c r="AN1302" s="62">
        <v>-1</v>
      </c>
      <c r="AO1302" s="62">
        <v>-2</v>
      </c>
      <c r="AP1302" s="62">
        <v>-2</v>
      </c>
      <c r="AQ1302" s="62">
        <v>1</v>
      </c>
      <c r="AR1302" s="62">
        <v>-2</v>
      </c>
      <c r="AS1302" s="62">
        <v>-2</v>
      </c>
      <c r="AT1302" s="62">
        <v>0</v>
      </c>
      <c r="AU1302" s="78">
        <v>0</v>
      </c>
      <c r="AV1302" s="62">
        <v>0</v>
      </c>
      <c r="AW1302" s="62">
        <v>0</v>
      </c>
      <c r="AX1302" s="62">
        <v>0</v>
      </c>
      <c r="AY1302" s="62">
        <v>0</v>
      </c>
      <c r="AZ1302" s="62">
        <v>1</v>
      </c>
      <c r="BA1302" s="62">
        <v>-1</v>
      </c>
      <c r="BB1302" s="62">
        <v>-1</v>
      </c>
      <c r="BC1302" s="62">
        <v>-1</v>
      </c>
      <c r="BD1302" s="68"/>
      <c r="BE1302" s="68"/>
      <c r="BF1302" s="68"/>
      <c r="BG1302" s="68"/>
      <c r="BH1302" s="68"/>
      <c r="BI1302" s="68"/>
      <c r="BJ1302" s="68"/>
      <c r="BK1302" s="68"/>
      <c r="BL1302" s="68"/>
      <c r="BM1302" s="68"/>
      <c r="BN1302" s="68"/>
      <c r="BO1302" s="62">
        <v>1</v>
      </c>
    </row>
    <row r="1303" spans="1:67" ht="176" hidden="1" x14ac:dyDescent="0.2">
      <c r="A1303" s="74" t="s">
        <v>1381</v>
      </c>
      <c r="B1303" s="67"/>
      <c r="C1303" s="495" t="s">
        <v>1553</v>
      </c>
      <c r="D1303" s="66" t="s">
        <v>153</v>
      </c>
      <c r="E1303" s="61" t="s">
        <v>302</v>
      </c>
      <c r="F1303" s="62">
        <v>1</v>
      </c>
      <c r="G1303" s="62">
        <v>1</v>
      </c>
      <c r="H1303" s="62">
        <v>1</v>
      </c>
      <c r="I1303" s="68"/>
      <c r="J1303" s="69" t="s">
        <v>1383</v>
      </c>
      <c r="K1303" s="76"/>
      <c r="L1303" s="69" t="s">
        <v>1384</v>
      </c>
      <c r="M1303" s="72"/>
      <c r="N1303" s="57">
        <f t="shared" si="335"/>
        <v>2011</v>
      </c>
      <c r="O1303" s="72">
        <v>40787</v>
      </c>
      <c r="P1303" s="73" t="s">
        <v>75</v>
      </c>
      <c r="Q1303" s="73" t="s">
        <v>75</v>
      </c>
      <c r="R1303" s="73" t="s">
        <v>75</v>
      </c>
      <c r="S1303" s="73" t="s">
        <v>75</v>
      </c>
      <c r="T1303" s="73" t="s">
        <v>75</v>
      </c>
      <c r="U1303" s="73" t="s">
        <v>75</v>
      </c>
      <c r="V1303" s="62">
        <v>1</v>
      </c>
      <c r="W1303" s="19">
        <f t="shared" si="336"/>
        <v>0</v>
      </c>
      <c r="X1303" s="19">
        <f t="shared" si="337"/>
        <v>0</v>
      </c>
      <c r="Y1303" s="19">
        <f t="shared" si="338"/>
        <v>0</v>
      </c>
      <c r="Z1303" s="62">
        <v>-1</v>
      </c>
      <c r="AA1303" s="62">
        <v>-2</v>
      </c>
      <c r="AB1303" s="68"/>
      <c r="AC1303" s="68"/>
      <c r="AD1303" s="68"/>
      <c r="AE1303" s="68"/>
      <c r="AF1303" s="68"/>
      <c r="AG1303" s="62">
        <v>1</v>
      </c>
      <c r="AH1303" s="62">
        <v>1</v>
      </c>
      <c r="AI1303" s="62">
        <v>0</v>
      </c>
      <c r="AJ1303" s="61" t="s">
        <v>134</v>
      </c>
      <c r="AK1303" s="61" t="s">
        <v>77</v>
      </c>
      <c r="AL1303" s="69" t="s">
        <v>1385</v>
      </c>
      <c r="AM1303" s="62">
        <v>4</v>
      </c>
      <c r="AN1303" s="62">
        <v>-1</v>
      </c>
      <c r="AO1303" s="62">
        <v>-2</v>
      </c>
      <c r="AP1303" s="62">
        <v>-2</v>
      </c>
      <c r="AQ1303" s="62">
        <v>1</v>
      </c>
      <c r="AR1303" s="62">
        <v>-2</v>
      </c>
      <c r="AS1303" s="62">
        <v>-2</v>
      </c>
      <c r="AT1303" s="62">
        <v>0</v>
      </c>
      <c r="AU1303" s="78">
        <v>0</v>
      </c>
      <c r="AV1303" s="62">
        <v>0</v>
      </c>
      <c r="AW1303" s="62">
        <v>0</v>
      </c>
      <c r="AX1303" s="62">
        <v>0</v>
      </c>
      <c r="AY1303" s="62">
        <v>0</v>
      </c>
      <c r="AZ1303" s="62">
        <v>1</v>
      </c>
      <c r="BA1303" s="62">
        <v>-1</v>
      </c>
      <c r="BB1303" s="62">
        <v>-1</v>
      </c>
      <c r="BC1303" s="62">
        <v>-1</v>
      </c>
      <c r="BD1303" s="68"/>
      <c r="BE1303" s="68"/>
      <c r="BF1303" s="68"/>
      <c r="BG1303" s="68"/>
      <c r="BH1303" s="68"/>
      <c r="BI1303" s="68"/>
      <c r="BJ1303" s="68"/>
      <c r="BK1303" s="68"/>
      <c r="BL1303" s="68"/>
      <c r="BM1303" s="68"/>
      <c r="BN1303" s="68"/>
      <c r="BO1303" s="62">
        <v>1</v>
      </c>
    </row>
    <row r="1304" spans="1:67" ht="176" hidden="1" x14ac:dyDescent="0.2">
      <c r="A1304" s="74" t="s">
        <v>1381</v>
      </c>
      <c r="B1304" s="67"/>
      <c r="C1304" s="495" t="s">
        <v>1401</v>
      </c>
      <c r="D1304" s="66" t="s">
        <v>153</v>
      </c>
      <c r="E1304" s="61" t="s">
        <v>302</v>
      </c>
      <c r="F1304" s="62">
        <v>1</v>
      </c>
      <c r="G1304" s="62">
        <v>1</v>
      </c>
      <c r="H1304" s="62">
        <v>1</v>
      </c>
      <c r="I1304" s="68"/>
      <c r="J1304" s="69" t="s">
        <v>1383</v>
      </c>
      <c r="K1304" s="76"/>
      <c r="L1304" s="69" t="s">
        <v>1384</v>
      </c>
      <c r="M1304" s="72"/>
      <c r="N1304" s="57">
        <f t="shared" si="335"/>
        <v>2011</v>
      </c>
      <c r="O1304" s="72">
        <v>40787</v>
      </c>
      <c r="P1304" s="73" t="s">
        <v>75</v>
      </c>
      <c r="Q1304" s="73" t="s">
        <v>75</v>
      </c>
      <c r="R1304" s="73" t="s">
        <v>75</v>
      </c>
      <c r="S1304" s="73" t="s">
        <v>75</v>
      </c>
      <c r="T1304" s="73" t="s">
        <v>75</v>
      </c>
      <c r="U1304" s="73" t="s">
        <v>75</v>
      </c>
      <c r="V1304" s="62">
        <v>1</v>
      </c>
      <c r="W1304" s="19">
        <f t="shared" si="336"/>
        <v>0</v>
      </c>
      <c r="X1304" s="19">
        <f t="shared" si="337"/>
        <v>0</v>
      </c>
      <c r="Y1304" s="19">
        <f t="shared" si="338"/>
        <v>0</v>
      </c>
      <c r="Z1304" s="62">
        <v>-1</v>
      </c>
      <c r="AA1304" s="62">
        <v>-2</v>
      </c>
      <c r="AB1304" s="68"/>
      <c r="AC1304" s="68"/>
      <c r="AD1304" s="68"/>
      <c r="AE1304" s="68"/>
      <c r="AF1304" s="68"/>
      <c r="AG1304" s="62">
        <v>1</v>
      </c>
      <c r="AH1304" s="62">
        <v>1</v>
      </c>
      <c r="AI1304" s="62">
        <v>0</v>
      </c>
      <c r="AJ1304" s="61" t="s">
        <v>134</v>
      </c>
      <c r="AK1304" s="61" t="s">
        <v>77</v>
      </c>
      <c r="AL1304" s="69" t="s">
        <v>1385</v>
      </c>
      <c r="AM1304" s="62">
        <v>4</v>
      </c>
      <c r="AN1304" s="62">
        <v>-1</v>
      </c>
      <c r="AO1304" s="62">
        <v>-2</v>
      </c>
      <c r="AP1304" s="62">
        <v>-2</v>
      </c>
      <c r="AQ1304" s="62">
        <v>1</v>
      </c>
      <c r="AR1304" s="62">
        <v>-2</v>
      </c>
      <c r="AS1304" s="62">
        <v>-2</v>
      </c>
      <c r="AT1304" s="62">
        <v>0</v>
      </c>
      <c r="AU1304" s="78">
        <v>0</v>
      </c>
      <c r="AV1304" s="62">
        <v>0</v>
      </c>
      <c r="AW1304" s="62">
        <v>0</v>
      </c>
      <c r="AX1304" s="62">
        <v>0</v>
      </c>
      <c r="AY1304" s="62">
        <v>0</v>
      </c>
      <c r="AZ1304" s="62">
        <v>1</v>
      </c>
      <c r="BA1304" s="62">
        <v>-1</v>
      </c>
      <c r="BB1304" s="62">
        <v>-1</v>
      </c>
      <c r="BC1304" s="62">
        <v>-1</v>
      </c>
      <c r="BD1304" s="68"/>
      <c r="BE1304" s="68"/>
      <c r="BF1304" s="68"/>
      <c r="BG1304" s="68"/>
      <c r="BH1304" s="68"/>
      <c r="BI1304" s="68"/>
      <c r="BJ1304" s="68"/>
      <c r="BK1304" s="68"/>
      <c r="BL1304" s="68"/>
      <c r="BM1304" s="68"/>
      <c r="BN1304" s="68"/>
      <c r="BO1304" s="62">
        <v>1</v>
      </c>
    </row>
    <row r="1305" spans="1:67" ht="176" hidden="1" x14ac:dyDescent="0.2">
      <c r="A1305" s="74" t="s">
        <v>1381</v>
      </c>
      <c r="B1305" s="67"/>
      <c r="C1305" s="495" t="s">
        <v>1554</v>
      </c>
      <c r="D1305" s="66" t="s">
        <v>153</v>
      </c>
      <c r="E1305" s="61" t="s">
        <v>302</v>
      </c>
      <c r="F1305" s="62">
        <v>1</v>
      </c>
      <c r="G1305" s="62">
        <v>1</v>
      </c>
      <c r="H1305" s="62">
        <v>1</v>
      </c>
      <c r="I1305" s="68"/>
      <c r="J1305" s="69" t="s">
        <v>1383</v>
      </c>
      <c r="K1305" s="76"/>
      <c r="L1305" s="69" t="s">
        <v>1384</v>
      </c>
      <c r="M1305" s="72"/>
      <c r="N1305" s="57">
        <f t="shared" si="335"/>
        <v>2011</v>
      </c>
      <c r="O1305" s="72">
        <v>40787</v>
      </c>
      <c r="P1305" s="73" t="s">
        <v>75</v>
      </c>
      <c r="Q1305" s="73" t="s">
        <v>75</v>
      </c>
      <c r="R1305" s="73" t="s">
        <v>75</v>
      </c>
      <c r="S1305" s="73" t="s">
        <v>75</v>
      </c>
      <c r="T1305" s="73" t="s">
        <v>75</v>
      </c>
      <c r="U1305" s="73" t="s">
        <v>75</v>
      </c>
      <c r="V1305" s="62">
        <v>1</v>
      </c>
      <c r="W1305" s="19">
        <f t="shared" si="336"/>
        <v>0</v>
      </c>
      <c r="X1305" s="19">
        <f t="shared" si="337"/>
        <v>0</v>
      </c>
      <c r="Y1305" s="19">
        <f t="shared" si="338"/>
        <v>0</v>
      </c>
      <c r="Z1305" s="62">
        <v>-1</v>
      </c>
      <c r="AA1305" s="62">
        <v>-2</v>
      </c>
      <c r="AB1305" s="68"/>
      <c r="AC1305" s="68"/>
      <c r="AD1305" s="68"/>
      <c r="AE1305" s="68"/>
      <c r="AF1305" s="68"/>
      <c r="AG1305" s="62">
        <v>1</v>
      </c>
      <c r="AH1305" s="62">
        <v>1</v>
      </c>
      <c r="AI1305" s="62">
        <v>0</v>
      </c>
      <c r="AJ1305" s="61" t="s">
        <v>134</v>
      </c>
      <c r="AK1305" s="61" t="s">
        <v>77</v>
      </c>
      <c r="AL1305" s="69" t="s">
        <v>1385</v>
      </c>
      <c r="AM1305" s="62">
        <v>4</v>
      </c>
      <c r="AN1305" s="62">
        <v>-1</v>
      </c>
      <c r="AO1305" s="62">
        <v>-2</v>
      </c>
      <c r="AP1305" s="62">
        <v>-2</v>
      </c>
      <c r="AQ1305" s="62">
        <v>1</v>
      </c>
      <c r="AR1305" s="62">
        <v>-2</v>
      </c>
      <c r="AS1305" s="62">
        <v>-2</v>
      </c>
      <c r="AT1305" s="62">
        <v>0</v>
      </c>
      <c r="AU1305" s="78">
        <v>0</v>
      </c>
      <c r="AV1305" s="62">
        <v>0</v>
      </c>
      <c r="AW1305" s="62">
        <v>0</v>
      </c>
      <c r="AX1305" s="62">
        <v>0</v>
      </c>
      <c r="AY1305" s="62">
        <v>0</v>
      </c>
      <c r="AZ1305" s="62">
        <v>1</v>
      </c>
      <c r="BA1305" s="62">
        <v>-1</v>
      </c>
      <c r="BB1305" s="62">
        <v>-1</v>
      </c>
      <c r="BC1305" s="62">
        <v>-1</v>
      </c>
      <c r="BD1305" s="68"/>
      <c r="BE1305" s="68"/>
      <c r="BF1305" s="68"/>
      <c r="BG1305" s="68"/>
      <c r="BH1305" s="68"/>
      <c r="BI1305" s="68"/>
      <c r="BJ1305" s="68"/>
      <c r="BK1305" s="68"/>
      <c r="BL1305" s="68"/>
      <c r="BM1305" s="68"/>
      <c r="BN1305" s="68"/>
      <c r="BO1305" s="62">
        <v>1</v>
      </c>
    </row>
    <row r="1306" spans="1:67" ht="176" hidden="1" x14ac:dyDescent="0.2">
      <c r="A1306" s="74" t="s">
        <v>1381</v>
      </c>
      <c r="B1306" s="67"/>
      <c r="C1306" s="495" t="s">
        <v>1555</v>
      </c>
      <c r="D1306" s="66" t="s">
        <v>153</v>
      </c>
      <c r="E1306" s="61" t="s">
        <v>302</v>
      </c>
      <c r="F1306" s="62">
        <v>1</v>
      </c>
      <c r="G1306" s="62">
        <v>1</v>
      </c>
      <c r="H1306" s="62">
        <v>1</v>
      </c>
      <c r="I1306" s="68"/>
      <c r="J1306" s="69" t="s">
        <v>1383</v>
      </c>
      <c r="K1306" s="76"/>
      <c r="L1306" s="69" t="s">
        <v>1384</v>
      </c>
      <c r="M1306" s="72"/>
      <c r="N1306" s="57">
        <f t="shared" si="335"/>
        <v>2011</v>
      </c>
      <c r="O1306" s="72">
        <v>40787</v>
      </c>
      <c r="P1306" s="73" t="s">
        <v>75</v>
      </c>
      <c r="Q1306" s="73" t="s">
        <v>75</v>
      </c>
      <c r="R1306" s="73" t="s">
        <v>75</v>
      </c>
      <c r="S1306" s="73" t="s">
        <v>75</v>
      </c>
      <c r="T1306" s="73" t="s">
        <v>75</v>
      </c>
      <c r="U1306" s="73" t="s">
        <v>75</v>
      </c>
      <c r="V1306" s="62">
        <v>1</v>
      </c>
      <c r="W1306" s="19">
        <f t="shared" si="336"/>
        <v>0</v>
      </c>
      <c r="X1306" s="19">
        <f t="shared" si="337"/>
        <v>0</v>
      </c>
      <c r="Y1306" s="19">
        <f t="shared" si="338"/>
        <v>0</v>
      </c>
      <c r="Z1306" s="62">
        <v>-1</v>
      </c>
      <c r="AA1306" s="62">
        <v>-2</v>
      </c>
      <c r="AB1306" s="68"/>
      <c r="AC1306" s="68"/>
      <c r="AD1306" s="68"/>
      <c r="AE1306" s="68"/>
      <c r="AF1306" s="68"/>
      <c r="AG1306" s="62">
        <v>1</v>
      </c>
      <c r="AH1306" s="62">
        <v>1</v>
      </c>
      <c r="AI1306" s="62">
        <v>0</v>
      </c>
      <c r="AJ1306" s="61" t="s">
        <v>134</v>
      </c>
      <c r="AK1306" s="61" t="s">
        <v>77</v>
      </c>
      <c r="AL1306" s="69" t="s">
        <v>1385</v>
      </c>
      <c r="AM1306" s="62">
        <v>4</v>
      </c>
      <c r="AN1306" s="62">
        <v>-1</v>
      </c>
      <c r="AO1306" s="62">
        <v>-2</v>
      </c>
      <c r="AP1306" s="62">
        <v>-2</v>
      </c>
      <c r="AQ1306" s="62">
        <v>1</v>
      </c>
      <c r="AR1306" s="62">
        <v>-2</v>
      </c>
      <c r="AS1306" s="62">
        <v>-2</v>
      </c>
      <c r="AT1306" s="62">
        <v>0</v>
      </c>
      <c r="AU1306" s="78">
        <v>0</v>
      </c>
      <c r="AV1306" s="62">
        <v>0</v>
      </c>
      <c r="AW1306" s="62">
        <v>0</v>
      </c>
      <c r="AX1306" s="62">
        <v>0</v>
      </c>
      <c r="AY1306" s="62">
        <v>0</v>
      </c>
      <c r="AZ1306" s="62">
        <v>1</v>
      </c>
      <c r="BA1306" s="62">
        <v>-1</v>
      </c>
      <c r="BB1306" s="62">
        <v>-1</v>
      </c>
      <c r="BC1306" s="62">
        <v>-1</v>
      </c>
      <c r="BD1306" s="68"/>
      <c r="BE1306" s="68"/>
      <c r="BF1306" s="68"/>
      <c r="BG1306" s="68"/>
      <c r="BH1306" s="68"/>
      <c r="BI1306" s="68"/>
      <c r="BJ1306" s="68"/>
      <c r="BK1306" s="68"/>
      <c r="BL1306" s="68"/>
      <c r="BM1306" s="68"/>
      <c r="BN1306" s="68"/>
      <c r="BO1306" s="62">
        <v>1</v>
      </c>
    </row>
    <row r="1307" spans="1:67" ht="176" hidden="1" x14ac:dyDescent="0.2">
      <c r="A1307" s="74" t="s">
        <v>1381</v>
      </c>
      <c r="B1307" s="67"/>
      <c r="C1307" s="495" t="s">
        <v>1556</v>
      </c>
      <c r="D1307" s="66" t="s">
        <v>153</v>
      </c>
      <c r="E1307" s="61" t="s">
        <v>302</v>
      </c>
      <c r="F1307" s="62">
        <v>1</v>
      </c>
      <c r="G1307" s="62">
        <v>1</v>
      </c>
      <c r="H1307" s="62">
        <v>1</v>
      </c>
      <c r="I1307" s="68"/>
      <c r="J1307" s="69" t="s">
        <v>1383</v>
      </c>
      <c r="K1307" s="76"/>
      <c r="L1307" s="69" t="s">
        <v>1384</v>
      </c>
      <c r="M1307" s="72"/>
      <c r="N1307" s="57">
        <f t="shared" si="335"/>
        <v>2011</v>
      </c>
      <c r="O1307" s="72">
        <v>40787</v>
      </c>
      <c r="P1307" s="73" t="s">
        <v>75</v>
      </c>
      <c r="Q1307" s="73" t="s">
        <v>75</v>
      </c>
      <c r="R1307" s="73" t="s">
        <v>75</v>
      </c>
      <c r="S1307" s="73" t="s">
        <v>75</v>
      </c>
      <c r="T1307" s="73" t="s">
        <v>75</v>
      </c>
      <c r="U1307" s="73" t="s">
        <v>75</v>
      </c>
      <c r="V1307" s="62">
        <v>1</v>
      </c>
      <c r="W1307" s="19">
        <f t="shared" si="336"/>
        <v>0</v>
      </c>
      <c r="X1307" s="19">
        <f t="shared" si="337"/>
        <v>0</v>
      </c>
      <c r="Y1307" s="19">
        <f t="shared" si="338"/>
        <v>0</v>
      </c>
      <c r="Z1307" s="62">
        <v>-1</v>
      </c>
      <c r="AA1307" s="62">
        <v>-2</v>
      </c>
      <c r="AB1307" s="68"/>
      <c r="AC1307" s="68"/>
      <c r="AD1307" s="68"/>
      <c r="AE1307" s="68"/>
      <c r="AF1307" s="68"/>
      <c r="AG1307" s="62">
        <v>1</v>
      </c>
      <c r="AH1307" s="62">
        <v>1</v>
      </c>
      <c r="AI1307" s="62">
        <v>0</v>
      </c>
      <c r="AJ1307" s="61" t="s">
        <v>134</v>
      </c>
      <c r="AK1307" s="61" t="s">
        <v>77</v>
      </c>
      <c r="AL1307" s="69" t="s">
        <v>1385</v>
      </c>
      <c r="AM1307" s="62">
        <v>4</v>
      </c>
      <c r="AN1307" s="62">
        <v>-1</v>
      </c>
      <c r="AO1307" s="62">
        <v>-2</v>
      </c>
      <c r="AP1307" s="62">
        <v>-2</v>
      </c>
      <c r="AQ1307" s="62">
        <v>1</v>
      </c>
      <c r="AR1307" s="62">
        <v>-2</v>
      </c>
      <c r="AS1307" s="62">
        <v>-2</v>
      </c>
      <c r="AT1307" s="62">
        <v>0</v>
      </c>
      <c r="AU1307" s="78">
        <v>0</v>
      </c>
      <c r="AV1307" s="62">
        <v>0</v>
      </c>
      <c r="AW1307" s="62">
        <v>0</v>
      </c>
      <c r="AX1307" s="62">
        <v>0</v>
      </c>
      <c r="AY1307" s="62">
        <v>0</v>
      </c>
      <c r="AZ1307" s="62">
        <v>1</v>
      </c>
      <c r="BA1307" s="62">
        <v>-1</v>
      </c>
      <c r="BB1307" s="62">
        <v>-1</v>
      </c>
      <c r="BC1307" s="62">
        <v>-1</v>
      </c>
      <c r="BD1307" s="68"/>
      <c r="BE1307" s="68"/>
      <c r="BF1307" s="68"/>
      <c r="BG1307" s="68"/>
      <c r="BH1307" s="68"/>
      <c r="BI1307" s="68"/>
      <c r="BJ1307" s="68"/>
      <c r="BK1307" s="68"/>
      <c r="BL1307" s="68"/>
      <c r="BM1307" s="68"/>
      <c r="BN1307" s="68"/>
      <c r="BO1307" s="62">
        <v>1</v>
      </c>
    </row>
    <row r="1308" spans="1:67" ht="176" hidden="1" x14ac:dyDescent="0.2">
      <c r="A1308" s="74" t="s">
        <v>1381</v>
      </c>
      <c r="B1308" s="67"/>
      <c r="C1308" s="495" t="s">
        <v>1557</v>
      </c>
      <c r="D1308" s="66" t="s">
        <v>153</v>
      </c>
      <c r="E1308" s="61" t="s">
        <v>302</v>
      </c>
      <c r="F1308" s="62">
        <v>1</v>
      </c>
      <c r="G1308" s="62">
        <v>1</v>
      </c>
      <c r="H1308" s="62">
        <v>1</v>
      </c>
      <c r="I1308" s="68"/>
      <c r="J1308" s="69" t="s">
        <v>1383</v>
      </c>
      <c r="K1308" s="76"/>
      <c r="L1308" s="69" t="s">
        <v>1384</v>
      </c>
      <c r="M1308" s="72"/>
      <c r="N1308" s="57">
        <f t="shared" si="335"/>
        <v>2011</v>
      </c>
      <c r="O1308" s="72">
        <v>40787</v>
      </c>
      <c r="P1308" s="73" t="s">
        <v>75</v>
      </c>
      <c r="Q1308" s="73" t="s">
        <v>75</v>
      </c>
      <c r="R1308" s="73" t="s">
        <v>75</v>
      </c>
      <c r="S1308" s="73" t="s">
        <v>75</v>
      </c>
      <c r="T1308" s="73" t="s">
        <v>75</v>
      </c>
      <c r="U1308" s="73" t="s">
        <v>75</v>
      </c>
      <c r="V1308" s="62">
        <v>1</v>
      </c>
      <c r="W1308" s="19">
        <f t="shared" si="336"/>
        <v>0</v>
      </c>
      <c r="X1308" s="19">
        <f t="shared" si="337"/>
        <v>0</v>
      </c>
      <c r="Y1308" s="19">
        <f t="shared" si="338"/>
        <v>0</v>
      </c>
      <c r="Z1308" s="62">
        <v>-1</v>
      </c>
      <c r="AA1308" s="62">
        <v>-2</v>
      </c>
      <c r="AB1308" s="68"/>
      <c r="AC1308" s="68"/>
      <c r="AD1308" s="68"/>
      <c r="AE1308" s="68"/>
      <c r="AF1308" s="68"/>
      <c r="AG1308" s="62">
        <v>1</v>
      </c>
      <c r="AH1308" s="62">
        <v>1</v>
      </c>
      <c r="AI1308" s="62">
        <v>0</v>
      </c>
      <c r="AJ1308" s="61" t="s">
        <v>134</v>
      </c>
      <c r="AK1308" s="61" t="s">
        <v>77</v>
      </c>
      <c r="AL1308" s="69" t="s">
        <v>1385</v>
      </c>
      <c r="AM1308" s="62">
        <v>4</v>
      </c>
      <c r="AN1308" s="62">
        <v>-1</v>
      </c>
      <c r="AO1308" s="62">
        <v>-2</v>
      </c>
      <c r="AP1308" s="62">
        <v>-2</v>
      </c>
      <c r="AQ1308" s="62">
        <v>1</v>
      </c>
      <c r="AR1308" s="62">
        <v>-2</v>
      </c>
      <c r="AS1308" s="62">
        <v>-2</v>
      </c>
      <c r="AT1308" s="62">
        <v>0</v>
      </c>
      <c r="AU1308" s="78">
        <v>0</v>
      </c>
      <c r="AV1308" s="62">
        <v>0</v>
      </c>
      <c r="AW1308" s="62">
        <v>0</v>
      </c>
      <c r="AX1308" s="62">
        <v>0</v>
      </c>
      <c r="AY1308" s="62">
        <v>0</v>
      </c>
      <c r="AZ1308" s="62">
        <v>1</v>
      </c>
      <c r="BA1308" s="62">
        <v>-1</v>
      </c>
      <c r="BB1308" s="62">
        <v>-1</v>
      </c>
      <c r="BC1308" s="62">
        <v>-1</v>
      </c>
      <c r="BD1308" s="68"/>
      <c r="BE1308" s="68"/>
      <c r="BF1308" s="68"/>
      <c r="BG1308" s="68"/>
      <c r="BH1308" s="68"/>
      <c r="BI1308" s="68"/>
      <c r="BJ1308" s="68"/>
      <c r="BK1308" s="68"/>
      <c r="BL1308" s="68"/>
      <c r="BM1308" s="68"/>
      <c r="BN1308" s="68"/>
      <c r="BO1308" s="62">
        <v>1</v>
      </c>
    </row>
    <row r="1309" spans="1:67" ht="176" hidden="1" x14ac:dyDescent="0.2">
      <c r="A1309" s="74" t="s">
        <v>1381</v>
      </c>
      <c r="B1309" s="67"/>
      <c r="C1309" s="495" t="s">
        <v>1558</v>
      </c>
      <c r="D1309" s="66" t="s">
        <v>153</v>
      </c>
      <c r="E1309" s="61" t="s">
        <v>302</v>
      </c>
      <c r="F1309" s="62">
        <v>1</v>
      </c>
      <c r="G1309" s="62">
        <v>1</v>
      </c>
      <c r="H1309" s="62">
        <v>1</v>
      </c>
      <c r="I1309" s="68"/>
      <c r="J1309" s="69" t="s">
        <v>1383</v>
      </c>
      <c r="K1309" s="76"/>
      <c r="L1309" s="69" t="s">
        <v>1384</v>
      </c>
      <c r="M1309" s="72"/>
      <c r="N1309" s="57">
        <f t="shared" si="335"/>
        <v>2011</v>
      </c>
      <c r="O1309" s="72">
        <v>40787</v>
      </c>
      <c r="P1309" s="73" t="s">
        <v>75</v>
      </c>
      <c r="Q1309" s="73" t="s">
        <v>75</v>
      </c>
      <c r="R1309" s="73" t="s">
        <v>75</v>
      </c>
      <c r="S1309" s="73" t="s">
        <v>75</v>
      </c>
      <c r="T1309" s="73" t="s">
        <v>75</v>
      </c>
      <c r="U1309" s="73" t="s">
        <v>75</v>
      </c>
      <c r="V1309" s="62">
        <v>1</v>
      </c>
      <c r="W1309" s="19">
        <f t="shared" si="336"/>
        <v>0</v>
      </c>
      <c r="X1309" s="19">
        <f t="shared" si="337"/>
        <v>0</v>
      </c>
      <c r="Y1309" s="19">
        <f t="shared" si="338"/>
        <v>0</v>
      </c>
      <c r="Z1309" s="62">
        <v>-1</v>
      </c>
      <c r="AA1309" s="62">
        <v>-2</v>
      </c>
      <c r="AB1309" s="68"/>
      <c r="AC1309" s="68"/>
      <c r="AD1309" s="68"/>
      <c r="AE1309" s="68"/>
      <c r="AF1309" s="68"/>
      <c r="AG1309" s="62">
        <v>1</v>
      </c>
      <c r="AH1309" s="62">
        <v>1</v>
      </c>
      <c r="AI1309" s="62">
        <v>0</v>
      </c>
      <c r="AJ1309" s="61" t="s">
        <v>134</v>
      </c>
      <c r="AK1309" s="61" t="s">
        <v>77</v>
      </c>
      <c r="AL1309" s="69" t="s">
        <v>1385</v>
      </c>
      <c r="AM1309" s="62">
        <v>4</v>
      </c>
      <c r="AN1309" s="62">
        <v>-1</v>
      </c>
      <c r="AO1309" s="62">
        <v>-2</v>
      </c>
      <c r="AP1309" s="62">
        <v>-2</v>
      </c>
      <c r="AQ1309" s="62">
        <v>1</v>
      </c>
      <c r="AR1309" s="62">
        <v>-2</v>
      </c>
      <c r="AS1309" s="62">
        <v>-2</v>
      </c>
      <c r="AT1309" s="62">
        <v>0</v>
      </c>
      <c r="AU1309" s="78">
        <v>0</v>
      </c>
      <c r="AV1309" s="62">
        <v>0</v>
      </c>
      <c r="AW1309" s="62">
        <v>0</v>
      </c>
      <c r="AX1309" s="62">
        <v>0</v>
      </c>
      <c r="AY1309" s="62">
        <v>0</v>
      </c>
      <c r="AZ1309" s="62">
        <v>1</v>
      </c>
      <c r="BA1309" s="62">
        <v>-1</v>
      </c>
      <c r="BB1309" s="62">
        <v>-1</v>
      </c>
      <c r="BC1309" s="62">
        <v>-1</v>
      </c>
      <c r="BD1309" s="68"/>
      <c r="BE1309" s="68"/>
      <c r="BF1309" s="68"/>
      <c r="BG1309" s="68"/>
      <c r="BH1309" s="68"/>
      <c r="BI1309" s="68"/>
      <c r="BJ1309" s="68"/>
      <c r="BK1309" s="68"/>
      <c r="BL1309" s="68"/>
      <c r="BM1309" s="68"/>
      <c r="BN1309" s="68"/>
      <c r="BO1309" s="62">
        <v>1</v>
      </c>
    </row>
    <row r="1310" spans="1:67" ht="176" hidden="1" x14ac:dyDescent="0.2">
      <c r="A1310" s="74" t="s">
        <v>1381</v>
      </c>
      <c r="B1310" s="67"/>
      <c r="C1310" s="495" t="s">
        <v>1559</v>
      </c>
      <c r="D1310" s="66" t="s">
        <v>153</v>
      </c>
      <c r="E1310" s="61" t="s">
        <v>302</v>
      </c>
      <c r="F1310" s="62">
        <v>1</v>
      </c>
      <c r="G1310" s="62">
        <v>1</v>
      </c>
      <c r="H1310" s="62">
        <v>1</v>
      </c>
      <c r="I1310" s="68"/>
      <c r="J1310" s="69" t="s">
        <v>1383</v>
      </c>
      <c r="K1310" s="76"/>
      <c r="L1310" s="69" t="s">
        <v>1384</v>
      </c>
      <c r="M1310" s="72"/>
      <c r="N1310" s="57">
        <f t="shared" si="335"/>
        <v>2011</v>
      </c>
      <c r="O1310" s="72">
        <v>40787</v>
      </c>
      <c r="P1310" s="73" t="s">
        <v>75</v>
      </c>
      <c r="Q1310" s="73" t="s">
        <v>75</v>
      </c>
      <c r="R1310" s="73" t="s">
        <v>75</v>
      </c>
      <c r="S1310" s="73" t="s">
        <v>75</v>
      </c>
      <c r="T1310" s="73" t="s">
        <v>75</v>
      </c>
      <c r="U1310" s="73" t="s">
        <v>75</v>
      </c>
      <c r="V1310" s="62">
        <v>1</v>
      </c>
      <c r="W1310" s="19">
        <f t="shared" si="336"/>
        <v>0</v>
      </c>
      <c r="X1310" s="19">
        <f t="shared" si="337"/>
        <v>0</v>
      </c>
      <c r="Y1310" s="19">
        <f t="shared" si="338"/>
        <v>0</v>
      </c>
      <c r="Z1310" s="62">
        <v>-1</v>
      </c>
      <c r="AA1310" s="62">
        <v>-2</v>
      </c>
      <c r="AB1310" s="68"/>
      <c r="AC1310" s="68"/>
      <c r="AD1310" s="68"/>
      <c r="AE1310" s="68"/>
      <c r="AF1310" s="68"/>
      <c r="AG1310" s="62">
        <v>1</v>
      </c>
      <c r="AH1310" s="62">
        <v>1</v>
      </c>
      <c r="AI1310" s="62">
        <v>0</v>
      </c>
      <c r="AJ1310" s="61" t="s">
        <v>134</v>
      </c>
      <c r="AK1310" s="61" t="s">
        <v>77</v>
      </c>
      <c r="AL1310" s="69" t="s">
        <v>1385</v>
      </c>
      <c r="AM1310" s="62">
        <v>4</v>
      </c>
      <c r="AN1310" s="62">
        <v>-1</v>
      </c>
      <c r="AO1310" s="62">
        <v>-2</v>
      </c>
      <c r="AP1310" s="62">
        <v>-2</v>
      </c>
      <c r="AQ1310" s="62">
        <v>1</v>
      </c>
      <c r="AR1310" s="62">
        <v>-2</v>
      </c>
      <c r="AS1310" s="62">
        <v>-2</v>
      </c>
      <c r="AT1310" s="62">
        <v>0</v>
      </c>
      <c r="AU1310" s="78">
        <v>0</v>
      </c>
      <c r="AV1310" s="62">
        <v>0</v>
      </c>
      <c r="AW1310" s="62">
        <v>0</v>
      </c>
      <c r="AX1310" s="62">
        <v>0</v>
      </c>
      <c r="AY1310" s="62">
        <v>0</v>
      </c>
      <c r="AZ1310" s="62">
        <v>1</v>
      </c>
      <c r="BA1310" s="62">
        <v>-1</v>
      </c>
      <c r="BB1310" s="62">
        <v>-1</v>
      </c>
      <c r="BC1310" s="62">
        <v>-1</v>
      </c>
      <c r="BD1310" s="68"/>
      <c r="BE1310" s="68"/>
      <c r="BF1310" s="68"/>
      <c r="BG1310" s="68"/>
      <c r="BH1310" s="68"/>
      <c r="BI1310" s="68"/>
      <c r="BJ1310" s="68"/>
      <c r="BK1310" s="68"/>
      <c r="BL1310" s="68"/>
      <c r="BM1310" s="68"/>
      <c r="BN1310" s="68"/>
      <c r="BO1310" s="62">
        <v>1</v>
      </c>
    </row>
    <row r="1311" spans="1:67" ht="176" hidden="1" x14ac:dyDescent="0.2">
      <c r="A1311" s="74" t="s">
        <v>1381</v>
      </c>
      <c r="B1311" s="67"/>
      <c r="C1311" s="495" t="s">
        <v>1560</v>
      </c>
      <c r="D1311" s="66" t="s">
        <v>153</v>
      </c>
      <c r="E1311" s="61" t="s">
        <v>302</v>
      </c>
      <c r="F1311" s="62">
        <v>1</v>
      </c>
      <c r="G1311" s="62">
        <v>1</v>
      </c>
      <c r="H1311" s="62">
        <v>1</v>
      </c>
      <c r="I1311" s="68"/>
      <c r="J1311" s="69" t="s">
        <v>1383</v>
      </c>
      <c r="K1311" s="76"/>
      <c r="L1311" s="69" t="s">
        <v>1384</v>
      </c>
      <c r="M1311" s="72"/>
      <c r="N1311" s="57">
        <f t="shared" si="335"/>
        <v>2011</v>
      </c>
      <c r="O1311" s="72">
        <v>40787</v>
      </c>
      <c r="P1311" s="73" t="s">
        <v>75</v>
      </c>
      <c r="Q1311" s="73" t="s">
        <v>75</v>
      </c>
      <c r="R1311" s="73" t="s">
        <v>75</v>
      </c>
      <c r="S1311" s="73" t="s">
        <v>75</v>
      </c>
      <c r="T1311" s="73" t="s">
        <v>75</v>
      </c>
      <c r="U1311" s="73" t="s">
        <v>75</v>
      </c>
      <c r="V1311" s="62">
        <v>1</v>
      </c>
      <c r="W1311" s="19">
        <f t="shared" si="336"/>
        <v>0</v>
      </c>
      <c r="X1311" s="19">
        <f t="shared" si="337"/>
        <v>0</v>
      </c>
      <c r="Y1311" s="19">
        <f t="shared" si="338"/>
        <v>0</v>
      </c>
      <c r="Z1311" s="62">
        <v>-1</v>
      </c>
      <c r="AA1311" s="62">
        <v>-2</v>
      </c>
      <c r="AB1311" s="68"/>
      <c r="AC1311" s="68"/>
      <c r="AD1311" s="68"/>
      <c r="AE1311" s="68"/>
      <c r="AF1311" s="68"/>
      <c r="AG1311" s="62">
        <v>1</v>
      </c>
      <c r="AH1311" s="62">
        <v>1</v>
      </c>
      <c r="AI1311" s="62">
        <v>0</v>
      </c>
      <c r="AJ1311" s="61" t="s">
        <v>134</v>
      </c>
      <c r="AK1311" s="61" t="s">
        <v>77</v>
      </c>
      <c r="AL1311" s="69" t="s">
        <v>1385</v>
      </c>
      <c r="AM1311" s="62">
        <v>4</v>
      </c>
      <c r="AN1311" s="62">
        <v>-1</v>
      </c>
      <c r="AO1311" s="62">
        <v>-2</v>
      </c>
      <c r="AP1311" s="62">
        <v>-2</v>
      </c>
      <c r="AQ1311" s="62">
        <v>1</v>
      </c>
      <c r="AR1311" s="62">
        <v>-2</v>
      </c>
      <c r="AS1311" s="62">
        <v>-2</v>
      </c>
      <c r="AT1311" s="62">
        <v>0</v>
      </c>
      <c r="AU1311" s="78">
        <v>0</v>
      </c>
      <c r="AV1311" s="62">
        <v>0</v>
      </c>
      <c r="AW1311" s="62">
        <v>0</v>
      </c>
      <c r="AX1311" s="62">
        <v>0</v>
      </c>
      <c r="AY1311" s="62">
        <v>0</v>
      </c>
      <c r="AZ1311" s="62">
        <v>1</v>
      </c>
      <c r="BA1311" s="62">
        <v>-1</v>
      </c>
      <c r="BB1311" s="62">
        <v>-1</v>
      </c>
      <c r="BC1311" s="62">
        <v>-1</v>
      </c>
      <c r="BD1311" s="68"/>
      <c r="BE1311" s="68"/>
      <c r="BF1311" s="68"/>
      <c r="BG1311" s="68"/>
      <c r="BH1311" s="68"/>
      <c r="BI1311" s="68"/>
      <c r="BJ1311" s="68"/>
      <c r="BK1311" s="68"/>
      <c r="BL1311" s="68"/>
      <c r="BM1311" s="68"/>
      <c r="BN1311" s="68"/>
      <c r="BO1311" s="62">
        <v>1</v>
      </c>
    </row>
    <row r="1312" spans="1:67" ht="176" hidden="1" x14ac:dyDescent="0.2">
      <c r="A1312" s="74" t="s">
        <v>1381</v>
      </c>
      <c r="B1312" s="67"/>
      <c r="C1312" s="495" t="s">
        <v>1561</v>
      </c>
      <c r="D1312" s="66" t="s">
        <v>153</v>
      </c>
      <c r="E1312" s="61" t="s">
        <v>302</v>
      </c>
      <c r="F1312" s="62">
        <v>1</v>
      </c>
      <c r="G1312" s="62">
        <v>1</v>
      </c>
      <c r="H1312" s="62">
        <v>1</v>
      </c>
      <c r="I1312" s="68"/>
      <c r="J1312" s="69" t="s">
        <v>1383</v>
      </c>
      <c r="K1312" s="76"/>
      <c r="L1312" s="69" t="s">
        <v>1384</v>
      </c>
      <c r="M1312" s="72"/>
      <c r="N1312" s="57">
        <f t="shared" si="335"/>
        <v>2011</v>
      </c>
      <c r="O1312" s="72">
        <v>40787</v>
      </c>
      <c r="P1312" s="73" t="s">
        <v>75</v>
      </c>
      <c r="Q1312" s="73" t="s">
        <v>75</v>
      </c>
      <c r="R1312" s="73" t="s">
        <v>75</v>
      </c>
      <c r="S1312" s="73" t="s">
        <v>75</v>
      </c>
      <c r="T1312" s="73" t="s">
        <v>75</v>
      </c>
      <c r="U1312" s="73" t="s">
        <v>75</v>
      </c>
      <c r="V1312" s="62">
        <v>1</v>
      </c>
      <c r="W1312" s="19">
        <f t="shared" si="336"/>
        <v>0</v>
      </c>
      <c r="X1312" s="19">
        <f t="shared" si="337"/>
        <v>0</v>
      </c>
      <c r="Y1312" s="19">
        <f t="shared" si="338"/>
        <v>0</v>
      </c>
      <c r="Z1312" s="62">
        <v>-1</v>
      </c>
      <c r="AA1312" s="62">
        <v>-2</v>
      </c>
      <c r="AB1312" s="68"/>
      <c r="AC1312" s="68"/>
      <c r="AD1312" s="68"/>
      <c r="AE1312" s="68"/>
      <c r="AF1312" s="68"/>
      <c r="AG1312" s="62">
        <v>1</v>
      </c>
      <c r="AH1312" s="62">
        <v>1</v>
      </c>
      <c r="AI1312" s="62">
        <v>0</v>
      </c>
      <c r="AJ1312" s="61" t="s">
        <v>134</v>
      </c>
      <c r="AK1312" s="61" t="s">
        <v>77</v>
      </c>
      <c r="AL1312" s="69" t="s">
        <v>1385</v>
      </c>
      <c r="AM1312" s="62">
        <v>4</v>
      </c>
      <c r="AN1312" s="62">
        <v>-1</v>
      </c>
      <c r="AO1312" s="62">
        <v>-2</v>
      </c>
      <c r="AP1312" s="62">
        <v>-2</v>
      </c>
      <c r="AQ1312" s="62">
        <v>1</v>
      </c>
      <c r="AR1312" s="62">
        <v>-2</v>
      </c>
      <c r="AS1312" s="62">
        <v>-2</v>
      </c>
      <c r="AT1312" s="62">
        <v>0</v>
      </c>
      <c r="AU1312" s="78">
        <v>0</v>
      </c>
      <c r="AV1312" s="62">
        <v>0</v>
      </c>
      <c r="AW1312" s="62">
        <v>0</v>
      </c>
      <c r="AX1312" s="62">
        <v>0</v>
      </c>
      <c r="AY1312" s="62">
        <v>0</v>
      </c>
      <c r="AZ1312" s="62">
        <v>1</v>
      </c>
      <c r="BA1312" s="62">
        <v>-1</v>
      </c>
      <c r="BB1312" s="62">
        <v>-1</v>
      </c>
      <c r="BC1312" s="62">
        <v>-1</v>
      </c>
      <c r="BD1312" s="68"/>
      <c r="BE1312" s="68"/>
      <c r="BF1312" s="68"/>
      <c r="BG1312" s="68"/>
      <c r="BH1312" s="68"/>
      <c r="BI1312" s="68"/>
      <c r="BJ1312" s="68"/>
      <c r="BK1312" s="68"/>
      <c r="BL1312" s="68"/>
      <c r="BM1312" s="68"/>
      <c r="BN1312" s="68"/>
      <c r="BO1312" s="62">
        <v>1</v>
      </c>
    </row>
    <row r="1313" spans="1:67" ht="176" hidden="1" x14ac:dyDescent="0.2">
      <c r="A1313" s="74" t="s">
        <v>1381</v>
      </c>
      <c r="B1313" s="67"/>
      <c r="C1313" s="495" t="s">
        <v>1562</v>
      </c>
      <c r="D1313" s="66" t="s">
        <v>153</v>
      </c>
      <c r="E1313" s="61" t="s">
        <v>302</v>
      </c>
      <c r="F1313" s="62">
        <v>1</v>
      </c>
      <c r="G1313" s="62">
        <v>1</v>
      </c>
      <c r="H1313" s="62">
        <v>1</v>
      </c>
      <c r="I1313" s="68"/>
      <c r="J1313" s="69" t="s">
        <v>1383</v>
      </c>
      <c r="K1313" s="76"/>
      <c r="L1313" s="69" t="s">
        <v>1384</v>
      </c>
      <c r="M1313" s="72"/>
      <c r="N1313" s="57">
        <f t="shared" si="335"/>
        <v>2011</v>
      </c>
      <c r="O1313" s="72">
        <v>40787</v>
      </c>
      <c r="P1313" s="73" t="s">
        <v>75</v>
      </c>
      <c r="Q1313" s="73" t="s">
        <v>75</v>
      </c>
      <c r="R1313" s="73" t="s">
        <v>75</v>
      </c>
      <c r="S1313" s="73" t="s">
        <v>75</v>
      </c>
      <c r="T1313" s="73" t="s">
        <v>75</v>
      </c>
      <c r="U1313" s="73" t="s">
        <v>75</v>
      </c>
      <c r="V1313" s="62">
        <v>1</v>
      </c>
      <c r="W1313" s="19">
        <f t="shared" si="336"/>
        <v>0</v>
      </c>
      <c r="X1313" s="19">
        <f t="shared" si="337"/>
        <v>0</v>
      </c>
      <c r="Y1313" s="19">
        <f t="shared" si="338"/>
        <v>0</v>
      </c>
      <c r="Z1313" s="62">
        <v>-1</v>
      </c>
      <c r="AA1313" s="62">
        <v>-2</v>
      </c>
      <c r="AB1313" s="68"/>
      <c r="AC1313" s="68"/>
      <c r="AD1313" s="68"/>
      <c r="AE1313" s="68"/>
      <c r="AF1313" s="68"/>
      <c r="AG1313" s="62">
        <v>1</v>
      </c>
      <c r="AH1313" s="62">
        <v>1</v>
      </c>
      <c r="AI1313" s="62">
        <v>0</v>
      </c>
      <c r="AJ1313" s="61" t="s">
        <v>134</v>
      </c>
      <c r="AK1313" s="61" t="s">
        <v>77</v>
      </c>
      <c r="AL1313" s="69" t="s">
        <v>1385</v>
      </c>
      <c r="AM1313" s="62">
        <v>4</v>
      </c>
      <c r="AN1313" s="62">
        <v>-1</v>
      </c>
      <c r="AO1313" s="62">
        <v>-2</v>
      </c>
      <c r="AP1313" s="62">
        <v>-2</v>
      </c>
      <c r="AQ1313" s="62">
        <v>1</v>
      </c>
      <c r="AR1313" s="62">
        <v>-2</v>
      </c>
      <c r="AS1313" s="62">
        <v>-2</v>
      </c>
      <c r="AT1313" s="62">
        <v>0</v>
      </c>
      <c r="AU1313" s="78">
        <v>0</v>
      </c>
      <c r="AV1313" s="62">
        <v>0</v>
      </c>
      <c r="AW1313" s="62">
        <v>0</v>
      </c>
      <c r="AX1313" s="62">
        <v>0</v>
      </c>
      <c r="AY1313" s="62">
        <v>0</v>
      </c>
      <c r="AZ1313" s="62">
        <v>1</v>
      </c>
      <c r="BA1313" s="62">
        <v>-1</v>
      </c>
      <c r="BB1313" s="62">
        <v>-1</v>
      </c>
      <c r="BC1313" s="62">
        <v>-1</v>
      </c>
      <c r="BD1313" s="68"/>
      <c r="BE1313" s="68"/>
      <c r="BF1313" s="68"/>
      <c r="BG1313" s="68"/>
      <c r="BH1313" s="68"/>
      <c r="BI1313" s="68"/>
      <c r="BJ1313" s="68"/>
      <c r="BK1313" s="68"/>
      <c r="BL1313" s="68"/>
      <c r="BM1313" s="68"/>
      <c r="BN1313" s="68"/>
      <c r="BO1313" s="62">
        <v>1</v>
      </c>
    </row>
    <row r="1314" spans="1:67" ht="176" hidden="1" x14ac:dyDescent="0.2">
      <c r="A1314" s="74" t="s">
        <v>1381</v>
      </c>
      <c r="B1314" s="67"/>
      <c r="C1314" s="495" t="s">
        <v>1563</v>
      </c>
      <c r="D1314" s="66" t="s">
        <v>153</v>
      </c>
      <c r="E1314" s="61" t="s">
        <v>302</v>
      </c>
      <c r="F1314" s="62">
        <v>1</v>
      </c>
      <c r="G1314" s="62">
        <v>1</v>
      </c>
      <c r="H1314" s="62">
        <v>1</v>
      </c>
      <c r="I1314" s="68"/>
      <c r="J1314" s="69" t="s">
        <v>1383</v>
      </c>
      <c r="K1314" s="76"/>
      <c r="L1314" s="69" t="s">
        <v>1384</v>
      </c>
      <c r="M1314" s="72"/>
      <c r="N1314" s="57">
        <f t="shared" si="335"/>
        <v>2011</v>
      </c>
      <c r="O1314" s="72">
        <v>40787</v>
      </c>
      <c r="P1314" s="73" t="s">
        <v>75</v>
      </c>
      <c r="Q1314" s="73" t="s">
        <v>75</v>
      </c>
      <c r="R1314" s="73" t="s">
        <v>75</v>
      </c>
      <c r="S1314" s="73" t="s">
        <v>75</v>
      </c>
      <c r="T1314" s="73" t="s">
        <v>75</v>
      </c>
      <c r="U1314" s="73" t="s">
        <v>75</v>
      </c>
      <c r="V1314" s="62">
        <v>1</v>
      </c>
      <c r="W1314" s="19">
        <f t="shared" si="336"/>
        <v>0</v>
      </c>
      <c r="X1314" s="19">
        <f t="shared" si="337"/>
        <v>0</v>
      </c>
      <c r="Y1314" s="19">
        <f t="shared" si="338"/>
        <v>0</v>
      </c>
      <c r="Z1314" s="62">
        <v>-1</v>
      </c>
      <c r="AA1314" s="62">
        <v>-2</v>
      </c>
      <c r="AB1314" s="68"/>
      <c r="AC1314" s="68"/>
      <c r="AD1314" s="68"/>
      <c r="AE1314" s="68"/>
      <c r="AF1314" s="68"/>
      <c r="AG1314" s="62">
        <v>1</v>
      </c>
      <c r="AH1314" s="62">
        <v>1</v>
      </c>
      <c r="AI1314" s="62">
        <v>0</v>
      </c>
      <c r="AJ1314" s="61" t="s">
        <v>134</v>
      </c>
      <c r="AK1314" s="61" t="s">
        <v>77</v>
      </c>
      <c r="AL1314" s="69" t="s">
        <v>1385</v>
      </c>
      <c r="AM1314" s="62">
        <v>4</v>
      </c>
      <c r="AN1314" s="62">
        <v>-1</v>
      </c>
      <c r="AO1314" s="62">
        <v>-2</v>
      </c>
      <c r="AP1314" s="62">
        <v>-2</v>
      </c>
      <c r="AQ1314" s="62">
        <v>1</v>
      </c>
      <c r="AR1314" s="62">
        <v>-2</v>
      </c>
      <c r="AS1314" s="62">
        <v>-2</v>
      </c>
      <c r="AT1314" s="62">
        <v>0</v>
      </c>
      <c r="AU1314" s="78">
        <v>0</v>
      </c>
      <c r="AV1314" s="62">
        <v>0</v>
      </c>
      <c r="AW1314" s="62">
        <v>0</v>
      </c>
      <c r="AX1314" s="62">
        <v>0</v>
      </c>
      <c r="AY1314" s="62">
        <v>0</v>
      </c>
      <c r="AZ1314" s="62">
        <v>1</v>
      </c>
      <c r="BA1314" s="62">
        <v>-1</v>
      </c>
      <c r="BB1314" s="62">
        <v>-1</v>
      </c>
      <c r="BC1314" s="62">
        <v>-1</v>
      </c>
      <c r="BD1314" s="68"/>
      <c r="BE1314" s="68"/>
      <c r="BF1314" s="68"/>
      <c r="BG1314" s="68"/>
      <c r="BH1314" s="68"/>
      <c r="BI1314" s="68"/>
      <c r="BJ1314" s="68"/>
      <c r="BK1314" s="68"/>
      <c r="BL1314" s="68"/>
      <c r="BM1314" s="68"/>
      <c r="BN1314" s="68"/>
      <c r="BO1314" s="62">
        <v>1</v>
      </c>
    </row>
    <row r="1315" spans="1:67" ht="176" hidden="1" x14ac:dyDescent="0.2">
      <c r="A1315" s="74" t="s">
        <v>1381</v>
      </c>
      <c r="B1315" s="67"/>
      <c r="C1315" s="495" t="s">
        <v>1402</v>
      </c>
      <c r="D1315" s="66" t="s">
        <v>153</v>
      </c>
      <c r="E1315" s="61" t="s">
        <v>302</v>
      </c>
      <c r="F1315" s="62">
        <v>1</v>
      </c>
      <c r="G1315" s="62">
        <v>1</v>
      </c>
      <c r="H1315" s="62">
        <v>1</v>
      </c>
      <c r="I1315" s="68"/>
      <c r="J1315" s="69" t="s">
        <v>1383</v>
      </c>
      <c r="K1315" s="76"/>
      <c r="L1315" s="69" t="s">
        <v>1384</v>
      </c>
      <c r="M1315" s="72"/>
      <c r="N1315" s="57">
        <f t="shared" si="335"/>
        <v>2011</v>
      </c>
      <c r="O1315" s="72">
        <v>40787</v>
      </c>
      <c r="P1315" s="73" t="s">
        <v>75</v>
      </c>
      <c r="Q1315" s="73" t="s">
        <v>75</v>
      </c>
      <c r="R1315" s="73" t="s">
        <v>75</v>
      </c>
      <c r="S1315" s="73" t="s">
        <v>75</v>
      </c>
      <c r="T1315" s="73" t="s">
        <v>75</v>
      </c>
      <c r="U1315" s="73" t="s">
        <v>75</v>
      </c>
      <c r="V1315" s="62">
        <v>1</v>
      </c>
      <c r="W1315" s="19">
        <f t="shared" si="336"/>
        <v>0</v>
      </c>
      <c r="X1315" s="19">
        <f t="shared" si="337"/>
        <v>0</v>
      </c>
      <c r="Y1315" s="19">
        <f t="shared" si="338"/>
        <v>0</v>
      </c>
      <c r="Z1315" s="62">
        <v>-1</v>
      </c>
      <c r="AA1315" s="62">
        <v>-2</v>
      </c>
      <c r="AB1315" s="68"/>
      <c r="AC1315" s="68"/>
      <c r="AD1315" s="68"/>
      <c r="AE1315" s="68"/>
      <c r="AF1315" s="68"/>
      <c r="AG1315" s="62">
        <v>1</v>
      </c>
      <c r="AH1315" s="62">
        <v>1</v>
      </c>
      <c r="AI1315" s="62">
        <v>0</v>
      </c>
      <c r="AJ1315" s="61" t="s">
        <v>134</v>
      </c>
      <c r="AK1315" s="61" t="s">
        <v>77</v>
      </c>
      <c r="AL1315" s="69" t="s">
        <v>1385</v>
      </c>
      <c r="AM1315" s="62">
        <v>4</v>
      </c>
      <c r="AN1315" s="62">
        <v>-1</v>
      </c>
      <c r="AO1315" s="62">
        <v>-2</v>
      </c>
      <c r="AP1315" s="62">
        <v>-2</v>
      </c>
      <c r="AQ1315" s="62">
        <v>1</v>
      </c>
      <c r="AR1315" s="62">
        <v>-2</v>
      </c>
      <c r="AS1315" s="62">
        <v>-2</v>
      </c>
      <c r="AT1315" s="62">
        <v>0</v>
      </c>
      <c r="AU1315" s="78">
        <v>0</v>
      </c>
      <c r="AV1315" s="62">
        <v>0</v>
      </c>
      <c r="AW1315" s="62">
        <v>0</v>
      </c>
      <c r="AX1315" s="62">
        <v>0</v>
      </c>
      <c r="AY1315" s="62">
        <v>0</v>
      </c>
      <c r="AZ1315" s="62">
        <v>1</v>
      </c>
      <c r="BA1315" s="62">
        <v>-1</v>
      </c>
      <c r="BB1315" s="62">
        <v>-1</v>
      </c>
      <c r="BC1315" s="62">
        <v>-1</v>
      </c>
      <c r="BD1315" s="68"/>
      <c r="BE1315" s="68"/>
      <c r="BF1315" s="68"/>
      <c r="BG1315" s="68"/>
      <c r="BH1315" s="68"/>
      <c r="BI1315" s="68"/>
      <c r="BJ1315" s="68"/>
      <c r="BK1315" s="68"/>
      <c r="BL1315" s="68"/>
      <c r="BM1315" s="68"/>
      <c r="BN1315" s="68"/>
      <c r="BO1315" s="62">
        <v>1</v>
      </c>
    </row>
    <row r="1316" spans="1:67" ht="176" hidden="1" x14ac:dyDescent="0.2">
      <c r="A1316" s="74" t="s">
        <v>1381</v>
      </c>
      <c r="B1316" s="67"/>
      <c r="C1316" s="495" t="s">
        <v>1564</v>
      </c>
      <c r="D1316" s="66" t="s">
        <v>153</v>
      </c>
      <c r="E1316" s="61" t="s">
        <v>302</v>
      </c>
      <c r="F1316" s="62">
        <v>1</v>
      </c>
      <c r="G1316" s="62">
        <v>1</v>
      </c>
      <c r="H1316" s="62">
        <v>1</v>
      </c>
      <c r="I1316" s="68"/>
      <c r="J1316" s="69" t="s">
        <v>1383</v>
      </c>
      <c r="K1316" s="76"/>
      <c r="L1316" s="69" t="s">
        <v>1384</v>
      </c>
      <c r="M1316" s="72"/>
      <c r="N1316" s="57">
        <f t="shared" si="335"/>
        <v>2011</v>
      </c>
      <c r="O1316" s="72">
        <v>40787</v>
      </c>
      <c r="P1316" s="73" t="s">
        <v>75</v>
      </c>
      <c r="Q1316" s="73" t="s">
        <v>75</v>
      </c>
      <c r="R1316" s="73" t="s">
        <v>75</v>
      </c>
      <c r="S1316" s="73" t="s">
        <v>75</v>
      </c>
      <c r="T1316" s="73" t="s">
        <v>75</v>
      </c>
      <c r="U1316" s="73" t="s">
        <v>75</v>
      </c>
      <c r="V1316" s="62">
        <v>1</v>
      </c>
      <c r="W1316" s="19">
        <f t="shared" si="336"/>
        <v>0</v>
      </c>
      <c r="X1316" s="19">
        <f t="shared" si="337"/>
        <v>0</v>
      </c>
      <c r="Y1316" s="19">
        <f t="shared" si="338"/>
        <v>0</v>
      </c>
      <c r="Z1316" s="62">
        <v>-1</v>
      </c>
      <c r="AA1316" s="62">
        <v>-2</v>
      </c>
      <c r="AB1316" s="68"/>
      <c r="AC1316" s="68"/>
      <c r="AD1316" s="68"/>
      <c r="AE1316" s="68"/>
      <c r="AF1316" s="68"/>
      <c r="AG1316" s="62">
        <v>1</v>
      </c>
      <c r="AH1316" s="62">
        <v>1</v>
      </c>
      <c r="AI1316" s="62">
        <v>0</v>
      </c>
      <c r="AJ1316" s="61" t="s">
        <v>134</v>
      </c>
      <c r="AK1316" s="61" t="s">
        <v>77</v>
      </c>
      <c r="AL1316" s="69" t="s">
        <v>1385</v>
      </c>
      <c r="AM1316" s="62">
        <v>4</v>
      </c>
      <c r="AN1316" s="62">
        <v>-1</v>
      </c>
      <c r="AO1316" s="62">
        <v>-2</v>
      </c>
      <c r="AP1316" s="62">
        <v>-2</v>
      </c>
      <c r="AQ1316" s="62">
        <v>1</v>
      </c>
      <c r="AR1316" s="62">
        <v>-2</v>
      </c>
      <c r="AS1316" s="62">
        <v>-2</v>
      </c>
      <c r="AT1316" s="62">
        <v>0</v>
      </c>
      <c r="AU1316" s="78">
        <v>0</v>
      </c>
      <c r="AV1316" s="62">
        <v>0</v>
      </c>
      <c r="AW1316" s="62">
        <v>0</v>
      </c>
      <c r="AX1316" s="62">
        <v>0</v>
      </c>
      <c r="AY1316" s="62">
        <v>0</v>
      </c>
      <c r="AZ1316" s="62">
        <v>1</v>
      </c>
      <c r="BA1316" s="62">
        <v>-1</v>
      </c>
      <c r="BB1316" s="62">
        <v>-1</v>
      </c>
      <c r="BC1316" s="62">
        <v>-1</v>
      </c>
      <c r="BD1316" s="68"/>
      <c r="BE1316" s="68"/>
      <c r="BF1316" s="68"/>
      <c r="BG1316" s="68"/>
      <c r="BH1316" s="68"/>
      <c r="BI1316" s="68"/>
      <c r="BJ1316" s="68"/>
      <c r="BK1316" s="68"/>
      <c r="BL1316" s="68"/>
      <c r="BM1316" s="68"/>
      <c r="BN1316" s="68"/>
      <c r="BO1316" s="62">
        <v>1</v>
      </c>
    </row>
    <row r="1317" spans="1:67" ht="176" hidden="1" x14ac:dyDescent="0.2">
      <c r="A1317" s="74" t="s">
        <v>1381</v>
      </c>
      <c r="B1317" s="67"/>
      <c r="C1317" s="495" t="s">
        <v>1565</v>
      </c>
      <c r="D1317" s="66" t="s">
        <v>153</v>
      </c>
      <c r="E1317" s="61" t="s">
        <v>302</v>
      </c>
      <c r="F1317" s="62">
        <v>1</v>
      </c>
      <c r="G1317" s="62">
        <v>1</v>
      </c>
      <c r="H1317" s="62">
        <v>1</v>
      </c>
      <c r="I1317" s="68"/>
      <c r="J1317" s="69" t="s">
        <v>1383</v>
      </c>
      <c r="K1317" s="76"/>
      <c r="L1317" s="69" t="s">
        <v>1384</v>
      </c>
      <c r="M1317" s="72"/>
      <c r="N1317" s="57">
        <f t="shared" si="335"/>
        <v>2011</v>
      </c>
      <c r="O1317" s="72">
        <v>40787</v>
      </c>
      <c r="P1317" s="73" t="s">
        <v>75</v>
      </c>
      <c r="Q1317" s="73" t="s">
        <v>75</v>
      </c>
      <c r="R1317" s="73" t="s">
        <v>75</v>
      </c>
      <c r="S1317" s="73" t="s">
        <v>75</v>
      </c>
      <c r="T1317" s="73" t="s">
        <v>75</v>
      </c>
      <c r="U1317" s="73" t="s">
        <v>75</v>
      </c>
      <c r="V1317" s="62">
        <v>1</v>
      </c>
      <c r="W1317" s="19">
        <f t="shared" si="336"/>
        <v>0</v>
      </c>
      <c r="X1317" s="19">
        <f t="shared" si="337"/>
        <v>0</v>
      </c>
      <c r="Y1317" s="19">
        <f t="shared" si="338"/>
        <v>0</v>
      </c>
      <c r="Z1317" s="62">
        <v>-1</v>
      </c>
      <c r="AA1317" s="62">
        <v>-2</v>
      </c>
      <c r="AB1317" s="68"/>
      <c r="AC1317" s="68"/>
      <c r="AD1317" s="68"/>
      <c r="AE1317" s="68"/>
      <c r="AF1317" s="68"/>
      <c r="AG1317" s="62">
        <v>1</v>
      </c>
      <c r="AH1317" s="62">
        <v>1</v>
      </c>
      <c r="AI1317" s="62">
        <v>0</v>
      </c>
      <c r="AJ1317" s="61" t="s">
        <v>134</v>
      </c>
      <c r="AK1317" s="61" t="s">
        <v>77</v>
      </c>
      <c r="AL1317" s="69" t="s">
        <v>1385</v>
      </c>
      <c r="AM1317" s="62">
        <v>4</v>
      </c>
      <c r="AN1317" s="62">
        <v>-1</v>
      </c>
      <c r="AO1317" s="62">
        <v>-2</v>
      </c>
      <c r="AP1317" s="62">
        <v>-2</v>
      </c>
      <c r="AQ1317" s="62">
        <v>1</v>
      </c>
      <c r="AR1317" s="62">
        <v>-2</v>
      </c>
      <c r="AS1317" s="62">
        <v>-2</v>
      </c>
      <c r="AT1317" s="62">
        <v>0</v>
      </c>
      <c r="AU1317" s="78">
        <v>0</v>
      </c>
      <c r="AV1317" s="62">
        <v>0</v>
      </c>
      <c r="AW1317" s="62">
        <v>0</v>
      </c>
      <c r="AX1317" s="62">
        <v>0</v>
      </c>
      <c r="AY1317" s="62">
        <v>0</v>
      </c>
      <c r="AZ1317" s="62">
        <v>1</v>
      </c>
      <c r="BA1317" s="62">
        <v>-1</v>
      </c>
      <c r="BB1317" s="62">
        <v>-1</v>
      </c>
      <c r="BC1317" s="62">
        <v>-1</v>
      </c>
      <c r="BD1317" s="68"/>
      <c r="BE1317" s="68"/>
      <c r="BF1317" s="68"/>
      <c r="BG1317" s="68"/>
      <c r="BH1317" s="68"/>
      <c r="BI1317" s="68"/>
      <c r="BJ1317" s="68"/>
      <c r="BK1317" s="68"/>
      <c r="BL1317" s="68"/>
      <c r="BM1317" s="68"/>
      <c r="BN1317" s="68"/>
      <c r="BO1317" s="62">
        <v>1</v>
      </c>
    </row>
    <row r="1318" spans="1:67" ht="176" hidden="1" x14ac:dyDescent="0.2">
      <c r="A1318" s="74" t="s">
        <v>1381</v>
      </c>
      <c r="B1318" s="67"/>
      <c r="C1318" s="495" t="s">
        <v>1566</v>
      </c>
      <c r="D1318" s="66" t="s">
        <v>153</v>
      </c>
      <c r="E1318" s="61" t="s">
        <v>302</v>
      </c>
      <c r="F1318" s="62">
        <v>1</v>
      </c>
      <c r="G1318" s="62">
        <v>1</v>
      </c>
      <c r="H1318" s="62">
        <v>1</v>
      </c>
      <c r="I1318" s="68"/>
      <c r="J1318" s="69" t="s">
        <v>1383</v>
      </c>
      <c r="K1318" s="76"/>
      <c r="L1318" s="69" t="s">
        <v>1384</v>
      </c>
      <c r="M1318" s="72"/>
      <c r="N1318" s="57">
        <f t="shared" si="335"/>
        <v>2011</v>
      </c>
      <c r="O1318" s="72">
        <v>40787</v>
      </c>
      <c r="P1318" s="73" t="s">
        <v>75</v>
      </c>
      <c r="Q1318" s="73" t="s">
        <v>75</v>
      </c>
      <c r="R1318" s="73" t="s">
        <v>75</v>
      </c>
      <c r="S1318" s="73" t="s">
        <v>75</v>
      </c>
      <c r="T1318" s="73" t="s">
        <v>75</v>
      </c>
      <c r="U1318" s="73" t="s">
        <v>75</v>
      </c>
      <c r="V1318" s="62">
        <v>1</v>
      </c>
      <c r="W1318" s="19">
        <f t="shared" si="336"/>
        <v>0</v>
      </c>
      <c r="X1318" s="19">
        <f t="shared" si="337"/>
        <v>0</v>
      </c>
      <c r="Y1318" s="19">
        <f t="shared" si="338"/>
        <v>0</v>
      </c>
      <c r="Z1318" s="62">
        <v>-1</v>
      </c>
      <c r="AA1318" s="62">
        <v>-2</v>
      </c>
      <c r="AB1318" s="68"/>
      <c r="AC1318" s="68"/>
      <c r="AD1318" s="68"/>
      <c r="AE1318" s="68"/>
      <c r="AF1318" s="68"/>
      <c r="AG1318" s="62">
        <v>1</v>
      </c>
      <c r="AH1318" s="62">
        <v>1</v>
      </c>
      <c r="AI1318" s="62">
        <v>0</v>
      </c>
      <c r="AJ1318" s="61" t="s">
        <v>134</v>
      </c>
      <c r="AK1318" s="61" t="s">
        <v>77</v>
      </c>
      <c r="AL1318" s="69" t="s">
        <v>1385</v>
      </c>
      <c r="AM1318" s="62">
        <v>4</v>
      </c>
      <c r="AN1318" s="62">
        <v>-1</v>
      </c>
      <c r="AO1318" s="62">
        <v>-2</v>
      </c>
      <c r="AP1318" s="62">
        <v>-2</v>
      </c>
      <c r="AQ1318" s="62">
        <v>1</v>
      </c>
      <c r="AR1318" s="62">
        <v>-2</v>
      </c>
      <c r="AS1318" s="62">
        <v>-2</v>
      </c>
      <c r="AT1318" s="62">
        <v>0</v>
      </c>
      <c r="AU1318" s="78">
        <v>0</v>
      </c>
      <c r="AV1318" s="62">
        <v>0</v>
      </c>
      <c r="AW1318" s="62">
        <v>0</v>
      </c>
      <c r="AX1318" s="62">
        <v>0</v>
      </c>
      <c r="AY1318" s="62">
        <v>0</v>
      </c>
      <c r="AZ1318" s="62">
        <v>1</v>
      </c>
      <c r="BA1318" s="62">
        <v>-1</v>
      </c>
      <c r="BB1318" s="62">
        <v>-1</v>
      </c>
      <c r="BC1318" s="62">
        <v>-1</v>
      </c>
      <c r="BD1318" s="68"/>
      <c r="BE1318" s="68"/>
      <c r="BF1318" s="68"/>
      <c r="BG1318" s="68"/>
      <c r="BH1318" s="68"/>
      <c r="BI1318" s="68"/>
      <c r="BJ1318" s="68"/>
      <c r="BK1318" s="68"/>
      <c r="BL1318" s="68"/>
      <c r="BM1318" s="68"/>
      <c r="BN1318" s="68"/>
      <c r="BO1318" s="62">
        <v>1</v>
      </c>
    </row>
    <row r="1319" spans="1:67" ht="176" hidden="1" x14ac:dyDescent="0.2">
      <c r="A1319" s="74" t="s">
        <v>1381</v>
      </c>
      <c r="B1319" s="67"/>
      <c r="C1319" s="495" t="s">
        <v>1567</v>
      </c>
      <c r="D1319" s="66" t="s">
        <v>153</v>
      </c>
      <c r="E1319" s="61" t="s">
        <v>302</v>
      </c>
      <c r="F1319" s="62">
        <v>1</v>
      </c>
      <c r="G1319" s="62">
        <v>1</v>
      </c>
      <c r="H1319" s="62">
        <v>1</v>
      </c>
      <c r="I1319" s="68"/>
      <c r="J1319" s="69" t="s">
        <v>1383</v>
      </c>
      <c r="K1319" s="76"/>
      <c r="L1319" s="69" t="s">
        <v>1384</v>
      </c>
      <c r="M1319" s="72"/>
      <c r="N1319" s="57">
        <f t="shared" si="335"/>
        <v>2011</v>
      </c>
      <c r="O1319" s="72">
        <v>40787</v>
      </c>
      <c r="P1319" s="73" t="s">
        <v>75</v>
      </c>
      <c r="Q1319" s="73" t="s">
        <v>75</v>
      </c>
      <c r="R1319" s="73" t="s">
        <v>75</v>
      </c>
      <c r="S1319" s="73" t="s">
        <v>75</v>
      </c>
      <c r="T1319" s="73" t="s">
        <v>75</v>
      </c>
      <c r="U1319" s="73" t="s">
        <v>75</v>
      </c>
      <c r="V1319" s="62">
        <v>1</v>
      </c>
      <c r="W1319" s="19">
        <f t="shared" si="336"/>
        <v>0</v>
      </c>
      <c r="X1319" s="19">
        <f t="shared" si="337"/>
        <v>0</v>
      </c>
      <c r="Y1319" s="19">
        <f t="shared" si="338"/>
        <v>0</v>
      </c>
      <c r="Z1319" s="62">
        <v>-1</v>
      </c>
      <c r="AA1319" s="62">
        <v>-2</v>
      </c>
      <c r="AB1319" s="68"/>
      <c r="AC1319" s="68"/>
      <c r="AD1319" s="68"/>
      <c r="AE1319" s="68"/>
      <c r="AF1319" s="68"/>
      <c r="AG1319" s="62">
        <v>1</v>
      </c>
      <c r="AH1319" s="62">
        <v>1</v>
      </c>
      <c r="AI1319" s="62">
        <v>0</v>
      </c>
      <c r="AJ1319" s="61" t="s">
        <v>134</v>
      </c>
      <c r="AK1319" s="61" t="s">
        <v>77</v>
      </c>
      <c r="AL1319" s="69" t="s">
        <v>1385</v>
      </c>
      <c r="AM1319" s="62">
        <v>4</v>
      </c>
      <c r="AN1319" s="62">
        <v>-1</v>
      </c>
      <c r="AO1319" s="62">
        <v>-2</v>
      </c>
      <c r="AP1319" s="62">
        <v>-2</v>
      </c>
      <c r="AQ1319" s="62">
        <v>1</v>
      </c>
      <c r="AR1319" s="62">
        <v>-2</v>
      </c>
      <c r="AS1319" s="62">
        <v>-2</v>
      </c>
      <c r="AT1319" s="62">
        <v>0</v>
      </c>
      <c r="AU1319" s="78">
        <v>0</v>
      </c>
      <c r="AV1319" s="62">
        <v>0</v>
      </c>
      <c r="AW1319" s="62">
        <v>0</v>
      </c>
      <c r="AX1319" s="62">
        <v>0</v>
      </c>
      <c r="AY1319" s="62">
        <v>0</v>
      </c>
      <c r="AZ1319" s="62">
        <v>1</v>
      </c>
      <c r="BA1319" s="62">
        <v>-1</v>
      </c>
      <c r="BB1319" s="62">
        <v>-1</v>
      </c>
      <c r="BC1319" s="62">
        <v>-1</v>
      </c>
      <c r="BD1319" s="68"/>
      <c r="BE1319" s="68"/>
      <c r="BF1319" s="68"/>
      <c r="BG1319" s="68"/>
      <c r="BH1319" s="68"/>
      <c r="BI1319" s="68"/>
      <c r="BJ1319" s="68"/>
      <c r="BK1319" s="68"/>
      <c r="BL1319" s="68"/>
      <c r="BM1319" s="68"/>
      <c r="BN1319" s="68"/>
      <c r="BO1319" s="62">
        <v>1</v>
      </c>
    </row>
    <row r="1320" spans="1:67" ht="176" hidden="1" x14ac:dyDescent="0.2">
      <c r="A1320" s="74" t="s">
        <v>1381</v>
      </c>
      <c r="B1320" s="67"/>
      <c r="C1320" s="495" t="s">
        <v>1568</v>
      </c>
      <c r="D1320" s="66" t="s">
        <v>153</v>
      </c>
      <c r="E1320" s="61" t="s">
        <v>302</v>
      </c>
      <c r="F1320" s="62">
        <v>1</v>
      </c>
      <c r="G1320" s="62">
        <v>1</v>
      </c>
      <c r="H1320" s="62">
        <v>1</v>
      </c>
      <c r="I1320" s="68"/>
      <c r="J1320" s="69" t="s">
        <v>1383</v>
      </c>
      <c r="K1320" s="76"/>
      <c r="L1320" s="69" t="s">
        <v>1384</v>
      </c>
      <c r="M1320" s="72"/>
      <c r="N1320" s="57">
        <f t="shared" si="335"/>
        <v>2011</v>
      </c>
      <c r="O1320" s="72">
        <v>40787</v>
      </c>
      <c r="P1320" s="73" t="s">
        <v>75</v>
      </c>
      <c r="Q1320" s="73" t="s">
        <v>75</v>
      </c>
      <c r="R1320" s="73" t="s">
        <v>75</v>
      </c>
      <c r="S1320" s="73" t="s">
        <v>75</v>
      </c>
      <c r="T1320" s="73" t="s">
        <v>75</v>
      </c>
      <c r="U1320" s="73" t="s">
        <v>75</v>
      </c>
      <c r="V1320" s="62">
        <v>1</v>
      </c>
      <c r="W1320" s="19">
        <f t="shared" si="336"/>
        <v>0</v>
      </c>
      <c r="X1320" s="19">
        <f t="shared" si="337"/>
        <v>0</v>
      </c>
      <c r="Y1320" s="19">
        <f t="shared" si="338"/>
        <v>0</v>
      </c>
      <c r="Z1320" s="62">
        <v>-1</v>
      </c>
      <c r="AA1320" s="62">
        <v>-2</v>
      </c>
      <c r="AB1320" s="68"/>
      <c r="AC1320" s="68"/>
      <c r="AD1320" s="68"/>
      <c r="AE1320" s="68"/>
      <c r="AF1320" s="68"/>
      <c r="AG1320" s="62">
        <v>1</v>
      </c>
      <c r="AH1320" s="62">
        <v>1</v>
      </c>
      <c r="AI1320" s="62">
        <v>0</v>
      </c>
      <c r="AJ1320" s="61" t="s">
        <v>134</v>
      </c>
      <c r="AK1320" s="61" t="s">
        <v>77</v>
      </c>
      <c r="AL1320" s="69" t="s">
        <v>1385</v>
      </c>
      <c r="AM1320" s="62">
        <v>4</v>
      </c>
      <c r="AN1320" s="62">
        <v>-1</v>
      </c>
      <c r="AO1320" s="62">
        <v>-2</v>
      </c>
      <c r="AP1320" s="62">
        <v>-2</v>
      </c>
      <c r="AQ1320" s="62">
        <v>1</v>
      </c>
      <c r="AR1320" s="62">
        <v>-2</v>
      </c>
      <c r="AS1320" s="62">
        <v>-2</v>
      </c>
      <c r="AT1320" s="62">
        <v>0</v>
      </c>
      <c r="AU1320" s="78">
        <v>0</v>
      </c>
      <c r="AV1320" s="62">
        <v>0</v>
      </c>
      <c r="AW1320" s="62">
        <v>0</v>
      </c>
      <c r="AX1320" s="62">
        <v>0</v>
      </c>
      <c r="AY1320" s="62">
        <v>0</v>
      </c>
      <c r="AZ1320" s="62">
        <v>1</v>
      </c>
      <c r="BA1320" s="62">
        <v>-1</v>
      </c>
      <c r="BB1320" s="62">
        <v>-1</v>
      </c>
      <c r="BC1320" s="62">
        <v>-1</v>
      </c>
      <c r="BD1320" s="68"/>
      <c r="BE1320" s="68"/>
      <c r="BF1320" s="68"/>
      <c r="BG1320" s="68"/>
      <c r="BH1320" s="68"/>
      <c r="BI1320" s="68"/>
      <c r="BJ1320" s="68"/>
      <c r="BK1320" s="68"/>
      <c r="BL1320" s="68"/>
      <c r="BM1320" s="68"/>
      <c r="BN1320" s="68"/>
      <c r="BO1320" s="62">
        <v>1</v>
      </c>
    </row>
    <row r="1321" spans="1:67" ht="176" hidden="1" x14ac:dyDescent="0.2">
      <c r="A1321" s="74" t="s">
        <v>1381</v>
      </c>
      <c r="B1321" s="67"/>
      <c r="C1321" s="495" t="s">
        <v>1569</v>
      </c>
      <c r="D1321" s="66" t="s">
        <v>153</v>
      </c>
      <c r="E1321" s="61" t="s">
        <v>302</v>
      </c>
      <c r="F1321" s="62">
        <v>1</v>
      </c>
      <c r="G1321" s="62">
        <v>1</v>
      </c>
      <c r="H1321" s="62">
        <v>1</v>
      </c>
      <c r="I1321" s="68"/>
      <c r="J1321" s="69" t="s">
        <v>1383</v>
      </c>
      <c r="K1321" s="76"/>
      <c r="L1321" s="69" t="s">
        <v>1384</v>
      </c>
      <c r="M1321" s="72"/>
      <c r="N1321" s="57">
        <f t="shared" si="335"/>
        <v>2011</v>
      </c>
      <c r="O1321" s="72">
        <v>40787</v>
      </c>
      <c r="P1321" s="73" t="s">
        <v>75</v>
      </c>
      <c r="Q1321" s="73" t="s">
        <v>75</v>
      </c>
      <c r="R1321" s="73" t="s">
        <v>75</v>
      </c>
      <c r="S1321" s="73" t="s">
        <v>75</v>
      </c>
      <c r="T1321" s="73" t="s">
        <v>75</v>
      </c>
      <c r="U1321" s="73" t="s">
        <v>75</v>
      </c>
      <c r="V1321" s="62">
        <v>1</v>
      </c>
      <c r="W1321" s="19">
        <f t="shared" si="336"/>
        <v>0</v>
      </c>
      <c r="X1321" s="19">
        <f t="shared" si="337"/>
        <v>0</v>
      </c>
      <c r="Y1321" s="19">
        <f t="shared" si="338"/>
        <v>0</v>
      </c>
      <c r="Z1321" s="62">
        <v>-1</v>
      </c>
      <c r="AA1321" s="62">
        <v>-2</v>
      </c>
      <c r="AB1321" s="68"/>
      <c r="AC1321" s="68"/>
      <c r="AD1321" s="68"/>
      <c r="AE1321" s="68"/>
      <c r="AF1321" s="68"/>
      <c r="AG1321" s="62">
        <v>1</v>
      </c>
      <c r="AH1321" s="62">
        <v>1</v>
      </c>
      <c r="AI1321" s="62">
        <v>0</v>
      </c>
      <c r="AJ1321" s="61" t="s">
        <v>134</v>
      </c>
      <c r="AK1321" s="61" t="s">
        <v>77</v>
      </c>
      <c r="AL1321" s="69" t="s">
        <v>1385</v>
      </c>
      <c r="AM1321" s="62">
        <v>4</v>
      </c>
      <c r="AN1321" s="62">
        <v>-1</v>
      </c>
      <c r="AO1321" s="62">
        <v>-2</v>
      </c>
      <c r="AP1321" s="62">
        <v>-2</v>
      </c>
      <c r="AQ1321" s="62">
        <v>1</v>
      </c>
      <c r="AR1321" s="62">
        <v>-2</v>
      </c>
      <c r="AS1321" s="62">
        <v>-2</v>
      </c>
      <c r="AT1321" s="62">
        <v>0</v>
      </c>
      <c r="AU1321" s="78">
        <v>0</v>
      </c>
      <c r="AV1321" s="62">
        <v>0</v>
      </c>
      <c r="AW1321" s="62">
        <v>0</v>
      </c>
      <c r="AX1321" s="62">
        <v>0</v>
      </c>
      <c r="AY1321" s="62">
        <v>0</v>
      </c>
      <c r="AZ1321" s="62">
        <v>1</v>
      </c>
      <c r="BA1321" s="62">
        <v>-1</v>
      </c>
      <c r="BB1321" s="62">
        <v>-1</v>
      </c>
      <c r="BC1321" s="62">
        <v>-1</v>
      </c>
      <c r="BD1321" s="68"/>
      <c r="BE1321" s="68"/>
      <c r="BF1321" s="68"/>
      <c r="BG1321" s="68"/>
      <c r="BH1321" s="68"/>
      <c r="BI1321" s="68"/>
      <c r="BJ1321" s="68"/>
      <c r="BK1321" s="68"/>
      <c r="BL1321" s="68"/>
      <c r="BM1321" s="68"/>
      <c r="BN1321" s="68"/>
      <c r="BO1321" s="62">
        <v>1</v>
      </c>
    </row>
    <row r="1322" spans="1:67" ht="176" hidden="1" x14ac:dyDescent="0.2">
      <c r="A1322" s="74" t="s">
        <v>1381</v>
      </c>
      <c r="B1322" s="67"/>
      <c r="C1322" s="495" t="s">
        <v>1570</v>
      </c>
      <c r="D1322" s="66" t="s">
        <v>153</v>
      </c>
      <c r="E1322" s="61" t="s">
        <v>302</v>
      </c>
      <c r="F1322" s="62">
        <v>1</v>
      </c>
      <c r="G1322" s="62">
        <v>1</v>
      </c>
      <c r="H1322" s="62">
        <v>1</v>
      </c>
      <c r="I1322" s="68"/>
      <c r="J1322" s="69" t="s">
        <v>1383</v>
      </c>
      <c r="K1322" s="76"/>
      <c r="L1322" s="69" t="s">
        <v>1384</v>
      </c>
      <c r="M1322" s="72"/>
      <c r="N1322" s="57">
        <f t="shared" si="335"/>
        <v>2011</v>
      </c>
      <c r="O1322" s="72">
        <v>40787</v>
      </c>
      <c r="P1322" s="73" t="s">
        <v>75</v>
      </c>
      <c r="Q1322" s="73" t="s">
        <v>75</v>
      </c>
      <c r="R1322" s="73" t="s">
        <v>75</v>
      </c>
      <c r="S1322" s="73" t="s">
        <v>75</v>
      </c>
      <c r="T1322" s="73" t="s">
        <v>75</v>
      </c>
      <c r="U1322" s="73" t="s">
        <v>75</v>
      </c>
      <c r="V1322" s="62">
        <v>1</v>
      </c>
      <c r="W1322" s="19">
        <f t="shared" si="336"/>
        <v>0</v>
      </c>
      <c r="X1322" s="19">
        <f t="shared" si="337"/>
        <v>0</v>
      </c>
      <c r="Y1322" s="19">
        <f t="shared" si="338"/>
        <v>0</v>
      </c>
      <c r="Z1322" s="62">
        <v>-1</v>
      </c>
      <c r="AA1322" s="62">
        <v>-2</v>
      </c>
      <c r="AB1322" s="68"/>
      <c r="AC1322" s="68"/>
      <c r="AD1322" s="68"/>
      <c r="AE1322" s="68"/>
      <c r="AF1322" s="68"/>
      <c r="AG1322" s="62">
        <v>1</v>
      </c>
      <c r="AH1322" s="62">
        <v>1</v>
      </c>
      <c r="AI1322" s="62">
        <v>0</v>
      </c>
      <c r="AJ1322" s="61" t="s">
        <v>134</v>
      </c>
      <c r="AK1322" s="61" t="s">
        <v>77</v>
      </c>
      <c r="AL1322" s="69" t="s">
        <v>1385</v>
      </c>
      <c r="AM1322" s="62">
        <v>4</v>
      </c>
      <c r="AN1322" s="62">
        <v>-1</v>
      </c>
      <c r="AO1322" s="62">
        <v>-2</v>
      </c>
      <c r="AP1322" s="62">
        <v>-2</v>
      </c>
      <c r="AQ1322" s="62">
        <v>1</v>
      </c>
      <c r="AR1322" s="62">
        <v>-2</v>
      </c>
      <c r="AS1322" s="62">
        <v>-2</v>
      </c>
      <c r="AT1322" s="62">
        <v>0</v>
      </c>
      <c r="AU1322" s="78">
        <v>0</v>
      </c>
      <c r="AV1322" s="62">
        <v>0</v>
      </c>
      <c r="AW1322" s="62">
        <v>0</v>
      </c>
      <c r="AX1322" s="62">
        <v>0</v>
      </c>
      <c r="AY1322" s="62">
        <v>0</v>
      </c>
      <c r="AZ1322" s="62">
        <v>1</v>
      </c>
      <c r="BA1322" s="62">
        <v>-1</v>
      </c>
      <c r="BB1322" s="62">
        <v>-1</v>
      </c>
      <c r="BC1322" s="62">
        <v>-1</v>
      </c>
      <c r="BD1322" s="68"/>
      <c r="BE1322" s="68"/>
      <c r="BF1322" s="68"/>
      <c r="BG1322" s="68"/>
      <c r="BH1322" s="68"/>
      <c r="BI1322" s="68"/>
      <c r="BJ1322" s="68"/>
      <c r="BK1322" s="68"/>
      <c r="BL1322" s="68"/>
      <c r="BM1322" s="68"/>
      <c r="BN1322" s="68"/>
      <c r="BO1322" s="62">
        <v>1</v>
      </c>
    </row>
    <row r="1323" spans="1:67" ht="176" hidden="1" x14ac:dyDescent="0.2">
      <c r="A1323" s="74" t="s">
        <v>1381</v>
      </c>
      <c r="B1323" s="67"/>
      <c r="C1323" s="495" t="s">
        <v>1571</v>
      </c>
      <c r="D1323" s="66" t="s">
        <v>153</v>
      </c>
      <c r="E1323" s="61" t="s">
        <v>302</v>
      </c>
      <c r="F1323" s="62">
        <v>1</v>
      </c>
      <c r="G1323" s="62">
        <v>1</v>
      </c>
      <c r="H1323" s="62">
        <v>1</v>
      </c>
      <c r="I1323" s="68"/>
      <c r="J1323" s="69" t="s">
        <v>1383</v>
      </c>
      <c r="K1323" s="76"/>
      <c r="L1323" s="69" t="s">
        <v>1384</v>
      </c>
      <c r="M1323" s="72"/>
      <c r="N1323" s="57">
        <f t="shared" ref="N1323:N1386" si="339">YEAR(IF(AND(O1323&lt;&gt;"NA",O1323&lt;&gt;""),O1323,IF(AND(P1323&lt;&gt;"NA",P1323&lt;&gt;""),P1323,IF(AND(Q1323&lt;&gt;"NA",Q1323&lt;&gt;""),Q1323,IF(AND(R1323&lt;&gt;"NA",R1323&lt;&gt;""),R1323,S1323)))))</f>
        <v>2011</v>
      </c>
      <c r="O1323" s="72">
        <v>40787</v>
      </c>
      <c r="P1323" s="73" t="s">
        <v>75</v>
      </c>
      <c r="Q1323" s="73" t="s">
        <v>75</v>
      </c>
      <c r="R1323" s="73" t="s">
        <v>75</v>
      </c>
      <c r="S1323" s="73" t="s">
        <v>75</v>
      </c>
      <c r="T1323" s="73" t="s">
        <v>75</v>
      </c>
      <c r="U1323" s="73" t="s">
        <v>75</v>
      </c>
      <c r="V1323" s="62">
        <v>1</v>
      </c>
      <c r="W1323" s="19">
        <f t="shared" si="336"/>
        <v>0</v>
      </c>
      <c r="X1323" s="19">
        <f t="shared" si="337"/>
        <v>0</v>
      </c>
      <c r="Y1323" s="19">
        <f t="shared" si="338"/>
        <v>0</v>
      </c>
      <c r="Z1323" s="62">
        <v>-1</v>
      </c>
      <c r="AA1323" s="62">
        <v>-2</v>
      </c>
      <c r="AB1323" s="68"/>
      <c r="AC1323" s="68"/>
      <c r="AD1323" s="68"/>
      <c r="AE1323" s="68"/>
      <c r="AF1323" s="68"/>
      <c r="AG1323" s="62">
        <v>1</v>
      </c>
      <c r="AH1323" s="62">
        <v>1</v>
      </c>
      <c r="AI1323" s="62">
        <v>0</v>
      </c>
      <c r="AJ1323" s="61" t="s">
        <v>134</v>
      </c>
      <c r="AK1323" s="61" t="s">
        <v>77</v>
      </c>
      <c r="AL1323" s="69" t="s">
        <v>1385</v>
      </c>
      <c r="AM1323" s="62">
        <v>4</v>
      </c>
      <c r="AN1323" s="62">
        <v>-1</v>
      </c>
      <c r="AO1323" s="62">
        <v>-2</v>
      </c>
      <c r="AP1323" s="62">
        <v>-2</v>
      </c>
      <c r="AQ1323" s="62">
        <v>1</v>
      </c>
      <c r="AR1323" s="62">
        <v>-2</v>
      </c>
      <c r="AS1323" s="62">
        <v>-2</v>
      </c>
      <c r="AT1323" s="62">
        <v>0</v>
      </c>
      <c r="AU1323" s="78">
        <v>0</v>
      </c>
      <c r="AV1323" s="62">
        <v>0</v>
      </c>
      <c r="AW1323" s="62">
        <v>0</v>
      </c>
      <c r="AX1323" s="62">
        <v>0</v>
      </c>
      <c r="AY1323" s="62">
        <v>0</v>
      </c>
      <c r="AZ1323" s="62">
        <v>1</v>
      </c>
      <c r="BA1323" s="62">
        <v>-1</v>
      </c>
      <c r="BB1323" s="62">
        <v>-1</v>
      </c>
      <c r="BC1323" s="62">
        <v>-1</v>
      </c>
      <c r="BD1323" s="68"/>
      <c r="BE1323" s="68"/>
      <c r="BF1323" s="68"/>
      <c r="BG1323" s="68"/>
      <c r="BH1323" s="68"/>
      <c r="BI1323" s="68"/>
      <c r="BJ1323" s="68"/>
      <c r="BK1323" s="68"/>
      <c r="BL1323" s="68"/>
      <c r="BM1323" s="68"/>
      <c r="BN1323" s="68"/>
      <c r="BO1323" s="62">
        <v>1</v>
      </c>
    </row>
    <row r="1324" spans="1:67" ht="176" hidden="1" x14ac:dyDescent="0.2">
      <c r="A1324" s="74" t="s">
        <v>1381</v>
      </c>
      <c r="B1324" s="67"/>
      <c r="C1324" s="495" t="s">
        <v>1572</v>
      </c>
      <c r="D1324" s="66" t="s">
        <v>153</v>
      </c>
      <c r="E1324" s="61" t="s">
        <v>302</v>
      </c>
      <c r="F1324" s="62">
        <v>1</v>
      </c>
      <c r="G1324" s="62">
        <v>1</v>
      </c>
      <c r="H1324" s="62">
        <v>1</v>
      </c>
      <c r="I1324" s="68"/>
      <c r="J1324" s="69" t="s">
        <v>1383</v>
      </c>
      <c r="K1324" s="76"/>
      <c r="L1324" s="69" t="s">
        <v>1384</v>
      </c>
      <c r="M1324" s="72"/>
      <c r="N1324" s="57">
        <f t="shared" si="339"/>
        <v>2011</v>
      </c>
      <c r="O1324" s="72">
        <v>40787</v>
      </c>
      <c r="P1324" s="73" t="s">
        <v>75</v>
      </c>
      <c r="Q1324" s="73" t="s">
        <v>75</v>
      </c>
      <c r="R1324" s="73" t="s">
        <v>75</v>
      </c>
      <c r="S1324" s="73" t="s">
        <v>75</v>
      </c>
      <c r="T1324" s="73" t="s">
        <v>75</v>
      </c>
      <c r="U1324" s="73" t="s">
        <v>75</v>
      </c>
      <c r="V1324" s="62">
        <v>1</v>
      </c>
      <c r="W1324" s="19">
        <f t="shared" si="336"/>
        <v>0</v>
      </c>
      <c r="X1324" s="19">
        <f t="shared" si="337"/>
        <v>0</v>
      </c>
      <c r="Y1324" s="19">
        <f t="shared" si="338"/>
        <v>0</v>
      </c>
      <c r="Z1324" s="62">
        <v>-1</v>
      </c>
      <c r="AA1324" s="62">
        <v>-2</v>
      </c>
      <c r="AB1324" s="68"/>
      <c r="AC1324" s="68"/>
      <c r="AD1324" s="68"/>
      <c r="AE1324" s="68"/>
      <c r="AF1324" s="68"/>
      <c r="AG1324" s="62">
        <v>1</v>
      </c>
      <c r="AH1324" s="62">
        <v>1</v>
      </c>
      <c r="AI1324" s="62">
        <v>0</v>
      </c>
      <c r="AJ1324" s="61" t="s">
        <v>134</v>
      </c>
      <c r="AK1324" s="61" t="s">
        <v>77</v>
      </c>
      <c r="AL1324" s="69" t="s">
        <v>1385</v>
      </c>
      <c r="AM1324" s="62">
        <v>4</v>
      </c>
      <c r="AN1324" s="62">
        <v>-1</v>
      </c>
      <c r="AO1324" s="62">
        <v>-2</v>
      </c>
      <c r="AP1324" s="62">
        <v>-2</v>
      </c>
      <c r="AQ1324" s="62">
        <v>1</v>
      </c>
      <c r="AR1324" s="62">
        <v>-2</v>
      </c>
      <c r="AS1324" s="62">
        <v>-2</v>
      </c>
      <c r="AT1324" s="62">
        <v>0</v>
      </c>
      <c r="AU1324" s="78">
        <v>0</v>
      </c>
      <c r="AV1324" s="62">
        <v>0</v>
      </c>
      <c r="AW1324" s="62">
        <v>0</v>
      </c>
      <c r="AX1324" s="62">
        <v>0</v>
      </c>
      <c r="AY1324" s="62">
        <v>0</v>
      </c>
      <c r="AZ1324" s="62">
        <v>1</v>
      </c>
      <c r="BA1324" s="62">
        <v>-1</v>
      </c>
      <c r="BB1324" s="62">
        <v>-1</v>
      </c>
      <c r="BC1324" s="62">
        <v>-1</v>
      </c>
      <c r="BD1324" s="68"/>
      <c r="BE1324" s="68"/>
      <c r="BF1324" s="68"/>
      <c r="BG1324" s="68"/>
      <c r="BH1324" s="68"/>
      <c r="BI1324" s="68"/>
      <c r="BJ1324" s="68"/>
      <c r="BK1324" s="68"/>
      <c r="BL1324" s="68"/>
      <c r="BM1324" s="68"/>
      <c r="BN1324" s="68"/>
      <c r="BO1324" s="62">
        <v>1</v>
      </c>
    </row>
    <row r="1325" spans="1:67" ht="176" hidden="1" x14ac:dyDescent="0.2">
      <c r="A1325" s="74" t="s">
        <v>1381</v>
      </c>
      <c r="B1325" s="67"/>
      <c r="C1325" s="495" t="s">
        <v>1573</v>
      </c>
      <c r="D1325" s="66" t="s">
        <v>153</v>
      </c>
      <c r="E1325" s="61" t="s">
        <v>302</v>
      </c>
      <c r="F1325" s="62">
        <v>1</v>
      </c>
      <c r="G1325" s="62">
        <v>1</v>
      </c>
      <c r="H1325" s="62">
        <v>1</v>
      </c>
      <c r="I1325" s="68"/>
      <c r="J1325" s="69" t="s">
        <v>1383</v>
      </c>
      <c r="K1325" s="76"/>
      <c r="L1325" s="69" t="s">
        <v>1384</v>
      </c>
      <c r="M1325" s="72"/>
      <c r="N1325" s="57">
        <f t="shared" si="339"/>
        <v>2011</v>
      </c>
      <c r="O1325" s="72">
        <v>40787</v>
      </c>
      <c r="P1325" s="73" t="s">
        <v>75</v>
      </c>
      <c r="Q1325" s="73" t="s">
        <v>75</v>
      </c>
      <c r="R1325" s="73" t="s">
        <v>75</v>
      </c>
      <c r="S1325" s="73" t="s">
        <v>75</v>
      </c>
      <c r="T1325" s="73" t="s">
        <v>75</v>
      </c>
      <c r="U1325" s="73" t="s">
        <v>75</v>
      </c>
      <c r="V1325" s="62">
        <v>1</v>
      </c>
      <c r="W1325" s="19">
        <f t="shared" si="336"/>
        <v>0</v>
      </c>
      <c r="X1325" s="19">
        <f t="shared" si="337"/>
        <v>0</v>
      </c>
      <c r="Y1325" s="19">
        <f t="shared" si="338"/>
        <v>0</v>
      </c>
      <c r="Z1325" s="62">
        <v>-1</v>
      </c>
      <c r="AA1325" s="62">
        <v>-2</v>
      </c>
      <c r="AB1325" s="68"/>
      <c r="AC1325" s="68"/>
      <c r="AD1325" s="68"/>
      <c r="AE1325" s="68"/>
      <c r="AF1325" s="68"/>
      <c r="AG1325" s="62">
        <v>1</v>
      </c>
      <c r="AH1325" s="62">
        <v>1</v>
      </c>
      <c r="AI1325" s="62">
        <v>0</v>
      </c>
      <c r="AJ1325" s="61" t="s">
        <v>134</v>
      </c>
      <c r="AK1325" s="61" t="s">
        <v>77</v>
      </c>
      <c r="AL1325" s="69" t="s">
        <v>1385</v>
      </c>
      <c r="AM1325" s="62">
        <v>4</v>
      </c>
      <c r="AN1325" s="62">
        <v>-1</v>
      </c>
      <c r="AO1325" s="62">
        <v>-2</v>
      </c>
      <c r="AP1325" s="62">
        <v>-2</v>
      </c>
      <c r="AQ1325" s="62">
        <v>1</v>
      </c>
      <c r="AR1325" s="62">
        <v>-2</v>
      </c>
      <c r="AS1325" s="62">
        <v>-2</v>
      </c>
      <c r="AT1325" s="62">
        <v>0</v>
      </c>
      <c r="AU1325" s="78">
        <v>0</v>
      </c>
      <c r="AV1325" s="62">
        <v>0</v>
      </c>
      <c r="AW1325" s="62">
        <v>0</v>
      </c>
      <c r="AX1325" s="62">
        <v>0</v>
      </c>
      <c r="AY1325" s="62">
        <v>0</v>
      </c>
      <c r="AZ1325" s="62">
        <v>1</v>
      </c>
      <c r="BA1325" s="62">
        <v>-1</v>
      </c>
      <c r="BB1325" s="62">
        <v>-1</v>
      </c>
      <c r="BC1325" s="62">
        <v>-1</v>
      </c>
      <c r="BD1325" s="68"/>
      <c r="BE1325" s="68"/>
      <c r="BF1325" s="68"/>
      <c r="BG1325" s="68"/>
      <c r="BH1325" s="68"/>
      <c r="BI1325" s="68"/>
      <c r="BJ1325" s="68"/>
      <c r="BK1325" s="68"/>
      <c r="BL1325" s="68"/>
      <c r="BM1325" s="68"/>
      <c r="BN1325" s="68"/>
      <c r="BO1325" s="62">
        <v>1</v>
      </c>
    </row>
    <row r="1326" spans="1:67" ht="176" hidden="1" x14ac:dyDescent="0.2">
      <c r="A1326" s="74" t="s">
        <v>1381</v>
      </c>
      <c r="B1326" s="67"/>
      <c r="C1326" s="495" t="s">
        <v>1403</v>
      </c>
      <c r="D1326" s="66" t="s">
        <v>153</v>
      </c>
      <c r="E1326" s="61" t="s">
        <v>302</v>
      </c>
      <c r="F1326" s="62">
        <v>1</v>
      </c>
      <c r="G1326" s="62">
        <v>1</v>
      </c>
      <c r="H1326" s="62">
        <v>1</v>
      </c>
      <c r="I1326" s="68"/>
      <c r="J1326" s="69" t="s">
        <v>1383</v>
      </c>
      <c r="K1326" s="76"/>
      <c r="L1326" s="69" t="s">
        <v>1384</v>
      </c>
      <c r="M1326" s="72"/>
      <c r="N1326" s="57">
        <f t="shared" si="339"/>
        <v>2011</v>
      </c>
      <c r="O1326" s="72">
        <v>40787</v>
      </c>
      <c r="P1326" s="73" t="s">
        <v>75</v>
      </c>
      <c r="Q1326" s="73" t="s">
        <v>75</v>
      </c>
      <c r="R1326" s="73" t="s">
        <v>75</v>
      </c>
      <c r="S1326" s="73" t="s">
        <v>75</v>
      </c>
      <c r="T1326" s="73" t="s">
        <v>75</v>
      </c>
      <c r="U1326" s="73" t="s">
        <v>75</v>
      </c>
      <c r="V1326" s="62">
        <v>1</v>
      </c>
      <c r="W1326" s="19">
        <f t="shared" si="336"/>
        <v>0</v>
      </c>
      <c r="X1326" s="19">
        <f t="shared" si="337"/>
        <v>0</v>
      </c>
      <c r="Y1326" s="19">
        <f t="shared" si="338"/>
        <v>0</v>
      </c>
      <c r="Z1326" s="62">
        <v>-1</v>
      </c>
      <c r="AA1326" s="62">
        <v>-2</v>
      </c>
      <c r="AB1326" s="68"/>
      <c r="AC1326" s="68"/>
      <c r="AD1326" s="68"/>
      <c r="AE1326" s="68"/>
      <c r="AF1326" s="68"/>
      <c r="AG1326" s="62">
        <v>1</v>
      </c>
      <c r="AH1326" s="62">
        <v>1</v>
      </c>
      <c r="AI1326" s="62">
        <v>0</v>
      </c>
      <c r="AJ1326" s="61" t="s">
        <v>134</v>
      </c>
      <c r="AK1326" s="61" t="s">
        <v>77</v>
      </c>
      <c r="AL1326" s="69" t="s">
        <v>1385</v>
      </c>
      <c r="AM1326" s="62">
        <v>4</v>
      </c>
      <c r="AN1326" s="62">
        <v>-1</v>
      </c>
      <c r="AO1326" s="62">
        <v>-2</v>
      </c>
      <c r="AP1326" s="62">
        <v>-2</v>
      </c>
      <c r="AQ1326" s="62">
        <v>1</v>
      </c>
      <c r="AR1326" s="62">
        <v>-2</v>
      </c>
      <c r="AS1326" s="62">
        <v>-2</v>
      </c>
      <c r="AT1326" s="62">
        <v>0</v>
      </c>
      <c r="AU1326" s="78">
        <v>0</v>
      </c>
      <c r="AV1326" s="62">
        <v>0</v>
      </c>
      <c r="AW1326" s="62">
        <v>0</v>
      </c>
      <c r="AX1326" s="62">
        <v>0</v>
      </c>
      <c r="AY1326" s="62">
        <v>0</v>
      </c>
      <c r="AZ1326" s="62">
        <v>1</v>
      </c>
      <c r="BA1326" s="62">
        <v>-1</v>
      </c>
      <c r="BB1326" s="62">
        <v>-1</v>
      </c>
      <c r="BC1326" s="62">
        <v>-1</v>
      </c>
      <c r="BD1326" s="68"/>
      <c r="BE1326" s="68"/>
      <c r="BF1326" s="68"/>
      <c r="BG1326" s="68"/>
      <c r="BH1326" s="68"/>
      <c r="BI1326" s="68"/>
      <c r="BJ1326" s="68"/>
      <c r="BK1326" s="68"/>
      <c r="BL1326" s="68"/>
      <c r="BM1326" s="68"/>
      <c r="BN1326" s="68"/>
      <c r="BO1326" s="62">
        <v>1</v>
      </c>
    </row>
    <row r="1327" spans="1:67" ht="176" hidden="1" x14ac:dyDescent="0.2">
      <c r="A1327" s="74" t="s">
        <v>1381</v>
      </c>
      <c r="B1327" s="67"/>
      <c r="C1327" s="495" t="s">
        <v>1574</v>
      </c>
      <c r="D1327" s="66" t="s">
        <v>153</v>
      </c>
      <c r="E1327" s="61" t="s">
        <v>302</v>
      </c>
      <c r="F1327" s="62">
        <v>1</v>
      </c>
      <c r="G1327" s="62">
        <v>1</v>
      </c>
      <c r="H1327" s="62">
        <v>1</v>
      </c>
      <c r="I1327" s="68"/>
      <c r="J1327" s="69" t="s">
        <v>1383</v>
      </c>
      <c r="K1327" s="76"/>
      <c r="L1327" s="69" t="s">
        <v>1384</v>
      </c>
      <c r="M1327" s="72"/>
      <c r="N1327" s="57">
        <f t="shared" si="339"/>
        <v>2011</v>
      </c>
      <c r="O1327" s="72">
        <v>40787</v>
      </c>
      <c r="P1327" s="73" t="s">
        <v>75</v>
      </c>
      <c r="Q1327" s="73" t="s">
        <v>75</v>
      </c>
      <c r="R1327" s="73" t="s">
        <v>75</v>
      </c>
      <c r="S1327" s="73" t="s">
        <v>75</v>
      </c>
      <c r="T1327" s="73" t="s">
        <v>75</v>
      </c>
      <c r="U1327" s="73" t="s">
        <v>75</v>
      </c>
      <c r="V1327" s="62">
        <v>1</v>
      </c>
      <c r="W1327" s="19">
        <f t="shared" si="336"/>
        <v>0</v>
      </c>
      <c r="X1327" s="19">
        <f t="shared" si="337"/>
        <v>0</v>
      </c>
      <c r="Y1327" s="19">
        <f t="shared" si="338"/>
        <v>0</v>
      </c>
      <c r="Z1327" s="62">
        <v>-1</v>
      </c>
      <c r="AA1327" s="62">
        <v>-2</v>
      </c>
      <c r="AB1327" s="68"/>
      <c r="AC1327" s="68"/>
      <c r="AD1327" s="68"/>
      <c r="AE1327" s="68"/>
      <c r="AF1327" s="68"/>
      <c r="AG1327" s="62">
        <v>1</v>
      </c>
      <c r="AH1327" s="62">
        <v>1</v>
      </c>
      <c r="AI1327" s="62">
        <v>0</v>
      </c>
      <c r="AJ1327" s="61" t="s">
        <v>134</v>
      </c>
      <c r="AK1327" s="61" t="s">
        <v>77</v>
      </c>
      <c r="AL1327" s="69" t="s">
        <v>1385</v>
      </c>
      <c r="AM1327" s="62">
        <v>4</v>
      </c>
      <c r="AN1327" s="62">
        <v>-1</v>
      </c>
      <c r="AO1327" s="62">
        <v>-2</v>
      </c>
      <c r="AP1327" s="62">
        <v>-2</v>
      </c>
      <c r="AQ1327" s="62">
        <v>1</v>
      </c>
      <c r="AR1327" s="62">
        <v>-2</v>
      </c>
      <c r="AS1327" s="62">
        <v>-2</v>
      </c>
      <c r="AT1327" s="62">
        <v>0</v>
      </c>
      <c r="AU1327" s="78">
        <v>0</v>
      </c>
      <c r="AV1327" s="62">
        <v>0</v>
      </c>
      <c r="AW1327" s="62">
        <v>0</v>
      </c>
      <c r="AX1327" s="62">
        <v>0</v>
      </c>
      <c r="AY1327" s="62">
        <v>0</v>
      </c>
      <c r="AZ1327" s="62">
        <v>1</v>
      </c>
      <c r="BA1327" s="62">
        <v>-1</v>
      </c>
      <c r="BB1327" s="62">
        <v>-1</v>
      </c>
      <c r="BC1327" s="62">
        <v>-1</v>
      </c>
      <c r="BD1327" s="68"/>
      <c r="BE1327" s="68"/>
      <c r="BF1327" s="68"/>
      <c r="BG1327" s="68"/>
      <c r="BH1327" s="68"/>
      <c r="BI1327" s="68"/>
      <c r="BJ1327" s="68"/>
      <c r="BK1327" s="68"/>
      <c r="BL1327" s="68"/>
      <c r="BM1327" s="68"/>
      <c r="BN1327" s="68"/>
      <c r="BO1327" s="62">
        <v>1</v>
      </c>
    </row>
    <row r="1328" spans="1:67" ht="176" hidden="1" x14ac:dyDescent="0.2">
      <c r="A1328" s="74" t="s">
        <v>1381</v>
      </c>
      <c r="B1328" s="67"/>
      <c r="C1328" s="495" t="s">
        <v>1575</v>
      </c>
      <c r="D1328" s="66" t="s">
        <v>153</v>
      </c>
      <c r="E1328" s="61" t="s">
        <v>302</v>
      </c>
      <c r="F1328" s="62">
        <v>1</v>
      </c>
      <c r="G1328" s="62">
        <v>1</v>
      </c>
      <c r="H1328" s="62">
        <v>1</v>
      </c>
      <c r="I1328" s="68"/>
      <c r="J1328" s="69" t="s">
        <v>1383</v>
      </c>
      <c r="K1328" s="76"/>
      <c r="L1328" s="69" t="s">
        <v>1384</v>
      </c>
      <c r="M1328" s="72"/>
      <c r="N1328" s="57">
        <f t="shared" si="339"/>
        <v>2011</v>
      </c>
      <c r="O1328" s="72">
        <v>40787</v>
      </c>
      <c r="P1328" s="73" t="s">
        <v>75</v>
      </c>
      <c r="Q1328" s="73" t="s">
        <v>75</v>
      </c>
      <c r="R1328" s="73" t="s">
        <v>75</v>
      </c>
      <c r="S1328" s="73" t="s">
        <v>75</v>
      </c>
      <c r="T1328" s="73" t="s">
        <v>75</v>
      </c>
      <c r="U1328" s="73" t="s">
        <v>75</v>
      </c>
      <c r="V1328" s="62">
        <v>1</v>
      </c>
      <c r="W1328" s="19">
        <f t="shared" si="336"/>
        <v>0</v>
      </c>
      <c r="X1328" s="19">
        <f t="shared" si="337"/>
        <v>0</v>
      </c>
      <c r="Y1328" s="19">
        <f t="shared" si="338"/>
        <v>0</v>
      </c>
      <c r="Z1328" s="62">
        <v>-1</v>
      </c>
      <c r="AA1328" s="62">
        <v>-2</v>
      </c>
      <c r="AB1328" s="68"/>
      <c r="AC1328" s="68"/>
      <c r="AD1328" s="68"/>
      <c r="AE1328" s="68"/>
      <c r="AF1328" s="68"/>
      <c r="AG1328" s="62">
        <v>1</v>
      </c>
      <c r="AH1328" s="62">
        <v>1</v>
      </c>
      <c r="AI1328" s="62">
        <v>0</v>
      </c>
      <c r="AJ1328" s="61" t="s">
        <v>134</v>
      </c>
      <c r="AK1328" s="61" t="s">
        <v>77</v>
      </c>
      <c r="AL1328" s="69" t="s">
        <v>1385</v>
      </c>
      <c r="AM1328" s="62">
        <v>4</v>
      </c>
      <c r="AN1328" s="62">
        <v>-1</v>
      </c>
      <c r="AO1328" s="62">
        <v>-2</v>
      </c>
      <c r="AP1328" s="62">
        <v>-2</v>
      </c>
      <c r="AQ1328" s="62">
        <v>1</v>
      </c>
      <c r="AR1328" s="62">
        <v>-2</v>
      </c>
      <c r="AS1328" s="62">
        <v>-2</v>
      </c>
      <c r="AT1328" s="62">
        <v>0</v>
      </c>
      <c r="AU1328" s="78">
        <v>0</v>
      </c>
      <c r="AV1328" s="62">
        <v>0</v>
      </c>
      <c r="AW1328" s="62">
        <v>0</v>
      </c>
      <c r="AX1328" s="62">
        <v>0</v>
      </c>
      <c r="AY1328" s="62">
        <v>0</v>
      </c>
      <c r="AZ1328" s="62">
        <v>1</v>
      </c>
      <c r="BA1328" s="62">
        <v>-1</v>
      </c>
      <c r="BB1328" s="62">
        <v>-1</v>
      </c>
      <c r="BC1328" s="62">
        <v>-1</v>
      </c>
      <c r="BD1328" s="68"/>
      <c r="BE1328" s="68"/>
      <c r="BF1328" s="68"/>
      <c r="BG1328" s="68"/>
      <c r="BH1328" s="68"/>
      <c r="BI1328" s="68"/>
      <c r="BJ1328" s="68"/>
      <c r="BK1328" s="68"/>
      <c r="BL1328" s="68"/>
      <c r="BM1328" s="68"/>
      <c r="BN1328" s="68"/>
      <c r="BO1328" s="62">
        <v>1</v>
      </c>
    </row>
    <row r="1329" spans="1:67" ht="176" hidden="1" x14ac:dyDescent="0.2">
      <c r="A1329" s="74" t="s">
        <v>1381</v>
      </c>
      <c r="B1329" s="67"/>
      <c r="C1329" s="495" t="s">
        <v>1576</v>
      </c>
      <c r="D1329" s="66" t="s">
        <v>153</v>
      </c>
      <c r="E1329" s="61" t="s">
        <v>302</v>
      </c>
      <c r="F1329" s="62">
        <v>1</v>
      </c>
      <c r="G1329" s="62">
        <v>1</v>
      </c>
      <c r="H1329" s="62">
        <v>1</v>
      </c>
      <c r="I1329" s="68"/>
      <c r="J1329" s="69" t="s">
        <v>1383</v>
      </c>
      <c r="K1329" s="76"/>
      <c r="L1329" s="69" t="s">
        <v>1384</v>
      </c>
      <c r="M1329" s="72"/>
      <c r="N1329" s="57">
        <f t="shared" si="339"/>
        <v>2011</v>
      </c>
      <c r="O1329" s="72">
        <v>40787</v>
      </c>
      <c r="P1329" s="73" t="s">
        <v>75</v>
      </c>
      <c r="Q1329" s="73" t="s">
        <v>75</v>
      </c>
      <c r="R1329" s="73" t="s">
        <v>75</v>
      </c>
      <c r="S1329" s="73" t="s">
        <v>75</v>
      </c>
      <c r="T1329" s="73" t="s">
        <v>75</v>
      </c>
      <c r="U1329" s="73" t="s">
        <v>75</v>
      </c>
      <c r="V1329" s="62">
        <v>1</v>
      </c>
      <c r="W1329" s="19">
        <f t="shared" si="336"/>
        <v>0</v>
      </c>
      <c r="X1329" s="19">
        <f t="shared" si="337"/>
        <v>0</v>
      </c>
      <c r="Y1329" s="19">
        <f t="shared" si="338"/>
        <v>0</v>
      </c>
      <c r="Z1329" s="62">
        <v>-1</v>
      </c>
      <c r="AA1329" s="62">
        <v>-2</v>
      </c>
      <c r="AB1329" s="68"/>
      <c r="AC1329" s="68"/>
      <c r="AD1329" s="68"/>
      <c r="AE1329" s="68"/>
      <c r="AF1329" s="68"/>
      <c r="AG1329" s="62">
        <v>1</v>
      </c>
      <c r="AH1329" s="62">
        <v>1</v>
      </c>
      <c r="AI1329" s="62">
        <v>0</v>
      </c>
      <c r="AJ1329" s="61" t="s">
        <v>134</v>
      </c>
      <c r="AK1329" s="61" t="s">
        <v>77</v>
      </c>
      <c r="AL1329" s="69" t="s">
        <v>1385</v>
      </c>
      <c r="AM1329" s="62">
        <v>4</v>
      </c>
      <c r="AN1329" s="62">
        <v>-1</v>
      </c>
      <c r="AO1329" s="62">
        <v>-2</v>
      </c>
      <c r="AP1329" s="62">
        <v>-2</v>
      </c>
      <c r="AQ1329" s="62">
        <v>1</v>
      </c>
      <c r="AR1329" s="62">
        <v>-2</v>
      </c>
      <c r="AS1329" s="62">
        <v>-2</v>
      </c>
      <c r="AT1329" s="62">
        <v>0</v>
      </c>
      <c r="AU1329" s="78">
        <v>0</v>
      </c>
      <c r="AV1329" s="62">
        <v>0</v>
      </c>
      <c r="AW1329" s="62">
        <v>0</v>
      </c>
      <c r="AX1329" s="62">
        <v>0</v>
      </c>
      <c r="AY1329" s="62">
        <v>0</v>
      </c>
      <c r="AZ1329" s="62">
        <v>1</v>
      </c>
      <c r="BA1329" s="62">
        <v>-1</v>
      </c>
      <c r="BB1329" s="62">
        <v>-1</v>
      </c>
      <c r="BC1329" s="62">
        <v>-1</v>
      </c>
      <c r="BD1329" s="68"/>
      <c r="BE1329" s="68"/>
      <c r="BF1329" s="68"/>
      <c r="BG1329" s="68"/>
      <c r="BH1329" s="68"/>
      <c r="BI1329" s="68"/>
      <c r="BJ1329" s="68"/>
      <c r="BK1329" s="68"/>
      <c r="BL1329" s="68"/>
      <c r="BM1329" s="68"/>
      <c r="BN1329" s="68"/>
      <c r="BO1329" s="62">
        <v>1</v>
      </c>
    </row>
    <row r="1330" spans="1:67" ht="176" hidden="1" x14ac:dyDescent="0.2">
      <c r="A1330" s="74" t="s">
        <v>1381</v>
      </c>
      <c r="B1330" s="67"/>
      <c r="C1330" s="495" t="s">
        <v>1577</v>
      </c>
      <c r="D1330" s="66" t="s">
        <v>153</v>
      </c>
      <c r="E1330" s="61" t="s">
        <v>302</v>
      </c>
      <c r="F1330" s="62">
        <v>1</v>
      </c>
      <c r="G1330" s="62">
        <v>1</v>
      </c>
      <c r="H1330" s="62">
        <v>1</v>
      </c>
      <c r="I1330" s="68"/>
      <c r="J1330" s="69" t="s">
        <v>1383</v>
      </c>
      <c r="K1330" s="76"/>
      <c r="L1330" s="69" t="s">
        <v>1384</v>
      </c>
      <c r="M1330" s="72"/>
      <c r="N1330" s="57">
        <f t="shared" si="339"/>
        <v>2011</v>
      </c>
      <c r="O1330" s="72">
        <v>40787</v>
      </c>
      <c r="P1330" s="73" t="s">
        <v>75</v>
      </c>
      <c r="Q1330" s="73" t="s">
        <v>75</v>
      </c>
      <c r="R1330" s="73" t="s">
        <v>75</v>
      </c>
      <c r="S1330" s="73" t="s">
        <v>75</v>
      </c>
      <c r="T1330" s="73" t="s">
        <v>75</v>
      </c>
      <c r="U1330" s="73" t="s">
        <v>75</v>
      </c>
      <c r="V1330" s="62">
        <v>1</v>
      </c>
      <c r="W1330" s="19">
        <f t="shared" si="336"/>
        <v>0</v>
      </c>
      <c r="X1330" s="19">
        <f t="shared" si="337"/>
        <v>0</v>
      </c>
      <c r="Y1330" s="19">
        <f t="shared" si="338"/>
        <v>0</v>
      </c>
      <c r="Z1330" s="62">
        <v>-1</v>
      </c>
      <c r="AA1330" s="62">
        <v>-2</v>
      </c>
      <c r="AB1330" s="68"/>
      <c r="AC1330" s="68"/>
      <c r="AD1330" s="68"/>
      <c r="AE1330" s="68"/>
      <c r="AF1330" s="68"/>
      <c r="AG1330" s="62">
        <v>1</v>
      </c>
      <c r="AH1330" s="62">
        <v>1</v>
      </c>
      <c r="AI1330" s="62">
        <v>0</v>
      </c>
      <c r="AJ1330" s="61" t="s">
        <v>134</v>
      </c>
      <c r="AK1330" s="61" t="s">
        <v>77</v>
      </c>
      <c r="AL1330" s="69" t="s">
        <v>1385</v>
      </c>
      <c r="AM1330" s="62">
        <v>4</v>
      </c>
      <c r="AN1330" s="62">
        <v>-1</v>
      </c>
      <c r="AO1330" s="62">
        <v>-2</v>
      </c>
      <c r="AP1330" s="62">
        <v>-2</v>
      </c>
      <c r="AQ1330" s="62">
        <v>1</v>
      </c>
      <c r="AR1330" s="62">
        <v>-2</v>
      </c>
      <c r="AS1330" s="62">
        <v>-2</v>
      </c>
      <c r="AT1330" s="62">
        <v>0</v>
      </c>
      <c r="AU1330" s="78">
        <v>0</v>
      </c>
      <c r="AV1330" s="62">
        <v>0</v>
      </c>
      <c r="AW1330" s="62">
        <v>0</v>
      </c>
      <c r="AX1330" s="62">
        <v>0</v>
      </c>
      <c r="AY1330" s="62">
        <v>0</v>
      </c>
      <c r="AZ1330" s="62">
        <v>1</v>
      </c>
      <c r="BA1330" s="62">
        <v>-1</v>
      </c>
      <c r="BB1330" s="62">
        <v>-1</v>
      </c>
      <c r="BC1330" s="62">
        <v>-1</v>
      </c>
      <c r="BD1330" s="68"/>
      <c r="BE1330" s="68"/>
      <c r="BF1330" s="68"/>
      <c r="BG1330" s="68"/>
      <c r="BH1330" s="68"/>
      <c r="BI1330" s="68"/>
      <c r="BJ1330" s="68"/>
      <c r="BK1330" s="68"/>
      <c r="BL1330" s="68"/>
      <c r="BM1330" s="68"/>
      <c r="BN1330" s="68"/>
      <c r="BO1330" s="62">
        <v>1</v>
      </c>
    </row>
    <row r="1331" spans="1:67" ht="176" hidden="1" x14ac:dyDescent="0.2">
      <c r="A1331" s="74" t="s">
        <v>1381</v>
      </c>
      <c r="B1331" s="67"/>
      <c r="C1331" s="495" t="s">
        <v>1578</v>
      </c>
      <c r="D1331" s="66" t="s">
        <v>153</v>
      </c>
      <c r="E1331" s="61" t="s">
        <v>302</v>
      </c>
      <c r="F1331" s="62">
        <v>1</v>
      </c>
      <c r="G1331" s="62">
        <v>1</v>
      </c>
      <c r="H1331" s="62">
        <v>1</v>
      </c>
      <c r="I1331" s="68"/>
      <c r="J1331" s="69" t="s">
        <v>1383</v>
      </c>
      <c r="K1331" s="76"/>
      <c r="L1331" s="69" t="s">
        <v>1384</v>
      </c>
      <c r="M1331" s="72"/>
      <c r="N1331" s="57">
        <f t="shared" si="339"/>
        <v>2011</v>
      </c>
      <c r="O1331" s="72">
        <v>40787</v>
      </c>
      <c r="P1331" s="73" t="s">
        <v>75</v>
      </c>
      <c r="Q1331" s="73" t="s">
        <v>75</v>
      </c>
      <c r="R1331" s="73" t="s">
        <v>75</v>
      </c>
      <c r="S1331" s="73" t="s">
        <v>75</v>
      </c>
      <c r="T1331" s="73" t="s">
        <v>75</v>
      </c>
      <c r="U1331" s="73" t="s">
        <v>75</v>
      </c>
      <c r="V1331" s="62">
        <v>1</v>
      </c>
      <c r="W1331" s="19">
        <f t="shared" si="336"/>
        <v>0</v>
      </c>
      <c r="X1331" s="19">
        <f t="shared" si="337"/>
        <v>0</v>
      </c>
      <c r="Y1331" s="19">
        <f t="shared" si="338"/>
        <v>0</v>
      </c>
      <c r="Z1331" s="62">
        <v>-1</v>
      </c>
      <c r="AA1331" s="62">
        <v>-2</v>
      </c>
      <c r="AB1331" s="68"/>
      <c r="AC1331" s="68"/>
      <c r="AD1331" s="68"/>
      <c r="AE1331" s="68"/>
      <c r="AF1331" s="68"/>
      <c r="AG1331" s="62">
        <v>1</v>
      </c>
      <c r="AH1331" s="62">
        <v>1</v>
      </c>
      <c r="AI1331" s="62">
        <v>0</v>
      </c>
      <c r="AJ1331" s="61" t="s">
        <v>134</v>
      </c>
      <c r="AK1331" s="61" t="s">
        <v>77</v>
      </c>
      <c r="AL1331" s="69" t="s">
        <v>1385</v>
      </c>
      <c r="AM1331" s="62">
        <v>4</v>
      </c>
      <c r="AN1331" s="62">
        <v>-1</v>
      </c>
      <c r="AO1331" s="62">
        <v>-2</v>
      </c>
      <c r="AP1331" s="62">
        <v>-2</v>
      </c>
      <c r="AQ1331" s="62">
        <v>1</v>
      </c>
      <c r="AR1331" s="62">
        <v>-2</v>
      </c>
      <c r="AS1331" s="62">
        <v>-2</v>
      </c>
      <c r="AT1331" s="62">
        <v>0</v>
      </c>
      <c r="AU1331" s="78">
        <v>0</v>
      </c>
      <c r="AV1331" s="62">
        <v>0</v>
      </c>
      <c r="AW1331" s="62">
        <v>0</v>
      </c>
      <c r="AX1331" s="62">
        <v>0</v>
      </c>
      <c r="AY1331" s="62">
        <v>0</v>
      </c>
      <c r="AZ1331" s="62">
        <v>1</v>
      </c>
      <c r="BA1331" s="62">
        <v>-1</v>
      </c>
      <c r="BB1331" s="62">
        <v>-1</v>
      </c>
      <c r="BC1331" s="62">
        <v>-1</v>
      </c>
      <c r="BD1331" s="68"/>
      <c r="BE1331" s="68"/>
      <c r="BF1331" s="68"/>
      <c r="BG1331" s="68"/>
      <c r="BH1331" s="68"/>
      <c r="BI1331" s="68"/>
      <c r="BJ1331" s="68"/>
      <c r="BK1331" s="68"/>
      <c r="BL1331" s="68"/>
      <c r="BM1331" s="68"/>
      <c r="BN1331" s="68"/>
      <c r="BO1331" s="62">
        <v>1</v>
      </c>
    </row>
    <row r="1332" spans="1:67" ht="176" hidden="1" x14ac:dyDescent="0.2">
      <c r="A1332" s="74" t="s">
        <v>1381</v>
      </c>
      <c r="B1332" s="67"/>
      <c r="C1332" s="495" t="s">
        <v>1579</v>
      </c>
      <c r="D1332" s="66" t="s">
        <v>153</v>
      </c>
      <c r="E1332" s="61" t="s">
        <v>302</v>
      </c>
      <c r="F1332" s="62">
        <v>1</v>
      </c>
      <c r="G1332" s="62">
        <v>1</v>
      </c>
      <c r="H1332" s="62">
        <v>1</v>
      </c>
      <c r="I1332" s="68"/>
      <c r="J1332" s="69" t="s">
        <v>1383</v>
      </c>
      <c r="K1332" s="76"/>
      <c r="L1332" s="69" t="s">
        <v>1384</v>
      </c>
      <c r="M1332" s="72"/>
      <c r="N1332" s="57">
        <f t="shared" si="339"/>
        <v>2011</v>
      </c>
      <c r="O1332" s="72">
        <v>40787</v>
      </c>
      <c r="P1332" s="73" t="s">
        <v>75</v>
      </c>
      <c r="Q1332" s="73" t="s">
        <v>75</v>
      </c>
      <c r="R1332" s="73" t="s">
        <v>75</v>
      </c>
      <c r="S1332" s="73" t="s">
        <v>75</v>
      </c>
      <c r="T1332" s="73" t="s">
        <v>75</v>
      </c>
      <c r="U1332" s="73" t="s">
        <v>75</v>
      </c>
      <c r="V1332" s="62">
        <v>1</v>
      </c>
      <c r="W1332" s="19">
        <f t="shared" si="336"/>
        <v>0</v>
      </c>
      <c r="X1332" s="19">
        <f t="shared" si="337"/>
        <v>0</v>
      </c>
      <c r="Y1332" s="19">
        <f t="shared" si="338"/>
        <v>0</v>
      </c>
      <c r="Z1332" s="62">
        <v>-1</v>
      </c>
      <c r="AA1332" s="62">
        <v>-2</v>
      </c>
      <c r="AB1332" s="68"/>
      <c r="AC1332" s="68"/>
      <c r="AD1332" s="68"/>
      <c r="AE1332" s="68"/>
      <c r="AF1332" s="68"/>
      <c r="AG1332" s="62">
        <v>1</v>
      </c>
      <c r="AH1332" s="62">
        <v>1</v>
      </c>
      <c r="AI1332" s="62">
        <v>0</v>
      </c>
      <c r="AJ1332" s="61" t="s">
        <v>134</v>
      </c>
      <c r="AK1332" s="61" t="s">
        <v>77</v>
      </c>
      <c r="AL1332" s="69" t="s">
        <v>1385</v>
      </c>
      <c r="AM1332" s="62">
        <v>4</v>
      </c>
      <c r="AN1332" s="62">
        <v>-1</v>
      </c>
      <c r="AO1332" s="62">
        <v>-2</v>
      </c>
      <c r="AP1332" s="62">
        <v>-2</v>
      </c>
      <c r="AQ1332" s="62">
        <v>1</v>
      </c>
      <c r="AR1332" s="62">
        <v>-2</v>
      </c>
      <c r="AS1332" s="62">
        <v>-2</v>
      </c>
      <c r="AT1332" s="62">
        <v>0</v>
      </c>
      <c r="AU1332" s="78">
        <v>0</v>
      </c>
      <c r="AV1332" s="62">
        <v>0</v>
      </c>
      <c r="AW1332" s="62">
        <v>0</v>
      </c>
      <c r="AX1332" s="62">
        <v>0</v>
      </c>
      <c r="AY1332" s="62">
        <v>0</v>
      </c>
      <c r="AZ1332" s="62">
        <v>1</v>
      </c>
      <c r="BA1332" s="62">
        <v>-1</v>
      </c>
      <c r="BB1332" s="62">
        <v>-1</v>
      </c>
      <c r="BC1332" s="62">
        <v>-1</v>
      </c>
      <c r="BD1332" s="68"/>
      <c r="BE1332" s="68"/>
      <c r="BF1332" s="68"/>
      <c r="BG1332" s="68"/>
      <c r="BH1332" s="68"/>
      <c r="BI1332" s="68"/>
      <c r="BJ1332" s="68"/>
      <c r="BK1332" s="68"/>
      <c r="BL1332" s="68"/>
      <c r="BM1332" s="68"/>
      <c r="BN1332" s="68"/>
      <c r="BO1332" s="62">
        <v>1</v>
      </c>
    </row>
    <row r="1333" spans="1:67" ht="176" hidden="1" x14ac:dyDescent="0.2">
      <c r="A1333" s="74" t="s">
        <v>1381</v>
      </c>
      <c r="B1333" s="67"/>
      <c r="C1333" s="495" t="s">
        <v>1580</v>
      </c>
      <c r="D1333" s="66" t="s">
        <v>153</v>
      </c>
      <c r="E1333" s="61" t="s">
        <v>302</v>
      </c>
      <c r="F1333" s="62">
        <v>1</v>
      </c>
      <c r="G1333" s="62">
        <v>1</v>
      </c>
      <c r="H1333" s="62">
        <v>1</v>
      </c>
      <c r="I1333" s="68"/>
      <c r="J1333" s="69" t="s">
        <v>1383</v>
      </c>
      <c r="K1333" s="76"/>
      <c r="L1333" s="69" t="s">
        <v>1384</v>
      </c>
      <c r="M1333" s="72"/>
      <c r="N1333" s="57">
        <f t="shared" si="339"/>
        <v>2011</v>
      </c>
      <c r="O1333" s="72">
        <v>40787</v>
      </c>
      <c r="P1333" s="73" t="s">
        <v>75</v>
      </c>
      <c r="Q1333" s="73" t="s">
        <v>75</v>
      </c>
      <c r="R1333" s="73" t="s">
        <v>75</v>
      </c>
      <c r="S1333" s="73" t="s">
        <v>75</v>
      </c>
      <c r="T1333" s="73" t="s">
        <v>75</v>
      </c>
      <c r="U1333" s="73" t="s">
        <v>75</v>
      </c>
      <c r="V1333" s="62">
        <v>1</v>
      </c>
      <c r="W1333" s="19">
        <f t="shared" si="336"/>
        <v>0</v>
      </c>
      <c r="X1333" s="19">
        <f t="shared" si="337"/>
        <v>0</v>
      </c>
      <c r="Y1333" s="19">
        <f t="shared" si="338"/>
        <v>0</v>
      </c>
      <c r="Z1333" s="62">
        <v>-1</v>
      </c>
      <c r="AA1333" s="62">
        <v>-2</v>
      </c>
      <c r="AB1333" s="68"/>
      <c r="AC1333" s="68"/>
      <c r="AD1333" s="68"/>
      <c r="AE1333" s="68"/>
      <c r="AF1333" s="68"/>
      <c r="AG1333" s="62">
        <v>1</v>
      </c>
      <c r="AH1333" s="62">
        <v>1</v>
      </c>
      <c r="AI1333" s="62">
        <v>0</v>
      </c>
      <c r="AJ1333" s="61" t="s">
        <v>134</v>
      </c>
      <c r="AK1333" s="61" t="s">
        <v>77</v>
      </c>
      <c r="AL1333" s="69" t="s">
        <v>1385</v>
      </c>
      <c r="AM1333" s="62">
        <v>4</v>
      </c>
      <c r="AN1333" s="62">
        <v>-1</v>
      </c>
      <c r="AO1333" s="62">
        <v>-2</v>
      </c>
      <c r="AP1333" s="62">
        <v>-2</v>
      </c>
      <c r="AQ1333" s="62">
        <v>1</v>
      </c>
      <c r="AR1333" s="62">
        <v>-2</v>
      </c>
      <c r="AS1333" s="62">
        <v>-2</v>
      </c>
      <c r="AT1333" s="62">
        <v>0</v>
      </c>
      <c r="AU1333" s="78">
        <v>0</v>
      </c>
      <c r="AV1333" s="62">
        <v>0</v>
      </c>
      <c r="AW1333" s="62">
        <v>0</v>
      </c>
      <c r="AX1333" s="62">
        <v>0</v>
      </c>
      <c r="AY1333" s="62">
        <v>0</v>
      </c>
      <c r="AZ1333" s="62">
        <v>1</v>
      </c>
      <c r="BA1333" s="62">
        <v>-1</v>
      </c>
      <c r="BB1333" s="62">
        <v>-1</v>
      </c>
      <c r="BC1333" s="62">
        <v>-1</v>
      </c>
      <c r="BD1333" s="68"/>
      <c r="BE1333" s="68"/>
      <c r="BF1333" s="68"/>
      <c r="BG1333" s="68"/>
      <c r="BH1333" s="68"/>
      <c r="BI1333" s="68"/>
      <c r="BJ1333" s="68"/>
      <c r="BK1333" s="68"/>
      <c r="BL1333" s="68"/>
      <c r="BM1333" s="68"/>
      <c r="BN1333" s="68"/>
      <c r="BO1333" s="62">
        <v>1</v>
      </c>
    </row>
    <row r="1334" spans="1:67" ht="176" hidden="1" x14ac:dyDescent="0.2">
      <c r="A1334" s="74" t="s">
        <v>1381</v>
      </c>
      <c r="B1334" s="67"/>
      <c r="C1334" s="495" t="s">
        <v>1581</v>
      </c>
      <c r="D1334" s="66" t="s">
        <v>153</v>
      </c>
      <c r="E1334" s="61" t="s">
        <v>302</v>
      </c>
      <c r="F1334" s="62">
        <v>1</v>
      </c>
      <c r="G1334" s="62">
        <v>1</v>
      </c>
      <c r="H1334" s="62">
        <v>1</v>
      </c>
      <c r="I1334" s="68"/>
      <c r="J1334" s="69" t="s">
        <v>1383</v>
      </c>
      <c r="K1334" s="76"/>
      <c r="L1334" s="69" t="s">
        <v>1384</v>
      </c>
      <c r="M1334" s="72"/>
      <c r="N1334" s="57">
        <f t="shared" si="339"/>
        <v>2011</v>
      </c>
      <c r="O1334" s="72">
        <v>40787</v>
      </c>
      <c r="P1334" s="73" t="s">
        <v>75</v>
      </c>
      <c r="Q1334" s="73" t="s">
        <v>75</v>
      </c>
      <c r="R1334" s="73" t="s">
        <v>75</v>
      </c>
      <c r="S1334" s="73" t="s">
        <v>75</v>
      </c>
      <c r="T1334" s="73" t="s">
        <v>75</v>
      </c>
      <c r="U1334" s="73" t="s">
        <v>75</v>
      </c>
      <c r="V1334" s="62">
        <v>1</v>
      </c>
      <c r="W1334" s="19">
        <f t="shared" si="336"/>
        <v>0</v>
      </c>
      <c r="X1334" s="19">
        <f t="shared" si="337"/>
        <v>0</v>
      </c>
      <c r="Y1334" s="19">
        <f t="shared" si="338"/>
        <v>0</v>
      </c>
      <c r="Z1334" s="62">
        <v>-1</v>
      </c>
      <c r="AA1334" s="62">
        <v>-2</v>
      </c>
      <c r="AB1334" s="68"/>
      <c r="AC1334" s="68"/>
      <c r="AD1334" s="68"/>
      <c r="AE1334" s="68"/>
      <c r="AF1334" s="68"/>
      <c r="AG1334" s="62">
        <v>1</v>
      </c>
      <c r="AH1334" s="62">
        <v>1</v>
      </c>
      <c r="AI1334" s="62">
        <v>0</v>
      </c>
      <c r="AJ1334" s="61" t="s">
        <v>134</v>
      </c>
      <c r="AK1334" s="61" t="s">
        <v>77</v>
      </c>
      <c r="AL1334" s="69" t="s">
        <v>1385</v>
      </c>
      <c r="AM1334" s="62">
        <v>4</v>
      </c>
      <c r="AN1334" s="62">
        <v>-1</v>
      </c>
      <c r="AO1334" s="62">
        <v>-2</v>
      </c>
      <c r="AP1334" s="62">
        <v>-2</v>
      </c>
      <c r="AQ1334" s="62">
        <v>1</v>
      </c>
      <c r="AR1334" s="62">
        <v>-2</v>
      </c>
      <c r="AS1334" s="62">
        <v>-2</v>
      </c>
      <c r="AT1334" s="62">
        <v>0</v>
      </c>
      <c r="AU1334" s="78">
        <v>0</v>
      </c>
      <c r="AV1334" s="62">
        <v>0</v>
      </c>
      <c r="AW1334" s="62">
        <v>0</v>
      </c>
      <c r="AX1334" s="62">
        <v>0</v>
      </c>
      <c r="AY1334" s="62">
        <v>0</v>
      </c>
      <c r="AZ1334" s="62">
        <v>1</v>
      </c>
      <c r="BA1334" s="62">
        <v>-1</v>
      </c>
      <c r="BB1334" s="62">
        <v>-1</v>
      </c>
      <c r="BC1334" s="62">
        <v>-1</v>
      </c>
      <c r="BD1334" s="68"/>
      <c r="BE1334" s="68"/>
      <c r="BF1334" s="68"/>
      <c r="BG1334" s="68"/>
      <c r="BH1334" s="68"/>
      <c r="BI1334" s="68"/>
      <c r="BJ1334" s="68"/>
      <c r="BK1334" s="68"/>
      <c r="BL1334" s="68"/>
      <c r="BM1334" s="68"/>
      <c r="BN1334" s="68"/>
      <c r="BO1334" s="62">
        <v>1</v>
      </c>
    </row>
    <row r="1335" spans="1:67" ht="176" hidden="1" x14ac:dyDescent="0.2">
      <c r="A1335" s="74" t="s">
        <v>1381</v>
      </c>
      <c r="B1335" s="67"/>
      <c r="C1335" s="495" t="s">
        <v>1582</v>
      </c>
      <c r="D1335" s="66" t="s">
        <v>153</v>
      </c>
      <c r="E1335" s="61" t="s">
        <v>302</v>
      </c>
      <c r="F1335" s="62">
        <v>1</v>
      </c>
      <c r="G1335" s="62">
        <v>1</v>
      </c>
      <c r="H1335" s="62">
        <v>1</v>
      </c>
      <c r="I1335" s="68"/>
      <c r="J1335" s="69" t="s">
        <v>1383</v>
      </c>
      <c r="K1335" s="76"/>
      <c r="L1335" s="69" t="s">
        <v>1384</v>
      </c>
      <c r="M1335" s="72"/>
      <c r="N1335" s="57">
        <f t="shared" si="339"/>
        <v>2011</v>
      </c>
      <c r="O1335" s="72">
        <v>40787</v>
      </c>
      <c r="P1335" s="73" t="s">
        <v>75</v>
      </c>
      <c r="Q1335" s="73" t="s">
        <v>75</v>
      </c>
      <c r="R1335" s="73" t="s">
        <v>75</v>
      </c>
      <c r="S1335" s="73" t="s">
        <v>75</v>
      </c>
      <c r="T1335" s="73" t="s">
        <v>75</v>
      </c>
      <c r="U1335" s="73" t="s">
        <v>75</v>
      </c>
      <c r="V1335" s="62">
        <v>1</v>
      </c>
      <c r="W1335" s="19">
        <f t="shared" si="336"/>
        <v>0</v>
      </c>
      <c r="X1335" s="19">
        <f t="shared" si="337"/>
        <v>0</v>
      </c>
      <c r="Y1335" s="19">
        <f t="shared" si="338"/>
        <v>0</v>
      </c>
      <c r="Z1335" s="62">
        <v>-1</v>
      </c>
      <c r="AA1335" s="62">
        <v>-2</v>
      </c>
      <c r="AB1335" s="68"/>
      <c r="AC1335" s="68"/>
      <c r="AD1335" s="68"/>
      <c r="AE1335" s="68"/>
      <c r="AF1335" s="68"/>
      <c r="AG1335" s="62">
        <v>1</v>
      </c>
      <c r="AH1335" s="62">
        <v>1</v>
      </c>
      <c r="AI1335" s="62">
        <v>0</v>
      </c>
      <c r="AJ1335" s="61" t="s">
        <v>134</v>
      </c>
      <c r="AK1335" s="61" t="s">
        <v>77</v>
      </c>
      <c r="AL1335" s="69" t="s">
        <v>1385</v>
      </c>
      <c r="AM1335" s="62">
        <v>4</v>
      </c>
      <c r="AN1335" s="62">
        <v>-1</v>
      </c>
      <c r="AO1335" s="62">
        <v>-2</v>
      </c>
      <c r="AP1335" s="62">
        <v>-2</v>
      </c>
      <c r="AQ1335" s="62">
        <v>1</v>
      </c>
      <c r="AR1335" s="62">
        <v>-2</v>
      </c>
      <c r="AS1335" s="62">
        <v>-2</v>
      </c>
      <c r="AT1335" s="62">
        <v>0</v>
      </c>
      <c r="AU1335" s="78">
        <v>0</v>
      </c>
      <c r="AV1335" s="62">
        <v>0</v>
      </c>
      <c r="AW1335" s="62">
        <v>0</v>
      </c>
      <c r="AX1335" s="62">
        <v>0</v>
      </c>
      <c r="AY1335" s="62">
        <v>0</v>
      </c>
      <c r="AZ1335" s="62">
        <v>1</v>
      </c>
      <c r="BA1335" s="62">
        <v>-1</v>
      </c>
      <c r="BB1335" s="62">
        <v>-1</v>
      </c>
      <c r="BC1335" s="62">
        <v>-1</v>
      </c>
      <c r="BD1335" s="68"/>
      <c r="BE1335" s="68"/>
      <c r="BF1335" s="68"/>
      <c r="BG1335" s="68"/>
      <c r="BH1335" s="68"/>
      <c r="BI1335" s="68"/>
      <c r="BJ1335" s="68"/>
      <c r="BK1335" s="68"/>
      <c r="BL1335" s="68"/>
      <c r="BM1335" s="68"/>
      <c r="BN1335" s="68"/>
      <c r="BO1335" s="62">
        <v>1</v>
      </c>
    </row>
    <row r="1336" spans="1:67" ht="176" hidden="1" x14ac:dyDescent="0.2">
      <c r="A1336" s="74" t="s">
        <v>1381</v>
      </c>
      <c r="B1336" s="67"/>
      <c r="C1336" s="495" t="s">
        <v>1583</v>
      </c>
      <c r="D1336" s="66" t="s">
        <v>153</v>
      </c>
      <c r="E1336" s="61" t="s">
        <v>302</v>
      </c>
      <c r="F1336" s="62">
        <v>1</v>
      </c>
      <c r="G1336" s="62">
        <v>1</v>
      </c>
      <c r="H1336" s="62">
        <v>1</v>
      </c>
      <c r="I1336" s="68"/>
      <c r="J1336" s="69" t="s">
        <v>1383</v>
      </c>
      <c r="K1336" s="76"/>
      <c r="L1336" s="69" t="s">
        <v>1384</v>
      </c>
      <c r="M1336" s="72"/>
      <c r="N1336" s="57">
        <f t="shared" si="339"/>
        <v>2011</v>
      </c>
      <c r="O1336" s="72">
        <v>40787</v>
      </c>
      <c r="P1336" s="73" t="s">
        <v>75</v>
      </c>
      <c r="Q1336" s="73" t="s">
        <v>75</v>
      </c>
      <c r="R1336" s="73" t="s">
        <v>75</v>
      </c>
      <c r="S1336" s="73" t="s">
        <v>75</v>
      </c>
      <c r="T1336" s="73" t="s">
        <v>75</v>
      </c>
      <c r="U1336" s="73" t="s">
        <v>75</v>
      </c>
      <c r="V1336" s="62">
        <v>1</v>
      </c>
      <c r="W1336" s="19">
        <f t="shared" si="336"/>
        <v>0</v>
      </c>
      <c r="X1336" s="19">
        <f t="shared" si="337"/>
        <v>0</v>
      </c>
      <c r="Y1336" s="19">
        <f t="shared" si="338"/>
        <v>0</v>
      </c>
      <c r="Z1336" s="62">
        <v>-1</v>
      </c>
      <c r="AA1336" s="62">
        <v>-2</v>
      </c>
      <c r="AB1336" s="68"/>
      <c r="AC1336" s="68"/>
      <c r="AD1336" s="68"/>
      <c r="AE1336" s="68"/>
      <c r="AF1336" s="68"/>
      <c r="AG1336" s="62">
        <v>1</v>
      </c>
      <c r="AH1336" s="62">
        <v>1</v>
      </c>
      <c r="AI1336" s="62">
        <v>0</v>
      </c>
      <c r="AJ1336" s="61" t="s">
        <v>134</v>
      </c>
      <c r="AK1336" s="61" t="s">
        <v>77</v>
      </c>
      <c r="AL1336" s="69" t="s">
        <v>1385</v>
      </c>
      <c r="AM1336" s="62">
        <v>4</v>
      </c>
      <c r="AN1336" s="62">
        <v>-1</v>
      </c>
      <c r="AO1336" s="62">
        <v>-2</v>
      </c>
      <c r="AP1336" s="62">
        <v>-2</v>
      </c>
      <c r="AQ1336" s="62">
        <v>1</v>
      </c>
      <c r="AR1336" s="62">
        <v>-2</v>
      </c>
      <c r="AS1336" s="62">
        <v>-2</v>
      </c>
      <c r="AT1336" s="62">
        <v>0</v>
      </c>
      <c r="AU1336" s="78">
        <v>0</v>
      </c>
      <c r="AV1336" s="62">
        <v>0</v>
      </c>
      <c r="AW1336" s="62">
        <v>0</v>
      </c>
      <c r="AX1336" s="62">
        <v>0</v>
      </c>
      <c r="AY1336" s="62">
        <v>0</v>
      </c>
      <c r="AZ1336" s="62">
        <v>1</v>
      </c>
      <c r="BA1336" s="62">
        <v>-1</v>
      </c>
      <c r="BB1336" s="62">
        <v>-1</v>
      </c>
      <c r="BC1336" s="62">
        <v>-1</v>
      </c>
      <c r="BD1336" s="68"/>
      <c r="BE1336" s="68"/>
      <c r="BF1336" s="68"/>
      <c r="BG1336" s="68"/>
      <c r="BH1336" s="68"/>
      <c r="BI1336" s="68"/>
      <c r="BJ1336" s="68"/>
      <c r="BK1336" s="68"/>
      <c r="BL1336" s="68"/>
      <c r="BM1336" s="68"/>
      <c r="BN1336" s="68"/>
      <c r="BO1336" s="62">
        <v>1</v>
      </c>
    </row>
    <row r="1337" spans="1:67" ht="176" hidden="1" x14ac:dyDescent="0.2">
      <c r="A1337" s="74" t="s">
        <v>1381</v>
      </c>
      <c r="B1337" s="67"/>
      <c r="C1337" s="74" t="s">
        <v>1386</v>
      </c>
      <c r="D1337" s="66" t="s">
        <v>153</v>
      </c>
      <c r="E1337" s="61" t="s">
        <v>302</v>
      </c>
      <c r="F1337" s="62">
        <v>1</v>
      </c>
      <c r="G1337" s="62">
        <v>1</v>
      </c>
      <c r="H1337" s="62">
        <v>1</v>
      </c>
      <c r="I1337" s="68"/>
      <c r="J1337" s="69" t="s">
        <v>1383</v>
      </c>
      <c r="K1337" s="76"/>
      <c r="L1337" s="376" t="s">
        <v>3255</v>
      </c>
      <c r="M1337" s="72"/>
      <c r="N1337" s="57">
        <f t="shared" si="339"/>
        <v>2011</v>
      </c>
      <c r="O1337" s="72">
        <v>40787</v>
      </c>
      <c r="P1337" s="73" t="s">
        <v>75</v>
      </c>
      <c r="Q1337" s="72">
        <v>42370</v>
      </c>
      <c r="R1337" s="73" t="s">
        <v>75</v>
      </c>
      <c r="S1337" s="73" t="s">
        <v>75</v>
      </c>
      <c r="T1337" s="73" t="s">
        <v>75</v>
      </c>
      <c r="U1337" s="73" t="s">
        <v>75</v>
      </c>
      <c r="V1337" s="62">
        <v>1</v>
      </c>
      <c r="W1337" s="19">
        <f t="shared" si="336"/>
        <v>1</v>
      </c>
      <c r="X1337" s="19">
        <f t="shared" si="337"/>
        <v>0</v>
      </c>
      <c r="Y1337" s="19">
        <f t="shared" si="338"/>
        <v>0</v>
      </c>
      <c r="Z1337" s="62">
        <v>-1</v>
      </c>
      <c r="AA1337" s="62">
        <v>-2</v>
      </c>
      <c r="AB1337" s="68"/>
      <c r="AC1337" s="68"/>
      <c r="AD1337" s="68"/>
      <c r="AE1337" s="68"/>
      <c r="AF1337" s="68"/>
      <c r="AG1337" s="62">
        <v>1</v>
      </c>
      <c r="AH1337" s="62">
        <v>1</v>
      </c>
      <c r="AI1337" s="62">
        <v>0</v>
      </c>
      <c r="AJ1337" s="61" t="s">
        <v>134</v>
      </c>
      <c r="AK1337" s="61" t="s">
        <v>77</v>
      </c>
      <c r="AL1337" s="69" t="s">
        <v>1385</v>
      </c>
      <c r="AM1337" s="62">
        <v>4</v>
      </c>
      <c r="AN1337" s="62">
        <v>-1</v>
      </c>
      <c r="AO1337" s="62">
        <v>-2</v>
      </c>
      <c r="AP1337" s="62">
        <v>-2</v>
      </c>
      <c r="AQ1337" s="62">
        <v>1</v>
      </c>
      <c r="AR1337" s="62">
        <v>-2</v>
      </c>
      <c r="AS1337" s="62">
        <v>-2</v>
      </c>
      <c r="AT1337" s="62">
        <v>0</v>
      </c>
      <c r="AU1337" s="78">
        <v>0</v>
      </c>
      <c r="AV1337" s="62">
        <v>0</v>
      </c>
      <c r="AW1337" s="62">
        <v>0</v>
      </c>
      <c r="AX1337" s="62">
        <v>0</v>
      </c>
      <c r="AY1337" s="62">
        <v>0</v>
      </c>
      <c r="AZ1337" s="62">
        <v>1</v>
      </c>
      <c r="BA1337" s="62">
        <v>-1</v>
      </c>
      <c r="BB1337" s="62">
        <v>-1</v>
      </c>
      <c r="BC1337" s="62">
        <v>-1</v>
      </c>
      <c r="BD1337" s="68"/>
      <c r="BE1337" s="68"/>
      <c r="BF1337" s="68"/>
      <c r="BG1337" s="68"/>
      <c r="BH1337" s="68"/>
      <c r="BI1337" s="68"/>
      <c r="BJ1337" s="68"/>
      <c r="BK1337" s="68"/>
      <c r="BL1337" s="68"/>
      <c r="BM1337" s="68"/>
      <c r="BN1337" s="68"/>
      <c r="BO1337" s="62">
        <v>1</v>
      </c>
    </row>
    <row r="1338" spans="1:67" ht="176" hidden="1" x14ac:dyDescent="0.2">
      <c r="A1338" s="74" t="s">
        <v>1381</v>
      </c>
      <c r="B1338" s="67"/>
      <c r="C1338" s="495" t="s">
        <v>1404</v>
      </c>
      <c r="D1338" s="66" t="s">
        <v>153</v>
      </c>
      <c r="E1338" s="61" t="s">
        <v>302</v>
      </c>
      <c r="F1338" s="62">
        <v>1</v>
      </c>
      <c r="G1338" s="62">
        <v>1</v>
      </c>
      <c r="H1338" s="62">
        <v>1</v>
      </c>
      <c r="I1338" s="68"/>
      <c r="J1338" s="69" t="s">
        <v>1383</v>
      </c>
      <c r="K1338" s="76"/>
      <c r="L1338" s="69" t="s">
        <v>1384</v>
      </c>
      <c r="M1338" s="72"/>
      <c r="N1338" s="57">
        <f t="shared" si="339"/>
        <v>2011</v>
      </c>
      <c r="O1338" s="72">
        <v>40787</v>
      </c>
      <c r="P1338" s="73" t="s">
        <v>75</v>
      </c>
      <c r="Q1338" s="73" t="s">
        <v>75</v>
      </c>
      <c r="R1338" s="73" t="s">
        <v>75</v>
      </c>
      <c r="S1338" s="73" t="s">
        <v>75</v>
      </c>
      <c r="T1338" s="73" t="s">
        <v>75</v>
      </c>
      <c r="U1338" s="73" t="s">
        <v>75</v>
      </c>
      <c r="V1338" s="62">
        <v>1</v>
      </c>
      <c r="W1338" s="19">
        <f t="shared" si="336"/>
        <v>0</v>
      </c>
      <c r="X1338" s="19">
        <f t="shared" si="337"/>
        <v>0</v>
      </c>
      <c r="Y1338" s="19">
        <f t="shared" si="338"/>
        <v>0</v>
      </c>
      <c r="Z1338" s="62">
        <v>-1</v>
      </c>
      <c r="AA1338" s="62">
        <v>-2</v>
      </c>
      <c r="AB1338" s="68"/>
      <c r="AC1338" s="68"/>
      <c r="AD1338" s="68"/>
      <c r="AE1338" s="68"/>
      <c r="AF1338" s="68"/>
      <c r="AG1338" s="62">
        <v>1</v>
      </c>
      <c r="AH1338" s="62">
        <v>1</v>
      </c>
      <c r="AI1338" s="62">
        <v>0</v>
      </c>
      <c r="AJ1338" s="61" t="s">
        <v>134</v>
      </c>
      <c r="AK1338" s="61" t="s">
        <v>77</v>
      </c>
      <c r="AL1338" s="69" t="s">
        <v>1385</v>
      </c>
      <c r="AM1338" s="62">
        <v>4</v>
      </c>
      <c r="AN1338" s="62">
        <v>-1</v>
      </c>
      <c r="AO1338" s="62">
        <v>-2</v>
      </c>
      <c r="AP1338" s="62">
        <v>-2</v>
      </c>
      <c r="AQ1338" s="62">
        <v>1</v>
      </c>
      <c r="AR1338" s="62">
        <v>-2</v>
      </c>
      <c r="AS1338" s="62">
        <v>-2</v>
      </c>
      <c r="AT1338" s="62">
        <v>0</v>
      </c>
      <c r="AU1338" s="78">
        <v>0</v>
      </c>
      <c r="AV1338" s="62">
        <v>0</v>
      </c>
      <c r="AW1338" s="62">
        <v>0</v>
      </c>
      <c r="AX1338" s="62">
        <v>0</v>
      </c>
      <c r="AY1338" s="62">
        <v>0</v>
      </c>
      <c r="AZ1338" s="62">
        <v>1</v>
      </c>
      <c r="BA1338" s="62">
        <v>-1</v>
      </c>
      <c r="BB1338" s="62">
        <v>-1</v>
      </c>
      <c r="BC1338" s="62">
        <v>-1</v>
      </c>
      <c r="BD1338" s="68"/>
      <c r="BE1338" s="68"/>
      <c r="BF1338" s="68"/>
      <c r="BG1338" s="68"/>
      <c r="BH1338" s="68"/>
      <c r="BI1338" s="68"/>
      <c r="BJ1338" s="68"/>
      <c r="BK1338" s="68"/>
      <c r="BL1338" s="68"/>
      <c r="BM1338" s="68"/>
      <c r="BN1338" s="68"/>
      <c r="BO1338" s="62">
        <v>1</v>
      </c>
    </row>
    <row r="1339" spans="1:67" ht="176" hidden="1" x14ac:dyDescent="0.2">
      <c r="A1339" s="74" t="s">
        <v>1381</v>
      </c>
      <c r="B1339" s="67"/>
      <c r="C1339" s="495" t="s">
        <v>1584</v>
      </c>
      <c r="D1339" s="66" t="s">
        <v>153</v>
      </c>
      <c r="E1339" s="61" t="s">
        <v>302</v>
      </c>
      <c r="F1339" s="62">
        <v>1</v>
      </c>
      <c r="G1339" s="62">
        <v>1</v>
      </c>
      <c r="H1339" s="62">
        <v>1</v>
      </c>
      <c r="I1339" s="68"/>
      <c r="J1339" s="69" t="s">
        <v>1383</v>
      </c>
      <c r="K1339" s="76"/>
      <c r="L1339" s="69" t="s">
        <v>1384</v>
      </c>
      <c r="M1339" s="72"/>
      <c r="N1339" s="57">
        <f t="shared" si="339"/>
        <v>2011</v>
      </c>
      <c r="O1339" s="72">
        <v>40787</v>
      </c>
      <c r="P1339" s="73" t="s">
        <v>75</v>
      </c>
      <c r="Q1339" s="73" t="s">
        <v>75</v>
      </c>
      <c r="R1339" s="73" t="s">
        <v>75</v>
      </c>
      <c r="S1339" s="73" t="s">
        <v>75</v>
      </c>
      <c r="T1339" s="73" t="s">
        <v>75</v>
      </c>
      <c r="U1339" s="73" t="s">
        <v>75</v>
      </c>
      <c r="V1339" s="62">
        <v>1</v>
      </c>
      <c r="W1339" s="19">
        <f t="shared" si="336"/>
        <v>0</v>
      </c>
      <c r="X1339" s="19">
        <f t="shared" si="337"/>
        <v>0</v>
      </c>
      <c r="Y1339" s="19">
        <f t="shared" si="338"/>
        <v>0</v>
      </c>
      <c r="Z1339" s="62">
        <v>-1</v>
      </c>
      <c r="AA1339" s="62">
        <v>-2</v>
      </c>
      <c r="AB1339" s="68"/>
      <c r="AC1339" s="68"/>
      <c r="AD1339" s="68"/>
      <c r="AE1339" s="68"/>
      <c r="AF1339" s="68"/>
      <c r="AG1339" s="62">
        <v>1</v>
      </c>
      <c r="AH1339" s="62">
        <v>1</v>
      </c>
      <c r="AI1339" s="62">
        <v>0</v>
      </c>
      <c r="AJ1339" s="61" t="s">
        <v>134</v>
      </c>
      <c r="AK1339" s="61" t="s">
        <v>77</v>
      </c>
      <c r="AL1339" s="69" t="s">
        <v>1385</v>
      </c>
      <c r="AM1339" s="62">
        <v>4</v>
      </c>
      <c r="AN1339" s="62">
        <v>-1</v>
      </c>
      <c r="AO1339" s="62">
        <v>-2</v>
      </c>
      <c r="AP1339" s="62">
        <v>-2</v>
      </c>
      <c r="AQ1339" s="62">
        <v>1</v>
      </c>
      <c r="AR1339" s="62">
        <v>-2</v>
      </c>
      <c r="AS1339" s="62">
        <v>-2</v>
      </c>
      <c r="AT1339" s="62">
        <v>0</v>
      </c>
      <c r="AU1339" s="78">
        <v>0</v>
      </c>
      <c r="AV1339" s="62">
        <v>0</v>
      </c>
      <c r="AW1339" s="62">
        <v>0</v>
      </c>
      <c r="AX1339" s="62">
        <v>0</v>
      </c>
      <c r="AY1339" s="62">
        <v>0</v>
      </c>
      <c r="AZ1339" s="62">
        <v>1</v>
      </c>
      <c r="BA1339" s="62">
        <v>-1</v>
      </c>
      <c r="BB1339" s="62">
        <v>-1</v>
      </c>
      <c r="BC1339" s="62">
        <v>-1</v>
      </c>
      <c r="BD1339" s="68"/>
      <c r="BE1339" s="68"/>
      <c r="BF1339" s="68"/>
      <c r="BG1339" s="68"/>
      <c r="BH1339" s="68"/>
      <c r="BI1339" s="68"/>
      <c r="BJ1339" s="68"/>
      <c r="BK1339" s="68"/>
      <c r="BL1339" s="68"/>
      <c r="BM1339" s="68"/>
      <c r="BN1339" s="68"/>
      <c r="BO1339" s="62">
        <v>1</v>
      </c>
    </row>
    <row r="1340" spans="1:67" ht="176" hidden="1" x14ac:dyDescent="0.2">
      <c r="A1340" s="74" t="s">
        <v>1381</v>
      </c>
      <c r="B1340" s="67"/>
      <c r="C1340" s="495" t="s">
        <v>1585</v>
      </c>
      <c r="D1340" s="66" t="s">
        <v>153</v>
      </c>
      <c r="E1340" s="61" t="s">
        <v>302</v>
      </c>
      <c r="F1340" s="62">
        <v>1</v>
      </c>
      <c r="G1340" s="62">
        <v>1</v>
      </c>
      <c r="H1340" s="62">
        <v>1</v>
      </c>
      <c r="I1340" s="68"/>
      <c r="J1340" s="69" t="s">
        <v>1383</v>
      </c>
      <c r="K1340" s="76"/>
      <c r="L1340" s="69" t="s">
        <v>1384</v>
      </c>
      <c r="M1340" s="72"/>
      <c r="N1340" s="57">
        <f t="shared" si="339"/>
        <v>2011</v>
      </c>
      <c r="O1340" s="72">
        <v>40787</v>
      </c>
      <c r="P1340" s="73" t="s">
        <v>75</v>
      </c>
      <c r="Q1340" s="73" t="s">
        <v>75</v>
      </c>
      <c r="R1340" s="73" t="s">
        <v>75</v>
      </c>
      <c r="S1340" s="73" t="s">
        <v>75</v>
      </c>
      <c r="T1340" s="73" t="s">
        <v>75</v>
      </c>
      <c r="U1340" s="73" t="s">
        <v>75</v>
      </c>
      <c r="V1340" s="62">
        <v>1</v>
      </c>
      <c r="W1340" s="19">
        <f t="shared" si="336"/>
        <v>0</v>
      </c>
      <c r="X1340" s="19">
        <f t="shared" si="337"/>
        <v>0</v>
      </c>
      <c r="Y1340" s="19">
        <f t="shared" si="338"/>
        <v>0</v>
      </c>
      <c r="Z1340" s="62">
        <v>-1</v>
      </c>
      <c r="AA1340" s="62">
        <v>-2</v>
      </c>
      <c r="AB1340" s="68"/>
      <c r="AC1340" s="68"/>
      <c r="AD1340" s="68"/>
      <c r="AE1340" s="68"/>
      <c r="AF1340" s="68"/>
      <c r="AG1340" s="62">
        <v>1</v>
      </c>
      <c r="AH1340" s="62">
        <v>1</v>
      </c>
      <c r="AI1340" s="62">
        <v>0</v>
      </c>
      <c r="AJ1340" s="61" t="s">
        <v>134</v>
      </c>
      <c r="AK1340" s="61" t="s">
        <v>77</v>
      </c>
      <c r="AL1340" s="69" t="s">
        <v>1385</v>
      </c>
      <c r="AM1340" s="62">
        <v>4</v>
      </c>
      <c r="AN1340" s="62">
        <v>-1</v>
      </c>
      <c r="AO1340" s="62">
        <v>-2</v>
      </c>
      <c r="AP1340" s="62">
        <v>-2</v>
      </c>
      <c r="AQ1340" s="62">
        <v>1</v>
      </c>
      <c r="AR1340" s="62">
        <v>-2</v>
      </c>
      <c r="AS1340" s="62">
        <v>-2</v>
      </c>
      <c r="AT1340" s="62">
        <v>0</v>
      </c>
      <c r="AU1340" s="78">
        <v>0</v>
      </c>
      <c r="AV1340" s="62">
        <v>0</v>
      </c>
      <c r="AW1340" s="62">
        <v>0</v>
      </c>
      <c r="AX1340" s="62">
        <v>0</v>
      </c>
      <c r="AY1340" s="62">
        <v>0</v>
      </c>
      <c r="AZ1340" s="62">
        <v>1</v>
      </c>
      <c r="BA1340" s="62">
        <v>-1</v>
      </c>
      <c r="BB1340" s="62">
        <v>-1</v>
      </c>
      <c r="BC1340" s="62">
        <v>-1</v>
      </c>
      <c r="BD1340" s="68"/>
      <c r="BE1340" s="68"/>
      <c r="BF1340" s="68"/>
      <c r="BG1340" s="68"/>
      <c r="BH1340" s="68"/>
      <c r="BI1340" s="68"/>
      <c r="BJ1340" s="68"/>
      <c r="BK1340" s="68"/>
      <c r="BL1340" s="68"/>
      <c r="BM1340" s="68"/>
      <c r="BN1340" s="68"/>
      <c r="BO1340" s="62">
        <v>1</v>
      </c>
    </row>
    <row r="1341" spans="1:67" ht="176" hidden="1" x14ac:dyDescent="0.2">
      <c r="A1341" s="74" t="s">
        <v>1381</v>
      </c>
      <c r="B1341" s="67"/>
      <c r="C1341" s="495" t="s">
        <v>1586</v>
      </c>
      <c r="D1341" s="66" t="s">
        <v>153</v>
      </c>
      <c r="E1341" s="61" t="s">
        <v>302</v>
      </c>
      <c r="F1341" s="62">
        <v>1</v>
      </c>
      <c r="G1341" s="62">
        <v>1</v>
      </c>
      <c r="H1341" s="62">
        <v>1</v>
      </c>
      <c r="I1341" s="68"/>
      <c r="J1341" s="69" t="s">
        <v>1383</v>
      </c>
      <c r="K1341" s="76"/>
      <c r="L1341" s="69" t="s">
        <v>1384</v>
      </c>
      <c r="M1341" s="72"/>
      <c r="N1341" s="57">
        <f t="shared" si="339"/>
        <v>2011</v>
      </c>
      <c r="O1341" s="72">
        <v>40787</v>
      </c>
      <c r="P1341" s="73" t="s">
        <v>75</v>
      </c>
      <c r="Q1341" s="73" t="s">
        <v>75</v>
      </c>
      <c r="R1341" s="73" t="s">
        <v>75</v>
      </c>
      <c r="S1341" s="73" t="s">
        <v>75</v>
      </c>
      <c r="T1341" s="73" t="s">
        <v>75</v>
      </c>
      <c r="U1341" s="73" t="s">
        <v>75</v>
      </c>
      <c r="V1341" s="62">
        <v>1</v>
      </c>
      <c r="W1341" s="19">
        <f t="shared" si="336"/>
        <v>0</v>
      </c>
      <c r="X1341" s="19">
        <f t="shared" si="337"/>
        <v>0</v>
      </c>
      <c r="Y1341" s="19">
        <f t="shared" si="338"/>
        <v>0</v>
      </c>
      <c r="Z1341" s="62">
        <v>-1</v>
      </c>
      <c r="AA1341" s="62">
        <v>-2</v>
      </c>
      <c r="AB1341" s="68"/>
      <c r="AC1341" s="68"/>
      <c r="AD1341" s="68"/>
      <c r="AE1341" s="68"/>
      <c r="AF1341" s="68"/>
      <c r="AG1341" s="62">
        <v>1</v>
      </c>
      <c r="AH1341" s="62">
        <v>1</v>
      </c>
      <c r="AI1341" s="62">
        <v>0</v>
      </c>
      <c r="AJ1341" s="61" t="s">
        <v>134</v>
      </c>
      <c r="AK1341" s="61" t="s">
        <v>77</v>
      </c>
      <c r="AL1341" s="69" t="s">
        <v>1385</v>
      </c>
      <c r="AM1341" s="62">
        <v>4</v>
      </c>
      <c r="AN1341" s="62">
        <v>-1</v>
      </c>
      <c r="AO1341" s="62">
        <v>-2</v>
      </c>
      <c r="AP1341" s="62">
        <v>-2</v>
      </c>
      <c r="AQ1341" s="62">
        <v>1</v>
      </c>
      <c r="AR1341" s="62">
        <v>-2</v>
      </c>
      <c r="AS1341" s="62">
        <v>-2</v>
      </c>
      <c r="AT1341" s="62">
        <v>0</v>
      </c>
      <c r="AU1341" s="78">
        <v>0</v>
      </c>
      <c r="AV1341" s="62">
        <v>0</v>
      </c>
      <c r="AW1341" s="62">
        <v>0</v>
      </c>
      <c r="AX1341" s="62">
        <v>0</v>
      </c>
      <c r="AY1341" s="62">
        <v>0</v>
      </c>
      <c r="AZ1341" s="62">
        <v>1</v>
      </c>
      <c r="BA1341" s="62">
        <v>-1</v>
      </c>
      <c r="BB1341" s="62">
        <v>-1</v>
      </c>
      <c r="BC1341" s="62">
        <v>-1</v>
      </c>
      <c r="BD1341" s="68"/>
      <c r="BE1341" s="68"/>
      <c r="BF1341" s="68"/>
      <c r="BG1341" s="68"/>
      <c r="BH1341" s="68"/>
      <c r="BI1341" s="68"/>
      <c r="BJ1341" s="68"/>
      <c r="BK1341" s="68"/>
      <c r="BL1341" s="68"/>
      <c r="BM1341" s="68"/>
      <c r="BN1341" s="68"/>
      <c r="BO1341" s="62">
        <v>1</v>
      </c>
    </row>
    <row r="1342" spans="1:67" ht="176" hidden="1" x14ac:dyDescent="0.2">
      <c r="A1342" s="74" t="s">
        <v>1381</v>
      </c>
      <c r="B1342" s="67"/>
      <c r="C1342" s="495" t="s">
        <v>1587</v>
      </c>
      <c r="D1342" s="66" t="s">
        <v>153</v>
      </c>
      <c r="E1342" s="61" t="s">
        <v>302</v>
      </c>
      <c r="F1342" s="62">
        <v>1</v>
      </c>
      <c r="G1342" s="62">
        <v>1</v>
      </c>
      <c r="H1342" s="62">
        <v>1</v>
      </c>
      <c r="I1342" s="68"/>
      <c r="J1342" s="69" t="s">
        <v>1383</v>
      </c>
      <c r="K1342" s="76"/>
      <c r="L1342" s="69" t="s">
        <v>1384</v>
      </c>
      <c r="M1342" s="72"/>
      <c r="N1342" s="57">
        <f t="shared" si="339"/>
        <v>2011</v>
      </c>
      <c r="O1342" s="72">
        <v>40787</v>
      </c>
      <c r="P1342" s="73" t="s">
        <v>75</v>
      </c>
      <c r="Q1342" s="73" t="s">
        <v>75</v>
      </c>
      <c r="R1342" s="73" t="s">
        <v>75</v>
      </c>
      <c r="S1342" s="73" t="s">
        <v>75</v>
      </c>
      <c r="T1342" s="73" t="s">
        <v>75</v>
      </c>
      <c r="U1342" s="73" t="s">
        <v>75</v>
      </c>
      <c r="V1342" s="62">
        <v>1</v>
      </c>
      <c r="W1342" s="19">
        <f t="shared" si="336"/>
        <v>0</v>
      </c>
      <c r="X1342" s="19">
        <f t="shared" si="337"/>
        <v>0</v>
      </c>
      <c r="Y1342" s="19">
        <f t="shared" si="338"/>
        <v>0</v>
      </c>
      <c r="Z1342" s="62">
        <v>-1</v>
      </c>
      <c r="AA1342" s="62">
        <v>-2</v>
      </c>
      <c r="AB1342" s="68"/>
      <c r="AC1342" s="68"/>
      <c r="AD1342" s="68"/>
      <c r="AE1342" s="68"/>
      <c r="AF1342" s="68"/>
      <c r="AG1342" s="62">
        <v>1</v>
      </c>
      <c r="AH1342" s="62">
        <v>1</v>
      </c>
      <c r="AI1342" s="62">
        <v>0</v>
      </c>
      <c r="AJ1342" s="61" t="s">
        <v>134</v>
      </c>
      <c r="AK1342" s="61" t="s">
        <v>77</v>
      </c>
      <c r="AL1342" s="69" t="s">
        <v>1385</v>
      </c>
      <c r="AM1342" s="62">
        <v>4</v>
      </c>
      <c r="AN1342" s="62">
        <v>-1</v>
      </c>
      <c r="AO1342" s="62">
        <v>-2</v>
      </c>
      <c r="AP1342" s="62">
        <v>-2</v>
      </c>
      <c r="AQ1342" s="62">
        <v>1</v>
      </c>
      <c r="AR1342" s="62">
        <v>-2</v>
      </c>
      <c r="AS1342" s="62">
        <v>-2</v>
      </c>
      <c r="AT1342" s="62">
        <v>0</v>
      </c>
      <c r="AU1342" s="78">
        <v>0</v>
      </c>
      <c r="AV1342" s="62">
        <v>0</v>
      </c>
      <c r="AW1342" s="62">
        <v>0</v>
      </c>
      <c r="AX1342" s="62">
        <v>0</v>
      </c>
      <c r="AY1342" s="62">
        <v>0</v>
      </c>
      <c r="AZ1342" s="62">
        <v>1</v>
      </c>
      <c r="BA1342" s="62">
        <v>-1</v>
      </c>
      <c r="BB1342" s="62">
        <v>-1</v>
      </c>
      <c r="BC1342" s="62">
        <v>-1</v>
      </c>
      <c r="BD1342" s="68"/>
      <c r="BE1342" s="68"/>
      <c r="BF1342" s="68"/>
      <c r="BG1342" s="68"/>
      <c r="BH1342" s="68"/>
      <c r="BI1342" s="68"/>
      <c r="BJ1342" s="68"/>
      <c r="BK1342" s="68"/>
      <c r="BL1342" s="68"/>
      <c r="BM1342" s="68"/>
      <c r="BN1342" s="68"/>
      <c r="BO1342" s="62">
        <v>1</v>
      </c>
    </row>
    <row r="1343" spans="1:67" ht="176" hidden="1" x14ac:dyDescent="0.2">
      <c r="A1343" s="74" t="s">
        <v>1381</v>
      </c>
      <c r="B1343" s="67"/>
      <c r="C1343" s="495" t="s">
        <v>1588</v>
      </c>
      <c r="D1343" s="66" t="s">
        <v>153</v>
      </c>
      <c r="E1343" s="61" t="s">
        <v>302</v>
      </c>
      <c r="F1343" s="62">
        <v>1</v>
      </c>
      <c r="G1343" s="62">
        <v>1</v>
      </c>
      <c r="H1343" s="62">
        <v>1</v>
      </c>
      <c r="I1343" s="68"/>
      <c r="J1343" s="69" t="s">
        <v>1383</v>
      </c>
      <c r="K1343" s="76"/>
      <c r="L1343" s="69" t="s">
        <v>1384</v>
      </c>
      <c r="M1343" s="72"/>
      <c r="N1343" s="57">
        <f t="shared" si="339"/>
        <v>2011</v>
      </c>
      <c r="O1343" s="72">
        <v>40787</v>
      </c>
      <c r="P1343" s="73" t="s">
        <v>75</v>
      </c>
      <c r="Q1343" s="73" t="s">
        <v>75</v>
      </c>
      <c r="R1343" s="73" t="s">
        <v>75</v>
      </c>
      <c r="S1343" s="73" t="s">
        <v>75</v>
      </c>
      <c r="T1343" s="73" t="s">
        <v>75</v>
      </c>
      <c r="U1343" s="73" t="s">
        <v>75</v>
      </c>
      <c r="V1343" s="62">
        <v>1</v>
      </c>
      <c r="W1343" s="19">
        <f t="shared" si="336"/>
        <v>0</v>
      </c>
      <c r="X1343" s="19">
        <f t="shared" si="337"/>
        <v>0</v>
      </c>
      <c r="Y1343" s="19">
        <f t="shared" si="338"/>
        <v>0</v>
      </c>
      <c r="Z1343" s="62">
        <v>-1</v>
      </c>
      <c r="AA1343" s="62">
        <v>-2</v>
      </c>
      <c r="AB1343" s="68"/>
      <c r="AC1343" s="68"/>
      <c r="AD1343" s="68"/>
      <c r="AE1343" s="68"/>
      <c r="AF1343" s="68"/>
      <c r="AG1343" s="62">
        <v>1</v>
      </c>
      <c r="AH1343" s="62">
        <v>1</v>
      </c>
      <c r="AI1343" s="62">
        <v>0</v>
      </c>
      <c r="AJ1343" s="61" t="s">
        <v>134</v>
      </c>
      <c r="AK1343" s="61" t="s">
        <v>77</v>
      </c>
      <c r="AL1343" s="69" t="s">
        <v>1385</v>
      </c>
      <c r="AM1343" s="62">
        <v>4</v>
      </c>
      <c r="AN1343" s="62">
        <v>-1</v>
      </c>
      <c r="AO1343" s="62">
        <v>-2</v>
      </c>
      <c r="AP1343" s="62">
        <v>-2</v>
      </c>
      <c r="AQ1343" s="62">
        <v>1</v>
      </c>
      <c r="AR1343" s="62">
        <v>-2</v>
      </c>
      <c r="AS1343" s="62">
        <v>-2</v>
      </c>
      <c r="AT1343" s="62">
        <v>0</v>
      </c>
      <c r="AU1343" s="78">
        <v>0</v>
      </c>
      <c r="AV1343" s="62">
        <v>0</v>
      </c>
      <c r="AW1343" s="62">
        <v>0</v>
      </c>
      <c r="AX1343" s="62">
        <v>0</v>
      </c>
      <c r="AY1343" s="62">
        <v>0</v>
      </c>
      <c r="AZ1343" s="62">
        <v>1</v>
      </c>
      <c r="BA1343" s="62">
        <v>-1</v>
      </c>
      <c r="BB1343" s="62">
        <v>-1</v>
      </c>
      <c r="BC1343" s="62">
        <v>-1</v>
      </c>
      <c r="BD1343" s="68"/>
      <c r="BE1343" s="68"/>
      <c r="BF1343" s="68"/>
      <c r="BG1343" s="68"/>
      <c r="BH1343" s="68"/>
      <c r="BI1343" s="68"/>
      <c r="BJ1343" s="68"/>
      <c r="BK1343" s="68"/>
      <c r="BL1343" s="68"/>
      <c r="BM1343" s="68"/>
      <c r="BN1343" s="68"/>
      <c r="BO1343" s="62">
        <v>1</v>
      </c>
    </row>
    <row r="1344" spans="1:67" ht="176" hidden="1" x14ac:dyDescent="0.2">
      <c r="A1344" s="74" t="s">
        <v>1381</v>
      </c>
      <c r="B1344" s="67"/>
      <c r="C1344" s="495" t="s">
        <v>1589</v>
      </c>
      <c r="D1344" s="66" t="s">
        <v>153</v>
      </c>
      <c r="E1344" s="61" t="s">
        <v>302</v>
      </c>
      <c r="F1344" s="62">
        <v>1</v>
      </c>
      <c r="G1344" s="62">
        <v>1</v>
      </c>
      <c r="H1344" s="62">
        <v>1</v>
      </c>
      <c r="I1344" s="68"/>
      <c r="J1344" s="69" t="s">
        <v>1383</v>
      </c>
      <c r="K1344" s="76"/>
      <c r="L1344" s="69" t="s">
        <v>1384</v>
      </c>
      <c r="M1344" s="72"/>
      <c r="N1344" s="57">
        <f t="shared" si="339"/>
        <v>2011</v>
      </c>
      <c r="O1344" s="72">
        <v>40787</v>
      </c>
      <c r="P1344" s="73" t="s">
        <v>75</v>
      </c>
      <c r="Q1344" s="73" t="s">
        <v>75</v>
      </c>
      <c r="R1344" s="73" t="s">
        <v>75</v>
      </c>
      <c r="S1344" s="73" t="s">
        <v>75</v>
      </c>
      <c r="T1344" s="73" t="s">
        <v>75</v>
      </c>
      <c r="U1344" s="73" t="s">
        <v>75</v>
      </c>
      <c r="V1344" s="62">
        <v>1</v>
      </c>
      <c r="W1344" s="19">
        <f t="shared" si="336"/>
        <v>0</v>
      </c>
      <c r="X1344" s="19">
        <f t="shared" si="337"/>
        <v>0</v>
      </c>
      <c r="Y1344" s="19">
        <f t="shared" si="338"/>
        <v>0</v>
      </c>
      <c r="Z1344" s="62">
        <v>-1</v>
      </c>
      <c r="AA1344" s="62">
        <v>-2</v>
      </c>
      <c r="AB1344" s="68"/>
      <c r="AC1344" s="68"/>
      <c r="AD1344" s="68"/>
      <c r="AE1344" s="68"/>
      <c r="AF1344" s="68"/>
      <c r="AG1344" s="62">
        <v>1</v>
      </c>
      <c r="AH1344" s="62">
        <v>1</v>
      </c>
      <c r="AI1344" s="62">
        <v>0</v>
      </c>
      <c r="AJ1344" s="61" t="s">
        <v>134</v>
      </c>
      <c r="AK1344" s="61" t="s">
        <v>77</v>
      </c>
      <c r="AL1344" s="69" t="s">
        <v>1385</v>
      </c>
      <c r="AM1344" s="62">
        <v>4</v>
      </c>
      <c r="AN1344" s="62">
        <v>-1</v>
      </c>
      <c r="AO1344" s="62">
        <v>-2</v>
      </c>
      <c r="AP1344" s="62">
        <v>-2</v>
      </c>
      <c r="AQ1344" s="62">
        <v>1</v>
      </c>
      <c r="AR1344" s="62">
        <v>-2</v>
      </c>
      <c r="AS1344" s="62">
        <v>-2</v>
      </c>
      <c r="AT1344" s="62">
        <v>0</v>
      </c>
      <c r="AU1344" s="78">
        <v>0</v>
      </c>
      <c r="AV1344" s="62">
        <v>0</v>
      </c>
      <c r="AW1344" s="62">
        <v>0</v>
      </c>
      <c r="AX1344" s="62">
        <v>0</v>
      </c>
      <c r="AY1344" s="62">
        <v>0</v>
      </c>
      <c r="AZ1344" s="62">
        <v>1</v>
      </c>
      <c r="BA1344" s="62">
        <v>-1</v>
      </c>
      <c r="BB1344" s="62">
        <v>-1</v>
      </c>
      <c r="BC1344" s="62">
        <v>-1</v>
      </c>
      <c r="BD1344" s="68"/>
      <c r="BE1344" s="68"/>
      <c r="BF1344" s="68"/>
      <c r="BG1344" s="68"/>
      <c r="BH1344" s="68"/>
      <c r="BI1344" s="68"/>
      <c r="BJ1344" s="68"/>
      <c r="BK1344" s="68"/>
      <c r="BL1344" s="68"/>
      <c r="BM1344" s="68"/>
      <c r="BN1344" s="68"/>
      <c r="BO1344" s="62">
        <v>1</v>
      </c>
    </row>
    <row r="1345" spans="1:67" ht="176" hidden="1" x14ac:dyDescent="0.2">
      <c r="A1345" s="74" t="s">
        <v>1381</v>
      </c>
      <c r="B1345" s="67"/>
      <c r="C1345" s="495" t="s">
        <v>1590</v>
      </c>
      <c r="D1345" s="66" t="s">
        <v>153</v>
      </c>
      <c r="E1345" s="61" t="s">
        <v>302</v>
      </c>
      <c r="F1345" s="62">
        <v>1</v>
      </c>
      <c r="G1345" s="62">
        <v>1</v>
      </c>
      <c r="H1345" s="62">
        <v>1</v>
      </c>
      <c r="I1345" s="68"/>
      <c r="J1345" s="69" t="s">
        <v>1383</v>
      </c>
      <c r="K1345" s="76"/>
      <c r="L1345" s="69" t="s">
        <v>1384</v>
      </c>
      <c r="M1345" s="72"/>
      <c r="N1345" s="57">
        <f t="shared" si="339"/>
        <v>2011</v>
      </c>
      <c r="O1345" s="72">
        <v>40787</v>
      </c>
      <c r="P1345" s="73" t="s">
        <v>75</v>
      </c>
      <c r="Q1345" s="73" t="s">
        <v>75</v>
      </c>
      <c r="R1345" s="73" t="s">
        <v>75</v>
      </c>
      <c r="S1345" s="73" t="s">
        <v>75</v>
      </c>
      <c r="T1345" s="73" t="s">
        <v>75</v>
      </c>
      <c r="U1345" s="73" t="s">
        <v>75</v>
      </c>
      <c r="V1345" s="62">
        <v>1</v>
      </c>
      <c r="W1345" s="19">
        <f t="shared" si="336"/>
        <v>0</v>
      </c>
      <c r="X1345" s="19">
        <f t="shared" si="337"/>
        <v>0</v>
      </c>
      <c r="Y1345" s="19">
        <f t="shared" si="338"/>
        <v>0</v>
      </c>
      <c r="Z1345" s="62">
        <v>-1</v>
      </c>
      <c r="AA1345" s="62">
        <v>-2</v>
      </c>
      <c r="AB1345" s="68"/>
      <c r="AC1345" s="68"/>
      <c r="AD1345" s="68"/>
      <c r="AE1345" s="68"/>
      <c r="AF1345" s="68"/>
      <c r="AG1345" s="62">
        <v>1</v>
      </c>
      <c r="AH1345" s="62">
        <v>1</v>
      </c>
      <c r="AI1345" s="62">
        <v>0</v>
      </c>
      <c r="AJ1345" s="61" t="s">
        <v>134</v>
      </c>
      <c r="AK1345" s="61" t="s">
        <v>77</v>
      </c>
      <c r="AL1345" s="69" t="s">
        <v>1385</v>
      </c>
      <c r="AM1345" s="62">
        <v>4</v>
      </c>
      <c r="AN1345" s="62">
        <v>-1</v>
      </c>
      <c r="AO1345" s="62">
        <v>-2</v>
      </c>
      <c r="AP1345" s="62">
        <v>-2</v>
      </c>
      <c r="AQ1345" s="62">
        <v>1</v>
      </c>
      <c r="AR1345" s="62">
        <v>-2</v>
      </c>
      <c r="AS1345" s="62">
        <v>-2</v>
      </c>
      <c r="AT1345" s="62">
        <v>0</v>
      </c>
      <c r="AU1345" s="78">
        <v>0</v>
      </c>
      <c r="AV1345" s="62">
        <v>0</v>
      </c>
      <c r="AW1345" s="62">
        <v>0</v>
      </c>
      <c r="AX1345" s="62">
        <v>0</v>
      </c>
      <c r="AY1345" s="62">
        <v>0</v>
      </c>
      <c r="AZ1345" s="62">
        <v>1</v>
      </c>
      <c r="BA1345" s="62">
        <v>-1</v>
      </c>
      <c r="BB1345" s="62">
        <v>-1</v>
      </c>
      <c r="BC1345" s="62">
        <v>-1</v>
      </c>
      <c r="BD1345" s="68"/>
      <c r="BE1345" s="68"/>
      <c r="BF1345" s="68"/>
      <c r="BG1345" s="68"/>
      <c r="BH1345" s="68"/>
      <c r="BI1345" s="68"/>
      <c r="BJ1345" s="68"/>
      <c r="BK1345" s="68"/>
      <c r="BL1345" s="68"/>
      <c r="BM1345" s="68"/>
      <c r="BN1345" s="68"/>
      <c r="BO1345" s="62">
        <v>1</v>
      </c>
    </row>
    <row r="1346" spans="1:67" ht="176" hidden="1" x14ac:dyDescent="0.2">
      <c r="A1346" s="74" t="s">
        <v>1381</v>
      </c>
      <c r="B1346" s="67"/>
      <c r="C1346" s="495" t="s">
        <v>1591</v>
      </c>
      <c r="D1346" s="66" t="s">
        <v>153</v>
      </c>
      <c r="E1346" s="61" t="s">
        <v>302</v>
      </c>
      <c r="F1346" s="62">
        <v>1</v>
      </c>
      <c r="G1346" s="62">
        <v>1</v>
      </c>
      <c r="H1346" s="62">
        <v>1</v>
      </c>
      <c r="I1346" s="68"/>
      <c r="J1346" s="69" t="s">
        <v>1383</v>
      </c>
      <c r="K1346" s="76"/>
      <c r="L1346" s="69" t="s">
        <v>1384</v>
      </c>
      <c r="M1346" s="72"/>
      <c r="N1346" s="57">
        <f t="shared" si="339"/>
        <v>2011</v>
      </c>
      <c r="O1346" s="72">
        <v>40787</v>
      </c>
      <c r="P1346" s="73" t="s">
        <v>75</v>
      </c>
      <c r="Q1346" s="73" t="s">
        <v>75</v>
      </c>
      <c r="R1346" s="73" t="s">
        <v>75</v>
      </c>
      <c r="S1346" s="73" t="s">
        <v>75</v>
      </c>
      <c r="T1346" s="73" t="s">
        <v>75</v>
      </c>
      <c r="U1346" s="73" t="s">
        <v>75</v>
      </c>
      <c r="V1346" s="62">
        <v>1</v>
      </c>
      <c r="W1346" s="19">
        <f t="shared" si="336"/>
        <v>0</v>
      </c>
      <c r="X1346" s="19">
        <f t="shared" si="337"/>
        <v>0</v>
      </c>
      <c r="Y1346" s="19">
        <f t="shared" si="338"/>
        <v>0</v>
      </c>
      <c r="Z1346" s="62">
        <v>-1</v>
      </c>
      <c r="AA1346" s="62">
        <v>-2</v>
      </c>
      <c r="AB1346" s="68"/>
      <c r="AC1346" s="68"/>
      <c r="AD1346" s="68"/>
      <c r="AE1346" s="68"/>
      <c r="AF1346" s="68"/>
      <c r="AG1346" s="62">
        <v>1</v>
      </c>
      <c r="AH1346" s="62">
        <v>1</v>
      </c>
      <c r="AI1346" s="62">
        <v>0</v>
      </c>
      <c r="AJ1346" s="61" t="s">
        <v>134</v>
      </c>
      <c r="AK1346" s="61" t="s">
        <v>77</v>
      </c>
      <c r="AL1346" s="69" t="s">
        <v>1385</v>
      </c>
      <c r="AM1346" s="62">
        <v>4</v>
      </c>
      <c r="AN1346" s="62">
        <v>-1</v>
      </c>
      <c r="AO1346" s="62">
        <v>-2</v>
      </c>
      <c r="AP1346" s="62">
        <v>-2</v>
      </c>
      <c r="AQ1346" s="62">
        <v>1</v>
      </c>
      <c r="AR1346" s="62">
        <v>-2</v>
      </c>
      <c r="AS1346" s="62">
        <v>-2</v>
      </c>
      <c r="AT1346" s="62">
        <v>0</v>
      </c>
      <c r="AU1346" s="78">
        <v>0</v>
      </c>
      <c r="AV1346" s="62">
        <v>0</v>
      </c>
      <c r="AW1346" s="62">
        <v>0</v>
      </c>
      <c r="AX1346" s="62">
        <v>0</v>
      </c>
      <c r="AY1346" s="62">
        <v>0</v>
      </c>
      <c r="AZ1346" s="62">
        <v>1</v>
      </c>
      <c r="BA1346" s="62">
        <v>-1</v>
      </c>
      <c r="BB1346" s="62">
        <v>-1</v>
      </c>
      <c r="BC1346" s="62">
        <v>-1</v>
      </c>
      <c r="BD1346" s="68"/>
      <c r="BE1346" s="68"/>
      <c r="BF1346" s="68"/>
      <c r="BG1346" s="68"/>
      <c r="BH1346" s="68"/>
      <c r="BI1346" s="68"/>
      <c r="BJ1346" s="68"/>
      <c r="BK1346" s="68"/>
      <c r="BL1346" s="68"/>
      <c r="BM1346" s="68"/>
      <c r="BN1346" s="68"/>
      <c r="BO1346" s="62">
        <v>1</v>
      </c>
    </row>
    <row r="1347" spans="1:67" ht="176" hidden="1" x14ac:dyDescent="0.2">
      <c r="A1347" s="74" t="s">
        <v>1381</v>
      </c>
      <c r="B1347" s="67"/>
      <c r="C1347" s="495" t="s">
        <v>1592</v>
      </c>
      <c r="D1347" s="66" t="s">
        <v>153</v>
      </c>
      <c r="E1347" s="61" t="s">
        <v>302</v>
      </c>
      <c r="F1347" s="62">
        <v>1</v>
      </c>
      <c r="G1347" s="62">
        <v>1</v>
      </c>
      <c r="H1347" s="62">
        <v>1</v>
      </c>
      <c r="I1347" s="68"/>
      <c r="J1347" s="69" t="s">
        <v>1383</v>
      </c>
      <c r="K1347" s="76"/>
      <c r="L1347" s="69" t="s">
        <v>1384</v>
      </c>
      <c r="M1347" s="72"/>
      <c r="N1347" s="57">
        <f t="shared" si="339"/>
        <v>2011</v>
      </c>
      <c r="O1347" s="72">
        <v>40787</v>
      </c>
      <c r="P1347" s="73" t="s">
        <v>75</v>
      </c>
      <c r="Q1347" s="73" t="s">
        <v>75</v>
      </c>
      <c r="R1347" s="73" t="s">
        <v>75</v>
      </c>
      <c r="S1347" s="73" t="s">
        <v>75</v>
      </c>
      <c r="T1347" s="73" t="s">
        <v>75</v>
      </c>
      <c r="U1347" s="73" t="s">
        <v>75</v>
      </c>
      <c r="V1347" s="62">
        <v>1</v>
      </c>
      <c r="W1347" s="19">
        <f t="shared" si="336"/>
        <v>0</v>
      </c>
      <c r="X1347" s="19">
        <f t="shared" si="337"/>
        <v>0</v>
      </c>
      <c r="Y1347" s="19">
        <f t="shared" si="338"/>
        <v>0</v>
      </c>
      <c r="Z1347" s="62">
        <v>-1</v>
      </c>
      <c r="AA1347" s="62">
        <v>-2</v>
      </c>
      <c r="AB1347" s="68"/>
      <c r="AC1347" s="68"/>
      <c r="AD1347" s="68"/>
      <c r="AE1347" s="68"/>
      <c r="AF1347" s="68"/>
      <c r="AG1347" s="62">
        <v>1</v>
      </c>
      <c r="AH1347" s="62">
        <v>1</v>
      </c>
      <c r="AI1347" s="62">
        <v>0</v>
      </c>
      <c r="AJ1347" s="61" t="s">
        <v>134</v>
      </c>
      <c r="AK1347" s="61" t="s">
        <v>77</v>
      </c>
      <c r="AL1347" s="69" t="s">
        <v>1385</v>
      </c>
      <c r="AM1347" s="62">
        <v>4</v>
      </c>
      <c r="AN1347" s="62">
        <v>-1</v>
      </c>
      <c r="AO1347" s="62">
        <v>-2</v>
      </c>
      <c r="AP1347" s="62">
        <v>-2</v>
      </c>
      <c r="AQ1347" s="62">
        <v>1</v>
      </c>
      <c r="AR1347" s="62">
        <v>-2</v>
      </c>
      <c r="AS1347" s="62">
        <v>-2</v>
      </c>
      <c r="AT1347" s="62">
        <v>0</v>
      </c>
      <c r="AU1347" s="78">
        <v>0</v>
      </c>
      <c r="AV1347" s="62">
        <v>0</v>
      </c>
      <c r="AW1347" s="62">
        <v>0</v>
      </c>
      <c r="AX1347" s="62">
        <v>0</v>
      </c>
      <c r="AY1347" s="62">
        <v>0</v>
      </c>
      <c r="AZ1347" s="62">
        <v>1</v>
      </c>
      <c r="BA1347" s="62">
        <v>-1</v>
      </c>
      <c r="BB1347" s="62">
        <v>-1</v>
      </c>
      <c r="BC1347" s="62">
        <v>-1</v>
      </c>
      <c r="BD1347" s="68"/>
      <c r="BE1347" s="68"/>
      <c r="BF1347" s="68"/>
      <c r="BG1347" s="68"/>
      <c r="BH1347" s="68"/>
      <c r="BI1347" s="68"/>
      <c r="BJ1347" s="68"/>
      <c r="BK1347" s="68"/>
      <c r="BL1347" s="68"/>
      <c r="BM1347" s="68"/>
      <c r="BN1347" s="68"/>
      <c r="BO1347" s="62">
        <v>1</v>
      </c>
    </row>
    <row r="1348" spans="1:67" ht="176" hidden="1" x14ac:dyDescent="0.2">
      <c r="A1348" s="74" t="s">
        <v>1381</v>
      </c>
      <c r="B1348" s="67"/>
      <c r="C1348" s="495" t="s">
        <v>1593</v>
      </c>
      <c r="D1348" s="66" t="s">
        <v>153</v>
      </c>
      <c r="E1348" s="61" t="s">
        <v>302</v>
      </c>
      <c r="F1348" s="62">
        <v>1</v>
      </c>
      <c r="G1348" s="62">
        <v>1</v>
      </c>
      <c r="H1348" s="62">
        <v>1</v>
      </c>
      <c r="I1348" s="68"/>
      <c r="J1348" s="69" t="s">
        <v>1383</v>
      </c>
      <c r="K1348" s="76"/>
      <c r="L1348" s="69" t="s">
        <v>1384</v>
      </c>
      <c r="M1348" s="72"/>
      <c r="N1348" s="57">
        <f t="shared" si="339"/>
        <v>2011</v>
      </c>
      <c r="O1348" s="72">
        <v>40787</v>
      </c>
      <c r="P1348" s="73" t="s">
        <v>75</v>
      </c>
      <c r="Q1348" s="73" t="s">
        <v>75</v>
      </c>
      <c r="R1348" s="73" t="s">
        <v>75</v>
      </c>
      <c r="S1348" s="73" t="s">
        <v>75</v>
      </c>
      <c r="T1348" s="73" t="s">
        <v>75</v>
      </c>
      <c r="U1348" s="73" t="s">
        <v>75</v>
      </c>
      <c r="V1348" s="62">
        <v>1</v>
      </c>
      <c r="W1348" s="19">
        <f t="shared" si="336"/>
        <v>0</v>
      </c>
      <c r="X1348" s="19">
        <f t="shared" si="337"/>
        <v>0</v>
      </c>
      <c r="Y1348" s="19">
        <f t="shared" si="338"/>
        <v>0</v>
      </c>
      <c r="Z1348" s="62">
        <v>-1</v>
      </c>
      <c r="AA1348" s="62">
        <v>-2</v>
      </c>
      <c r="AB1348" s="68"/>
      <c r="AC1348" s="68"/>
      <c r="AD1348" s="68"/>
      <c r="AE1348" s="68"/>
      <c r="AF1348" s="68"/>
      <c r="AG1348" s="62">
        <v>1</v>
      </c>
      <c r="AH1348" s="62">
        <v>1</v>
      </c>
      <c r="AI1348" s="62">
        <v>0</v>
      </c>
      <c r="AJ1348" s="61" t="s">
        <v>134</v>
      </c>
      <c r="AK1348" s="61" t="s">
        <v>77</v>
      </c>
      <c r="AL1348" s="69" t="s">
        <v>1385</v>
      </c>
      <c r="AM1348" s="62">
        <v>4</v>
      </c>
      <c r="AN1348" s="62">
        <v>-1</v>
      </c>
      <c r="AO1348" s="62">
        <v>-2</v>
      </c>
      <c r="AP1348" s="62">
        <v>-2</v>
      </c>
      <c r="AQ1348" s="62">
        <v>1</v>
      </c>
      <c r="AR1348" s="62">
        <v>-2</v>
      </c>
      <c r="AS1348" s="62">
        <v>-2</v>
      </c>
      <c r="AT1348" s="62">
        <v>0</v>
      </c>
      <c r="AU1348" s="78">
        <v>0</v>
      </c>
      <c r="AV1348" s="62">
        <v>0</v>
      </c>
      <c r="AW1348" s="62">
        <v>0</v>
      </c>
      <c r="AX1348" s="62">
        <v>0</v>
      </c>
      <c r="AY1348" s="62">
        <v>0</v>
      </c>
      <c r="AZ1348" s="62">
        <v>1</v>
      </c>
      <c r="BA1348" s="62">
        <v>-1</v>
      </c>
      <c r="BB1348" s="62">
        <v>-1</v>
      </c>
      <c r="BC1348" s="62">
        <v>-1</v>
      </c>
      <c r="BD1348" s="68"/>
      <c r="BE1348" s="68"/>
      <c r="BF1348" s="68"/>
      <c r="BG1348" s="68"/>
      <c r="BH1348" s="68"/>
      <c r="BI1348" s="68"/>
      <c r="BJ1348" s="68"/>
      <c r="BK1348" s="68"/>
      <c r="BL1348" s="68"/>
      <c r="BM1348" s="68"/>
      <c r="BN1348" s="68"/>
      <c r="BO1348" s="62">
        <v>1</v>
      </c>
    </row>
    <row r="1349" spans="1:67" ht="176" hidden="1" x14ac:dyDescent="0.2">
      <c r="A1349" s="74" t="s">
        <v>1381</v>
      </c>
      <c r="B1349" s="67"/>
      <c r="C1349" s="495" t="s">
        <v>1405</v>
      </c>
      <c r="D1349" s="66" t="s">
        <v>153</v>
      </c>
      <c r="E1349" s="61" t="s">
        <v>302</v>
      </c>
      <c r="F1349" s="62">
        <v>1</v>
      </c>
      <c r="G1349" s="62">
        <v>1</v>
      </c>
      <c r="H1349" s="62">
        <v>1</v>
      </c>
      <c r="I1349" s="68"/>
      <c r="J1349" s="69" t="s">
        <v>1383</v>
      </c>
      <c r="K1349" s="76"/>
      <c r="L1349" s="69" t="s">
        <v>1384</v>
      </c>
      <c r="M1349" s="72"/>
      <c r="N1349" s="57">
        <f t="shared" si="339"/>
        <v>2011</v>
      </c>
      <c r="O1349" s="72">
        <v>40787</v>
      </c>
      <c r="P1349" s="73" t="s">
        <v>75</v>
      </c>
      <c r="Q1349" s="73" t="s">
        <v>75</v>
      </c>
      <c r="R1349" s="73" t="s">
        <v>75</v>
      </c>
      <c r="S1349" s="73" t="s">
        <v>75</v>
      </c>
      <c r="T1349" s="73" t="s">
        <v>75</v>
      </c>
      <c r="U1349" s="73" t="s">
        <v>75</v>
      </c>
      <c r="V1349" s="62">
        <v>1</v>
      </c>
      <c r="W1349" s="19">
        <f t="shared" si="336"/>
        <v>0</v>
      </c>
      <c r="X1349" s="19">
        <f t="shared" si="337"/>
        <v>0</v>
      </c>
      <c r="Y1349" s="19">
        <f t="shared" si="338"/>
        <v>0</v>
      </c>
      <c r="Z1349" s="62">
        <v>-1</v>
      </c>
      <c r="AA1349" s="62">
        <v>-2</v>
      </c>
      <c r="AB1349" s="68"/>
      <c r="AC1349" s="68"/>
      <c r="AD1349" s="68"/>
      <c r="AE1349" s="68"/>
      <c r="AF1349" s="68"/>
      <c r="AG1349" s="62">
        <v>1</v>
      </c>
      <c r="AH1349" s="62">
        <v>1</v>
      </c>
      <c r="AI1349" s="62">
        <v>0</v>
      </c>
      <c r="AJ1349" s="61" t="s">
        <v>134</v>
      </c>
      <c r="AK1349" s="61" t="s">
        <v>77</v>
      </c>
      <c r="AL1349" s="69" t="s">
        <v>1385</v>
      </c>
      <c r="AM1349" s="62">
        <v>4</v>
      </c>
      <c r="AN1349" s="62">
        <v>-1</v>
      </c>
      <c r="AO1349" s="62">
        <v>-2</v>
      </c>
      <c r="AP1349" s="62">
        <v>-2</v>
      </c>
      <c r="AQ1349" s="62">
        <v>1</v>
      </c>
      <c r="AR1349" s="62">
        <v>-2</v>
      </c>
      <c r="AS1349" s="62">
        <v>-2</v>
      </c>
      <c r="AT1349" s="62">
        <v>0</v>
      </c>
      <c r="AU1349" s="78">
        <v>0</v>
      </c>
      <c r="AV1349" s="62">
        <v>0</v>
      </c>
      <c r="AW1349" s="62">
        <v>0</v>
      </c>
      <c r="AX1349" s="62">
        <v>0</v>
      </c>
      <c r="AY1349" s="62">
        <v>0</v>
      </c>
      <c r="AZ1349" s="62">
        <v>1</v>
      </c>
      <c r="BA1349" s="62">
        <v>-1</v>
      </c>
      <c r="BB1349" s="62">
        <v>-1</v>
      </c>
      <c r="BC1349" s="62">
        <v>-1</v>
      </c>
      <c r="BD1349" s="68"/>
      <c r="BE1349" s="68"/>
      <c r="BF1349" s="68"/>
      <c r="BG1349" s="68"/>
      <c r="BH1349" s="68"/>
      <c r="BI1349" s="68"/>
      <c r="BJ1349" s="68"/>
      <c r="BK1349" s="68"/>
      <c r="BL1349" s="68"/>
      <c r="BM1349" s="68"/>
      <c r="BN1349" s="68"/>
      <c r="BO1349" s="62">
        <v>1</v>
      </c>
    </row>
    <row r="1350" spans="1:67" ht="176" hidden="1" x14ac:dyDescent="0.2">
      <c r="A1350" s="74" t="s">
        <v>1381</v>
      </c>
      <c r="B1350" s="67"/>
      <c r="C1350" s="495" t="s">
        <v>1594</v>
      </c>
      <c r="D1350" s="66" t="s">
        <v>153</v>
      </c>
      <c r="E1350" s="61" t="s">
        <v>302</v>
      </c>
      <c r="F1350" s="62">
        <v>1</v>
      </c>
      <c r="G1350" s="62">
        <v>1</v>
      </c>
      <c r="H1350" s="62">
        <v>1</v>
      </c>
      <c r="I1350" s="68"/>
      <c r="J1350" s="69" t="s">
        <v>1383</v>
      </c>
      <c r="K1350" s="76"/>
      <c r="L1350" s="69" t="s">
        <v>1384</v>
      </c>
      <c r="M1350" s="72"/>
      <c r="N1350" s="57">
        <f t="shared" si="339"/>
        <v>2011</v>
      </c>
      <c r="O1350" s="72">
        <v>40787</v>
      </c>
      <c r="P1350" s="73" t="s">
        <v>75</v>
      </c>
      <c r="Q1350" s="73" t="s">
        <v>75</v>
      </c>
      <c r="R1350" s="73" t="s">
        <v>75</v>
      </c>
      <c r="S1350" s="73" t="s">
        <v>75</v>
      </c>
      <c r="T1350" s="73" t="s">
        <v>75</v>
      </c>
      <c r="U1350" s="73" t="s">
        <v>75</v>
      </c>
      <c r="V1350" s="62">
        <v>1</v>
      </c>
      <c r="W1350" s="19">
        <f t="shared" si="336"/>
        <v>0</v>
      </c>
      <c r="X1350" s="19">
        <f t="shared" si="337"/>
        <v>0</v>
      </c>
      <c r="Y1350" s="19">
        <f t="shared" si="338"/>
        <v>0</v>
      </c>
      <c r="Z1350" s="62">
        <v>-1</v>
      </c>
      <c r="AA1350" s="62">
        <v>-2</v>
      </c>
      <c r="AB1350" s="68"/>
      <c r="AC1350" s="68"/>
      <c r="AD1350" s="68"/>
      <c r="AE1350" s="68"/>
      <c r="AF1350" s="68"/>
      <c r="AG1350" s="62">
        <v>1</v>
      </c>
      <c r="AH1350" s="62">
        <v>1</v>
      </c>
      <c r="AI1350" s="62">
        <v>0</v>
      </c>
      <c r="AJ1350" s="61" t="s">
        <v>134</v>
      </c>
      <c r="AK1350" s="61" t="s">
        <v>77</v>
      </c>
      <c r="AL1350" s="69" t="s">
        <v>1385</v>
      </c>
      <c r="AM1350" s="62">
        <v>4</v>
      </c>
      <c r="AN1350" s="62">
        <v>-1</v>
      </c>
      <c r="AO1350" s="62">
        <v>-2</v>
      </c>
      <c r="AP1350" s="62">
        <v>-2</v>
      </c>
      <c r="AQ1350" s="62">
        <v>1</v>
      </c>
      <c r="AR1350" s="62">
        <v>-2</v>
      </c>
      <c r="AS1350" s="62">
        <v>-2</v>
      </c>
      <c r="AT1350" s="62">
        <v>0</v>
      </c>
      <c r="AU1350" s="78">
        <v>0</v>
      </c>
      <c r="AV1350" s="62">
        <v>0</v>
      </c>
      <c r="AW1350" s="62">
        <v>0</v>
      </c>
      <c r="AX1350" s="62">
        <v>0</v>
      </c>
      <c r="AY1350" s="62">
        <v>0</v>
      </c>
      <c r="AZ1350" s="62">
        <v>1</v>
      </c>
      <c r="BA1350" s="62">
        <v>-1</v>
      </c>
      <c r="BB1350" s="62">
        <v>-1</v>
      </c>
      <c r="BC1350" s="62">
        <v>-1</v>
      </c>
      <c r="BD1350" s="68"/>
      <c r="BE1350" s="68"/>
      <c r="BF1350" s="68"/>
      <c r="BG1350" s="68"/>
      <c r="BH1350" s="68"/>
      <c r="BI1350" s="68"/>
      <c r="BJ1350" s="68"/>
      <c r="BK1350" s="68"/>
      <c r="BL1350" s="68"/>
      <c r="BM1350" s="68"/>
      <c r="BN1350" s="68"/>
      <c r="BO1350" s="62">
        <v>1</v>
      </c>
    </row>
    <row r="1351" spans="1:67" ht="176" hidden="1" x14ac:dyDescent="0.2">
      <c r="A1351" s="74" t="s">
        <v>1381</v>
      </c>
      <c r="B1351" s="67"/>
      <c r="C1351" s="495" t="s">
        <v>1595</v>
      </c>
      <c r="D1351" s="66" t="s">
        <v>153</v>
      </c>
      <c r="E1351" s="61" t="s">
        <v>302</v>
      </c>
      <c r="F1351" s="62">
        <v>1</v>
      </c>
      <c r="G1351" s="62">
        <v>1</v>
      </c>
      <c r="H1351" s="62">
        <v>1</v>
      </c>
      <c r="I1351" s="68"/>
      <c r="J1351" s="69" t="s">
        <v>1383</v>
      </c>
      <c r="K1351" s="76"/>
      <c r="L1351" s="69" t="s">
        <v>1384</v>
      </c>
      <c r="M1351" s="72"/>
      <c r="N1351" s="57">
        <f t="shared" si="339"/>
        <v>2011</v>
      </c>
      <c r="O1351" s="72">
        <v>40787</v>
      </c>
      <c r="P1351" s="73" t="s">
        <v>75</v>
      </c>
      <c r="Q1351" s="73" t="s">
        <v>75</v>
      </c>
      <c r="R1351" s="73" t="s">
        <v>75</v>
      </c>
      <c r="S1351" s="73" t="s">
        <v>75</v>
      </c>
      <c r="T1351" s="73" t="s">
        <v>75</v>
      </c>
      <c r="U1351" s="73" t="s">
        <v>75</v>
      </c>
      <c r="V1351" s="62">
        <v>1</v>
      </c>
      <c r="W1351" s="19">
        <f t="shared" si="336"/>
        <v>0</v>
      </c>
      <c r="X1351" s="19">
        <f t="shared" si="337"/>
        <v>0</v>
      </c>
      <c r="Y1351" s="19">
        <f t="shared" si="338"/>
        <v>0</v>
      </c>
      <c r="Z1351" s="62">
        <v>-1</v>
      </c>
      <c r="AA1351" s="62">
        <v>-2</v>
      </c>
      <c r="AB1351" s="68"/>
      <c r="AC1351" s="68"/>
      <c r="AD1351" s="68"/>
      <c r="AE1351" s="68"/>
      <c r="AF1351" s="68"/>
      <c r="AG1351" s="62">
        <v>1</v>
      </c>
      <c r="AH1351" s="62">
        <v>1</v>
      </c>
      <c r="AI1351" s="62">
        <v>0</v>
      </c>
      <c r="AJ1351" s="61" t="s">
        <v>134</v>
      </c>
      <c r="AK1351" s="61" t="s">
        <v>77</v>
      </c>
      <c r="AL1351" s="69" t="s">
        <v>1385</v>
      </c>
      <c r="AM1351" s="62">
        <v>4</v>
      </c>
      <c r="AN1351" s="62">
        <v>-1</v>
      </c>
      <c r="AO1351" s="62">
        <v>-2</v>
      </c>
      <c r="AP1351" s="62">
        <v>-2</v>
      </c>
      <c r="AQ1351" s="62">
        <v>1</v>
      </c>
      <c r="AR1351" s="62">
        <v>-2</v>
      </c>
      <c r="AS1351" s="62">
        <v>-2</v>
      </c>
      <c r="AT1351" s="62">
        <v>0</v>
      </c>
      <c r="AU1351" s="78">
        <v>0</v>
      </c>
      <c r="AV1351" s="62">
        <v>0</v>
      </c>
      <c r="AW1351" s="62">
        <v>0</v>
      </c>
      <c r="AX1351" s="62">
        <v>0</v>
      </c>
      <c r="AY1351" s="62">
        <v>0</v>
      </c>
      <c r="AZ1351" s="62">
        <v>1</v>
      </c>
      <c r="BA1351" s="62">
        <v>-1</v>
      </c>
      <c r="BB1351" s="62">
        <v>-1</v>
      </c>
      <c r="BC1351" s="62">
        <v>-1</v>
      </c>
      <c r="BD1351" s="68"/>
      <c r="BE1351" s="68"/>
      <c r="BF1351" s="68"/>
      <c r="BG1351" s="68"/>
      <c r="BH1351" s="68"/>
      <c r="BI1351" s="68"/>
      <c r="BJ1351" s="68"/>
      <c r="BK1351" s="68"/>
      <c r="BL1351" s="68"/>
      <c r="BM1351" s="68"/>
      <c r="BN1351" s="68"/>
      <c r="BO1351" s="62">
        <v>1</v>
      </c>
    </row>
    <row r="1352" spans="1:67" ht="176" hidden="1" x14ac:dyDescent="0.2">
      <c r="A1352" s="74" t="s">
        <v>1381</v>
      </c>
      <c r="B1352" s="67"/>
      <c r="C1352" s="495" t="s">
        <v>1596</v>
      </c>
      <c r="D1352" s="66" t="s">
        <v>153</v>
      </c>
      <c r="E1352" s="61" t="s">
        <v>302</v>
      </c>
      <c r="F1352" s="62">
        <v>1</v>
      </c>
      <c r="G1352" s="62">
        <v>1</v>
      </c>
      <c r="H1352" s="62">
        <v>1</v>
      </c>
      <c r="I1352" s="68"/>
      <c r="J1352" s="69" t="s">
        <v>1383</v>
      </c>
      <c r="K1352" s="76"/>
      <c r="L1352" s="69" t="s">
        <v>1384</v>
      </c>
      <c r="M1352" s="72"/>
      <c r="N1352" s="57">
        <f t="shared" si="339"/>
        <v>2011</v>
      </c>
      <c r="O1352" s="72">
        <v>40787</v>
      </c>
      <c r="P1352" s="73" t="s">
        <v>75</v>
      </c>
      <c r="Q1352" s="73" t="s">
        <v>75</v>
      </c>
      <c r="R1352" s="73" t="s">
        <v>75</v>
      </c>
      <c r="S1352" s="73" t="s">
        <v>75</v>
      </c>
      <c r="T1352" s="73" t="s">
        <v>75</v>
      </c>
      <c r="U1352" s="73" t="s">
        <v>75</v>
      </c>
      <c r="V1352" s="62">
        <v>1</v>
      </c>
      <c r="W1352" s="19">
        <f t="shared" si="336"/>
        <v>0</v>
      </c>
      <c r="X1352" s="19">
        <f t="shared" si="337"/>
        <v>0</v>
      </c>
      <c r="Y1352" s="19">
        <f t="shared" si="338"/>
        <v>0</v>
      </c>
      <c r="Z1352" s="62">
        <v>-1</v>
      </c>
      <c r="AA1352" s="62">
        <v>-2</v>
      </c>
      <c r="AB1352" s="68"/>
      <c r="AC1352" s="68"/>
      <c r="AD1352" s="68"/>
      <c r="AE1352" s="68"/>
      <c r="AF1352" s="68"/>
      <c r="AG1352" s="62">
        <v>1</v>
      </c>
      <c r="AH1352" s="62">
        <v>1</v>
      </c>
      <c r="AI1352" s="62">
        <v>0</v>
      </c>
      <c r="AJ1352" s="61" t="s">
        <v>134</v>
      </c>
      <c r="AK1352" s="61" t="s">
        <v>77</v>
      </c>
      <c r="AL1352" s="69" t="s">
        <v>1385</v>
      </c>
      <c r="AM1352" s="62">
        <v>4</v>
      </c>
      <c r="AN1352" s="62">
        <v>-1</v>
      </c>
      <c r="AO1352" s="62">
        <v>-2</v>
      </c>
      <c r="AP1352" s="62">
        <v>-2</v>
      </c>
      <c r="AQ1352" s="62">
        <v>1</v>
      </c>
      <c r="AR1352" s="62">
        <v>-2</v>
      </c>
      <c r="AS1352" s="62">
        <v>-2</v>
      </c>
      <c r="AT1352" s="62">
        <v>0</v>
      </c>
      <c r="AU1352" s="78">
        <v>0</v>
      </c>
      <c r="AV1352" s="62">
        <v>0</v>
      </c>
      <c r="AW1352" s="62">
        <v>0</v>
      </c>
      <c r="AX1352" s="62">
        <v>0</v>
      </c>
      <c r="AY1352" s="62">
        <v>0</v>
      </c>
      <c r="AZ1352" s="62">
        <v>1</v>
      </c>
      <c r="BA1352" s="62">
        <v>-1</v>
      </c>
      <c r="BB1352" s="62">
        <v>-1</v>
      </c>
      <c r="BC1352" s="62">
        <v>-1</v>
      </c>
      <c r="BD1352" s="68"/>
      <c r="BE1352" s="68"/>
      <c r="BF1352" s="68"/>
      <c r="BG1352" s="68"/>
      <c r="BH1352" s="68"/>
      <c r="BI1352" s="68"/>
      <c r="BJ1352" s="68"/>
      <c r="BK1352" s="68"/>
      <c r="BL1352" s="68"/>
      <c r="BM1352" s="68"/>
      <c r="BN1352" s="68"/>
      <c r="BO1352" s="62">
        <v>1</v>
      </c>
    </row>
    <row r="1353" spans="1:67" ht="176" hidden="1" x14ac:dyDescent="0.2">
      <c r="A1353" s="74" t="s">
        <v>1381</v>
      </c>
      <c r="B1353" s="67"/>
      <c r="C1353" s="495" t="s">
        <v>1597</v>
      </c>
      <c r="D1353" s="66" t="s">
        <v>153</v>
      </c>
      <c r="E1353" s="61" t="s">
        <v>302</v>
      </c>
      <c r="F1353" s="62">
        <v>1</v>
      </c>
      <c r="G1353" s="62">
        <v>1</v>
      </c>
      <c r="H1353" s="62">
        <v>1</v>
      </c>
      <c r="I1353" s="68"/>
      <c r="J1353" s="69" t="s">
        <v>1383</v>
      </c>
      <c r="K1353" s="76"/>
      <c r="L1353" s="69" t="s">
        <v>1384</v>
      </c>
      <c r="M1353" s="72"/>
      <c r="N1353" s="57">
        <f t="shared" si="339"/>
        <v>2011</v>
      </c>
      <c r="O1353" s="72">
        <v>40787</v>
      </c>
      <c r="P1353" s="73" t="s">
        <v>75</v>
      </c>
      <c r="Q1353" s="73" t="s">
        <v>75</v>
      </c>
      <c r="R1353" s="73" t="s">
        <v>75</v>
      </c>
      <c r="S1353" s="73" t="s">
        <v>75</v>
      </c>
      <c r="T1353" s="73" t="s">
        <v>75</v>
      </c>
      <c r="U1353" s="73" t="s">
        <v>75</v>
      </c>
      <c r="V1353" s="62">
        <v>1</v>
      </c>
      <c r="W1353" s="19">
        <f t="shared" si="336"/>
        <v>0</v>
      </c>
      <c r="X1353" s="19">
        <f t="shared" si="337"/>
        <v>0</v>
      </c>
      <c r="Y1353" s="19">
        <f t="shared" si="338"/>
        <v>0</v>
      </c>
      <c r="Z1353" s="62">
        <v>-1</v>
      </c>
      <c r="AA1353" s="62">
        <v>-2</v>
      </c>
      <c r="AB1353" s="68"/>
      <c r="AC1353" s="68"/>
      <c r="AD1353" s="68"/>
      <c r="AE1353" s="68"/>
      <c r="AF1353" s="68"/>
      <c r="AG1353" s="62">
        <v>1</v>
      </c>
      <c r="AH1353" s="62">
        <v>1</v>
      </c>
      <c r="AI1353" s="62">
        <v>0</v>
      </c>
      <c r="AJ1353" s="61" t="s">
        <v>134</v>
      </c>
      <c r="AK1353" s="61" t="s">
        <v>77</v>
      </c>
      <c r="AL1353" s="69" t="s">
        <v>1385</v>
      </c>
      <c r="AM1353" s="62">
        <v>4</v>
      </c>
      <c r="AN1353" s="62">
        <v>-1</v>
      </c>
      <c r="AO1353" s="62">
        <v>-2</v>
      </c>
      <c r="AP1353" s="62">
        <v>-2</v>
      </c>
      <c r="AQ1353" s="62">
        <v>1</v>
      </c>
      <c r="AR1353" s="62">
        <v>-2</v>
      </c>
      <c r="AS1353" s="62">
        <v>-2</v>
      </c>
      <c r="AT1353" s="62">
        <v>0</v>
      </c>
      <c r="AU1353" s="78">
        <v>0</v>
      </c>
      <c r="AV1353" s="62">
        <v>0</v>
      </c>
      <c r="AW1353" s="62">
        <v>0</v>
      </c>
      <c r="AX1353" s="62">
        <v>0</v>
      </c>
      <c r="AY1353" s="62">
        <v>0</v>
      </c>
      <c r="AZ1353" s="62">
        <v>1</v>
      </c>
      <c r="BA1353" s="62">
        <v>-1</v>
      </c>
      <c r="BB1353" s="62">
        <v>-1</v>
      </c>
      <c r="BC1353" s="62">
        <v>-1</v>
      </c>
      <c r="BD1353" s="68"/>
      <c r="BE1353" s="68"/>
      <c r="BF1353" s="68"/>
      <c r="BG1353" s="68"/>
      <c r="BH1353" s="68"/>
      <c r="BI1353" s="68"/>
      <c r="BJ1353" s="68"/>
      <c r="BK1353" s="68"/>
      <c r="BL1353" s="68"/>
      <c r="BM1353" s="68"/>
      <c r="BN1353" s="68"/>
      <c r="BO1353" s="62">
        <v>1</v>
      </c>
    </row>
    <row r="1354" spans="1:67" ht="176" hidden="1" x14ac:dyDescent="0.2">
      <c r="A1354" s="74" t="s">
        <v>1381</v>
      </c>
      <c r="B1354" s="67"/>
      <c r="C1354" s="495" t="s">
        <v>1598</v>
      </c>
      <c r="D1354" s="66" t="s">
        <v>153</v>
      </c>
      <c r="E1354" s="61" t="s">
        <v>302</v>
      </c>
      <c r="F1354" s="62">
        <v>1</v>
      </c>
      <c r="G1354" s="62">
        <v>1</v>
      </c>
      <c r="H1354" s="62">
        <v>1</v>
      </c>
      <c r="I1354" s="68"/>
      <c r="J1354" s="69" t="s">
        <v>1383</v>
      </c>
      <c r="K1354" s="76"/>
      <c r="L1354" s="69" t="s">
        <v>1384</v>
      </c>
      <c r="M1354" s="72"/>
      <c r="N1354" s="57">
        <f t="shared" si="339"/>
        <v>2011</v>
      </c>
      <c r="O1354" s="72">
        <v>40787</v>
      </c>
      <c r="P1354" s="73" t="s">
        <v>75</v>
      </c>
      <c r="Q1354" s="73" t="s">
        <v>75</v>
      </c>
      <c r="R1354" s="73" t="s">
        <v>75</v>
      </c>
      <c r="S1354" s="73" t="s">
        <v>75</v>
      </c>
      <c r="T1354" s="73" t="s">
        <v>75</v>
      </c>
      <c r="U1354" s="73" t="s">
        <v>75</v>
      </c>
      <c r="V1354" s="62">
        <v>1</v>
      </c>
      <c r="W1354" s="19">
        <f t="shared" ref="W1354:W1417" si="340">IF(OR(AND(Q1354&lt;&gt;"NA",Q1354&lt;&gt;""),AND(S1354&lt;&gt;"NA",S1354&lt;&gt;""),AND(T1354&lt;&gt;"NA",T1354&lt;&gt;"")),1,0)</f>
        <v>0</v>
      </c>
      <c r="X1354" s="19">
        <f t="shared" ref="X1354:X1417" si="341">IF(OR(AND(S1354&lt;&gt;"NA",S1354&lt;&gt;""),Y1354=1),1,0)</f>
        <v>0</v>
      </c>
      <c r="Y1354" s="19">
        <f t="shared" ref="Y1354:Y1417" si="342">IF(AND(T1354&lt;&gt;"NA",T1354&lt;&gt;""),1,0)</f>
        <v>0</v>
      </c>
      <c r="Z1354" s="62">
        <v>-1</v>
      </c>
      <c r="AA1354" s="62">
        <v>-2</v>
      </c>
      <c r="AB1354" s="68"/>
      <c r="AC1354" s="68"/>
      <c r="AD1354" s="68"/>
      <c r="AE1354" s="68"/>
      <c r="AF1354" s="68"/>
      <c r="AG1354" s="62">
        <v>1</v>
      </c>
      <c r="AH1354" s="62">
        <v>1</v>
      </c>
      <c r="AI1354" s="62">
        <v>0</v>
      </c>
      <c r="AJ1354" s="61" t="s">
        <v>134</v>
      </c>
      <c r="AK1354" s="61" t="s">
        <v>77</v>
      </c>
      <c r="AL1354" s="69" t="s">
        <v>1385</v>
      </c>
      <c r="AM1354" s="62">
        <v>4</v>
      </c>
      <c r="AN1354" s="62">
        <v>-1</v>
      </c>
      <c r="AO1354" s="62">
        <v>-2</v>
      </c>
      <c r="AP1354" s="62">
        <v>-2</v>
      </c>
      <c r="AQ1354" s="62">
        <v>1</v>
      </c>
      <c r="AR1354" s="62">
        <v>-2</v>
      </c>
      <c r="AS1354" s="62">
        <v>-2</v>
      </c>
      <c r="AT1354" s="62">
        <v>0</v>
      </c>
      <c r="AU1354" s="78">
        <v>0</v>
      </c>
      <c r="AV1354" s="62">
        <v>0</v>
      </c>
      <c r="AW1354" s="62">
        <v>0</v>
      </c>
      <c r="AX1354" s="62">
        <v>0</v>
      </c>
      <c r="AY1354" s="62">
        <v>0</v>
      </c>
      <c r="AZ1354" s="62">
        <v>1</v>
      </c>
      <c r="BA1354" s="62">
        <v>-1</v>
      </c>
      <c r="BB1354" s="62">
        <v>-1</v>
      </c>
      <c r="BC1354" s="62">
        <v>-1</v>
      </c>
      <c r="BD1354" s="68"/>
      <c r="BE1354" s="68"/>
      <c r="BF1354" s="68"/>
      <c r="BG1354" s="68"/>
      <c r="BH1354" s="68"/>
      <c r="BI1354" s="68"/>
      <c r="BJ1354" s="68"/>
      <c r="BK1354" s="68"/>
      <c r="BL1354" s="68"/>
      <c r="BM1354" s="68"/>
      <c r="BN1354" s="68"/>
      <c r="BO1354" s="62">
        <v>1</v>
      </c>
    </row>
    <row r="1355" spans="1:67" ht="176" hidden="1" x14ac:dyDescent="0.2">
      <c r="A1355" s="74" t="s">
        <v>1381</v>
      </c>
      <c r="B1355" s="67"/>
      <c r="C1355" s="495" t="s">
        <v>1599</v>
      </c>
      <c r="D1355" s="66" t="s">
        <v>153</v>
      </c>
      <c r="E1355" s="61" t="s">
        <v>302</v>
      </c>
      <c r="F1355" s="62">
        <v>1</v>
      </c>
      <c r="G1355" s="62">
        <v>1</v>
      </c>
      <c r="H1355" s="62">
        <v>1</v>
      </c>
      <c r="I1355" s="68"/>
      <c r="J1355" s="69" t="s">
        <v>1383</v>
      </c>
      <c r="K1355" s="76"/>
      <c r="L1355" s="69" t="s">
        <v>1384</v>
      </c>
      <c r="M1355" s="72"/>
      <c r="N1355" s="57">
        <f t="shared" si="339"/>
        <v>2011</v>
      </c>
      <c r="O1355" s="72">
        <v>40787</v>
      </c>
      <c r="P1355" s="73" t="s">
        <v>75</v>
      </c>
      <c r="Q1355" s="73" t="s">
        <v>75</v>
      </c>
      <c r="R1355" s="73" t="s">
        <v>75</v>
      </c>
      <c r="S1355" s="73" t="s">
        <v>75</v>
      </c>
      <c r="T1355" s="73" t="s">
        <v>75</v>
      </c>
      <c r="U1355" s="73" t="s">
        <v>75</v>
      </c>
      <c r="V1355" s="62">
        <v>1</v>
      </c>
      <c r="W1355" s="19">
        <f t="shared" si="340"/>
        <v>0</v>
      </c>
      <c r="X1355" s="19">
        <f t="shared" si="341"/>
        <v>0</v>
      </c>
      <c r="Y1355" s="19">
        <f t="shared" si="342"/>
        <v>0</v>
      </c>
      <c r="Z1355" s="62">
        <v>-1</v>
      </c>
      <c r="AA1355" s="62">
        <v>-2</v>
      </c>
      <c r="AB1355" s="68"/>
      <c r="AC1355" s="68"/>
      <c r="AD1355" s="68"/>
      <c r="AE1355" s="68"/>
      <c r="AF1355" s="68"/>
      <c r="AG1355" s="62">
        <v>1</v>
      </c>
      <c r="AH1355" s="62">
        <v>1</v>
      </c>
      <c r="AI1355" s="62">
        <v>0</v>
      </c>
      <c r="AJ1355" s="61" t="s">
        <v>134</v>
      </c>
      <c r="AK1355" s="61" t="s">
        <v>77</v>
      </c>
      <c r="AL1355" s="69" t="s">
        <v>1385</v>
      </c>
      <c r="AM1355" s="62">
        <v>4</v>
      </c>
      <c r="AN1355" s="62">
        <v>-1</v>
      </c>
      <c r="AO1355" s="62">
        <v>-2</v>
      </c>
      <c r="AP1355" s="62">
        <v>-2</v>
      </c>
      <c r="AQ1355" s="62">
        <v>1</v>
      </c>
      <c r="AR1355" s="62">
        <v>-2</v>
      </c>
      <c r="AS1355" s="62">
        <v>-2</v>
      </c>
      <c r="AT1355" s="62">
        <v>0</v>
      </c>
      <c r="AU1355" s="78">
        <v>0</v>
      </c>
      <c r="AV1355" s="62">
        <v>0</v>
      </c>
      <c r="AW1355" s="62">
        <v>0</v>
      </c>
      <c r="AX1355" s="62">
        <v>0</v>
      </c>
      <c r="AY1355" s="62">
        <v>0</v>
      </c>
      <c r="AZ1355" s="62">
        <v>1</v>
      </c>
      <c r="BA1355" s="62">
        <v>-1</v>
      </c>
      <c r="BB1355" s="62">
        <v>-1</v>
      </c>
      <c r="BC1355" s="62">
        <v>-1</v>
      </c>
      <c r="BD1355" s="68"/>
      <c r="BE1355" s="68"/>
      <c r="BF1355" s="68"/>
      <c r="BG1355" s="68"/>
      <c r="BH1355" s="68"/>
      <c r="BI1355" s="68"/>
      <c r="BJ1355" s="68"/>
      <c r="BK1355" s="68"/>
      <c r="BL1355" s="68"/>
      <c r="BM1355" s="68"/>
      <c r="BN1355" s="68"/>
      <c r="BO1355" s="62">
        <v>1</v>
      </c>
    </row>
    <row r="1356" spans="1:67" ht="176" hidden="1" x14ac:dyDescent="0.2">
      <c r="A1356" s="74" t="s">
        <v>1381</v>
      </c>
      <c r="B1356" s="67"/>
      <c r="C1356" s="495" t="s">
        <v>1600</v>
      </c>
      <c r="D1356" s="66" t="s">
        <v>153</v>
      </c>
      <c r="E1356" s="61" t="s">
        <v>302</v>
      </c>
      <c r="F1356" s="62">
        <v>1</v>
      </c>
      <c r="G1356" s="62">
        <v>1</v>
      </c>
      <c r="H1356" s="62">
        <v>1</v>
      </c>
      <c r="I1356" s="68"/>
      <c r="J1356" s="69" t="s">
        <v>1383</v>
      </c>
      <c r="K1356" s="76"/>
      <c r="L1356" s="69" t="s">
        <v>1384</v>
      </c>
      <c r="M1356" s="72"/>
      <c r="N1356" s="57">
        <f t="shared" si="339"/>
        <v>2011</v>
      </c>
      <c r="O1356" s="72">
        <v>40787</v>
      </c>
      <c r="P1356" s="73" t="s">
        <v>75</v>
      </c>
      <c r="Q1356" s="73" t="s">
        <v>75</v>
      </c>
      <c r="R1356" s="73" t="s">
        <v>75</v>
      </c>
      <c r="S1356" s="73" t="s">
        <v>75</v>
      </c>
      <c r="T1356" s="73" t="s">
        <v>75</v>
      </c>
      <c r="U1356" s="73" t="s">
        <v>75</v>
      </c>
      <c r="V1356" s="62">
        <v>1</v>
      </c>
      <c r="W1356" s="19">
        <f t="shared" si="340"/>
        <v>0</v>
      </c>
      <c r="X1356" s="19">
        <f t="shared" si="341"/>
        <v>0</v>
      </c>
      <c r="Y1356" s="19">
        <f t="shared" si="342"/>
        <v>0</v>
      </c>
      <c r="Z1356" s="62">
        <v>-1</v>
      </c>
      <c r="AA1356" s="62">
        <v>-2</v>
      </c>
      <c r="AB1356" s="68"/>
      <c r="AC1356" s="68"/>
      <c r="AD1356" s="68"/>
      <c r="AE1356" s="68"/>
      <c r="AF1356" s="68"/>
      <c r="AG1356" s="62">
        <v>1</v>
      </c>
      <c r="AH1356" s="62">
        <v>1</v>
      </c>
      <c r="AI1356" s="62">
        <v>0</v>
      </c>
      <c r="AJ1356" s="61" t="s">
        <v>134</v>
      </c>
      <c r="AK1356" s="61" t="s">
        <v>77</v>
      </c>
      <c r="AL1356" s="69" t="s">
        <v>1385</v>
      </c>
      <c r="AM1356" s="62">
        <v>4</v>
      </c>
      <c r="AN1356" s="62">
        <v>-1</v>
      </c>
      <c r="AO1356" s="62">
        <v>-2</v>
      </c>
      <c r="AP1356" s="62">
        <v>-2</v>
      </c>
      <c r="AQ1356" s="62">
        <v>1</v>
      </c>
      <c r="AR1356" s="62">
        <v>-2</v>
      </c>
      <c r="AS1356" s="62">
        <v>-2</v>
      </c>
      <c r="AT1356" s="62">
        <v>0</v>
      </c>
      <c r="AU1356" s="78">
        <v>0</v>
      </c>
      <c r="AV1356" s="62">
        <v>0</v>
      </c>
      <c r="AW1356" s="62">
        <v>0</v>
      </c>
      <c r="AX1356" s="62">
        <v>0</v>
      </c>
      <c r="AY1356" s="62">
        <v>0</v>
      </c>
      <c r="AZ1356" s="62">
        <v>1</v>
      </c>
      <c r="BA1356" s="62">
        <v>-1</v>
      </c>
      <c r="BB1356" s="62">
        <v>-1</v>
      </c>
      <c r="BC1356" s="62">
        <v>-1</v>
      </c>
      <c r="BD1356" s="68"/>
      <c r="BE1356" s="68"/>
      <c r="BF1356" s="68"/>
      <c r="BG1356" s="68"/>
      <c r="BH1356" s="68"/>
      <c r="BI1356" s="68"/>
      <c r="BJ1356" s="68"/>
      <c r="BK1356" s="68"/>
      <c r="BL1356" s="68"/>
      <c r="BM1356" s="68"/>
      <c r="BN1356" s="68"/>
      <c r="BO1356" s="62">
        <v>1</v>
      </c>
    </row>
    <row r="1357" spans="1:67" ht="176" hidden="1" x14ac:dyDescent="0.2">
      <c r="A1357" s="74" t="s">
        <v>1381</v>
      </c>
      <c r="B1357" s="67"/>
      <c r="C1357" s="495" t="s">
        <v>1601</v>
      </c>
      <c r="D1357" s="66" t="s">
        <v>153</v>
      </c>
      <c r="E1357" s="61" t="s">
        <v>302</v>
      </c>
      <c r="F1357" s="62">
        <v>1</v>
      </c>
      <c r="G1357" s="62">
        <v>1</v>
      </c>
      <c r="H1357" s="62">
        <v>1</v>
      </c>
      <c r="I1357" s="68"/>
      <c r="J1357" s="69" t="s">
        <v>1383</v>
      </c>
      <c r="K1357" s="76"/>
      <c r="L1357" s="69" t="s">
        <v>1384</v>
      </c>
      <c r="M1357" s="72"/>
      <c r="N1357" s="57">
        <f t="shared" si="339"/>
        <v>2011</v>
      </c>
      <c r="O1357" s="72">
        <v>40787</v>
      </c>
      <c r="P1357" s="73" t="s">
        <v>75</v>
      </c>
      <c r="Q1357" s="73" t="s">
        <v>75</v>
      </c>
      <c r="R1357" s="73" t="s">
        <v>75</v>
      </c>
      <c r="S1357" s="73" t="s">
        <v>75</v>
      </c>
      <c r="T1357" s="73" t="s">
        <v>75</v>
      </c>
      <c r="U1357" s="73" t="s">
        <v>75</v>
      </c>
      <c r="V1357" s="62">
        <v>1</v>
      </c>
      <c r="W1357" s="19">
        <f t="shared" si="340"/>
        <v>0</v>
      </c>
      <c r="X1357" s="19">
        <f t="shared" si="341"/>
        <v>0</v>
      </c>
      <c r="Y1357" s="19">
        <f t="shared" si="342"/>
        <v>0</v>
      </c>
      <c r="Z1357" s="62">
        <v>-1</v>
      </c>
      <c r="AA1357" s="62">
        <v>-2</v>
      </c>
      <c r="AB1357" s="68"/>
      <c r="AC1357" s="68"/>
      <c r="AD1357" s="68"/>
      <c r="AE1357" s="68"/>
      <c r="AF1357" s="68"/>
      <c r="AG1357" s="62">
        <v>1</v>
      </c>
      <c r="AH1357" s="62">
        <v>1</v>
      </c>
      <c r="AI1357" s="62">
        <v>0</v>
      </c>
      <c r="AJ1357" s="61" t="s">
        <v>134</v>
      </c>
      <c r="AK1357" s="61" t="s">
        <v>77</v>
      </c>
      <c r="AL1357" s="69" t="s">
        <v>1385</v>
      </c>
      <c r="AM1357" s="62">
        <v>4</v>
      </c>
      <c r="AN1357" s="62">
        <v>-1</v>
      </c>
      <c r="AO1357" s="62">
        <v>-2</v>
      </c>
      <c r="AP1357" s="62">
        <v>-2</v>
      </c>
      <c r="AQ1357" s="62">
        <v>1</v>
      </c>
      <c r="AR1357" s="62">
        <v>-2</v>
      </c>
      <c r="AS1357" s="62">
        <v>-2</v>
      </c>
      <c r="AT1357" s="62">
        <v>0</v>
      </c>
      <c r="AU1357" s="78">
        <v>0</v>
      </c>
      <c r="AV1357" s="62">
        <v>0</v>
      </c>
      <c r="AW1357" s="62">
        <v>0</v>
      </c>
      <c r="AX1357" s="62">
        <v>0</v>
      </c>
      <c r="AY1357" s="62">
        <v>0</v>
      </c>
      <c r="AZ1357" s="62">
        <v>1</v>
      </c>
      <c r="BA1357" s="62">
        <v>-1</v>
      </c>
      <c r="BB1357" s="62">
        <v>-1</v>
      </c>
      <c r="BC1357" s="62">
        <v>-1</v>
      </c>
      <c r="BD1357" s="68"/>
      <c r="BE1357" s="68"/>
      <c r="BF1357" s="68"/>
      <c r="BG1357" s="68"/>
      <c r="BH1357" s="68"/>
      <c r="BI1357" s="68"/>
      <c r="BJ1357" s="68"/>
      <c r="BK1357" s="68"/>
      <c r="BL1357" s="68"/>
      <c r="BM1357" s="68"/>
      <c r="BN1357" s="68"/>
      <c r="BO1357" s="62">
        <v>1</v>
      </c>
    </row>
    <row r="1358" spans="1:67" ht="176" hidden="1" x14ac:dyDescent="0.2">
      <c r="A1358" s="74" t="s">
        <v>1381</v>
      </c>
      <c r="B1358" s="67"/>
      <c r="C1358" s="495" t="s">
        <v>1602</v>
      </c>
      <c r="D1358" s="66" t="s">
        <v>153</v>
      </c>
      <c r="E1358" s="61" t="s">
        <v>302</v>
      </c>
      <c r="F1358" s="62">
        <v>1</v>
      </c>
      <c r="G1358" s="62">
        <v>1</v>
      </c>
      <c r="H1358" s="62">
        <v>1</v>
      </c>
      <c r="I1358" s="68"/>
      <c r="J1358" s="69" t="s">
        <v>1383</v>
      </c>
      <c r="K1358" s="76"/>
      <c r="L1358" s="69" t="s">
        <v>1384</v>
      </c>
      <c r="M1358" s="72"/>
      <c r="N1358" s="57">
        <f t="shared" si="339"/>
        <v>2011</v>
      </c>
      <c r="O1358" s="72">
        <v>40787</v>
      </c>
      <c r="P1358" s="73" t="s">
        <v>75</v>
      </c>
      <c r="Q1358" s="73" t="s">
        <v>75</v>
      </c>
      <c r="R1358" s="73" t="s">
        <v>75</v>
      </c>
      <c r="S1358" s="73" t="s">
        <v>75</v>
      </c>
      <c r="T1358" s="73" t="s">
        <v>75</v>
      </c>
      <c r="U1358" s="73" t="s">
        <v>75</v>
      </c>
      <c r="V1358" s="62">
        <v>1</v>
      </c>
      <c r="W1358" s="19">
        <f t="shared" si="340"/>
        <v>0</v>
      </c>
      <c r="X1358" s="19">
        <f t="shared" si="341"/>
        <v>0</v>
      </c>
      <c r="Y1358" s="19">
        <f t="shared" si="342"/>
        <v>0</v>
      </c>
      <c r="Z1358" s="62">
        <v>-1</v>
      </c>
      <c r="AA1358" s="62">
        <v>-2</v>
      </c>
      <c r="AB1358" s="68"/>
      <c r="AC1358" s="68"/>
      <c r="AD1358" s="68"/>
      <c r="AE1358" s="68"/>
      <c r="AF1358" s="68"/>
      <c r="AG1358" s="62">
        <v>1</v>
      </c>
      <c r="AH1358" s="62">
        <v>1</v>
      </c>
      <c r="AI1358" s="62">
        <v>0</v>
      </c>
      <c r="AJ1358" s="61" t="s">
        <v>134</v>
      </c>
      <c r="AK1358" s="61" t="s">
        <v>77</v>
      </c>
      <c r="AL1358" s="69" t="s">
        <v>1385</v>
      </c>
      <c r="AM1358" s="62">
        <v>4</v>
      </c>
      <c r="AN1358" s="62">
        <v>-1</v>
      </c>
      <c r="AO1358" s="62">
        <v>-2</v>
      </c>
      <c r="AP1358" s="62">
        <v>-2</v>
      </c>
      <c r="AQ1358" s="62">
        <v>1</v>
      </c>
      <c r="AR1358" s="62">
        <v>-2</v>
      </c>
      <c r="AS1358" s="62">
        <v>-2</v>
      </c>
      <c r="AT1358" s="62">
        <v>0</v>
      </c>
      <c r="AU1358" s="78">
        <v>0</v>
      </c>
      <c r="AV1358" s="62">
        <v>0</v>
      </c>
      <c r="AW1358" s="62">
        <v>0</v>
      </c>
      <c r="AX1358" s="62">
        <v>0</v>
      </c>
      <c r="AY1358" s="62">
        <v>0</v>
      </c>
      <c r="AZ1358" s="62">
        <v>1</v>
      </c>
      <c r="BA1358" s="62">
        <v>-1</v>
      </c>
      <c r="BB1358" s="62">
        <v>-1</v>
      </c>
      <c r="BC1358" s="62">
        <v>-1</v>
      </c>
      <c r="BD1358" s="68"/>
      <c r="BE1358" s="68"/>
      <c r="BF1358" s="68"/>
      <c r="BG1358" s="68"/>
      <c r="BH1358" s="68"/>
      <c r="BI1358" s="68"/>
      <c r="BJ1358" s="68"/>
      <c r="BK1358" s="68"/>
      <c r="BL1358" s="68"/>
      <c r="BM1358" s="68"/>
      <c r="BN1358" s="68"/>
      <c r="BO1358" s="62">
        <v>1</v>
      </c>
    </row>
    <row r="1359" spans="1:67" ht="176" hidden="1" x14ac:dyDescent="0.2">
      <c r="A1359" s="74" t="s">
        <v>1381</v>
      </c>
      <c r="B1359" s="67"/>
      <c r="C1359" s="495" t="s">
        <v>1603</v>
      </c>
      <c r="D1359" s="66" t="s">
        <v>153</v>
      </c>
      <c r="E1359" s="61" t="s">
        <v>302</v>
      </c>
      <c r="F1359" s="62">
        <v>1</v>
      </c>
      <c r="G1359" s="62">
        <v>1</v>
      </c>
      <c r="H1359" s="62">
        <v>1</v>
      </c>
      <c r="I1359" s="68"/>
      <c r="J1359" s="69" t="s">
        <v>1383</v>
      </c>
      <c r="K1359" s="76"/>
      <c r="L1359" s="69" t="s">
        <v>1384</v>
      </c>
      <c r="M1359" s="72"/>
      <c r="N1359" s="57">
        <f t="shared" si="339"/>
        <v>2011</v>
      </c>
      <c r="O1359" s="72">
        <v>40787</v>
      </c>
      <c r="P1359" s="73" t="s">
        <v>75</v>
      </c>
      <c r="Q1359" s="73" t="s">
        <v>75</v>
      </c>
      <c r="R1359" s="73" t="s">
        <v>75</v>
      </c>
      <c r="S1359" s="73" t="s">
        <v>75</v>
      </c>
      <c r="T1359" s="73" t="s">
        <v>75</v>
      </c>
      <c r="U1359" s="73" t="s">
        <v>75</v>
      </c>
      <c r="V1359" s="62">
        <v>1</v>
      </c>
      <c r="W1359" s="19">
        <f t="shared" si="340"/>
        <v>0</v>
      </c>
      <c r="X1359" s="19">
        <f t="shared" si="341"/>
        <v>0</v>
      </c>
      <c r="Y1359" s="19">
        <f t="shared" si="342"/>
        <v>0</v>
      </c>
      <c r="Z1359" s="62">
        <v>-1</v>
      </c>
      <c r="AA1359" s="62">
        <v>-2</v>
      </c>
      <c r="AB1359" s="68"/>
      <c r="AC1359" s="68"/>
      <c r="AD1359" s="68"/>
      <c r="AE1359" s="68"/>
      <c r="AF1359" s="68"/>
      <c r="AG1359" s="62">
        <v>1</v>
      </c>
      <c r="AH1359" s="62">
        <v>1</v>
      </c>
      <c r="AI1359" s="62">
        <v>0</v>
      </c>
      <c r="AJ1359" s="61" t="s">
        <v>134</v>
      </c>
      <c r="AK1359" s="61" t="s">
        <v>77</v>
      </c>
      <c r="AL1359" s="69" t="s">
        <v>1385</v>
      </c>
      <c r="AM1359" s="62">
        <v>4</v>
      </c>
      <c r="AN1359" s="62">
        <v>-1</v>
      </c>
      <c r="AO1359" s="62">
        <v>-2</v>
      </c>
      <c r="AP1359" s="62">
        <v>-2</v>
      </c>
      <c r="AQ1359" s="62">
        <v>1</v>
      </c>
      <c r="AR1359" s="62">
        <v>-2</v>
      </c>
      <c r="AS1359" s="62">
        <v>-2</v>
      </c>
      <c r="AT1359" s="62">
        <v>0</v>
      </c>
      <c r="AU1359" s="78">
        <v>0</v>
      </c>
      <c r="AV1359" s="62">
        <v>0</v>
      </c>
      <c r="AW1359" s="62">
        <v>0</v>
      </c>
      <c r="AX1359" s="62">
        <v>0</v>
      </c>
      <c r="AY1359" s="62">
        <v>0</v>
      </c>
      <c r="AZ1359" s="62">
        <v>1</v>
      </c>
      <c r="BA1359" s="62">
        <v>-1</v>
      </c>
      <c r="BB1359" s="62">
        <v>-1</v>
      </c>
      <c r="BC1359" s="62">
        <v>-1</v>
      </c>
      <c r="BD1359" s="68"/>
      <c r="BE1359" s="68"/>
      <c r="BF1359" s="68"/>
      <c r="BG1359" s="68"/>
      <c r="BH1359" s="68"/>
      <c r="BI1359" s="68"/>
      <c r="BJ1359" s="68"/>
      <c r="BK1359" s="68"/>
      <c r="BL1359" s="68"/>
      <c r="BM1359" s="68"/>
      <c r="BN1359" s="68"/>
      <c r="BO1359" s="62">
        <v>1</v>
      </c>
    </row>
    <row r="1360" spans="1:67" ht="176" hidden="1" x14ac:dyDescent="0.2">
      <c r="A1360" s="74" t="s">
        <v>1381</v>
      </c>
      <c r="B1360" s="67"/>
      <c r="C1360" s="495" t="s">
        <v>1406</v>
      </c>
      <c r="D1360" s="66" t="s">
        <v>153</v>
      </c>
      <c r="E1360" s="61" t="s">
        <v>302</v>
      </c>
      <c r="F1360" s="62">
        <v>1</v>
      </c>
      <c r="G1360" s="62">
        <v>1</v>
      </c>
      <c r="H1360" s="62">
        <v>1</v>
      </c>
      <c r="I1360" s="68"/>
      <c r="J1360" s="69" t="s">
        <v>1383</v>
      </c>
      <c r="K1360" s="76"/>
      <c r="L1360" s="69" t="s">
        <v>1384</v>
      </c>
      <c r="M1360" s="72"/>
      <c r="N1360" s="57">
        <f t="shared" si="339"/>
        <v>2011</v>
      </c>
      <c r="O1360" s="72">
        <v>40787</v>
      </c>
      <c r="P1360" s="73" t="s">
        <v>75</v>
      </c>
      <c r="Q1360" s="73" t="s">
        <v>75</v>
      </c>
      <c r="R1360" s="73" t="s">
        <v>75</v>
      </c>
      <c r="S1360" s="73" t="s">
        <v>75</v>
      </c>
      <c r="T1360" s="73" t="s">
        <v>75</v>
      </c>
      <c r="U1360" s="73" t="s">
        <v>75</v>
      </c>
      <c r="V1360" s="62">
        <v>1</v>
      </c>
      <c r="W1360" s="19">
        <f t="shared" si="340"/>
        <v>0</v>
      </c>
      <c r="X1360" s="19">
        <f t="shared" si="341"/>
        <v>0</v>
      </c>
      <c r="Y1360" s="19">
        <f t="shared" si="342"/>
        <v>0</v>
      </c>
      <c r="Z1360" s="62">
        <v>-1</v>
      </c>
      <c r="AA1360" s="62">
        <v>-2</v>
      </c>
      <c r="AB1360" s="68"/>
      <c r="AC1360" s="68"/>
      <c r="AD1360" s="68"/>
      <c r="AE1360" s="68"/>
      <c r="AF1360" s="68"/>
      <c r="AG1360" s="62">
        <v>1</v>
      </c>
      <c r="AH1360" s="62">
        <v>1</v>
      </c>
      <c r="AI1360" s="62">
        <v>0</v>
      </c>
      <c r="AJ1360" s="61" t="s">
        <v>134</v>
      </c>
      <c r="AK1360" s="61" t="s">
        <v>77</v>
      </c>
      <c r="AL1360" s="69" t="s">
        <v>1385</v>
      </c>
      <c r="AM1360" s="62">
        <v>4</v>
      </c>
      <c r="AN1360" s="62">
        <v>-1</v>
      </c>
      <c r="AO1360" s="62">
        <v>-2</v>
      </c>
      <c r="AP1360" s="62">
        <v>-2</v>
      </c>
      <c r="AQ1360" s="62">
        <v>1</v>
      </c>
      <c r="AR1360" s="62">
        <v>-2</v>
      </c>
      <c r="AS1360" s="62">
        <v>-2</v>
      </c>
      <c r="AT1360" s="62">
        <v>0</v>
      </c>
      <c r="AU1360" s="78">
        <v>0</v>
      </c>
      <c r="AV1360" s="62">
        <v>0</v>
      </c>
      <c r="AW1360" s="62">
        <v>0</v>
      </c>
      <c r="AX1360" s="62">
        <v>0</v>
      </c>
      <c r="AY1360" s="62">
        <v>0</v>
      </c>
      <c r="AZ1360" s="62">
        <v>1</v>
      </c>
      <c r="BA1360" s="62">
        <v>-1</v>
      </c>
      <c r="BB1360" s="62">
        <v>-1</v>
      </c>
      <c r="BC1360" s="62">
        <v>-1</v>
      </c>
      <c r="BD1360" s="68"/>
      <c r="BE1360" s="68"/>
      <c r="BF1360" s="68"/>
      <c r="BG1360" s="68"/>
      <c r="BH1360" s="68"/>
      <c r="BI1360" s="68"/>
      <c r="BJ1360" s="68"/>
      <c r="BK1360" s="68"/>
      <c r="BL1360" s="68"/>
      <c r="BM1360" s="68"/>
      <c r="BN1360" s="68"/>
      <c r="BO1360" s="62">
        <v>1</v>
      </c>
    </row>
    <row r="1361" spans="1:67" ht="176" hidden="1" x14ac:dyDescent="0.2">
      <c r="A1361" s="74" t="s">
        <v>1381</v>
      </c>
      <c r="B1361" s="67"/>
      <c r="C1361" s="495" t="s">
        <v>1604</v>
      </c>
      <c r="D1361" s="66" t="s">
        <v>153</v>
      </c>
      <c r="E1361" s="61" t="s">
        <v>302</v>
      </c>
      <c r="F1361" s="62">
        <v>1</v>
      </c>
      <c r="G1361" s="62">
        <v>1</v>
      </c>
      <c r="H1361" s="62">
        <v>1</v>
      </c>
      <c r="I1361" s="68"/>
      <c r="J1361" s="69" t="s">
        <v>1383</v>
      </c>
      <c r="K1361" s="76"/>
      <c r="L1361" s="69" t="s">
        <v>1384</v>
      </c>
      <c r="M1361" s="72"/>
      <c r="N1361" s="57">
        <f t="shared" si="339"/>
        <v>2011</v>
      </c>
      <c r="O1361" s="72">
        <v>40787</v>
      </c>
      <c r="P1361" s="73" t="s">
        <v>75</v>
      </c>
      <c r="Q1361" s="73" t="s">
        <v>75</v>
      </c>
      <c r="R1361" s="73" t="s">
        <v>75</v>
      </c>
      <c r="S1361" s="73" t="s">
        <v>75</v>
      </c>
      <c r="T1361" s="73" t="s">
        <v>75</v>
      </c>
      <c r="U1361" s="73" t="s">
        <v>75</v>
      </c>
      <c r="V1361" s="62">
        <v>1</v>
      </c>
      <c r="W1361" s="19">
        <f t="shared" si="340"/>
        <v>0</v>
      </c>
      <c r="X1361" s="19">
        <f t="shared" si="341"/>
        <v>0</v>
      </c>
      <c r="Y1361" s="19">
        <f t="shared" si="342"/>
        <v>0</v>
      </c>
      <c r="Z1361" s="62">
        <v>-1</v>
      </c>
      <c r="AA1361" s="62">
        <v>-2</v>
      </c>
      <c r="AB1361" s="68"/>
      <c r="AC1361" s="68"/>
      <c r="AD1361" s="68"/>
      <c r="AE1361" s="68"/>
      <c r="AF1361" s="68"/>
      <c r="AG1361" s="62">
        <v>1</v>
      </c>
      <c r="AH1361" s="62">
        <v>1</v>
      </c>
      <c r="AI1361" s="62">
        <v>0</v>
      </c>
      <c r="AJ1361" s="61" t="s">
        <v>134</v>
      </c>
      <c r="AK1361" s="61" t="s">
        <v>77</v>
      </c>
      <c r="AL1361" s="69" t="s">
        <v>1385</v>
      </c>
      <c r="AM1361" s="62">
        <v>4</v>
      </c>
      <c r="AN1361" s="62">
        <v>-1</v>
      </c>
      <c r="AO1361" s="62">
        <v>-2</v>
      </c>
      <c r="AP1361" s="62">
        <v>-2</v>
      </c>
      <c r="AQ1361" s="62">
        <v>1</v>
      </c>
      <c r="AR1361" s="62">
        <v>-2</v>
      </c>
      <c r="AS1361" s="62">
        <v>-2</v>
      </c>
      <c r="AT1361" s="62">
        <v>0</v>
      </c>
      <c r="AU1361" s="78">
        <v>0</v>
      </c>
      <c r="AV1361" s="62">
        <v>0</v>
      </c>
      <c r="AW1361" s="62">
        <v>0</v>
      </c>
      <c r="AX1361" s="62">
        <v>0</v>
      </c>
      <c r="AY1361" s="62">
        <v>0</v>
      </c>
      <c r="AZ1361" s="62">
        <v>1</v>
      </c>
      <c r="BA1361" s="62">
        <v>-1</v>
      </c>
      <c r="BB1361" s="62">
        <v>-1</v>
      </c>
      <c r="BC1361" s="62">
        <v>-1</v>
      </c>
      <c r="BD1361" s="68"/>
      <c r="BE1361" s="68"/>
      <c r="BF1361" s="68"/>
      <c r="BG1361" s="68"/>
      <c r="BH1361" s="68"/>
      <c r="BI1361" s="68"/>
      <c r="BJ1361" s="68"/>
      <c r="BK1361" s="68"/>
      <c r="BL1361" s="68"/>
      <c r="BM1361" s="68"/>
      <c r="BN1361" s="68"/>
      <c r="BO1361" s="62">
        <v>1</v>
      </c>
    </row>
    <row r="1362" spans="1:67" ht="176" hidden="1" x14ac:dyDescent="0.2">
      <c r="A1362" s="74" t="s">
        <v>1381</v>
      </c>
      <c r="B1362" s="67"/>
      <c r="C1362" s="495" t="s">
        <v>1605</v>
      </c>
      <c r="D1362" s="66" t="s">
        <v>153</v>
      </c>
      <c r="E1362" s="61" t="s">
        <v>302</v>
      </c>
      <c r="F1362" s="62">
        <v>1</v>
      </c>
      <c r="G1362" s="62">
        <v>1</v>
      </c>
      <c r="H1362" s="62">
        <v>1</v>
      </c>
      <c r="I1362" s="68"/>
      <c r="J1362" s="69" t="s">
        <v>1383</v>
      </c>
      <c r="K1362" s="76"/>
      <c r="L1362" s="69" t="s">
        <v>1384</v>
      </c>
      <c r="M1362" s="72"/>
      <c r="N1362" s="57">
        <f t="shared" si="339"/>
        <v>2011</v>
      </c>
      <c r="O1362" s="72">
        <v>40787</v>
      </c>
      <c r="P1362" s="73" t="s">
        <v>75</v>
      </c>
      <c r="Q1362" s="73" t="s">
        <v>75</v>
      </c>
      <c r="R1362" s="73" t="s">
        <v>75</v>
      </c>
      <c r="S1362" s="73" t="s">
        <v>75</v>
      </c>
      <c r="T1362" s="73" t="s">
        <v>75</v>
      </c>
      <c r="U1362" s="73" t="s">
        <v>75</v>
      </c>
      <c r="V1362" s="62">
        <v>1</v>
      </c>
      <c r="W1362" s="19">
        <f t="shared" si="340"/>
        <v>0</v>
      </c>
      <c r="X1362" s="19">
        <f t="shared" si="341"/>
        <v>0</v>
      </c>
      <c r="Y1362" s="19">
        <f t="shared" si="342"/>
        <v>0</v>
      </c>
      <c r="Z1362" s="62">
        <v>-1</v>
      </c>
      <c r="AA1362" s="62">
        <v>-2</v>
      </c>
      <c r="AB1362" s="68"/>
      <c r="AC1362" s="68"/>
      <c r="AD1362" s="68"/>
      <c r="AE1362" s="68"/>
      <c r="AF1362" s="68"/>
      <c r="AG1362" s="62">
        <v>1</v>
      </c>
      <c r="AH1362" s="62">
        <v>1</v>
      </c>
      <c r="AI1362" s="62">
        <v>0</v>
      </c>
      <c r="AJ1362" s="61" t="s">
        <v>134</v>
      </c>
      <c r="AK1362" s="61" t="s">
        <v>77</v>
      </c>
      <c r="AL1362" s="69" t="s">
        <v>1385</v>
      </c>
      <c r="AM1362" s="62">
        <v>4</v>
      </c>
      <c r="AN1362" s="62">
        <v>-1</v>
      </c>
      <c r="AO1362" s="62">
        <v>-2</v>
      </c>
      <c r="AP1362" s="62">
        <v>-2</v>
      </c>
      <c r="AQ1362" s="62">
        <v>1</v>
      </c>
      <c r="AR1362" s="62">
        <v>-2</v>
      </c>
      <c r="AS1362" s="62">
        <v>-2</v>
      </c>
      <c r="AT1362" s="62">
        <v>0</v>
      </c>
      <c r="AU1362" s="78">
        <v>0</v>
      </c>
      <c r="AV1362" s="62">
        <v>0</v>
      </c>
      <c r="AW1362" s="62">
        <v>0</v>
      </c>
      <c r="AX1362" s="62">
        <v>0</v>
      </c>
      <c r="AY1362" s="62">
        <v>0</v>
      </c>
      <c r="AZ1362" s="62">
        <v>1</v>
      </c>
      <c r="BA1362" s="62">
        <v>-1</v>
      </c>
      <c r="BB1362" s="62">
        <v>-1</v>
      </c>
      <c r="BC1362" s="62">
        <v>-1</v>
      </c>
      <c r="BD1362" s="68"/>
      <c r="BE1362" s="68"/>
      <c r="BF1362" s="68"/>
      <c r="BG1362" s="68"/>
      <c r="BH1362" s="68"/>
      <c r="BI1362" s="68"/>
      <c r="BJ1362" s="68"/>
      <c r="BK1362" s="68"/>
      <c r="BL1362" s="68"/>
      <c r="BM1362" s="68"/>
      <c r="BN1362" s="68"/>
      <c r="BO1362" s="62">
        <v>1</v>
      </c>
    </row>
    <row r="1363" spans="1:67" ht="176" hidden="1" x14ac:dyDescent="0.2">
      <c r="A1363" s="74" t="s">
        <v>1381</v>
      </c>
      <c r="B1363" s="67"/>
      <c r="C1363" s="495" t="s">
        <v>1606</v>
      </c>
      <c r="D1363" s="66" t="s">
        <v>153</v>
      </c>
      <c r="E1363" s="61" t="s">
        <v>302</v>
      </c>
      <c r="F1363" s="62">
        <v>1</v>
      </c>
      <c r="G1363" s="62">
        <v>1</v>
      </c>
      <c r="H1363" s="62">
        <v>1</v>
      </c>
      <c r="I1363" s="68"/>
      <c r="J1363" s="69" t="s">
        <v>1383</v>
      </c>
      <c r="K1363" s="76"/>
      <c r="L1363" s="69" t="s">
        <v>1384</v>
      </c>
      <c r="M1363" s="72"/>
      <c r="N1363" s="57">
        <f t="shared" si="339"/>
        <v>2011</v>
      </c>
      <c r="O1363" s="72">
        <v>40787</v>
      </c>
      <c r="P1363" s="73" t="s">
        <v>75</v>
      </c>
      <c r="Q1363" s="73" t="s">
        <v>75</v>
      </c>
      <c r="R1363" s="73" t="s">
        <v>75</v>
      </c>
      <c r="S1363" s="73" t="s">
        <v>75</v>
      </c>
      <c r="T1363" s="73" t="s">
        <v>75</v>
      </c>
      <c r="U1363" s="73" t="s">
        <v>75</v>
      </c>
      <c r="V1363" s="62">
        <v>1</v>
      </c>
      <c r="W1363" s="19">
        <f t="shared" si="340"/>
        <v>0</v>
      </c>
      <c r="X1363" s="19">
        <f t="shared" si="341"/>
        <v>0</v>
      </c>
      <c r="Y1363" s="19">
        <f t="shared" si="342"/>
        <v>0</v>
      </c>
      <c r="Z1363" s="62">
        <v>-1</v>
      </c>
      <c r="AA1363" s="62">
        <v>-2</v>
      </c>
      <c r="AB1363" s="68"/>
      <c r="AC1363" s="68"/>
      <c r="AD1363" s="68"/>
      <c r="AE1363" s="68"/>
      <c r="AF1363" s="68"/>
      <c r="AG1363" s="62">
        <v>1</v>
      </c>
      <c r="AH1363" s="62">
        <v>1</v>
      </c>
      <c r="AI1363" s="62">
        <v>0</v>
      </c>
      <c r="AJ1363" s="61" t="s">
        <v>134</v>
      </c>
      <c r="AK1363" s="61" t="s">
        <v>77</v>
      </c>
      <c r="AL1363" s="69" t="s">
        <v>1385</v>
      </c>
      <c r="AM1363" s="62">
        <v>4</v>
      </c>
      <c r="AN1363" s="62">
        <v>-1</v>
      </c>
      <c r="AO1363" s="62">
        <v>-2</v>
      </c>
      <c r="AP1363" s="62">
        <v>-2</v>
      </c>
      <c r="AQ1363" s="62">
        <v>1</v>
      </c>
      <c r="AR1363" s="62">
        <v>-2</v>
      </c>
      <c r="AS1363" s="62">
        <v>-2</v>
      </c>
      <c r="AT1363" s="62">
        <v>0</v>
      </c>
      <c r="AU1363" s="78">
        <v>0</v>
      </c>
      <c r="AV1363" s="62">
        <v>0</v>
      </c>
      <c r="AW1363" s="62">
        <v>0</v>
      </c>
      <c r="AX1363" s="62">
        <v>0</v>
      </c>
      <c r="AY1363" s="62">
        <v>0</v>
      </c>
      <c r="AZ1363" s="62">
        <v>1</v>
      </c>
      <c r="BA1363" s="62">
        <v>-1</v>
      </c>
      <c r="BB1363" s="62">
        <v>-1</v>
      </c>
      <c r="BC1363" s="62">
        <v>-1</v>
      </c>
      <c r="BD1363" s="68"/>
      <c r="BE1363" s="68"/>
      <c r="BF1363" s="68"/>
      <c r="BG1363" s="68"/>
      <c r="BH1363" s="68"/>
      <c r="BI1363" s="68"/>
      <c r="BJ1363" s="68"/>
      <c r="BK1363" s="68"/>
      <c r="BL1363" s="68"/>
      <c r="BM1363" s="68"/>
      <c r="BN1363" s="68"/>
      <c r="BO1363" s="62">
        <v>1</v>
      </c>
    </row>
    <row r="1364" spans="1:67" ht="176" hidden="1" x14ac:dyDescent="0.2">
      <c r="A1364" s="74" t="s">
        <v>1381</v>
      </c>
      <c r="B1364" s="67"/>
      <c r="C1364" s="495" t="s">
        <v>1607</v>
      </c>
      <c r="D1364" s="66" t="s">
        <v>153</v>
      </c>
      <c r="E1364" s="61" t="s">
        <v>302</v>
      </c>
      <c r="F1364" s="62">
        <v>1</v>
      </c>
      <c r="G1364" s="62">
        <v>1</v>
      </c>
      <c r="H1364" s="62">
        <v>1</v>
      </c>
      <c r="I1364" s="68"/>
      <c r="J1364" s="69" t="s">
        <v>1383</v>
      </c>
      <c r="K1364" s="76"/>
      <c r="L1364" s="69" t="s">
        <v>1384</v>
      </c>
      <c r="M1364" s="72"/>
      <c r="N1364" s="57">
        <f t="shared" si="339"/>
        <v>2011</v>
      </c>
      <c r="O1364" s="72">
        <v>40787</v>
      </c>
      <c r="P1364" s="73" t="s">
        <v>75</v>
      </c>
      <c r="Q1364" s="73" t="s">
        <v>75</v>
      </c>
      <c r="R1364" s="73" t="s">
        <v>75</v>
      </c>
      <c r="S1364" s="73" t="s">
        <v>75</v>
      </c>
      <c r="T1364" s="73" t="s">
        <v>75</v>
      </c>
      <c r="U1364" s="73" t="s">
        <v>75</v>
      </c>
      <c r="V1364" s="62">
        <v>1</v>
      </c>
      <c r="W1364" s="19">
        <f t="shared" si="340"/>
        <v>0</v>
      </c>
      <c r="X1364" s="19">
        <f t="shared" si="341"/>
        <v>0</v>
      </c>
      <c r="Y1364" s="19">
        <f t="shared" si="342"/>
        <v>0</v>
      </c>
      <c r="Z1364" s="62">
        <v>-1</v>
      </c>
      <c r="AA1364" s="62">
        <v>-2</v>
      </c>
      <c r="AB1364" s="68"/>
      <c r="AC1364" s="68"/>
      <c r="AD1364" s="68"/>
      <c r="AE1364" s="68"/>
      <c r="AF1364" s="68"/>
      <c r="AG1364" s="62">
        <v>1</v>
      </c>
      <c r="AH1364" s="62">
        <v>1</v>
      </c>
      <c r="AI1364" s="62">
        <v>0</v>
      </c>
      <c r="AJ1364" s="61" t="s">
        <v>134</v>
      </c>
      <c r="AK1364" s="61" t="s">
        <v>77</v>
      </c>
      <c r="AL1364" s="69" t="s">
        <v>1385</v>
      </c>
      <c r="AM1364" s="62">
        <v>4</v>
      </c>
      <c r="AN1364" s="62">
        <v>-1</v>
      </c>
      <c r="AO1364" s="62">
        <v>-2</v>
      </c>
      <c r="AP1364" s="62">
        <v>-2</v>
      </c>
      <c r="AQ1364" s="62">
        <v>1</v>
      </c>
      <c r="AR1364" s="62">
        <v>-2</v>
      </c>
      <c r="AS1364" s="62">
        <v>-2</v>
      </c>
      <c r="AT1364" s="62">
        <v>0</v>
      </c>
      <c r="AU1364" s="78">
        <v>0</v>
      </c>
      <c r="AV1364" s="62">
        <v>0</v>
      </c>
      <c r="AW1364" s="62">
        <v>0</v>
      </c>
      <c r="AX1364" s="62">
        <v>0</v>
      </c>
      <c r="AY1364" s="62">
        <v>0</v>
      </c>
      <c r="AZ1364" s="62">
        <v>1</v>
      </c>
      <c r="BA1364" s="62">
        <v>-1</v>
      </c>
      <c r="BB1364" s="62">
        <v>-1</v>
      </c>
      <c r="BC1364" s="62">
        <v>-1</v>
      </c>
      <c r="BD1364" s="68"/>
      <c r="BE1364" s="68"/>
      <c r="BF1364" s="68"/>
      <c r="BG1364" s="68"/>
      <c r="BH1364" s="68"/>
      <c r="BI1364" s="68"/>
      <c r="BJ1364" s="68"/>
      <c r="BK1364" s="68"/>
      <c r="BL1364" s="68"/>
      <c r="BM1364" s="68"/>
      <c r="BN1364" s="68"/>
      <c r="BO1364" s="62">
        <v>1</v>
      </c>
    </row>
    <row r="1365" spans="1:67" ht="176" hidden="1" x14ac:dyDescent="0.2">
      <c r="A1365" s="74" t="s">
        <v>1381</v>
      </c>
      <c r="B1365" s="67"/>
      <c r="C1365" s="495" t="s">
        <v>1608</v>
      </c>
      <c r="D1365" s="66" t="s">
        <v>153</v>
      </c>
      <c r="E1365" s="61" t="s">
        <v>302</v>
      </c>
      <c r="F1365" s="62">
        <v>1</v>
      </c>
      <c r="G1365" s="62">
        <v>1</v>
      </c>
      <c r="H1365" s="62">
        <v>1</v>
      </c>
      <c r="I1365" s="68"/>
      <c r="J1365" s="69" t="s">
        <v>1383</v>
      </c>
      <c r="K1365" s="76"/>
      <c r="L1365" s="69" t="s">
        <v>1384</v>
      </c>
      <c r="M1365" s="72"/>
      <c r="N1365" s="57">
        <f t="shared" si="339"/>
        <v>2011</v>
      </c>
      <c r="O1365" s="72">
        <v>40787</v>
      </c>
      <c r="P1365" s="73" t="s">
        <v>75</v>
      </c>
      <c r="Q1365" s="73" t="s">
        <v>75</v>
      </c>
      <c r="R1365" s="73" t="s">
        <v>75</v>
      </c>
      <c r="S1365" s="73" t="s">
        <v>75</v>
      </c>
      <c r="T1365" s="73" t="s">
        <v>75</v>
      </c>
      <c r="U1365" s="73" t="s">
        <v>75</v>
      </c>
      <c r="V1365" s="62">
        <v>1</v>
      </c>
      <c r="W1365" s="19">
        <f t="shared" si="340"/>
        <v>0</v>
      </c>
      <c r="X1365" s="19">
        <f t="shared" si="341"/>
        <v>0</v>
      </c>
      <c r="Y1365" s="19">
        <f t="shared" si="342"/>
        <v>0</v>
      </c>
      <c r="Z1365" s="62">
        <v>-1</v>
      </c>
      <c r="AA1365" s="62">
        <v>-2</v>
      </c>
      <c r="AB1365" s="68"/>
      <c r="AC1365" s="68"/>
      <c r="AD1365" s="68"/>
      <c r="AE1365" s="68"/>
      <c r="AF1365" s="68"/>
      <c r="AG1365" s="62">
        <v>1</v>
      </c>
      <c r="AH1365" s="62">
        <v>1</v>
      </c>
      <c r="AI1365" s="62">
        <v>0</v>
      </c>
      <c r="AJ1365" s="61" t="s">
        <v>134</v>
      </c>
      <c r="AK1365" s="61" t="s">
        <v>77</v>
      </c>
      <c r="AL1365" s="69" t="s">
        <v>1385</v>
      </c>
      <c r="AM1365" s="62">
        <v>4</v>
      </c>
      <c r="AN1365" s="62">
        <v>-1</v>
      </c>
      <c r="AO1365" s="62">
        <v>-2</v>
      </c>
      <c r="AP1365" s="62">
        <v>-2</v>
      </c>
      <c r="AQ1365" s="62">
        <v>1</v>
      </c>
      <c r="AR1365" s="62">
        <v>-2</v>
      </c>
      <c r="AS1365" s="62">
        <v>-2</v>
      </c>
      <c r="AT1365" s="62">
        <v>0</v>
      </c>
      <c r="AU1365" s="78">
        <v>0</v>
      </c>
      <c r="AV1365" s="62">
        <v>0</v>
      </c>
      <c r="AW1365" s="62">
        <v>0</v>
      </c>
      <c r="AX1365" s="62">
        <v>0</v>
      </c>
      <c r="AY1365" s="62">
        <v>0</v>
      </c>
      <c r="AZ1365" s="62">
        <v>1</v>
      </c>
      <c r="BA1365" s="62">
        <v>-1</v>
      </c>
      <c r="BB1365" s="62">
        <v>-1</v>
      </c>
      <c r="BC1365" s="62">
        <v>-1</v>
      </c>
      <c r="BD1365" s="68"/>
      <c r="BE1365" s="68"/>
      <c r="BF1365" s="68"/>
      <c r="BG1365" s="68"/>
      <c r="BH1365" s="68"/>
      <c r="BI1365" s="68"/>
      <c r="BJ1365" s="68"/>
      <c r="BK1365" s="68"/>
      <c r="BL1365" s="68"/>
      <c r="BM1365" s="68"/>
      <c r="BN1365" s="68"/>
      <c r="BO1365" s="62">
        <v>1</v>
      </c>
    </row>
    <row r="1366" spans="1:67" ht="176" hidden="1" x14ac:dyDescent="0.2">
      <c r="A1366" s="74" t="s">
        <v>1381</v>
      </c>
      <c r="B1366" s="67"/>
      <c r="C1366" s="495" t="s">
        <v>1609</v>
      </c>
      <c r="D1366" s="66" t="s">
        <v>153</v>
      </c>
      <c r="E1366" s="61" t="s">
        <v>302</v>
      </c>
      <c r="F1366" s="62">
        <v>1</v>
      </c>
      <c r="G1366" s="62">
        <v>1</v>
      </c>
      <c r="H1366" s="62">
        <v>1</v>
      </c>
      <c r="I1366" s="68"/>
      <c r="J1366" s="69" t="s">
        <v>1383</v>
      </c>
      <c r="K1366" s="76"/>
      <c r="L1366" s="69" t="s">
        <v>1384</v>
      </c>
      <c r="M1366" s="72"/>
      <c r="N1366" s="57">
        <f t="shared" si="339"/>
        <v>2011</v>
      </c>
      <c r="O1366" s="72">
        <v>40787</v>
      </c>
      <c r="P1366" s="73" t="s">
        <v>75</v>
      </c>
      <c r="Q1366" s="73" t="s">
        <v>75</v>
      </c>
      <c r="R1366" s="73" t="s">
        <v>75</v>
      </c>
      <c r="S1366" s="73" t="s">
        <v>75</v>
      </c>
      <c r="T1366" s="73" t="s">
        <v>75</v>
      </c>
      <c r="U1366" s="73" t="s">
        <v>75</v>
      </c>
      <c r="V1366" s="62">
        <v>1</v>
      </c>
      <c r="W1366" s="19">
        <f t="shared" si="340"/>
        <v>0</v>
      </c>
      <c r="X1366" s="19">
        <f t="shared" si="341"/>
        <v>0</v>
      </c>
      <c r="Y1366" s="19">
        <f t="shared" si="342"/>
        <v>0</v>
      </c>
      <c r="Z1366" s="62">
        <v>-1</v>
      </c>
      <c r="AA1366" s="62">
        <v>-2</v>
      </c>
      <c r="AB1366" s="68"/>
      <c r="AC1366" s="68"/>
      <c r="AD1366" s="68"/>
      <c r="AE1366" s="68"/>
      <c r="AF1366" s="68"/>
      <c r="AG1366" s="62">
        <v>1</v>
      </c>
      <c r="AH1366" s="62">
        <v>1</v>
      </c>
      <c r="AI1366" s="62">
        <v>0</v>
      </c>
      <c r="AJ1366" s="61" t="s">
        <v>134</v>
      </c>
      <c r="AK1366" s="61" t="s">
        <v>77</v>
      </c>
      <c r="AL1366" s="69" t="s">
        <v>1385</v>
      </c>
      <c r="AM1366" s="62">
        <v>4</v>
      </c>
      <c r="AN1366" s="62">
        <v>-1</v>
      </c>
      <c r="AO1366" s="62">
        <v>-2</v>
      </c>
      <c r="AP1366" s="62">
        <v>-2</v>
      </c>
      <c r="AQ1366" s="62">
        <v>1</v>
      </c>
      <c r="AR1366" s="62">
        <v>-2</v>
      </c>
      <c r="AS1366" s="62">
        <v>-2</v>
      </c>
      <c r="AT1366" s="62">
        <v>0</v>
      </c>
      <c r="AU1366" s="78">
        <v>0</v>
      </c>
      <c r="AV1366" s="62">
        <v>0</v>
      </c>
      <c r="AW1366" s="62">
        <v>0</v>
      </c>
      <c r="AX1366" s="62">
        <v>0</v>
      </c>
      <c r="AY1366" s="62">
        <v>0</v>
      </c>
      <c r="AZ1366" s="62">
        <v>1</v>
      </c>
      <c r="BA1366" s="62">
        <v>-1</v>
      </c>
      <c r="BB1366" s="62">
        <v>-1</v>
      </c>
      <c r="BC1366" s="62">
        <v>-1</v>
      </c>
      <c r="BD1366" s="68"/>
      <c r="BE1366" s="68"/>
      <c r="BF1366" s="68"/>
      <c r="BG1366" s="68"/>
      <c r="BH1366" s="68"/>
      <c r="BI1366" s="68"/>
      <c r="BJ1366" s="68"/>
      <c r="BK1366" s="68"/>
      <c r="BL1366" s="68"/>
      <c r="BM1366" s="68"/>
      <c r="BN1366" s="68"/>
      <c r="BO1366" s="62">
        <v>1</v>
      </c>
    </row>
    <row r="1367" spans="1:67" ht="176" hidden="1" x14ac:dyDescent="0.2">
      <c r="A1367" s="74" t="s">
        <v>1381</v>
      </c>
      <c r="B1367" s="67"/>
      <c r="C1367" s="495" t="s">
        <v>1610</v>
      </c>
      <c r="D1367" s="66" t="s">
        <v>153</v>
      </c>
      <c r="E1367" s="61" t="s">
        <v>302</v>
      </c>
      <c r="F1367" s="62">
        <v>1</v>
      </c>
      <c r="G1367" s="62">
        <v>1</v>
      </c>
      <c r="H1367" s="62">
        <v>1</v>
      </c>
      <c r="I1367" s="68"/>
      <c r="J1367" s="69" t="s">
        <v>1383</v>
      </c>
      <c r="K1367" s="76"/>
      <c r="L1367" s="69" t="s">
        <v>1384</v>
      </c>
      <c r="M1367" s="72"/>
      <c r="N1367" s="57">
        <f t="shared" si="339"/>
        <v>2011</v>
      </c>
      <c r="O1367" s="72">
        <v>40787</v>
      </c>
      <c r="P1367" s="73" t="s">
        <v>75</v>
      </c>
      <c r="Q1367" s="73" t="s">
        <v>75</v>
      </c>
      <c r="R1367" s="73" t="s">
        <v>75</v>
      </c>
      <c r="S1367" s="73" t="s">
        <v>75</v>
      </c>
      <c r="T1367" s="73" t="s">
        <v>75</v>
      </c>
      <c r="U1367" s="73" t="s">
        <v>75</v>
      </c>
      <c r="V1367" s="62">
        <v>1</v>
      </c>
      <c r="W1367" s="19">
        <f t="shared" si="340"/>
        <v>0</v>
      </c>
      <c r="X1367" s="19">
        <f t="shared" si="341"/>
        <v>0</v>
      </c>
      <c r="Y1367" s="19">
        <f t="shared" si="342"/>
        <v>0</v>
      </c>
      <c r="Z1367" s="62">
        <v>-1</v>
      </c>
      <c r="AA1367" s="62">
        <v>-2</v>
      </c>
      <c r="AB1367" s="68"/>
      <c r="AC1367" s="68"/>
      <c r="AD1367" s="68"/>
      <c r="AE1367" s="68"/>
      <c r="AF1367" s="68"/>
      <c r="AG1367" s="62">
        <v>1</v>
      </c>
      <c r="AH1367" s="62">
        <v>1</v>
      </c>
      <c r="AI1367" s="62">
        <v>0</v>
      </c>
      <c r="AJ1367" s="61" t="s">
        <v>134</v>
      </c>
      <c r="AK1367" s="61" t="s">
        <v>77</v>
      </c>
      <c r="AL1367" s="69" t="s">
        <v>1385</v>
      </c>
      <c r="AM1367" s="62">
        <v>4</v>
      </c>
      <c r="AN1367" s="62">
        <v>-1</v>
      </c>
      <c r="AO1367" s="62">
        <v>-2</v>
      </c>
      <c r="AP1367" s="62">
        <v>-2</v>
      </c>
      <c r="AQ1367" s="62">
        <v>1</v>
      </c>
      <c r="AR1367" s="62">
        <v>-2</v>
      </c>
      <c r="AS1367" s="62">
        <v>-2</v>
      </c>
      <c r="AT1367" s="62">
        <v>0</v>
      </c>
      <c r="AU1367" s="78">
        <v>0</v>
      </c>
      <c r="AV1367" s="62">
        <v>0</v>
      </c>
      <c r="AW1367" s="62">
        <v>0</v>
      </c>
      <c r="AX1367" s="62">
        <v>0</v>
      </c>
      <c r="AY1367" s="62">
        <v>0</v>
      </c>
      <c r="AZ1367" s="62">
        <v>1</v>
      </c>
      <c r="BA1367" s="62">
        <v>-1</v>
      </c>
      <c r="BB1367" s="62">
        <v>-1</v>
      </c>
      <c r="BC1367" s="62">
        <v>-1</v>
      </c>
      <c r="BD1367" s="68"/>
      <c r="BE1367" s="68"/>
      <c r="BF1367" s="68"/>
      <c r="BG1367" s="68"/>
      <c r="BH1367" s="68"/>
      <c r="BI1367" s="68"/>
      <c r="BJ1367" s="68"/>
      <c r="BK1367" s="68"/>
      <c r="BL1367" s="68"/>
      <c r="BM1367" s="68"/>
      <c r="BN1367" s="68"/>
      <c r="BO1367" s="62">
        <v>1</v>
      </c>
    </row>
    <row r="1368" spans="1:67" ht="176" hidden="1" x14ac:dyDescent="0.2">
      <c r="A1368" s="74" t="s">
        <v>1381</v>
      </c>
      <c r="B1368" s="67"/>
      <c r="C1368" s="495" t="s">
        <v>1611</v>
      </c>
      <c r="D1368" s="66" t="s">
        <v>153</v>
      </c>
      <c r="E1368" s="61" t="s">
        <v>302</v>
      </c>
      <c r="F1368" s="62">
        <v>1</v>
      </c>
      <c r="G1368" s="62">
        <v>1</v>
      </c>
      <c r="H1368" s="62">
        <v>1</v>
      </c>
      <c r="I1368" s="68"/>
      <c r="J1368" s="69" t="s">
        <v>1383</v>
      </c>
      <c r="K1368" s="76"/>
      <c r="L1368" s="69" t="s">
        <v>1384</v>
      </c>
      <c r="M1368" s="72"/>
      <c r="N1368" s="57">
        <f t="shared" si="339"/>
        <v>2011</v>
      </c>
      <c r="O1368" s="72">
        <v>40787</v>
      </c>
      <c r="P1368" s="73" t="s">
        <v>75</v>
      </c>
      <c r="Q1368" s="73" t="s">
        <v>75</v>
      </c>
      <c r="R1368" s="73" t="s">
        <v>75</v>
      </c>
      <c r="S1368" s="73" t="s">
        <v>75</v>
      </c>
      <c r="T1368" s="73" t="s">
        <v>75</v>
      </c>
      <c r="U1368" s="73" t="s">
        <v>75</v>
      </c>
      <c r="V1368" s="62">
        <v>1</v>
      </c>
      <c r="W1368" s="19">
        <f t="shared" si="340"/>
        <v>0</v>
      </c>
      <c r="X1368" s="19">
        <f t="shared" si="341"/>
        <v>0</v>
      </c>
      <c r="Y1368" s="19">
        <f t="shared" si="342"/>
        <v>0</v>
      </c>
      <c r="Z1368" s="62">
        <v>-1</v>
      </c>
      <c r="AA1368" s="62">
        <v>-2</v>
      </c>
      <c r="AB1368" s="68"/>
      <c r="AC1368" s="68"/>
      <c r="AD1368" s="68"/>
      <c r="AE1368" s="68"/>
      <c r="AF1368" s="68"/>
      <c r="AG1368" s="62">
        <v>1</v>
      </c>
      <c r="AH1368" s="62">
        <v>1</v>
      </c>
      <c r="AI1368" s="62">
        <v>0</v>
      </c>
      <c r="AJ1368" s="61" t="s">
        <v>134</v>
      </c>
      <c r="AK1368" s="61" t="s">
        <v>77</v>
      </c>
      <c r="AL1368" s="69" t="s">
        <v>1385</v>
      </c>
      <c r="AM1368" s="62">
        <v>4</v>
      </c>
      <c r="AN1368" s="62">
        <v>-1</v>
      </c>
      <c r="AO1368" s="62">
        <v>-2</v>
      </c>
      <c r="AP1368" s="62">
        <v>-2</v>
      </c>
      <c r="AQ1368" s="62">
        <v>1</v>
      </c>
      <c r="AR1368" s="62">
        <v>-2</v>
      </c>
      <c r="AS1368" s="62">
        <v>-2</v>
      </c>
      <c r="AT1368" s="62">
        <v>0</v>
      </c>
      <c r="AU1368" s="78">
        <v>0</v>
      </c>
      <c r="AV1368" s="62">
        <v>0</v>
      </c>
      <c r="AW1368" s="62">
        <v>0</v>
      </c>
      <c r="AX1368" s="62">
        <v>0</v>
      </c>
      <c r="AY1368" s="62">
        <v>0</v>
      </c>
      <c r="AZ1368" s="62">
        <v>1</v>
      </c>
      <c r="BA1368" s="62">
        <v>-1</v>
      </c>
      <c r="BB1368" s="62">
        <v>-1</v>
      </c>
      <c r="BC1368" s="62">
        <v>-1</v>
      </c>
      <c r="BD1368" s="68"/>
      <c r="BE1368" s="68"/>
      <c r="BF1368" s="68"/>
      <c r="BG1368" s="68"/>
      <c r="BH1368" s="68"/>
      <c r="BI1368" s="68"/>
      <c r="BJ1368" s="68"/>
      <c r="BK1368" s="68"/>
      <c r="BL1368" s="68"/>
      <c r="BM1368" s="68"/>
      <c r="BN1368" s="68"/>
      <c r="BO1368" s="62">
        <v>1</v>
      </c>
    </row>
    <row r="1369" spans="1:67" ht="176" hidden="1" x14ac:dyDescent="0.2">
      <c r="A1369" s="74" t="s">
        <v>1381</v>
      </c>
      <c r="B1369" s="67"/>
      <c r="C1369" s="495" t="s">
        <v>1612</v>
      </c>
      <c r="D1369" s="66" t="s">
        <v>153</v>
      </c>
      <c r="E1369" s="61" t="s">
        <v>302</v>
      </c>
      <c r="F1369" s="62">
        <v>1</v>
      </c>
      <c r="G1369" s="62">
        <v>1</v>
      </c>
      <c r="H1369" s="62">
        <v>1</v>
      </c>
      <c r="I1369" s="68"/>
      <c r="J1369" s="69" t="s">
        <v>1383</v>
      </c>
      <c r="K1369" s="76"/>
      <c r="L1369" s="69" t="s">
        <v>1384</v>
      </c>
      <c r="M1369" s="72"/>
      <c r="N1369" s="57">
        <f t="shared" si="339"/>
        <v>2011</v>
      </c>
      <c r="O1369" s="72">
        <v>40787</v>
      </c>
      <c r="P1369" s="73" t="s">
        <v>75</v>
      </c>
      <c r="Q1369" s="73" t="s">
        <v>75</v>
      </c>
      <c r="R1369" s="73" t="s">
        <v>75</v>
      </c>
      <c r="S1369" s="73" t="s">
        <v>75</v>
      </c>
      <c r="T1369" s="73" t="s">
        <v>75</v>
      </c>
      <c r="U1369" s="73" t="s">
        <v>75</v>
      </c>
      <c r="V1369" s="62">
        <v>1</v>
      </c>
      <c r="W1369" s="19">
        <f t="shared" si="340"/>
        <v>0</v>
      </c>
      <c r="X1369" s="19">
        <f t="shared" si="341"/>
        <v>0</v>
      </c>
      <c r="Y1369" s="19">
        <f t="shared" si="342"/>
        <v>0</v>
      </c>
      <c r="Z1369" s="62">
        <v>-1</v>
      </c>
      <c r="AA1369" s="62">
        <v>-2</v>
      </c>
      <c r="AB1369" s="68"/>
      <c r="AC1369" s="68"/>
      <c r="AD1369" s="68"/>
      <c r="AE1369" s="68"/>
      <c r="AF1369" s="68"/>
      <c r="AG1369" s="62">
        <v>1</v>
      </c>
      <c r="AH1369" s="62">
        <v>1</v>
      </c>
      <c r="AI1369" s="62">
        <v>0</v>
      </c>
      <c r="AJ1369" s="61" t="s">
        <v>134</v>
      </c>
      <c r="AK1369" s="61" t="s">
        <v>77</v>
      </c>
      <c r="AL1369" s="69" t="s">
        <v>1385</v>
      </c>
      <c r="AM1369" s="62">
        <v>4</v>
      </c>
      <c r="AN1369" s="62">
        <v>-1</v>
      </c>
      <c r="AO1369" s="62">
        <v>-2</v>
      </c>
      <c r="AP1369" s="62">
        <v>-2</v>
      </c>
      <c r="AQ1369" s="62">
        <v>1</v>
      </c>
      <c r="AR1369" s="62">
        <v>-2</v>
      </c>
      <c r="AS1369" s="62">
        <v>-2</v>
      </c>
      <c r="AT1369" s="62">
        <v>0</v>
      </c>
      <c r="AU1369" s="78">
        <v>0</v>
      </c>
      <c r="AV1369" s="62">
        <v>0</v>
      </c>
      <c r="AW1369" s="62">
        <v>0</v>
      </c>
      <c r="AX1369" s="62">
        <v>0</v>
      </c>
      <c r="AY1369" s="62">
        <v>0</v>
      </c>
      <c r="AZ1369" s="62">
        <v>1</v>
      </c>
      <c r="BA1369" s="62">
        <v>-1</v>
      </c>
      <c r="BB1369" s="62">
        <v>-1</v>
      </c>
      <c r="BC1369" s="62">
        <v>-1</v>
      </c>
      <c r="BD1369" s="68"/>
      <c r="BE1369" s="68"/>
      <c r="BF1369" s="68"/>
      <c r="BG1369" s="68"/>
      <c r="BH1369" s="68"/>
      <c r="BI1369" s="68"/>
      <c r="BJ1369" s="68"/>
      <c r="BK1369" s="68"/>
      <c r="BL1369" s="68"/>
      <c r="BM1369" s="68"/>
      <c r="BN1369" s="68"/>
      <c r="BO1369" s="62">
        <v>1</v>
      </c>
    </row>
    <row r="1370" spans="1:67" ht="176" hidden="1" x14ac:dyDescent="0.2">
      <c r="A1370" s="74" t="s">
        <v>1381</v>
      </c>
      <c r="B1370" s="67"/>
      <c r="C1370" s="495" t="s">
        <v>1613</v>
      </c>
      <c r="D1370" s="66" t="s">
        <v>153</v>
      </c>
      <c r="E1370" s="61" t="s">
        <v>302</v>
      </c>
      <c r="F1370" s="62">
        <v>1</v>
      </c>
      <c r="G1370" s="62">
        <v>1</v>
      </c>
      <c r="H1370" s="62">
        <v>1</v>
      </c>
      <c r="I1370" s="68"/>
      <c r="J1370" s="69" t="s">
        <v>1383</v>
      </c>
      <c r="K1370" s="76"/>
      <c r="L1370" s="69" t="s">
        <v>1384</v>
      </c>
      <c r="M1370" s="72"/>
      <c r="N1370" s="57">
        <f t="shared" si="339"/>
        <v>2011</v>
      </c>
      <c r="O1370" s="72">
        <v>40787</v>
      </c>
      <c r="P1370" s="73" t="s">
        <v>75</v>
      </c>
      <c r="Q1370" s="73" t="s">
        <v>75</v>
      </c>
      <c r="R1370" s="73" t="s">
        <v>75</v>
      </c>
      <c r="S1370" s="73" t="s">
        <v>75</v>
      </c>
      <c r="T1370" s="73" t="s">
        <v>75</v>
      </c>
      <c r="U1370" s="73" t="s">
        <v>75</v>
      </c>
      <c r="V1370" s="62">
        <v>1</v>
      </c>
      <c r="W1370" s="19">
        <f t="shared" si="340"/>
        <v>0</v>
      </c>
      <c r="X1370" s="19">
        <f t="shared" si="341"/>
        <v>0</v>
      </c>
      <c r="Y1370" s="19">
        <f t="shared" si="342"/>
        <v>0</v>
      </c>
      <c r="Z1370" s="62">
        <v>-1</v>
      </c>
      <c r="AA1370" s="62">
        <v>-2</v>
      </c>
      <c r="AB1370" s="68"/>
      <c r="AC1370" s="68"/>
      <c r="AD1370" s="68"/>
      <c r="AE1370" s="68"/>
      <c r="AF1370" s="68"/>
      <c r="AG1370" s="62">
        <v>1</v>
      </c>
      <c r="AH1370" s="62">
        <v>1</v>
      </c>
      <c r="AI1370" s="62">
        <v>0</v>
      </c>
      <c r="AJ1370" s="61" t="s">
        <v>134</v>
      </c>
      <c r="AK1370" s="61" t="s">
        <v>77</v>
      </c>
      <c r="AL1370" s="69" t="s">
        <v>1385</v>
      </c>
      <c r="AM1370" s="62">
        <v>4</v>
      </c>
      <c r="AN1370" s="62">
        <v>-1</v>
      </c>
      <c r="AO1370" s="62">
        <v>-2</v>
      </c>
      <c r="AP1370" s="62">
        <v>-2</v>
      </c>
      <c r="AQ1370" s="62">
        <v>1</v>
      </c>
      <c r="AR1370" s="62">
        <v>-2</v>
      </c>
      <c r="AS1370" s="62">
        <v>-2</v>
      </c>
      <c r="AT1370" s="62">
        <v>0</v>
      </c>
      <c r="AU1370" s="78">
        <v>0</v>
      </c>
      <c r="AV1370" s="62">
        <v>0</v>
      </c>
      <c r="AW1370" s="62">
        <v>0</v>
      </c>
      <c r="AX1370" s="62">
        <v>0</v>
      </c>
      <c r="AY1370" s="62">
        <v>0</v>
      </c>
      <c r="AZ1370" s="62">
        <v>1</v>
      </c>
      <c r="BA1370" s="62">
        <v>-1</v>
      </c>
      <c r="BB1370" s="62">
        <v>-1</v>
      </c>
      <c r="BC1370" s="62">
        <v>-1</v>
      </c>
      <c r="BD1370" s="68"/>
      <c r="BE1370" s="68"/>
      <c r="BF1370" s="68"/>
      <c r="BG1370" s="68"/>
      <c r="BH1370" s="68"/>
      <c r="BI1370" s="68"/>
      <c r="BJ1370" s="68"/>
      <c r="BK1370" s="68"/>
      <c r="BL1370" s="68"/>
      <c r="BM1370" s="68"/>
      <c r="BN1370" s="68"/>
      <c r="BO1370" s="62">
        <v>1</v>
      </c>
    </row>
    <row r="1371" spans="1:67" ht="176" hidden="1" x14ac:dyDescent="0.2">
      <c r="A1371" s="74" t="s">
        <v>1381</v>
      </c>
      <c r="B1371" s="67"/>
      <c r="C1371" s="495" t="s">
        <v>1407</v>
      </c>
      <c r="D1371" s="66" t="s">
        <v>153</v>
      </c>
      <c r="E1371" s="61" t="s">
        <v>302</v>
      </c>
      <c r="F1371" s="62">
        <v>1</v>
      </c>
      <c r="G1371" s="62">
        <v>1</v>
      </c>
      <c r="H1371" s="62">
        <v>1</v>
      </c>
      <c r="I1371" s="68"/>
      <c r="J1371" s="69" t="s">
        <v>1383</v>
      </c>
      <c r="K1371" s="76"/>
      <c r="L1371" s="69" t="s">
        <v>1384</v>
      </c>
      <c r="M1371" s="72"/>
      <c r="N1371" s="57">
        <f t="shared" si="339"/>
        <v>2011</v>
      </c>
      <c r="O1371" s="72">
        <v>40787</v>
      </c>
      <c r="P1371" s="73" t="s">
        <v>75</v>
      </c>
      <c r="Q1371" s="73" t="s">
        <v>75</v>
      </c>
      <c r="R1371" s="73" t="s">
        <v>75</v>
      </c>
      <c r="S1371" s="73" t="s">
        <v>75</v>
      </c>
      <c r="T1371" s="73" t="s">
        <v>75</v>
      </c>
      <c r="U1371" s="73" t="s">
        <v>75</v>
      </c>
      <c r="V1371" s="62">
        <v>1</v>
      </c>
      <c r="W1371" s="19">
        <f t="shared" si="340"/>
        <v>0</v>
      </c>
      <c r="X1371" s="19">
        <f t="shared" si="341"/>
        <v>0</v>
      </c>
      <c r="Y1371" s="19">
        <f t="shared" si="342"/>
        <v>0</v>
      </c>
      <c r="Z1371" s="62">
        <v>-1</v>
      </c>
      <c r="AA1371" s="62">
        <v>-2</v>
      </c>
      <c r="AB1371" s="68"/>
      <c r="AC1371" s="68"/>
      <c r="AD1371" s="68"/>
      <c r="AE1371" s="68"/>
      <c r="AF1371" s="68"/>
      <c r="AG1371" s="62">
        <v>1</v>
      </c>
      <c r="AH1371" s="62">
        <v>1</v>
      </c>
      <c r="AI1371" s="62">
        <v>0</v>
      </c>
      <c r="AJ1371" s="61" t="s">
        <v>134</v>
      </c>
      <c r="AK1371" s="61" t="s">
        <v>77</v>
      </c>
      <c r="AL1371" s="69" t="s">
        <v>1385</v>
      </c>
      <c r="AM1371" s="62">
        <v>4</v>
      </c>
      <c r="AN1371" s="62">
        <v>-1</v>
      </c>
      <c r="AO1371" s="62">
        <v>-2</v>
      </c>
      <c r="AP1371" s="62">
        <v>-2</v>
      </c>
      <c r="AQ1371" s="62">
        <v>1</v>
      </c>
      <c r="AR1371" s="62">
        <v>-2</v>
      </c>
      <c r="AS1371" s="62">
        <v>-2</v>
      </c>
      <c r="AT1371" s="62">
        <v>0</v>
      </c>
      <c r="AU1371" s="78">
        <v>0</v>
      </c>
      <c r="AV1371" s="62">
        <v>0</v>
      </c>
      <c r="AW1371" s="62">
        <v>0</v>
      </c>
      <c r="AX1371" s="62">
        <v>0</v>
      </c>
      <c r="AY1371" s="62">
        <v>0</v>
      </c>
      <c r="AZ1371" s="62">
        <v>1</v>
      </c>
      <c r="BA1371" s="62">
        <v>-1</v>
      </c>
      <c r="BB1371" s="62">
        <v>-1</v>
      </c>
      <c r="BC1371" s="62">
        <v>-1</v>
      </c>
      <c r="BD1371" s="68"/>
      <c r="BE1371" s="68"/>
      <c r="BF1371" s="68"/>
      <c r="BG1371" s="68"/>
      <c r="BH1371" s="68"/>
      <c r="BI1371" s="68"/>
      <c r="BJ1371" s="68"/>
      <c r="BK1371" s="68"/>
      <c r="BL1371" s="68"/>
      <c r="BM1371" s="68"/>
      <c r="BN1371" s="68"/>
      <c r="BO1371" s="62">
        <v>1</v>
      </c>
    </row>
    <row r="1372" spans="1:67" ht="176" hidden="1" x14ac:dyDescent="0.2">
      <c r="A1372" s="74" t="s">
        <v>1381</v>
      </c>
      <c r="B1372" s="67"/>
      <c r="C1372" s="495" t="s">
        <v>1614</v>
      </c>
      <c r="D1372" s="66" t="s">
        <v>153</v>
      </c>
      <c r="E1372" s="61" t="s">
        <v>302</v>
      </c>
      <c r="F1372" s="62">
        <v>1</v>
      </c>
      <c r="G1372" s="62">
        <v>1</v>
      </c>
      <c r="H1372" s="62">
        <v>1</v>
      </c>
      <c r="I1372" s="68"/>
      <c r="J1372" s="69" t="s">
        <v>1383</v>
      </c>
      <c r="K1372" s="76"/>
      <c r="L1372" s="69" t="s">
        <v>1384</v>
      </c>
      <c r="M1372" s="72"/>
      <c r="N1372" s="57">
        <f t="shared" si="339"/>
        <v>2011</v>
      </c>
      <c r="O1372" s="72">
        <v>40787</v>
      </c>
      <c r="P1372" s="73" t="s">
        <v>75</v>
      </c>
      <c r="Q1372" s="73" t="s">
        <v>75</v>
      </c>
      <c r="R1372" s="73" t="s">
        <v>75</v>
      </c>
      <c r="S1372" s="73" t="s">
        <v>75</v>
      </c>
      <c r="T1372" s="73" t="s">
        <v>75</v>
      </c>
      <c r="U1372" s="73" t="s">
        <v>75</v>
      </c>
      <c r="V1372" s="62">
        <v>1</v>
      </c>
      <c r="W1372" s="19">
        <f t="shared" si="340"/>
        <v>0</v>
      </c>
      <c r="X1372" s="19">
        <f t="shared" si="341"/>
        <v>0</v>
      </c>
      <c r="Y1372" s="19">
        <f t="shared" si="342"/>
        <v>0</v>
      </c>
      <c r="Z1372" s="62">
        <v>-1</v>
      </c>
      <c r="AA1372" s="62">
        <v>-2</v>
      </c>
      <c r="AB1372" s="68"/>
      <c r="AC1372" s="68"/>
      <c r="AD1372" s="68"/>
      <c r="AE1372" s="68"/>
      <c r="AF1372" s="68"/>
      <c r="AG1372" s="62">
        <v>1</v>
      </c>
      <c r="AH1372" s="62">
        <v>1</v>
      </c>
      <c r="AI1372" s="62">
        <v>0</v>
      </c>
      <c r="AJ1372" s="61" t="s">
        <v>134</v>
      </c>
      <c r="AK1372" s="61" t="s">
        <v>77</v>
      </c>
      <c r="AL1372" s="69" t="s">
        <v>1385</v>
      </c>
      <c r="AM1372" s="62">
        <v>4</v>
      </c>
      <c r="AN1372" s="62">
        <v>-1</v>
      </c>
      <c r="AO1372" s="62">
        <v>-2</v>
      </c>
      <c r="AP1372" s="62">
        <v>-2</v>
      </c>
      <c r="AQ1372" s="62">
        <v>1</v>
      </c>
      <c r="AR1372" s="62">
        <v>-2</v>
      </c>
      <c r="AS1372" s="62">
        <v>-2</v>
      </c>
      <c r="AT1372" s="62">
        <v>0</v>
      </c>
      <c r="AU1372" s="78">
        <v>0</v>
      </c>
      <c r="AV1372" s="62">
        <v>0</v>
      </c>
      <c r="AW1372" s="62">
        <v>0</v>
      </c>
      <c r="AX1372" s="62">
        <v>0</v>
      </c>
      <c r="AY1372" s="62">
        <v>0</v>
      </c>
      <c r="AZ1372" s="62">
        <v>1</v>
      </c>
      <c r="BA1372" s="62">
        <v>-1</v>
      </c>
      <c r="BB1372" s="62">
        <v>-1</v>
      </c>
      <c r="BC1372" s="62">
        <v>-1</v>
      </c>
      <c r="BD1372" s="68"/>
      <c r="BE1372" s="68"/>
      <c r="BF1372" s="68"/>
      <c r="BG1372" s="68"/>
      <c r="BH1372" s="68"/>
      <c r="BI1372" s="68"/>
      <c r="BJ1372" s="68"/>
      <c r="BK1372" s="68"/>
      <c r="BL1372" s="68"/>
      <c r="BM1372" s="68"/>
      <c r="BN1372" s="68"/>
      <c r="BO1372" s="62">
        <v>1</v>
      </c>
    </row>
    <row r="1373" spans="1:67" ht="176" hidden="1" x14ac:dyDescent="0.2">
      <c r="A1373" s="74" t="s">
        <v>1381</v>
      </c>
      <c r="B1373" s="67"/>
      <c r="C1373" s="495" t="s">
        <v>1615</v>
      </c>
      <c r="D1373" s="66" t="s">
        <v>153</v>
      </c>
      <c r="E1373" s="61" t="s">
        <v>302</v>
      </c>
      <c r="F1373" s="62">
        <v>1</v>
      </c>
      <c r="G1373" s="62">
        <v>1</v>
      </c>
      <c r="H1373" s="62">
        <v>1</v>
      </c>
      <c r="I1373" s="68"/>
      <c r="J1373" s="69" t="s">
        <v>1383</v>
      </c>
      <c r="K1373" s="76"/>
      <c r="L1373" s="69" t="s">
        <v>1384</v>
      </c>
      <c r="M1373" s="72"/>
      <c r="N1373" s="57">
        <f t="shared" si="339"/>
        <v>2011</v>
      </c>
      <c r="O1373" s="72">
        <v>40787</v>
      </c>
      <c r="P1373" s="73" t="s">
        <v>75</v>
      </c>
      <c r="Q1373" s="73" t="s">
        <v>75</v>
      </c>
      <c r="R1373" s="73" t="s">
        <v>75</v>
      </c>
      <c r="S1373" s="73" t="s">
        <v>75</v>
      </c>
      <c r="T1373" s="73" t="s">
        <v>75</v>
      </c>
      <c r="U1373" s="73" t="s">
        <v>75</v>
      </c>
      <c r="V1373" s="62">
        <v>1</v>
      </c>
      <c r="W1373" s="19">
        <f t="shared" si="340"/>
        <v>0</v>
      </c>
      <c r="X1373" s="19">
        <f t="shared" si="341"/>
        <v>0</v>
      </c>
      <c r="Y1373" s="19">
        <f t="shared" si="342"/>
        <v>0</v>
      </c>
      <c r="Z1373" s="62">
        <v>-1</v>
      </c>
      <c r="AA1373" s="62">
        <v>-2</v>
      </c>
      <c r="AB1373" s="68"/>
      <c r="AC1373" s="68"/>
      <c r="AD1373" s="68"/>
      <c r="AE1373" s="68"/>
      <c r="AF1373" s="68"/>
      <c r="AG1373" s="62">
        <v>1</v>
      </c>
      <c r="AH1373" s="62">
        <v>1</v>
      </c>
      <c r="AI1373" s="62">
        <v>0</v>
      </c>
      <c r="AJ1373" s="61" t="s">
        <v>134</v>
      </c>
      <c r="AK1373" s="61" t="s">
        <v>77</v>
      </c>
      <c r="AL1373" s="69" t="s">
        <v>1385</v>
      </c>
      <c r="AM1373" s="62">
        <v>4</v>
      </c>
      <c r="AN1373" s="62">
        <v>-1</v>
      </c>
      <c r="AO1373" s="62">
        <v>-2</v>
      </c>
      <c r="AP1373" s="62">
        <v>-2</v>
      </c>
      <c r="AQ1373" s="62">
        <v>1</v>
      </c>
      <c r="AR1373" s="62">
        <v>-2</v>
      </c>
      <c r="AS1373" s="62">
        <v>-2</v>
      </c>
      <c r="AT1373" s="62">
        <v>0</v>
      </c>
      <c r="AU1373" s="78">
        <v>0</v>
      </c>
      <c r="AV1373" s="62">
        <v>0</v>
      </c>
      <c r="AW1373" s="62">
        <v>0</v>
      </c>
      <c r="AX1373" s="62">
        <v>0</v>
      </c>
      <c r="AY1373" s="62">
        <v>0</v>
      </c>
      <c r="AZ1373" s="62">
        <v>1</v>
      </c>
      <c r="BA1373" s="62">
        <v>-1</v>
      </c>
      <c r="BB1373" s="62">
        <v>-1</v>
      </c>
      <c r="BC1373" s="62">
        <v>-1</v>
      </c>
      <c r="BD1373" s="68"/>
      <c r="BE1373" s="68"/>
      <c r="BF1373" s="68"/>
      <c r="BG1373" s="68"/>
      <c r="BH1373" s="68"/>
      <c r="BI1373" s="68"/>
      <c r="BJ1373" s="68"/>
      <c r="BK1373" s="68"/>
      <c r="BL1373" s="68"/>
      <c r="BM1373" s="68"/>
      <c r="BN1373" s="68"/>
      <c r="BO1373" s="62">
        <v>1</v>
      </c>
    </row>
    <row r="1374" spans="1:67" ht="176" hidden="1" x14ac:dyDescent="0.2">
      <c r="A1374" s="74" t="s">
        <v>1381</v>
      </c>
      <c r="B1374" s="67"/>
      <c r="C1374" s="495" t="s">
        <v>1616</v>
      </c>
      <c r="D1374" s="66" t="s">
        <v>153</v>
      </c>
      <c r="E1374" s="61" t="s">
        <v>302</v>
      </c>
      <c r="F1374" s="62">
        <v>1</v>
      </c>
      <c r="G1374" s="62">
        <v>1</v>
      </c>
      <c r="H1374" s="62">
        <v>1</v>
      </c>
      <c r="I1374" s="68"/>
      <c r="J1374" s="69" t="s">
        <v>1383</v>
      </c>
      <c r="K1374" s="76"/>
      <c r="L1374" s="69" t="s">
        <v>1384</v>
      </c>
      <c r="M1374" s="72"/>
      <c r="N1374" s="57">
        <f t="shared" si="339"/>
        <v>2011</v>
      </c>
      <c r="O1374" s="72">
        <v>40787</v>
      </c>
      <c r="P1374" s="73" t="s">
        <v>75</v>
      </c>
      <c r="Q1374" s="73" t="s">
        <v>75</v>
      </c>
      <c r="R1374" s="73" t="s">
        <v>75</v>
      </c>
      <c r="S1374" s="73" t="s">
        <v>75</v>
      </c>
      <c r="T1374" s="73" t="s">
        <v>75</v>
      </c>
      <c r="U1374" s="73" t="s">
        <v>75</v>
      </c>
      <c r="V1374" s="62">
        <v>1</v>
      </c>
      <c r="W1374" s="19">
        <f t="shared" si="340"/>
        <v>0</v>
      </c>
      <c r="X1374" s="19">
        <f t="shared" si="341"/>
        <v>0</v>
      </c>
      <c r="Y1374" s="19">
        <f t="shared" si="342"/>
        <v>0</v>
      </c>
      <c r="Z1374" s="62">
        <v>-1</v>
      </c>
      <c r="AA1374" s="62">
        <v>-2</v>
      </c>
      <c r="AB1374" s="68"/>
      <c r="AC1374" s="68"/>
      <c r="AD1374" s="68"/>
      <c r="AE1374" s="68"/>
      <c r="AF1374" s="68"/>
      <c r="AG1374" s="62">
        <v>1</v>
      </c>
      <c r="AH1374" s="62">
        <v>1</v>
      </c>
      <c r="AI1374" s="62">
        <v>0</v>
      </c>
      <c r="AJ1374" s="61" t="s">
        <v>134</v>
      </c>
      <c r="AK1374" s="61" t="s">
        <v>77</v>
      </c>
      <c r="AL1374" s="69" t="s">
        <v>1385</v>
      </c>
      <c r="AM1374" s="62">
        <v>4</v>
      </c>
      <c r="AN1374" s="62">
        <v>-1</v>
      </c>
      <c r="AO1374" s="62">
        <v>-2</v>
      </c>
      <c r="AP1374" s="62">
        <v>-2</v>
      </c>
      <c r="AQ1374" s="62">
        <v>1</v>
      </c>
      <c r="AR1374" s="62">
        <v>-2</v>
      </c>
      <c r="AS1374" s="62">
        <v>-2</v>
      </c>
      <c r="AT1374" s="62">
        <v>0</v>
      </c>
      <c r="AU1374" s="78">
        <v>0</v>
      </c>
      <c r="AV1374" s="62">
        <v>0</v>
      </c>
      <c r="AW1374" s="62">
        <v>0</v>
      </c>
      <c r="AX1374" s="62">
        <v>0</v>
      </c>
      <c r="AY1374" s="62">
        <v>0</v>
      </c>
      <c r="AZ1374" s="62">
        <v>1</v>
      </c>
      <c r="BA1374" s="62">
        <v>-1</v>
      </c>
      <c r="BB1374" s="62">
        <v>-1</v>
      </c>
      <c r="BC1374" s="62">
        <v>-1</v>
      </c>
      <c r="BD1374" s="68"/>
      <c r="BE1374" s="68"/>
      <c r="BF1374" s="68"/>
      <c r="BG1374" s="68"/>
      <c r="BH1374" s="68"/>
      <c r="BI1374" s="68"/>
      <c r="BJ1374" s="68"/>
      <c r="BK1374" s="68"/>
      <c r="BL1374" s="68"/>
      <c r="BM1374" s="68"/>
      <c r="BN1374" s="68"/>
      <c r="BO1374" s="62">
        <v>1</v>
      </c>
    </row>
    <row r="1375" spans="1:67" ht="176" hidden="1" x14ac:dyDescent="0.2">
      <c r="A1375" s="74" t="s">
        <v>1381</v>
      </c>
      <c r="B1375" s="67"/>
      <c r="C1375" s="495" t="s">
        <v>1617</v>
      </c>
      <c r="D1375" s="66" t="s">
        <v>153</v>
      </c>
      <c r="E1375" s="61" t="s">
        <v>302</v>
      </c>
      <c r="F1375" s="62">
        <v>1</v>
      </c>
      <c r="G1375" s="62">
        <v>1</v>
      </c>
      <c r="H1375" s="62">
        <v>1</v>
      </c>
      <c r="I1375" s="68"/>
      <c r="J1375" s="69" t="s">
        <v>1383</v>
      </c>
      <c r="K1375" s="76"/>
      <c r="L1375" s="69" t="s">
        <v>1384</v>
      </c>
      <c r="M1375" s="72"/>
      <c r="N1375" s="57">
        <f t="shared" si="339"/>
        <v>2011</v>
      </c>
      <c r="O1375" s="72">
        <v>40787</v>
      </c>
      <c r="P1375" s="73" t="s">
        <v>75</v>
      </c>
      <c r="Q1375" s="73" t="s">
        <v>75</v>
      </c>
      <c r="R1375" s="73" t="s">
        <v>75</v>
      </c>
      <c r="S1375" s="73" t="s">
        <v>75</v>
      </c>
      <c r="T1375" s="73" t="s">
        <v>75</v>
      </c>
      <c r="U1375" s="73" t="s">
        <v>75</v>
      </c>
      <c r="V1375" s="62">
        <v>1</v>
      </c>
      <c r="W1375" s="19">
        <f t="shared" si="340"/>
        <v>0</v>
      </c>
      <c r="X1375" s="19">
        <f t="shared" si="341"/>
        <v>0</v>
      </c>
      <c r="Y1375" s="19">
        <f t="shared" si="342"/>
        <v>0</v>
      </c>
      <c r="Z1375" s="62">
        <v>-1</v>
      </c>
      <c r="AA1375" s="62">
        <v>-2</v>
      </c>
      <c r="AB1375" s="68"/>
      <c r="AC1375" s="68"/>
      <c r="AD1375" s="68"/>
      <c r="AE1375" s="68"/>
      <c r="AF1375" s="68"/>
      <c r="AG1375" s="62">
        <v>1</v>
      </c>
      <c r="AH1375" s="62">
        <v>1</v>
      </c>
      <c r="AI1375" s="62">
        <v>0</v>
      </c>
      <c r="AJ1375" s="61" t="s">
        <v>134</v>
      </c>
      <c r="AK1375" s="61" t="s">
        <v>77</v>
      </c>
      <c r="AL1375" s="69" t="s">
        <v>1385</v>
      </c>
      <c r="AM1375" s="62">
        <v>4</v>
      </c>
      <c r="AN1375" s="62">
        <v>-1</v>
      </c>
      <c r="AO1375" s="62">
        <v>-2</v>
      </c>
      <c r="AP1375" s="62">
        <v>-2</v>
      </c>
      <c r="AQ1375" s="62">
        <v>1</v>
      </c>
      <c r="AR1375" s="62">
        <v>-2</v>
      </c>
      <c r="AS1375" s="62">
        <v>-2</v>
      </c>
      <c r="AT1375" s="62">
        <v>0</v>
      </c>
      <c r="AU1375" s="78">
        <v>0</v>
      </c>
      <c r="AV1375" s="62">
        <v>0</v>
      </c>
      <c r="AW1375" s="62">
        <v>0</v>
      </c>
      <c r="AX1375" s="62">
        <v>0</v>
      </c>
      <c r="AY1375" s="62">
        <v>0</v>
      </c>
      <c r="AZ1375" s="62">
        <v>1</v>
      </c>
      <c r="BA1375" s="62">
        <v>-1</v>
      </c>
      <c r="BB1375" s="62">
        <v>-1</v>
      </c>
      <c r="BC1375" s="62">
        <v>-1</v>
      </c>
      <c r="BD1375" s="68"/>
      <c r="BE1375" s="68"/>
      <c r="BF1375" s="68"/>
      <c r="BG1375" s="68"/>
      <c r="BH1375" s="68"/>
      <c r="BI1375" s="68"/>
      <c r="BJ1375" s="68"/>
      <c r="BK1375" s="68"/>
      <c r="BL1375" s="68"/>
      <c r="BM1375" s="68"/>
      <c r="BN1375" s="68"/>
      <c r="BO1375" s="62">
        <v>1</v>
      </c>
    </row>
    <row r="1376" spans="1:67" ht="176" hidden="1" x14ac:dyDescent="0.2">
      <c r="A1376" s="74" t="s">
        <v>1381</v>
      </c>
      <c r="B1376" s="67"/>
      <c r="C1376" s="495" t="s">
        <v>1618</v>
      </c>
      <c r="D1376" s="66" t="s">
        <v>153</v>
      </c>
      <c r="E1376" s="61" t="s">
        <v>302</v>
      </c>
      <c r="F1376" s="62">
        <v>1</v>
      </c>
      <c r="G1376" s="62">
        <v>1</v>
      </c>
      <c r="H1376" s="62">
        <v>1</v>
      </c>
      <c r="I1376" s="68"/>
      <c r="J1376" s="69" t="s">
        <v>1383</v>
      </c>
      <c r="K1376" s="76"/>
      <c r="L1376" s="69" t="s">
        <v>1384</v>
      </c>
      <c r="M1376" s="72"/>
      <c r="N1376" s="57">
        <f t="shared" si="339"/>
        <v>2011</v>
      </c>
      <c r="O1376" s="72">
        <v>40787</v>
      </c>
      <c r="P1376" s="73" t="s">
        <v>75</v>
      </c>
      <c r="Q1376" s="73" t="s">
        <v>75</v>
      </c>
      <c r="R1376" s="73" t="s">
        <v>75</v>
      </c>
      <c r="S1376" s="73" t="s">
        <v>75</v>
      </c>
      <c r="T1376" s="73" t="s">
        <v>75</v>
      </c>
      <c r="U1376" s="73" t="s">
        <v>75</v>
      </c>
      <c r="V1376" s="62">
        <v>1</v>
      </c>
      <c r="W1376" s="19">
        <f t="shared" si="340"/>
        <v>0</v>
      </c>
      <c r="X1376" s="19">
        <f t="shared" si="341"/>
        <v>0</v>
      </c>
      <c r="Y1376" s="19">
        <f t="shared" si="342"/>
        <v>0</v>
      </c>
      <c r="Z1376" s="62">
        <v>-1</v>
      </c>
      <c r="AA1376" s="62">
        <v>-2</v>
      </c>
      <c r="AB1376" s="68"/>
      <c r="AC1376" s="68"/>
      <c r="AD1376" s="68"/>
      <c r="AE1376" s="68"/>
      <c r="AF1376" s="68"/>
      <c r="AG1376" s="62">
        <v>1</v>
      </c>
      <c r="AH1376" s="62">
        <v>1</v>
      </c>
      <c r="AI1376" s="62">
        <v>0</v>
      </c>
      <c r="AJ1376" s="61" t="s">
        <v>134</v>
      </c>
      <c r="AK1376" s="61" t="s">
        <v>77</v>
      </c>
      <c r="AL1376" s="69" t="s">
        <v>1385</v>
      </c>
      <c r="AM1376" s="62">
        <v>4</v>
      </c>
      <c r="AN1376" s="62">
        <v>-1</v>
      </c>
      <c r="AO1376" s="62">
        <v>-2</v>
      </c>
      <c r="AP1376" s="62">
        <v>-2</v>
      </c>
      <c r="AQ1376" s="62">
        <v>1</v>
      </c>
      <c r="AR1376" s="62">
        <v>-2</v>
      </c>
      <c r="AS1376" s="62">
        <v>-2</v>
      </c>
      <c r="AT1376" s="62">
        <v>0</v>
      </c>
      <c r="AU1376" s="78">
        <v>0</v>
      </c>
      <c r="AV1376" s="62">
        <v>0</v>
      </c>
      <c r="AW1376" s="62">
        <v>0</v>
      </c>
      <c r="AX1376" s="62">
        <v>0</v>
      </c>
      <c r="AY1376" s="62">
        <v>0</v>
      </c>
      <c r="AZ1376" s="62">
        <v>1</v>
      </c>
      <c r="BA1376" s="62">
        <v>-1</v>
      </c>
      <c r="BB1376" s="62">
        <v>-1</v>
      </c>
      <c r="BC1376" s="62">
        <v>-1</v>
      </c>
      <c r="BD1376" s="68"/>
      <c r="BE1376" s="68"/>
      <c r="BF1376" s="68"/>
      <c r="BG1376" s="68"/>
      <c r="BH1376" s="68"/>
      <c r="BI1376" s="68"/>
      <c r="BJ1376" s="68"/>
      <c r="BK1376" s="68"/>
      <c r="BL1376" s="68"/>
      <c r="BM1376" s="68"/>
      <c r="BN1376" s="68"/>
      <c r="BO1376" s="62">
        <v>1</v>
      </c>
    </row>
    <row r="1377" spans="1:67" ht="176" hidden="1" x14ac:dyDescent="0.2">
      <c r="A1377" s="74" t="s">
        <v>1381</v>
      </c>
      <c r="B1377" s="67"/>
      <c r="C1377" s="495" t="s">
        <v>1619</v>
      </c>
      <c r="D1377" s="66" t="s">
        <v>153</v>
      </c>
      <c r="E1377" s="61" t="s">
        <v>302</v>
      </c>
      <c r="F1377" s="62">
        <v>1</v>
      </c>
      <c r="G1377" s="62">
        <v>1</v>
      </c>
      <c r="H1377" s="62">
        <v>1</v>
      </c>
      <c r="I1377" s="68"/>
      <c r="J1377" s="69" t="s">
        <v>1383</v>
      </c>
      <c r="K1377" s="76"/>
      <c r="L1377" s="69" t="s">
        <v>1384</v>
      </c>
      <c r="M1377" s="72"/>
      <c r="N1377" s="57">
        <f t="shared" si="339"/>
        <v>2011</v>
      </c>
      <c r="O1377" s="72">
        <v>40787</v>
      </c>
      <c r="P1377" s="73" t="s">
        <v>75</v>
      </c>
      <c r="Q1377" s="73" t="s">
        <v>75</v>
      </c>
      <c r="R1377" s="73" t="s">
        <v>75</v>
      </c>
      <c r="S1377" s="73" t="s">
        <v>75</v>
      </c>
      <c r="T1377" s="73" t="s">
        <v>75</v>
      </c>
      <c r="U1377" s="73" t="s">
        <v>75</v>
      </c>
      <c r="V1377" s="62">
        <v>1</v>
      </c>
      <c r="W1377" s="19">
        <f t="shared" si="340"/>
        <v>0</v>
      </c>
      <c r="X1377" s="19">
        <f t="shared" si="341"/>
        <v>0</v>
      </c>
      <c r="Y1377" s="19">
        <f t="shared" si="342"/>
        <v>0</v>
      </c>
      <c r="Z1377" s="62">
        <v>-1</v>
      </c>
      <c r="AA1377" s="62">
        <v>-2</v>
      </c>
      <c r="AB1377" s="68"/>
      <c r="AC1377" s="68"/>
      <c r="AD1377" s="68"/>
      <c r="AE1377" s="68"/>
      <c r="AF1377" s="68"/>
      <c r="AG1377" s="62">
        <v>1</v>
      </c>
      <c r="AH1377" s="62">
        <v>1</v>
      </c>
      <c r="AI1377" s="62">
        <v>0</v>
      </c>
      <c r="AJ1377" s="61" t="s">
        <v>134</v>
      </c>
      <c r="AK1377" s="61" t="s">
        <v>77</v>
      </c>
      <c r="AL1377" s="69" t="s">
        <v>1385</v>
      </c>
      <c r="AM1377" s="62">
        <v>4</v>
      </c>
      <c r="AN1377" s="62">
        <v>-1</v>
      </c>
      <c r="AO1377" s="62">
        <v>-2</v>
      </c>
      <c r="AP1377" s="62">
        <v>-2</v>
      </c>
      <c r="AQ1377" s="62">
        <v>1</v>
      </c>
      <c r="AR1377" s="62">
        <v>-2</v>
      </c>
      <c r="AS1377" s="62">
        <v>-2</v>
      </c>
      <c r="AT1377" s="62">
        <v>0</v>
      </c>
      <c r="AU1377" s="78">
        <v>0</v>
      </c>
      <c r="AV1377" s="62">
        <v>0</v>
      </c>
      <c r="AW1377" s="62">
        <v>0</v>
      </c>
      <c r="AX1377" s="62">
        <v>0</v>
      </c>
      <c r="AY1377" s="62">
        <v>0</v>
      </c>
      <c r="AZ1377" s="62">
        <v>1</v>
      </c>
      <c r="BA1377" s="62">
        <v>-1</v>
      </c>
      <c r="BB1377" s="62">
        <v>-1</v>
      </c>
      <c r="BC1377" s="62">
        <v>-1</v>
      </c>
      <c r="BD1377" s="68"/>
      <c r="BE1377" s="68"/>
      <c r="BF1377" s="68"/>
      <c r="BG1377" s="68"/>
      <c r="BH1377" s="68"/>
      <c r="BI1377" s="68"/>
      <c r="BJ1377" s="68"/>
      <c r="BK1377" s="68"/>
      <c r="BL1377" s="68"/>
      <c r="BM1377" s="68"/>
      <c r="BN1377" s="68"/>
      <c r="BO1377" s="62">
        <v>1</v>
      </c>
    </row>
    <row r="1378" spans="1:67" ht="176" hidden="1" x14ac:dyDescent="0.2">
      <c r="A1378" s="74" t="s">
        <v>1381</v>
      </c>
      <c r="B1378" s="67"/>
      <c r="C1378" s="495" t="s">
        <v>1620</v>
      </c>
      <c r="D1378" s="66" t="s">
        <v>153</v>
      </c>
      <c r="E1378" s="61" t="s">
        <v>302</v>
      </c>
      <c r="F1378" s="62">
        <v>1</v>
      </c>
      <c r="G1378" s="62">
        <v>1</v>
      </c>
      <c r="H1378" s="62">
        <v>1</v>
      </c>
      <c r="I1378" s="68"/>
      <c r="J1378" s="69" t="s">
        <v>1383</v>
      </c>
      <c r="K1378" s="76"/>
      <c r="L1378" s="69" t="s">
        <v>1384</v>
      </c>
      <c r="M1378" s="72"/>
      <c r="N1378" s="57">
        <f t="shared" si="339"/>
        <v>2011</v>
      </c>
      <c r="O1378" s="72">
        <v>40787</v>
      </c>
      <c r="P1378" s="73" t="s">
        <v>75</v>
      </c>
      <c r="Q1378" s="73" t="s">
        <v>75</v>
      </c>
      <c r="R1378" s="73" t="s">
        <v>75</v>
      </c>
      <c r="S1378" s="73" t="s">
        <v>75</v>
      </c>
      <c r="T1378" s="73" t="s">
        <v>75</v>
      </c>
      <c r="U1378" s="73" t="s">
        <v>75</v>
      </c>
      <c r="V1378" s="62">
        <v>1</v>
      </c>
      <c r="W1378" s="19">
        <f t="shared" si="340"/>
        <v>0</v>
      </c>
      <c r="X1378" s="19">
        <f t="shared" si="341"/>
        <v>0</v>
      </c>
      <c r="Y1378" s="19">
        <f t="shared" si="342"/>
        <v>0</v>
      </c>
      <c r="Z1378" s="62">
        <v>-1</v>
      </c>
      <c r="AA1378" s="62">
        <v>-2</v>
      </c>
      <c r="AB1378" s="68"/>
      <c r="AC1378" s="68"/>
      <c r="AD1378" s="68"/>
      <c r="AE1378" s="68"/>
      <c r="AF1378" s="68"/>
      <c r="AG1378" s="62">
        <v>1</v>
      </c>
      <c r="AH1378" s="62">
        <v>1</v>
      </c>
      <c r="AI1378" s="62">
        <v>0</v>
      </c>
      <c r="AJ1378" s="61" t="s">
        <v>134</v>
      </c>
      <c r="AK1378" s="61" t="s">
        <v>77</v>
      </c>
      <c r="AL1378" s="69" t="s">
        <v>1385</v>
      </c>
      <c r="AM1378" s="62">
        <v>4</v>
      </c>
      <c r="AN1378" s="62">
        <v>-1</v>
      </c>
      <c r="AO1378" s="62">
        <v>-2</v>
      </c>
      <c r="AP1378" s="62">
        <v>-2</v>
      </c>
      <c r="AQ1378" s="62">
        <v>1</v>
      </c>
      <c r="AR1378" s="62">
        <v>-2</v>
      </c>
      <c r="AS1378" s="62">
        <v>-2</v>
      </c>
      <c r="AT1378" s="62">
        <v>0</v>
      </c>
      <c r="AU1378" s="78">
        <v>0</v>
      </c>
      <c r="AV1378" s="62">
        <v>0</v>
      </c>
      <c r="AW1378" s="62">
        <v>0</v>
      </c>
      <c r="AX1378" s="62">
        <v>0</v>
      </c>
      <c r="AY1378" s="62">
        <v>0</v>
      </c>
      <c r="AZ1378" s="62">
        <v>1</v>
      </c>
      <c r="BA1378" s="62">
        <v>-1</v>
      </c>
      <c r="BB1378" s="62">
        <v>-1</v>
      </c>
      <c r="BC1378" s="62">
        <v>-1</v>
      </c>
      <c r="BD1378" s="68"/>
      <c r="BE1378" s="68"/>
      <c r="BF1378" s="68"/>
      <c r="BG1378" s="68"/>
      <c r="BH1378" s="68"/>
      <c r="BI1378" s="68"/>
      <c r="BJ1378" s="68"/>
      <c r="BK1378" s="68"/>
      <c r="BL1378" s="68"/>
      <c r="BM1378" s="68"/>
      <c r="BN1378" s="68"/>
      <c r="BO1378" s="62">
        <v>1</v>
      </c>
    </row>
    <row r="1379" spans="1:67" ht="176" hidden="1" x14ac:dyDescent="0.2">
      <c r="A1379" s="74" t="s">
        <v>1381</v>
      </c>
      <c r="B1379" s="67"/>
      <c r="C1379" s="495" t="s">
        <v>1621</v>
      </c>
      <c r="D1379" s="66" t="s">
        <v>153</v>
      </c>
      <c r="E1379" s="61" t="s">
        <v>302</v>
      </c>
      <c r="F1379" s="62">
        <v>1</v>
      </c>
      <c r="G1379" s="62">
        <v>1</v>
      </c>
      <c r="H1379" s="62">
        <v>1</v>
      </c>
      <c r="I1379" s="68"/>
      <c r="J1379" s="69" t="s">
        <v>1383</v>
      </c>
      <c r="K1379" s="76"/>
      <c r="L1379" s="69" t="s">
        <v>1384</v>
      </c>
      <c r="M1379" s="72"/>
      <c r="N1379" s="57">
        <f t="shared" si="339"/>
        <v>2011</v>
      </c>
      <c r="O1379" s="72">
        <v>40787</v>
      </c>
      <c r="P1379" s="73" t="s">
        <v>75</v>
      </c>
      <c r="Q1379" s="73" t="s">
        <v>75</v>
      </c>
      <c r="R1379" s="73" t="s">
        <v>75</v>
      </c>
      <c r="S1379" s="73" t="s">
        <v>75</v>
      </c>
      <c r="T1379" s="73" t="s">
        <v>75</v>
      </c>
      <c r="U1379" s="73" t="s">
        <v>75</v>
      </c>
      <c r="V1379" s="62">
        <v>1</v>
      </c>
      <c r="W1379" s="19">
        <f t="shared" si="340"/>
        <v>0</v>
      </c>
      <c r="X1379" s="19">
        <f t="shared" si="341"/>
        <v>0</v>
      </c>
      <c r="Y1379" s="19">
        <f t="shared" si="342"/>
        <v>0</v>
      </c>
      <c r="Z1379" s="62">
        <v>-1</v>
      </c>
      <c r="AA1379" s="62">
        <v>-2</v>
      </c>
      <c r="AB1379" s="68"/>
      <c r="AC1379" s="68"/>
      <c r="AD1379" s="68"/>
      <c r="AE1379" s="68"/>
      <c r="AF1379" s="68"/>
      <c r="AG1379" s="62">
        <v>1</v>
      </c>
      <c r="AH1379" s="62">
        <v>1</v>
      </c>
      <c r="AI1379" s="62">
        <v>0</v>
      </c>
      <c r="AJ1379" s="61" t="s">
        <v>134</v>
      </c>
      <c r="AK1379" s="61" t="s">
        <v>77</v>
      </c>
      <c r="AL1379" s="69" t="s">
        <v>1385</v>
      </c>
      <c r="AM1379" s="62">
        <v>4</v>
      </c>
      <c r="AN1379" s="62">
        <v>-1</v>
      </c>
      <c r="AO1379" s="62">
        <v>-2</v>
      </c>
      <c r="AP1379" s="62">
        <v>-2</v>
      </c>
      <c r="AQ1379" s="62">
        <v>1</v>
      </c>
      <c r="AR1379" s="62">
        <v>-2</v>
      </c>
      <c r="AS1379" s="62">
        <v>-2</v>
      </c>
      <c r="AT1379" s="62">
        <v>0</v>
      </c>
      <c r="AU1379" s="78">
        <v>0</v>
      </c>
      <c r="AV1379" s="62">
        <v>0</v>
      </c>
      <c r="AW1379" s="62">
        <v>0</v>
      </c>
      <c r="AX1379" s="62">
        <v>0</v>
      </c>
      <c r="AY1379" s="62">
        <v>0</v>
      </c>
      <c r="AZ1379" s="62">
        <v>1</v>
      </c>
      <c r="BA1379" s="62">
        <v>-1</v>
      </c>
      <c r="BB1379" s="62">
        <v>-1</v>
      </c>
      <c r="BC1379" s="62">
        <v>-1</v>
      </c>
      <c r="BD1379" s="68"/>
      <c r="BE1379" s="68"/>
      <c r="BF1379" s="68"/>
      <c r="BG1379" s="68"/>
      <c r="BH1379" s="68"/>
      <c r="BI1379" s="68"/>
      <c r="BJ1379" s="68"/>
      <c r="BK1379" s="68"/>
      <c r="BL1379" s="68"/>
      <c r="BM1379" s="68"/>
      <c r="BN1379" s="68"/>
      <c r="BO1379" s="62">
        <v>1</v>
      </c>
    </row>
    <row r="1380" spans="1:67" ht="176" hidden="1" x14ac:dyDescent="0.2">
      <c r="A1380" s="74" t="s">
        <v>1381</v>
      </c>
      <c r="B1380" s="67"/>
      <c r="C1380" s="495" t="s">
        <v>1622</v>
      </c>
      <c r="D1380" s="66" t="s">
        <v>153</v>
      </c>
      <c r="E1380" s="61" t="s">
        <v>302</v>
      </c>
      <c r="F1380" s="62">
        <v>1</v>
      </c>
      <c r="G1380" s="62">
        <v>1</v>
      </c>
      <c r="H1380" s="62">
        <v>1</v>
      </c>
      <c r="I1380" s="68"/>
      <c r="J1380" s="69" t="s">
        <v>1383</v>
      </c>
      <c r="K1380" s="76"/>
      <c r="L1380" s="69" t="s">
        <v>1384</v>
      </c>
      <c r="M1380" s="72"/>
      <c r="N1380" s="57">
        <f t="shared" si="339"/>
        <v>2011</v>
      </c>
      <c r="O1380" s="72">
        <v>40787</v>
      </c>
      <c r="P1380" s="73" t="s">
        <v>75</v>
      </c>
      <c r="Q1380" s="73" t="s">
        <v>75</v>
      </c>
      <c r="R1380" s="73" t="s">
        <v>75</v>
      </c>
      <c r="S1380" s="73" t="s">
        <v>75</v>
      </c>
      <c r="T1380" s="73" t="s">
        <v>75</v>
      </c>
      <c r="U1380" s="73" t="s">
        <v>75</v>
      </c>
      <c r="V1380" s="62">
        <v>1</v>
      </c>
      <c r="W1380" s="19">
        <f t="shared" si="340"/>
        <v>0</v>
      </c>
      <c r="X1380" s="19">
        <f t="shared" si="341"/>
        <v>0</v>
      </c>
      <c r="Y1380" s="19">
        <f t="shared" si="342"/>
        <v>0</v>
      </c>
      <c r="Z1380" s="62">
        <v>-1</v>
      </c>
      <c r="AA1380" s="62">
        <v>-2</v>
      </c>
      <c r="AB1380" s="68"/>
      <c r="AC1380" s="68"/>
      <c r="AD1380" s="68"/>
      <c r="AE1380" s="68"/>
      <c r="AF1380" s="68"/>
      <c r="AG1380" s="62">
        <v>1</v>
      </c>
      <c r="AH1380" s="62">
        <v>1</v>
      </c>
      <c r="AI1380" s="62">
        <v>0</v>
      </c>
      <c r="AJ1380" s="61" t="s">
        <v>134</v>
      </c>
      <c r="AK1380" s="61" t="s">
        <v>77</v>
      </c>
      <c r="AL1380" s="69" t="s">
        <v>1385</v>
      </c>
      <c r="AM1380" s="62">
        <v>4</v>
      </c>
      <c r="AN1380" s="62">
        <v>-1</v>
      </c>
      <c r="AO1380" s="62">
        <v>-2</v>
      </c>
      <c r="AP1380" s="62">
        <v>-2</v>
      </c>
      <c r="AQ1380" s="62">
        <v>1</v>
      </c>
      <c r="AR1380" s="62">
        <v>-2</v>
      </c>
      <c r="AS1380" s="62">
        <v>-2</v>
      </c>
      <c r="AT1380" s="62">
        <v>0</v>
      </c>
      <c r="AU1380" s="78">
        <v>0</v>
      </c>
      <c r="AV1380" s="62">
        <v>0</v>
      </c>
      <c r="AW1380" s="62">
        <v>0</v>
      </c>
      <c r="AX1380" s="62">
        <v>0</v>
      </c>
      <c r="AY1380" s="62">
        <v>0</v>
      </c>
      <c r="AZ1380" s="62">
        <v>1</v>
      </c>
      <c r="BA1380" s="62">
        <v>-1</v>
      </c>
      <c r="BB1380" s="62">
        <v>-1</v>
      </c>
      <c r="BC1380" s="62">
        <v>-1</v>
      </c>
      <c r="BD1380" s="68"/>
      <c r="BE1380" s="68"/>
      <c r="BF1380" s="68"/>
      <c r="BG1380" s="68"/>
      <c r="BH1380" s="68"/>
      <c r="BI1380" s="68"/>
      <c r="BJ1380" s="68"/>
      <c r="BK1380" s="68"/>
      <c r="BL1380" s="68"/>
      <c r="BM1380" s="68"/>
      <c r="BN1380" s="68"/>
      <c r="BO1380" s="62">
        <v>1</v>
      </c>
    </row>
    <row r="1381" spans="1:67" ht="176" hidden="1" x14ac:dyDescent="0.2">
      <c r="A1381" s="74" t="s">
        <v>1381</v>
      </c>
      <c r="B1381" s="67"/>
      <c r="C1381" s="495" t="s">
        <v>1623</v>
      </c>
      <c r="D1381" s="66" t="s">
        <v>153</v>
      </c>
      <c r="E1381" s="61" t="s">
        <v>302</v>
      </c>
      <c r="F1381" s="62">
        <v>1</v>
      </c>
      <c r="G1381" s="62">
        <v>1</v>
      </c>
      <c r="H1381" s="62">
        <v>1</v>
      </c>
      <c r="I1381" s="68"/>
      <c r="J1381" s="69" t="s">
        <v>1383</v>
      </c>
      <c r="K1381" s="76"/>
      <c r="L1381" s="69" t="s">
        <v>1384</v>
      </c>
      <c r="M1381" s="72"/>
      <c r="N1381" s="57">
        <f t="shared" si="339"/>
        <v>2011</v>
      </c>
      <c r="O1381" s="72">
        <v>40787</v>
      </c>
      <c r="P1381" s="73" t="s">
        <v>75</v>
      </c>
      <c r="Q1381" s="73" t="s">
        <v>75</v>
      </c>
      <c r="R1381" s="73" t="s">
        <v>75</v>
      </c>
      <c r="S1381" s="73" t="s">
        <v>75</v>
      </c>
      <c r="T1381" s="73" t="s">
        <v>75</v>
      </c>
      <c r="U1381" s="73" t="s">
        <v>75</v>
      </c>
      <c r="V1381" s="62">
        <v>1</v>
      </c>
      <c r="W1381" s="19">
        <f t="shared" si="340"/>
        <v>0</v>
      </c>
      <c r="X1381" s="19">
        <f t="shared" si="341"/>
        <v>0</v>
      </c>
      <c r="Y1381" s="19">
        <f t="shared" si="342"/>
        <v>0</v>
      </c>
      <c r="Z1381" s="62">
        <v>-1</v>
      </c>
      <c r="AA1381" s="62">
        <v>-2</v>
      </c>
      <c r="AB1381" s="68"/>
      <c r="AC1381" s="68"/>
      <c r="AD1381" s="68"/>
      <c r="AE1381" s="68"/>
      <c r="AF1381" s="68"/>
      <c r="AG1381" s="62">
        <v>1</v>
      </c>
      <c r="AH1381" s="62">
        <v>1</v>
      </c>
      <c r="AI1381" s="62">
        <v>0</v>
      </c>
      <c r="AJ1381" s="61" t="s">
        <v>134</v>
      </c>
      <c r="AK1381" s="61" t="s">
        <v>77</v>
      </c>
      <c r="AL1381" s="69" t="s">
        <v>1385</v>
      </c>
      <c r="AM1381" s="62">
        <v>4</v>
      </c>
      <c r="AN1381" s="62">
        <v>-1</v>
      </c>
      <c r="AO1381" s="62">
        <v>-2</v>
      </c>
      <c r="AP1381" s="62">
        <v>-2</v>
      </c>
      <c r="AQ1381" s="62">
        <v>1</v>
      </c>
      <c r="AR1381" s="62">
        <v>-2</v>
      </c>
      <c r="AS1381" s="62">
        <v>-2</v>
      </c>
      <c r="AT1381" s="62">
        <v>0</v>
      </c>
      <c r="AU1381" s="78">
        <v>0</v>
      </c>
      <c r="AV1381" s="62">
        <v>0</v>
      </c>
      <c r="AW1381" s="62">
        <v>0</v>
      </c>
      <c r="AX1381" s="62">
        <v>0</v>
      </c>
      <c r="AY1381" s="62">
        <v>0</v>
      </c>
      <c r="AZ1381" s="62">
        <v>1</v>
      </c>
      <c r="BA1381" s="62">
        <v>-1</v>
      </c>
      <c r="BB1381" s="62">
        <v>-1</v>
      </c>
      <c r="BC1381" s="62">
        <v>-1</v>
      </c>
      <c r="BD1381" s="68"/>
      <c r="BE1381" s="68"/>
      <c r="BF1381" s="68"/>
      <c r="BG1381" s="68"/>
      <c r="BH1381" s="68"/>
      <c r="BI1381" s="68"/>
      <c r="BJ1381" s="68"/>
      <c r="BK1381" s="68"/>
      <c r="BL1381" s="68"/>
      <c r="BM1381" s="68"/>
      <c r="BN1381" s="68"/>
      <c r="BO1381" s="62">
        <v>1</v>
      </c>
    </row>
    <row r="1382" spans="1:67" ht="176" hidden="1" x14ac:dyDescent="0.2">
      <c r="A1382" s="74" t="s">
        <v>1381</v>
      </c>
      <c r="B1382" s="67"/>
      <c r="C1382" s="495" t="s">
        <v>1408</v>
      </c>
      <c r="D1382" s="66" t="s">
        <v>153</v>
      </c>
      <c r="E1382" s="61" t="s">
        <v>302</v>
      </c>
      <c r="F1382" s="62">
        <v>1</v>
      </c>
      <c r="G1382" s="62">
        <v>1</v>
      </c>
      <c r="H1382" s="62">
        <v>1</v>
      </c>
      <c r="I1382" s="68"/>
      <c r="J1382" s="69" t="s">
        <v>1383</v>
      </c>
      <c r="K1382" s="76"/>
      <c r="L1382" s="69" t="s">
        <v>1384</v>
      </c>
      <c r="M1382" s="72"/>
      <c r="N1382" s="57">
        <f t="shared" si="339"/>
        <v>2011</v>
      </c>
      <c r="O1382" s="72">
        <v>40787</v>
      </c>
      <c r="P1382" s="73" t="s">
        <v>75</v>
      </c>
      <c r="Q1382" s="73" t="s">
        <v>75</v>
      </c>
      <c r="R1382" s="73" t="s">
        <v>75</v>
      </c>
      <c r="S1382" s="73" t="s">
        <v>75</v>
      </c>
      <c r="T1382" s="73" t="s">
        <v>75</v>
      </c>
      <c r="U1382" s="73" t="s">
        <v>75</v>
      </c>
      <c r="V1382" s="62">
        <v>1</v>
      </c>
      <c r="W1382" s="19">
        <f t="shared" si="340"/>
        <v>0</v>
      </c>
      <c r="X1382" s="19">
        <f t="shared" si="341"/>
        <v>0</v>
      </c>
      <c r="Y1382" s="19">
        <f t="shared" si="342"/>
        <v>0</v>
      </c>
      <c r="Z1382" s="62">
        <v>-1</v>
      </c>
      <c r="AA1382" s="62">
        <v>-2</v>
      </c>
      <c r="AB1382" s="68"/>
      <c r="AC1382" s="68"/>
      <c r="AD1382" s="68"/>
      <c r="AE1382" s="68"/>
      <c r="AF1382" s="68"/>
      <c r="AG1382" s="62">
        <v>1</v>
      </c>
      <c r="AH1382" s="62">
        <v>1</v>
      </c>
      <c r="AI1382" s="62">
        <v>0</v>
      </c>
      <c r="AJ1382" s="61" t="s">
        <v>134</v>
      </c>
      <c r="AK1382" s="61" t="s">
        <v>77</v>
      </c>
      <c r="AL1382" s="69" t="s">
        <v>1385</v>
      </c>
      <c r="AM1382" s="62">
        <v>4</v>
      </c>
      <c r="AN1382" s="62">
        <v>-1</v>
      </c>
      <c r="AO1382" s="62">
        <v>-2</v>
      </c>
      <c r="AP1382" s="62">
        <v>-2</v>
      </c>
      <c r="AQ1382" s="62">
        <v>1</v>
      </c>
      <c r="AR1382" s="62">
        <v>-2</v>
      </c>
      <c r="AS1382" s="62">
        <v>-2</v>
      </c>
      <c r="AT1382" s="62">
        <v>0</v>
      </c>
      <c r="AU1382" s="78">
        <v>0</v>
      </c>
      <c r="AV1382" s="62">
        <v>0</v>
      </c>
      <c r="AW1382" s="62">
        <v>0</v>
      </c>
      <c r="AX1382" s="62">
        <v>0</v>
      </c>
      <c r="AY1382" s="62">
        <v>0</v>
      </c>
      <c r="AZ1382" s="62">
        <v>1</v>
      </c>
      <c r="BA1382" s="62">
        <v>-1</v>
      </c>
      <c r="BB1382" s="62">
        <v>-1</v>
      </c>
      <c r="BC1382" s="62">
        <v>-1</v>
      </c>
      <c r="BD1382" s="68"/>
      <c r="BE1382" s="68"/>
      <c r="BF1382" s="68"/>
      <c r="BG1382" s="68"/>
      <c r="BH1382" s="68"/>
      <c r="BI1382" s="68"/>
      <c r="BJ1382" s="68"/>
      <c r="BK1382" s="68"/>
      <c r="BL1382" s="68"/>
      <c r="BM1382" s="68"/>
      <c r="BN1382" s="68"/>
      <c r="BO1382" s="62">
        <v>1</v>
      </c>
    </row>
    <row r="1383" spans="1:67" ht="176" hidden="1" x14ac:dyDescent="0.2">
      <c r="A1383" s="74" t="s">
        <v>1381</v>
      </c>
      <c r="B1383" s="67"/>
      <c r="C1383" s="495" t="s">
        <v>1624</v>
      </c>
      <c r="D1383" s="66" t="s">
        <v>153</v>
      </c>
      <c r="E1383" s="61" t="s">
        <v>302</v>
      </c>
      <c r="F1383" s="62">
        <v>1</v>
      </c>
      <c r="G1383" s="62">
        <v>1</v>
      </c>
      <c r="H1383" s="62">
        <v>1</v>
      </c>
      <c r="I1383" s="68"/>
      <c r="J1383" s="69" t="s">
        <v>1383</v>
      </c>
      <c r="K1383" s="76"/>
      <c r="L1383" s="69" t="s">
        <v>1384</v>
      </c>
      <c r="M1383" s="72"/>
      <c r="N1383" s="57">
        <f t="shared" si="339"/>
        <v>2011</v>
      </c>
      <c r="O1383" s="72">
        <v>40787</v>
      </c>
      <c r="P1383" s="73" t="s">
        <v>75</v>
      </c>
      <c r="Q1383" s="73" t="s">
        <v>75</v>
      </c>
      <c r="R1383" s="73" t="s">
        <v>75</v>
      </c>
      <c r="S1383" s="73" t="s">
        <v>75</v>
      </c>
      <c r="T1383" s="73" t="s">
        <v>75</v>
      </c>
      <c r="U1383" s="73" t="s">
        <v>75</v>
      </c>
      <c r="V1383" s="62">
        <v>1</v>
      </c>
      <c r="W1383" s="19">
        <f t="shared" si="340"/>
        <v>0</v>
      </c>
      <c r="X1383" s="19">
        <f t="shared" si="341"/>
        <v>0</v>
      </c>
      <c r="Y1383" s="19">
        <f t="shared" si="342"/>
        <v>0</v>
      </c>
      <c r="Z1383" s="62">
        <v>-1</v>
      </c>
      <c r="AA1383" s="62">
        <v>-2</v>
      </c>
      <c r="AB1383" s="68"/>
      <c r="AC1383" s="68"/>
      <c r="AD1383" s="68"/>
      <c r="AE1383" s="68"/>
      <c r="AF1383" s="68"/>
      <c r="AG1383" s="62">
        <v>1</v>
      </c>
      <c r="AH1383" s="62">
        <v>1</v>
      </c>
      <c r="AI1383" s="62">
        <v>0</v>
      </c>
      <c r="AJ1383" s="61" t="s">
        <v>134</v>
      </c>
      <c r="AK1383" s="61" t="s">
        <v>77</v>
      </c>
      <c r="AL1383" s="69" t="s">
        <v>1385</v>
      </c>
      <c r="AM1383" s="62">
        <v>4</v>
      </c>
      <c r="AN1383" s="62">
        <v>-1</v>
      </c>
      <c r="AO1383" s="62">
        <v>-2</v>
      </c>
      <c r="AP1383" s="62">
        <v>-2</v>
      </c>
      <c r="AQ1383" s="62">
        <v>1</v>
      </c>
      <c r="AR1383" s="62">
        <v>-2</v>
      </c>
      <c r="AS1383" s="62">
        <v>-2</v>
      </c>
      <c r="AT1383" s="62">
        <v>0</v>
      </c>
      <c r="AU1383" s="78">
        <v>0</v>
      </c>
      <c r="AV1383" s="62">
        <v>0</v>
      </c>
      <c r="AW1383" s="62">
        <v>0</v>
      </c>
      <c r="AX1383" s="62">
        <v>0</v>
      </c>
      <c r="AY1383" s="62">
        <v>0</v>
      </c>
      <c r="AZ1383" s="62">
        <v>1</v>
      </c>
      <c r="BA1383" s="62">
        <v>-1</v>
      </c>
      <c r="BB1383" s="62">
        <v>-1</v>
      </c>
      <c r="BC1383" s="62">
        <v>-1</v>
      </c>
      <c r="BD1383" s="68"/>
      <c r="BE1383" s="68"/>
      <c r="BF1383" s="68"/>
      <c r="BG1383" s="68"/>
      <c r="BH1383" s="68"/>
      <c r="BI1383" s="68"/>
      <c r="BJ1383" s="68"/>
      <c r="BK1383" s="68"/>
      <c r="BL1383" s="68"/>
      <c r="BM1383" s="68"/>
      <c r="BN1383" s="68"/>
      <c r="BO1383" s="62">
        <v>1</v>
      </c>
    </row>
    <row r="1384" spans="1:67" ht="176" hidden="1" x14ac:dyDescent="0.2">
      <c r="A1384" s="74" t="s">
        <v>1381</v>
      </c>
      <c r="B1384" s="67"/>
      <c r="C1384" s="495" t="s">
        <v>1625</v>
      </c>
      <c r="D1384" s="66" t="s">
        <v>153</v>
      </c>
      <c r="E1384" s="61" t="s">
        <v>302</v>
      </c>
      <c r="F1384" s="62">
        <v>1</v>
      </c>
      <c r="G1384" s="62">
        <v>1</v>
      </c>
      <c r="H1384" s="62">
        <v>1</v>
      </c>
      <c r="I1384" s="68"/>
      <c r="J1384" s="69" t="s">
        <v>1383</v>
      </c>
      <c r="K1384" s="76"/>
      <c r="L1384" s="69" t="s">
        <v>1384</v>
      </c>
      <c r="M1384" s="72"/>
      <c r="N1384" s="57">
        <f t="shared" si="339"/>
        <v>2011</v>
      </c>
      <c r="O1384" s="72">
        <v>40787</v>
      </c>
      <c r="P1384" s="73" t="s">
        <v>75</v>
      </c>
      <c r="Q1384" s="73" t="s">
        <v>75</v>
      </c>
      <c r="R1384" s="73" t="s">
        <v>75</v>
      </c>
      <c r="S1384" s="73" t="s">
        <v>75</v>
      </c>
      <c r="T1384" s="73" t="s">
        <v>75</v>
      </c>
      <c r="U1384" s="73" t="s">
        <v>75</v>
      </c>
      <c r="V1384" s="62">
        <v>1</v>
      </c>
      <c r="W1384" s="19">
        <f t="shared" si="340"/>
        <v>0</v>
      </c>
      <c r="X1384" s="19">
        <f t="shared" si="341"/>
        <v>0</v>
      </c>
      <c r="Y1384" s="19">
        <f t="shared" si="342"/>
        <v>0</v>
      </c>
      <c r="Z1384" s="62">
        <v>-1</v>
      </c>
      <c r="AA1384" s="62">
        <v>-2</v>
      </c>
      <c r="AB1384" s="68"/>
      <c r="AC1384" s="68"/>
      <c r="AD1384" s="68"/>
      <c r="AE1384" s="68"/>
      <c r="AF1384" s="68"/>
      <c r="AG1384" s="62">
        <v>1</v>
      </c>
      <c r="AH1384" s="62">
        <v>1</v>
      </c>
      <c r="AI1384" s="62">
        <v>0</v>
      </c>
      <c r="AJ1384" s="61" t="s">
        <v>134</v>
      </c>
      <c r="AK1384" s="61" t="s">
        <v>77</v>
      </c>
      <c r="AL1384" s="69" t="s">
        <v>1385</v>
      </c>
      <c r="AM1384" s="62">
        <v>4</v>
      </c>
      <c r="AN1384" s="62">
        <v>-1</v>
      </c>
      <c r="AO1384" s="62">
        <v>-2</v>
      </c>
      <c r="AP1384" s="62">
        <v>-2</v>
      </c>
      <c r="AQ1384" s="62">
        <v>1</v>
      </c>
      <c r="AR1384" s="62">
        <v>-2</v>
      </c>
      <c r="AS1384" s="62">
        <v>-2</v>
      </c>
      <c r="AT1384" s="62">
        <v>0</v>
      </c>
      <c r="AU1384" s="78">
        <v>0</v>
      </c>
      <c r="AV1384" s="62">
        <v>0</v>
      </c>
      <c r="AW1384" s="62">
        <v>0</v>
      </c>
      <c r="AX1384" s="62">
        <v>0</v>
      </c>
      <c r="AY1384" s="62">
        <v>0</v>
      </c>
      <c r="AZ1384" s="62">
        <v>1</v>
      </c>
      <c r="BA1384" s="62">
        <v>-1</v>
      </c>
      <c r="BB1384" s="62">
        <v>-1</v>
      </c>
      <c r="BC1384" s="62">
        <v>-1</v>
      </c>
      <c r="BD1384" s="68"/>
      <c r="BE1384" s="68"/>
      <c r="BF1384" s="68"/>
      <c r="BG1384" s="68"/>
      <c r="BH1384" s="68"/>
      <c r="BI1384" s="68"/>
      <c r="BJ1384" s="68"/>
      <c r="BK1384" s="68"/>
      <c r="BL1384" s="68"/>
      <c r="BM1384" s="68"/>
      <c r="BN1384" s="68"/>
      <c r="BO1384" s="62">
        <v>1</v>
      </c>
    </row>
    <row r="1385" spans="1:67" ht="176" hidden="1" x14ac:dyDescent="0.2">
      <c r="A1385" s="74" t="s">
        <v>1381</v>
      </c>
      <c r="B1385" s="67"/>
      <c r="C1385" s="495" t="s">
        <v>1626</v>
      </c>
      <c r="D1385" s="66" t="s">
        <v>153</v>
      </c>
      <c r="E1385" s="61" t="s">
        <v>302</v>
      </c>
      <c r="F1385" s="62">
        <v>1</v>
      </c>
      <c r="G1385" s="62">
        <v>1</v>
      </c>
      <c r="H1385" s="62">
        <v>1</v>
      </c>
      <c r="I1385" s="68"/>
      <c r="J1385" s="69" t="s">
        <v>1383</v>
      </c>
      <c r="K1385" s="76"/>
      <c r="L1385" s="69" t="s">
        <v>1384</v>
      </c>
      <c r="M1385" s="72"/>
      <c r="N1385" s="57">
        <f t="shared" si="339"/>
        <v>2011</v>
      </c>
      <c r="O1385" s="72">
        <v>40787</v>
      </c>
      <c r="P1385" s="73" t="s">
        <v>75</v>
      </c>
      <c r="Q1385" s="73" t="s">
        <v>75</v>
      </c>
      <c r="R1385" s="73" t="s">
        <v>75</v>
      </c>
      <c r="S1385" s="73" t="s">
        <v>75</v>
      </c>
      <c r="T1385" s="73" t="s">
        <v>75</v>
      </c>
      <c r="U1385" s="73" t="s">
        <v>75</v>
      </c>
      <c r="V1385" s="62">
        <v>1</v>
      </c>
      <c r="W1385" s="19">
        <f t="shared" si="340"/>
        <v>0</v>
      </c>
      <c r="X1385" s="19">
        <f t="shared" si="341"/>
        <v>0</v>
      </c>
      <c r="Y1385" s="19">
        <f t="shared" si="342"/>
        <v>0</v>
      </c>
      <c r="Z1385" s="62">
        <v>-1</v>
      </c>
      <c r="AA1385" s="62">
        <v>-2</v>
      </c>
      <c r="AB1385" s="68"/>
      <c r="AC1385" s="68"/>
      <c r="AD1385" s="68"/>
      <c r="AE1385" s="68"/>
      <c r="AF1385" s="68"/>
      <c r="AG1385" s="62">
        <v>1</v>
      </c>
      <c r="AH1385" s="62">
        <v>1</v>
      </c>
      <c r="AI1385" s="62">
        <v>0</v>
      </c>
      <c r="AJ1385" s="61" t="s">
        <v>134</v>
      </c>
      <c r="AK1385" s="61" t="s">
        <v>77</v>
      </c>
      <c r="AL1385" s="69" t="s">
        <v>1385</v>
      </c>
      <c r="AM1385" s="62">
        <v>4</v>
      </c>
      <c r="AN1385" s="62">
        <v>-1</v>
      </c>
      <c r="AO1385" s="62">
        <v>-2</v>
      </c>
      <c r="AP1385" s="62">
        <v>-2</v>
      </c>
      <c r="AQ1385" s="62">
        <v>1</v>
      </c>
      <c r="AR1385" s="62">
        <v>-2</v>
      </c>
      <c r="AS1385" s="62">
        <v>-2</v>
      </c>
      <c r="AT1385" s="62">
        <v>0</v>
      </c>
      <c r="AU1385" s="78">
        <v>0</v>
      </c>
      <c r="AV1385" s="62">
        <v>0</v>
      </c>
      <c r="AW1385" s="62">
        <v>0</v>
      </c>
      <c r="AX1385" s="62">
        <v>0</v>
      </c>
      <c r="AY1385" s="62">
        <v>0</v>
      </c>
      <c r="AZ1385" s="62">
        <v>1</v>
      </c>
      <c r="BA1385" s="62">
        <v>-1</v>
      </c>
      <c r="BB1385" s="62">
        <v>-1</v>
      </c>
      <c r="BC1385" s="62">
        <v>-1</v>
      </c>
      <c r="BD1385" s="68"/>
      <c r="BE1385" s="68"/>
      <c r="BF1385" s="68"/>
      <c r="BG1385" s="68"/>
      <c r="BH1385" s="68"/>
      <c r="BI1385" s="68"/>
      <c r="BJ1385" s="68"/>
      <c r="BK1385" s="68"/>
      <c r="BL1385" s="68"/>
      <c r="BM1385" s="68"/>
      <c r="BN1385" s="68"/>
      <c r="BO1385" s="62">
        <v>1</v>
      </c>
    </row>
    <row r="1386" spans="1:67" ht="176" hidden="1" x14ac:dyDescent="0.2">
      <c r="A1386" s="74" t="s">
        <v>1381</v>
      </c>
      <c r="B1386" s="67"/>
      <c r="C1386" s="495" t="s">
        <v>1627</v>
      </c>
      <c r="D1386" s="66" t="s">
        <v>153</v>
      </c>
      <c r="E1386" s="61" t="s">
        <v>302</v>
      </c>
      <c r="F1386" s="62">
        <v>1</v>
      </c>
      <c r="G1386" s="62">
        <v>1</v>
      </c>
      <c r="H1386" s="62">
        <v>1</v>
      </c>
      <c r="I1386" s="68"/>
      <c r="J1386" s="69" t="s">
        <v>1383</v>
      </c>
      <c r="K1386" s="76"/>
      <c r="L1386" s="69" t="s">
        <v>1384</v>
      </c>
      <c r="M1386" s="72"/>
      <c r="N1386" s="57">
        <f t="shared" si="339"/>
        <v>2011</v>
      </c>
      <c r="O1386" s="72">
        <v>40787</v>
      </c>
      <c r="P1386" s="73" t="s">
        <v>75</v>
      </c>
      <c r="Q1386" s="73" t="s">
        <v>75</v>
      </c>
      <c r="R1386" s="73" t="s">
        <v>75</v>
      </c>
      <c r="S1386" s="73" t="s">
        <v>75</v>
      </c>
      <c r="T1386" s="73" t="s">
        <v>75</v>
      </c>
      <c r="U1386" s="73" t="s">
        <v>75</v>
      </c>
      <c r="V1386" s="62">
        <v>1</v>
      </c>
      <c r="W1386" s="19">
        <f t="shared" si="340"/>
        <v>0</v>
      </c>
      <c r="X1386" s="19">
        <f t="shared" si="341"/>
        <v>0</v>
      </c>
      <c r="Y1386" s="19">
        <f t="shared" si="342"/>
        <v>0</v>
      </c>
      <c r="Z1386" s="62">
        <v>-1</v>
      </c>
      <c r="AA1386" s="62">
        <v>-2</v>
      </c>
      <c r="AB1386" s="68"/>
      <c r="AC1386" s="68"/>
      <c r="AD1386" s="68"/>
      <c r="AE1386" s="68"/>
      <c r="AF1386" s="68"/>
      <c r="AG1386" s="62">
        <v>1</v>
      </c>
      <c r="AH1386" s="62">
        <v>1</v>
      </c>
      <c r="AI1386" s="62">
        <v>0</v>
      </c>
      <c r="AJ1386" s="61" t="s">
        <v>134</v>
      </c>
      <c r="AK1386" s="61" t="s">
        <v>77</v>
      </c>
      <c r="AL1386" s="69" t="s">
        <v>1385</v>
      </c>
      <c r="AM1386" s="62">
        <v>4</v>
      </c>
      <c r="AN1386" s="62">
        <v>-1</v>
      </c>
      <c r="AO1386" s="62">
        <v>-2</v>
      </c>
      <c r="AP1386" s="62">
        <v>-2</v>
      </c>
      <c r="AQ1386" s="62">
        <v>1</v>
      </c>
      <c r="AR1386" s="62">
        <v>-2</v>
      </c>
      <c r="AS1386" s="62">
        <v>-2</v>
      </c>
      <c r="AT1386" s="62">
        <v>0</v>
      </c>
      <c r="AU1386" s="78">
        <v>0</v>
      </c>
      <c r="AV1386" s="62">
        <v>0</v>
      </c>
      <c r="AW1386" s="62">
        <v>0</v>
      </c>
      <c r="AX1386" s="62">
        <v>0</v>
      </c>
      <c r="AY1386" s="62">
        <v>0</v>
      </c>
      <c r="AZ1386" s="62">
        <v>1</v>
      </c>
      <c r="BA1386" s="62">
        <v>-1</v>
      </c>
      <c r="BB1386" s="62">
        <v>-1</v>
      </c>
      <c r="BC1386" s="62">
        <v>-1</v>
      </c>
      <c r="BD1386" s="68"/>
      <c r="BE1386" s="68"/>
      <c r="BF1386" s="68"/>
      <c r="BG1386" s="68"/>
      <c r="BH1386" s="68"/>
      <c r="BI1386" s="68"/>
      <c r="BJ1386" s="68"/>
      <c r="BK1386" s="68"/>
      <c r="BL1386" s="68"/>
      <c r="BM1386" s="68"/>
      <c r="BN1386" s="68"/>
      <c r="BO1386" s="62">
        <v>1</v>
      </c>
    </row>
    <row r="1387" spans="1:67" ht="176" hidden="1" x14ac:dyDescent="0.2">
      <c r="A1387" s="74" t="s">
        <v>1381</v>
      </c>
      <c r="B1387" s="67"/>
      <c r="C1387" s="495" t="s">
        <v>1628</v>
      </c>
      <c r="D1387" s="66" t="s">
        <v>153</v>
      </c>
      <c r="E1387" s="61" t="s">
        <v>302</v>
      </c>
      <c r="F1387" s="62">
        <v>1</v>
      </c>
      <c r="G1387" s="62">
        <v>1</v>
      </c>
      <c r="H1387" s="62">
        <v>1</v>
      </c>
      <c r="I1387" s="68"/>
      <c r="J1387" s="69" t="s">
        <v>1383</v>
      </c>
      <c r="K1387" s="76"/>
      <c r="L1387" s="69" t="s">
        <v>1384</v>
      </c>
      <c r="M1387" s="72"/>
      <c r="N1387" s="57">
        <f t="shared" ref="N1387:N1450" si="343">YEAR(IF(AND(O1387&lt;&gt;"NA",O1387&lt;&gt;""),O1387,IF(AND(P1387&lt;&gt;"NA",P1387&lt;&gt;""),P1387,IF(AND(Q1387&lt;&gt;"NA",Q1387&lt;&gt;""),Q1387,IF(AND(R1387&lt;&gt;"NA",R1387&lt;&gt;""),R1387,S1387)))))</f>
        <v>2011</v>
      </c>
      <c r="O1387" s="72">
        <v>40787</v>
      </c>
      <c r="P1387" s="73" t="s">
        <v>75</v>
      </c>
      <c r="Q1387" s="73" t="s">
        <v>75</v>
      </c>
      <c r="R1387" s="73" t="s">
        <v>75</v>
      </c>
      <c r="S1387" s="73" t="s">
        <v>75</v>
      </c>
      <c r="T1387" s="73" t="s">
        <v>75</v>
      </c>
      <c r="U1387" s="73" t="s">
        <v>75</v>
      </c>
      <c r="V1387" s="62">
        <v>1</v>
      </c>
      <c r="W1387" s="19">
        <f t="shared" si="340"/>
        <v>0</v>
      </c>
      <c r="X1387" s="19">
        <f t="shared" si="341"/>
        <v>0</v>
      </c>
      <c r="Y1387" s="19">
        <f t="shared" si="342"/>
        <v>0</v>
      </c>
      <c r="Z1387" s="62">
        <v>-1</v>
      </c>
      <c r="AA1387" s="62">
        <v>-2</v>
      </c>
      <c r="AB1387" s="68"/>
      <c r="AC1387" s="68"/>
      <c r="AD1387" s="68"/>
      <c r="AE1387" s="68"/>
      <c r="AF1387" s="68"/>
      <c r="AG1387" s="62">
        <v>1</v>
      </c>
      <c r="AH1387" s="62">
        <v>1</v>
      </c>
      <c r="AI1387" s="62">
        <v>0</v>
      </c>
      <c r="AJ1387" s="61" t="s">
        <v>134</v>
      </c>
      <c r="AK1387" s="61" t="s">
        <v>77</v>
      </c>
      <c r="AL1387" s="69" t="s">
        <v>1385</v>
      </c>
      <c r="AM1387" s="62">
        <v>4</v>
      </c>
      <c r="AN1387" s="62">
        <v>-1</v>
      </c>
      <c r="AO1387" s="62">
        <v>-2</v>
      </c>
      <c r="AP1387" s="62">
        <v>-2</v>
      </c>
      <c r="AQ1387" s="62">
        <v>1</v>
      </c>
      <c r="AR1387" s="62">
        <v>-2</v>
      </c>
      <c r="AS1387" s="62">
        <v>-2</v>
      </c>
      <c r="AT1387" s="62">
        <v>0</v>
      </c>
      <c r="AU1387" s="78">
        <v>0</v>
      </c>
      <c r="AV1387" s="62">
        <v>0</v>
      </c>
      <c r="AW1387" s="62">
        <v>0</v>
      </c>
      <c r="AX1387" s="62">
        <v>0</v>
      </c>
      <c r="AY1387" s="62">
        <v>0</v>
      </c>
      <c r="AZ1387" s="62">
        <v>1</v>
      </c>
      <c r="BA1387" s="62">
        <v>-1</v>
      </c>
      <c r="BB1387" s="62">
        <v>-1</v>
      </c>
      <c r="BC1387" s="62">
        <v>-1</v>
      </c>
      <c r="BD1387" s="68"/>
      <c r="BE1387" s="68"/>
      <c r="BF1387" s="68"/>
      <c r="BG1387" s="68"/>
      <c r="BH1387" s="68"/>
      <c r="BI1387" s="68"/>
      <c r="BJ1387" s="68"/>
      <c r="BK1387" s="68"/>
      <c r="BL1387" s="68"/>
      <c r="BM1387" s="68"/>
      <c r="BN1387" s="68"/>
      <c r="BO1387" s="62">
        <v>1</v>
      </c>
    </row>
    <row r="1388" spans="1:67" ht="176" hidden="1" x14ac:dyDescent="0.2">
      <c r="A1388" s="74" t="s">
        <v>1381</v>
      </c>
      <c r="B1388" s="67"/>
      <c r="C1388" s="495" t="s">
        <v>1629</v>
      </c>
      <c r="D1388" s="66" t="s">
        <v>153</v>
      </c>
      <c r="E1388" s="61" t="s">
        <v>302</v>
      </c>
      <c r="F1388" s="62">
        <v>1</v>
      </c>
      <c r="G1388" s="62">
        <v>1</v>
      </c>
      <c r="H1388" s="62">
        <v>1</v>
      </c>
      <c r="I1388" s="68"/>
      <c r="J1388" s="69" t="s">
        <v>1383</v>
      </c>
      <c r="K1388" s="76"/>
      <c r="L1388" s="69" t="s">
        <v>1384</v>
      </c>
      <c r="M1388" s="72"/>
      <c r="N1388" s="57">
        <f t="shared" si="343"/>
        <v>2011</v>
      </c>
      <c r="O1388" s="72">
        <v>40787</v>
      </c>
      <c r="P1388" s="73" t="s">
        <v>75</v>
      </c>
      <c r="Q1388" s="73" t="s">
        <v>75</v>
      </c>
      <c r="R1388" s="73" t="s">
        <v>75</v>
      </c>
      <c r="S1388" s="73" t="s">
        <v>75</v>
      </c>
      <c r="T1388" s="73" t="s">
        <v>75</v>
      </c>
      <c r="U1388" s="73" t="s">
        <v>75</v>
      </c>
      <c r="V1388" s="62">
        <v>1</v>
      </c>
      <c r="W1388" s="19">
        <f t="shared" si="340"/>
        <v>0</v>
      </c>
      <c r="X1388" s="19">
        <f t="shared" si="341"/>
        <v>0</v>
      </c>
      <c r="Y1388" s="19">
        <f t="shared" si="342"/>
        <v>0</v>
      </c>
      <c r="Z1388" s="62">
        <v>-1</v>
      </c>
      <c r="AA1388" s="62">
        <v>-2</v>
      </c>
      <c r="AB1388" s="68"/>
      <c r="AC1388" s="68"/>
      <c r="AD1388" s="68"/>
      <c r="AE1388" s="68"/>
      <c r="AF1388" s="68"/>
      <c r="AG1388" s="62">
        <v>1</v>
      </c>
      <c r="AH1388" s="62">
        <v>1</v>
      </c>
      <c r="AI1388" s="62">
        <v>0</v>
      </c>
      <c r="AJ1388" s="61" t="s">
        <v>134</v>
      </c>
      <c r="AK1388" s="61" t="s">
        <v>77</v>
      </c>
      <c r="AL1388" s="69" t="s">
        <v>1385</v>
      </c>
      <c r="AM1388" s="62">
        <v>4</v>
      </c>
      <c r="AN1388" s="62">
        <v>-1</v>
      </c>
      <c r="AO1388" s="62">
        <v>-2</v>
      </c>
      <c r="AP1388" s="62">
        <v>-2</v>
      </c>
      <c r="AQ1388" s="62">
        <v>1</v>
      </c>
      <c r="AR1388" s="62">
        <v>-2</v>
      </c>
      <c r="AS1388" s="62">
        <v>-2</v>
      </c>
      <c r="AT1388" s="62">
        <v>0</v>
      </c>
      <c r="AU1388" s="78">
        <v>0</v>
      </c>
      <c r="AV1388" s="62">
        <v>0</v>
      </c>
      <c r="AW1388" s="62">
        <v>0</v>
      </c>
      <c r="AX1388" s="62">
        <v>0</v>
      </c>
      <c r="AY1388" s="62">
        <v>0</v>
      </c>
      <c r="AZ1388" s="62">
        <v>1</v>
      </c>
      <c r="BA1388" s="62">
        <v>-1</v>
      </c>
      <c r="BB1388" s="62">
        <v>-1</v>
      </c>
      <c r="BC1388" s="62">
        <v>-1</v>
      </c>
      <c r="BD1388" s="68"/>
      <c r="BE1388" s="68"/>
      <c r="BF1388" s="68"/>
      <c r="BG1388" s="68"/>
      <c r="BH1388" s="68"/>
      <c r="BI1388" s="68"/>
      <c r="BJ1388" s="68"/>
      <c r="BK1388" s="68"/>
      <c r="BL1388" s="68"/>
      <c r="BM1388" s="68"/>
      <c r="BN1388" s="68"/>
      <c r="BO1388" s="62">
        <v>1</v>
      </c>
    </row>
    <row r="1389" spans="1:67" ht="176" hidden="1" x14ac:dyDescent="0.2">
      <c r="A1389" s="74" t="s">
        <v>1381</v>
      </c>
      <c r="B1389" s="67"/>
      <c r="C1389" s="495" t="s">
        <v>1630</v>
      </c>
      <c r="D1389" s="66" t="s">
        <v>153</v>
      </c>
      <c r="E1389" s="61" t="s">
        <v>302</v>
      </c>
      <c r="F1389" s="62">
        <v>1</v>
      </c>
      <c r="G1389" s="62">
        <v>1</v>
      </c>
      <c r="H1389" s="62">
        <v>1</v>
      </c>
      <c r="I1389" s="68"/>
      <c r="J1389" s="69" t="s">
        <v>1383</v>
      </c>
      <c r="K1389" s="76"/>
      <c r="L1389" s="69" t="s">
        <v>1384</v>
      </c>
      <c r="M1389" s="72"/>
      <c r="N1389" s="57">
        <f t="shared" si="343"/>
        <v>2011</v>
      </c>
      <c r="O1389" s="72">
        <v>40787</v>
      </c>
      <c r="P1389" s="73" t="s">
        <v>75</v>
      </c>
      <c r="Q1389" s="73" t="s">
        <v>75</v>
      </c>
      <c r="R1389" s="73" t="s">
        <v>75</v>
      </c>
      <c r="S1389" s="73" t="s">
        <v>75</v>
      </c>
      <c r="T1389" s="73" t="s">
        <v>75</v>
      </c>
      <c r="U1389" s="73" t="s">
        <v>75</v>
      </c>
      <c r="V1389" s="62">
        <v>1</v>
      </c>
      <c r="W1389" s="19">
        <f t="shared" si="340"/>
        <v>0</v>
      </c>
      <c r="X1389" s="19">
        <f t="shared" si="341"/>
        <v>0</v>
      </c>
      <c r="Y1389" s="19">
        <f t="shared" si="342"/>
        <v>0</v>
      </c>
      <c r="Z1389" s="62">
        <v>-1</v>
      </c>
      <c r="AA1389" s="62">
        <v>-2</v>
      </c>
      <c r="AB1389" s="68"/>
      <c r="AC1389" s="68"/>
      <c r="AD1389" s="68"/>
      <c r="AE1389" s="68"/>
      <c r="AF1389" s="68"/>
      <c r="AG1389" s="62">
        <v>1</v>
      </c>
      <c r="AH1389" s="62">
        <v>1</v>
      </c>
      <c r="AI1389" s="62">
        <v>0</v>
      </c>
      <c r="AJ1389" s="61" t="s">
        <v>134</v>
      </c>
      <c r="AK1389" s="61" t="s">
        <v>77</v>
      </c>
      <c r="AL1389" s="69" t="s">
        <v>1385</v>
      </c>
      <c r="AM1389" s="62">
        <v>4</v>
      </c>
      <c r="AN1389" s="62">
        <v>-1</v>
      </c>
      <c r="AO1389" s="62">
        <v>-2</v>
      </c>
      <c r="AP1389" s="62">
        <v>-2</v>
      </c>
      <c r="AQ1389" s="62">
        <v>1</v>
      </c>
      <c r="AR1389" s="62">
        <v>-2</v>
      </c>
      <c r="AS1389" s="62">
        <v>-2</v>
      </c>
      <c r="AT1389" s="62">
        <v>0</v>
      </c>
      <c r="AU1389" s="78">
        <v>0</v>
      </c>
      <c r="AV1389" s="62">
        <v>0</v>
      </c>
      <c r="AW1389" s="62">
        <v>0</v>
      </c>
      <c r="AX1389" s="62">
        <v>0</v>
      </c>
      <c r="AY1389" s="62">
        <v>0</v>
      </c>
      <c r="AZ1389" s="62">
        <v>1</v>
      </c>
      <c r="BA1389" s="62">
        <v>-1</v>
      </c>
      <c r="BB1389" s="62">
        <v>-1</v>
      </c>
      <c r="BC1389" s="62">
        <v>-1</v>
      </c>
      <c r="BD1389" s="68"/>
      <c r="BE1389" s="68"/>
      <c r="BF1389" s="68"/>
      <c r="BG1389" s="68"/>
      <c r="BH1389" s="68"/>
      <c r="BI1389" s="68"/>
      <c r="BJ1389" s="68"/>
      <c r="BK1389" s="68"/>
      <c r="BL1389" s="68"/>
      <c r="BM1389" s="68"/>
      <c r="BN1389" s="68"/>
      <c r="BO1389" s="62">
        <v>1</v>
      </c>
    </row>
    <row r="1390" spans="1:67" ht="176" hidden="1" x14ac:dyDescent="0.2">
      <c r="A1390" s="74" t="s">
        <v>1381</v>
      </c>
      <c r="B1390" s="67"/>
      <c r="C1390" s="495" t="s">
        <v>1631</v>
      </c>
      <c r="D1390" s="66" t="s">
        <v>153</v>
      </c>
      <c r="E1390" s="61" t="s">
        <v>302</v>
      </c>
      <c r="F1390" s="62">
        <v>1</v>
      </c>
      <c r="G1390" s="62">
        <v>1</v>
      </c>
      <c r="H1390" s="62">
        <v>1</v>
      </c>
      <c r="I1390" s="68"/>
      <c r="J1390" s="69" t="s">
        <v>1383</v>
      </c>
      <c r="K1390" s="76"/>
      <c r="L1390" s="69" t="s">
        <v>1384</v>
      </c>
      <c r="M1390" s="72"/>
      <c r="N1390" s="57">
        <f t="shared" si="343"/>
        <v>2011</v>
      </c>
      <c r="O1390" s="72">
        <v>40787</v>
      </c>
      <c r="P1390" s="73" t="s">
        <v>75</v>
      </c>
      <c r="Q1390" s="73" t="s">
        <v>75</v>
      </c>
      <c r="R1390" s="73" t="s">
        <v>75</v>
      </c>
      <c r="S1390" s="73" t="s">
        <v>75</v>
      </c>
      <c r="T1390" s="73" t="s">
        <v>75</v>
      </c>
      <c r="U1390" s="73" t="s">
        <v>75</v>
      </c>
      <c r="V1390" s="62">
        <v>1</v>
      </c>
      <c r="W1390" s="19">
        <f t="shared" si="340"/>
        <v>0</v>
      </c>
      <c r="X1390" s="19">
        <f t="shared" si="341"/>
        <v>0</v>
      </c>
      <c r="Y1390" s="19">
        <f t="shared" si="342"/>
        <v>0</v>
      </c>
      <c r="Z1390" s="62">
        <v>-1</v>
      </c>
      <c r="AA1390" s="62">
        <v>-2</v>
      </c>
      <c r="AB1390" s="68"/>
      <c r="AC1390" s="68"/>
      <c r="AD1390" s="68"/>
      <c r="AE1390" s="68"/>
      <c r="AF1390" s="68"/>
      <c r="AG1390" s="62">
        <v>1</v>
      </c>
      <c r="AH1390" s="62">
        <v>1</v>
      </c>
      <c r="AI1390" s="62">
        <v>0</v>
      </c>
      <c r="AJ1390" s="61" t="s">
        <v>134</v>
      </c>
      <c r="AK1390" s="61" t="s">
        <v>77</v>
      </c>
      <c r="AL1390" s="69" t="s">
        <v>1385</v>
      </c>
      <c r="AM1390" s="62">
        <v>4</v>
      </c>
      <c r="AN1390" s="62">
        <v>-1</v>
      </c>
      <c r="AO1390" s="62">
        <v>-2</v>
      </c>
      <c r="AP1390" s="62">
        <v>-2</v>
      </c>
      <c r="AQ1390" s="62">
        <v>1</v>
      </c>
      <c r="AR1390" s="62">
        <v>-2</v>
      </c>
      <c r="AS1390" s="62">
        <v>-2</v>
      </c>
      <c r="AT1390" s="62">
        <v>0</v>
      </c>
      <c r="AU1390" s="78">
        <v>0</v>
      </c>
      <c r="AV1390" s="62">
        <v>0</v>
      </c>
      <c r="AW1390" s="62">
        <v>0</v>
      </c>
      <c r="AX1390" s="62">
        <v>0</v>
      </c>
      <c r="AY1390" s="62">
        <v>0</v>
      </c>
      <c r="AZ1390" s="62">
        <v>1</v>
      </c>
      <c r="BA1390" s="62">
        <v>-1</v>
      </c>
      <c r="BB1390" s="62">
        <v>-1</v>
      </c>
      <c r="BC1390" s="62">
        <v>-1</v>
      </c>
      <c r="BD1390" s="68"/>
      <c r="BE1390" s="68"/>
      <c r="BF1390" s="68"/>
      <c r="BG1390" s="68"/>
      <c r="BH1390" s="68"/>
      <c r="BI1390" s="68"/>
      <c r="BJ1390" s="68"/>
      <c r="BK1390" s="68"/>
      <c r="BL1390" s="68"/>
      <c r="BM1390" s="68"/>
      <c r="BN1390" s="68"/>
      <c r="BO1390" s="62">
        <v>1</v>
      </c>
    </row>
    <row r="1391" spans="1:67" ht="176" hidden="1" x14ac:dyDescent="0.2">
      <c r="A1391" s="74" t="s">
        <v>1381</v>
      </c>
      <c r="B1391" s="67"/>
      <c r="C1391" s="495" t="s">
        <v>1632</v>
      </c>
      <c r="D1391" s="66" t="s">
        <v>153</v>
      </c>
      <c r="E1391" s="61" t="s">
        <v>302</v>
      </c>
      <c r="F1391" s="62">
        <v>1</v>
      </c>
      <c r="G1391" s="62">
        <v>1</v>
      </c>
      <c r="H1391" s="62">
        <v>1</v>
      </c>
      <c r="I1391" s="68"/>
      <c r="J1391" s="69" t="s">
        <v>1383</v>
      </c>
      <c r="K1391" s="76"/>
      <c r="L1391" s="69" t="s">
        <v>1384</v>
      </c>
      <c r="M1391" s="72"/>
      <c r="N1391" s="57">
        <f t="shared" si="343"/>
        <v>2011</v>
      </c>
      <c r="O1391" s="72">
        <v>40787</v>
      </c>
      <c r="P1391" s="73" t="s">
        <v>75</v>
      </c>
      <c r="Q1391" s="73" t="s">
        <v>75</v>
      </c>
      <c r="R1391" s="73" t="s">
        <v>75</v>
      </c>
      <c r="S1391" s="73" t="s">
        <v>75</v>
      </c>
      <c r="T1391" s="73" t="s">
        <v>75</v>
      </c>
      <c r="U1391" s="73" t="s">
        <v>75</v>
      </c>
      <c r="V1391" s="62">
        <v>1</v>
      </c>
      <c r="W1391" s="19">
        <f t="shared" si="340"/>
        <v>0</v>
      </c>
      <c r="X1391" s="19">
        <f t="shared" si="341"/>
        <v>0</v>
      </c>
      <c r="Y1391" s="19">
        <f t="shared" si="342"/>
        <v>0</v>
      </c>
      <c r="Z1391" s="62">
        <v>-1</v>
      </c>
      <c r="AA1391" s="62">
        <v>-2</v>
      </c>
      <c r="AB1391" s="68"/>
      <c r="AC1391" s="68"/>
      <c r="AD1391" s="68"/>
      <c r="AE1391" s="68"/>
      <c r="AF1391" s="68"/>
      <c r="AG1391" s="62">
        <v>1</v>
      </c>
      <c r="AH1391" s="62">
        <v>1</v>
      </c>
      <c r="AI1391" s="62">
        <v>0</v>
      </c>
      <c r="AJ1391" s="61" t="s">
        <v>134</v>
      </c>
      <c r="AK1391" s="61" t="s">
        <v>77</v>
      </c>
      <c r="AL1391" s="69" t="s">
        <v>1385</v>
      </c>
      <c r="AM1391" s="62">
        <v>4</v>
      </c>
      <c r="AN1391" s="62">
        <v>-1</v>
      </c>
      <c r="AO1391" s="62">
        <v>-2</v>
      </c>
      <c r="AP1391" s="62">
        <v>-2</v>
      </c>
      <c r="AQ1391" s="62">
        <v>1</v>
      </c>
      <c r="AR1391" s="62">
        <v>-2</v>
      </c>
      <c r="AS1391" s="62">
        <v>-2</v>
      </c>
      <c r="AT1391" s="62">
        <v>0</v>
      </c>
      <c r="AU1391" s="78">
        <v>0</v>
      </c>
      <c r="AV1391" s="62">
        <v>0</v>
      </c>
      <c r="AW1391" s="62">
        <v>0</v>
      </c>
      <c r="AX1391" s="62">
        <v>0</v>
      </c>
      <c r="AY1391" s="62">
        <v>0</v>
      </c>
      <c r="AZ1391" s="62">
        <v>1</v>
      </c>
      <c r="BA1391" s="62">
        <v>-1</v>
      </c>
      <c r="BB1391" s="62">
        <v>-1</v>
      </c>
      <c r="BC1391" s="62">
        <v>-1</v>
      </c>
      <c r="BD1391" s="68"/>
      <c r="BE1391" s="68"/>
      <c r="BF1391" s="68"/>
      <c r="BG1391" s="68"/>
      <c r="BH1391" s="68"/>
      <c r="BI1391" s="68"/>
      <c r="BJ1391" s="68"/>
      <c r="BK1391" s="68"/>
      <c r="BL1391" s="68"/>
      <c r="BM1391" s="68"/>
      <c r="BN1391" s="68"/>
      <c r="BO1391" s="62">
        <v>1</v>
      </c>
    </row>
    <row r="1392" spans="1:67" ht="176" hidden="1" x14ac:dyDescent="0.2">
      <c r="A1392" s="74" t="s">
        <v>1381</v>
      </c>
      <c r="B1392" s="67"/>
      <c r="C1392" s="495" t="s">
        <v>1633</v>
      </c>
      <c r="D1392" s="66" t="s">
        <v>153</v>
      </c>
      <c r="E1392" s="61" t="s">
        <v>302</v>
      </c>
      <c r="F1392" s="62">
        <v>1</v>
      </c>
      <c r="G1392" s="62">
        <v>1</v>
      </c>
      <c r="H1392" s="62">
        <v>1</v>
      </c>
      <c r="I1392" s="68"/>
      <c r="J1392" s="69" t="s">
        <v>1383</v>
      </c>
      <c r="K1392" s="76"/>
      <c r="L1392" s="69" t="s">
        <v>1384</v>
      </c>
      <c r="M1392" s="72"/>
      <c r="N1392" s="57">
        <f t="shared" si="343"/>
        <v>2011</v>
      </c>
      <c r="O1392" s="72">
        <v>40787</v>
      </c>
      <c r="P1392" s="73" t="s">
        <v>75</v>
      </c>
      <c r="Q1392" s="73" t="s">
        <v>75</v>
      </c>
      <c r="R1392" s="73" t="s">
        <v>75</v>
      </c>
      <c r="S1392" s="73" t="s">
        <v>75</v>
      </c>
      <c r="T1392" s="73" t="s">
        <v>75</v>
      </c>
      <c r="U1392" s="73" t="s">
        <v>75</v>
      </c>
      <c r="V1392" s="62">
        <v>1</v>
      </c>
      <c r="W1392" s="19">
        <f t="shared" si="340"/>
        <v>0</v>
      </c>
      <c r="X1392" s="19">
        <f t="shared" si="341"/>
        <v>0</v>
      </c>
      <c r="Y1392" s="19">
        <f t="shared" si="342"/>
        <v>0</v>
      </c>
      <c r="Z1392" s="62">
        <v>-1</v>
      </c>
      <c r="AA1392" s="62">
        <v>-2</v>
      </c>
      <c r="AB1392" s="68"/>
      <c r="AC1392" s="68"/>
      <c r="AD1392" s="68"/>
      <c r="AE1392" s="68"/>
      <c r="AF1392" s="68"/>
      <c r="AG1392" s="62">
        <v>1</v>
      </c>
      <c r="AH1392" s="62">
        <v>1</v>
      </c>
      <c r="AI1392" s="62">
        <v>0</v>
      </c>
      <c r="AJ1392" s="61" t="s">
        <v>134</v>
      </c>
      <c r="AK1392" s="61" t="s">
        <v>77</v>
      </c>
      <c r="AL1392" s="69" t="s">
        <v>1385</v>
      </c>
      <c r="AM1392" s="62">
        <v>4</v>
      </c>
      <c r="AN1392" s="62">
        <v>-1</v>
      </c>
      <c r="AO1392" s="62">
        <v>-2</v>
      </c>
      <c r="AP1392" s="62">
        <v>-2</v>
      </c>
      <c r="AQ1392" s="62">
        <v>1</v>
      </c>
      <c r="AR1392" s="62">
        <v>-2</v>
      </c>
      <c r="AS1392" s="62">
        <v>-2</v>
      </c>
      <c r="AT1392" s="62">
        <v>0</v>
      </c>
      <c r="AU1392" s="78">
        <v>0</v>
      </c>
      <c r="AV1392" s="62">
        <v>0</v>
      </c>
      <c r="AW1392" s="62">
        <v>0</v>
      </c>
      <c r="AX1392" s="62">
        <v>0</v>
      </c>
      <c r="AY1392" s="62">
        <v>0</v>
      </c>
      <c r="AZ1392" s="62">
        <v>1</v>
      </c>
      <c r="BA1392" s="62">
        <v>-1</v>
      </c>
      <c r="BB1392" s="62">
        <v>-1</v>
      </c>
      <c r="BC1392" s="62">
        <v>-1</v>
      </c>
      <c r="BD1392" s="68"/>
      <c r="BE1392" s="68"/>
      <c r="BF1392" s="68"/>
      <c r="BG1392" s="68"/>
      <c r="BH1392" s="68"/>
      <c r="BI1392" s="68"/>
      <c r="BJ1392" s="68"/>
      <c r="BK1392" s="68"/>
      <c r="BL1392" s="68"/>
      <c r="BM1392" s="68"/>
      <c r="BN1392" s="68"/>
      <c r="BO1392" s="62">
        <v>1</v>
      </c>
    </row>
    <row r="1393" spans="1:67" ht="176" hidden="1" x14ac:dyDescent="0.2">
      <c r="A1393" s="74" t="s">
        <v>1381</v>
      </c>
      <c r="B1393" s="67"/>
      <c r="C1393" s="495" t="s">
        <v>1409</v>
      </c>
      <c r="D1393" s="66" t="s">
        <v>153</v>
      </c>
      <c r="E1393" s="61" t="s">
        <v>302</v>
      </c>
      <c r="F1393" s="62">
        <v>1</v>
      </c>
      <c r="G1393" s="62">
        <v>1</v>
      </c>
      <c r="H1393" s="62">
        <v>1</v>
      </c>
      <c r="I1393" s="68"/>
      <c r="J1393" s="69" t="s">
        <v>1383</v>
      </c>
      <c r="K1393" s="76"/>
      <c r="L1393" s="69" t="s">
        <v>1384</v>
      </c>
      <c r="M1393" s="72"/>
      <c r="N1393" s="57">
        <f t="shared" si="343"/>
        <v>2011</v>
      </c>
      <c r="O1393" s="72">
        <v>40787</v>
      </c>
      <c r="P1393" s="73" t="s">
        <v>75</v>
      </c>
      <c r="Q1393" s="73" t="s">
        <v>75</v>
      </c>
      <c r="R1393" s="73" t="s">
        <v>75</v>
      </c>
      <c r="S1393" s="73" t="s">
        <v>75</v>
      </c>
      <c r="T1393" s="73" t="s">
        <v>75</v>
      </c>
      <c r="U1393" s="73" t="s">
        <v>75</v>
      </c>
      <c r="V1393" s="62">
        <v>1</v>
      </c>
      <c r="W1393" s="19">
        <f t="shared" si="340"/>
        <v>0</v>
      </c>
      <c r="X1393" s="19">
        <f t="shared" si="341"/>
        <v>0</v>
      </c>
      <c r="Y1393" s="19">
        <f t="shared" si="342"/>
        <v>0</v>
      </c>
      <c r="Z1393" s="62">
        <v>-1</v>
      </c>
      <c r="AA1393" s="62">
        <v>-2</v>
      </c>
      <c r="AB1393" s="68"/>
      <c r="AC1393" s="68"/>
      <c r="AD1393" s="68"/>
      <c r="AE1393" s="68"/>
      <c r="AF1393" s="68"/>
      <c r="AG1393" s="62">
        <v>1</v>
      </c>
      <c r="AH1393" s="62">
        <v>1</v>
      </c>
      <c r="AI1393" s="62">
        <v>0</v>
      </c>
      <c r="AJ1393" s="61" t="s">
        <v>134</v>
      </c>
      <c r="AK1393" s="61" t="s">
        <v>77</v>
      </c>
      <c r="AL1393" s="69" t="s">
        <v>1385</v>
      </c>
      <c r="AM1393" s="62">
        <v>4</v>
      </c>
      <c r="AN1393" s="62">
        <v>-1</v>
      </c>
      <c r="AO1393" s="62">
        <v>-2</v>
      </c>
      <c r="AP1393" s="62">
        <v>-2</v>
      </c>
      <c r="AQ1393" s="62">
        <v>1</v>
      </c>
      <c r="AR1393" s="62">
        <v>-2</v>
      </c>
      <c r="AS1393" s="62">
        <v>-2</v>
      </c>
      <c r="AT1393" s="62">
        <v>0</v>
      </c>
      <c r="AU1393" s="78">
        <v>0</v>
      </c>
      <c r="AV1393" s="62">
        <v>0</v>
      </c>
      <c r="AW1393" s="62">
        <v>0</v>
      </c>
      <c r="AX1393" s="62">
        <v>0</v>
      </c>
      <c r="AY1393" s="62">
        <v>0</v>
      </c>
      <c r="AZ1393" s="62">
        <v>1</v>
      </c>
      <c r="BA1393" s="62">
        <v>-1</v>
      </c>
      <c r="BB1393" s="62">
        <v>-1</v>
      </c>
      <c r="BC1393" s="62">
        <v>-1</v>
      </c>
      <c r="BD1393" s="68"/>
      <c r="BE1393" s="68"/>
      <c r="BF1393" s="68"/>
      <c r="BG1393" s="68"/>
      <c r="BH1393" s="68"/>
      <c r="BI1393" s="68"/>
      <c r="BJ1393" s="68"/>
      <c r="BK1393" s="68"/>
      <c r="BL1393" s="68"/>
      <c r="BM1393" s="68"/>
      <c r="BN1393" s="68"/>
      <c r="BO1393" s="62">
        <v>1</v>
      </c>
    </row>
    <row r="1394" spans="1:67" ht="176" hidden="1" x14ac:dyDescent="0.2">
      <c r="A1394" s="74" t="s">
        <v>1381</v>
      </c>
      <c r="B1394" s="67"/>
      <c r="C1394" s="495" t="s">
        <v>1634</v>
      </c>
      <c r="D1394" s="66" t="s">
        <v>153</v>
      </c>
      <c r="E1394" s="61" t="s">
        <v>302</v>
      </c>
      <c r="F1394" s="62">
        <v>1</v>
      </c>
      <c r="G1394" s="62">
        <v>1</v>
      </c>
      <c r="H1394" s="62">
        <v>1</v>
      </c>
      <c r="I1394" s="68"/>
      <c r="J1394" s="69" t="s">
        <v>1383</v>
      </c>
      <c r="K1394" s="76"/>
      <c r="L1394" s="69" t="s">
        <v>1384</v>
      </c>
      <c r="M1394" s="72"/>
      <c r="N1394" s="57">
        <f t="shared" si="343"/>
        <v>2011</v>
      </c>
      <c r="O1394" s="72">
        <v>40787</v>
      </c>
      <c r="P1394" s="73" t="s">
        <v>75</v>
      </c>
      <c r="Q1394" s="73" t="s">
        <v>75</v>
      </c>
      <c r="R1394" s="73" t="s">
        <v>75</v>
      </c>
      <c r="S1394" s="73" t="s">
        <v>75</v>
      </c>
      <c r="T1394" s="73" t="s">
        <v>75</v>
      </c>
      <c r="U1394" s="73" t="s">
        <v>75</v>
      </c>
      <c r="V1394" s="62">
        <v>1</v>
      </c>
      <c r="W1394" s="19">
        <f t="shared" si="340"/>
        <v>0</v>
      </c>
      <c r="X1394" s="19">
        <f t="shared" si="341"/>
        <v>0</v>
      </c>
      <c r="Y1394" s="19">
        <f t="shared" si="342"/>
        <v>0</v>
      </c>
      <c r="Z1394" s="62">
        <v>-1</v>
      </c>
      <c r="AA1394" s="62">
        <v>-2</v>
      </c>
      <c r="AB1394" s="68"/>
      <c r="AC1394" s="68"/>
      <c r="AD1394" s="68"/>
      <c r="AE1394" s="68"/>
      <c r="AF1394" s="68"/>
      <c r="AG1394" s="62">
        <v>1</v>
      </c>
      <c r="AH1394" s="62">
        <v>1</v>
      </c>
      <c r="AI1394" s="62">
        <v>0</v>
      </c>
      <c r="AJ1394" s="61" t="s">
        <v>134</v>
      </c>
      <c r="AK1394" s="61" t="s">
        <v>77</v>
      </c>
      <c r="AL1394" s="69" t="s">
        <v>1385</v>
      </c>
      <c r="AM1394" s="62">
        <v>4</v>
      </c>
      <c r="AN1394" s="62">
        <v>-1</v>
      </c>
      <c r="AO1394" s="62">
        <v>-2</v>
      </c>
      <c r="AP1394" s="62">
        <v>-2</v>
      </c>
      <c r="AQ1394" s="62">
        <v>1</v>
      </c>
      <c r="AR1394" s="62">
        <v>-2</v>
      </c>
      <c r="AS1394" s="62">
        <v>-2</v>
      </c>
      <c r="AT1394" s="62">
        <v>0</v>
      </c>
      <c r="AU1394" s="78">
        <v>0</v>
      </c>
      <c r="AV1394" s="62">
        <v>0</v>
      </c>
      <c r="AW1394" s="62">
        <v>0</v>
      </c>
      <c r="AX1394" s="62">
        <v>0</v>
      </c>
      <c r="AY1394" s="62">
        <v>0</v>
      </c>
      <c r="AZ1394" s="62">
        <v>1</v>
      </c>
      <c r="BA1394" s="62">
        <v>-1</v>
      </c>
      <c r="BB1394" s="62">
        <v>-1</v>
      </c>
      <c r="BC1394" s="62">
        <v>-1</v>
      </c>
      <c r="BD1394" s="68"/>
      <c r="BE1394" s="68"/>
      <c r="BF1394" s="68"/>
      <c r="BG1394" s="68"/>
      <c r="BH1394" s="68"/>
      <c r="BI1394" s="68"/>
      <c r="BJ1394" s="68"/>
      <c r="BK1394" s="68"/>
      <c r="BL1394" s="68"/>
      <c r="BM1394" s="68"/>
      <c r="BN1394" s="68"/>
      <c r="BO1394" s="62">
        <v>1</v>
      </c>
    </row>
    <row r="1395" spans="1:67" ht="176" hidden="1" x14ac:dyDescent="0.2">
      <c r="A1395" s="74" t="s">
        <v>1381</v>
      </c>
      <c r="B1395" s="67"/>
      <c r="C1395" s="495" t="s">
        <v>1635</v>
      </c>
      <c r="D1395" s="66" t="s">
        <v>153</v>
      </c>
      <c r="E1395" s="61" t="s">
        <v>302</v>
      </c>
      <c r="F1395" s="62">
        <v>1</v>
      </c>
      <c r="G1395" s="62">
        <v>1</v>
      </c>
      <c r="H1395" s="62">
        <v>1</v>
      </c>
      <c r="I1395" s="68"/>
      <c r="J1395" s="69" t="s">
        <v>1383</v>
      </c>
      <c r="K1395" s="76"/>
      <c r="L1395" s="69" t="s">
        <v>1384</v>
      </c>
      <c r="M1395" s="72"/>
      <c r="N1395" s="57">
        <f t="shared" si="343"/>
        <v>2011</v>
      </c>
      <c r="O1395" s="72">
        <v>40787</v>
      </c>
      <c r="P1395" s="73" t="s">
        <v>75</v>
      </c>
      <c r="Q1395" s="73" t="s">
        <v>75</v>
      </c>
      <c r="R1395" s="73" t="s">
        <v>75</v>
      </c>
      <c r="S1395" s="73" t="s">
        <v>75</v>
      </c>
      <c r="T1395" s="73" t="s">
        <v>75</v>
      </c>
      <c r="U1395" s="73" t="s">
        <v>75</v>
      </c>
      <c r="V1395" s="62">
        <v>1</v>
      </c>
      <c r="W1395" s="19">
        <f t="shared" si="340"/>
        <v>0</v>
      </c>
      <c r="X1395" s="19">
        <f t="shared" si="341"/>
        <v>0</v>
      </c>
      <c r="Y1395" s="19">
        <f t="shared" si="342"/>
        <v>0</v>
      </c>
      <c r="Z1395" s="62">
        <v>-1</v>
      </c>
      <c r="AA1395" s="62">
        <v>-2</v>
      </c>
      <c r="AB1395" s="68"/>
      <c r="AC1395" s="68"/>
      <c r="AD1395" s="68"/>
      <c r="AE1395" s="68"/>
      <c r="AF1395" s="68"/>
      <c r="AG1395" s="62">
        <v>1</v>
      </c>
      <c r="AH1395" s="62">
        <v>1</v>
      </c>
      <c r="AI1395" s="62">
        <v>0</v>
      </c>
      <c r="AJ1395" s="61" t="s">
        <v>134</v>
      </c>
      <c r="AK1395" s="61" t="s">
        <v>77</v>
      </c>
      <c r="AL1395" s="69" t="s">
        <v>1385</v>
      </c>
      <c r="AM1395" s="62">
        <v>4</v>
      </c>
      <c r="AN1395" s="62">
        <v>-1</v>
      </c>
      <c r="AO1395" s="62">
        <v>-2</v>
      </c>
      <c r="AP1395" s="62">
        <v>-2</v>
      </c>
      <c r="AQ1395" s="62">
        <v>1</v>
      </c>
      <c r="AR1395" s="62">
        <v>-2</v>
      </c>
      <c r="AS1395" s="62">
        <v>-2</v>
      </c>
      <c r="AT1395" s="62">
        <v>0</v>
      </c>
      <c r="AU1395" s="78">
        <v>0</v>
      </c>
      <c r="AV1395" s="62">
        <v>0</v>
      </c>
      <c r="AW1395" s="62">
        <v>0</v>
      </c>
      <c r="AX1395" s="62">
        <v>0</v>
      </c>
      <c r="AY1395" s="62">
        <v>0</v>
      </c>
      <c r="AZ1395" s="62">
        <v>1</v>
      </c>
      <c r="BA1395" s="62">
        <v>-1</v>
      </c>
      <c r="BB1395" s="62">
        <v>-1</v>
      </c>
      <c r="BC1395" s="62">
        <v>-1</v>
      </c>
      <c r="BD1395" s="68"/>
      <c r="BE1395" s="68"/>
      <c r="BF1395" s="68"/>
      <c r="BG1395" s="68"/>
      <c r="BH1395" s="68"/>
      <c r="BI1395" s="68"/>
      <c r="BJ1395" s="68"/>
      <c r="BK1395" s="68"/>
      <c r="BL1395" s="68"/>
      <c r="BM1395" s="68"/>
      <c r="BN1395" s="68"/>
      <c r="BO1395" s="62">
        <v>1</v>
      </c>
    </row>
    <row r="1396" spans="1:67" ht="176" hidden="1" x14ac:dyDescent="0.2">
      <c r="A1396" s="74" t="s">
        <v>1381</v>
      </c>
      <c r="B1396" s="67"/>
      <c r="C1396" s="495" t="s">
        <v>1636</v>
      </c>
      <c r="D1396" s="66" t="s">
        <v>153</v>
      </c>
      <c r="E1396" s="61" t="s">
        <v>302</v>
      </c>
      <c r="F1396" s="62">
        <v>1</v>
      </c>
      <c r="G1396" s="62">
        <v>1</v>
      </c>
      <c r="H1396" s="62">
        <v>1</v>
      </c>
      <c r="I1396" s="68"/>
      <c r="J1396" s="69" t="s">
        <v>1383</v>
      </c>
      <c r="K1396" s="76"/>
      <c r="L1396" s="69" t="s">
        <v>1384</v>
      </c>
      <c r="M1396" s="72"/>
      <c r="N1396" s="57">
        <f t="shared" si="343"/>
        <v>2011</v>
      </c>
      <c r="O1396" s="72">
        <v>40787</v>
      </c>
      <c r="P1396" s="73" t="s">
        <v>75</v>
      </c>
      <c r="Q1396" s="73" t="s">
        <v>75</v>
      </c>
      <c r="R1396" s="73" t="s">
        <v>75</v>
      </c>
      <c r="S1396" s="73" t="s">
        <v>75</v>
      </c>
      <c r="T1396" s="73" t="s">
        <v>75</v>
      </c>
      <c r="U1396" s="73" t="s">
        <v>75</v>
      </c>
      <c r="V1396" s="62">
        <v>1</v>
      </c>
      <c r="W1396" s="19">
        <f t="shared" si="340"/>
        <v>0</v>
      </c>
      <c r="X1396" s="19">
        <f t="shared" si="341"/>
        <v>0</v>
      </c>
      <c r="Y1396" s="19">
        <f t="shared" si="342"/>
        <v>0</v>
      </c>
      <c r="Z1396" s="62">
        <v>-1</v>
      </c>
      <c r="AA1396" s="62">
        <v>-2</v>
      </c>
      <c r="AB1396" s="68"/>
      <c r="AC1396" s="68"/>
      <c r="AD1396" s="68"/>
      <c r="AE1396" s="68"/>
      <c r="AF1396" s="68"/>
      <c r="AG1396" s="62">
        <v>1</v>
      </c>
      <c r="AH1396" s="62">
        <v>1</v>
      </c>
      <c r="AI1396" s="62">
        <v>0</v>
      </c>
      <c r="AJ1396" s="61" t="s">
        <v>134</v>
      </c>
      <c r="AK1396" s="61" t="s">
        <v>77</v>
      </c>
      <c r="AL1396" s="69" t="s">
        <v>1385</v>
      </c>
      <c r="AM1396" s="62">
        <v>4</v>
      </c>
      <c r="AN1396" s="62">
        <v>-1</v>
      </c>
      <c r="AO1396" s="62">
        <v>-2</v>
      </c>
      <c r="AP1396" s="62">
        <v>-2</v>
      </c>
      <c r="AQ1396" s="62">
        <v>1</v>
      </c>
      <c r="AR1396" s="62">
        <v>-2</v>
      </c>
      <c r="AS1396" s="62">
        <v>-2</v>
      </c>
      <c r="AT1396" s="62">
        <v>0</v>
      </c>
      <c r="AU1396" s="78">
        <v>0</v>
      </c>
      <c r="AV1396" s="62">
        <v>0</v>
      </c>
      <c r="AW1396" s="62">
        <v>0</v>
      </c>
      <c r="AX1396" s="62">
        <v>0</v>
      </c>
      <c r="AY1396" s="62">
        <v>0</v>
      </c>
      <c r="AZ1396" s="62">
        <v>1</v>
      </c>
      <c r="BA1396" s="62">
        <v>-1</v>
      </c>
      <c r="BB1396" s="62">
        <v>-1</v>
      </c>
      <c r="BC1396" s="62">
        <v>-1</v>
      </c>
      <c r="BD1396" s="68"/>
      <c r="BE1396" s="68"/>
      <c r="BF1396" s="68"/>
      <c r="BG1396" s="68"/>
      <c r="BH1396" s="68"/>
      <c r="BI1396" s="68"/>
      <c r="BJ1396" s="68"/>
      <c r="BK1396" s="68"/>
      <c r="BL1396" s="68"/>
      <c r="BM1396" s="68"/>
      <c r="BN1396" s="68"/>
      <c r="BO1396" s="62">
        <v>1</v>
      </c>
    </row>
    <row r="1397" spans="1:67" ht="176" hidden="1" x14ac:dyDescent="0.2">
      <c r="A1397" s="74" t="s">
        <v>1381</v>
      </c>
      <c r="B1397" s="67"/>
      <c r="C1397" s="495" t="s">
        <v>1637</v>
      </c>
      <c r="D1397" s="66" t="s">
        <v>153</v>
      </c>
      <c r="E1397" s="61" t="s">
        <v>302</v>
      </c>
      <c r="F1397" s="62">
        <v>1</v>
      </c>
      <c r="G1397" s="62">
        <v>1</v>
      </c>
      <c r="H1397" s="62">
        <v>1</v>
      </c>
      <c r="I1397" s="68"/>
      <c r="J1397" s="69" t="s">
        <v>1383</v>
      </c>
      <c r="K1397" s="76"/>
      <c r="L1397" s="69" t="s">
        <v>1384</v>
      </c>
      <c r="M1397" s="72"/>
      <c r="N1397" s="57">
        <f t="shared" si="343"/>
        <v>2011</v>
      </c>
      <c r="O1397" s="72">
        <v>40787</v>
      </c>
      <c r="P1397" s="73" t="s">
        <v>75</v>
      </c>
      <c r="Q1397" s="73" t="s">
        <v>75</v>
      </c>
      <c r="R1397" s="73" t="s">
        <v>75</v>
      </c>
      <c r="S1397" s="73" t="s">
        <v>75</v>
      </c>
      <c r="T1397" s="73" t="s">
        <v>75</v>
      </c>
      <c r="U1397" s="73" t="s">
        <v>75</v>
      </c>
      <c r="V1397" s="62">
        <v>1</v>
      </c>
      <c r="W1397" s="19">
        <f t="shared" si="340"/>
        <v>0</v>
      </c>
      <c r="X1397" s="19">
        <f t="shared" si="341"/>
        <v>0</v>
      </c>
      <c r="Y1397" s="19">
        <f t="shared" si="342"/>
        <v>0</v>
      </c>
      <c r="Z1397" s="62">
        <v>-1</v>
      </c>
      <c r="AA1397" s="62">
        <v>-2</v>
      </c>
      <c r="AB1397" s="68"/>
      <c r="AC1397" s="68"/>
      <c r="AD1397" s="68"/>
      <c r="AE1397" s="68"/>
      <c r="AF1397" s="68"/>
      <c r="AG1397" s="62">
        <v>1</v>
      </c>
      <c r="AH1397" s="62">
        <v>1</v>
      </c>
      <c r="AI1397" s="62">
        <v>0</v>
      </c>
      <c r="AJ1397" s="61" t="s">
        <v>134</v>
      </c>
      <c r="AK1397" s="61" t="s">
        <v>77</v>
      </c>
      <c r="AL1397" s="69" t="s">
        <v>1385</v>
      </c>
      <c r="AM1397" s="62">
        <v>4</v>
      </c>
      <c r="AN1397" s="62">
        <v>-1</v>
      </c>
      <c r="AO1397" s="62">
        <v>-2</v>
      </c>
      <c r="AP1397" s="62">
        <v>-2</v>
      </c>
      <c r="AQ1397" s="62">
        <v>1</v>
      </c>
      <c r="AR1397" s="62">
        <v>-2</v>
      </c>
      <c r="AS1397" s="62">
        <v>-2</v>
      </c>
      <c r="AT1397" s="62">
        <v>0</v>
      </c>
      <c r="AU1397" s="78">
        <v>0</v>
      </c>
      <c r="AV1397" s="62">
        <v>0</v>
      </c>
      <c r="AW1397" s="62">
        <v>0</v>
      </c>
      <c r="AX1397" s="62">
        <v>0</v>
      </c>
      <c r="AY1397" s="62">
        <v>0</v>
      </c>
      <c r="AZ1397" s="62">
        <v>1</v>
      </c>
      <c r="BA1397" s="62">
        <v>-1</v>
      </c>
      <c r="BB1397" s="62">
        <v>-1</v>
      </c>
      <c r="BC1397" s="62">
        <v>-1</v>
      </c>
      <c r="BD1397" s="68"/>
      <c r="BE1397" s="68"/>
      <c r="BF1397" s="68"/>
      <c r="BG1397" s="68"/>
      <c r="BH1397" s="68"/>
      <c r="BI1397" s="68"/>
      <c r="BJ1397" s="68"/>
      <c r="BK1397" s="68"/>
      <c r="BL1397" s="68"/>
      <c r="BM1397" s="68"/>
      <c r="BN1397" s="68"/>
      <c r="BO1397" s="62">
        <v>1</v>
      </c>
    </row>
    <row r="1398" spans="1:67" ht="176" hidden="1" x14ac:dyDescent="0.2">
      <c r="A1398" s="74" t="s">
        <v>1381</v>
      </c>
      <c r="B1398" s="67"/>
      <c r="C1398" s="495" t="s">
        <v>1638</v>
      </c>
      <c r="D1398" s="66" t="s">
        <v>153</v>
      </c>
      <c r="E1398" s="61" t="s">
        <v>302</v>
      </c>
      <c r="F1398" s="62">
        <v>1</v>
      </c>
      <c r="G1398" s="62">
        <v>1</v>
      </c>
      <c r="H1398" s="62">
        <v>1</v>
      </c>
      <c r="I1398" s="68"/>
      <c r="J1398" s="69" t="s">
        <v>1383</v>
      </c>
      <c r="K1398" s="76"/>
      <c r="L1398" s="69" t="s">
        <v>1384</v>
      </c>
      <c r="M1398" s="72"/>
      <c r="N1398" s="57">
        <f t="shared" si="343"/>
        <v>2011</v>
      </c>
      <c r="O1398" s="72">
        <v>40787</v>
      </c>
      <c r="P1398" s="73" t="s">
        <v>75</v>
      </c>
      <c r="Q1398" s="73" t="s">
        <v>75</v>
      </c>
      <c r="R1398" s="73" t="s">
        <v>75</v>
      </c>
      <c r="S1398" s="73" t="s">
        <v>75</v>
      </c>
      <c r="T1398" s="73" t="s">
        <v>75</v>
      </c>
      <c r="U1398" s="73" t="s">
        <v>75</v>
      </c>
      <c r="V1398" s="62">
        <v>1</v>
      </c>
      <c r="W1398" s="19">
        <f t="shared" si="340"/>
        <v>0</v>
      </c>
      <c r="X1398" s="19">
        <f t="shared" si="341"/>
        <v>0</v>
      </c>
      <c r="Y1398" s="19">
        <f t="shared" si="342"/>
        <v>0</v>
      </c>
      <c r="Z1398" s="62">
        <v>-1</v>
      </c>
      <c r="AA1398" s="62">
        <v>-2</v>
      </c>
      <c r="AB1398" s="68"/>
      <c r="AC1398" s="68"/>
      <c r="AD1398" s="68"/>
      <c r="AE1398" s="68"/>
      <c r="AF1398" s="68"/>
      <c r="AG1398" s="62">
        <v>1</v>
      </c>
      <c r="AH1398" s="62">
        <v>1</v>
      </c>
      <c r="AI1398" s="62">
        <v>0</v>
      </c>
      <c r="AJ1398" s="61" t="s">
        <v>134</v>
      </c>
      <c r="AK1398" s="61" t="s">
        <v>77</v>
      </c>
      <c r="AL1398" s="69" t="s">
        <v>1385</v>
      </c>
      <c r="AM1398" s="62">
        <v>4</v>
      </c>
      <c r="AN1398" s="62">
        <v>-1</v>
      </c>
      <c r="AO1398" s="62">
        <v>-2</v>
      </c>
      <c r="AP1398" s="62">
        <v>-2</v>
      </c>
      <c r="AQ1398" s="62">
        <v>1</v>
      </c>
      <c r="AR1398" s="62">
        <v>-2</v>
      </c>
      <c r="AS1398" s="62">
        <v>-2</v>
      </c>
      <c r="AT1398" s="62">
        <v>0</v>
      </c>
      <c r="AU1398" s="78">
        <v>0</v>
      </c>
      <c r="AV1398" s="62">
        <v>0</v>
      </c>
      <c r="AW1398" s="62">
        <v>0</v>
      </c>
      <c r="AX1398" s="62">
        <v>0</v>
      </c>
      <c r="AY1398" s="62">
        <v>0</v>
      </c>
      <c r="AZ1398" s="62">
        <v>1</v>
      </c>
      <c r="BA1398" s="62">
        <v>-1</v>
      </c>
      <c r="BB1398" s="62">
        <v>-1</v>
      </c>
      <c r="BC1398" s="62">
        <v>-1</v>
      </c>
      <c r="BD1398" s="68"/>
      <c r="BE1398" s="68"/>
      <c r="BF1398" s="68"/>
      <c r="BG1398" s="68"/>
      <c r="BH1398" s="68"/>
      <c r="BI1398" s="68"/>
      <c r="BJ1398" s="68"/>
      <c r="BK1398" s="68"/>
      <c r="BL1398" s="68"/>
      <c r="BM1398" s="68"/>
      <c r="BN1398" s="68"/>
      <c r="BO1398" s="62">
        <v>1</v>
      </c>
    </row>
    <row r="1399" spans="1:67" ht="176" hidden="1" x14ac:dyDescent="0.2">
      <c r="A1399" s="74" t="s">
        <v>1381</v>
      </c>
      <c r="B1399" s="67"/>
      <c r="C1399" s="495" t="s">
        <v>1639</v>
      </c>
      <c r="D1399" s="66" t="s">
        <v>153</v>
      </c>
      <c r="E1399" s="61" t="s">
        <v>302</v>
      </c>
      <c r="F1399" s="62">
        <v>1</v>
      </c>
      <c r="G1399" s="62">
        <v>1</v>
      </c>
      <c r="H1399" s="62">
        <v>1</v>
      </c>
      <c r="I1399" s="68"/>
      <c r="J1399" s="69" t="s">
        <v>1383</v>
      </c>
      <c r="K1399" s="76"/>
      <c r="L1399" s="69" t="s">
        <v>1384</v>
      </c>
      <c r="M1399" s="72"/>
      <c r="N1399" s="57">
        <f t="shared" si="343"/>
        <v>2011</v>
      </c>
      <c r="O1399" s="72">
        <v>40787</v>
      </c>
      <c r="P1399" s="73" t="s">
        <v>75</v>
      </c>
      <c r="Q1399" s="73" t="s">
        <v>75</v>
      </c>
      <c r="R1399" s="73" t="s">
        <v>75</v>
      </c>
      <c r="S1399" s="73" t="s">
        <v>75</v>
      </c>
      <c r="T1399" s="73" t="s">
        <v>75</v>
      </c>
      <c r="U1399" s="73" t="s">
        <v>75</v>
      </c>
      <c r="V1399" s="62">
        <v>1</v>
      </c>
      <c r="W1399" s="19">
        <f t="shared" si="340"/>
        <v>0</v>
      </c>
      <c r="X1399" s="19">
        <f t="shared" si="341"/>
        <v>0</v>
      </c>
      <c r="Y1399" s="19">
        <f t="shared" si="342"/>
        <v>0</v>
      </c>
      <c r="Z1399" s="62">
        <v>-1</v>
      </c>
      <c r="AA1399" s="62">
        <v>-2</v>
      </c>
      <c r="AB1399" s="68"/>
      <c r="AC1399" s="68"/>
      <c r="AD1399" s="68"/>
      <c r="AE1399" s="68"/>
      <c r="AF1399" s="68"/>
      <c r="AG1399" s="62">
        <v>1</v>
      </c>
      <c r="AH1399" s="62">
        <v>1</v>
      </c>
      <c r="AI1399" s="62">
        <v>0</v>
      </c>
      <c r="AJ1399" s="61" t="s">
        <v>134</v>
      </c>
      <c r="AK1399" s="61" t="s">
        <v>77</v>
      </c>
      <c r="AL1399" s="69" t="s">
        <v>1385</v>
      </c>
      <c r="AM1399" s="62">
        <v>4</v>
      </c>
      <c r="AN1399" s="62">
        <v>-1</v>
      </c>
      <c r="AO1399" s="62">
        <v>-2</v>
      </c>
      <c r="AP1399" s="62">
        <v>-2</v>
      </c>
      <c r="AQ1399" s="62">
        <v>1</v>
      </c>
      <c r="AR1399" s="62">
        <v>-2</v>
      </c>
      <c r="AS1399" s="62">
        <v>-2</v>
      </c>
      <c r="AT1399" s="62">
        <v>0</v>
      </c>
      <c r="AU1399" s="78">
        <v>0</v>
      </c>
      <c r="AV1399" s="62">
        <v>0</v>
      </c>
      <c r="AW1399" s="62">
        <v>0</v>
      </c>
      <c r="AX1399" s="62">
        <v>0</v>
      </c>
      <c r="AY1399" s="62">
        <v>0</v>
      </c>
      <c r="AZ1399" s="62">
        <v>1</v>
      </c>
      <c r="BA1399" s="62">
        <v>-1</v>
      </c>
      <c r="BB1399" s="62">
        <v>-1</v>
      </c>
      <c r="BC1399" s="62">
        <v>-1</v>
      </c>
      <c r="BD1399" s="68"/>
      <c r="BE1399" s="68"/>
      <c r="BF1399" s="68"/>
      <c r="BG1399" s="68"/>
      <c r="BH1399" s="68"/>
      <c r="BI1399" s="68"/>
      <c r="BJ1399" s="68"/>
      <c r="BK1399" s="68"/>
      <c r="BL1399" s="68"/>
      <c r="BM1399" s="68"/>
      <c r="BN1399" s="68"/>
      <c r="BO1399" s="62">
        <v>1</v>
      </c>
    </row>
    <row r="1400" spans="1:67" ht="176" hidden="1" x14ac:dyDescent="0.2">
      <c r="A1400" s="74" t="s">
        <v>1381</v>
      </c>
      <c r="B1400" s="67"/>
      <c r="C1400" s="495" t="s">
        <v>1640</v>
      </c>
      <c r="D1400" s="66" t="s">
        <v>153</v>
      </c>
      <c r="E1400" s="61" t="s">
        <v>302</v>
      </c>
      <c r="F1400" s="62">
        <v>1</v>
      </c>
      <c r="G1400" s="62">
        <v>1</v>
      </c>
      <c r="H1400" s="62">
        <v>1</v>
      </c>
      <c r="I1400" s="68"/>
      <c r="J1400" s="69" t="s">
        <v>1383</v>
      </c>
      <c r="K1400" s="76"/>
      <c r="L1400" s="69" t="s">
        <v>1384</v>
      </c>
      <c r="M1400" s="72"/>
      <c r="N1400" s="57">
        <f t="shared" si="343"/>
        <v>2011</v>
      </c>
      <c r="O1400" s="72">
        <v>40787</v>
      </c>
      <c r="P1400" s="73" t="s">
        <v>75</v>
      </c>
      <c r="Q1400" s="73" t="s">
        <v>75</v>
      </c>
      <c r="R1400" s="73" t="s">
        <v>75</v>
      </c>
      <c r="S1400" s="73" t="s">
        <v>75</v>
      </c>
      <c r="T1400" s="73" t="s">
        <v>75</v>
      </c>
      <c r="U1400" s="73" t="s">
        <v>75</v>
      </c>
      <c r="V1400" s="62">
        <v>1</v>
      </c>
      <c r="W1400" s="19">
        <f t="shared" si="340"/>
        <v>0</v>
      </c>
      <c r="X1400" s="19">
        <f t="shared" si="341"/>
        <v>0</v>
      </c>
      <c r="Y1400" s="19">
        <f t="shared" si="342"/>
        <v>0</v>
      </c>
      <c r="Z1400" s="62">
        <v>-1</v>
      </c>
      <c r="AA1400" s="62">
        <v>-2</v>
      </c>
      <c r="AB1400" s="68"/>
      <c r="AC1400" s="68"/>
      <c r="AD1400" s="68"/>
      <c r="AE1400" s="68"/>
      <c r="AF1400" s="68"/>
      <c r="AG1400" s="62">
        <v>1</v>
      </c>
      <c r="AH1400" s="62">
        <v>1</v>
      </c>
      <c r="AI1400" s="62">
        <v>0</v>
      </c>
      <c r="AJ1400" s="61" t="s">
        <v>134</v>
      </c>
      <c r="AK1400" s="61" t="s">
        <v>77</v>
      </c>
      <c r="AL1400" s="69" t="s">
        <v>1385</v>
      </c>
      <c r="AM1400" s="62">
        <v>4</v>
      </c>
      <c r="AN1400" s="62">
        <v>-1</v>
      </c>
      <c r="AO1400" s="62">
        <v>-2</v>
      </c>
      <c r="AP1400" s="62">
        <v>-2</v>
      </c>
      <c r="AQ1400" s="62">
        <v>1</v>
      </c>
      <c r="AR1400" s="62">
        <v>-2</v>
      </c>
      <c r="AS1400" s="62">
        <v>-2</v>
      </c>
      <c r="AT1400" s="62">
        <v>0</v>
      </c>
      <c r="AU1400" s="78">
        <v>0</v>
      </c>
      <c r="AV1400" s="62">
        <v>0</v>
      </c>
      <c r="AW1400" s="62">
        <v>0</v>
      </c>
      <c r="AX1400" s="62">
        <v>0</v>
      </c>
      <c r="AY1400" s="62">
        <v>0</v>
      </c>
      <c r="AZ1400" s="62">
        <v>1</v>
      </c>
      <c r="BA1400" s="62">
        <v>-1</v>
      </c>
      <c r="BB1400" s="62">
        <v>-1</v>
      </c>
      <c r="BC1400" s="62">
        <v>-1</v>
      </c>
      <c r="BD1400" s="68"/>
      <c r="BE1400" s="68"/>
      <c r="BF1400" s="68"/>
      <c r="BG1400" s="68"/>
      <c r="BH1400" s="68"/>
      <c r="BI1400" s="68"/>
      <c r="BJ1400" s="68"/>
      <c r="BK1400" s="68"/>
      <c r="BL1400" s="68"/>
      <c r="BM1400" s="68"/>
      <c r="BN1400" s="68"/>
      <c r="BO1400" s="62">
        <v>1</v>
      </c>
    </row>
    <row r="1401" spans="1:67" ht="176" hidden="1" x14ac:dyDescent="0.2">
      <c r="A1401" s="74" t="s">
        <v>1381</v>
      </c>
      <c r="B1401" s="67"/>
      <c r="C1401" s="495" t="s">
        <v>1641</v>
      </c>
      <c r="D1401" s="66" t="s">
        <v>153</v>
      </c>
      <c r="E1401" s="61" t="s">
        <v>302</v>
      </c>
      <c r="F1401" s="62">
        <v>1</v>
      </c>
      <c r="G1401" s="62">
        <v>1</v>
      </c>
      <c r="H1401" s="62">
        <v>1</v>
      </c>
      <c r="I1401" s="68"/>
      <c r="J1401" s="69" t="s">
        <v>1383</v>
      </c>
      <c r="K1401" s="76"/>
      <c r="L1401" s="69" t="s">
        <v>1384</v>
      </c>
      <c r="M1401" s="72"/>
      <c r="N1401" s="57">
        <f t="shared" si="343"/>
        <v>2011</v>
      </c>
      <c r="O1401" s="72">
        <v>40787</v>
      </c>
      <c r="P1401" s="73" t="s">
        <v>75</v>
      </c>
      <c r="Q1401" s="73" t="s">
        <v>75</v>
      </c>
      <c r="R1401" s="73" t="s">
        <v>75</v>
      </c>
      <c r="S1401" s="73" t="s">
        <v>75</v>
      </c>
      <c r="T1401" s="73" t="s">
        <v>75</v>
      </c>
      <c r="U1401" s="73" t="s">
        <v>75</v>
      </c>
      <c r="V1401" s="62">
        <v>1</v>
      </c>
      <c r="W1401" s="19">
        <f t="shared" si="340"/>
        <v>0</v>
      </c>
      <c r="X1401" s="19">
        <f t="shared" si="341"/>
        <v>0</v>
      </c>
      <c r="Y1401" s="19">
        <f t="shared" si="342"/>
        <v>0</v>
      </c>
      <c r="Z1401" s="62">
        <v>-1</v>
      </c>
      <c r="AA1401" s="62">
        <v>-2</v>
      </c>
      <c r="AB1401" s="68"/>
      <c r="AC1401" s="68"/>
      <c r="AD1401" s="68"/>
      <c r="AE1401" s="68"/>
      <c r="AF1401" s="68"/>
      <c r="AG1401" s="62">
        <v>1</v>
      </c>
      <c r="AH1401" s="62">
        <v>1</v>
      </c>
      <c r="AI1401" s="62">
        <v>0</v>
      </c>
      <c r="AJ1401" s="61" t="s">
        <v>134</v>
      </c>
      <c r="AK1401" s="61" t="s">
        <v>77</v>
      </c>
      <c r="AL1401" s="69" t="s">
        <v>1385</v>
      </c>
      <c r="AM1401" s="62">
        <v>4</v>
      </c>
      <c r="AN1401" s="62">
        <v>-1</v>
      </c>
      <c r="AO1401" s="62">
        <v>-2</v>
      </c>
      <c r="AP1401" s="62">
        <v>-2</v>
      </c>
      <c r="AQ1401" s="62">
        <v>1</v>
      </c>
      <c r="AR1401" s="62">
        <v>-2</v>
      </c>
      <c r="AS1401" s="62">
        <v>-2</v>
      </c>
      <c r="AT1401" s="62">
        <v>0</v>
      </c>
      <c r="AU1401" s="78">
        <v>0</v>
      </c>
      <c r="AV1401" s="62">
        <v>0</v>
      </c>
      <c r="AW1401" s="62">
        <v>0</v>
      </c>
      <c r="AX1401" s="62">
        <v>0</v>
      </c>
      <c r="AY1401" s="62">
        <v>0</v>
      </c>
      <c r="AZ1401" s="62">
        <v>1</v>
      </c>
      <c r="BA1401" s="62">
        <v>-1</v>
      </c>
      <c r="BB1401" s="62">
        <v>-1</v>
      </c>
      <c r="BC1401" s="62">
        <v>-1</v>
      </c>
      <c r="BD1401" s="68"/>
      <c r="BE1401" s="68"/>
      <c r="BF1401" s="68"/>
      <c r="BG1401" s="68"/>
      <c r="BH1401" s="68"/>
      <c r="BI1401" s="68"/>
      <c r="BJ1401" s="68"/>
      <c r="BK1401" s="68"/>
      <c r="BL1401" s="68"/>
      <c r="BM1401" s="68"/>
      <c r="BN1401" s="68"/>
      <c r="BO1401" s="62">
        <v>1</v>
      </c>
    </row>
    <row r="1402" spans="1:67" ht="176" hidden="1" x14ac:dyDescent="0.2">
      <c r="A1402" s="74" t="s">
        <v>1381</v>
      </c>
      <c r="B1402" s="67"/>
      <c r="C1402" s="495" t="s">
        <v>1642</v>
      </c>
      <c r="D1402" s="66" t="s">
        <v>153</v>
      </c>
      <c r="E1402" s="61" t="s">
        <v>302</v>
      </c>
      <c r="F1402" s="62">
        <v>1</v>
      </c>
      <c r="G1402" s="62">
        <v>1</v>
      </c>
      <c r="H1402" s="62">
        <v>1</v>
      </c>
      <c r="I1402" s="68"/>
      <c r="J1402" s="69" t="s">
        <v>1383</v>
      </c>
      <c r="K1402" s="76"/>
      <c r="L1402" s="69" t="s">
        <v>1384</v>
      </c>
      <c r="M1402" s="72"/>
      <c r="N1402" s="57">
        <f t="shared" si="343"/>
        <v>2011</v>
      </c>
      <c r="O1402" s="72">
        <v>40787</v>
      </c>
      <c r="P1402" s="73" t="s">
        <v>75</v>
      </c>
      <c r="Q1402" s="73" t="s">
        <v>75</v>
      </c>
      <c r="R1402" s="73" t="s">
        <v>75</v>
      </c>
      <c r="S1402" s="73" t="s">
        <v>75</v>
      </c>
      <c r="T1402" s="73" t="s">
        <v>75</v>
      </c>
      <c r="U1402" s="73" t="s">
        <v>75</v>
      </c>
      <c r="V1402" s="62">
        <v>1</v>
      </c>
      <c r="W1402" s="19">
        <f t="shared" si="340"/>
        <v>0</v>
      </c>
      <c r="X1402" s="19">
        <f t="shared" si="341"/>
        <v>0</v>
      </c>
      <c r="Y1402" s="19">
        <f t="shared" si="342"/>
        <v>0</v>
      </c>
      <c r="Z1402" s="62">
        <v>-1</v>
      </c>
      <c r="AA1402" s="62">
        <v>-2</v>
      </c>
      <c r="AB1402" s="68"/>
      <c r="AC1402" s="68"/>
      <c r="AD1402" s="68"/>
      <c r="AE1402" s="68"/>
      <c r="AF1402" s="68"/>
      <c r="AG1402" s="62">
        <v>1</v>
      </c>
      <c r="AH1402" s="62">
        <v>1</v>
      </c>
      <c r="AI1402" s="62">
        <v>0</v>
      </c>
      <c r="AJ1402" s="61" t="s">
        <v>134</v>
      </c>
      <c r="AK1402" s="61" t="s">
        <v>77</v>
      </c>
      <c r="AL1402" s="69" t="s">
        <v>1385</v>
      </c>
      <c r="AM1402" s="62">
        <v>4</v>
      </c>
      <c r="AN1402" s="62">
        <v>-1</v>
      </c>
      <c r="AO1402" s="62">
        <v>-2</v>
      </c>
      <c r="AP1402" s="62">
        <v>-2</v>
      </c>
      <c r="AQ1402" s="62">
        <v>1</v>
      </c>
      <c r="AR1402" s="62">
        <v>-2</v>
      </c>
      <c r="AS1402" s="62">
        <v>-2</v>
      </c>
      <c r="AT1402" s="62">
        <v>0</v>
      </c>
      <c r="AU1402" s="78">
        <v>0</v>
      </c>
      <c r="AV1402" s="62">
        <v>0</v>
      </c>
      <c r="AW1402" s="62">
        <v>0</v>
      </c>
      <c r="AX1402" s="62">
        <v>0</v>
      </c>
      <c r="AY1402" s="62">
        <v>0</v>
      </c>
      <c r="AZ1402" s="62">
        <v>1</v>
      </c>
      <c r="BA1402" s="62">
        <v>-1</v>
      </c>
      <c r="BB1402" s="62">
        <v>-1</v>
      </c>
      <c r="BC1402" s="62">
        <v>-1</v>
      </c>
      <c r="BD1402" s="68"/>
      <c r="BE1402" s="68"/>
      <c r="BF1402" s="68"/>
      <c r="BG1402" s="68"/>
      <c r="BH1402" s="68"/>
      <c r="BI1402" s="68"/>
      <c r="BJ1402" s="68"/>
      <c r="BK1402" s="68"/>
      <c r="BL1402" s="68"/>
      <c r="BM1402" s="68"/>
      <c r="BN1402" s="68"/>
      <c r="BO1402" s="62">
        <v>1</v>
      </c>
    </row>
    <row r="1403" spans="1:67" ht="176" hidden="1" x14ac:dyDescent="0.2">
      <c r="A1403" s="74" t="s">
        <v>1381</v>
      </c>
      <c r="B1403" s="67"/>
      <c r="C1403" s="495" t="s">
        <v>1643</v>
      </c>
      <c r="D1403" s="66" t="s">
        <v>153</v>
      </c>
      <c r="E1403" s="61" t="s">
        <v>302</v>
      </c>
      <c r="F1403" s="62">
        <v>1</v>
      </c>
      <c r="G1403" s="62">
        <v>1</v>
      </c>
      <c r="H1403" s="62">
        <v>1</v>
      </c>
      <c r="I1403" s="68"/>
      <c r="J1403" s="69" t="s">
        <v>1383</v>
      </c>
      <c r="K1403" s="76"/>
      <c r="L1403" s="69" t="s">
        <v>1384</v>
      </c>
      <c r="M1403" s="72"/>
      <c r="N1403" s="57">
        <f t="shared" si="343"/>
        <v>2011</v>
      </c>
      <c r="O1403" s="72">
        <v>40787</v>
      </c>
      <c r="P1403" s="73" t="s">
        <v>75</v>
      </c>
      <c r="Q1403" s="73" t="s">
        <v>75</v>
      </c>
      <c r="R1403" s="73" t="s">
        <v>75</v>
      </c>
      <c r="S1403" s="73" t="s">
        <v>75</v>
      </c>
      <c r="T1403" s="73" t="s">
        <v>75</v>
      </c>
      <c r="U1403" s="73" t="s">
        <v>75</v>
      </c>
      <c r="V1403" s="62">
        <v>1</v>
      </c>
      <c r="W1403" s="19">
        <f t="shared" si="340"/>
        <v>0</v>
      </c>
      <c r="X1403" s="19">
        <f t="shared" si="341"/>
        <v>0</v>
      </c>
      <c r="Y1403" s="19">
        <f t="shared" si="342"/>
        <v>0</v>
      </c>
      <c r="Z1403" s="62">
        <v>-1</v>
      </c>
      <c r="AA1403" s="62">
        <v>-2</v>
      </c>
      <c r="AB1403" s="68"/>
      <c r="AC1403" s="68"/>
      <c r="AD1403" s="68"/>
      <c r="AE1403" s="68"/>
      <c r="AF1403" s="68"/>
      <c r="AG1403" s="62">
        <v>1</v>
      </c>
      <c r="AH1403" s="62">
        <v>1</v>
      </c>
      <c r="AI1403" s="62">
        <v>0</v>
      </c>
      <c r="AJ1403" s="61" t="s">
        <v>134</v>
      </c>
      <c r="AK1403" s="61" t="s">
        <v>77</v>
      </c>
      <c r="AL1403" s="69" t="s">
        <v>1385</v>
      </c>
      <c r="AM1403" s="62">
        <v>4</v>
      </c>
      <c r="AN1403" s="62">
        <v>-1</v>
      </c>
      <c r="AO1403" s="62">
        <v>-2</v>
      </c>
      <c r="AP1403" s="62">
        <v>-2</v>
      </c>
      <c r="AQ1403" s="62">
        <v>1</v>
      </c>
      <c r="AR1403" s="62">
        <v>-2</v>
      </c>
      <c r="AS1403" s="62">
        <v>-2</v>
      </c>
      <c r="AT1403" s="62">
        <v>0</v>
      </c>
      <c r="AU1403" s="78">
        <v>0</v>
      </c>
      <c r="AV1403" s="62">
        <v>0</v>
      </c>
      <c r="AW1403" s="62">
        <v>0</v>
      </c>
      <c r="AX1403" s="62">
        <v>0</v>
      </c>
      <c r="AY1403" s="62">
        <v>0</v>
      </c>
      <c r="AZ1403" s="62">
        <v>1</v>
      </c>
      <c r="BA1403" s="62">
        <v>-1</v>
      </c>
      <c r="BB1403" s="62">
        <v>-1</v>
      </c>
      <c r="BC1403" s="62">
        <v>-1</v>
      </c>
      <c r="BD1403" s="68"/>
      <c r="BE1403" s="68"/>
      <c r="BF1403" s="68"/>
      <c r="BG1403" s="68"/>
      <c r="BH1403" s="68"/>
      <c r="BI1403" s="68"/>
      <c r="BJ1403" s="68"/>
      <c r="BK1403" s="68"/>
      <c r="BL1403" s="68"/>
      <c r="BM1403" s="68"/>
      <c r="BN1403" s="68"/>
      <c r="BO1403" s="62">
        <v>1</v>
      </c>
    </row>
    <row r="1404" spans="1:67" ht="176" hidden="1" x14ac:dyDescent="0.2">
      <c r="A1404" s="74" t="s">
        <v>1381</v>
      </c>
      <c r="B1404" s="67"/>
      <c r="C1404" s="495" t="s">
        <v>1410</v>
      </c>
      <c r="D1404" s="66" t="s">
        <v>153</v>
      </c>
      <c r="E1404" s="61" t="s">
        <v>302</v>
      </c>
      <c r="F1404" s="62">
        <v>1</v>
      </c>
      <c r="G1404" s="62">
        <v>1</v>
      </c>
      <c r="H1404" s="62">
        <v>1</v>
      </c>
      <c r="I1404" s="68"/>
      <c r="J1404" s="69" t="s">
        <v>1383</v>
      </c>
      <c r="K1404" s="76"/>
      <c r="L1404" s="69" t="s">
        <v>1384</v>
      </c>
      <c r="M1404" s="72"/>
      <c r="N1404" s="57">
        <f t="shared" si="343"/>
        <v>2011</v>
      </c>
      <c r="O1404" s="72">
        <v>40787</v>
      </c>
      <c r="P1404" s="73" t="s">
        <v>75</v>
      </c>
      <c r="Q1404" s="73" t="s">
        <v>75</v>
      </c>
      <c r="R1404" s="73" t="s">
        <v>75</v>
      </c>
      <c r="S1404" s="73" t="s">
        <v>75</v>
      </c>
      <c r="T1404" s="73" t="s">
        <v>75</v>
      </c>
      <c r="U1404" s="73" t="s">
        <v>75</v>
      </c>
      <c r="V1404" s="62">
        <v>1</v>
      </c>
      <c r="W1404" s="19">
        <f t="shared" si="340"/>
        <v>0</v>
      </c>
      <c r="X1404" s="19">
        <f t="shared" si="341"/>
        <v>0</v>
      </c>
      <c r="Y1404" s="19">
        <f t="shared" si="342"/>
        <v>0</v>
      </c>
      <c r="Z1404" s="62">
        <v>-1</v>
      </c>
      <c r="AA1404" s="62">
        <v>-2</v>
      </c>
      <c r="AB1404" s="68"/>
      <c r="AC1404" s="68"/>
      <c r="AD1404" s="68"/>
      <c r="AE1404" s="68"/>
      <c r="AF1404" s="68"/>
      <c r="AG1404" s="62">
        <v>1</v>
      </c>
      <c r="AH1404" s="62">
        <v>1</v>
      </c>
      <c r="AI1404" s="62">
        <v>0</v>
      </c>
      <c r="AJ1404" s="61" t="s">
        <v>134</v>
      </c>
      <c r="AK1404" s="61" t="s">
        <v>77</v>
      </c>
      <c r="AL1404" s="69" t="s">
        <v>1385</v>
      </c>
      <c r="AM1404" s="62">
        <v>4</v>
      </c>
      <c r="AN1404" s="62">
        <v>-1</v>
      </c>
      <c r="AO1404" s="62">
        <v>-2</v>
      </c>
      <c r="AP1404" s="62">
        <v>-2</v>
      </c>
      <c r="AQ1404" s="62">
        <v>1</v>
      </c>
      <c r="AR1404" s="62">
        <v>-2</v>
      </c>
      <c r="AS1404" s="62">
        <v>-2</v>
      </c>
      <c r="AT1404" s="62">
        <v>0</v>
      </c>
      <c r="AU1404" s="78">
        <v>0</v>
      </c>
      <c r="AV1404" s="62">
        <v>0</v>
      </c>
      <c r="AW1404" s="62">
        <v>0</v>
      </c>
      <c r="AX1404" s="62">
        <v>0</v>
      </c>
      <c r="AY1404" s="62">
        <v>0</v>
      </c>
      <c r="AZ1404" s="62">
        <v>1</v>
      </c>
      <c r="BA1404" s="62">
        <v>-1</v>
      </c>
      <c r="BB1404" s="62">
        <v>-1</v>
      </c>
      <c r="BC1404" s="62">
        <v>-1</v>
      </c>
      <c r="BD1404" s="68"/>
      <c r="BE1404" s="68"/>
      <c r="BF1404" s="68"/>
      <c r="BG1404" s="68"/>
      <c r="BH1404" s="68"/>
      <c r="BI1404" s="68"/>
      <c r="BJ1404" s="68"/>
      <c r="BK1404" s="68"/>
      <c r="BL1404" s="68"/>
      <c r="BM1404" s="68"/>
      <c r="BN1404" s="68"/>
      <c r="BO1404" s="62">
        <v>1</v>
      </c>
    </row>
    <row r="1405" spans="1:67" ht="176" hidden="1" x14ac:dyDescent="0.2">
      <c r="A1405" s="74" t="s">
        <v>1381</v>
      </c>
      <c r="B1405" s="67"/>
      <c r="C1405" s="495" t="s">
        <v>1644</v>
      </c>
      <c r="D1405" s="66" t="s">
        <v>153</v>
      </c>
      <c r="E1405" s="61" t="s">
        <v>302</v>
      </c>
      <c r="F1405" s="62">
        <v>1</v>
      </c>
      <c r="G1405" s="62">
        <v>1</v>
      </c>
      <c r="H1405" s="62">
        <v>1</v>
      </c>
      <c r="I1405" s="68"/>
      <c r="J1405" s="69" t="s">
        <v>1383</v>
      </c>
      <c r="K1405" s="76"/>
      <c r="L1405" s="69" t="s">
        <v>1384</v>
      </c>
      <c r="M1405" s="72"/>
      <c r="N1405" s="57">
        <f t="shared" si="343"/>
        <v>2011</v>
      </c>
      <c r="O1405" s="72">
        <v>40787</v>
      </c>
      <c r="P1405" s="73" t="s">
        <v>75</v>
      </c>
      <c r="Q1405" s="73" t="s">
        <v>75</v>
      </c>
      <c r="R1405" s="73" t="s">
        <v>75</v>
      </c>
      <c r="S1405" s="73" t="s">
        <v>75</v>
      </c>
      <c r="T1405" s="73" t="s">
        <v>75</v>
      </c>
      <c r="U1405" s="73" t="s">
        <v>75</v>
      </c>
      <c r="V1405" s="62">
        <v>1</v>
      </c>
      <c r="W1405" s="19">
        <f t="shared" si="340"/>
        <v>0</v>
      </c>
      <c r="X1405" s="19">
        <f t="shared" si="341"/>
        <v>0</v>
      </c>
      <c r="Y1405" s="19">
        <f t="shared" si="342"/>
        <v>0</v>
      </c>
      <c r="Z1405" s="62">
        <v>-1</v>
      </c>
      <c r="AA1405" s="62">
        <v>-2</v>
      </c>
      <c r="AB1405" s="68"/>
      <c r="AC1405" s="68"/>
      <c r="AD1405" s="68"/>
      <c r="AE1405" s="68"/>
      <c r="AF1405" s="68"/>
      <c r="AG1405" s="62">
        <v>1</v>
      </c>
      <c r="AH1405" s="62">
        <v>1</v>
      </c>
      <c r="AI1405" s="62">
        <v>0</v>
      </c>
      <c r="AJ1405" s="61" t="s">
        <v>134</v>
      </c>
      <c r="AK1405" s="61" t="s">
        <v>77</v>
      </c>
      <c r="AL1405" s="69" t="s">
        <v>1385</v>
      </c>
      <c r="AM1405" s="62">
        <v>4</v>
      </c>
      <c r="AN1405" s="62">
        <v>-1</v>
      </c>
      <c r="AO1405" s="62">
        <v>-2</v>
      </c>
      <c r="AP1405" s="62">
        <v>-2</v>
      </c>
      <c r="AQ1405" s="62">
        <v>1</v>
      </c>
      <c r="AR1405" s="62">
        <v>-2</v>
      </c>
      <c r="AS1405" s="62">
        <v>-2</v>
      </c>
      <c r="AT1405" s="62">
        <v>0</v>
      </c>
      <c r="AU1405" s="78">
        <v>0</v>
      </c>
      <c r="AV1405" s="62">
        <v>0</v>
      </c>
      <c r="AW1405" s="62">
        <v>0</v>
      </c>
      <c r="AX1405" s="62">
        <v>0</v>
      </c>
      <c r="AY1405" s="62">
        <v>0</v>
      </c>
      <c r="AZ1405" s="62">
        <v>1</v>
      </c>
      <c r="BA1405" s="62">
        <v>-1</v>
      </c>
      <c r="BB1405" s="62">
        <v>-1</v>
      </c>
      <c r="BC1405" s="62">
        <v>-1</v>
      </c>
      <c r="BD1405" s="68"/>
      <c r="BE1405" s="68"/>
      <c r="BF1405" s="68"/>
      <c r="BG1405" s="68"/>
      <c r="BH1405" s="68"/>
      <c r="BI1405" s="68"/>
      <c r="BJ1405" s="68"/>
      <c r="BK1405" s="68"/>
      <c r="BL1405" s="68"/>
      <c r="BM1405" s="68"/>
      <c r="BN1405" s="68"/>
      <c r="BO1405" s="62">
        <v>1</v>
      </c>
    </row>
    <row r="1406" spans="1:67" ht="176" hidden="1" x14ac:dyDescent="0.2">
      <c r="A1406" s="74" t="s">
        <v>1381</v>
      </c>
      <c r="B1406" s="67"/>
      <c r="C1406" s="495" t="s">
        <v>1645</v>
      </c>
      <c r="D1406" s="66" t="s">
        <v>153</v>
      </c>
      <c r="E1406" s="61" t="s">
        <v>302</v>
      </c>
      <c r="F1406" s="62">
        <v>1</v>
      </c>
      <c r="G1406" s="62">
        <v>1</v>
      </c>
      <c r="H1406" s="62">
        <v>1</v>
      </c>
      <c r="I1406" s="68"/>
      <c r="J1406" s="69" t="s">
        <v>1383</v>
      </c>
      <c r="K1406" s="76"/>
      <c r="L1406" s="69" t="s">
        <v>1384</v>
      </c>
      <c r="M1406" s="72"/>
      <c r="N1406" s="57">
        <f t="shared" si="343"/>
        <v>2011</v>
      </c>
      <c r="O1406" s="72">
        <v>40787</v>
      </c>
      <c r="P1406" s="73" t="s">
        <v>75</v>
      </c>
      <c r="Q1406" s="73" t="s">
        <v>75</v>
      </c>
      <c r="R1406" s="73" t="s">
        <v>75</v>
      </c>
      <c r="S1406" s="73" t="s">
        <v>75</v>
      </c>
      <c r="T1406" s="73" t="s">
        <v>75</v>
      </c>
      <c r="U1406" s="73" t="s">
        <v>75</v>
      </c>
      <c r="V1406" s="62">
        <v>1</v>
      </c>
      <c r="W1406" s="19">
        <f t="shared" si="340"/>
        <v>0</v>
      </c>
      <c r="X1406" s="19">
        <f t="shared" si="341"/>
        <v>0</v>
      </c>
      <c r="Y1406" s="19">
        <f t="shared" si="342"/>
        <v>0</v>
      </c>
      <c r="Z1406" s="62">
        <v>-1</v>
      </c>
      <c r="AA1406" s="62">
        <v>-2</v>
      </c>
      <c r="AB1406" s="68"/>
      <c r="AC1406" s="68"/>
      <c r="AD1406" s="68"/>
      <c r="AE1406" s="68"/>
      <c r="AF1406" s="68"/>
      <c r="AG1406" s="62">
        <v>1</v>
      </c>
      <c r="AH1406" s="62">
        <v>1</v>
      </c>
      <c r="AI1406" s="62">
        <v>0</v>
      </c>
      <c r="AJ1406" s="61" t="s">
        <v>134</v>
      </c>
      <c r="AK1406" s="61" t="s">
        <v>77</v>
      </c>
      <c r="AL1406" s="69" t="s">
        <v>1385</v>
      </c>
      <c r="AM1406" s="62">
        <v>4</v>
      </c>
      <c r="AN1406" s="62">
        <v>-1</v>
      </c>
      <c r="AO1406" s="62">
        <v>-2</v>
      </c>
      <c r="AP1406" s="62">
        <v>-2</v>
      </c>
      <c r="AQ1406" s="62">
        <v>1</v>
      </c>
      <c r="AR1406" s="62">
        <v>-2</v>
      </c>
      <c r="AS1406" s="62">
        <v>-2</v>
      </c>
      <c r="AT1406" s="62">
        <v>0</v>
      </c>
      <c r="AU1406" s="78">
        <v>0</v>
      </c>
      <c r="AV1406" s="62">
        <v>0</v>
      </c>
      <c r="AW1406" s="62">
        <v>0</v>
      </c>
      <c r="AX1406" s="62">
        <v>0</v>
      </c>
      <c r="AY1406" s="62">
        <v>0</v>
      </c>
      <c r="AZ1406" s="62">
        <v>1</v>
      </c>
      <c r="BA1406" s="62">
        <v>-1</v>
      </c>
      <c r="BB1406" s="62">
        <v>-1</v>
      </c>
      <c r="BC1406" s="62">
        <v>-1</v>
      </c>
      <c r="BD1406" s="68"/>
      <c r="BE1406" s="68"/>
      <c r="BF1406" s="68"/>
      <c r="BG1406" s="68"/>
      <c r="BH1406" s="68"/>
      <c r="BI1406" s="68"/>
      <c r="BJ1406" s="68"/>
      <c r="BK1406" s="68"/>
      <c r="BL1406" s="68"/>
      <c r="BM1406" s="68"/>
      <c r="BN1406" s="68"/>
      <c r="BO1406" s="62">
        <v>1</v>
      </c>
    </row>
    <row r="1407" spans="1:67" ht="176" hidden="1" x14ac:dyDescent="0.2">
      <c r="A1407" s="74" t="s">
        <v>1381</v>
      </c>
      <c r="B1407" s="67"/>
      <c r="C1407" s="495" t="s">
        <v>1646</v>
      </c>
      <c r="D1407" s="66" t="s">
        <v>153</v>
      </c>
      <c r="E1407" s="61" t="s">
        <v>302</v>
      </c>
      <c r="F1407" s="62">
        <v>1</v>
      </c>
      <c r="G1407" s="62">
        <v>1</v>
      </c>
      <c r="H1407" s="62">
        <v>1</v>
      </c>
      <c r="I1407" s="68"/>
      <c r="J1407" s="69" t="s">
        <v>1383</v>
      </c>
      <c r="K1407" s="76"/>
      <c r="L1407" s="69" t="s">
        <v>1384</v>
      </c>
      <c r="M1407" s="72"/>
      <c r="N1407" s="57">
        <f t="shared" si="343"/>
        <v>2011</v>
      </c>
      <c r="O1407" s="72">
        <v>40787</v>
      </c>
      <c r="P1407" s="73" t="s">
        <v>75</v>
      </c>
      <c r="Q1407" s="73" t="s">
        <v>75</v>
      </c>
      <c r="R1407" s="73" t="s">
        <v>75</v>
      </c>
      <c r="S1407" s="73" t="s">
        <v>75</v>
      </c>
      <c r="T1407" s="73" t="s">
        <v>75</v>
      </c>
      <c r="U1407" s="73" t="s">
        <v>75</v>
      </c>
      <c r="V1407" s="62">
        <v>1</v>
      </c>
      <c r="W1407" s="19">
        <f t="shared" si="340"/>
        <v>0</v>
      </c>
      <c r="X1407" s="19">
        <f t="shared" si="341"/>
        <v>0</v>
      </c>
      <c r="Y1407" s="19">
        <f t="shared" si="342"/>
        <v>0</v>
      </c>
      <c r="Z1407" s="62">
        <v>-1</v>
      </c>
      <c r="AA1407" s="62">
        <v>-2</v>
      </c>
      <c r="AB1407" s="68"/>
      <c r="AC1407" s="68"/>
      <c r="AD1407" s="68"/>
      <c r="AE1407" s="68"/>
      <c r="AF1407" s="68"/>
      <c r="AG1407" s="62">
        <v>1</v>
      </c>
      <c r="AH1407" s="62">
        <v>1</v>
      </c>
      <c r="AI1407" s="62">
        <v>0</v>
      </c>
      <c r="AJ1407" s="61" t="s">
        <v>134</v>
      </c>
      <c r="AK1407" s="61" t="s">
        <v>77</v>
      </c>
      <c r="AL1407" s="69" t="s">
        <v>1385</v>
      </c>
      <c r="AM1407" s="62">
        <v>4</v>
      </c>
      <c r="AN1407" s="62">
        <v>-1</v>
      </c>
      <c r="AO1407" s="62">
        <v>-2</v>
      </c>
      <c r="AP1407" s="62">
        <v>-2</v>
      </c>
      <c r="AQ1407" s="62">
        <v>1</v>
      </c>
      <c r="AR1407" s="62">
        <v>-2</v>
      </c>
      <c r="AS1407" s="62">
        <v>-2</v>
      </c>
      <c r="AT1407" s="62">
        <v>0</v>
      </c>
      <c r="AU1407" s="78">
        <v>0</v>
      </c>
      <c r="AV1407" s="62">
        <v>0</v>
      </c>
      <c r="AW1407" s="62">
        <v>0</v>
      </c>
      <c r="AX1407" s="62">
        <v>0</v>
      </c>
      <c r="AY1407" s="62">
        <v>0</v>
      </c>
      <c r="AZ1407" s="62">
        <v>1</v>
      </c>
      <c r="BA1407" s="62">
        <v>-1</v>
      </c>
      <c r="BB1407" s="62">
        <v>-1</v>
      </c>
      <c r="BC1407" s="62">
        <v>-1</v>
      </c>
      <c r="BD1407" s="68"/>
      <c r="BE1407" s="68"/>
      <c r="BF1407" s="68"/>
      <c r="BG1407" s="68"/>
      <c r="BH1407" s="68"/>
      <c r="BI1407" s="68"/>
      <c r="BJ1407" s="68"/>
      <c r="BK1407" s="68"/>
      <c r="BL1407" s="68"/>
      <c r="BM1407" s="68"/>
      <c r="BN1407" s="68"/>
      <c r="BO1407" s="62">
        <v>1</v>
      </c>
    </row>
    <row r="1408" spans="1:67" ht="176" hidden="1" x14ac:dyDescent="0.2">
      <c r="A1408" s="74" t="s">
        <v>1381</v>
      </c>
      <c r="B1408" s="67"/>
      <c r="C1408" s="495" t="s">
        <v>1647</v>
      </c>
      <c r="D1408" s="66" t="s">
        <v>153</v>
      </c>
      <c r="E1408" s="61" t="s">
        <v>302</v>
      </c>
      <c r="F1408" s="62">
        <v>1</v>
      </c>
      <c r="G1408" s="62">
        <v>1</v>
      </c>
      <c r="H1408" s="62">
        <v>1</v>
      </c>
      <c r="I1408" s="68"/>
      <c r="J1408" s="69" t="s">
        <v>1383</v>
      </c>
      <c r="K1408" s="76"/>
      <c r="L1408" s="69" t="s">
        <v>1384</v>
      </c>
      <c r="M1408" s="72"/>
      <c r="N1408" s="57">
        <f t="shared" si="343"/>
        <v>2011</v>
      </c>
      <c r="O1408" s="72">
        <v>40787</v>
      </c>
      <c r="P1408" s="73" t="s">
        <v>75</v>
      </c>
      <c r="Q1408" s="73" t="s">
        <v>75</v>
      </c>
      <c r="R1408" s="73" t="s">
        <v>75</v>
      </c>
      <c r="S1408" s="73" t="s">
        <v>75</v>
      </c>
      <c r="T1408" s="73" t="s">
        <v>75</v>
      </c>
      <c r="U1408" s="73" t="s">
        <v>75</v>
      </c>
      <c r="V1408" s="62">
        <v>1</v>
      </c>
      <c r="W1408" s="19">
        <f t="shared" si="340"/>
        <v>0</v>
      </c>
      <c r="X1408" s="19">
        <f t="shared" si="341"/>
        <v>0</v>
      </c>
      <c r="Y1408" s="19">
        <f t="shared" si="342"/>
        <v>0</v>
      </c>
      <c r="Z1408" s="62">
        <v>-1</v>
      </c>
      <c r="AA1408" s="62">
        <v>-2</v>
      </c>
      <c r="AB1408" s="68"/>
      <c r="AC1408" s="68"/>
      <c r="AD1408" s="68"/>
      <c r="AE1408" s="68"/>
      <c r="AF1408" s="68"/>
      <c r="AG1408" s="62">
        <v>1</v>
      </c>
      <c r="AH1408" s="62">
        <v>1</v>
      </c>
      <c r="AI1408" s="62">
        <v>0</v>
      </c>
      <c r="AJ1408" s="61" t="s">
        <v>134</v>
      </c>
      <c r="AK1408" s="61" t="s">
        <v>77</v>
      </c>
      <c r="AL1408" s="69" t="s">
        <v>1385</v>
      </c>
      <c r="AM1408" s="62">
        <v>4</v>
      </c>
      <c r="AN1408" s="62">
        <v>-1</v>
      </c>
      <c r="AO1408" s="62">
        <v>-2</v>
      </c>
      <c r="AP1408" s="62">
        <v>-2</v>
      </c>
      <c r="AQ1408" s="62">
        <v>1</v>
      </c>
      <c r="AR1408" s="62">
        <v>-2</v>
      </c>
      <c r="AS1408" s="62">
        <v>-2</v>
      </c>
      <c r="AT1408" s="62">
        <v>0</v>
      </c>
      <c r="AU1408" s="78">
        <v>0</v>
      </c>
      <c r="AV1408" s="62">
        <v>0</v>
      </c>
      <c r="AW1408" s="62">
        <v>0</v>
      </c>
      <c r="AX1408" s="62">
        <v>0</v>
      </c>
      <c r="AY1408" s="62">
        <v>0</v>
      </c>
      <c r="AZ1408" s="62">
        <v>1</v>
      </c>
      <c r="BA1408" s="62">
        <v>-1</v>
      </c>
      <c r="BB1408" s="62">
        <v>-1</v>
      </c>
      <c r="BC1408" s="62">
        <v>-1</v>
      </c>
      <c r="BD1408" s="68"/>
      <c r="BE1408" s="68"/>
      <c r="BF1408" s="68"/>
      <c r="BG1408" s="68"/>
      <c r="BH1408" s="68"/>
      <c r="BI1408" s="68"/>
      <c r="BJ1408" s="68"/>
      <c r="BK1408" s="68"/>
      <c r="BL1408" s="68"/>
      <c r="BM1408" s="68"/>
      <c r="BN1408" s="68"/>
      <c r="BO1408" s="62">
        <v>1</v>
      </c>
    </row>
    <row r="1409" spans="1:67" ht="176" hidden="1" x14ac:dyDescent="0.2">
      <c r="A1409" s="74" t="s">
        <v>1381</v>
      </c>
      <c r="B1409" s="67"/>
      <c r="C1409" s="495" t="s">
        <v>1648</v>
      </c>
      <c r="D1409" s="66" t="s">
        <v>153</v>
      </c>
      <c r="E1409" s="61" t="s">
        <v>302</v>
      </c>
      <c r="F1409" s="62">
        <v>1</v>
      </c>
      <c r="G1409" s="62">
        <v>1</v>
      </c>
      <c r="H1409" s="62">
        <v>1</v>
      </c>
      <c r="I1409" s="68"/>
      <c r="J1409" s="69" t="s">
        <v>1383</v>
      </c>
      <c r="K1409" s="76"/>
      <c r="L1409" s="69" t="s">
        <v>1384</v>
      </c>
      <c r="M1409" s="72"/>
      <c r="N1409" s="57">
        <f t="shared" si="343"/>
        <v>2011</v>
      </c>
      <c r="O1409" s="72">
        <v>40787</v>
      </c>
      <c r="P1409" s="73" t="s">
        <v>75</v>
      </c>
      <c r="Q1409" s="73" t="s">
        <v>75</v>
      </c>
      <c r="R1409" s="73" t="s">
        <v>75</v>
      </c>
      <c r="S1409" s="73" t="s">
        <v>75</v>
      </c>
      <c r="T1409" s="73" t="s">
        <v>75</v>
      </c>
      <c r="U1409" s="73" t="s">
        <v>75</v>
      </c>
      <c r="V1409" s="62">
        <v>1</v>
      </c>
      <c r="W1409" s="19">
        <f t="shared" si="340"/>
        <v>0</v>
      </c>
      <c r="X1409" s="19">
        <f t="shared" si="341"/>
        <v>0</v>
      </c>
      <c r="Y1409" s="19">
        <f t="shared" si="342"/>
        <v>0</v>
      </c>
      <c r="Z1409" s="62">
        <v>-1</v>
      </c>
      <c r="AA1409" s="62">
        <v>-2</v>
      </c>
      <c r="AB1409" s="68"/>
      <c r="AC1409" s="68"/>
      <c r="AD1409" s="68"/>
      <c r="AE1409" s="68"/>
      <c r="AF1409" s="68"/>
      <c r="AG1409" s="62">
        <v>1</v>
      </c>
      <c r="AH1409" s="62">
        <v>1</v>
      </c>
      <c r="AI1409" s="62">
        <v>0</v>
      </c>
      <c r="AJ1409" s="61" t="s">
        <v>134</v>
      </c>
      <c r="AK1409" s="61" t="s">
        <v>77</v>
      </c>
      <c r="AL1409" s="69" t="s">
        <v>1385</v>
      </c>
      <c r="AM1409" s="62">
        <v>4</v>
      </c>
      <c r="AN1409" s="62">
        <v>-1</v>
      </c>
      <c r="AO1409" s="62">
        <v>-2</v>
      </c>
      <c r="AP1409" s="62">
        <v>-2</v>
      </c>
      <c r="AQ1409" s="62">
        <v>1</v>
      </c>
      <c r="AR1409" s="62">
        <v>-2</v>
      </c>
      <c r="AS1409" s="62">
        <v>-2</v>
      </c>
      <c r="AT1409" s="62">
        <v>0</v>
      </c>
      <c r="AU1409" s="78">
        <v>0</v>
      </c>
      <c r="AV1409" s="62">
        <v>0</v>
      </c>
      <c r="AW1409" s="62">
        <v>0</v>
      </c>
      <c r="AX1409" s="62">
        <v>0</v>
      </c>
      <c r="AY1409" s="62">
        <v>0</v>
      </c>
      <c r="AZ1409" s="62">
        <v>1</v>
      </c>
      <c r="BA1409" s="62">
        <v>-1</v>
      </c>
      <c r="BB1409" s="62">
        <v>-1</v>
      </c>
      <c r="BC1409" s="62">
        <v>-1</v>
      </c>
      <c r="BD1409" s="68"/>
      <c r="BE1409" s="68"/>
      <c r="BF1409" s="68"/>
      <c r="BG1409" s="68"/>
      <c r="BH1409" s="68"/>
      <c r="BI1409" s="68"/>
      <c r="BJ1409" s="68"/>
      <c r="BK1409" s="68"/>
      <c r="BL1409" s="68"/>
      <c r="BM1409" s="68"/>
      <c r="BN1409" s="68"/>
      <c r="BO1409" s="62">
        <v>1</v>
      </c>
    </row>
    <row r="1410" spans="1:67" ht="176" hidden="1" x14ac:dyDescent="0.2">
      <c r="A1410" s="74" t="s">
        <v>1381</v>
      </c>
      <c r="B1410" s="67"/>
      <c r="C1410" s="495" t="s">
        <v>1649</v>
      </c>
      <c r="D1410" s="66" t="s">
        <v>153</v>
      </c>
      <c r="E1410" s="61" t="s">
        <v>302</v>
      </c>
      <c r="F1410" s="62">
        <v>1</v>
      </c>
      <c r="G1410" s="62">
        <v>1</v>
      </c>
      <c r="H1410" s="62">
        <v>1</v>
      </c>
      <c r="I1410" s="68"/>
      <c r="J1410" s="69" t="s">
        <v>1383</v>
      </c>
      <c r="K1410" s="76"/>
      <c r="L1410" s="69" t="s">
        <v>1384</v>
      </c>
      <c r="M1410" s="72"/>
      <c r="N1410" s="57">
        <f t="shared" si="343"/>
        <v>2011</v>
      </c>
      <c r="O1410" s="72">
        <v>40787</v>
      </c>
      <c r="P1410" s="73" t="s">
        <v>75</v>
      </c>
      <c r="Q1410" s="73" t="s">
        <v>75</v>
      </c>
      <c r="R1410" s="73" t="s">
        <v>75</v>
      </c>
      <c r="S1410" s="73" t="s">
        <v>75</v>
      </c>
      <c r="T1410" s="73" t="s">
        <v>75</v>
      </c>
      <c r="U1410" s="73" t="s">
        <v>75</v>
      </c>
      <c r="V1410" s="62">
        <v>1</v>
      </c>
      <c r="W1410" s="19">
        <f t="shared" si="340"/>
        <v>0</v>
      </c>
      <c r="X1410" s="19">
        <f t="shared" si="341"/>
        <v>0</v>
      </c>
      <c r="Y1410" s="19">
        <f t="shared" si="342"/>
        <v>0</v>
      </c>
      <c r="Z1410" s="62">
        <v>-1</v>
      </c>
      <c r="AA1410" s="62">
        <v>-2</v>
      </c>
      <c r="AB1410" s="68"/>
      <c r="AC1410" s="68"/>
      <c r="AD1410" s="68"/>
      <c r="AE1410" s="68"/>
      <c r="AF1410" s="68"/>
      <c r="AG1410" s="62">
        <v>1</v>
      </c>
      <c r="AH1410" s="62">
        <v>1</v>
      </c>
      <c r="AI1410" s="62">
        <v>0</v>
      </c>
      <c r="AJ1410" s="61" t="s">
        <v>134</v>
      </c>
      <c r="AK1410" s="61" t="s">
        <v>77</v>
      </c>
      <c r="AL1410" s="69" t="s">
        <v>1385</v>
      </c>
      <c r="AM1410" s="62">
        <v>4</v>
      </c>
      <c r="AN1410" s="62">
        <v>-1</v>
      </c>
      <c r="AO1410" s="62">
        <v>-2</v>
      </c>
      <c r="AP1410" s="62">
        <v>-2</v>
      </c>
      <c r="AQ1410" s="62">
        <v>1</v>
      </c>
      <c r="AR1410" s="62">
        <v>-2</v>
      </c>
      <c r="AS1410" s="62">
        <v>-2</v>
      </c>
      <c r="AT1410" s="62">
        <v>0</v>
      </c>
      <c r="AU1410" s="78">
        <v>0</v>
      </c>
      <c r="AV1410" s="62">
        <v>0</v>
      </c>
      <c r="AW1410" s="62">
        <v>0</v>
      </c>
      <c r="AX1410" s="62">
        <v>0</v>
      </c>
      <c r="AY1410" s="62">
        <v>0</v>
      </c>
      <c r="AZ1410" s="62">
        <v>1</v>
      </c>
      <c r="BA1410" s="62">
        <v>-1</v>
      </c>
      <c r="BB1410" s="62">
        <v>-1</v>
      </c>
      <c r="BC1410" s="62">
        <v>-1</v>
      </c>
      <c r="BD1410" s="68"/>
      <c r="BE1410" s="68"/>
      <c r="BF1410" s="68"/>
      <c r="BG1410" s="68"/>
      <c r="BH1410" s="68"/>
      <c r="BI1410" s="68"/>
      <c r="BJ1410" s="68"/>
      <c r="BK1410" s="68"/>
      <c r="BL1410" s="68"/>
      <c r="BM1410" s="68"/>
      <c r="BN1410" s="68"/>
      <c r="BO1410" s="62">
        <v>1</v>
      </c>
    </row>
    <row r="1411" spans="1:67" ht="176" hidden="1" x14ac:dyDescent="0.2">
      <c r="A1411" s="74" t="s">
        <v>1381</v>
      </c>
      <c r="B1411" s="67"/>
      <c r="C1411" s="495" t="s">
        <v>1650</v>
      </c>
      <c r="D1411" s="66" t="s">
        <v>153</v>
      </c>
      <c r="E1411" s="61" t="s">
        <v>302</v>
      </c>
      <c r="F1411" s="62">
        <v>1</v>
      </c>
      <c r="G1411" s="62">
        <v>1</v>
      </c>
      <c r="H1411" s="62">
        <v>1</v>
      </c>
      <c r="I1411" s="68"/>
      <c r="J1411" s="69" t="s">
        <v>1383</v>
      </c>
      <c r="K1411" s="76"/>
      <c r="L1411" s="69" t="s">
        <v>1384</v>
      </c>
      <c r="M1411" s="72"/>
      <c r="N1411" s="57">
        <f t="shared" si="343"/>
        <v>2011</v>
      </c>
      <c r="O1411" s="72">
        <v>40787</v>
      </c>
      <c r="P1411" s="73" t="s">
        <v>75</v>
      </c>
      <c r="Q1411" s="73" t="s">
        <v>75</v>
      </c>
      <c r="R1411" s="73" t="s">
        <v>75</v>
      </c>
      <c r="S1411" s="73" t="s">
        <v>75</v>
      </c>
      <c r="T1411" s="73" t="s">
        <v>75</v>
      </c>
      <c r="U1411" s="73" t="s">
        <v>75</v>
      </c>
      <c r="V1411" s="62">
        <v>1</v>
      </c>
      <c r="W1411" s="19">
        <f t="shared" si="340"/>
        <v>0</v>
      </c>
      <c r="X1411" s="19">
        <f t="shared" si="341"/>
        <v>0</v>
      </c>
      <c r="Y1411" s="19">
        <f t="shared" si="342"/>
        <v>0</v>
      </c>
      <c r="Z1411" s="62">
        <v>-1</v>
      </c>
      <c r="AA1411" s="62">
        <v>-2</v>
      </c>
      <c r="AB1411" s="68"/>
      <c r="AC1411" s="68"/>
      <c r="AD1411" s="68"/>
      <c r="AE1411" s="68"/>
      <c r="AF1411" s="68"/>
      <c r="AG1411" s="62">
        <v>1</v>
      </c>
      <c r="AH1411" s="62">
        <v>1</v>
      </c>
      <c r="AI1411" s="62">
        <v>0</v>
      </c>
      <c r="AJ1411" s="61" t="s">
        <v>134</v>
      </c>
      <c r="AK1411" s="61" t="s">
        <v>77</v>
      </c>
      <c r="AL1411" s="69" t="s">
        <v>1385</v>
      </c>
      <c r="AM1411" s="62">
        <v>4</v>
      </c>
      <c r="AN1411" s="62">
        <v>-1</v>
      </c>
      <c r="AO1411" s="62">
        <v>-2</v>
      </c>
      <c r="AP1411" s="62">
        <v>-2</v>
      </c>
      <c r="AQ1411" s="62">
        <v>1</v>
      </c>
      <c r="AR1411" s="62">
        <v>-2</v>
      </c>
      <c r="AS1411" s="62">
        <v>-2</v>
      </c>
      <c r="AT1411" s="62">
        <v>0</v>
      </c>
      <c r="AU1411" s="78">
        <v>0</v>
      </c>
      <c r="AV1411" s="62">
        <v>0</v>
      </c>
      <c r="AW1411" s="62">
        <v>0</v>
      </c>
      <c r="AX1411" s="62">
        <v>0</v>
      </c>
      <c r="AY1411" s="62">
        <v>0</v>
      </c>
      <c r="AZ1411" s="62">
        <v>1</v>
      </c>
      <c r="BA1411" s="62">
        <v>-1</v>
      </c>
      <c r="BB1411" s="62">
        <v>-1</v>
      </c>
      <c r="BC1411" s="62">
        <v>-1</v>
      </c>
      <c r="BD1411" s="68"/>
      <c r="BE1411" s="68"/>
      <c r="BF1411" s="68"/>
      <c r="BG1411" s="68"/>
      <c r="BH1411" s="68"/>
      <c r="BI1411" s="68"/>
      <c r="BJ1411" s="68"/>
      <c r="BK1411" s="68"/>
      <c r="BL1411" s="68"/>
      <c r="BM1411" s="68"/>
      <c r="BN1411" s="68"/>
      <c r="BO1411" s="62">
        <v>1</v>
      </c>
    </row>
    <row r="1412" spans="1:67" ht="176" hidden="1" x14ac:dyDescent="0.2">
      <c r="A1412" s="74" t="s">
        <v>1381</v>
      </c>
      <c r="B1412" s="67"/>
      <c r="C1412" s="495" t="s">
        <v>1651</v>
      </c>
      <c r="D1412" s="66" t="s">
        <v>153</v>
      </c>
      <c r="E1412" s="61" t="s">
        <v>302</v>
      </c>
      <c r="F1412" s="62">
        <v>1</v>
      </c>
      <c r="G1412" s="62">
        <v>1</v>
      </c>
      <c r="H1412" s="62">
        <v>1</v>
      </c>
      <c r="I1412" s="68"/>
      <c r="J1412" s="69" t="s">
        <v>1383</v>
      </c>
      <c r="K1412" s="76"/>
      <c r="L1412" s="69" t="s">
        <v>1384</v>
      </c>
      <c r="M1412" s="72"/>
      <c r="N1412" s="57">
        <f t="shared" si="343"/>
        <v>2011</v>
      </c>
      <c r="O1412" s="72">
        <v>40787</v>
      </c>
      <c r="P1412" s="73" t="s">
        <v>75</v>
      </c>
      <c r="Q1412" s="73" t="s">
        <v>75</v>
      </c>
      <c r="R1412" s="73" t="s">
        <v>75</v>
      </c>
      <c r="S1412" s="73" t="s">
        <v>75</v>
      </c>
      <c r="T1412" s="73" t="s">
        <v>75</v>
      </c>
      <c r="U1412" s="73" t="s">
        <v>75</v>
      </c>
      <c r="V1412" s="62">
        <v>1</v>
      </c>
      <c r="W1412" s="19">
        <f t="shared" si="340"/>
        <v>0</v>
      </c>
      <c r="X1412" s="19">
        <f t="shared" si="341"/>
        <v>0</v>
      </c>
      <c r="Y1412" s="19">
        <f t="shared" si="342"/>
        <v>0</v>
      </c>
      <c r="Z1412" s="62">
        <v>-1</v>
      </c>
      <c r="AA1412" s="62">
        <v>-2</v>
      </c>
      <c r="AB1412" s="68"/>
      <c r="AC1412" s="68"/>
      <c r="AD1412" s="68"/>
      <c r="AE1412" s="68"/>
      <c r="AF1412" s="68"/>
      <c r="AG1412" s="62">
        <v>1</v>
      </c>
      <c r="AH1412" s="62">
        <v>1</v>
      </c>
      <c r="AI1412" s="62">
        <v>0</v>
      </c>
      <c r="AJ1412" s="61" t="s">
        <v>134</v>
      </c>
      <c r="AK1412" s="61" t="s">
        <v>77</v>
      </c>
      <c r="AL1412" s="69" t="s">
        <v>1385</v>
      </c>
      <c r="AM1412" s="62">
        <v>4</v>
      </c>
      <c r="AN1412" s="62">
        <v>-1</v>
      </c>
      <c r="AO1412" s="62">
        <v>-2</v>
      </c>
      <c r="AP1412" s="62">
        <v>-2</v>
      </c>
      <c r="AQ1412" s="62">
        <v>1</v>
      </c>
      <c r="AR1412" s="62">
        <v>-2</v>
      </c>
      <c r="AS1412" s="62">
        <v>-2</v>
      </c>
      <c r="AT1412" s="62">
        <v>0</v>
      </c>
      <c r="AU1412" s="78">
        <v>0</v>
      </c>
      <c r="AV1412" s="62">
        <v>0</v>
      </c>
      <c r="AW1412" s="62">
        <v>0</v>
      </c>
      <c r="AX1412" s="62">
        <v>0</v>
      </c>
      <c r="AY1412" s="62">
        <v>0</v>
      </c>
      <c r="AZ1412" s="62">
        <v>1</v>
      </c>
      <c r="BA1412" s="62">
        <v>-1</v>
      </c>
      <c r="BB1412" s="62">
        <v>-1</v>
      </c>
      <c r="BC1412" s="62">
        <v>-1</v>
      </c>
      <c r="BD1412" s="68"/>
      <c r="BE1412" s="68"/>
      <c r="BF1412" s="68"/>
      <c r="BG1412" s="68"/>
      <c r="BH1412" s="68"/>
      <c r="BI1412" s="68"/>
      <c r="BJ1412" s="68"/>
      <c r="BK1412" s="68"/>
      <c r="BL1412" s="68"/>
      <c r="BM1412" s="68"/>
      <c r="BN1412" s="68"/>
      <c r="BO1412" s="62">
        <v>1</v>
      </c>
    </row>
    <row r="1413" spans="1:67" ht="176" hidden="1" x14ac:dyDescent="0.2">
      <c r="A1413" s="74" t="s">
        <v>1381</v>
      </c>
      <c r="B1413" s="67"/>
      <c r="C1413" s="495" t="s">
        <v>1652</v>
      </c>
      <c r="D1413" s="66" t="s">
        <v>153</v>
      </c>
      <c r="E1413" s="61" t="s">
        <v>302</v>
      </c>
      <c r="F1413" s="62">
        <v>1</v>
      </c>
      <c r="G1413" s="62">
        <v>1</v>
      </c>
      <c r="H1413" s="62">
        <v>1</v>
      </c>
      <c r="I1413" s="68"/>
      <c r="J1413" s="69" t="s">
        <v>1383</v>
      </c>
      <c r="K1413" s="76"/>
      <c r="L1413" s="69" t="s">
        <v>1384</v>
      </c>
      <c r="M1413" s="72"/>
      <c r="N1413" s="57">
        <f t="shared" si="343"/>
        <v>2011</v>
      </c>
      <c r="O1413" s="72">
        <v>40787</v>
      </c>
      <c r="P1413" s="73" t="s">
        <v>75</v>
      </c>
      <c r="Q1413" s="73" t="s">
        <v>75</v>
      </c>
      <c r="R1413" s="73" t="s">
        <v>75</v>
      </c>
      <c r="S1413" s="73" t="s">
        <v>75</v>
      </c>
      <c r="T1413" s="73" t="s">
        <v>75</v>
      </c>
      <c r="U1413" s="73" t="s">
        <v>75</v>
      </c>
      <c r="V1413" s="62">
        <v>1</v>
      </c>
      <c r="W1413" s="19">
        <f t="shared" si="340"/>
        <v>0</v>
      </c>
      <c r="X1413" s="19">
        <f t="shared" si="341"/>
        <v>0</v>
      </c>
      <c r="Y1413" s="19">
        <f t="shared" si="342"/>
        <v>0</v>
      </c>
      <c r="Z1413" s="62">
        <v>-1</v>
      </c>
      <c r="AA1413" s="62">
        <v>-2</v>
      </c>
      <c r="AB1413" s="68"/>
      <c r="AC1413" s="68"/>
      <c r="AD1413" s="68"/>
      <c r="AE1413" s="68"/>
      <c r="AF1413" s="68"/>
      <c r="AG1413" s="62">
        <v>1</v>
      </c>
      <c r="AH1413" s="62">
        <v>1</v>
      </c>
      <c r="AI1413" s="62">
        <v>0</v>
      </c>
      <c r="AJ1413" s="61" t="s">
        <v>134</v>
      </c>
      <c r="AK1413" s="61" t="s">
        <v>77</v>
      </c>
      <c r="AL1413" s="69" t="s">
        <v>1385</v>
      </c>
      <c r="AM1413" s="62">
        <v>4</v>
      </c>
      <c r="AN1413" s="62">
        <v>-1</v>
      </c>
      <c r="AO1413" s="62">
        <v>-2</v>
      </c>
      <c r="AP1413" s="62">
        <v>-2</v>
      </c>
      <c r="AQ1413" s="62">
        <v>1</v>
      </c>
      <c r="AR1413" s="62">
        <v>-2</v>
      </c>
      <c r="AS1413" s="62">
        <v>-2</v>
      </c>
      <c r="AT1413" s="62">
        <v>0</v>
      </c>
      <c r="AU1413" s="78">
        <v>0</v>
      </c>
      <c r="AV1413" s="62">
        <v>0</v>
      </c>
      <c r="AW1413" s="62">
        <v>0</v>
      </c>
      <c r="AX1413" s="62">
        <v>0</v>
      </c>
      <c r="AY1413" s="62">
        <v>0</v>
      </c>
      <c r="AZ1413" s="62">
        <v>1</v>
      </c>
      <c r="BA1413" s="62">
        <v>-1</v>
      </c>
      <c r="BB1413" s="62">
        <v>-1</v>
      </c>
      <c r="BC1413" s="62">
        <v>-1</v>
      </c>
      <c r="BD1413" s="68"/>
      <c r="BE1413" s="68"/>
      <c r="BF1413" s="68"/>
      <c r="BG1413" s="68"/>
      <c r="BH1413" s="68"/>
      <c r="BI1413" s="68"/>
      <c r="BJ1413" s="68"/>
      <c r="BK1413" s="68"/>
      <c r="BL1413" s="68"/>
      <c r="BM1413" s="68"/>
      <c r="BN1413" s="68"/>
      <c r="BO1413" s="62">
        <v>1</v>
      </c>
    </row>
    <row r="1414" spans="1:67" ht="176" hidden="1" x14ac:dyDescent="0.2">
      <c r="A1414" s="74" t="s">
        <v>1381</v>
      </c>
      <c r="B1414" s="67"/>
      <c r="C1414" s="495" t="s">
        <v>1653</v>
      </c>
      <c r="D1414" s="66" t="s">
        <v>153</v>
      </c>
      <c r="E1414" s="61" t="s">
        <v>302</v>
      </c>
      <c r="F1414" s="62">
        <v>1</v>
      </c>
      <c r="G1414" s="62">
        <v>1</v>
      </c>
      <c r="H1414" s="62">
        <v>1</v>
      </c>
      <c r="I1414" s="68"/>
      <c r="J1414" s="69" t="s">
        <v>1383</v>
      </c>
      <c r="K1414" s="76"/>
      <c r="L1414" s="69" t="s">
        <v>1384</v>
      </c>
      <c r="M1414" s="72"/>
      <c r="N1414" s="57">
        <f t="shared" si="343"/>
        <v>2011</v>
      </c>
      <c r="O1414" s="72">
        <v>40787</v>
      </c>
      <c r="P1414" s="73" t="s">
        <v>75</v>
      </c>
      <c r="Q1414" s="73" t="s">
        <v>75</v>
      </c>
      <c r="R1414" s="73" t="s">
        <v>75</v>
      </c>
      <c r="S1414" s="73" t="s">
        <v>75</v>
      </c>
      <c r="T1414" s="73" t="s">
        <v>75</v>
      </c>
      <c r="U1414" s="73" t="s">
        <v>75</v>
      </c>
      <c r="V1414" s="62">
        <v>1</v>
      </c>
      <c r="W1414" s="19">
        <f t="shared" si="340"/>
        <v>0</v>
      </c>
      <c r="X1414" s="19">
        <f t="shared" si="341"/>
        <v>0</v>
      </c>
      <c r="Y1414" s="19">
        <f t="shared" si="342"/>
        <v>0</v>
      </c>
      <c r="Z1414" s="62">
        <v>-1</v>
      </c>
      <c r="AA1414" s="62">
        <v>-2</v>
      </c>
      <c r="AB1414" s="68"/>
      <c r="AC1414" s="68"/>
      <c r="AD1414" s="68"/>
      <c r="AE1414" s="68"/>
      <c r="AF1414" s="68"/>
      <c r="AG1414" s="62">
        <v>1</v>
      </c>
      <c r="AH1414" s="62">
        <v>1</v>
      </c>
      <c r="AI1414" s="62">
        <v>0</v>
      </c>
      <c r="AJ1414" s="61" t="s">
        <v>134</v>
      </c>
      <c r="AK1414" s="61" t="s">
        <v>77</v>
      </c>
      <c r="AL1414" s="69" t="s">
        <v>1385</v>
      </c>
      <c r="AM1414" s="62">
        <v>4</v>
      </c>
      <c r="AN1414" s="62">
        <v>-1</v>
      </c>
      <c r="AO1414" s="62">
        <v>-2</v>
      </c>
      <c r="AP1414" s="62">
        <v>-2</v>
      </c>
      <c r="AQ1414" s="62">
        <v>1</v>
      </c>
      <c r="AR1414" s="62">
        <v>-2</v>
      </c>
      <c r="AS1414" s="62">
        <v>-2</v>
      </c>
      <c r="AT1414" s="62">
        <v>0</v>
      </c>
      <c r="AU1414" s="78">
        <v>0</v>
      </c>
      <c r="AV1414" s="62">
        <v>0</v>
      </c>
      <c r="AW1414" s="62">
        <v>0</v>
      </c>
      <c r="AX1414" s="62">
        <v>0</v>
      </c>
      <c r="AY1414" s="62">
        <v>0</v>
      </c>
      <c r="AZ1414" s="62">
        <v>1</v>
      </c>
      <c r="BA1414" s="62">
        <v>-1</v>
      </c>
      <c r="BB1414" s="62">
        <v>-1</v>
      </c>
      <c r="BC1414" s="62">
        <v>-1</v>
      </c>
      <c r="BD1414" s="68"/>
      <c r="BE1414" s="68"/>
      <c r="BF1414" s="68"/>
      <c r="BG1414" s="68"/>
      <c r="BH1414" s="68"/>
      <c r="BI1414" s="68"/>
      <c r="BJ1414" s="68"/>
      <c r="BK1414" s="68"/>
      <c r="BL1414" s="68"/>
      <c r="BM1414" s="68"/>
      <c r="BN1414" s="68"/>
      <c r="BO1414" s="62">
        <v>1</v>
      </c>
    </row>
    <row r="1415" spans="1:67" ht="176" hidden="1" x14ac:dyDescent="0.2">
      <c r="A1415" s="74" t="s">
        <v>1381</v>
      </c>
      <c r="B1415" s="67"/>
      <c r="C1415" s="495" t="s">
        <v>1411</v>
      </c>
      <c r="D1415" s="66" t="s">
        <v>153</v>
      </c>
      <c r="E1415" s="61" t="s">
        <v>302</v>
      </c>
      <c r="F1415" s="62">
        <v>1</v>
      </c>
      <c r="G1415" s="62">
        <v>1</v>
      </c>
      <c r="H1415" s="62">
        <v>1</v>
      </c>
      <c r="I1415" s="68"/>
      <c r="J1415" s="69" t="s">
        <v>1383</v>
      </c>
      <c r="K1415" s="76"/>
      <c r="L1415" s="69" t="s">
        <v>1384</v>
      </c>
      <c r="M1415" s="72"/>
      <c r="N1415" s="57">
        <f t="shared" si="343"/>
        <v>2011</v>
      </c>
      <c r="O1415" s="72">
        <v>40787</v>
      </c>
      <c r="P1415" s="73" t="s">
        <v>75</v>
      </c>
      <c r="Q1415" s="73" t="s">
        <v>75</v>
      </c>
      <c r="R1415" s="73" t="s">
        <v>75</v>
      </c>
      <c r="S1415" s="73" t="s">
        <v>75</v>
      </c>
      <c r="T1415" s="73" t="s">
        <v>75</v>
      </c>
      <c r="U1415" s="73" t="s">
        <v>75</v>
      </c>
      <c r="V1415" s="62">
        <v>1</v>
      </c>
      <c r="W1415" s="19">
        <f t="shared" si="340"/>
        <v>0</v>
      </c>
      <c r="X1415" s="19">
        <f t="shared" si="341"/>
        <v>0</v>
      </c>
      <c r="Y1415" s="19">
        <f t="shared" si="342"/>
        <v>0</v>
      </c>
      <c r="Z1415" s="62">
        <v>-1</v>
      </c>
      <c r="AA1415" s="62">
        <v>-2</v>
      </c>
      <c r="AB1415" s="68"/>
      <c r="AC1415" s="68"/>
      <c r="AD1415" s="68"/>
      <c r="AE1415" s="68"/>
      <c r="AF1415" s="68"/>
      <c r="AG1415" s="62">
        <v>1</v>
      </c>
      <c r="AH1415" s="62">
        <v>1</v>
      </c>
      <c r="AI1415" s="62">
        <v>0</v>
      </c>
      <c r="AJ1415" s="61" t="s">
        <v>134</v>
      </c>
      <c r="AK1415" s="61" t="s">
        <v>77</v>
      </c>
      <c r="AL1415" s="69" t="s">
        <v>1385</v>
      </c>
      <c r="AM1415" s="62">
        <v>4</v>
      </c>
      <c r="AN1415" s="62">
        <v>-1</v>
      </c>
      <c r="AO1415" s="62">
        <v>-2</v>
      </c>
      <c r="AP1415" s="62">
        <v>-2</v>
      </c>
      <c r="AQ1415" s="62">
        <v>1</v>
      </c>
      <c r="AR1415" s="62">
        <v>-2</v>
      </c>
      <c r="AS1415" s="62">
        <v>-2</v>
      </c>
      <c r="AT1415" s="62">
        <v>0</v>
      </c>
      <c r="AU1415" s="78">
        <v>0</v>
      </c>
      <c r="AV1415" s="62">
        <v>0</v>
      </c>
      <c r="AW1415" s="62">
        <v>0</v>
      </c>
      <c r="AX1415" s="62">
        <v>0</v>
      </c>
      <c r="AY1415" s="62">
        <v>0</v>
      </c>
      <c r="AZ1415" s="62">
        <v>1</v>
      </c>
      <c r="BA1415" s="62">
        <v>-1</v>
      </c>
      <c r="BB1415" s="62">
        <v>-1</v>
      </c>
      <c r="BC1415" s="62">
        <v>-1</v>
      </c>
      <c r="BD1415" s="68"/>
      <c r="BE1415" s="68"/>
      <c r="BF1415" s="68"/>
      <c r="BG1415" s="68"/>
      <c r="BH1415" s="68"/>
      <c r="BI1415" s="68"/>
      <c r="BJ1415" s="68"/>
      <c r="BK1415" s="68"/>
      <c r="BL1415" s="68"/>
      <c r="BM1415" s="68"/>
      <c r="BN1415" s="68"/>
      <c r="BO1415" s="62">
        <v>1</v>
      </c>
    </row>
    <row r="1416" spans="1:67" ht="176" hidden="1" x14ac:dyDescent="0.2">
      <c r="A1416" s="74" t="s">
        <v>1381</v>
      </c>
      <c r="B1416" s="67"/>
      <c r="C1416" s="495" t="s">
        <v>1654</v>
      </c>
      <c r="D1416" s="66" t="s">
        <v>153</v>
      </c>
      <c r="E1416" s="61" t="s">
        <v>302</v>
      </c>
      <c r="F1416" s="62">
        <v>1</v>
      </c>
      <c r="G1416" s="62">
        <v>1</v>
      </c>
      <c r="H1416" s="62">
        <v>1</v>
      </c>
      <c r="I1416" s="68"/>
      <c r="J1416" s="69" t="s">
        <v>1383</v>
      </c>
      <c r="K1416" s="76"/>
      <c r="L1416" s="69" t="s">
        <v>1384</v>
      </c>
      <c r="M1416" s="72"/>
      <c r="N1416" s="57">
        <f t="shared" si="343"/>
        <v>2011</v>
      </c>
      <c r="O1416" s="72">
        <v>40787</v>
      </c>
      <c r="P1416" s="73" t="s">
        <v>75</v>
      </c>
      <c r="Q1416" s="73" t="s">
        <v>75</v>
      </c>
      <c r="R1416" s="73" t="s">
        <v>75</v>
      </c>
      <c r="S1416" s="73" t="s">
        <v>75</v>
      </c>
      <c r="T1416" s="73" t="s">
        <v>75</v>
      </c>
      <c r="U1416" s="73" t="s">
        <v>75</v>
      </c>
      <c r="V1416" s="62">
        <v>1</v>
      </c>
      <c r="W1416" s="19">
        <f t="shared" si="340"/>
        <v>0</v>
      </c>
      <c r="X1416" s="19">
        <f t="shared" si="341"/>
        <v>0</v>
      </c>
      <c r="Y1416" s="19">
        <f t="shared" si="342"/>
        <v>0</v>
      </c>
      <c r="Z1416" s="62">
        <v>-1</v>
      </c>
      <c r="AA1416" s="62">
        <v>-2</v>
      </c>
      <c r="AB1416" s="68"/>
      <c r="AC1416" s="68"/>
      <c r="AD1416" s="68"/>
      <c r="AE1416" s="68"/>
      <c r="AF1416" s="68"/>
      <c r="AG1416" s="62">
        <v>1</v>
      </c>
      <c r="AH1416" s="62">
        <v>1</v>
      </c>
      <c r="AI1416" s="62">
        <v>0</v>
      </c>
      <c r="AJ1416" s="61" t="s">
        <v>134</v>
      </c>
      <c r="AK1416" s="61" t="s">
        <v>77</v>
      </c>
      <c r="AL1416" s="69" t="s">
        <v>1385</v>
      </c>
      <c r="AM1416" s="62">
        <v>4</v>
      </c>
      <c r="AN1416" s="62">
        <v>-1</v>
      </c>
      <c r="AO1416" s="62">
        <v>-2</v>
      </c>
      <c r="AP1416" s="62">
        <v>-2</v>
      </c>
      <c r="AQ1416" s="62">
        <v>1</v>
      </c>
      <c r="AR1416" s="62">
        <v>-2</v>
      </c>
      <c r="AS1416" s="62">
        <v>-2</v>
      </c>
      <c r="AT1416" s="62">
        <v>0</v>
      </c>
      <c r="AU1416" s="78">
        <v>0</v>
      </c>
      <c r="AV1416" s="62">
        <v>0</v>
      </c>
      <c r="AW1416" s="62">
        <v>0</v>
      </c>
      <c r="AX1416" s="62">
        <v>0</v>
      </c>
      <c r="AY1416" s="62">
        <v>0</v>
      </c>
      <c r="AZ1416" s="62">
        <v>1</v>
      </c>
      <c r="BA1416" s="62">
        <v>-1</v>
      </c>
      <c r="BB1416" s="62">
        <v>-1</v>
      </c>
      <c r="BC1416" s="62">
        <v>-1</v>
      </c>
      <c r="BD1416" s="68"/>
      <c r="BE1416" s="68"/>
      <c r="BF1416" s="68"/>
      <c r="BG1416" s="68"/>
      <c r="BH1416" s="68"/>
      <c r="BI1416" s="68"/>
      <c r="BJ1416" s="68"/>
      <c r="BK1416" s="68"/>
      <c r="BL1416" s="68"/>
      <c r="BM1416" s="68"/>
      <c r="BN1416" s="68"/>
      <c r="BO1416" s="62">
        <v>1</v>
      </c>
    </row>
    <row r="1417" spans="1:67" ht="176" hidden="1" x14ac:dyDescent="0.2">
      <c r="A1417" s="74" t="s">
        <v>1381</v>
      </c>
      <c r="B1417" s="67"/>
      <c r="C1417" s="495" t="s">
        <v>1655</v>
      </c>
      <c r="D1417" s="66" t="s">
        <v>153</v>
      </c>
      <c r="E1417" s="61" t="s">
        <v>302</v>
      </c>
      <c r="F1417" s="62">
        <v>1</v>
      </c>
      <c r="G1417" s="62">
        <v>1</v>
      </c>
      <c r="H1417" s="62">
        <v>1</v>
      </c>
      <c r="I1417" s="68"/>
      <c r="J1417" s="69" t="s">
        <v>1383</v>
      </c>
      <c r="K1417" s="76"/>
      <c r="L1417" s="69" t="s">
        <v>1384</v>
      </c>
      <c r="M1417" s="72"/>
      <c r="N1417" s="57">
        <f t="shared" si="343"/>
        <v>2011</v>
      </c>
      <c r="O1417" s="72">
        <v>40787</v>
      </c>
      <c r="P1417" s="73" t="s">
        <v>75</v>
      </c>
      <c r="Q1417" s="73" t="s">
        <v>75</v>
      </c>
      <c r="R1417" s="73" t="s">
        <v>75</v>
      </c>
      <c r="S1417" s="73" t="s">
        <v>75</v>
      </c>
      <c r="T1417" s="73" t="s">
        <v>75</v>
      </c>
      <c r="U1417" s="73" t="s">
        <v>75</v>
      </c>
      <c r="V1417" s="62">
        <v>1</v>
      </c>
      <c r="W1417" s="19">
        <f t="shared" si="340"/>
        <v>0</v>
      </c>
      <c r="X1417" s="19">
        <f t="shared" si="341"/>
        <v>0</v>
      </c>
      <c r="Y1417" s="19">
        <f t="shared" si="342"/>
        <v>0</v>
      </c>
      <c r="Z1417" s="62">
        <v>-1</v>
      </c>
      <c r="AA1417" s="62">
        <v>-2</v>
      </c>
      <c r="AB1417" s="68"/>
      <c r="AC1417" s="68"/>
      <c r="AD1417" s="68"/>
      <c r="AE1417" s="68"/>
      <c r="AF1417" s="68"/>
      <c r="AG1417" s="62">
        <v>1</v>
      </c>
      <c r="AH1417" s="62">
        <v>1</v>
      </c>
      <c r="AI1417" s="62">
        <v>0</v>
      </c>
      <c r="AJ1417" s="61" t="s">
        <v>134</v>
      </c>
      <c r="AK1417" s="61" t="s">
        <v>77</v>
      </c>
      <c r="AL1417" s="69" t="s">
        <v>1385</v>
      </c>
      <c r="AM1417" s="62">
        <v>4</v>
      </c>
      <c r="AN1417" s="62">
        <v>-1</v>
      </c>
      <c r="AO1417" s="62">
        <v>-2</v>
      </c>
      <c r="AP1417" s="62">
        <v>-2</v>
      </c>
      <c r="AQ1417" s="62">
        <v>1</v>
      </c>
      <c r="AR1417" s="62">
        <v>-2</v>
      </c>
      <c r="AS1417" s="62">
        <v>-2</v>
      </c>
      <c r="AT1417" s="62">
        <v>0</v>
      </c>
      <c r="AU1417" s="78">
        <v>0</v>
      </c>
      <c r="AV1417" s="62">
        <v>0</v>
      </c>
      <c r="AW1417" s="62">
        <v>0</v>
      </c>
      <c r="AX1417" s="62">
        <v>0</v>
      </c>
      <c r="AY1417" s="62">
        <v>0</v>
      </c>
      <c r="AZ1417" s="62">
        <v>1</v>
      </c>
      <c r="BA1417" s="62">
        <v>-1</v>
      </c>
      <c r="BB1417" s="62">
        <v>-1</v>
      </c>
      <c r="BC1417" s="62">
        <v>-1</v>
      </c>
      <c r="BD1417" s="68"/>
      <c r="BE1417" s="68"/>
      <c r="BF1417" s="68"/>
      <c r="BG1417" s="68"/>
      <c r="BH1417" s="68"/>
      <c r="BI1417" s="68"/>
      <c r="BJ1417" s="68"/>
      <c r="BK1417" s="68"/>
      <c r="BL1417" s="68"/>
      <c r="BM1417" s="68"/>
      <c r="BN1417" s="68"/>
      <c r="BO1417" s="62">
        <v>1</v>
      </c>
    </row>
    <row r="1418" spans="1:67" ht="176" hidden="1" x14ac:dyDescent="0.2">
      <c r="A1418" s="74" t="s">
        <v>1381</v>
      </c>
      <c r="B1418" s="67"/>
      <c r="C1418" s="495" t="s">
        <v>1656</v>
      </c>
      <c r="D1418" s="66" t="s">
        <v>153</v>
      </c>
      <c r="E1418" s="61" t="s">
        <v>302</v>
      </c>
      <c r="F1418" s="62">
        <v>1</v>
      </c>
      <c r="G1418" s="62">
        <v>1</v>
      </c>
      <c r="H1418" s="62">
        <v>1</v>
      </c>
      <c r="I1418" s="68"/>
      <c r="J1418" s="69" t="s">
        <v>1383</v>
      </c>
      <c r="K1418" s="76"/>
      <c r="L1418" s="69" t="s">
        <v>1384</v>
      </c>
      <c r="M1418" s="72"/>
      <c r="N1418" s="57">
        <f t="shared" si="343"/>
        <v>2011</v>
      </c>
      <c r="O1418" s="72">
        <v>40787</v>
      </c>
      <c r="P1418" s="73" t="s">
        <v>75</v>
      </c>
      <c r="Q1418" s="73" t="s">
        <v>75</v>
      </c>
      <c r="R1418" s="73" t="s">
        <v>75</v>
      </c>
      <c r="S1418" s="73" t="s">
        <v>75</v>
      </c>
      <c r="T1418" s="73" t="s">
        <v>75</v>
      </c>
      <c r="U1418" s="73" t="s">
        <v>75</v>
      </c>
      <c r="V1418" s="62">
        <v>1</v>
      </c>
      <c r="W1418" s="19">
        <f t="shared" ref="W1418:W1481" si="344">IF(OR(AND(Q1418&lt;&gt;"NA",Q1418&lt;&gt;""),AND(S1418&lt;&gt;"NA",S1418&lt;&gt;""),AND(T1418&lt;&gt;"NA",T1418&lt;&gt;"")),1,0)</f>
        <v>0</v>
      </c>
      <c r="X1418" s="19">
        <f t="shared" ref="X1418:X1481" si="345">IF(OR(AND(S1418&lt;&gt;"NA",S1418&lt;&gt;""),Y1418=1),1,0)</f>
        <v>0</v>
      </c>
      <c r="Y1418" s="19">
        <f t="shared" ref="Y1418:Y1481" si="346">IF(AND(T1418&lt;&gt;"NA",T1418&lt;&gt;""),1,0)</f>
        <v>0</v>
      </c>
      <c r="Z1418" s="62">
        <v>-1</v>
      </c>
      <c r="AA1418" s="62">
        <v>-2</v>
      </c>
      <c r="AB1418" s="68"/>
      <c r="AC1418" s="68"/>
      <c r="AD1418" s="68"/>
      <c r="AE1418" s="68"/>
      <c r="AF1418" s="68"/>
      <c r="AG1418" s="62">
        <v>1</v>
      </c>
      <c r="AH1418" s="62">
        <v>1</v>
      </c>
      <c r="AI1418" s="62">
        <v>0</v>
      </c>
      <c r="AJ1418" s="61" t="s">
        <v>134</v>
      </c>
      <c r="AK1418" s="61" t="s">
        <v>77</v>
      </c>
      <c r="AL1418" s="69" t="s">
        <v>1385</v>
      </c>
      <c r="AM1418" s="62">
        <v>4</v>
      </c>
      <c r="AN1418" s="62">
        <v>-1</v>
      </c>
      <c r="AO1418" s="62">
        <v>-2</v>
      </c>
      <c r="AP1418" s="62">
        <v>-2</v>
      </c>
      <c r="AQ1418" s="62">
        <v>1</v>
      </c>
      <c r="AR1418" s="62">
        <v>-2</v>
      </c>
      <c r="AS1418" s="62">
        <v>-2</v>
      </c>
      <c r="AT1418" s="62">
        <v>0</v>
      </c>
      <c r="AU1418" s="78">
        <v>0</v>
      </c>
      <c r="AV1418" s="62">
        <v>0</v>
      </c>
      <c r="AW1418" s="62">
        <v>0</v>
      </c>
      <c r="AX1418" s="62">
        <v>0</v>
      </c>
      <c r="AY1418" s="62">
        <v>0</v>
      </c>
      <c r="AZ1418" s="62">
        <v>1</v>
      </c>
      <c r="BA1418" s="62">
        <v>-1</v>
      </c>
      <c r="BB1418" s="62">
        <v>-1</v>
      </c>
      <c r="BC1418" s="62">
        <v>-1</v>
      </c>
      <c r="BD1418" s="68"/>
      <c r="BE1418" s="68"/>
      <c r="BF1418" s="68"/>
      <c r="BG1418" s="68"/>
      <c r="BH1418" s="68"/>
      <c r="BI1418" s="68"/>
      <c r="BJ1418" s="68"/>
      <c r="BK1418" s="68"/>
      <c r="BL1418" s="68"/>
      <c r="BM1418" s="68"/>
      <c r="BN1418" s="68"/>
      <c r="BO1418" s="62">
        <v>1</v>
      </c>
    </row>
    <row r="1419" spans="1:67" ht="176" hidden="1" x14ac:dyDescent="0.2">
      <c r="A1419" s="74" t="s">
        <v>1381</v>
      </c>
      <c r="B1419" s="67"/>
      <c r="C1419" s="495" t="s">
        <v>1657</v>
      </c>
      <c r="D1419" s="66" t="s">
        <v>153</v>
      </c>
      <c r="E1419" s="61" t="s">
        <v>302</v>
      </c>
      <c r="F1419" s="62">
        <v>1</v>
      </c>
      <c r="G1419" s="62">
        <v>1</v>
      </c>
      <c r="H1419" s="62">
        <v>1</v>
      </c>
      <c r="I1419" s="68"/>
      <c r="J1419" s="69" t="s">
        <v>1383</v>
      </c>
      <c r="K1419" s="76"/>
      <c r="L1419" s="69" t="s">
        <v>1384</v>
      </c>
      <c r="M1419" s="72"/>
      <c r="N1419" s="57">
        <f t="shared" si="343"/>
        <v>2011</v>
      </c>
      <c r="O1419" s="72">
        <v>40787</v>
      </c>
      <c r="P1419" s="73" t="s">
        <v>75</v>
      </c>
      <c r="Q1419" s="73" t="s">
        <v>75</v>
      </c>
      <c r="R1419" s="73" t="s">
        <v>75</v>
      </c>
      <c r="S1419" s="73" t="s">
        <v>75</v>
      </c>
      <c r="T1419" s="73" t="s">
        <v>75</v>
      </c>
      <c r="U1419" s="73" t="s">
        <v>75</v>
      </c>
      <c r="V1419" s="62">
        <v>1</v>
      </c>
      <c r="W1419" s="19">
        <f t="shared" si="344"/>
        <v>0</v>
      </c>
      <c r="X1419" s="19">
        <f t="shared" si="345"/>
        <v>0</v>
      </c>
      <c r="Y1419" s="19">
        <f t="shared" si="346"/>
        <v>0</v>
      </c>
      <c r="Z1419" s="62">
        <v>-1</v>
      </c>
      <c r="AA1419" s="62">
        <v>-2</v>
      </c>
      <c r="AB1419" s="68"/>
      <c r="AC1419" s="68"/>
      <c r="AD1419" s="68"/>
      <c r="AE1419" s="68"/>
      <c r="AF1419" s="68"/>
      <c r="AG1419" s="62">
        <v>1</v>
      </c>
      <c r="AH1419" s="62">
        <v>1</v>
      </c>
      <c r="AI1419" s="62">
        <v>0</v>
      </c>
      <c r="AJ1419" s="61" t="s">
        <v>134</v>
      </c>
      <c r="AK1419" s="61" t="s">
        <v>77</v>
      </c>
      <c r="AL1419" s="69" t="s">
        <v>1385</v>
      </c>
      <c r="AM1419" s="62">
        <v>4</v>
      </c>
      <c r="AN1419" s="62">
        <v>-1</v>
      </c>
      <c r="AO1419" s="62">
        <v>-2</v>
      </c>
      <c r="AP1419" s="62">
        <v>-2</v>
      </c>
      <c r="AQ1419" s="62">
        <v>1</v>
      </c>
      <c r="AR1419" s="62">
        <v>-2</v>
      </c>
      <c r="AS1419" s="62">
        <v>-2</v>
      </c>
      <c r="AT1419" s="62">
        <v>0</v>
      </c>
      <c r="AU1419" s="78">
        <v>0</v>
      </c>
      <c r="AV1419" s="62">
        <v>0</v>
      </c>
      <c r="AW1419" s="62">
        <v>0</v>
      </c>
      <c r="AX1419" s="62">
        <v>0</v>
      </c>
      <c r="AY1419" s="62">
        <v>0</v>
      </c>
      <c r="AZ1419" s="62">
        <v>1</v>
      </c>
      <c r="BA1419" s="62">
        <v>-1</v>
      </c>
      <c r="BB1419" s="62">
        <v>-1</v>
      </c>
      <c r="BC1419" s="62">
        <v>-1</v>
      </c>
      <c r="BD1419" s="68"/>
      <c r="BE1419" s="68"/>
      <c r="BF1419" s="68"/>
      <c r="BG1419" s="68"/>
      <c r="BH1419" s="68"/>
      <c r="BI1419" s="68"/>
      <c r="BJ1419" s="68"/>
      <c r="BK1419" s="68"/>
      <c r="BL1419" s="68"/>
      <c r="BM1419" s="68"/>
      <c r="BN1419" s="68"/>
      <c r="BO1419" s="62">
        <v>1</v>
      </c>
    </row>
    <row r="1420" spans="1:67" ht="176" hidden="1" x14ac:dyDescent="0.2">
      <c r="A1420" s="74" t="s">
        <v>1381</v>
      </c>
      <c r="B1420" s="67"/>
      <c r="C1420" s="495" t="s">
        <v>1658</v>
      </c>
      <c r="D1420" s="66" t="s">
        <v>153</v>
      </c>
      <c r="E1420" s="61" t="s">
        <v>302</v>
      </c>
      <c r="F1420" s="62">
        <v>1</v>
      </c>
      <c r="G1420" s="62">
        <v>1</v>
      </c>
      <c r="H1420" s="62">
        <v>1</v>
      </c>
      <c r="I1420" s="68"/>
      <c r="J1420" s="69" t="s">
        <v>1383</v>
      </c>
      <c r="K1420" s="76"/>
      <c r="L1420" s="69" t="s">
        <v>1384</v>
      </c>
      <c r="M1420" s="72"/>
      <c r="N1420" s="57">
        <f t="shared" si="343"/>
        <v>2011</v>
      </c>
      <c r="O1420" s="72">
        <v>40787</v>
      </c>
      <c r="P1420" s="73" t="s">
        <v>75</v>
      </c>
      <c r="Q1420" s="73" t="s">
        <v>75</v>
      </c>
      <c r="R1420" s="73" t="s">
        <v>75</v>
      </c>
      <c r="S1420" s="73" t="s">
        <v>75</v>
      </c>
      <c r="T1420" s="73" t="s">
        <v>75</v>
      </c>
      <c r="U1420" s="73" t="s">
        <v>75</v>
      </c>
      <c r="V1420" s="62">
        <v>1</v>
      </c>
      <c r="W1420" s="19">
        <f t="shared" si="344"/>
        <v>0</v>
      </c>
      <c r="X1420" s="19">
        <f t="shared" si="345"/>
        <v>0</v>
      </c>
      <c r="Y1420" s="19">
        <f t="shared" si="346"/>
        <v>0</v>
      </c>
      <c r="Z1420" s="62">
        <v>-1</v>
      </c>
      <c r="AA1420" s="62">
        <v>-2</v>
      </c>
      <c r="AB1420" s="68"/>
      <c r="AC1420" s="68"/>
      <c r="AD1420" s="68"/>
      <c r="AE1420" s="68"/>
      <c r="AF1420" s="68"/>
      <c r="AG1420" s="62">
        <v>1</v>
      </c>
      <c r="AH1420" s="62">
        <v>1</v>
      </c>
      <c r="AI1420" s="62">
        <v>0</v>
      </c>
      <c r="AJ1420" s="61" t="s">
        <v>134</v>
      </c>
      <c r="AK1420" s="61" t="s">
        <v>77</v>
      </c>
      <c r="AL1420" s="69" t="s">
        <v>1385</v>
      </c>
      <c r="AM1420" s="62">
        <v>4</v>
      </c>
      <c r="AN1420" s="62">
        <v>-1</v>
      </c>
      <c r="AO1420" s="62">
        <v>-2</v>
      </c>
      <c r="AP1420" s="62">
        <v>-2</v>
      </c>
      <c r="AQ1420" s="62">
        <v>1</v>
      </c>
      <c r="AR1420" s="62">
        <v>-2</v>
      </c>
      <c r="AS1420" s="62">
        <v>-2</v>
      </c>
      <c r="AT1420" s="62">
        <v>0</v>
      </c>
      <c r="AU1420" s="78">
        <v>0</v>
      </c>
      <c r="AV1420" s="62">
        <v>0</v>
      </c>
      <c r="AW1420" s="62">
        <v>0</v>
      </c>
      <c r="AX1420" s="62">
        <v>0</v>
      </c>
      <c r="AY1420" s="62">
        <v>0</v>
      </c>
      <c r="AZ1420" s="62">
        <v>1</v>
      </c>
      <c r="BA1420" s="62">
        <v>-1</v>
      </c>
      <c r="BB1420" s="62">
        <v>-1</v>
      </c>
      <c r="BC1420" s="62">
        <v>-1</v>
      </c>
      <c r="BD1420" s="68"/>
      <c r="BE1420" s="68"/>
      <c r="BF1420" s="68"/>
      <c r="BG1420" s="68"/>
      <c r="BH1420" s="68"/>
      <c r="BI1420" s="68"/>
      <c r="BJ1420" s="68"/>
      <c r="BK1420" s="68"/>
      <c r="BL1420" s="68"/>
      <c r="BM1420" s="68"/>
      <c r="BN1420" s="68"/>
      <c r="BO1420" s="62">
        <v>1</v>
      </c>
    </row>
    <row r="1421" spans="1:67" ht="176" hidden="1" x14ac:dyDescent="0.2">
      <c r="A1421" s="74" t="s">
        <v>1381</v>
      </c>
      <c r="B1421" s="67"/>
      <c r="C1421" s="495" t="s">
        <v>1659</v>
      </c>
      <c r="D1421" s="66" t="s">
        <v>153</v>
      </c>
      <c r="E1421" s="61" t="s">
        <v>302</v>
      </c>
      <c r="F1421" s="62">
        <v>1</v>
      </c>
      <c r="G1421" s="62">
        <v>1</v>
      </c>
      <c r="H1421" s="62">
        <v>1</v>
      </c>
      <c r="I1421" s="68"/>
      <c r="J1421" s="69" t="s">
        <v>1383</v>
      </c>
      <c r="K1421" s="76"/>
      <c r="L1421" s="69" t="s">
        <v>1384</v>
      </c>
      <c r="M1421" s="72"/>
      <c r="N1421" s="57">
        <f t="shared" si="343"/>
        <v>2011</v>
      </c>
      <c r="O1421" s="72">
        <v>40787</v>
      </c>
      <c r="P1421" s="73" t="s">
        <v>75</v>
      </c>
      <c r="Q1421" s="73" t="s">
        <v>75</v>
      </c>
      <c r="R1421" s="73" t="s">
        <v>75</v>
      </c>
      <c r="S1421" s="73" t="s">
        <v>75</v>
      </c>
      <c r="T1421" s="73" t="s">
        <v>75</v>
      </c>
      <c r="U1421" s="73" t="s">
        <v>75</v>
      </c>
      <c r="V1421" s="62">
        <v>1</v>
      </c>
      <c r="W1421" s="19">
        <f t="shared" si="344"/>
        <v>0</v>
      </c>
      <c r="X1421" s="19">
        <f t="shared" si="345"/>
        <v>0</v>
      </c>
      <c r="Y1421" s="19">
        <f t="shared" si="346"/>
        <v>0</v>
      </c>
      <c r="Z1421" s="62">
        <v>-1</v>
      </c>
      <c r="AA1421" s="62">
        <v>-2</v>
      </c>
      <c r="AB1421" s="68"/>
      <c r="AC1421" s="68"/>
      <c r="AD1421" s="68"/>
      <c r="AE1421" s="68"/>
      <c r="AF1421" s="68"/>
      <c r="AG1421" s="62">
        <v>1</v>
      </c>
      <c r="AH1421" s="62">
        <v>1</v>
      </c>
      <c r="AI1421" s="62">
        <v>0</v>
      </c>
      <c r="AJ1421" s="61" t="s">
        <v>134</v>
      </c>
      <c r="AK1421" s="61" t="s">
        <v>77</v>
      </c>
      <c r="AL1421" s="69" t="s">
        <v>1385</v>
      </c>
      <c r="AM1421" s="62">
        <v>4</v>
      </c>
      <c r="AN1421" s="62">
        <v>-1</v>
      </c>
      <c r="AO1421" s="62">
        <v>-2</v>
      </c>
      <c r="AP1421" s="62">
        <v>-2</v>
      </c>
      <c r="AQ1421" s="62">
        <v>1</v>
      </c>
      <c r="AR1421" s="62">
        <v>-2</v>
      </c>
      <c r="AS1421" s="62">
        <v>-2</v>
      </c>
      <c r="AT1421" s="62">
        <v>0</v>
      </c>
      <c r="AU1421" s="78">
        <v>0</v>
      </c>
      <c r="AV1421" s="62">
        <v>0</v>
      </c>
      <c r="AW1421" s="62">
        <v>0</v>
      </c>
      <c r="AX1421" s="62">
        <v>0</v>
      </c>
      <c r="AY1421" s="62">
        <v>0</v>
      </c>
      <c r="AZ1421" s="62">
        <v>1</v>
      </c>
      <c r="BA1421" s="62">
        <v>-1</v>
      </c>
      <c r="BB1421" s="62">
        <v>-1</v>
      </c>
      <c r="BC1421" s="62">
        <v>-1</v>
      </c>
      <c r="BD1421" s="68"/>
      <c r="BE1421" s="68"/>
      <c r="BF1421" s="68"/>
      <c r="BG1421" s="68"/>
      <c r="BH1421" s="68"/>
      <c r="BI1421" s="68"/>
      <c r="BJ1421" s="68"/>
      <c r="BK1421" s="68"/>
      <c r="BL1421" s="68"/>
      <c r="BM1421" s="68"/>
      <c r="BN1421" s="68"/>
      <c r="BO1421" s="62">
        <v>1</v>
      </c>
    </row>
    <row r="1422" spans="1:67" ht="176" hidden="1" x14ac:dyDescent="0.2">
      <c r="A1422" s="74" t="s">
        <v>1381</v>
      </c>
      <c r="B1422" s="67"/>
      <c r="C1422" s="495" t="s">
        <v>1660</v>
      </c>
      <c r="D1422" s="66" t="s">
        <v>153</v>
      </c>
      <c r="E1422" s="61" t="s">
        <v>302</v>
      </c>
      <c r="F1422" s="62">
        <v>1</v>
      </c>
      <c r="G1422" s="62">
        <v>1</v>
      </c>
      <c r="H1422" s="62">
        <v>1</v>
      </c>
      <c r="I1422" s="68"/>
      <c r="J1422" s="69" t="s">
        <v>1383</v>
      </c>
      <c r="K1422" s="76"/>
      <c r="L1422" s="69" t="s">
        <v>1384</v>
      </c>
      <c r="M1422" s="72"/>
      <c r="N1422" s="57">
        <f t="shared" si="343"/>
        <v>2011</v>
      </c>
      <c r="O1422" s="72">
        <v>40787</v>
      </c>
      <c r="P1422" s="73" t="s">
        <v>75</v>
      </c>
      <c r="Q1422" s="73" t="s">
        <v>75</v>
      </c>
      <c r="R1422" s="73" t="s">
        <v>75</v>
      </c>
      <c r="S1422" s="73" t="s">
        <v>75</v>
      </c>
      <c r="T1422" s="73" t="s">
        <v>75</v>
      </c>
      <c r="U1422" s="73" t="s">
        <v>75</v>
      </c>
      <c r="V1422" s="62">
        <v>1</v>
      </c>
      <c r="W1422" s="19">
        <f t="shared" si="344"/>
        <v>0</v>
      </c>
      <c r="X1422" s="19">
        <f t="shared" si="345"/>
        <v>0</v>
      </c>
      <c r="Y1422" s="19">
        <f t="shared" si="346"/>
        <v>0</v>
      </c>
      <c r="Z1422" s="62">
        <v>-1</v>
      </c>
      <c r="AA1422" s="62">
        <v>-2</v>
      </c>
      <c r="AB1422" s="68"/>
      <c r="AC1422" s="68"/>
      <c r="AD1422" s="68"/>
      <c r="AE1422" s="68"/>
      <c r="AF1422" s="68"/>
      <c r="AG1422" s="62">
        <v>1</v>
      </c>
      <c r="AH1422" s="62">
        <v>1</v>
      </c>
      <c r="AI1422" s="62">
        <v>0</v>
      </c>
      <c r="AJ1422" s="61" t="s">
        <v>134</v>
      </c>
      <c r="AK1422" s="61" t="s">
        <v>77</v>
      </c>
      <c r="AL1422" s="69" t="s">
        <v>1385</v>
      </c>
      <c r="AM1422" s="62">
        <v>4</v>
      </c>
      <c r="AN1422" s="62">
        <v>-1</v>
      </c>
      <c r="AO1422" s="62">
        <v>-2</v>
      </c>
      <c r="AP1422" s="62">
        <v>-2</v>
      </c>
      <c r="AQ1422" s="62">
        <v>1</v>
      </c>
      <c r="AR1422" s="62">
        <v>-2</v>
      </c>
      <c r="AS1422" s="62">
        <v>-2</v>
      </c>
      <c r="AT1422" s="62">
        <v>0</v>
      </c>
      <c r="AU1422" s="78">
        <v>0</v>
      </c>
      <c r="AV1422" s="62">
        <v>0</v>
      </c>
      <c r="AW1422" s="62">
        <v>0</v>
      </c>
      <c r="AX1422" s="62">
        <v>0</v>
      </c>
      <c r="AY1422" s="62">
        <v>0</v>
      </c>
      <c r="AZ1422" s="62">
        <v>1</v>
      </c>
      <c r="BA1422" s="62">
        <v>-1</v>
      </c>
      <c r="BB1422" s="62">
        <v>-1</v>
      </c>
      <c r="BC1422" s="62">
        <v>-1</v>
      </c>
      <c r="BD1422" s="68"/>
      <c r="BE1422" s="68"/>
      <c r="BF1422" s="68"/>
      <c r="BG1422" s="68"/>
      <c r="BH1422" s="68"/>
      <c r="BI1422" s="68"/>
      <c r="BJ1422" s="68"/>
      <c r="BK1422" s="68"/>
      <c r="BL1422" s="68"/>
      <c r="BM1422" s="68"/>
      <c r="BN1422" s="68"/>
      <c r="BO1422" s="62">
        <v>1</v>
      </c>
    </row>
    <row r="1423" spans="1:67" ht="176" hidden="1" x14ac:dyDescent="0.2">
      <c r="A1423" s="74" t="s">
        <v>1381</v>
      </c>
      <c r="B1423" s="67"/>
      <c r="C1423" s="495" t="s">
        <v>1661</v>
      </c>
      <c r="D1423" s="66" t="s">
        <v>153</v>
      </c>
      <c r="E1423" s="61" t="s">
        <v>302</v>
      </c>
      <c r="F1423" s="62">
        <v>1</v>
      </c>
      <c r="G1423" s="62">
        <v>1</v>
      </c>
      <c r="H1423" s="62">
        <v>1</v>
      </c>
      <c r="I1423" s="68"/>
      <c r="J1423" s="69" t="s">
        <v>1383</v>
      </c>
      <c r="K1423" s="76"/>
      <c r="L1423" s="69" t="s">
        <v>1384</v>
      </c>
      <c r="M1423" s="72"/>
      <c r="N1423" s="57">
        <f t="shared" si="343"/>
        <v>2011</v>
      </c>
      <c r="O1423" s="72">
        <v>40787</v>
      </c>
      <c r="P1423" s="73" t="s">
        <v>75</v>
      </c>
      <c r="Q1423" s="73" t="s">
        <v>75</v>
      </c>
      <c r="R1423" s="73" t="s">
        <v>75</v>
      </c>
      <c r="S1423" s="73" t="s">
        <v>75</v>
      </c>
      <c r="T1423" s="73" t="s">
        <v>75</v>
      </c>
      <c r="U1423" s="73" t="s">
        <v>75</v>
      </c>
      <c r="V1423" s="62">
        <v>1</v>
      </c>
      <c r="W1423" s="19">
        <f t="shared" si="344"/>
        <v>0</v>
      </c>
      <c r="X1423" s="19">
        <f t="shared" si="345"/>
        <v>0</v>
      </c>
      <c r="Y1423" s="19">
        <f t="shared" si="346"/>
        <v>0</v>
      </c>
      <c r="Z1423" s="62">
        <v>-1</v>
      </c>
      <c r="AA1423" s="62">
        <v>-2</v>
      </c>
      <c r="AB1423" s="68"/>
      <c r="AC1423" s="68"/>
      <c r="AD1423" s="68"/>
      <c r="AE1423" s="68"/>
      <c r="AF1423" s="68"/>
      <c r="AG1423" s="62">
        <v>1</v>
      </c>
      <c r="AH1423" s="62">
        <v>1</v>
      </c>
      <c r="AI1423" s="62">
        <v>0</v>
      </c>
      <c r="AJ1423" s="61" t="s">
        <v>134</v>
      </c>
      <c r="AK1423" s="61" t="s">
        <v>77</v>
      </c>
      <c r="AL1423" s="69" t="s">
        <v>1385</v>
      </c>
      <c r="AM1423" s="62">
        <v>4</v>
      </c>
      <c r="AN1423" s="62">
        <v>-1</v>
      </c>
      <c r="AO1423" s="62">
        <v>-2</v>
      </c>
      <c r="AP1423" s="62">
        <v>-2</v>
      </c>
      <c r="AQ1423" s="62">
        <v>1</v>
      </c>
      <c r="AR1423" s="62">
        <v>-2</v>
      </c>
      <c r="AS1423" s="62">
        <v>-2</v>
      </c>
      <c r="AT1423" s="62">
        <v>0</v>
      </c>
      <c r="AU1423" s="78">
        <v>0</v>
      </c>
      <c r="AV1423" s="62">
        <v>0</v>
      </c>
      <c r="AW1423" s="62">
        <v>0</v>
      </c>
      <c r="AX1423" s="62">
        <v>0</v>
      </c>
      <c r="AY1423" s="62">
        <v>0</v>
      </c>
      <c r="AZ1423" s="62">
        <v>1</v>
      </c>
      <c r="BA1423" s="62">
        <v>-1</v>
      </c>
      <c r="BB1423" s="62">
        <v>-1</v>
      </c>
      <c r="BC1423" s="62">
        <v>-1</v>
      </c>
      <c r="BD1423" s="68"/>
      <c r="BE1423" s="68"/>
      <c r="BF1423" s="68"/>
      <c r="BG1423" s="68"/>
      <c r="BH1423" s="68"/>
      <c r="BI1423" s="68"/>
      <c r="BJ1423" s="68"/>
      <c r="BK1423" s="68"/>
      <c r="BL1423" s="68"/>
      <c r="BM1423" s="68"/>
      <c r="BN1423" s="68"/>
      <c r="BO1423" s="62">
        <v>1</v>
      </c>
    </row>
    <row r="1424" spans="1:67" ht="176" hidden="1" x14ac:dyDescent="0.2">
      <c r="A1424" s="74" t="s">
        <v>1381</v>
      </c>
      <c r="B1424" s="67"/>
      <c r="C1424" s="495" t="s">
        <v>1662</v>
      </c>
      <c r="D1424" s="66" t="s">
        <v>153</v>
      </c>
      <c r="E1424" s="61" t="s">
        <v>302</v>
      </c>
      <c r="F1424" s="62">
        <v>1</v>
      </c>
      <c r="G1424" s="62">
        <v>1</v>
      </c>
      <c r="H1424" s="62">
        <v>1</v>
      </c>
      <c r="I1424" s="68"/>
      <c r="J1424" s="69" t="s">
        <v>1383</v>
      </c>
      <c r="K1424" s="76"/>
      <c r="L1424" s="69" t="s">
        <v>1384</v>
      </c>
      <c r="M1424" s="72"/>
      <c r="N1424" s="57">
        <f t="shared" si="343"/>
        <v>2011</v>
      </c>
      <c r="O1424" s="72">
        <v>40787</v>
      </c>
      <c r="P1424" s="73" t="s">
        <v>75</v>
      </c>
      <c r="Q1424" s="73" t="s">
        <v>75</v>
      </c>
      <c r="R1424" s="73" t="s">
        <v>75</v>
      </c>
      <c r="S1424" s="73" t="s">
        <v>75</v>
      </c>
      <c r="T1424" s="73" t="s">
        <v>75</v>
      </c>
      <c r="U1424" s="73" t="s">
        <v>75</v>
      </c>
      <c r="V1424" s="62">
        <v>1</v>
      </c>
      <c r="W1424" s="19">
        <f t="shared" si="344"/>
        <v>0</v>
      </c>
      <c r="X1424" s="19">
        <f t="shared" si="345"/>
        <v>0</v>
      </c>
      <c r="Y1424" s="19">
        <f t="shared" si="346"/>
        <v>0</v>
      </c>
      <c r="Z1424" s="62">
        <v>-1</v>
      </c>
      <c r="AA1424" s="62">
        <v>-2</v>
      </c>
      <c r="AB1424" s="68"/>
      <c r="AC1424" s="68"/>
      <c r="AD1424" s="68"/>
      <c r="AE1424" s="68"/>
      <c r="AF1424" s="68"/>
      <c r="AG1424" s="62">
        <v>1</v>
      </c>
      <c r="AH1424" s="62">
        <v>1</v>
      </c>
      <c r="AI1424" s="62">
        <v>0</v>
      </c>
      <c r="AJ1424" s="61" t="s">
        <v>134</v>
      </c>
      <c r="AK1424" s="61" t="s">
        <v>77</v>
      </c>
      <c r="AL1424" s="69" t="s">
        <v>1385</v>
      </c>
      <c r="AM1424" s="62">
        <v>4</v>
      </c>
      <c r="AN1424" s="62">
        <v>-1</v>
      </c>
      <c r="AO1424" s="62">
        <v>-2</v>
      </c>
      <c r="AP1424" s="62">
        <v>-2</v>
      </c>
      <c r="AQ1424" s="62">
        <v>1</v>
      </c>
      <c r="AR1424" s="62">
        <v>-2</v>
      </c>
      <c r="AS1424" s="62">
        <v>-2</v>
      </c>
      <c r="AT1424" s="62">
        <v>0</v>
      </c>
      <c r="AU1424" s="78">
        <v>0</v>
      </c>
      <c r="AV1424" s="62">
        <v>0</v>
      </c>
      <c r="AW1424" s="62">
        <v>0</v>
      </c>
      <c r="AX1424" s="62">
        <v>0</v>
      </c>
      <c r="AY1424" s="62">
        <v>0</v>
      </c>
      <c r="AZ1424" s="62">
        <v>1</v>
      </c>
      <c r="BA1424" s="62">
        <v>-1</v>
      </c>
      <c r="BB1424" s="62">
        <v>-1</v>
      </c>
      <c r="BC1424" s="62">
        <v>-1</v>
      </c>
      <c r="BD1424" s="68"/>
      <c r="BE1424" s="68"/>
      <c r="BF1424" s="68"/>
      <c r="BG1424" s="68"/>
      <c r="BH1424" s="68"/>
      <c r="BI1424" s="68"/>
      <c r="BJ1424" s="68"/>
      <c r="BK1424" s="68"/>
      <c r="BL1424" s="68"/>
      <c r="BM1424" s="68"/>
      <c r="BN1424" s="68"/>
      <c r="BO1424" s="62">
        <v>1</v>
      </c>
    </row>
    <row r="1425" spans="1:67" ht="176" hidden="1" x14ac:dyDescent="0.2">
      <c r="A1425" s="74" t="s">
        <v>1381</v>
      </c>
      <c r="B1425" s="67"/>
      <c r="C1425" s="495" t="s">
        <v>1663</v>
      </c>
      <c r="D1425" s="66" t="s">
        <v>153</v>
      </c>
      <c r="E1425" s="61" t="s">
        <v>302</v>
      </c>
      <c r="F1425" s="62">
        <v>1</v>
      </c>
      <c r="G1425" s="62">
        <v>1</v>
      </c>
      <c r="H1425" s="62">
        <v>1</v>
      </c>
      <c r="I1425" s="68"/>
      <c r="J1425" s="69" t="s">
        <v>1383</v>
      </c>
      <c r="K1425" s="76"/>
      <c r="L1425" s="69" t="s">
        <v>1384</v>
      </c>
      <c r="M1425" s="72"/>
      <c r="N1425" s="57">
        <f t="shared" si="343"/>
        <v>2011</v>
      </c>
      <c r="O1425" s="72">
        <v>40787</v>
      </c>
      <c r="P1425" s="73" t="s">
        <v>75</v>
      </c>
      <c r="Q1425" s="73" t="s">
        <v>75</v>
      </c>
      <c r="R1425" s="73" t="s">
        <v>75</v>
      </c>
      <c r="S1425" s="73" t="s">
        <v>75</v>
      </c>
      <c r="T1425" s="73" t="s">
        <v>75</v>
      </c>
      <c r="U1425" s="73" t="s">
        <v>75</v>
      </c>
      <c r="V1425" s="62">
        <v>1</v>
      </c>
      <c r="W1425" s="19">
        <f t="shared" si="344"/>
        <v>0</v>
      </c>
      <c r="X1425" s="19">
        <f t="shared" si="345"/>
        <v>0</v>
      </c>
      <c r="Y1425" s="19">
        <f t="shared" si="346"/>
        <v>0</v>
      </c>
      <c r="Z1425" s="62">
        <v>-1</v>
      </c>
      <c r="AA1425" s="62">
        <v>-2</v>
      </c>
      <c r="AB1425" s="68"/>
      <c r="AC1425" s="68"/>
      <c r="AD1425" s="68"/>
      <c r="AE1425" s="68"/>
      <c r="AF1425" s="68"/>
      <c r="AG1425" s="62">
        <v>1</v>
      </c>
      <c r="AH1425" s="62">
        <v>1</v>
      </c>
      <c r="AI1425" s="62">
        <v>0</v>
      </c>
      <c r="AJ1425" s="61" t="s">
        <v>134</v>
      </c>
      <c r="AK1425" s="61" t="s">
        <v>77</v>
      </c>
      <c r="AL1425" s="69" t="s">
        <v>1385</v>
      </c>
      <c r="AM1425" s="62">
        <v>4</v>
      </c>
      <c r="AN1425" s="62">
        <v>-1</v>
      </c>
      <c r="AO1425" s="62">
        <v>-2</v>
      </c>
      <c r="AP1425" s="62">
        <v>-2</v>
      </c>
      <c r="AQ1425" s="62">
        <v>1</v>
      </c>
      <c r="AR1425" s="62">
        <v>-2</v>
      </c>
      <c r="AS1425" s="62">
        <v>-2</v>
      </c>
      <c r="AT1425" s="62">
        <v>0</v>
      </c>
      <c r="AU1425" s="78">
        <v>0</v>
      </c>
      <c r="AV1425" s="62">
        <v>0</v>
      </c>
      <c r="AW1425" s="62">
        <v>0</v>
      </c>
      <c r="AX1425" s="62">
        <v>0</v>
      </c>
      <c r="AY1425" s="62">
        <v>0</v>
      </c>
      <c r="AZ1425" s="62">
        <v>1</v>
      </c>
      <c r="BA1425" s="62">
        <v>-1</v>
      </c>
      <c r="BB1425" s="62">
        <v>-1</v>
      </c>
      <c r="BC1425" s="62">
        <v>-1</v>
      </c>
      <c r="BD1425" s="68"/>
      <c r="BE1425" s="68"/>
      <c r="BF1425" s="68"/>
      <c r="BG1425" s="68"/>
      <c r="BH1425" s="68"/>
      <c r="BI1425" s="68"/>
      <c r="BJ1425" s="68"/>
      <c r="BK1425" s="68"/>
      <c r="BL1425" s="68"/>
      <c r="BM1425" s="68"/>
      <c r="BN1425" s="68"/>
      <c r="BO1425" s="62">
        <v>1</v>
      </c>
    </row>
    <row r="1426" spans="1:67" ht="176" hidden="1" x14ac:dyDescent="0.2">
      <c r="A1426" s="74" t="s">
        <v>1381</v>
      </c>
      <c r="B1426" s="67"/>
      <c r="C1426" s="495" t="s">
        <v>1412</v>
      </c>
      <c r="D1426" s="66" t="s">
        <v>153</v>
      </c>
      <c r="E1426" s="61" t="s">
        <v>302</v>
      </c>
      <c r="F1426" s="62">
        <v>1</v>
      </c>
      <c r="G1426" s="62">
        <v>1</v>
      </c>
      <c r="H1426" s="62">
        <v>1</v>
      </c>
      <c r="I1426" s="68"/>
      <c r="J1426" s="69" t="s">
        <v>1383</v>
      </c>
      <c r="K1426" s="76"/>
      <c r="L1426" s="69" t="s">
        <v>1384</v>
      </c>
      <c r="M1426" s="72"/>
      <c r="N1426" s="57">
        <f t="shared" si="343"/>
        <v>2011</v>
      </c>
      <c r="O1426" s="72">
        <v>40787</v>
      </c>
      <c r="P1426" s="73" t="s">
        <v>75</v>
      </c>
      <c r="Q1426" s="73" t="s">
        <v>75</v>
      </c>
      <c r="R1426" s="73" t="s">
        <v>75</v>
      </c>
      <c r="S1426" s="73" t="s">
        <v>75</v>
      </c>
      <c r="T1426" s="73" t="s">
        <v>75</v>
      </c>
      <c r="U1426" s="73" t="s">
        <v>75</v>
      </c>
      <c r="V1426" s="62">
        <v>1</v>
      </c>
      <c r="W1426" s="19">
        <f t="shared" si="344"/>
        <v>0</v>
      </c>
      <c r="X1426" s="19">
        <f t="shared" si="345"/>
        <v>0</v>
      </c>
      <c r="Y1426" s="19">
        <f t="shared" si="346"/>
        <v>0</v>
      </c>
      <c r="Z1426" s="62">
        <v>-1</v>
      </c>
      <c r="AA1426" s="62">
        <v>-2</v>
      </c>
      <c r="AB1426" s="68"/>
      <c r="AC1426" s="68"/>
      <c r="AD1426" s="68"/>
      <c r="AE1426" s="68"/>
      <c r="AF1426" s="68"/>
      <c r="AG1426" s="62">
        <v>1</v>
      </c>
      <c r="AH1426" s="62">
        <v>1</v>
      </c>
      <c r="AI1426" s="62">
        <v>0</v>
      </c>
      <c r="AJ1426" s="61" t="s">
        <v>134</v>
      </c>
      <c r="AK1426" s="61" t="s">
        <v>77</v>
      </c>
      <c r="AL1426" s="69" t="s">
        <v>1385</v>
      </c>
      <c r="AM1426" s="62">
        <v>4</v>
      </c>
      <c r="AN1426" s="62">
        <v>-1</v>
      </c>
      <c r="AO1426" s="62">
        <v>-2</v>
      </c>
      <c r="AP1426" s="62">
        <v>-2</v>
      </c>
      <c r="AQ1426" s="62">
        <v>1</v>
      </c>
      <c r="AR1426" s="62">
        <v>-2</v>
      </c>
      <c r="AS1426" s="62">
        <v>-2</v>
      </c>
      <c r="AT1426" s="62">
        <v>0</v>
      </c>
      <c r="AU1426" s="78">
        <v>0</v>
      </c>
      <c r="AV1426" s="62">
        <v>0</v>
      </c>
      <c r="AW1426" s="62">
        <v>0</v>
      </c>
      <c r="AX1426" s="62">
        <v>0</v>
      </c>
      <c r="AY1426" s="62">
        <v>0</v>
      </c>
      <c r="AZ1426" s="62">
        <v>1</v>
      </c>
      <c r="BA1426" s="62">
        <v>-1</v>
      </c>
      <c r="BB1426" s="62">
        <v>-1</v>
      </c>
      <c r="BC1426" s="62">
        <v>-1</v>
      </c>
      <c r="BD1426" s="68"/>
      <c r="BE1426" s="68"/>
      <c r="BF1426" s="68"/>
      <c r="BG1426" s="68"/>
      <c r="BH1426" s="68"/>
      <c r="BI1426" s="68"/>
      <c r="BJ1426" s="68"/>
      <c r="BK1426" s="68"/>
      <c r="BL1426" s="68"/>
      <c r="BM1426" s="68"/>
      <c r="BN1426" s="68"/>
      <c r="BO1426" s="62">
        <v>1</v>
      </c>
    </row>
    <row r="1427" spans="1:67" ht="176" hidden="1" x14ac:dyDescent="0.2">
      <c r="A1427" s="74" t="s">
        <v>1381</v>
      </c>
      <c r="B1427" s="67"/>
      <c r="C1427" s="495" t="s">
        <v>1664</v>
      </c>
      <c r="D1427" s="66" t="s">
        <v>153</v>
      </c>
      <c r="E1427" s="61" t="s">
        <v>302</v>
      </c>
      <c r="F1427" s="62">
        <v>1</v>
      </c>
      <c r="G1427" s="62">
        <v>1</v>
      </c>
      <c r="H1427" s="62">
        <v>1</v>
      </c>
      <c r="I1427" s="68"/>
      <c r="J1427" s="69" t="s">
        <v>1383</v>
      </c>
      <c r="K1427" s="76"/>
      <c r="L1427" s="69" t="s">
        <v>1384</v>
      </c>
      <c r="M1427" s="72"/>
      <c r="N1427" s="57">
        <f t="shared" si="343"/>
        <v>2011</v>
      </c>
      <c r="O1427" s="72">
        <v>40787</v>
      </c>
      <c r="P1427" s="73" t="s">
        <v>75</v>
      </c>
      <c r="Q1427" s="73" t="s">
        <v>75</v>
      </c>
      <c r="R1427" s="73" t="s">
        <v>75</v>
      </c>
      <c r="S1427" s="73" t="s">
        <v>75</v>
      </c>
      <c r="T1427" s="73" t="s">
        <v>75</v>
      </c>
      <c r="U1427" s="73" t="s">
        <v>75</v>
      </c>
      <c r="V1427" s="62">
        <v>1</v>
      </c>
      <c r="W1427" s="19">
        <f t="shared" si="344"/>
        <v>0</v>
      </c>
      <c r="X1427" s="19">
        <f t="shared" si="345"/>
        <v>0</v>
      </c>
      <c r="Y1427" s="19">
        <f t="shared" si="346"/>
        <v>0</v>
      </c>
      <c r="Z1427" s="62">
        <v>-1</v>
      </c>
      <c r="AA1427" s="62">
        <v>-2</v>
      </c>
      <c r="AB1427" s="68"/>
      <c r="AC1427" s="68"/>
      <c r="AD1427" s="68"/>
      <c r="AE1427" s="68"/>
      <c r="AF1427" s="68"/>
      <c r="AG1427" s="62">
        <v>1</v>
      </c>
      <c r="AH1427" s="62">
        <v>1</v>
      </c>
      <c r="AI1427" s="62">
        <v>0</v>
      </c>
      <c r="AJ1427" s="61" t="s">
        <v>134</v>
      </c>
      <c r="AK1427" s="61" t="s">
        <v>77</v>
      </c>
      <c r="AL1427" s="69" t="s">
        <v>1385</v>
      </c>
      <c r="AM1427" s="62">
        <v>4</v>
      </c>
      <c r="AN1427" s="62">
        <v>-1</v>
      </c>
      <c r="AO1427" s="62">
        <v>-2</v>
      </c>
      <c r="AP1427" s="62">
        <v>-2</v>
      </c>
      <c r="AQ1427" s="62">
        <v>1</v>
      </c>
      <c r="AR1427" s="62">
        <v>-2</v>
      </c>
      <c r="AS1427" s="62">
        <v>-2</v>
      </c>
      <c r="AT1427" s="62">
        <v>0</v>
      </c>
      <c r="AU1427" s="78">
        <v>0</v>
      </c>
      <c r="AV1427" s="62">
        <v>0</v>
      </c>
      <c r="AW1427" s="62">
        <v>0</v>
      </c>
      <c r="AX1427" s="62">
        <v>0</v>
      </c>
      <c r="AY1427" s="62">
        <v>0</v>
      </c>
      <c r="AZ1427" s="62">
        <v>1</v>
      </c>
      <c r="BA1427" s="62">
        <v>-1</v>
      </c>
      <c r="BB1427" s="62">
        <v>-1</v>
      </c>
      <c r="BC1427" s="62">
        <v>-1</v>
      </c>
      <c r="BD1427" s="68"/>
      <c r="BE1427" s="68"/>
      <c r="BF1427" s="68"/>
      <c r="BG1427" s="68"/>
      <c r="BH1427" s="68"/>
      <c r="BI1427" s="68"/>
      <c r="BJ1427" s="68"/>
      <c r="BK1427" s="68"/>
      <c r="BL1427" s="68"/>
      <c r="BM1427" s="68"/>
      <c r="BN1427" s="68"/>
      <c r="BO1427" s="62">
        <v>1</v>
      </c>
    </row>
    <row r="1428" spans="1:67" ht="176" hidden="1" x14ac:dyDescent="0.2">
      <c r="A1428" s="74" t="s">
        <v>1381</v>
      </c>
      <c r="B1428" s="67"/>
      <c r="C1428" s="495" t="s">
        <v>1665</v>
      </c>
      <c r="D1428" s="66" t="s">
        <v>153</v>
      </c>
      <c r="E1428" s="61" t="s">
        <v>302</v>
      </c>
      <c r="F1428" s="62">
        <v>1</v>
      </c>
      <c r="G1428" s="62">
        <v>1</v>
      </c>
      <c r="H1428" s="62">
        <v>1</v>
      </c>
      <c r="I1428" s="68"/>
      <c r="J1428" s="69" t="s">
        <v>1383</v>
      </c>
      <c r="K1428" s="76"/>
      <c r="L1428" s="69" t="s">
        <v>1384</v>
      </c>
      <c r="M1428" s="72"/>
      <c r="N1428" s="57">
        <f t="shared" si="343"/>
        <v>2011</v>
      </c>
      <c r="O1428" s="72">
        <v>40787</v>
      </c>
      <c r="P1428" s="73" t="s">
        <v>75</v>
      </c>
      <c r="Q1428" s="73" t="s">
        <v>75</v>
      </c>
      <c r="R1428" s="73" t="s">
        <v>75</v>
      </c>
      <c r="S1428" s="73" t="s">
        <v>75</v>
      </c>
      <c r="T1428" s="73" t="s">
        <v>75</v>
      </c>
      <c r="U1428" s="73" t="s">
        <v>75</v>
      </c>
      <c r="V1428" s="62">
        <v>1</v>
      </c>
      <c r="W1428" s="19">
        <f t="shared" si="344"/>
        <v>0</v>
      </c>
      <c r="X1428" s="19">
        <f t="shared" si="345"/>
        <v>0</v>
      </c>
      <c r="Y1428" s="19">
        <f t="shared" si="346"/>
        <v>0</v>
      </c>
      <c r="Z1428" s="62">
        <v>-1</v>
      </c>
      <c r="AA1428" s="62">
        <v>-2</v>
      </c>
      <c r="AB1428" s="68"/>
      <c r="AC1428" s="68"/>
      <c r="AD1428" s="68"/>
      <c r="AE1428" s="68"/>
      <c r="AF1428" s="68"/>
      <c r="AG1428" s="62">
        <v>1</v>
      </c>
      <c r="AH1428" s="62">
        <v>1</v>
      </c>
      <c r="AI1428" s="62">
        <v>0</v>
      </c>
      <c r="AJ1428" s="61" t="s">
        <v>134</v>
      </c>
      <c r="AK1428" s="61" t="s">
        <v>77</v>
      </c>
      <c r="AL1428" s="69" t="s">
        <v>1385</v>
      </c>
      <c r="AM1428" s="62">
        <v>4</v>
      </c>
      <c r="AN1428" s="62">
        <v>-1</v>
      </c>
      <c r="AO1428" s="62">
        <v>-2</v>
      </c>
      <c r="AP1428" s="62">
        <v>-2</v>
      </c>
      <c r="AQ1428" s="62">
        <v>1</v>
      </c>
      <c r="AR1428" s="62">
        <v>-2</v>
      </c>
      <c r="AS1428" s="62">
        <v>-2</v>
      </c>
      <c r="AT1428" s="62">
        <v>0</v>
      </c>
      <c r="AU1428" s="78">
        <v>0</v>
      </c>
      <c r="AV1428" s="62">
        <v>0</v>
      </c>
      <c r="AW1428" s="62">
        <v>0</v>
      </c>
      <c r="AX1428" s="62">
        <v>0</v>
      </c>
      <c r="AY1428" s="62">
        <v>0</v>
      </c>
      <c r="AZ1428" s="62">
        <v>1</v>
      </c>
      <c r="BA1428" s="62">
        <v>-1</v>
      </c>
      <c r="BB1428" s="62">
        <v>-1</v>
      </c>
      <c r="BC1428" s="62">
        <v>-1</v>
      </c>
      <c r="BD1428" s="68"/>
      <c r="BE1428" s="68"/>
      <c r="BF1428" s="68"/>
      <c r="BG1428" s="68"/>
      <c r="BH1428" s="68"/>
      <c r="BI1428" s="68"/>
      <c r="BJ1428" s="68"/>
      <c r="BK1428" s="68"/>
      <c r="BL1428" s="68"/>
      <c r="BM1428" s="68"/>
      <c r="BN1428" s="68"/>
      <c r="BO1428" s="62">
        <v>1</v>
      </c>
    </row>
    <row r="1429" spans="1:67" ht="176" hidden="1" x14ac:dyDescent="0.2">
      <c r="A1429" s="74" t="s">
        <v>1381</v>
      </c>
      <c r="B1429" s="67"/>
      <c r="C1429" s="495" t="s">
        <v>1666</v>
      </c>
      <c r="D1429" s="66" t="s">
        <v>153</v>
      </c>
      <c r="E1429" s="61" t="s">
        <v>302</v>
      </c>
      <c r="F1429" s="62">
        <v>1</v>
      </c>
      <c r="G1429" s="62">
        <v>1</v>
      </c>
      <c r="H1429" s="62">
        <v>1</v>
      </c>
      <c r="I1429" s="68"/>
      <c r="J1429" s="69" t="s">
        <v>1383</v>
      </c>
      <c r="K1429" s="76"/>
      <c r="L1429" s="69" t="s">
        <v>1384</v>
      </c>
      <c r="M1429" s="72"/>
      <c r="N1429" s="57">
        <f t="shared" si="343"/>
        <v>2011</v>
      </c>
      <c r="O1429" s="72">
        <v>40787</v>
      </c>
      <c r="P1429" s="73" t="s">
        <v>75</v>
      </c>
      <c r="Q1429" s="73" t="s">
        <v>75</v>
      </c>
      <c r="R1429" s="73" t="s">
        <v>75</v>
      </c>
      <c r="S1429" s="73" t="s">
        <v>75</v>
      </c>
      <c r="T1429" s="73" t="s">
        <v>75</v>
      </c>
      <c r="U1429" s="73" t="s">
        <v>75</v>
      </c>
      <c r="V1429" s="62">
        <v>1</v>
      </c>
      <c r="W1429" s="19">
        <f t="shared" si="344"/>
        <v>0</v>
      </c>
      <c r="X1429" s="19">
        <f t="shared" si="345"/>
        <v>0</v>
      </c>
      <c r="Y1429" s="19">
        <f t="shared" si="346"/>
        <v>0</v>
      </c>
      <c r="Z1429" s="62">
        <v>-1</v>
      </c>
      <c r="AA1429" s="62">
        <v>-2</v>
      </c>
      <c r="AB1429" s="68"/>
      <c r="AC1429" s="68"/>
      <c r="AD1429" s="68"/>
      <c r="AE1429" s="68"/>
      <c r="AF1429" s="68"/>
      <c r="AG1429" s="62">
        <v>1</v>
      </c>
      <c r="AH1429" s="62">
        <v>1</v>
      </c>
      <c r="AI1429" s="62">
        <v>0</v>
      </c>
      <c r="AJ1429" s="61" t="s">
        <v>134</v>
      </c>
      <c r="AK1429" s="61" t="s">
        <v>77</v>
      </c>
      <c r="AL1429" s="69" t="s">
        <v>1385</v>
      </c>
      <c r="AM1429" s="62">
        <v>4</v>
      </c>
      <c r="AN1429" s="62">
        <v>-1</v>
      </c>
      <c r="AO1429" s="62">
        <v>-2</v>
      </c>
      <c r="AP1429" s="62">
        <v>-2</v>
      </c>
      <c r="AQ1429" s="62">
        <v>1</v>
      </c>
      <c r="AR1429" s="62">
        <v>-2</v>
      </c>
      <c r="AS1429" s="62">
        <v>-2</v>
      </c>
      <c r="AT1429" s="62">
        <v>0</v>
      </c>
      <c r="AU1429" s="78">
        <v>0</v>
      </c>
      <c r="AV1429" s="62">
        <v>0</v>
      </c>
      <c r="AW1429" s="62">
        <v>0</v>
      </c>
      <c r="AX1429" s="62">
        <v>0</v>
      </c>
      <c r="AY1429" s="62">
        <v>0</v>
      </c>
      <c r="AZ1429" s="62">
        <v>1</v>
      </c>
      <c r="BA1429" s="62">
        <v>-1</v>
      </c>
      <c r="BB1429" s="62">
        <v>-1</v>
      </c>
      <c r="BC1429" s="62">
        <v>-1</v>
      </c>
      <c r="BD1429" s="68"/>
      <c r="BE1429" s="68"/>
      <c r="BF1429" s="68"/>
      <c r="BG1429" s="68"/>
      <c r="BH1429" s="68"/>
      <c r="BI1429" s="68"/>
      <c r="BJ1429" s="68"/>
      <c r="BK1429" s="68"/>
      <c r="BL1429" s="68"/>
      <c r="BM1429" s="68"/>
      <c r="BN1429" s="68"/>
      <c r="BO1429" s="62">
        <v>1</v>
      </c>
    </row>
    <row r="1430" spans="1:67" ht="176" hidden="1" x14ac:dyDescent="0.2">
      <c r="A1430" s="74" t="s">
        <v>1381</v>
      </c>
      <c r="B1430" s="67"/>
      <c r="C1430" s="495" t="s">
        <v>1667</v>
      </c>
      <c r="D1430" s="66" t="s">
        <v>153</v>
      </c>
      <c r="E1430" s="61" t="s">
        <v>302</v>
      </c>
      <c r="F1430" s="62">
        <v>1</v>
      </c>
      <c r="G1430" s="62">
        <v>1</v>
      </c>
      <c r="H1430" s="62">
        <v>1</v>
      </c>
      <c r="I1430" s="68"/>
      <c r="J1430" s="69" t="s">
        <v>1383</v>
      </c>
      <c r="K1430" s="76"/>
      <c r="L1430" s="69" t="s">
        <v>1384</v>
      </c>
      <c r="M1430" s="72"/>
      <c r="N1430" s="57">
        <f t="shared" si="343"/>
        <v>2011</v>
      </c>
      <c r="O1430" s="72">
        <v>40787</v>
      </c>
      <c r="P1430" s="73" t="s">
        <v>75</v>
      </c>
      <c r="Q1430" s="73" t="s">
        <v>75</v>
      </c>
      <c r="R1430" s="73" t="s">
        <v>75</v>
      </c>
      <c r="S1430" s="73" t="s">
        <v>75</v>
      </c>
      <c r="T1430" s="73" t="s">
        <v>75</v>
      </c>
      <c r="U1430" s="73" t="s">
        <v>75</v>
      </c>
      <c r="V1430" s="62">
        <v>1</v>
      </c>
      <c r="W1430" s="19">
        <f t="shared" si="344"/>
        <v>0</v>
      </c>
      <c r="X1430" s="19">
        <f t="shared" si="345"/>
        <v>0</v>
      </c>
      <c r="Y1430" s="19">
        <f t="shared" si="346"/>
        <v>0</v>
      </c>
      <c r="Z1430" s="62">
        <v>-1</v>
      </c>
      <c r="AA1430" s="62">
        <v>-2</v>
      </c>
      <c r="AB1430" s="68"/>
      <c r="AC1430" s="68"/>
      <c r="AD1430" s="68"/>
      <c r="AE1430" s="68"/>
      <c r="AF1430" s="68"/>
      <c r="AG1430" s="62">
        <v>1</v>
      </c>
      <c r="AH1430" s="62">
        <v>1</v>
      </c>
      <c r="AI1430" s="62">
        <v>0</v>
      </c>
      <c r="AJ1430" s="61" t="s">
        <v>134</v>
      </c>
      <c r="AK1430" s="61" t="s">
        <v>77</v>
      </c>
      <c r="AL1430" s="69" t="s">
        <v>1385</v>
      </c>
      <c r="AM1430" s="62">
        <v>4</v>
      </c>
      <c r="AN1430" s="62">
        <v>-1</v>
      </c>
      <c r="AO1430" s="62">
        <v>-2</v>
      </c>
      <c r="AP1430" s="62">
        <v>-2</v>
      </c>
      <c r="AQ1430" s="62">
        <v>1</v>
      </c>
      <c r="AR1430" s="62">
        <v>-2</v>
      </c>
      <c r="AS1430" s="62">
        <v>-2</v>
      </c>
      <c r="AT1430" s="62">
        <v>0</v>
      </c>
      <c r="AU1430" s="78">
        <v>0</v>
      </c>
      <c r="AV1430" s="62">
        <v>0</v>
      </c>
      <c r="AW1430" s="62">
        <v>0</v>
      </c>
      <c r="AX1430" s="62">
        <v>0</v>
      </c>
      <c r="AY1430" s="62">
        <v>0</v>
      </c>
      <c r="AZ1430" s="62">
        <v>1</v>
      </c>
      <c r="BA1430" s="62">
        <v>-1</v>
      </c>
      <c r="BB1430" s="62">
        <v>-1</v>
      </c>
      <c r="BC1430" s="62">
        <v>-1</v>
      </c>
      <c r="BD1430" s="68"/>
      <c r="BE1430" s="68"/>
      <c r="BF1430" s="68"/>
      <c r="BG1430" s="68"/>
      <c r="BH1430" s="68"/>
      <c r="BI1430" s="68"/>
      <c r="BJ1430" s="68"/>
      <c r="BK1430" s="68"/>
      <c r="BL1430" s="68"/>
      <c r="BM1430" s="68"/>
      <c r="BN1430" s="68"/>
      <c r="BO1430" s="62">
        <v>1</v>
      </c>
    </row>
    <row r="1431" spans="1:67" ht="176" hidden="1" x14ac:dyDescent="0.2">
      <c r="A1431" s="74" t="s">
        <v>1381</v>
      </c>
      <c r="B1431" s="67"/>
      <c r="C1431" s="495" t="s">
        <v>1668</v>
      </c>
      <c r="D1431" s="66" t="s">
        <v>153</v>
      </c>
      <c r="E1431" s="61" t="s">
        <v>302</v>
      </c>
      <c r="F1431" s="62">
        <v>1</v>
      </c>
      <c r="G1431" s="62">
        <v>1</v>
      </c>
      <c r="H1431" s="62">
        <v>1</v>
      </c>
      <c r="I1431" s="68"/>
      <c r="J1431" s="69" t="s">
        <v>1383</v>
      </c>
      <c r="K1431" s="76"/>
      <c r="L1431" s="69" t="s">
        <v>1384</v>
      </c>
      <c r="M1431" s="72"/>
      <c r="N1431" s="57">
        <f t="shared" si="343"/>
        <v>2011</v>
      </c>
      <c r="O1431" s="72">
        <v>40787</v>
      </c>
      <c r="P1431" s="73" t="s">
        <v>75</v>
      </c>
      <c r="Q1431" s="73" t="s">
        <v>75</v>
      </c>
      <c r="R1431" s="73" t="s">
        <v>75</v>
      </c>
      <c r="S1431" s="73" t="s">
        <v>75</v>
      </c>
      <c r="T1431" s="73" t="s">
        <v>75</v>
      </c>
      <c r="U1431" s="73" t="s">
        <v>75</v>
      </c>
      <c r="V1431" s="62">
        <v>1</v>
      </c>
      <c r="W1431" s="19">
        <f t="shared" si="344"/>
        <v>0</v>
      </c>
      <c r="X1431" s="19">
        <f t="shared" si="345"/>
        <v>0</v>
      </c>
      <c r="Y1431" s="19">
        <f t="shared" si="346"/>
        <v>0</v>
      </c>
      <c r="Z1431" s="62">
        <v>-1</v>
      </c>
      <c r="AA1431" s="62">
        <v>-2</v>
      </c>
      <c r="AB1431" s="68"/>
      <c r="AC1431" s="68"/>
      <c r="AD1431" s="68"/>
      <c r="AE1431" s="68"/>
      <c r="AF1431" s="68"/>
      <c r="AG1431" s="62">
        <v>1</v>
      </c>
      <c r="AH1431" s="62">
        <v>1</v>
      </c>
      <c r="AI1431" s="62">
        <v>0</v>
      </c>
      <c r="AJ1431" s="61" t="s">
        <v>134</v>
      </c>
      <c r="AK1431" s="61" t="s">
        <v>77</v>
      </c>
      <c r="AL1431" s="69" t="s">
        <v>1385</v>
      </c>
      <c r="AM1431" s="62">
        <v>4</v>
      </c>
      <c r="AN1431" s="62">
        <v>-1</v>
      </c>
      <c r="AO1431" s="62">
        <v>-2</v>
      </c>
      <c r="AP1431" s="62">
        <v>-2</v>
      </c>
      <c r="AQ1431" s="62">
        <v>1</v>
      </c>
      <c r="AR1431" s="62">
        <v>-2</v>
      </c>
      <c r="AS1431" s="62">
        <v>-2</v>
      </c>
      <c r="AT1431" s="62">
        <v>0</v>
      </c>
      <c r="AU1431" s="78">
        <v>0</v>
      </c>
      <c r="AV1431" s="62">
        <v>0</v>
      </c>
      <c r="AW1431" s="62">
        <v>0</v>
      </c>
      <c r="AX1431" s="62">
        <v>0</v>
      </c>
      <c r="AY1431" s="62">
        <v>0</v>
      </c>
      <c r="AZ1431" s="62">
        <v>1</v>
      </c>
      <c r="BA1431" s="62">
        <v>-1</v>
      </c>
      <c r="BB1431" s="62">
        <v>-1</v>
      </c>
      <c r="BC1431" s="62">
        <v>-1</v>
      </c>
      <c r="BD1431" s="68"/>
      <c r="BE1431" s="68"/>
      <c r="BF1431" s="68"/>
      <c r="BG1431" s="68"/>
      <c r="BH1431" s="68"/>
      <c r="BI1431" s="68"/>
      <c r="BJ1431" s="68"/>
      <c r="BK1431" s="68"/>
      <c r="BL1431" s="68"/>
      <c r="BM1431" s="68"/>
      <c r="BN1431" s="68"/>
      <c r="BO1431" s="62">
        <v>1</v>
      </c>
    </row>
    <row r="1432" spans="1:67" ht="176" hidden="1" x14ac:dyDescent="0.2">
      <c r="A1432" s="74" t="s">
        <v>1381</v>
      </c>
      <c r="B1432" s="67"/>
      <c r="C1432" s="495" t="s">
        <v>1669</v>
      </c>
      <c r="D1432" s="66" t="s">
        <v>153</v>
      </c>
      <c r="E1432" s="61" t="s">
        <v>302</v>
      </c>
      <c r="F1432" s="62">
        <v>1</v>
      </c>
      <c r="G1432" s="62">
        <v>1</v>
      </c>
      <c r="H1432" s="62">
        <v>1</v>
      </c>
      <c r="I1432" s="68"/>
      <c r="J1432" s="69" t="s">
        <v>1383</v>
      </c>
      <c r="K1432" s="76"/>
      <c r="L1432" s="69" t="s">
        <v>1384</v>
      </c>
      <c r="M1432" s="72"/>
      <c r="N1432" s="57">
        <f t="shared" si="343"/>
        <v>2011</v>
      </c>
      <c r="O1432" s="72">
        <v>40787</v>
      </c>
      <c r="P1432" s="73" t="s">
        <v>75</v>
      </c>
      <c r="Q1432" s="73" t="s">
        <v>75</v>
      </c>
      <c r="R1432" s="73" t="s">
        <v>75</v>
      </c>
      <c r="S1432" s="73" t="s">
        <v>75</v>
      </c>
      <c r="T1432" s="73" t="s">
        <v>75</v>
      </c>
      <c r="U1432" s="73" t="s">
        <v>75</v>
      </c>
      <c r="V1432" s="62">
        <v>1</v>
      </c>
      <c r="W1432" s="19">
        <f t="shared" si="344"/>
        <v>0</v>
      </c>
      <c r="X1432" s="19">
        <f t="shared" si="345"/>
        <v>0</v>
      </c>
      <c r="Y1432" s="19">
        <f t="shared" si="346"/>
        <v>0</v>
      </c>
      <c r="Z1432" s="62">
        <v>-1</v>
      </c>
      <c r="AA1432" s="62">
        <v>-2</v>
      </c>
      <c r="AB1432" s="68"/>
      <c r="AC1432" s="68"/>
      <c r="AD1432" s="68"/>
      <c r="AE1432" s="68"/>
      <c r="AF1432" s="68"/>
      <c r="AG1432" s="62">
        <v>1</v>
      </c>
      <c r="AH1432" s="62">
        <v>1</v>
      </c>
      <c r="AI1432" s="62">
        <v>0</v>
      </c>
      <c r="AJ1432" s="61" t="s">
        <v>134</v>
      </c>
      <c r="AK1432" s="61" t="s">
        <v>77</v>
      </c>
      <c r="AL1432" s="69" t="s">
        <v>1385</v>
      </c>
      <c r="AM1432" s="62">
        <v>4</v>
      </c>
      <c r="AN1432" s="62">
        <v>-1</v>
      </c>
      <c r="AO1432" s="62">
        <v>-2</v>
      </c>
      <c r="AP1432" s="62">
        <v>-2</v>
      </c>
      <c r="AQ1432" s="62">
        <v>1</v>
      </c>
      <c r="AR1432" s="62">
        <v>-2</v>
      </c>
      <c r="AS1432" s="62">
        <v>-2</v>
      </c>
      <c r="AT1432" s="62">
        <v>0</v>
      </c>
      <c r="AU1432" s="78">
        <v>0</v>
      </c>
      <c r="AV1432" s="62">
        <v>0</v>
      </c>
      <c r="AW1432" s="62">
        <v>0</v>
      </c>
      <c r="AX1432" s="62">
        <v>0</v>
      </c>
      <c r="AY1432" s="62">
        <v>0</v>
      </c>
      <c r="AZ1432" s="62">
        <v>1</v>
      </c>
      <c r="BA1432" s="62">
        <v>-1</v>
      </c>
      <c r="BB1432" s="62">
        <v>-1</v>
      </c>
      <c r="BC1432" s="62">
        <v>-1</v>
      </c>
      <c r="BD1432" s="68"/>
      <c r="BE1432" s="68"/>
      <c r="BF1432" s="68"/>
      <c r="BG1432" s="68"/>
      <c r="BH1432" s="68"/>
      <c r="BI1432" s="68"/>
      <c r="BJ1432" s="68"/>
      <c r="BK1432" s="68"/>
      <c r="BL1432" s="68"/>
      <c r="BM1432" s="68"/>
      <c r="BN1432" s="68"/>
      <c r="BO1432" s="62">
        <v>1</v>
      </c>
    </row>
    <row r="1433" spans="1:67" ht="176" hidden="1" x14ac:dyDescent="0.2">
      <c r="A1433" s="74" t="s">
        <v>1381</v>
      </c>
      <c r="B1433" s="67"/>
      <c r="C1433" s="495" t="s">
        <v>1670</v>
      </c>
      <c r="D1433" s="66" t="s">
        <v>153</v>
      </c>
      <c r="E1433" s="61" t="s">
        <v>302</v>
      </c>
      <c r="F1433" s="62">
        <v>1</v>
      </c>
      <c r="G1433" s="62">
        <v>1</v>
      </c>
      <c r="H1433" s="62">
        <v>1</v>
      </c>
      <c r="I1433" s="68"/>
      <c r="J1433" s="69" t="s">
        <v>1383</v>
      </c>
      <c r="K1433" s="76"/>
      <c r="L1433" s="69" t="s">
        <v>1384</v>
      </c>
      <c r="M1433" s="72"/>
      <c r="N1433" s="57">
        <f t="shared" si="343"/>
        <v>2011</v>
      </c>
      <c r="O1433" s="72">
        <v>40787</v>
      </c>
      <c r="P1433" s="73" t="s">
        <v>75</v>
      </c>
      <c r="Q1433" s="73" t="s">
        <v>75</v>
      </c>
      <c r="R1433" s="73" t="s">
        <v>75</v>
      </c>
      <c r="S1433" s="73" t="s">
        <v>75</v>
      </c>
      <c r="T1433" s="73" t="s">
        <v>75</v>
      </c>
      <c r="U1433" s="73" t="s">
        <v>75</v>
      </c>
      <c r="V1433" s="62">
        <v>1</v>
      </c>
      <c r="W1433" s="19">
        <f t="shared" si="344"/>
        <v>0</v>
      </c>
      <c r="X1433" s="19">
        <f t="shared" si="345"/>
        <v>0</v>
      </c>
      <c r="Y1433" s="19">
        <f t="shared" si="346"/>
        <v>0</v>
      </c>
      <c r="Z1433" s="62">
        <v>-1</v>
      </c>
      <c r="AA1433" s="62">
        <v>-2</v>
      </c>
      <c r="AB1433" s="68"/>
      <c r="AC1433" s="68"/>
      <c r="AD1433" s="68"/>
      <c r="AE1433" s="68"/>
      <c r="AF1433" s="68"/>
      <c r="AG1433" s="62">
        <v>1</v>
      </c>
      <c r="AH1433" s="62">
        <v>1</v>
      </c>
      <c r="AI1433" s="62">
        <v>0</v>
      </c>
      <c r="AJ1433" s="61" t="s">
        <v>134</v>
      </c>
      <c r="AK1433" s="61" t="s">
        <v>77</v>
      </c>
      <c r="AL1433" s="69" t="s">
        <v>1385</v>
      </c>
      <c r="AM1433" s="62">
        <v>4</v>
      </c>
      <c r="AN1433" s="62">
        <v>-1</v>
      </c>
      <c r="AO1433" s="62">
        <v>-2</v>
      </c>
      <c r="AP1433" s="62">
        <v>-2</v>
      </c>
      <c r="AQ1433" s="62">
        <v>1</v>
      </c>
      <c r="AR1433" s="62">
        <v>-2</v>
      </c>
      <c r="AS1433" s="62">
        <v>-2</v>
      </c>
      <c r="AT1433" s="62">
        <v>0</v>
      </c>
      <c r="AU1433" s="78">
        <v>0</v>
      </c>
      <c r="AV1433" s="62">
        <v>0</v>
      </c>
      <c r="AW1433" s="62">
        <v>0</v>
      </c>
      <c r="AX1433" s="62">
        <v>0</v>
      </c>
      <c r="AY1433" s="62">
        <v>0</v>
      </c>
      <c r="AZ1433" s="62">
        <v>1</v>
      </c>
      <c r="BA1433" s="62">
        <v>-1</v>
      </c>
      <c r="BB1433" s="62">
        <v>-1</v>
      </c>
      <c r="BC1433" s="62">
        <v>-1</v>
      </c>
      <c r="BD1433" s="68"/>
      <c r="BE1433" s="68"/>
      <c r="BF1433" s="68"/>
      <c r="BG1433" s="68"/>
      <c r="BH1433" s="68"/>
      <c r="BI1433" s="68"/>
      <c r="BJ1433" s="68"/>
      <c r="BK1433" s="68"/>
      <c r="BL1433" s="68"/>
      <c r="BM1433" s="68"/>
      <c r="BN1433" s="68"/>
      <c r="BO1433" s="62">
        <v>1</v>
      </c>
    </row>
    <row r="1434" spans="1:67" ht="176" hidden="1" x14ac:dyDescent="0.2">
      <c r="A1434" s="74" t="s">
        <v>1381</v>
      </c>
      <c r="B1434" s="67"/>
      <c r="C1434" s="495" t="s">
        <v>1671</v>
      </c>
      <c r="D1434" s="66" t="s">
        <v>153</v>
      </c>
      <c r="E1434" s="61" t="s">
        <v>302</v>
      </c>
      <c r="F1434" s="62">
        <v>1</v>
      </c>
      <c r="G1434" s="62">
        <v>1</v>
      </c>
      <c r="H1434" s="62">
        <v>1</v>
      </c>
      <c r="I1434" s="68"/>
      <c r="J1434" s="69" t="s">
        <v>1383</v>
      </c>
      <c r="K1434" s="76"/>
      <c r="L1434" s="69" t="s">
        <v>1384</v>
      </c>
      <c r="M1434" s="72"/>
      <c r="N1434" s="57">
        <f t="shared" si="343"/>
        <v>2011</v>
      </c>
      <c r="O1434" s="72">
        <v>40787</v>
      </c>
      <c r="P1434" s="73" t="s">
        <v>75</v>
      </c>
      <c r="Q1434" s="73" t="s">
        <v>75</v>
      </c>
      <c r="R1434" s="73" t="s">
        <v>75</v>
      </c>
      <c r="S1434" s="73" t="s">
        <v>75</v>
      </c>
      <c r="T1434" s="73" t="s">
        <v>75</v>
      </c>
      <c r="U1434" s="73" t="s">
        <v>75</v>
      </c>
      <c r="V1434" s="62">
        <v>1</v>
      </c>
      <c r="W1434" s="19">
        <f t="shared" si="344"/>
        <v>0</v>
      </c>
      <c r="X1434" s="19">
        <f t="shared" si="345"/>
        <v>0</v>
      </c>
      <c r="Y1434" s="19">
        <f t="shared" si="346"/>
        <v>0</v>
      </c>
      <c r="Z1434" s="62">
        <v>-1</v>
      </c>
      <c r="AA1434" s="62">
        <v>-2</v>
      </c>
      <c r="AB1434" s="68"/>
      <c r="AC1434" s="68"/>
      <c r="AD1434" s="68"/>
      <c r="AE1434" s="68"/>
      <c r="AF1434" s="68"/>
      <c r="AG1434" s="62">
        <v>1</v>
      </c>
      <c r="AH1434" s="62">
        <v>1</v>
      </c>
      <c r="AI1434" s="62">
        <v>0</v>
      </c>
      <c r="AJ1434" s="61" t="s">
        <v>134</v>
      </c>
      <c r="AK1434" s="61" t="s">
        <v>77</v>
      </c>
      <c r="AL1434" s="69" t="s">
        <v>1385</v>
      </c>
      <c r="AM1434" s="62">
        <v>4</v>
      </c>
      <c r="AN1434" s="62">
        <v>-1</v>
      </c>
      <c r="AO1434" s="62">
        <v>-2</v>
      </c>
      <c r="AP1434" s="62">
        <v>-2</v>
      </c>
      <c r="AQ1434" s="62">
        <v>1</v>
      </c>
      <c r="AR1434" s="62">
        <v>-2</v>
      </c>
      <c r="AS1434" s="62">
        <v>-2</v>
      </c>
      <c r="AT1434" s="62">
        <v>0</v>
      </c>
      <c r="AU1434" s="78">
        <v>0</v>
      </c>
      <c r="AV1434" s="62">
        <v>0</v>
      </c>
      <c r="AW1434" s="62">
        <v>0</v>
      </c>
      <c r="AX1434" s="62">
        <v>0</v>
      </c>
      <c r="AY1434" s="62">
        <v>0</v>
      </c>
      <c r="AZ1434" s="62">
        <v>1</v>
      </c>
      <c r="BA1434" s="62">
        <v>-1</v>
      </c>
      <c r="BB1434" s="62">
        <v>-1</v>
      </c>
      <c r="BC1434" s="62">
        <v>-1</v>
      </c>
      <c r="BD1434" s="68"/>
      <c r="BE1434" s="68"/>
      <c r="BF1434" s="68"/>
      <c r="BG1434" s="68"/>
      <c r="BH1434" s="68"/>
      <c r="BI1434" s="68"/>
      <c r="BJ1434" s="68"/>
      <c r="BK1434" s="68"/>
      <c r="BL1434" s="68"/>
      <c r="BM1434" s="68"/>
      <c r="BN1434" s="68"/>
      <c r="BO1434" s="62">
        <v>1</v>
      </c>
    </row>
    <row r="1435" spans="1:67" ht="176" hidden="1" x14ac:dyDescent="0.2">
      <c r="A1435" s="74" t="s">
        <v>1381</v>
      </c>
      <c r="B1435" s="67"/>
      <c r="C1435" s="495" t="s">
        <v>1672</v>
      </c>
      <c r="D1435" s="66" t="s">
        <v>153</v>
      </c>
      <c r="E1435" s="61" t="s">
        <v>302</v>
      </c>
      <c r="F1435" s="62">
        <v>1</v>
      </c>
      <c r="G1435" s="62">
        <v>1</v>
      </c>
      <c r="H1435" s="62">
        <v>1</v>
      </c>
      <c r="I1435" s="68"/>
      <c r="J1435" s="69" t="s">
        <v>1383</v>
      </c>
      <c r="K1435" s="76"/>
      <c r="L1435" s="69" t="s">
        <v>1384</v>
      </c>
      <c r="M1435" s="72"/>
      <c r="N1435" s="57">
        <f t="shared" si="343"/>
        <v>2011</v>
      </c>
      <c r="O1435" s="72">
        <v>40787</v>
      </c>
      <c r="P1435" s="73" t="s">
        <v>75</v>
      </c>
      <c r="Q1435" s="73" t="s">
        <v>75</v>
      </c>
      <c r="R1435" s="73" t="s">
        <v>75</v>
      </c>
      <c r="S1435" s="73" t="s">
        <v>75</v>
      </c>
      <c r="T1435" s="73" t="s">
        <v>75</v>
      </c>
      <c r="U1435" s="73" t="s">
        <v>75</v>
      </c>
      <c r="V1435" s="62">
        <v>1</v>
      </c>
      <c r="W1435" s="19">
        <f t="shared" si="344"/>
        <v>0</v>
      </c>
      <c r="X1435" s="19">
        <f t="shared" si="345"/>
        <v>0</v>
      </c>
      <c r="Y1435" s="19">
        <f t="shared" si="346"/>
        <v>0</v>
      </c>
      <c r="Z1435" s="62">
        <v>-1</v>
      </c>
      <c r="AA1435" s="62">
        <v>-2</v>
      </c>
      <c r="AB1435" s="68"/>
      <c r="AC1435" s="68"/>
      <c r="AD1435" s="68"/>
      <c r="AE1435" s="68"/>
      <c r="AF1435" s="68"/>
      <c r="AG1435" s="62">
        <v>1</v>
      </c>
      <c r="AH1435" s="62">
        <v>1</v>
      </c>
      <c r="AI1435" s="62">
        <v>0</v>
      </c>
      <c r="AJ1435" s="61" t="s">
        <v>134</v>
      </c>
      <c r="AK1435" s="61" t="s">
        <v>77</v>
      </c>
      <c r="AL1435" s="69" t="s">
        <v>1385</v>
      </c>
      <c r="AM1435" s="62">
        <v>4</v>
      </c>
      <c r="AN1435" s="62">
        <v>-1</v>
      </c>
      <c r="AO1435" s="62">
        <v>-2</v>
      </c>
      <c r="AP1435" s="62">
        <v>-2</v>
      </c>
      <c r="AQ1435" s="62">
        <v>1</v>
      </c>
      <c r="AR1435" s="62">
        <v>-2</v>
      </c>
      <c r="AS1435" s="62">
        <v>-2</v>
      </c>
      <c r="AT1435" s="62">
        <v>0</v>
      </c>
      <c r="AU1435" s="78">
        <v>0</v>
      </c>
      <c r="AV1435" s="62">
        <v>0</v>
      </c>
      <c r="AW1435" s="62">
        <v>0</v>
      </c>
      <c r="AX1435" s="62">
        <v>0</v>
      </c>
      <c r="AY1435" s="62">
        <v>0</v>
      </c>
      <c r="AZ1435" s="62">
        <v>1</v>
      </c>
      <c r="BA1435" s="62">
        <v>-1</v>
      </c>
      <c r="BB1435" s="62">
        <v>-1</v>
      </c>
      <c r="BC1435" s="62">
        <v>-1</v>
      </c>
      <c r="BD1435" s="68"/>
      <c r="BE1435" s="68"/>
      <c r="BF1435" s="68"/>
      <c r="BG1435" s="68"/>
      <c r="BH1435" s="68"/>
      <c r="BI1435" s="68"/>
      <c r="BJ1435" s="68"/>
      <c r="BK1435" s="68"/>
      <c r="BL1435" s="68"/>
      <c r="BM1435" s="68"/>
      <c r="BN1435" s="68"/>
      <c r="BO1435" s="62">
        <v>1</v>
      </c>
    </row>
    <row r="1436" spans="1:67" ht="176" hidden="1" x14ac:dyDescent="0.2">
      <c r="A1436" s="74" t="s">
        <v>1381</v>
      </c>
      <c r="B1436" s="67"/>
      <c r="C1436" s="496" t="s">
        <v>1673</v>
      </c>
      <c r="D1436" s="66" t="s">
        <v>153</v>
      </c>
      <c r="E1436" s="61" t="s">
        <v>302</v>
      </c>
      <c r="F1436" s="62">
        <v>1</v>
      </c>
      <c r="G1436" s="62">
        <v>1</v>
      </c>
      <c r="H1436" s="62">
        <v>1</v>
      </c>
      <c r="I1436" s="68"/>
      <c r="J1436" s="69" t="s">
        <v>1383</v>
      </c>
      <c r="K1436" s="76"/>
      <c r="L1436" s="69" t="s">
        <v>1384</v>
      </c>
      <c r="M1436" s="72"/>
      <c r="N1436" s="57">
        <f t="shared" si="343"/>
        <v>2011</v>
      </c>
      <c r="O1436" s="72">
        <v>40787</v>
      </c>
      <c r="P1436" s="73" t="s">
        <v>75</v>
      </c>
      <c r="Q1436" s="73" t="s">
        <v>75</v>
      </c>
      <c r="R1436" s="73" t="s">
        <v>75</v>
      </c>
      <c r="S1436" s="73" t="s">
        <v>75</v>
      </c>
      <c r="T1436" s="73" t="s">
        <v>75</v>
      </c>
      <c r="U1436" s="73" t="s">
        <v>75</v>
      </c>
      <c r="V1436" s="62">
        <v>1</v>
      </c>
      <c r="W1436" s="19">
        <f t="shared" si="344"/>
        <v>0</v>
      </c>
      <c r="X1436" s="19">
        <f t="shared" si="345"/>
        <v>0</v>
      </c>
      <c r="Y1436" s="19">
        <f t="shared" si="346"/>
        <v>0</v>
      </c>
      <c r="Z1436" s="62">
        <v>-1</v>
      </c>
      <c r="AA1436" s="62">
        <v>-2</v>
      </c>
      <c r="AB1436" s="68"/>
      <c r="AC1436" s="68"/>
      <c r="AD1436" s="68"/>
      <c r="AE1436" s="68"/>
      <c r="AF1436" s="68"/>
      <c r="AG1436" s="62">
        <v>1</v>
      </c>
      <c r="AH1436" s="62">
        <v>1</v>
      </c>
      <c r="AI1436" s="62">
        <v>0</v>
      </c>
      <c r="AJ1436" s="61" t="s">
        <v>134</v>
      </c>
      <c r="AK1436" s="61" t="s">
        <v>77</v>
      </c>
      <c r="AL1436" s="69" t="s">
        <v>1385</v>
      </c>
      <c r="AM1436" s="62">
        <v>4</v>
      </c>
      <c r="AN1436" s="62">
        <v>-1</v>
      </c>
      <c r="AO1436" s="62">
        <v>-2</v>
      </c>
      <c r="AP1436" s="62">
        <v>-2</v>
      </c>
      <c r="AQ1436" s="62">
        <v>1</v>
      </c>
      <c r="AR1436" s="62">
        <v>-2</v>
      </c>
      <c r="AS1436" s="62">
        <v>-2</v>
      </c>
      <c r="AT1436" s="62">
        <v>0</v>
      </c>
      <c r="AU1436" s="78">
        <v>0</v>
      </c>
      <c r="AV1436" s="62">
        <v>0</v>
      </c>
      <c r="AW1436" s="62">
        <v>0</v>
      </c>
      <c r="AX1436" s="62">
        <v>0</v>
      </c>
      <c r="AY1436" s="62">
        <v>0</v>
      </c>
      <c r="AZ1436" s="62">
        <v>1</v>
      </c>
      <c r="BA1436" s="62">
        <v>-1</v>
      </c>
      <c r="BB1436" s="62">
        <v>-1</v>
      </c>
      <c r="BC1436" s="62">
        <v>-1</v>
      </c>
      <c r="BD1436" s="68"/>
      <c r="BE1436" s="68"/>
      <c r="BF1436" s="68"/>
      <c r="BG1436" s="68"/>
      <c r="BH1436" s="68"/>
      <c r="BI1436" s="68"/>
      <c r="BJ1436" s="68"/>
      <c r="BK1436" s="68"/>
      <c r="BL1436" s="68"/>
      <c r="BM1436" s="68"/>
      <c r="BN1436" s="68"/>
      <c r="BO1436" s="62">
        <v>1</v>
      </c>
    </row>
    <row r="1437" spans="1:67" ht="176" hidden="1" x14ac:dyDescent="0.2">
      <c r="A1437" s="74" t="s">
        <v>1381</v>
      </c>
      <c r="B1437" s="67"/>
      <c r="C1437" s="495" t="s">
        <v>1413</v>
      </c>
      <c r="D1437" s="66" t="s">
        <v>153</v>
      </c>
      <c r="E1437" s="61" t="s">
        <v>302</v>
      </c>
      <c r="F1437" s="62">
        <v>1</v>
      </c>
      <c r="G1437" s="62">
        <v>1</v>
      </c>
      <c r="H1437" s="62">
        <v>1</v>
      </c>
      <c r="I1437" s="68"/>
      <c r="J1437" s="69" t="s">
        <v>1383</v>
      </c>
      <c r="K1437" s="76"/>
      <c r="L1437" s="69" t="s">
        <v>1384</v>
      </c>
      <c r="M1437" s="72"/>
      <c r="N1437" s="57">
        <f t="shared" si="343"/>
        <v>2011</v>
      </c>
      <c r="O1437" s="72">
        <v>40787</v>
      </c>
      <c r="P1437" s="73" t="s">
        <v>75</v>
      </c>
      <c r="Q1437" s="73" t="s">
        <v>75</v>
      </c>
      <c r="R1437" s="73" t="s">
        <v>75</v>
      </c>
      <c r="S1437" s="73" t="s">
        <v>75</v>
      </c>
      <c r="T1437" s="73" t="s">
        <v>75</v>
      </c>
      <c r="U1437" s="73" t="s">
        <v>75</v>
      </c>
      <c r="V1437" s="62">
        <v>1</v>
      </c>
      <c r="W1437" s="19">
        <f t="shared" si="344"/>
        <v>0</v>
      </c>
      <c r="X1437" s="19">
        <f t="shared" si="345"/>
        <v>0</v>
      </c>
      <c r="Y1437" s="19">
        <f t="shared" si="346"/>
        <v>0</v>
      </c>
      <c r="Z1437" s="62">
        <v>-1</v>
      </c>
      <c r="AA1437" s="62">
        <v>-2</v>
      </c>
      <c r="AB1437" s="68"/>
      <c r="AC1437" s="68"/>
      <c r="AD1437" s="68"/>
      <c r="AE1437" s="68"/>
      <c r="AF1437" s="68"/>
      <c r="AG1437" s="62">
        <v>1</v>
      </c>
      <c r="AH1437" s="62">
        <v>1</v>
      </c>
      <c r="AI1437" s="62">
        <v>0</v>
      </c>
      <c r="AJ1437" s="61" t="s">
        <v>134</v>
      </c>
      <c r="AK1437" s="61" t="s">
        <v>77</v>
      </c>
      <c r="AL1437" s="69" t="s">
        <v>1385</v>
      </c>
      <c r="AM1437" s="62">
        <v>4</v>
      </c>
      <c r="AN1437" s="62">
        <v>-1</v>
      </c>
      <c r="AO1437" s="62">
        <v>-2</v>
      </c>
      <c r="AP1437" s="62">
        <v>-2</v>
      </c>
      <c r="AQ1437" s="62">
        <v>1</v>
      </c>
      <c r="AR1437" s="62">
        <v>-2</v>
      </c>
      <c r="AS1437" s="62">
        <v>-2</v>
      </c>
      <c r="AT1437" s="62">
        <v>0</v>
      </c>
      <c r="AU1437" s="78">
        <v>0</v>
      </c>
      <c r="AV1437" s="62">
        <v>0</v>
      </c>
      <c r="AW1437" s="62">
        <v>0</v>
      </c>
      <c r="AX1437" s="62">
        <v>0</v>
      </c>
      <c r="AY1437" s="62">
        <v>0</v>
      </c>
      <c r="AZ1437" s="62">
        <v>1</v>
      </c>
      <c r="BA1437" s="62">
        <v>-1</v>
      </c>
      <c r="BB1437" s="62">
        <v>-1</v>
      </c>
      <c r="BC1437" s="62">
        <v>-1</v>
      </c>
      <c r="BD1437" s="68"/>
      <c r="BE1437" s="68"/>
      <c r="BF1437" s="68"/>
      <c r="BG1437" s="68"/>
      <c r="BH1437" s="68"/>
      <c r="BI1437" s="68"/>
      <c r="BJ1437" s="68"/>
      <c r="BK1437" s="68"/>
      <c r="BL1437" s="68"/>
      <c r="BM1437" s="68"/>
      <c r="BN1437" s="68"/>
      <c r="BO1437" s="62">
        <v>1</v>
      </c>
    </row>
    <row r="1438" spans="1:67" ht="176" hidden="1" x14ac:dyDescent="0.2">
      <c r="A1438" s="74" t="s">
        <v>1381</v>
      </c>
      <c r="B1438" s="67"/>
      <c r="C1438" s="496" t="s">
        <v>1674</v>
      </c>
      <c r="D1438" s="66" t="s">
        <v>153</v>
      </c>
      <c r="E1438" s="61" t="s">
        <v>302</v>
      </c>
      <c r="F1438" s="62">
        <v>1</v>
      </c>
      <c r="G1438" s="62">
        <v>1</v>
      </c>
      <c r="H1438" s="62">
        <v>1</v>
      </c>
      <c r="I1438" s="68"/>
      <c r="J1438" s="69" t="s">
        <v>1383</v>
      </c>
      <c r="K1438" s="76"/>
      <c r="L1438" s="69" t="s">
        <v>1384</v>
      </c>
      <c r="M1438" s="72"/>
      <c r="N1438" s="57">
        <f t="shared" si="343"/>
        <v>2011</v>
      </c>
      <c r="O1438" s="72">
        <v>40787</v>
      </c>
      <c r="P1438" s="73" t="s">
        <v>75</v>
      </c>
      <c r="Q1438" s="73" t="s">
        <v>75</v>
      </c>
      <c r="R1438" s="73" t="s">
        <v>75</v>
      </c>
      <c r="S1438" s="73" t="s">
        <v>75</v>
      </c>
      <c r="T1438" s="73" t="s">
        <v>75</v>
      </c>
      <c r="U1438" s="73" t="s">
        <v>75</v>
      </c>
      <c r="V1438" s="62">
        <v>1</v>
      </c>
      <c r="W1438" s="19">
        <f t="shared" si="344"/>
        <v>0</v>
      </c>
      <c r="X1438" s="19">
        <f t="shared" si="345"/>
        <v>0</v>
      </c>
      <c r="Y1438" s="19">
        <f t="shared" si="346"/>
        <v>0</v>
      </c>
      <c r="Z1438" s="62">
        <v>-1</v>
      </c>
      <c r="AA1438" s="62">
        <v>-2</v>
      </c>
      <c r="AB1438" s="68"/>
      <c r="AC1438" s="68"/>
      <c r="AD1438" s="68"/>
      <c r="AE1438" s="68"/>
      <c r="AF1438" s="68"/>
      <c r="AG1438" s="62">
        <v>1</v>
      </c>
      <c r="AH1438" s="62">
        <v>1</v>
      </c>
      <c r="AI1438" s="62">
        <v>0</v>
      </c>
      <c r="AJ1438" s="61" t="s">
        <v>134</v>
      </c>
      <c r="AK1438" s="61" t="s">
        <v>77</v>
      </c>
      <c r="AL1438" s="69" t="s">
        <v>1385</v>
      </c>
      <c r="AM1438" s="62">
        <v>4</v>
      </c>
      <c r="AN1438" s="62">
        <v>-1</v>
      </c>
      <c r="AO1438" s="62">
        <v>-2</v>
      </c>
      <c r="AP1438" s="62">
        <v>-2</v>
      </c>
      <c r="AQ1438" s="62">
        <v>1</v>
      </c>
      <c r="AR1438" s="62">
        <v>-2</v>
      </c>
      <c r="AS1438" s="62">
        <v>-2</v>
      </c>
      <c r="AT1438" s="62">
        <v>0</v>
      </c>
      <c r="AU1438" s="78">
        <v>0</v>
      </c>
      <c r="AV1438" s="62">
        <v>0</v>
      </c>
      <c r="AW1438" s="62">
        <v>0</v>
      </c>
      <c r="AX1438" s="62">
        <v>0</v>
      </c>
      <c r="AY1438" s="62">
        <v>0</v>
      </c>
      <c r="AZ1438" s="62">
        <v>1</v>
      </c>
      <c r="BA1438" s="62">
        <v>-1</v>
      </c>
      <c r="BB1438" s="62">
        <v>-1</v>
      </c>
      <c r="BC1438" s="62">
        <v>-1</v>
      </c>
      <c r="BD1438" s="68"/>
      <c r="BE1438" s="68"/>
      <c r="BF1438" s="68"/>
      <c r="BG1438" s="68"/>
      <c r="BH1438" s="68"/>
      <c r="BI1438" s="68"/>
      <c r="BJ1438" s="68"/>
      <c r="BK1438" s="68"/>
      <c r="BL1438" s="68"/>
      <c r="BM1438" s="68"/>
      <c r="BN1438" s="68"/>
      <c r="BO1438" s="62">
        <v>1</v>
      </c>
    </row>
    <row r="1439" spans="1:67" ht="176" hidden="1" x14ac:dyDescent="0.2">
      <c r="A1439" s="74" t="s">
        <v>1381</v>
      </c>
      <c r="B1439" s="67"/>
      <c r="C1439" s="74" t="s">
        <v>1387</v>
      </c>
      <c r="D1439" s="66" t="s">
        <v>153</v>
      </c>
      <c r="E1439" s="61" t="s">
        <v>302</v>
      </c>
      <c r="F1439" s="62">
        <v>1</v>
      </c>
      <c r="G1439" s="62">
        <v>1</v>
      </c>
      <c r="H1439" s="62">
        <v>1</v>
      </c>
      <c r="I1439" s="68"/>
      <c r="J1439" s="69" t="s">
        <v>1383</v>
      </c>
      <c r="K1439" s="76"/>
      <c r="L1439" s="376" t="s">
        <v>3255</v>
      </c>
      <c r="M1439" s="72"/>
      <c r="N1439" s="57">
        <f t="shared" si="343"/>
        <v>2011</v>
      </c>
      <c r="O1439" s="72">
        <v>40787</v>
      </c>
      <c r="P1439" s="73" t="s">
        <v>75</v>
      </c>
      <c r="Q1439" s="72">
        <v>42370</v>
      </c>
      <c r="R1439" s="73" t="s">
        <v>75</v>
      </c>
      <c r="S1439" s="73" t="s">
        <v>75</v>
      </c>
      <c r="T1439" s="73" t="s">
        <v>75</v>
      </c>
      <c r="U1439" s="73" t="s">
        <v>75</v>
      </c>
      <c r="V1439" s="62">
        <v>1</v>
      </c>
      <c r="W1439" s="19">
        <f t="shared" si="344"/>
        <v>1</v>
      </c>
      <c r="X1439" s="19">
        <f t="shared" si="345"/>
        <v>0</v>
      </c>
      <c r="Y1439" s="19">
        <f t="shared" si="346"/>
        <v>0</v>
      </c>
      <c r="Z1439" s="62">
        <v>-1</v>
      </c>
      <c r="AA1439" s="62">
        <v>-2</v>
      </c>
      <c r="AB1439" s="68"/>
      <c r="AC1439" s="68"/>
      <c r="AD1439" s="68"/>
      <c r="AE1439" s="68"/>
      <c r="AF1439" s="68"/>
      <c r="AG1439" s="62">
        <v>1</v>
      </c>
      <c r="AH1439" s="62">
        <v>1</v>
      </c>
      <c r="AI1439" s="62">
        <v>0</v>
      </c>
      <c r="AJ1439" s="61" t="s">
        <v>134</v>
      </c>
      <c r="AK1439" s="61" t="s">
        <v>77</v>
      </c>
      <c r="AL1439" s="69" t="s">
        <v>1385</v>
      </c>
      <c r="AM1439" s="62">
        <v>4</v>
      </c>
      <c r="AN1439" s="62">
        <v>-1</v>
      </c>
      <c r="AO1439" s="62">
        <v>-2</v>
      </c>
      <c r="AP1439" s="62">
        <v>-2</v>
      </c>
      <c r="AQ1439" s="62">
        <v>1</v>
      </c>
      <c r="AR1439" s="62">
        <v>-2</v>
      </c>
      <c r="AS1439" s="62">
        <v>-2</v>
      </c>
      <c r="AT1439" s="62">
        <v>0</v>
      </c>
      <c r="AU1439" s="78">
        <v>0</v>
      </c>
      <c r="AV1439" s="62">
        <v>0</v>
      </c>
      <c r="AW1439" s="62">
        <v>0</v>
      </c>
      <c r="AX1439" s="62">
        <v>0</v>
      </c>
      <c r="AY1439" s="62">
        <v>0</v>
      </c>
      <c r="AZ1439" s="62">
        <v>1</v>
      </c>
      <c r="BA1439" s="62">
        <v>-1</v>
      </c>
      <c r="BB1439" s="62">
        <v>-1</v>
      </c>
      <c r="BC1439" s="62">
        <v>-1</v>
      </c>
      <c r="BD1439" s="68"/>
      <c r="BE1439" s="68"/>
      <c r="BF1439" s="68"/>
      <c r="BG1439" s="68"/>
      <c r="BH1439" s="68"/>
      <c r="BI1439" s="68"/>
      <c r="BJ1439" s="68"/>
      <c r="BK1439" s="68"/>
      <c r="BL1439" s="68"/>
      <c r="BM1439" s="68"/>
      <c r="BN1439" s="68"/>
      <c r="BO1439" s="62">
        <v>1</v>
      </c>
    </row>
    <row r="1440" spans="1:67" ht="176" hidden="1" x14ac:dyDescent="0.2">
      <c r="A1440" s="74" t="s">
        <v>1381</v>
      </c>
      <c r="B1440" s="67"/>
      <c r="C1440" s="495" t="s">
        <v>1414</v>
      </c>
      <c r="D1440" s="66" t="s">
        <v>153</v>
      </c>
      <c r="E1440" s="61" t="s">
        <v>302</v>
      </c>
      <c r="F1440" s="62">
        <v>1</v>
      </c>
      <c r="G1440" s="62">
        <v>1</v>
      </c>
      <c r="H1440" s="62">
        <v>1</v>
      </c>
      <c r="I1440" s="68"/>
      <c r="J1440" s="69" t="s">
        <v>1383</v>
      </c>
      <c r="K1440" s="76"/>
      <c r="L1440" s="69" t="s">
        <v>1384</v>
      </c>
      <c r="M1440" s="72"/>
      <c r="N1440" s="57">
        <f t="shared" si="343"/>
        <v>2011</v>
      </c>
      <c r="O1440" s="72">
        <v>40787</v>
      </c>
      <c r="P1440" s="73" t="s">
        <v>75</v>
      </c>
      <c r="Q1440" s="73" t="s">
        <v>75</v>
      </c>
      <c r="R1440" s="73" t="s">
        <v>75</v>
      </c>
      <c r="S1440" s="73" t="s">
        <v>75</v>
      </c>
      <c r="T1440" s="73" t="s">
        <v>75</v>
      </c>
      <c r="U1440" s="73" t="s">
        <v>75</v>
      </c>
      <c r="V1440" s="62">
        <v>1</v>
      </c>
      <c r="W1440" s="19">
        <f t="shared" si="344"/>
        <v>0</v>
      </c>
      <c r="X1440" s="19">
        <f t="shared" si="345"/>
        <v>0</v>
      </c>
      <c r="Y1440" s="19">
        <f t="shared" si="346"/>
        <v>0</v>
      </c>
      <c r="Z1440" s="62">
        <v>-1</v>
      </c>
      <c r="AA1440" s="62">
        <v>-2</v>
      </c>
      <c r="AB1440" s="68"/>
      <c r="AC1440" s="68"/>
      <c r="AD1440" s="68"/>
      <c r="AE1440" s="68"/>
      <c r="AF1440" s="68"/>
      <c r="AG1440" s="62">
        <v>1</v>
      </c>
      <c r="AH1440" s="62">
        <v>1</v>
      </c>
      <c r="AI1440" s="62">
        <v>0</v>
      </c>
      <c r="AJ1440" s="61" t="s">
        <v>134</v>
      </c>
      <c r="AK1440" s="61" t="s">
        <v>77</v>
      </c>
      <c r="AL1440" s="69" t="s">
        <v>1385</v>
      </c>
      <c r="AM1440" s="62">
        <v>4</v>
      </c>
      <c r="AN1440" s="62">
        <v>-1</v>
      </c>
      <c r="AO1440" s="62">
        <v>-2</v>
      </c>
      <c r="AP1440" s="62">
        <v>-2</v>
      </c>
      <c r="AQ1440" s="62">
        <v>1</v>
      </c>
      <c r="AR1440" s="62">
        <v>-2</v>
      </c>
      <c r="AS1440" s="62">
        <v>-2</v>
      </c>
      <c r="AT1440" s="62">
        <v>0</v>
      </c>
      <c r="AU1440" s="78">
        <v>0</v>
      </c>
      <c r="AV1440" s="62">
        <v>0</v>
      </c>
      <c r="AW1440" s="62">
        <v>0</v>
      </c>
      <c r="AX1440" s="62">
        <v>0</v>
      </c>
      <c r="AY1440" s="62">
        <v>0</v>
      </c>
      <c r="AZ1440" s="62">
        <v>1</v>
      </c>
      <c r="BA1440" s="62">
        <v>-1</v>
      </c>
      <c r="BB1440" s="62">
        <v>-1</v>
      </c>
      <c r="BC1440" s="62">
        <v>-1</v>
      </c>
      <c r="BD1440" s="68"/>
      <c r="BE1440" s="68"/>
      <c r="BF1440" s="68"/>
      <c r="BG1440" s="68"/>
      <c r="BH1440" s="68"/>
      <c r="BI1440" s="68"/>
      <c r="BJ1440" s="68"/>
      <c r="BK1440" s="68"/>
      <c r="BL1440" s="68"/>
      <c r="BM1440" s="68"/>
      <c r="BN1440" s="68"/>
      <c r="BO1440" s="62">
        <v>1</v>
      </c>
    </row>
    <row r="1441" spans="1:67" ht="176" hidden="1" x14ac:dyDescent="0.2">
      <c r="A1441" s="74" t="s">
        <v>1381</v>
      </c>
      <c r="B1441" s="67"/>
      <c r="C1441" s="495" t="s">
        <v>1415</v>
      </c>
      <c r="D1441" s="66" t="s">
        <v>153</v>
      </c>
      <c r="E1441" s="61" t="s">
        <v>302</v>
      </c>
      <c r="F1441" s="62">
        <v>1</v>
      </c>
      <c r="G1441" s="62">
        <v>1</v>
      </c>
      <c r="H1441" s="62">
        <v>1</v>
      </c>
      <c r="I1441" s="68"/>
      <c r="J1441" s="69" t="s">
        <v>1383</v>
      </c>
      <c r="K1441" s="76"/>
      <c r="L1441" s="69" t="s">
        <v>1384</v>
      </c>
      <c r="M1441" s="72"/>
      <c r="N1441" s="57">
        <f t="shared" si="343"/>
        <v>2011</v>
      </c>
      <c r="O1441" s="72">
        <v>40787</v>
      </c>
      <c r="P1441" s="73" t="s">
        <v>75</v>
      </c>
      <c r="Q1441" s="73" t="s">
        <v>75</v>
      </c>
      <c r="R1441" s="73" t="s">
        <v>75</v>
      </c>
      <c r="S1441" s="73" t="s">
        <v>75</v>
      </c>
      <c r="T1441" s="73" t="s">
        <v>75</v>
      </c>
      <c r="U1441" s="73" t="s">
        <v>75</v>
      </c>
      <c r="V1441" s="62">
        <v>1</v>
      </c>
      <c r="W1441" s="19">
        <f t="shared" si="344"/>
        <v>0</v>
      </c>
      <c r="X1441" s="19">
        <f t="shared" si="345"/>
        <v>0</v>
      </c>
      <c r="Y1441" s="19">
        <f t="shared" si="346"/>
        <v>0</v>
      </c>
      <c r="Z1441" s="62">
        <v>-1</v>
      </c>
      <c r="AA1441" s="62">
        <v>-2</v>
      </c>
      <c r="AB1441" s="68"/>
      <c r="AC1441" s="68"/>
      <c r="AD1441" s="68"/>
      <c r="AE1441" s="68"/>
      <c r="AF1441" s="68"/>
      <c r="AG1441" s="62">
        <v>1</v>
      </c>
      <c r="AH1441" s="62">
        <v>1</v>
      </c>
      <c r="AI1441" s="62">
        <v>0</v>
      </c>
      <c r="AJ1441" s="61" t="s">
        <v>134</v>
      </c>
      <c r="AK1441" s="61" t="s">
        <v>77</v>
      </c>
      <c r="AL1441" s="69" t="s">
        <v>1385</v>
      </c>
      <c r="AM1441" s="62">
        <v>4</v>
      </c>
      <c r="AN1441" s="62">
        <v>-1</v>
      </c>
      <c r="AO1441" s="62">
        <v>-2</v>
      </c>
      <c r="AP1441" s="62">
        <v>-2</v>
      </c>
      <c r="AQ1441" s="62">
        <v>1</v>
      </c>
      <c r="AR1441" s="62">
        <v>-2</v>
      </c>
      <c r="AS1441" s="62">
        <v>-2</v>
      </c>
      <c r="AT1441" s="62">
        <v>0</v>
      </c>
      <c r="AU1441" s="78">
        <v>0</v>
      </c>
      <c r="AV1441" s="62">
        <v>0</v>
      </c>
      <c r="AW1441" s="62">
        <v>0</v>
      </c>
      <c r="AX1441" s="62">
        <v>0</v>
      </c>
      <c r="AY1441" s="62">
        <v>0</v>
      </c>
      <c r="AZ1441" s="62">
        <v>1</v>
      </c>
      <c r="BA1441" s="62">
        <v>-1</v>
      </c>
      <c r="BB1441" s="62">
        <v>-1</v>
      </c>
      <c r="BC1441" s="62">
        <v>-1</v>
      </c>
      <c r="BD1441" s="68"/>
      <c r="BE1441" s="68"/>
      <c r="BF1441" s="68"/>
      <c r="BG1441" s="68"/>
      <c r="BH1441" s="68"/>
      <c r="BI1441" s="68"/>
      <c r="BJ1441" s="68"/>
      <c r="BK1441" s="68"/>
      <c r="BL1441" s="68"/>
      <c r="BM1441" s="68"/>
      <c r="BN1441" s="68"/>
      <c r="BO1441" s="62">
        <v>1</v>
      </c>
    </row>
    <row r="1442" spans="1:67" ht="176" hidden="1" x14ac:dyDescent="0.2">
      <c r="A1442" s="74" t="s">
        <v>1381</v>
      </c>
      <c r="B1442" s="67"/>
      <c r="C1442" s="495" t="s">
        <v>1416</v>
      </c>
      <c r="D1442" s="66" t="s">
        <v>153</v>
      </c>
      <c r="E1442" s="61" t="s">
        <v>302</v>
      </c>
      <c r="F1442" s="62">
        <v>1</v>
      </c>
      <c r="G1442" s="62">
        <v>1</v>
      </c>
      <c r="H1442" s="62">
        <v>1</v>
      </c>
      <c r="I1442" s="68"/>
      <c r="J1442" s="69" t="s">
        <v>1383</v>
      </c>
      <c r="K1442" s="76"/>
      <c r="L1442" s="69" t="s">
        <v>1384</v>
      </c>
      <c r="M1442" s="72"/>
      <c r="N1442" s="57">
        <f t="shared" si="343"/>
        <v>2011</v>
      </c>
      <c r="O1442" s="72">
        <v>40787</v>
      </c>
      <c r="P1442" s="73" t="s">
        <v>75</v>
      </c>
      <c r="Q1442" s="73" t="s">
        <v>75</v>
      </c>
      <c r="R1442" s="73" t="s">
        <v>75</v>
      </c>
      <c r="S1442" s="73" t="s">
        <v>75</v>
      </c>
      <c r="T1442" s="73" t="s">
        <v>75</v>
      </c>
      <c r="U1442" s="73" t="s">
        <v>75</v>
      </c>
      <c r="V1442" s="62">
        <v>1</v>
      </c>
      <c r="W1442" s="19">
        <f t="shared" si="344"/>
        <v>0</v>
      </c>
      <c r="X1442" s="19">
        <f t="shared" si="345"/>
        <v>0</v>
      </c>
      <c r="Y1442" s="19">
        <f t="shared" si="346"/>
        <v>0</v>
      </c>
      <c r="Z1442" s="62">
        <v>-1</v>
      </c>
      <c r="AA1442" s="62">
        <v>-2</v>
      </c>
      <c r="AB1442" s="68"/>
      <c r="AC1442" s="68"/>
      <c r="AD1442" s="68"/>
      <c r="AE1442" s="68"/>
      <c r="AF1442" s="68"/>
      <c r="AG1442" s="62">
        <v>1</v>
      </c>
      <c r="AH1442" s="62">
        <v>1</v>
      </c>
      <c r="AI1442" s="62">
        <v>0</v>
      </c>
      <c r="AJ1442" s="61" t="s">
        <v>134</v>
      </c>
      <c r="AK1442" s="61" t="s">
        <v>77</v>
      </c>
      <c r="AL1442" s="69" t="s">
        <v>1385</v>
      </c>
      <c r="AM1442" s="62">
        <v>4</v>
      </c>
      <c r="AN1442" s="62">
        <v>-1</v>
      </c>
      <c r="AO1442" s="62">
        <v>-2</v>
      </c>
      <c r="AP1442" s="62">
        <v>-2</v>
      </c>
      <c r="AQ1442" s="62">
        <v>1</v>
      </c>
      <c r="AR1442" s="62">
        <v>-2</v>
      </c>
      <c r="AS1442" s="62">
        <v>-2</v>
      </c>
      <c r="AT1442" s="62">
        <v>0</v>
      </c>
      <c r="AU1442" s="78">
        <v>0</v>
      </c>
      <c r="AV1442" s="62">
        <v>0</v>
      </c>
      <c r="AW1442" s="62">
        <v>0</v>
      </c>
      <c r="AX1442" s="62">
        <v>0</v>
      </c>
      <c r="AY1442" s="62">
        <v>0</v>
      </c>
      <c r="AZ1442" s="62">
        <v>1</v>
      </c>
      <c r="BA1442" s="62">
        <v>-1</v>
      </c>
      <c r="BB1442" s="62">
        <v>-1</v>
      </c>
      <c r="BC1442" s="62">
        <v>-1</v>
      </c>
      <c r="BD1442" s="68"/>
      <c r="BE1442" s="68"/>
      <c r="BF1442" s="68"/>
      <c r="BG1442" s="68"/>
      <c r="BH1442" s="68"/>
      <c r="BI1442" s="68"/>
      <c r="BJ1442" s="68"/>
      <c r="BK1442" s="68"/>
      <c r="BL1442" s="68"/>
      <c r="BM1442" s="68"/>
      <c r="BN1442" s="68"/>
      <c r="BO1442" s="62">
        <v>1</v>
      </c>
    </row>
    <row r="1443" spans="1:67" ht="176" hidden="1" x14ac:dyDescent="0.2">
      <c r="A1443" s="74" t="s">
        <v>1381</v>
      </c>
      <c r="B1443" s="67"/>
      <c r="C1443" s="495" t="s">
        <v>1417</v>
      </c>
      <c r="D1443" s="66" t="s">
        <v>153</v>
      </c>
      <c r="E1443" s="61" t="s">
        <v>302</v>
      </c>
      <c r="F1443" s="62">
        <v>1</v>
      </c>
      <c r="G1443" s="62">
        <v>1</v>
      </c>
      <c r="H1443" s="62">
        <v>1</v>
      </c>
      <c r="I1443" s="68"/>
      <c r="J1443" s="69" t="s">
        <v>1383</v>
      </c>
      <c r="K1443" s="76"/>
      <c r="L1443" s="69" t="s">
        <v>1384</v>
      </c>
      <c r="M1443" s="72"/>
      <c r="N1443" s="57">
        <f t="shared" si="343"/>
        <v>2011</v>
      </c>
      <c r="O1443" s="72">
        <v>40787</v>
      </c>
      <c r="P1443" s="73" t="s">
        <v>75</v>
      </c>
      <c r="Q1443" s="73" t="s">
        <v>75</v>
      </c>
      <c r="R1443" s="73" t="s">
        <v>75</v>
      </c>
      <c r="S1443" s="73" t="s">
        <v>75</v>
      </c>
      <c r="T1443" s="73" t="s">
        <v>75</v>
      </c>
      <c r="U1443" s="73" t="s">
        <v>75</v>
      </c>
      <c r="V1443" s="62">
        <v>1</v>
      </c>
      <c r="W1443" s="19">
        <f t="shared" si="344"/>
        <v>0</v>
      </c>
      <c r="X1443" s="19">
        <f t="shared" si="345"/>
        <v>0</v>
      </c>
      <c r="Y1443" s="19">
        <f t="shared" si="346"/>
        <v>0</v>
      </c>
      <c r="Z1443" s="62">
        <v>-1</v>
      </c>
      <c r="AA1443" s="62">
        <v>-2</v>
      </c>
      <c r="AB1443" s="68"/>
      <c r="AC1443" s="68"/>
      <c r="AD1443" s="68"/>
      <c r="AE1443" s="68"/>
      <c r="AF1443" s="68"/>
      <c r="AG1443" s="62">
        <v>1</v>
      </c>
      <c r="AH1443" s="62">
        <v>1</v>
      </c>
      <c r="AI1443" s="62">
        <v>0</v>
      </c>
      <c r="AJ1443" s="61" t="s">
        <v>134</v>
      </c>
      <c r="AK1443" s="61" t="s">
        <v>77</v>
      </c>
      <c r="AL1443" s="69" t="s">
        <v>1385</v>
      </c>
      <c r="AM1443" s="62">
        <v>4</v>
      </c>
      <c r="AN1443" s="62">
        <v>-1</v>
      </c>
      <c r="AO1443" s="62">
        <v>-2</v>
      </c>
      <c r="AP1443" s="62">
        <v>-2</v>
      </c>
      <c r="AQ1443" s="62">
        <v>1</v>
      </c>
      <c r="AR1443" s="62">
        <v>-2</v>
      </c>
      <c r="AS1443" s="62">
        <v>-2</v>
      </c>
      <c r="AT1443" s="62">
        <v>0</v>
      </c>
      <c r="AU1443" s="78">
        <v>0</v>
      </c>
      <c r="AV1443" s="62">
        <v>0</v>
      </c>
      <c r="AW1443" s="62">
        <v>0</v>
      </c>
      <c r="AX1443" s="62">
        <v>0</v>
      </c>
      <c r="AY1443" s="62">
        <v>0</v>
      </c>
      <c r="AZ1443" s="62">
        <v>1</v>
      </c>
      <c r="BA1443" s="62">
        <v>-1</v>
      </c>
      <c r="BB1443" s="62">
        <v>-1</v>
      </c>
      <c r="BC1443" s="62">
        <v>-1</v>
      </c>
      <c r="BD1443" s="68"/>
      <c r="BE1443" s="68"/>
      <c r="BF1443" s="68"/>
      <c r="BG1443" s="68"/>
      <c r="BH1443" s="68"/>
      <c r="BI1443" s="68"/>
      <c r="BJ1443" s="68"/>
      <c r="BK1443" s="68"/>
      <c r="BL1443" s="68"/>
      <c r="BM1443" s="68"/>
      <c r="BN1443" s="68"/>
      <c r="BO1443" s="62">
        <v>1</v>
      </c>
    </row>
    <row r="1444" spans="1:67" ht="176" hidden="1" x14ac:dyDescent="0.2">
      <c r="A1444" s="74" t="s">
        <v>1381</v>
      </c>
      <c r="B1444" s="67"/>
      <c r="C1444" s="495" t="s">
        <v>1418</v>
      </c>
      <c r="D1444" s="66" t="s">
        <v>153</v>
      </c>
      <c r="E1444" s="61" t="s">
        <v>302</v>
      </c>
      <c r="F1444" s="62">
        <v>1</v>
      </c>
      <c r="G1444" s="62">
        <v>1</v>
      </c>
      <c r="H1444" s="62">
        <v>1</v>
      </c>
      <c r="I1444" s="68"/>
      <c r="J1444" s="69" t="s">
        <v>1383</v>
      </c>
      <c r="K1444" s="76"/>
      <c r="L1444" s="69" t="s">
        <v>1384</v>
      </c>
      <c r="M1444" s="72"/>
      <c r="N1444" s="57">
        <f t="shared" si="343"/>
        <v>2011</v>
      </c>
      <c r="O1444" s="72">
        <v>40787</v>
      </c>
      <c r="P1444" s="73" t="s">
        <v>75</v>
      </c>
      <c r="Q1444" s="73" t="s">
        <v>75</v>
      </c>
      <c r="R1444" s="73" t="s">
        <v>75</v>
      </c>
      <c r="S1444" s="73" t="s">
        <v>75</v>
      </c>
      <c r="T1444" s="73" t="s">
        <v>75</v>
      </c>
      <c r="U1444" s="73" t="s">
        <v>75</v>
      </c>
      <c r="V1444" s="62">
        <v>1</v>
      </c>
      <c r="W1444" s="19">
        <f t="shared" si="344"/>
        <v>0</v>
      </c>
      <c r="X1444" s="19">
        <f t="shared" si="345"/>
        <v>0</v>
      </c>
      <c r="Y1444" s="19">
        <f t="shared" si="346"/>
        <v>0</v>
      </c>
      <c r="Z1444" s="62">
        <v>-1</v>
      </c>
      <c r="AA1444" s="62">
        <v>-2</v>
      </c>
      <c r="AB1444" s="68"/>
      <c r="AC1444" s="68"/>
      <c r="AD1444" s="68"/>
      <c r="AE1444" s="68"/>
      <c r="AF1444" s="68"/>
      <c r="AG1444" s="62">
        <v>1</v>
      </c>
      <c r="AH1444" s="62">
        <v>1</v>
      </c>
      <c r="AI1444" s="62">
        <v>0</v>
      </c>
      <c r="AJ1444" s="61" t="s">
        <v>134</v>
      </c>
      <c r="AK1444" s="61" t="s">
        <v>77</v>
      </c>
      <c r="AL1444" s="69" t="s">
        <v>1385</v>
      </c>
      <c r="AM1444" s="62">
        <v>4</v>
      </c>
      <c r="AN1444" s="62">
        <v>-1</v>
      </c>
      <c r="AO1444" s="62">
        <v>-2</v>
      </c>
      <c r="AP1444" s="62">
        <v>-2</v>
      </c>
      <c r="AQ1444" s="62">
        <v>1</v>
      </c>
      <c r="AR1444" s="62">
        <v>-2</v>
      </c>
      <c r="AS1444" s="62">
        <v>-2</v>
      </c>
      <c r="AT1444" s="62">
        <v>0</v>
      </c>
      <c r="AU1444" s="78">
        <v>0</v>
      </c>
      <c r="AV1444" s="62">
        <v>0</v>
      </c>
      <c r="AW1444" s="62">
        <v>0</v>
      </c>
      <c r="AX1444" s="62">
        <v>0</v>
      </c>
      <c r="AY1444" s="62">
        <v>0</v>
      </c>
      <c r="AZ1444" s="62">
        <v>1</v>
      </c>
      <c r="BA1444" s="62">
        <v>-1</v>
      </c>
      <c r="BB1444" s="62">
        <v>-1</v>
      </c>
      <c r="BC1444" s="62">
        <v>-1</v>
      </c>
      <c r="BD1444" s="68"/>
      <c r="BE1444" s="68"/>
      <c r="BF1444" s="68"/>
      <c r="BG1444" s="68"/>
      <c r="BH1444" s="68"/>
      <c r="BI1444" s="68"/>
      <c r="BJ1444" s="68"/>
      <c r="BK1444" s="68"/>
      <c r="BL1444" s="68"/>
      <c r="BM1444" s="68"/>
      <c r="BN1444" s="68"/>
      <c r="BO1444" s="62">
        <v>1</v>
      </c>
    </row>
    <row r="1445" spans="1:67" ht="176" hidden="1" x14ac:dyDescent="0.2">
      <c r="A1445" s="74" t="s">
        <v>1381</v>
      </c>
      <c r="B1445" s="67"/>
      <c r="C1445" s="495" t="s">
        <v>1419</v>
      </c>
      <c r="D1445" s="66" t="s">
        <v>153</v>
      </c>
      <c r="E1445" s="61" t="s">
        <v>302</v>
      </c>
      <c r="F1445" s="62">
        <v>1</v>
      </c>
      <c r="G1445" s="62">
        <v>1</v>
      </c>
      <c r="H1445" s="62">
        <v>1</v>
      </c>
      <c r="I1445" s="68"/>
      <c r="J1445" s="69" t="s">
        <v>1383</v>
      </c>
      <c r="K1445" s="76"/>
      <c r="L1445" s="69" t="s">
        <v>1384</v>
      </c>
      <c r="M1445" s="72"/>
      <c r="N1445" s="57">
        <f t="shared" si="343"/>
        <v>2011</v>
      </c>
      <c r="O1445" s="72">
        <v>40787</v>
      </c>
      <c r="P1445" s="73" t="s">
        <v>75</v>
      </c>
      <c r="Q1445" s="73" t="s">
        <v>75</v>
      </c>
      <c r="R1445" s="73" t="s">
        <v>75</v>
      </c>
      <c r="S1445" s="73" t="s">
        <v>75</v>
      </c>
      <c r="T1445" s="73" t="s">
        <v>75</v>
      </c>
      <c r="U1445" s="73" t="s">
        <v>75</v>
      </c>
      <c r="V1445" s="62">
        <v>1</v>
      </c>
      <c r="W1445" s="19">
        <f t="shared" si="344"/>
        <v>0</v>
      </c>
      <c r="X1445" s="19">
        <f t="shared" si="345"/>
        <v>0</v>
      </c>
      <c r="Y1445" s="19">
        <f t="shared" si="346"/>
        <v>0</v>
      </c>
      <c r="Z1445" s="62">
        <v>-1</v>
      </c>
      <c r="AA1445" s="62">
        <v>-2</v>
      </c>
      <c r="AB1445" s="68"/>
      <c r="AC1445" s="68"/>
      <c r="AD1445" s="68"/>
      <c r="AE1445" s="68"/>
      <c r="AF1445" s="68"/>
      <c r="AG1445" s="62">
        <v>1</v>
      </c>
      <c r="AH1445" s="62">
        <v>1</v>
      </c>
      <c r="AI1445" s="62">
        <v>0</v>
      </c>
      <c r="AJ1445" s="61" t="s">
        <v>134</v>
      </c>
      <c r="AK1445" s="61" t="s">
        <v>77</v>
      </c>
      <c r="AL1445" s="69" t="s">
        <v>1385</v>
      </c>
      <c r="AM1445" s="62">
        <v>4</v>
      </c>
      <c r="AN1445" s="62">
        <v>-1</v>
      </c>
      <c r="AO1445" s="62">
        <v>-2</v>
      </c>
      <c r="AP1445" s="62">
        <v>-2</v>
      </c>
      <c r="AQ1445" s="62">
        <v>1</v>
      </c>
      <c r="AR1445" s="62">
        <v>-2</v>
      </c>
      <c r="AS1445" s="62">
        <v>-2</v>
      </c>
      <c r="AT1445" s="62">
        <v>0</v>
      </c>
      <c r="AU1445" s="78">
        <v>0</v>
      </c>
      <c r="AV1445" s="62">
        <v>0</v>
      </c>
      <c r="AW1445" s="62">
        <v>0</v>
      </c>
      <c r="AX1445" s="62">
        <v>0</v>
      </c>
      <c r="AY1445" s="62">
        <v>0</v>
      </c>
      <c r="AZ1445" s="62">
        <v>1</v>
      </c>
      <c r="BA1445" s="62">
        <v>-1</v>
      </c>
      <c r="BB1445" s="62">
        <v>-1</v>
      </c>
      <c r="BC1445" s="62">
        <v>-1</v>
      </c>
      <c r="BD1445" s="68"/>
      <c r="BE1445" s="68"/>
      <c r="BF1445" s="68"/>
      <c r="BG1445" s="68"/>
      <c r="BH1445" s="68"/>
      <c r="BI1445" s="68"/>
      <c r="BJ1445" s="68"/>
      <c r="BK1445" s="68"/>
      <c r="BL1445" s="68"/>
      <c r="BM1445" s="68"/>
      <c r="BN1445" s="68"/>
      <c r="BO1445" s="62">
        <v>1</v>
      </c>
    </row>
    <row r="1446" spans="1:67" ht="176" hidden="1" x14ac:dyDescent="0.2">
      <c r="A1446" s="74" t="s">
        <v>1381</v>
      </c>
      <c r="B1446" s="67"/>
      <c r="C1446" s="495" t="s">
        <v>1420</v>
      </c>
      <c r="D1446" s="66" t="s">
        <v>153</v>
      </c>
      <c r="E1446" s="61" t="s">
        <v>302</v>
      </c>
      <c r="F1446" s="62">
        <v>1</v>
      </c>
      <c r="G1446" s="62">
        <v>1</v>
      </c>
      <c r="H1446" s="62">
        <v>1</v>
      </c>
      <c r="I1446" s="68"/>
      <c r="J1446" s="69" t="s">
        <v>1383</v>
      </c>
      <c r="K1446" s="76"/>
      <c r="L1446" s="69" t="s">
        <v>1384</v>
      </c>
      <c r="M1446" s="72"/>
      <c r="N1446" s="57">
        <f t="shared" si="343"/>
        <v>2011</v>
      </c>
      <c r="O1446" s="72">
        <v>40787</v>
      </c>
      <c r="P1446" s="73" t="s">
        <v>75</v>
      </c>
      <c r="Q1446" s="73" t="s">
        <v>75</v>
      </c>
      <c r="R1446" s="73" t="s">
        <v>75</v>
      </c>
      <c r="S1446" s="73" t="s">
        <v>75</v>
      </c>
      <c r="T1446" s="73" t="s">
        <v>75</v>
      </c>
      <c r="U1446" s="73" t="s">
        <v>75</v>
      </c>
      <c r="V1446" s="62">
        <v>1</v>
      </c>
      <c r="W1446" s="19">
        <f t="shared" si="344"/>
        <v>0</v>
      </c>
      <c r="X1446" s="19">
        <f t="shared" si="345"/>
        <v>0</v>
      </c>
      <c r="Y1446" s="19">
        <f t="shared" si="346"/>
        <v>0</v>
      </c>
      <c r="Z1446" s="62">
        <v>-1</v>
      </c>
      <c r="AA1446" s="62">
        <v>-2</v>
      </c>
      <c r="AB1446" s="68"/>
      <c r="AC1446" s="68"/>
      <c r="AD1446" s="68"/>
      <c r="AE1446" s="68"/>
      <c r="AF1446" s="68"/>
      <c r="AG1446" s="62">
        <v>1</v>
      </c>
      <c r="AH1446" s="62">
        <v>1</v>
      </c>
      <c r="AI1446" s="62">
        <v>0</v>
      </c>
      <c r="AJ1446" s="61" t="s">
        <v>134</v>
      </c>
      <c r="AK1446" s="61" t="s">
        <v>77</v>
      </c>
      <c r="AL1446" s="69" t="s">
        <v>1385</v>
      </c>
      <c r="AM1446" s="62">
        <v>4</v>
      </c>
      <c r="AN1446" s="62">
        <v>-1</v>
      </c>
      <c r="AO1446" s="62">
        <v>-2</v>
      </c>
      <c r="AP1446" s="62">
        <v>-2</v>
      </c>
      <c r="AQ1446" s="62">
        <v>1</v>
      </c>
      <c r="AR1446" s="62">
        <v>-2</v>
      </c>
      <c r="AS1446" s="62">
        <v>-2</v>
      </c>
      <c r="AT1446" s="62">
        <v>0</v>
      </c>
      <c r="AU1446" s="78">
        <v>0</v>
      </c>
      <c r="AV1446" s="62">
        <v>0</v>
      </c>
      <c r="AW1446" s="62">
        <v>0</v>
      </c>
      <c r="AX1446" s="62">
        <v>0</v>
      </c>
      <c r="AY1446" s="62">
        <v>0</v>
      </c>
      <c r="AZ1446" s="62">
        <v>1</v>
      </c>
      <c r="BA1446" s="62">
        <v>-1</v>
      </c>
      <c r="BB1446" s="62">
        <v>-1</v>
      </c>
      <c r="BC1446" s="62">
        <v>-1</v>
      </c>
      <c r="BD1446" s="68"/>
      <c r="BE1446" s="68"/>
      <c r="BF1446" s="68"/>
      <c r="BG1446" s="68"/>
      <c r="BH1446" s="68"/>
      <c r="BI1446" s="68"/>
      <c r="BJ1446" s="68"/>
      <c r="BK1446" s="68"/>
      <c r="BL1446" s="68"/>
      <c r="BM1446" s="68"/>
      <c r="BN1446" s="68"/>
      <c r="BO1446" s="62">
        <v>1</v>
      </c>
    </row>
    <row r="1447" spans="1:67" ht="176" hidden="1" x14ac:dyDescent="0.2">
      <c r="A1447" s="74" t="s">
        <v>1381</v>
      </c>
      <c r="B1447" s="67"/>
      <c r="C1447" s="495" t="s">
        <v>1421</v>
      </c>
      <c r="D1447" s="66" t="s">
        <v>153</v>
      </c>
      <c r="E1447" s="61" t="s">
        <v>302</v>
      </c>
      <c r="F1447" s="62">
        <v>1</v>
      </c>
      <c r="G1447" s="62">
        <v>1</v>
      </c>
      <c r="H1447" s="62">
        <v>1</v>
      </c>
      <c r="I1447" s="68"/>
      <c r="J1447" s="69" t="s">
        <v>1383</v>
      </c>
      <c r="K1447" s="76"/>
      <c r="L1447" s="69" t="s">
        <v>1384</v>
      </c>
      <c r="M1447" s="72"/>
      <c r="N1447" s="57">
        <f t="shared" si="343"/>
        <v>2011</v>
      </c>
      <c r="O1447" s="72">
        <v>40787</v>
      </c>
      <c r="P1447" s="73" t="s">
        <v>75</v>
      </c>
      <c r="Q1447" s="73" t="s">
        <v>75</v>
      </c>
      <c r="R1447" s="73" t="s">
        <v>75</v>
      </c>
      <c r="S1447" s="73" t="s">
        <v>75</v>
      </c>
      <c r="T1447" s="73" t="s">
        <v>75</v>
      </c>
      <c r="U1447" s="73" t="s">
        <v>75</v>
      </c>
      <c r="V1447" s="62">
        <v>1</v>
      </c>
      <c r="W1447" s="19">
        <f t="shared" si="344"/>
        <v>0</v>
      </c>
      <c r="X1447" s="19">
        <f t="shared" si="345"/>
        <v>0</v>
      </c>
      <c r="Y1447" s="19">
        <f t="shared" si="346"/>
        <v>0</v>
      </c>
      <c r="Z1447" s="62">
        <v>-1</v>
      </c>
      <c r="AA1447" s="62">
        <v>-2</v>
      </c>
      <c r="AB1447" s="68"/>
      <c r="AC1447" s="68"/>
      <c r="AD1447" s="68"/>
      <c r="AE1447" s="68"/>
      <c r="AF1447" s="68"/>
      <c r="AG1447" s="62">
        <v>1</v>
      </c>
      <c r="AH1447" s="62">
        <v>1</v>
      </c>
      <c r="AI1447" s="62">
        <v>0</v>
      </c>
      <c r="AJ1447" s="61" t="s">
        <v>134</v>
      </c>
      <c r="AK1447" s="61" t="s">
        <v>77</v>
      </c>
      <c r="AL1447" s="69" t="s">
        <v>1385</v>
      </c>
      <c r="AM1447" s="62">
        <v>4</v>
      </c>
      <c r="AN1447" s="62">
        <v>-1</v>
      </c>
      <c r="AO1447" s="62">
        <v>-2</v>
      </c>
      <c r="AP1447" s="62">
        <v>-2</v>
      </c>
      <c r="AQ1447" s="62">
        <v>1</v>
      </c>
      <c r="AR1447" s="62">
        <v>-2</v>
      </c>
      <c r="AS1447" s="62">
        <v>-2</v>
      </c>
      <c r="AT1447" s="62">
        <v>0</v>
      </c>
      <c r="AU1447" s="78">
        <v>0</v>
      </c>
      <c r="AV1447" s="62">
        <v>0</v>
      </c>
      <c r="AW1447" s="62">
        <v>0</v>
      </c>
      <c r="AX1447" s="62">
        <v>0</v>
      </c>
      <c r="AY1447" s="62">
        <v>0</v>
      </c>
      <c r="AZ1447" s="62">
        <v>1</v>
      </c>
      <c r="BA1447" s="62">
        <v>-1</v>
      </c>
      <c r="BB1447" s="62">
        <v>-1</v>
      </c>
      <c r="BC1447" s="62">
        <v>-1</v>
      </c>
      <c r="BD1447" s="68"/>
      <c r="BE1447" s="68"/>
      <c r="BF1447" s="68"/>
      <c r="BG1447" s="68"/>
      <c r="BH1447" s="68"/>
      <c r="BI1447" s="68"/>
      <c r="BJ1447" s="68"/>
      <c r="BK1447" s="68"/>
      <c r="BL1447" s="68"/>
      <c r="BM1447" s="68"/>
      <c r="BN1447" s="68"/>
      <c r="BO1447" s="62">
        <v>1</v>
      </c>
    </row>
    <row r="1448" spans="1:67" ht="176" hidden="1" x14ac:dyDescent="0.2">
      <c r="A1448" s="74" t="s">
        <v>1381</v>
      </c>
      <c r="B1448" s="67"/>
      <c r="C1448" s="495" t="s">
        <v>1422</v>
      </c>
      <c r="D1448" s="66" t="s">
        <v>153</v>
      </c>
      <c r="E1448" s="61" t="s">
        <v>302</v>
      </c>
      <c r="F1448" s="62">
        <v>1</v>
      </c>
      <c r="G1448" s="62">
        <v>1</v>
      </c>
      <c r="H1448" s="62">
        <v>1</v>
      </c>
      <c r="I1448" s="68"/>
      <c r="J1448" s="69" t="s">
        <v>1383</v>
      </c>
      <c r="K1448" s="76"/>
      <c r="L1448" s="69" t="s">
        <v>1384</v>
      </c>
      <c r="M1448" s="72"/>
      <c r="N1448" s="57">
        <f t="shared" si="343"/>
        <v>2011</v>
      </c>
      <c r="O1448" s="72">
        <v>40787</v>
      </c>
      <c r="P1448" s="73" t="s">
        <v>75</v>
      </c>
      <c r="Q1448" s="73" t="s">
        <v>75</v>
      </c>
      <c r="R1448" s="73" t="s">
        <v>75</v>
      </c>
      <c r="S1448" s="73" t="s">
        <v>75</v>
      </c>
      <c r="T1448" s="73" t="s">
        <v>75</v>
      </c>
      <c r="U1448" s="73" t="s">
        <v>75</v>
      </c>
      <c r="V1448" s="62">
        <v>1</v>
      </c>
      <c r="W1448" s="19">
        <f t="shared" si="344"/>
        <v>0</v>
      </c>
      <c r="X1448" s="19">
        <f t="shared" si="345"/>
        <v>0</v>
      </c>
      <c r="Y1448" s="19">
        <f t="shared" si="346"/>
        <v>0</v>
      </c>
      <c r="Z1448" s="62">
        <v>-1</v>
      </c>
      <c r="AA1448" s="62">
        <v>-2</v>
      </c>
      <c r="AB1448" s="68"/>
      <c r="AC1448" s="68"/>
      <c r="AD1448" s="68"/>
      <c r="AE1448" s="68"/>
      <c r="AF1448" s="68"/>
      <c r="AG1448" s="62">
        <v>1</v>
      </c>
      <c r="AH1448" s="62">
        <v>1</v>
      </c>
      <c r="AI1448" s="62">
        <v>0</v>
      </c>
      <c r="AJ1448" s="61" t="s">
        <v>134</v>
      </c>
      <c r="AK1448" s="61" t="s">
        <v>77</v>
      </c>
      <c r="AL1448" s="69" t="s">
        <v>1385</v>
      </c>
      <c r="AM1448" s="62">
        <v>4</v>
      </c>
      <c r="AN1448" s="62">
        <v>-1</v>
      </c>
      <c r="AO1448" s="62">
        <v>-2</v>
      </c>
      <c r="AP1448" s="62">
        <v>-2</v>
      </c>
      <c r="AQ1448" s="62">
        <v>1</v>
      </c>
      <c r="AR1448" s="62">
        <v>-2</v>
      </c>
      <c r="AS1448" s="62">
        <v>-2</v>
      </c>
      <c r="AT1448" s="62">
        <v>0</v>
      </c>
      <c r="AU1448" s="78">
        <v>0</v>
      </c>
      <c r="AV1448" s="62">
        <v>0</v>
      </c>
      <c r="AW1448" s="62">
        <v>0</v>
      </c>
      <c r="AX1448" s="62">
        <v>0</v>
      </c>
      <c r="AY1448" s="62">
        <v>0</v>
      </c>
      <c r="AZ1448" s="62">
        <v>1</v>
      </c>
      <c r="BA1448" s="62">
        <v>-1</v>
      </c>
      <c r="BB1448" s="62">
        <v>-1</v>
      </c>
      <c r="BC1448" s="62">
        <v>-1</v>
      </c>
      <c r="BD1448" s="68"/>
      <c r="BE1448" s="68"/>
      <c r="BF1448" s="68"/>
      <c r="BG1448" s="68"/>
      <c r="BH1448" s="68"/>
      <c r="BI1448" s="68"/>
      <c r="BJ1448" s="68"/>
      <c r="BK1448" s="68"/>
      <c r="BL1448" s="68"/>
      <c r="BM1448" s="68"/>
      <c r="BN1448" s="68"/>
      <c r="BO1448" s="62">
        <v>1</v>
      </c>
    </row>
    <row r="1449" spans="1:67" ht="176" hidden="1" x14ac:dyDescent="0.2">
      <c r="A1449" s="74" t="s">
        <v>1381</v>
      </c>
      <c r="B1449" s="67"/>
      <c r="C1449" s="495" t="s">
        <v>1423</v>
      </c>
      <c r="D1449" s="66" t="s">
        <v>153</v>
      </c>
      <c r="E1449" s="61" t="s">
        <v>302</v>
      </c>
      <c r="F1449" s="62">
        <v>1</v>
      </c>
      <c r="G1449" s="62">
        <v>1</v>
      </c>
      <c r="H1449" s="62">
        <v>1</v>
      </c>
      <c r="I1449" s="68"/>
      <c r="J1449" s="69" t="s">
        <v>1383</v>
      </c>
      <c r="K1449" s="76"/>
      <c r="L1449" s="69" t="s">
        <v>1384</v>
      </c>
      <c r="M1449" s="72"/>
      <c r="N1449" s="57">
        <f t="shared" si="343"/>
        <v>2011</v>
      </c>
      <c r="O1449" s="72">
        <v>40787</v>
      </c>
      <c r="P1449" s="73" t="s">
        <v>75</v>
      </c>
      <c r="Q1449" s="73" t="s">
        <v>75</v>
      </c>
      <c r="R1449" s="73" t="s">
        <v>75</v>
      </c>
      <c r="S1449" s="73" t="s">
        <v>75</v>
      </c>
      <c r="T1449" s="73" t="s">
        <v>75</v>
      </c>
      <c r="U1449" s="73" t="s">
        <v>75</v>
      </c>
      <c r="V1449" s="62">
        <v>1</v>
      </c>
      <c r="W1449" s="19">
        <f t="shared" si="344"/>
        <v>0</v>
      </c>
      <c r="X1449" s="19">
        <f t="shared" si="345"/>
        <v>0</v>
      </c>
      <c r="Y1449" s="19">
        <f t="shared" si="346"/>
        <v>0</v>
      </c>
      <c r="Z1449" s="62">
        <v>-1</v>
      </c>
      <c r="AA1449" s="62">
        <v>-2</v>
      </c>
      <c r="AB1449" s="68"/>
      <c r="AC1449" s="68"/>
      <c r="AD1449" s="68"/>
      <c r="AE1449" s="68"/>
      <c r="AF1449" s="68"/>
      <c r="AG1449" s="62">
        <v>1</v>
      </c>
      <c r="AH1449" s="62">
        <v>1</v>
      </c>
      <c r="AI1449" s="62">
        <v>0</v>
      </c>
      <c r="AJ1449" s="61" t="s">
        <v>134</v>
      </c>
      <c r="AK1449" s="61" t="s">
        <v>77</v>
      </c>
      <c r="AL1449" s="69" t="s">
        <v>1385</v>
      </c>
      <c r="AM1449" s="62">
        <v>4</v>
      </c>
      <c r="AN1449" s="62">
        <v>-1</v>
      </c>
      <c r="AO1449" s="62">
        <v>-2</v>
      </c>
      <c r="AP1449" s="62">
        <v>-2</v>
      </c>
      <c r="AQ1449" s="62">
        <v>1</v>
      </c>
      <c r="AR1449" s="62">
        <v>-2</v>
      </c>
      <c r="AS1449" s="62">
        <v>-2</v>
      </c>
      <c r="AT1449" s="62">
        <v>0</v>
      </c>
      <c r="AU1449" s="78">
        <v>0</v>
      </c>
      <c r="AV1449" s="62">
        <v>0</v>
      </c>
      <c r="AW1449" s="62">
        <v>0</v>
      </c>
      <c r="AX1449" s="62">
        <v>0</v>
      </c>
      <c r="AY1449" s="62">
        <v>0</v>
      </c>
      <c r="AZ1449" s="62">
        <v>1</v>
      </c>
      <c r="BA1449" s="62">
        <v>-1</v>
      </c>
      <c r="BB1449" s="62">
        <v>-1</v>
      </c>
      <c r="BC1449" s="62">
        <v>-1</v>
      </c>
      <c r="BD1449" s="68"/>
      <c r="BE1449" s="68"/>
      <c r="BF1449" s="68"/>
      <c r="BG1449" s="68"/>
      <c r="BH1449" s="68"/>
      <c r="BI1449" s="68"/>
      <c r="BJ1449" s="68"/>
      <c r="BK1449" s="68"/>
      <c r="BL1449" s="68"/>
      <c r="BM1449" s="68"/>
      <c r="BN1449" s="68"/>
      <c r="BO1449" s="62">
        <v>1</v>
      </c>
    </row>
    <row r="1450" spans="1:67" ht="176" hidden="1" x14ac:dyDescent="0.2">
      <c r="A1450" s="74" t="s">
        <v>1381</v>
      </c>
      <c r="B1450" s="67"/>
      <c r="C1450" s="74" t="s">
        <v>1388</v>
      </c>
      <c r="D1450" s="66" t="s">
        <v>153</v>
      </c>
      <c r="E1450" s="61" t="s">
        <v>302</v>
      </c>
      <c r="F1450" s="62">
        <v>1</v>
      </c>
      <c r="G1450" s="62">
        <v>1</v>
      </c>
      <c r="H1450" s="62">
        <v>1</v>
      </c>
      <c r="I1450" s="68"/>
      <c r="J1450" s="69" t="s">
        <v>1383</v>
      </c>
      <c r="K1450" s="76"/>
      <c r="L1450" s="376" t="s">
        <v>3255</v>
      </c>
      <c r="M1450" s="72"/>
      <c r="N1450" s="57">
        <f t="shared" si="343"/>
        <v>2011</v>
      </c>
      <c r="O1450" s="72">
        <v>40787</v>
      </c>
      <c r="P1450" s="73" t="s">
        <v>75</v>
      </c>
      <c r="Q1450" s="72">
        <v>42370</v>
      </c>
      <c r="R1450" s="73" t="s">
        <v>75</v>
      </c>
      <c r="S1450" s="73" t="s">
        <v>75</v>
      </c>
      <c r="T1450" s="73" t="s">
        <v>75</v>
      </c>
      <c r="U1450" s="73" t="s">
        <v>75</v>
      </c>
      <c r="V1450" s="62">
        <v>1</v>
      </c>
      <c r="W1450" s="19">
        <f t="shared" si="344"/>
        <v>1</v>
      </c>
      <c r="X1450" s="19">
        <f t="shared" si="345"/>
        <v>0</v>
      </c>
      <c r="Y1450" s="19">
        <f t="shared" si="346"/>
        <v>0</v>
      </c>
      <c r="Z1450" s="62">
        <v>-1</v>
      </c>
      <c r="AA1450" s="62">
        <v>-2</v>
      </c>
      <c r="AB1450" s="68"/>
      <c r="AC1450" s="68"/>
      <c r="AD1450" s="68"/>
      <c r="AE1450" s="68"/>
      <c r="AF1450" s="68"/>
      <c r="AG1450" s="62">
        <v>1</v>
      </c>
      <c r="AH1450" s="62">
        <v>1</v>
      </c>
      <c r="AI1450" s="62">
        <v>0</v>
      </c>
      <c r="AJ1450" s="61" t="s">
        <v>134</v>
      </c>
      <c r="AK1450" s="61" t="s">
        <v>77</v>
      </c>
      <c r="AL1450" s="69" t="s">
        <v>1385</v>
      </c>
      <c r="AM1450" s="62">
        <v>4</v>
      </c>
      <c r="AN1450" s="62">
        <v>-1</v>
      </c>
      <c r="AO1450" s="62">
        <v>-2</v>
      </c>
      <c r="AP1450" s="62">
        <v>-2</v>
      </c>
      <c r="AQ1450" s="62">
        <v>1</v>
      </c>
      <c r="AR1450" s="62">
        <v>-2</v>
      </c>
      <c r="AS1450" s="62">
        <v>-2</v>
      </c>
      <c r="AT1450" s="62">
        <v>0</v>
      </c>
      <c r="AU1450" s="78">
        <v>0</v>
      </c>
      <c r="AV1450" s="62">
        <v>0</v>
      </c>
      <c r="AW1450" s="62">
        <v>0</v>
      </c>
      <c r="AX1450" s="62">
        <v>0</v>
      </c>
      <c r="AY1450" s="62">
        <v>0</v>
      </c>
      <c r="AZ1450" s="62">
        <v>1</v>
      </c>
      <c r="BA1450" s="62">
        <v>-1</v>
      </c>
      <c r="BB1450" s="62">
        <v>-1</v>
      </c>
      <c r="BC1450" s="62">
        <v>-1</v>
      </c>
      <c r="BD1450" s="68"/>
      <c r="BE1450" s="68"/>
      <c r="BF1450" s="68"/>
      <c r="BG1450" s="68"/>
      <c r="BH1450" s="68"/>
      <c r="BI1450" s="68"/>
      <c r="BJ1450" s="68"/>
      <c r="BK1450" s="68"/>
      <c r="BL1450" s="68"/>
      <c r="BM1450" s="68"/>
      <c r="BN1450" s="68"/>
      <c r="BO1450" s="62">
        <v>1</v>
      </c>
    </row>
    <row r="1451" spans="1:67" ht="176" hidden="1" x14ac:dyDescent="0.2">
      <c r="A1451" s="74" t="s">
        <v>1381</v>
      </c>
      <c r="B1451" s="67"/>
      <c r="C1451" s="495" t="s">
        <v>1424</v>
      </c>
      <c r="D1451" s="66" t="s">
        <v>153</v>
      </c>
      <c r="E1451" s="61" t="s">
        <v>302</v>
      </c>
      <c r="F1451" s="62">
        <v>1</v>
      </c>
      <c r="G1451" s="62">
        <v>1</v>
      </c>
      <c r="H1451" s="62">
        <v>1</v>
      </c>
      <c r="I1451" s="68"/>
      <c r="J1451" s="69" t="s">
        <v>1383</v>
      </c>
      <c r="K1451" s="76"/>
      <c r="L1451" s="69" t="s">
        <v>1384</v>
      </c>
      <c r="M1451" s="72"/>
      <c r="N1451" s="57">
        <f t="shared" ref="N1451:N1514" si="347">YEAR(IF(AND(O1451&lt;&gt;"NA",O1451&lt;&gt;""),O1451,IF(AND(P1451&lt;&gt;"NA",P1451&lt;&gt;""),P1451,IF(AND(Q1451&lt;&gt;"NA",Q1451&lt;&gt;""),Q1451,IF(AND(R1451&lt;&gt;"NA",R1451&lt;&gt;""),R1451,S1451)))))</f>
        <v>2011</v>
      </c>
      <c r="O1451" s="72">
        <v>40787</v>
      </c>
      <c r="P1451" s="73" t="s">
        <v>75</v>
      </c>
      <c r="Q1451" s="73" t="s">
        <v>75</v>
      </c>
      <c r="R1451" s="73" t="s">
        <v>75</v>
      </c>
      <c r="S1451" s="73" t="s">
        <v>75</v>
      </c>
      <c r="T1451" s="73" t="s">
        <v>75</v>
      </c>
      <c r="U1451" s="73" t="s">
        <v>75</v>
      </c>
      <c r="V1451" s="62">
        <v>1</v>
      </c>
      <c r="W1451" s="19">
        <f t="shared" si="344"/>
        <v>0</v>
      </c>
      <c r="X1451" s="19">
        <f t="shared" si="345"/>
        <v>0</v>
      </c>
      <c r="Y1451" s="19">
        <f t="shared" si="346"/>
        <v>0</v>
      </c>
      <c r="Z1451" s="62">
        <v>-1</v>
      </c>
      <c r="AA1451" s="62">
        <v>-2</v>
      </c>
      <c r="AB1451" s="68"/>
      <c r="AC1451" s="68"/>
      <c r="AD1451" s="68"/>
      <c r="AE1451" s="68"/>
      <c r="AF1451" s="68"/>
      <c r="AG1451" s="62">
        <v>1</v>
      </c>
      <c r="AH1451" s="62">
        <v>1</v>
      </c>
      <c r="AI1451" s="62">
        <v>0</v>
      </c>
      <c r="AJ1451" s="61" t="s">
        <v>134</v>
      </c>
      <c r="AK1451" s="61" t="s">
        <v>77</v>
      </c>
      <c r="AL1451" s="69" t="s">
        <v>1385</v>
      </c>
      <c r="AM1451" s="62">
        <v>4</v>
      </c>
      <c r="AN1451" s="62">
        <v>-1</v>
      </c>
      <c r="AO1451" s="62">
        <v>-2</v>
      </c>
      <c r="AP1451" s="62">
        <v>-2</v>
      </c>
      <c r="AQ1451" s="62">
        <v>1</v>
      </c>
      <c r="AR1451" s="62">
        <v>-2</v>
      </c>
      <c r="AS1451" s="62">
        <v>-2</v>
      </c>
      <c r="AT1451" s="62">
        <v>0</v>
      </c>
      <c r="AU1451" s="78">
        <v>0</v>
      </c>
      <c r="AV1451" s="62">
        <v>0</v>
      </c>
      <c r="AW1451" s="62">
        <v>0</v>
      </c>
      <c r="AX1451" s="62">
        <v>0</v>
      </c>
      <c r="AY1451" s="62">
        <v>0</v>
      </c>
      <c r="AZ1451" s="62">
        <v>1</v>
      </c>
      <c r="BA1451" s="62">
        <v>-1</v>
      </c>
      <c r="BB1451" s="62">
        <v>-1</v>
      </c>
      <c r="BC1451" s="62">
        <v>-1</v>
      </c>
      <c r="BD1451" s="68"/>
      <c r="BE1451" s="68"/>
      <c r="BF1451" s="68"/>
      <c r="BG1451" s="68"/>
      <c r="BH1451" s="68"/>
      <c r="BI1451" s="68"/>
      <c r="BJ1451" s="68"/>
      <c r="BK1451" s="68"/>
      <c r="BL1451" s="68"/>
      <c r="BM1451" s="68"/>
      <c r="BN1451" s="68"/>
      <c r="BO1451" s="62">
        <v>1</v>
      </c>
    </row>
    <row r="1452" spans="1:67" ht="176" hidden="1" x14ac:dyDescent="0.2">
      <c r="A1452" s="74" t="s">
        <v>1381</v>
      </c>
      <c r="B1452" s="67"/>
      <c r="C1452" s="495" t="s">
        <v>1425</v>
      </c>
      <c r="D1452" s="66" t="s">
        <v>153</v>
      </c>
      <c r="E1452" s="61" t="s">
        <v>302</v>
      </c>
      <c r="F1452" s="62">
        <v>1</v>
      </c>
      <c r="G1452" s="62">
        <v>1</v>
      </c>
      <c r="H1452" s="62">
        <v>1</v>
      </c>
      <c r="I1452" s="68"/>
      <c r="J1452" s="69" t="s">
        <v>1383</v>
      </c>
      <c r="K1452" s="76"/>
      <c r="L1452" s="69" t="s">
        <v>1384</v>
      </c>
      <c r="M1452" s="72"/>
      <c r="N1452" s="57">
        <f t="shared" si="347"/>
        <v>2011</v>
      </c>
      <c r="O1452" s="72">
        <v>40787</v>
      </c>
      <c r="P1452" s="73" t="s">
        <v>75</v>
      </c>
      <c r="Q1452" s="73" t="s">
        <v>75</v>
      </c>
      <c r="R1452" s="73" t="s">
        <v>75</v>
      </c>
      <c r="S1452" s="73" t="s">
        <v>75</v>
      </c>
      <c r="T1452" s="73" t="s">
        <v>75</v>
      </c>
      <c r="U1452" s="73" t="s">
        <v>75</v>
      </c>
      <c r="V1452" s="62">
        <v>1</v>
      </c>
      <c r="W1452" s="19">
        <f t="shared" si="344"/>
        <v>0</v>
      </c>
      <c r="X1452" s="19">
        <f t="shared" si="345"/>
        <v>0</v>
      </c>
      <c r="Y1452" s="19">
        <f t="shared" si="346"/>
        <v>0</v>
      </c>
      <c r="Z1452" s="62">
        <v>-1</v>
      </c>
      <c r="AA1452" s="62">
        <v>-2</v>
      </c>
      <c r="AB1452" s="68"/>
      <c r="AC1452" s="68"/>
      <c r="AD1452" s="68"/>
      <c r="AE1452" s="68"/>
      <c r="AF1452" s="68"/>
      <c r="AG1452" s="62">
        <v>1</v>
      </c>
      <c r="AH1452" s="62">
        <v>1</v>
      </c>
      <c r="AI1452" s="62">
        <v>0</v>
      </c>
      <c r="AJ1452" s="61" t="s">
        <v>134</v>
      </c>
      <c r="AK1452" s="61" t="s">
        <v>77</v>
      </c>
      <c r="AL1452" s="69" t="s">
        <v>1385</v>
      </c>
      <c r="AM1452" s="62">
        <v>4</v>
      </c>
      <c r="AN1452" s="62">
        <v>-1</v>
      </c>
      <c r="AO1452" s="62">
        <v>-2</v>
      </c>
      <c r="AP1452" s="62">
        <v>-2</v>
      </c>
      <c r="AQ1452" s="62">
        <v>1</v>
      </c>
      <c r="AR1452" s="62">
        <v>-2</v>
      </c>
      <c r="AS1452" s="62">
        <v>-2</v>
      </c>
      <c r="AT1452" s="62">
        <v>0</v>
      </c>
      <c r="AU1452" s="78">
        <v>0</v>
      </c>
      <c r="AV1452" s="62">
        <v>0</v>
      </c>
      <c r="AW1452" s="62">
        <v>0</v>
      </c>
      <c r="AX1452" s="62">
        <v>0</v>
      </c>
      <c r="AY1452" s="62">
        <v>0</v>
      </c>
      <c r="AZ1452" s="62">
        <v>1</v>
      </c>
      <c r="BA1452" s="62">
        <v>-1</v>
      </c>
      <c r="BB1452" s="62">
        <v>-1</v>
      </c>
      <c r="BC1452" s="62">
        <v>-1</v>
      </c>
      <c r="BD1452" s="68"/>
      <c r="BE1452" s="68"/>
      <c r="BF1452" s="68"/>
      <c r="BG1452" s="68"/>
      <c r="BH1452" s="68"/>
      <c r="BI1452" s="68"/>
      <c r="BJ1452" s="68"/>
      <c r="BK1452" s="68"/>
      <c r="BL1452" s="68"/>
      <c r="BM1452" s="68"/>
      <c r="BN1452" s="68"/>
      <c r="BO1452" s="62">
        <v>1</v>
      </c>
    </row>
    <row r="1453" spans="1:67" ht="176" hidden="1" x14ac:dyDescent="0.2">
      <c r="A1453" s="74" t="s">
        <v>1381</v>
      </c>
      <c r="B1453" s="67"/>
      <c r="C1453" s="495" t="s">
        <v>1426</v>
      </c>
      <c r="D1453" s="66" t="s">
        <v>153</v>
      </c>
      <c r="E1453" s="61" t="s">
        <v>302</v>
      </c>
      <c r="F1453" s="62">
        <v>1</v>
      </c>
      <c r="G1453" s="62">
        <v>1</v>
      </c>
      <c r="H1453" s="62">
        <v>1</v>
      </c>
      <c r="I1453" s="68"/>
      <c r="J1453" s="69" t="s">
        <v>1383</v>
      </c>
      <c r="K1453" s="76"/>
      <c r="L1453" s="69" t="s">
        <v>1384</v>
      </c>
      <c r="M1453" s="72"/>
      <c r="N1453" s="57">
        <f t="shared" si="347"/>
        <v>2011</v>
      </c>
      <c r="O1453" s="72">
        <v>40787</v>
      </c>
      <c r="P1453" s="73" t="s">
        <v>75</v>
      </c>
      <c r="Q1453" s="73" t="s">
        <v>75</v>
      </c>
      <c r="R1453" s="73" t="s">
        <v>75</v>
      </c>
      <c r="S1453" s="73" t="s">
        <v>75</v>
      </c>
      <c r="T1453" s="73" t="s">
        <v>75</v>
      </c>
      <c r="U1453" s="73" t="s">
        <v>75</v>
      </c>
      <c r="V1453" s="62">
        <v>1</v>
      </c>
      <c r="W1453" s="19">
        <f t="shared" si="344"/>
        <v>0</v>
      </c>
      <c r="X1453" s="19">
        <f t="shared" si="345"/>
        <v>0</v>
      </c>
      <c r="Y1453" s="19">
        <f t="shared" si="346"/>
        <v>0</v>
      </c>
      <c r="Z1453" s="62">
        <v>-1</v>
      </c>
      <c r="AA1453" s="62">
        <v>-2</v>
      </c>
      <c r="AB1453" s="68"/>
      <c r="AC1453" s="68"/>
      <c r="AD1453" s="68"/>
      <c r="AE1453" s="68"/>
      <c r="AF1453" s="68"/>
      <c r="AG1453" s="62">
        <v>1</v>
      </c>
      <c r="AH1453" s="62">
        <v>1</v>
      </c>
      <c r="AI1453" s="62">
        <v>0</v>
      </c>
      <c r="AJ1453" s="61" t="s">
        <v>134</v>
      </c>
      <c r="AK1453" s="61" t="s">
        <v>77</v>
      </c>
      <c r="AL1453" s="69" t="s">
        <v>1385</v>
      </c>
      <c r="AM1453" s="62">
        <v>4</v>
      </c>
      <c r="AN1453" s="62">
        <v>-1</v>
      </c>
      <c r="AO1453" s="62">
        <v>-2</v>
      </c>
      <c r="AP1453" s="62">
        <v>-2</v>
      </c>
      <c r="AQ1453" s="62">
        <v>1</v>
      </c>
      <c r="AR1453" s="62">
        <v>-2</v>
      </c>
      <c r="AS1453" s="62">
        <v>-2</v>
      </c>
      <c r="AT1453" s="62">
        <v>0</v>
      </c>
      <c r="AU1453" s="78">
        <v>0</v>
      </c>
      <c r="AV1453" s="62">
        <v>0</v>
      </c>
      <c r="AW1453" s="62">
        <v>0</v>
      </c>
      <c r="AX1453" s="62">
        <v>0</v>
      </c>
      <c r="AY1453" s="62">
        <v>0</v>
      </c>
      <c r="AZ1453" s="62">
        <v>1</v>
      </c>
      <c r="BA1453" s="62">
        <v>-1</v>
      </c>
      <c r="BB1453" s="62">
        <v>-1</v>
      </c>
      <c r="BC1453" s="62">
        <v>-1</v>
      </c>
      <c r="BD1453" s="68"/>
      <c r="BE1453" s="68"/>
      <c r="BF1453" s="68"/>
      <c r="BG1453" s="68"/>
      <c r="BH1453" s="68"/>
      <c r="BI1453" s="68"/>
      <c r="BJ1453" s="68"/>
      <c r="BK1453" s="68"/>
      <c r="BL1453" s="68"/>
      <c r="BM1453" s="68"/>
      <c r="BN1453" s="68"/>
      <c r="BO1453" s="62">
        <v>1</v>
      </c>
    </row>
    <row r="1454" spans="1:67" ht="176" hidden="1" x14ac:dyDescent="0.2">
      <c r="A1454" s="74" t="s">
        <v>1381</v>
      </c>
      <c r="B1454" s="67"/>
      <c r="C1454" s="495" t="s">
        <v>1427</v>
      </c>
      <c r="D1454" s="66" t="s">
        <v>153</v>
      </c>
      <c r="E1454" s="61" t="s">
        <v>302</v>
      </c>
      <c r="F1454" s="62">
        <v>1</v>
      </c>
      <c r="G1454" s="62">
        <v>1</v>
      </c>
      <c r="H1454" s="62">
        <v>1</v>
      </c>
      <c r="I1454" s="68"/>
      <c r="J1454" s="69" t="s">
        <v>1383</v>
      </c>
      <c r="K1454" s="76"/>
      <c r="L1454" s="69" t="s">
        <v>1384</v>
      </c>
      <c r="M1454" s="72"/>
      <c r="N1454" s="57">
        <f t="shared" si="347"/>
        <v>2011</v>
      </c>
      <c r="O1454" s="72">
        <v>40787</v>
      </c>
      <c r="P1454" s="73" t="s">
        <v>75</v>
      </c>
      <c r="Q1454" s="73" t="s">
        <v>75</v>
      </c>
      <c r="R1454" s="73" t="s">
        <v>75</v>
      </c>
      <c r="S1454" s="73" t="s">
        <v>75</v>
      </c>
      <c r="T1454" s="73" t="s">
        <v>75</v>
      </c>
      <c r="U1454" s="73" t="s">
        <v>75</v>
      </c>
      <c r="V1454" s="62">
        <v>1</v>
      </c>
      <c r="W1454" s="19">
        <f t="shared" si="344"/>
        <v>0</v>
      </c>
      <c r="X1454" s="19">
        <f t="shared" si="345"/>
        <v>0</v>
      </c>
      <c r="Y1454" s="19">
        <f t="shared" si="346"/>
        <v>0</v>
      </c>
      <c r="Z1454" s="62">
        <v>-1</v>
      </c>
      <c r="AA1454" s="62">
        <v>-2</v>
      </c>
      <c r="AB1454" s="68"/>
      <c r="AC1454" s="68"/>
      <c r="AD1454" s="68"/>
      <c r="AE1454" s="68"/>
      <c r="AF1454" s="68"/>
      <c r="AG1454" s="62">
        <v>1</v>
      </c>
      <c r="AH1454" s="62">
        <v>1</v>
      </c>
      <c r="AI1454" s="62">
        <v>0</v>
      </c>
      <c r="AJ1454" s="61" t="s">
        <v>134</v>
      </c>
      <c r="AK1454" s="61" t="s">
        <v>77</v>
      </c>
      <c r="AL1454" s="69" t="s">
        <v>1385</v>
      </c>
      <c r="AM1454" s="62">
        <v>4</v>
      </c>
      <c r="AN1454" s="62">
        <v>-1</v>
      </c>
      <c r="AO1454" s="62">
        <v>-2</v>
      </c>
      <c r="AP1454" s="62">
        <v>-2</v>
      </c>
      <c r="AQ1454" s="62">
        <v>1</v>
      </c>
      <c r="AR1454" s="62">
        <v>-2</v>
      </c>
      <c r="AS1454" s="62">
        <v>-2</v>
      </c>
      <c r="AT1454" s="62">
        <v>0</v>
      </c>
      <c r="AU1454" s="78">
        <v>0</v>
      </c>
      <c r="AV1454" s="62">
        <v>0</v>
      </c>
      <c r="AW1454" s="62">
        <v>0</v>
      </c>
      <c r="AX1454" s="62">
        <v>0</v>
      </c>
      <c r="AY1454" s="62">
        <v>0</v>
      </c>
      <c r="AZ1454" s="62">
        <v>1</v>
      </c>
      <c r="BA1454" s="62">
        <v>-1</v>
      </c>
      <c r="BB1454" s="62">
        <v>-1</v>
      </c>
      <c r="BC1454" s="62">
        <v>-1</v>
      </c>
      <c r="BD1454" s="68"/>
      <c r="BE1454" s="68"/>
      <c r="BF1454" s="68"/>
      <c r="BG1454" s="68"/>
      <c r="BH1454" s="68"/>
      <c r="BI1454" s="68"/>
      <c r="BJ1454" s="68"/>
      <c r="BK1454" s="68"/>
      <c r="BL1454" s="68"/>
      <c r="BM1454" s="68"/>
      <c r="BN1454" s="68"/>
      <c r="BO1454" s="62">
        <v>1</v>
      </c>
    </row>
    <row r="1455" spans="1:67" ht="176" hidden="1" x14ac:dyDescent="0.2">
      <c r="A1455" s="74" t="s">
        <v>1381</v>
      </c>
      <c r="B1455" s="67"/>
      <c r="C1455" s="495" t="s">
        <v>1428</v>
      </c>
      <c r="D1455" s="66" t="s">
        <v>153</v>
      </c>
      <c r="E1455" s="61" t="s">
        <v>302</v>
      </c>
      <c r="F1455" s="62">
        <v>1</v>
      </c>
      <c r="G1455" s="62">
        <v>1</v>
      </c>
      <c r="H1455" s="62">
        <v>1</v>
      </c>
      <c r="I1455" s="68"/>
      <c r="J1455" s="69" t="s">
        <v>1383</v>
      </c>
      <c r="K1455" s="76"/>
      <c r="L1455" s="69" t="s">
        <v>1384</v>
      </c>
      <c r="M1455" s="72"/>
      <c r="N1455" s="57">
        <f t="shared" si="347"/>
        <v>2011</v>
      </c>
      <c r="O1455" s="72">
        <v>40787</v>
      </c>
      <c r="P1455" s="73" t="s">
        <v>75</v>
      </c>
      <c r="Q1455" s="73" t="s">
        <v>75</v>
      </c>
      <c r="R1455" s="73" t="s">
        <v>75</v>
      </c>
      <c r="S1455" s="73" t="s">
        <v>75</v>
      </c>
      <c r="T1455" s="73" t="s">
        <v>75</v>
      </c>
      <c r="U1455" s="73" t="s">
        <v>75</v>
      </c>
      <c r="V1455" s="62">
        <v>1</v>
      </c>
      <c r="W1455" s="19">
        <f t="shared" si="344"/>
        <v>0</v>
      </c>
      <c r="X1455" s="19">
        <f t="shared" si="345"/>
        <v>0</v>
      </c>
      <c r="Y1455" s="19">
        <f t="shared" si="346"/>
        <v>0</v>
      </c>
      <c r="Z1455" s="62">
        <v>-1</v>
      </c>
      <c r="AA1455" s="62">
        <v>-2</v>
      </c>
      <c r="AB1455" s="68"/>
      <c r="AC1455" s="68"/>
      <c r="AD1455" s="68"/>
      <c r="AE1455" s="68"/>
      <c r="AF1455" s="68"/>
      <c r="AG1455" s="62">
        <v>1</v>
      </c>
      <c r="AH1455" s="62">
        <v>1</v>
      </c>
      <c r="AI1455" s="62">
        <v>0</v>
      </c>
      <c r="AJ1455" s="61" t="s">
        <v>134</v>
      </c>
      <c r="AK1455" s="61" t="s">
        <v>77</v>
      </c>
      <c r="AL1455" s="69" t="s">
        <v>1385</v>
      </c>
      <c r="AM1455" s="62">
        <v>4</v>
      </c>
      <c r="AN1455" s="62">
        <v>-1</v>
      </c>
      <c r="AO1455" s="62">
        <v>-2</v>
      </c>
      <c r="AP1455" s="62">
        <v>-2</v>
      </c>
      <c r="AQ1455" s="62">
        <v>1</v>
      </c>
      <c r="AR1455" s="62">
        <v>-2</v>
      </c>
      <c r="AS1455" s="62">
        <v>-2</v>
      </c>
      <c r="AT1455" s="62">
        <v>0</v>
      </c>
      <c r="AU1455" s="78">
        <v>0</v>
      </c>
      <c r="AV1455" s="62">
        <v>0</v>
      </c>
      <c r="AW1455" s="62">
        <v>0</v>
      </c>
      <c r="AX1455" s="62">
        <v>0</v>
      </c>
      <c r="AY1455" s="62">
        <v>0</v>
      </c>
      <c r="AZ1455" s="62">
        <v>1</v>
      </c>
      <c r="BA1455" s="62">
        <v>-1</v>
      </c>
      <c r="BB1455" s="62">
        <v>-1</v>
      </c>
      <c r="BC1455" s="62">
        <v>-1</v>
      </c>
      <c r="BD1455" s="68"/>
      <c r="BE1455" s="68"/>
      <c r="BF1455" s="68"/>
      <c r="BG1455" s="68"/>
      <c r="BH1455" s="68"/>
      <c r="BI1455" s="68"/>
      <c r="BJ1455" s="68"/>
      <c r="BK1455" s="68"/>
      <c r="BL1455" s="68"/>
      <c r="BM1455" s="68"/>
      <c r="BN1455" s="68"/>
      <c r="BO1455" s="62">
        <v>1</v>
      </c>
    </row>
    <row r="1456" spans="1:67" ht="176" hidden="1" x14ac:dyDescent="0.2">
      <c r="A1456" s="74" t="s">
        <v>1381</v>
      </c>
      <c r="B1456" s="67"/>
      <c r="C1456" s="495" t="s">
        <v>1429</v>
      </c>
      <c r="D1456" s="66" t="s">
        <v>153</v>
      </c>
      <c r="E1456" s="61" t="s">
        <v>302</v>
      </c>
      <c r="F1456" s="62">
        <v>1</v>
      </c>
      <c r="G1456" s="62">
        <v>1</v>
      </c>
      <c r="H1456" s="62">
        <v>1</v>
      </c>
      <c r="I1456" s="68"/>
      <c r="J1456" s="69" t="s">
        <v>1383</v>
      </c>
      <c r="K1456" s="76"/>
      <c r="L1456" s="69" t="s">
        <v>1384</v>
      </c>
      <c r="M1456" s="72"/>
      <c r="N1456" s="57">
        <f t="shared" si="347"/>
        <v>2011</v>
      </c>
      <c r="O1456" s="72">
        <v>40787</v>
      </c>
      <c r="P1456" s="73" t="s">
        <v>75</v>
      </c>
      <c r="Q1456" s="73" t="s">
        <v>75</v>
      </c>
      <c r="R1456" s="73" t="s">
        <v>75</v>
      </c>
      <c r="S1456" s="73" t="s">
        <v>75</v>
      </c>
      <c r="T1456" s="73" t="s">
        <v>75</v>
      </c>
      <c r="U1456" s="73" t="s">
        <v>75</v>
      </c>
      <c r="V1456" s="62">
        <v>1</v>
      </c>
      <c r="W1456" s="19">
        <f t="shared" si="344"/>
        <v>0</v>
      </c>
      <c r="X1456" s="19">
        <f t="shared" si="345"/>
        <v>0</v>
      </c>
      <c r="Y1456" s="19">
        <f t="shared" si="346"/>
        <v>0</v>
      </c>
      <c r="Z1456" s="62">
        <v>-1</v>
      </c>
      <c r="AA1456" s="62">
        <v>-2</v>
      </c>
      <c r="AB1456" s="68"/>
      <c r="AC1456" s="68"/>
      <c r="AD1456" s="68"/>
      <c r="AE1456" s="68"/>
      <c r="AF1456" s="68"/>
      <c r="AG1456" s="62">
        <v>1</v>
      </c>
      <c r="AH1456" s="62">
        <v>1</v>
      </c>
      <c r="AI1456" s="62">
        <v>0</v>
      </c>
      <c r="AJ1456" s="61" t="s">
        <v>134</v>
      </c>
      <c r="AK1456" s="61" t="s">
        <v>77</v>
      </c>
      <c r="AL1456" s="69" t="s">
        <v>1385</v>
      </c>
      <c r="AM1456" s="62">
        <v>4</v>
      </c>
      <c r="AN1456" s="62">
        <v>-1</v>
      </c>
      <c r="AO1456" s="62">
        <v>-2</v>
      </c>
      <c r="AP1456" s="62">
        <v>-2</v>
      </c>
      <c r="AQ1456" s="62">
        <v>1</v>
      </c>
      <c r="AR1456" s="62">
        <v>-2</v>
      </c>
      <c r="AS1456" s="62">
        <v>-2</v>
      </c>
      <c r="AT1456" s="62">
        <v>0</v>
      </c>
      <c r="AU1456" s="78">
        <v>0</v>
      </c>
      <c r="AV1456" s="62">
        <v>0</v>
      </c>
      <c r="AW1456" s="62">
        <v>0</v>
      </c>
      <c r="AX1456" s="62">
        <v>0</v>
      </c>
      <c r="AY1456" s="62">
        <v>0</v>
      </c>
      <c r="AZ1456" s="62">
        <v>1</v>
      </c>
      <c r="BA1456" s="62">
        <v>-1</v>
      </c>
      <c r="BB1456" s="62">
        <v>-1</v>
      </c>
      <c r="BC1456" s="62">
        <v>-1</v>
      </c>
      <c r="BD1456" s="68"/>
      <c r="BE1456" s="68"/>
      <c r="BF1456" s="68"/>
      <c r="BG1456" s="68"/>
      <c r="BH1456" s="68"/>
      <c r="BI1456" s="68"/>
      <c r="BJ1456" s="68"/>
      <c r="BK1456" s="68"/>
      <c r="BL1456" s="68"/>
      <c r="BM1456" s="68"/>
      <c r="BN1456" s="68"/>
      <c r="BO1456" s="62">
        <v>1</v>
      </c>
    </row>
    <row r="1457" spans="1:67" ht="176" hidden="1" x14ac:dyDescent="0.2">
      <c r="A1457" s="74" t="s">
        <v>1381</v>
      </c>
      <c r="B1457" s="67"/>
      <c r="C1457" s="495" t="s">
        <v>1430</v>
      </c>
      <c r="D1457" s="66" t="s">
        <v>153</v>
      </c>
      <c r="E1457" s="61" t="s">
        <v>302</v>
      </c>
      <c r="F1457" s="62">
        <v>1</v>
      </c>
      <c r="G1457" s="62">
        <v>1</v>
      </c>
      <c r="H1457" s="62">
        <v>1</v>
      </c>
      <c r="I1457" s="68"/>
      <c r="J1457" s="69" t="s">
        <v>1383</v>
      </c>
      <c r="K1457" s="76"/>
      <c r="L1457" s="69" t="s">
        <v>1384</v>
      </c>
      <c r="M1457" s="72"/>
      <c r="N1457" s="57">
        <f t="shared" si="347"/>
        <v>2011</v>
      </c>
      <c r="O1457" s="72">
        <v>40787</v>
      </c>
      <c r="P1457" s="73" t="s">
        <v>75</v>
      </c>
      <c r="Q1457" s="73" t="s">
        <v>75</v>
      </c>
      <c r="R1457" s="73" t="s">
        <v>75</v>
      </c>
      <c r="S1457" s="73" t="s">
        <v>75</v>
      </c>
      <c r="T1457" s="73" t="s">
        <v>75</v>
      </c>
      <c r="U1457" s="73" t="s">
        <v>75</v>
      </c>
      <c r="V1457" s="62">
        <v>1</v>
      </c>
      <c r="W1457" s="19">
        <f t="shared" si="344"/>
        <v>0</v>
      </c>
      <c r="X1457" s="19">
        <f t="shared" si="345"/>
        <v>0</v>
      </c>
      <c r="Y1457" s="19">
        <f t="shared" si="346"/>
        <v>0</v>
      </c>
      <c r="Z1457" s="62">
        <v>-1</v>
      </c>
      <c r="AA1457" s="62">
        <v>-2</v>
      </c>
      <c r="AB1457" s="68"/>
      <c r="AC1457" s="68"/>
      <c r="AD1457" s="68"/>
      <c r="AE1457" s="68"/>
      <c r="AF1457" s="68"/>
      <c r="AG1457" s="62">
        <v>1</v>
      </c>
      <c r="AH1457" s="62">
        <v>1</v>
      </c>
      <c r="AI1457" s="62">
        <v>0</v>
      </c>
      <c r="AJ1457" s="61" t="s">
        <v>134</v>
      </c>
      <c r="AK1457" s="61" t="s">
        <v>77</v>
      </c>
      <c r="AL1457" s="69" t="s">
        <v>1385</v>
      </c>
      <c r="AM1457" s="62">
        <v>4</v>
      </c>
      <c r="AN1457" s="62">
        <v>-1</v>
      </c>
      <c r="AO1457" s="62">
        <v>-2</v>
      </c>
      <c r="AP1457" s="62">
        <v>-2</v>
      </c>
      <c r="AQ1457" s="62">
        <v>1</v>
      </c>
      <c r="AR1457" s="62">
        <v>-2</v>
      </c>
      <c r="AS1457" s="62">
        <v>-2</v>
      </c>
      <c r="AT1457" s="62">
        <v>0</v>
      </c>
      <c r="AU1457" s="78">
        <v>0</v>
      </c>
      <c r="AV1457" s="62">
        <v>0</v>
      </c>
      <c r="AW1457" s="62">
        <v>0</v>
      </c>
      <c r="AX1457" s="62">
        <v>0</v>
      </c>
      <c r="AY1457" s="62">
        <v>0</v>
      </c>
      <c r="AZ1457" s="62">
        <v>1</v>
      </c>
      <c r="BA1457" s="62">
        <v>-1</v>
      </c>
      <c r="BB1457" s="62">
        <v>-1</v>
      </c>
      <c r="BC1457" s="62">
        <v>-1</v>
      </c>
      <c r="BD1457" s="68"/>
      <c r="BE1457" s="68"/>
      <c r="BF1457" s="68"/>
      <c r="BG1457" s="68"/>
      <c r="BH1457" s="68"/>
      <c r="BI1457" s="68"/>
      <c r="BJ1457" s="68"/>
      <c r="BK1457" s="68"/>
      <c r="BL1457" s="68"/>
      <c r="BM1457" s="68"/>
      <c r="BN1457" s="68"/>
      <c r="BO1457" s="62">
        <v>1</v>
      </c>
    </row>
    <row r="1458" spans="1:67" ht="176" hidden="1" x14ac:dyDescent="0.2">
      <c r="A1458" s="74" t="s">
        <v>1381</v>
      </c>
      <c r="B1458" s="67"/>
      <c r="C1458" s="495" t="s">
        <v>1431</v>
      </c>
      <c r="D1458" s="66" t="s">
        <v>153</v>
      </c>
      <c r="E1458" s="61" t="s">
        <v>302</v>
      </c>
      <c r="F1458" s="62">
        <v>1</v>
      </c>
      <c r="G1458" s="62">
        <v>1</v>
      </c>
      <c r="H1458" s="62">
        <v>1</v>
      </c>
      <c r="I1458" s="68"/>
      <c r="J1458" s="69" t="s">
        <v>1383</v>
      </c>
      <c r="K1458" s="76"/>
      <c r="L1458" s="69" t="s">
        <v>1384</v>
      </c>
      <c r="M1458" s="72"/>
      <c r="N1458" s="57">
        <f t="shared" si="347"/>
        <v>2011</v>
      </c>
      <c r="O1458" s="72">
        <v>40787</v>
      </c>
      <c r="P1458" s="73" t="s">
        <v>75</v>
      </c>
      <c r="Q1458" s="73" t="s">
        <v>75</v>
      </c>
      <c r="R1458" s="73" t="s">
        <v>75</v>
      </c>
      <c r="S1458" s="73" t="s">
        <v>75</v>
      </c>
      <c r="T1458" s="73" t="s">
        <v>75</v>
      </c>
      <c r="U1458" s="73" t="s">
        <v>75</v>
      </c>
      <c r="V1458" s="62">
        <v>1</v>
      </c>
      <c r="W1458" s="19">
        <f t="shared" si="344"/>
        <v>0</v>
      </c>
      <c r="X1458" s="19">
        <f t="shared" si="345"/>
        <v>0</v>
      </c>
      <c r="Y1458" s="19">
        <f t="shared" si="346"/>
        <v>0</v>
      </c>
      <c r="Z1458" s="62">
        <v>-1</v>
      </c>
      <c r="AA1458" s="62">
        <v>-2</v>
      </c>
      <c r="AB1458" s="68"/>
      <c r="AC1458" s="68"/>
      <c r="AD1458" s="68"/>
      <c r="AE1458" s="68"/>
      <c r="AF1458" s="68"/>
      <c r="AG1458" s="62">
        <v>1</v>
      </c>
      <c r="AH1458" s="62">
        <v>1</v>
      </c>
      <c r="AI1458" s="62">
        <v>0</v>
      </c>
      <c r="AJ1458" s="61" t="s">
        <v>134</v>
      </c>
      <c r="AK1458" s="61" t="s">
        <v>77</v>
      </c>
      <c r="AL1458" s="69" t="s">
        <v>1385</v>
      </c>
      <c r="AM1458" s="62">
        <v>4</v>
      </c>
      <c r="AN1458" s="62">
        <v>-1</v>
      </c>
      <c r="AO1458" s="62">
        <v>-2</v>
      </c>
      <c r="AP1458" s="62">
        <v>-2</v>
      </c>
      <c r="AQ1458" s="62">
        <v>1</v>
      </c>
      <c r="AR1458" s="62">
        <v>-2</v>
      </c>
      <c r="AS1458" s="62">
        <v>-2</v>
      </c>
      <c r="AT1458" s="62">
        <v>0</v>
      </c>
      <c r="AU1458" s="78">
        <v>0</v>
      </c>
      <c r="AV1458" s="62">
        <v>0</v>
      </c>
      <c r="AW1458" s="62">
        <v>0</v>
      </c>
      <c r="AX1458" s="62">
        <v>0</v>
      </c>
      <c r="AY1458" s="62">
        <v>0</v>
      </c>
      <c r="AZ1458" s="62">
        <v>1</v>
      </c>
      <c r="BA1458" s="62">
        <v>-1</v>
      </c>
      <c r="BB1458" s="62">
        <v>-1</v>
      </c>
      <c r="BC1458" s="62">
        <v>-1</v>
      </c>
      <c r="BD1458" s="68"/>
      <c r="BE1458" s="68"/>
      <c r="BF1458" s="68"/>
      <c r="BG1458" s="68"/>
      <c r="BH1458" s="68"/>
      <c r="BI1458" s="68"/>
      <c r="BJ1458" s="68"/>
      <c r="BK1458" s="68"/>
      <c r="BL1458" s="68"/>
      <c r="BM1458" s="68"/>
      <c r="BN1458" s="68"/>
      <c r="BO1458" s="62">
        <v>1</v>
      </c>
    </row>
    <row r="1459" spans="1:67" ht="176" hidden="1" x14ac:dyDescent="0.2">
      <c r="A1459" s="74" t="s">
        <v>1381</v>
      </c>
      <c r="B1459" s="67"/>
      <c r="C1459" s="495" t="s">
        <v>1432</v>
      </c>
      <c r="D1459" s="66" t="s">
        <v>153</v>
      </c>
      <c r="E1459" s="61" t="s">
        <v>302</v>
      </c>
      <c r="F1459" s="62">
        <v>1</v>
      </c>
      <c r="G1459" s="62">
        <v>1</v>
      </c>
      <c r="H1459" s="62">
        <v>1</v>
      </c>
      <c r="I1459" s="68"/>
      <c r="J1459" s="69" t="s">
        <v>1383</v>
      </c>
      <c r="K1459" s="76"/>
      <c r="L1459" s="69" t="s">
        <v>1384</v>
      </c>
      <c r="M1459" s="72"/>
      <c r="N1459" s="57">
        <f t="shared" si="347"/>
        <v>2011</v>
      </c>
      <c r="O1459" s="72">
        <v>40787</v>
      </c>
      <c r="P1459" s="73" t="s">
        <v>75</v>
      </c>
      <c r="Q1459" s="73" t="s">
        <v>75</v>
      </c>
      <c r="R1459" s="73" t="s">
        <v>75</v>
      </c>
      <c r="S1459" s="73" t="s">
        <v>75</v>
      </c>
      <c r="T1459" s="73" t="s">
        <v>75</v>
      </c>
      <c r="U1459" s="73" t="s">
        <v>75</v>
      </c>
      <c r="V1459" s="62">
        <v>1</v>
      </c>
      <c r="W1459" s="19">
        <f t="shared" si="344"/>
        <v>0</v>
      </c>
      <c r="X1459" s="19">
        <f t="shared" si="345"/>
        <v>0</v>
      </c>
      <c r="Y1459" s="19">
        <f t="shared" si="346"/>
        <v>0</v>
      </c>
      <c r="Z1459" s="62">
        <v>-1</v>
      </c>
      <c r="AA1459" s="62">
        <v>-2</v>
      </c>
      <c r="AB1459" s="68"/>
      <c r="AC1459" s="68"/>
      <c r="AD1459" s="68"/>
      <c r="AE1459" s="68"/>
      <c r="AF1459" s="68"/>
      <c r="AG1459" s="62">
        <v>1</v>
      </c>
      <c r="AH1459" s="62">
        <v>1</v>
      </c>
      <c r="AI1459" s="62">
        <v>0</v>
      </c>
      <c r="AJ1459" s="61" t="s">
        <v>134</v>
      </c>
      <c r="AK1459" s="61" t="s">
        <v>77</v>
      </c>
      <c r="AL1459" s="69" t="s">
        <v>1385</v>
      </c>
      <c r="AM1459" s="62">
        <v>4</v>
      </c>
      <c r="AN1459" s="62">
        <v>-1</v>
      </c>
      <c r="AO1459" s="62">
        <v>-2</v>
      </c>
      <c r="AP1459" s="62">
        <v>-2</v>
      </c>
      <c r="AQ1459" s="62">
        <v>1</v>
      </c>
      <c r="AR1459" s="62">
        <v>-2</v>
      </c>
      <c r="AS1459" s="62">
        <v>-2</v>
      </c>
      <c r="AT1459" s="62">
        <v>0</v>
      </c>
      <c r="AU1459" s="78">
        <v>0</v>
      </c>
      <c r="AV1459" s="62">
        <v>0</v>
      </c>
      <c r="AW1459" s="62">
        <v>0</v>
      </c>
      <c r="AX1459" s="62">
        <v>0</v>
      </c>
      <c r="AY1459" s="62">
        <v>0</v>
      </c>
      <c r="AZ1459" s="62">
        <v>1</v>
      </c>
      <c r="BA1459" s="62">
        <v>-1</v>
      </c>
      <c r="BB1459" s="62">
        <v>-1</v>
      </c>
      <c r="BC1459" s="62">
        <v>-1</v>
      </c>
      <c r="BD1459" s="68"/>
      <c r="BE1459" s="68"/>
      <c r="BF1459" s="68"/>
      <c r="BG1459" s="68"/>
      <c r="BH1459" s="68"/>
      <c r="BI1459" s="68"/>
      <c r="BJ1459" s="68"/>
      <c r="BK1459" s="68"/>
      <c r="BL1459" s="68"/>
      <c r="BM1459" s="68"/>
      <c r="BN1459" s="68"/>
      <c r="BO1459" s="62">
        <v>1</v>
      </c>
    </row>
    <row r="1460" spans="1:67" ht="176" hidden="1" x14ac:dyDescent="0.2">
      <c r="A1460" s="74" t="s">
        <v>1381</v>
      </c>
      <c r="B1460" s="67"/>
      <c r="C1460" s="495" t="s">
        <v>1433</v>
      </c>
      <c r="D1460" s="66" t="s">
        <v>153</v>
      </c>
      <c r="E1460" s="61" t="s">
        <v>302</v>
      </c>
      <c r="F1460" s="62">
        <v>1</v>
      </c>
      <c r="G1460" s="62">
        <v>1</v>
      </c>
      <c r="H1460" s="62">
        <v>1</v>
      </c>
      <c r="I1460" s="68"/>
      <c r="J1460" s="69" t="s">
        <v>1383</v>
      </c>
      <c r="K1460" s="76"/>
      <c r="L1460" s="69" t="s">
        <v>1384</v>
      </c>
      <c r="M1460" s="72"/>
      <c r="N1460" s="57">
        <f t="shared" si="347"/>
        <v>2011</v>
      </c>
      <c r="O1460" s="72">
        <v>40787</v>
      </c>
      <c r="P1460" s="73" t="s">
        <v>75</v>
      </c>
      <c r="Q1460" s="73" t="s">
        <v>75</v>
      </c>
      <c r="R1460" s="73" t="s">
        <v>75</v>
      </c>
      <c r="S1460" s="73" t="s">
        <v>75</v>
      </c>
      <c r="T1460" s="73" t="s">
        <v>75</v>
      </c>
      <c r="U1460" s="73" t="s">
        <v>75</v>
      </c>
      <c r="V1460" s="62">
        <v>1</v>
      </c>
      <c r="W1460" s="19">
        <f t="shared" si="344"/>
        <v>0</v>
      </c>
      <c r="X1460" s="19">
        <f t="shared" si="345"/>
        <v>0</v>
      </c>
      <c r="Y1460" s="19">
        <f t="shared" si="346"/>
        <v>0</v>
      </c>
      <c r="Z1460" s="62">
        <v>-1</v>
      </c>
      <c r="AA1460" s="62">
        <v>-2</v>
      </c>
      <c r="AB1460" s="68"/>
      <c r="AC1460" s="68"/>
      <c r="AD1460" s="68"/>
      <c r="AE1460" s="68"/>
      <c r="AF1460" s="68"/>
      <c r="AG1460" s="62">
        <v>1</v>
      </c>
      <c r="AH1460" s="62">
        <v>1</v>
      </c>
      <c r="AI1460" s="62">
        <v>0</v>
      </c>
      <c r="AJ1460" s="61" t="s">
        <v>134</v>
      </c>
      <c r="AK1460" s="61" t="s">
        <v>77</v>
      </c>
      <c r="AL1460" s="69" t="s">
        <v>1385</v>
      </c>
      <c r="AM1460" s="62">
        <v>4</v>
      </c>
      <c r="AN1460" s="62">
        <v>-1</v>
      </c>
      <c r="AO1460" s="62">
        <v>-2</v>
      </c>
      <c r="AP1460" s="62">
        <v>-2</v>
      </c>
      <c r="AQ1460" s="62">
        <v>1</v>
      </c>
      <c r="AR1460" s="62">
        <v>-2</v>
      </c>
      <c r="AS1460" s="62">
        <v>-2</v>
      </c>
      <c r="AT1460" s="62">
        <v>0</v>
      </c>
      <c r="AU1460" s="78">
        <v>0</v>
      </c>
      <c r="AV1460" s="62">
        <v>0</v>
      </c>
      <c r="AW1460" s="62">
        <v>0</v>
      </c>
      <c r="AX1460" s="62">
        <v>0</v>
      </c>
      <c r="AY1460" s="62">
        <v>0</v>
      </c>
      <c r="AZ1460" s="62">
        <v>1</v>
      </c>
      <c r="BA1460" s="62">
        <v>-1</v>
      </c>
      <c r="BB1460" s="62">
        <v>-1</v>
      </c>
      <c r="BC1460" s="62">
        <v>-1</v>
      </c>
      <c r="BD1460" s="68"/>
      <c r="BE1460" s="68"/>
      <c r="BF1460" s="68"/>
      <c r="BG1460" s="68"/>
      <c r="BH1460" s="68"/>
      <c r="BI1460" s="68"/>
      <c r="BJ1460" s="68"/>
      <c r="BK1460" s="68"/>
      <c r="BL1460" s="68"/>
      <c r="BM1460" s="68"/>
      <c r="BN1460" s="68"/>
      <c r="BO1460" s="62">
        <v>1</v>
      </c>
    </row>
    <row r="1461" spans="1:67" ht="176" hidden="1" x14ac:dyDescent="0.2">
      <c r="A1461" s="74" t="s">
        <v>1381</v>
      </c>
      <c r="B1461" s="67"/>
      <c r="C1461" s="74" t="s">
        <v>1389</v>
      </c>
      <c r="D1461" s="66" t="s">
        <v>153</v>
      </c>
      <c r="E1461" s="61" t="s">
        <v>302</v>
      </c>
      <c r="F1461" s="62">
        <v>1</v>
      </c>
      <c r="G1461" s="62">
        <v>1</v>
      </c>
      <c r="H1461" s="62">
        <v>1</v>
      </c>
      <c r="I1461" s="68"/>
      <c r="J1461" s="69" t="s">
        <v>1383</v>
      </c>
      <c r="K1461" s="76"/>
      <c r="L1461" s="376" t="s">
        <v>3255</v>
      </c>
      <c r="M1461" s="72"/>
      <c r="N1461" s="57">
        <f t="shared" si="347"/>
        <v>2011</v>
      </c>
      <c r="O1461" s="72">
        <v>40787</v>
      </c>
      <c r="P1461" s="73" t="s">
        <v>75</v>
      </c>
      <c r="Q1461" s="72">
        <v>42370</v>
      </c>
      <c r="R1461" s="73" t="s">
        <v>75</v>
      </c>
      <c r="S1461" s="73" t="s">
        <v>75</v>
      </c>
      <c r="T1461" s="73" t="s">
        <v>75</v>
      </c>
      <c r="U1461" s="73" t="s">
        <v>75</v>
      </c>
      <c r="V1461" s="62">
        <v>1</v>
      </c>
      <c r="W1461" s="19">
        <f t="shared" si="344"/>
        <v>1</v>
      </c>
      <c r="X1461" s="19">
        <f t="shared" si="345"/>
        <v>0</v>
      </c>
      <c r="Y1461" s="19">
        <f t="shared" si="346"/>
        <v>0</v>
      </c>
      <c r="Z1461" s="62">
        <v>-1</v>
      </c>
      <c r="AA1461" s="62">
        <v>-2</v>
      </c>
      <c r="AB1461" s="68"/>
      <c r="AC1461" s="68"/>
      <c r="AD1461" s="68"/>
      <c r="AE1461" s="68"/>
      <c r="AF1461" s="68"/>
      <c r="AG1461" s="62">
        <v>1</v>
      </c>
      <c r="AH1461" s="62">
        <v>1</v>
      </c>
      <c r="AI1461" s="62">
        <v>0</v>
      </c>
      <c r="AJ1461" s="61" t="s">
        <v>134</v>
      </c>
      <c r="AK1461" s="61" t="s">
        <v>77</v>
      </c>
      <c r="AL1461" s="69" t="s">
        <v>1385</v>
      </c>
      <c r="AM1461" s="62">
        <v>4</v>
      </c>
      <c r="AN1461" s="62">
        <v>-1</v>
      </c>
      <c r="AO1461" s="62">
        <v>-2</v>
      </c>
      <c r="AP1461" s="62">
        <v>-2</v>
      </c>
      <c r="AQ1461" s="62">
        <v>1</v>
      </c>
      <c r="AR1461" s="62">
        <v>-2</v>
      </c>
      <c r="AS1461" s="62">
        <v>-2</v>
      </c>
      <c r="AT1461" s="62">
        <v>0</v>
      </c>
      <c r="AU1461" s="78">
        <v>0</v>
      </c>
      <c r="AV1461" s="62">
        <v>0</v>
      </c>
      <c r="AW1461" s="62">
        <v>0</v>
      </c>
      <c r="AX1461" s="62">
        <v>0</v>
      </c>
      <c r="AY1461" s="62">
        <v>0</v>
      </c>
      <c r="AZ1461" s="62">
        <v>1</v>
      </c>
      <c r="BA1461" s="62">
        <v>-1</v>
      </c>
      <c r="BB1461" s="62">
        <v>-1</v>
      </c>
      <c r="BC1461" s="62">
        <v>-1</v>
      </c>
      <c r="BD1461" s="68"/>
      <c r="BE1461" s="68"/>
      <c r="BF1461" s="68"/>
      <c r="BG1461" s="68"/>
      <c r="BH1461" s="68"/>
      <c r="BI1461" s="68"/>
      <c r="BJ1461" s="68"/>
      <c r="BK1461" s="68"/>
      <c r="BL1461" s="68"/>
      <c r="BM1461" s="68"/>
      <c r="BN1461" s="68"/>
      <c r="BO1461" s="62">
        <v>1</v>
      </c>
    </row>
    <row r="1462" spans="1:67" ht="176" hidden="1" x14ac:dyDescent="0.2">
      <c r="A1462" s="74" t="s">
        <v>1381</v>
      </c>
      <c r="B1462" s="67"/>
      <c r="C1462" s="495" t="s">
        <v>1434</v>
      </c>
      <c r="D1462" s="66" t="s">
        <v>153</v>
      </c>
      <c r="E1462" s="61" t="s">
        <v>302</v>
      </c>
      <c r="F1462" s="62">
        <v>1</v>
      </c>
      <c r="G1462" s="62">
        <v>1</v>
      </c>
      <c r="H1462" s="62">
        <v>1</v>
      </c>
      <c r="I1462" s="68"/>
      <c r="J1462" s="69" t="s">
        <v>1383</v>
      </c>
      <c r="K1462" s="76"/>
      <c r="L1462" s="69" t="s">
        <v>1384</v>
      </c>
      <c r="M1462" s="72"/>
      <c r="N1462" s="57">
        <f t="shared" si="347"/>
        <v>2011</v>
      </c>
      <c r="O1462" s="72">
        <v>40787</v>
      </c>
      <c r="P1462" s="73" t="s">
        <v>75</v>
      </c>
      <c r="Q1462" s="73" t="s">
        <v>75</v>
      </c>
      <c r="R1462" s="73" t="s">
        <v>75</v>
      </c>
      <c r="S1462" s="73" t="s">
        <v>75</v>
      </c>
      <c r="T1462" s="73" t="s">
        <v>75</v>
      </c>
      <c r="U1462" s="73" t="s">
        <v>75</v>
      </c>
      <c r="V1462" s="62">
        <v>1</v>
      </c>
      <c r="W1462" s="19">
        <f t="shared" si="344"/>
        <v>0</v>
      </c>
      <c r="X1462" s="19">
        <f t="shared" si="345"/>
        <v>0</v>
      </c>
      <c r="Y1462" s="19">
        <f t="shared" si="346"/>
        <v>0</v>
      </c>
      <c r="Z1462" s="62">
        <v>-1</v>
      </c>
      <c r="AA1462" s="62">
        <v>-2</v>
      </c>
      <c r="AB1462" s="68"/>
      <c r="AC1462" s="68"/>
      <c r="AD1462" s="68"/>
      <c r="AE1462" s="68"/>
      <c r="AF1462" s="68"/>
      <c r="AG1462" s="62">
        <v>1</v>
      </c>
      <c r="AH1462" s="62">
        <v>1</v>
      </c>
      <c r="AI1462" s="62">
        <v>0</v>
      </c>
      <c r="AJ1462" s="61" t="s">
        <v>134</v>
      </c>
      <c r="AK1462" s="61" t="s">
        <v>77</v>
      </c>
      <c r="AL1462" s="69" t="s">
        <v>1385</v>
      </c>
      <c r="AM1462" s="62">
        <v>4</v>
      </c>
      <c r="AN1462" s="62">
        <v>-1</v>
      </c>
      <c r="AO1462" s="62">
        <v>-2</v>
      </c>
      <c r="AP1462" s="62">
        <v>-2</v>
      </c>
      <c r="AQ1462" s="62">
        <v>1</v>
      </c>
      <c r="AR1462" s="62">
        <v>-2</v>
      </c>
      <c r="AS1462" s="62">
        <v>-2</v>
      </c>
      <c r="AT1462" s="62">
        <v>0</v>
      </c>
      <c r="AU1462" s="78">
        <v>0</v>
      </c>
      <c r="AV1462" s="62">
        <v>0</v>
      </c>
      <c r="AW1462" s="62">
        <v>0</v>
      </c>
      <c r="AX1462" s="62">
        <v>0</v>
      </c>
      <c r="AY1462" s="62">
        <v>0</v>
      </c>
      <c r="AZ1462" s="62">
        <v>1</v>
      </c>
      <c r="BA1462" s="62">
        <v>-1</v>
      </c>
      <c r="BB1462" s="62">
        <v>-1</v>
      </c>
      <c r="BC1462" s="62">
        <v>-1</v>
      </c>
      <c r="BD1462" s="68"/>
      <c r="BE1462" s="68"/>
      <c r="BF1462" s="68"/>
      <c r="BG1462" s="68"/>
      <c r="BH1462" s="68"/>
      <c r="BI1462" s="68"/>
      <c r="BJ1462" s="68"/>
      <c r="BK1462" s="68"/>
      <c r="BL1462" s="68"/>
      <c r="BM1462" s="68"/>
      <c r="BN1462" s="68"/>
      <c r="BO1462" s="62">
        <v>1</v>
      </c>
    </row>
    <row r="1463" spans="1:67" ht="176" hidden="1" x14ac:dyDescent="0.2">
      <c r="A1463" s="74" t="s">
        <v>1381</v>
      </c>
      <c r="B1463" s="67"/>
      <c r="C1463" s="495" t="s">
        <v>1435</v>
      </c>
      <c r="D1463" s="66" t="s">
        <v>153</v>
      </c>
      <c r="E1463" s="61" t="s">
        <v>302</v>
      </c>
      <c r="F1463" s="62">
        <v>1</v>
      </c>
      <c r="G1463" s="62">
        <v>1</v>
      </c>
      <c r="H1463" s="62">
        <v>1</v>
      </c>
      <c r="I1463" s="68"/>
      <c r="J1463" s="69" t="s">
        <v>1383</v>
      </c>
      <c r="K1463" s="76"/>
      <c r="L1463" s="69" t="s">
        <v>1384</v>
      </c>
      <c r="M1463" s="72"/>
      <c r="N1463" s="57">
        <f t="shared" si="347"/>
        <v>2011</v>
      </c>
      <c r="O1463" s="72">
        <v>40787</v>
      </c>
      <c r="P1463" s="73" t="s">
        <v>75</v>
      </c>
      <c r="Q1463" s="73" t="s">
        <v>75</v>
      </c>
      <c r="R1463" s="73" t="s">
        <v>75</v>
      </c>
      <c r="S1463" s="73" t="s">
        <v>75</v>
      </c>
      <c r="T1463" s="73" t="s">
        <v>75</v>
      </c>
      <c r="U1463" s="73" t="s">
        <v>75</v>
      </c>
      <c r="V1463" s="62">
        <v>1</v>
      </c>
      <c r="W1463" s="19">
        <f t="shared" si="344"/>
        <v>0</v>
      </c>
      <c r="X1463" s="19">
        <f t="shared" si="345"/>
        <v>0</v>
      </c>
      <c r="Y1463" s="19">
        <f t="shared" si="346"/>
        <v>0</v>
      </c>
      <c r="Z1463" s="62">
        <v>-1</v>
      </c>
      <c r="AA1463" s="62">
        <v>-2</v>
      </c>
      <c r="AB1463" s="68"/>
      <c r="AC1463" s="68"/>
      <c r="AD1463" s="68"/>
      <c r="AE1463" s="68"/>
      <c r="AF1463" s="68"/>
      <c r="AG1463" s="62">
        <v>1</v>
      </c>
      <c r="AH1463" s="62">
        <v>1</v>
      </c>
      <c r="AI1463" s="62">
        <v>0</v>
      </c>
      <c r="AJ1463" s="61" t="s">
        <v>134</v>
      </c>
      <c r="AK1463" s="61" t="s">
        <v>77</v>
      </c>
      <c r="AL1463" s="69" t="s">
        <v>1385</v>
      </c>
      <c r="AM1463" s="62">
        <v>4</v>
      </c>
      <c r="AN1463" s="62">
        <v>-1</v>
      </c>
      <c r="AO1463" s="62">
        <v>-2</v>
      </c>
      <c r="AP1463" s="62">
        <v>-2</v>
      </c>
      <c r="AQ1463" s="62">
        <v>1</v>
      </c>
      <c r="AR1463" s="62">
        <v>-2</v>
      </c>
      <c r="AS1463" s="62">
        <v>-2</v>
      </c>
      <c r="AT1463" s="62">
        <v>0</v>
      </c>
      <c r="AU1463" s="78">
        <v>0</v>
      </c>
      <c r="AV1463" s="62">
        <v>0</v>
      </c>
      <c r="AW1463" s="62">
        <v>0</v>
      </c>
      <c r="AX1463" s="62">
        <v>0</v>
      </c>
      <c r="AY1463" s="62">
        <v>0</v>
      </c>
      <c r="AZ1463" s="62">
        <v>1</v>
      </c>
      <c r="BA1463" s="62">
        <v>-1</v>
      </c>
      <c r="BB1463" s="62">
        <v>-1</v>
      </c>
      <c r="BC1463" s="62">
        <v>-1</v>
      </c>
      <c r="BD1463" s="68"/>
      <c r="BE1463" s="68"/>
      <c r="BF1463" s="68"/>
      <c r="BG1463" s="68"/>
      <c r="BH1463" s="68"/>
      <c r="BI1463" s="68"/>
      <c r="BJ1463" s="68"/>
      <c r="BK1463" s="68"/>
      <c r="BL1463" s="68"/>
      <c r="BM1463" s="68"/>
      <c r="BN1463" s="68"/>
      <c r="BO1463" s="62">
        <v>1</v>
      </c>
    </row>
    <row r="1464" spans="1:67" ht="176" hidden="1" x14ac:dyDescent="0.2">
      <c r="A1464" s="74" t="s">
        <v>1381</v>
      </c>
      <c r="B1464" s="67"/>
      <c r="C1464" s="495" t="s">
        <v>1436</v>
      </c>
      <c r="D1464" s="66" t="s">
        <v>153</v>
      </c>
      <c r="E1464" s="61" t="s">
        <v>302</v>
      </c>
      <c r="F1464" s="62">
        <v>1</v>
      </c>
      <c r="G1464" s="62">
        <v>1</v>
      </c>
      <c r="H1464" s="62">
        <v>1</v>
      </c>
      <c r="I1464" s="68"/>
      <c r="J1464" s="69" t="s">
        <v>1383</v>
      </c>
      <c r="K1464" s="76"/>
      <c r="L1464" s="69" t="s">
        <v>1384</v>
      </c>
      <c r="M1464" s="72"/>
      <c r="N1464" s="57">
        <f t="shared" si="347"/>
        <v>2011</v>
      </c>
      <c r="O1464" s="72">
        <v>40787</v>
      </c>
      <c r="P1464" s="73" t="s">
        <v>75</v>
      </c>
      <c r="Q1464" s="73" t="s">
        <v>75</v>
      </c>
      <c r="R1464" s="73" t="s">
        <v>75</v>
      </c>
      <c r="S1464" s="73" t="s">
        <v>75</v>
      </c>
      <c r="T1464" s="73" t="s">
        <v>75</v>
      </c>
      <c r="U1464" s="73" t="s">
        <v>75</v>
      </c>
      <c r="V1464" s="62">
        <v>1</v>
      </c>
      <c r="W1464" s="19">
        <f t="shared" si="344"/>
        <v>0</v>
      </c>
      <c r="X1464" s="19">
        <f t="shared" si="345"/>
        <v>0</v>
      </c>
      <c r="Y1464" s="19">
        <f t="shared" si="346"/>
        <v>0</v>
      </c>
      <c r="Z1464" s="62">
        <v>-1</v>
      </c>
      <c r="AA1464" s="62">
        <v>-2</v>
      </c>
      <c r="AB1464" s="68"/>
      <c r="AC1464" s="68"/>
      <c r="AD1464" s="68"/>
      <c r="AE1464" s="68"/>
      <c r="AF1464" s="68"/>
      <c r="AG1464" s="62">
        <v>1</v>
      </c>
      <c r="AH1464" s="62">
        <v>1</v>
      </c>
      <c r="AI1464" s="62">
        <v>0</v>
      </c>
      <c r="AJ1464" s="61" t="s">
        <v>134</v>
      </c>
      <c r="AK1464" s="61" t="s">
        <v>77</v>
      </c>
      <c r="AL1464" s="69" t="s">
        <v>1385</v>
      </c>
      <c r="AM1464" s="62">
        <v>4</v>
      </c>
      <c r="AN1464" s="62">
        <v>-1</v>
      </c>
      <c r="AO1464" s="62">
        <v>-2</v>
      </c>
      <c r="AP1464" s="62">
        <v>-2</v>
      </c>
      <c r="AQ1464" s="62">
        <v>1</v>
      </c>
      <c r="AR1464" s="62">
        <v>-2</v>
      </c>
      <c r="AS1464" s="62">
        <v>-2</v>
      </c>
      <c r="AT1464" s="62">
        <v>0</v>
      </c>
      <c r="AU1464" s="78">
        <v>0</v>
      </c>
      <c r="AV1464" s="62">
        <v>0</v>
      </c>
      <c r="AW1464" s="62">
        <v>0</v>
      </c>
      <c r="AX1464" s="62">
        <v>0</v>
      </c>
      <c r="AY1464" s="62">
        <v>0</v>
      </c>
      <c r="AZ1464" s="62">
        <v>1</v>
      </c>
      <c r="BA1464" s="62">
        <v>-1</v>
      </c>
      <c r="BB1464" s="62">
        <v>-1</v>
      </c>
      <c r="BC1464" s="62">
        <v>-1</v>
      </c>
      <c r="BD1464" s="68"/>
      <c r="BE1464" s="68"/>
      <c r="BF1464" s="68"/>
      <c r="BG1464" s="68"/>
      <c r="BH1464" s="68"/>
      <c r="BI1464" s="68"/>
      <c r="BJ1464" s="68"/>
      <c r="BK1464" s="68"/>
      <c r="BL1464" s="68"/>
      <c r="BM1464" s="68"/>
      <c r="BN1464" s="68"/>
      <c r="BO1464" s="62">
        <v>1</v>
      </c>
    </row>
    <row r="1465" spans="1:67" ht="176" hidden="1" x14ac:dyDescent="0.2">
      <c r="A1465" s="74" t="s">
        <v>1381</v>
      </c>
      <c r="B1465" s="67"/>
      <c r="C1465" s="495" t="s">
        <v>1437</v>
      </c>
      <c r="D1465" s="66" t="s">
        <v>153</v>
      </c>
      <c r="E1465" s="61" t="s">
        <v>302</v>
      </c>
      <c r="F1465" s="62">
        <v>1</v>
      </c>
      <c r="G1465" s="62">
        <v>1</v>
      </c>
      <c r="H1465" s="62">
        <v>1</v>
      </c>
      <c r="I1465" s="68"/>
      <c r="J1465" s="69" t="s">
        <v>1383</v>
      </c>
      <c r="K1465" s="76"/>
      <c r="L1465" s="69" t="s">
        <v>1384</v>
      </c>
      <c r="M1465" s="72"/>
      <c r="N1465" s="57">
        <f t="shared" si="347"/>
        <v>2011</v>
      </c>
      <c r="O1465" s="72">
        <v>40787</v>
      </c>
      <c r="P1465" s="73" t="s">
        <v>75</v>
      </c>
      <c r="Q1465" s="73" t="s">
        <v>75</v>
      </c>
      <c r="R1465" s="73" t="s">
        <v>75</v>
      </c>
      <c r="S1465" s="73" t="s">
        <v>75</v>
      </c>
      <c r="T1465" s="73" t="s">
        <v>75</v>
      </c>
      <c r="U1465" s="73" t="s">
        <v>75</v>
      </c>
      <c r="V1465" s="62">
        <v>1</v>
      </c>
      <c r="W1465" s="19">
        <f t="shared" si="344"/>
        <v>0</v>
      </c>
      <c r="X1465" s="19">
        <f t="shared" si="345"/>
        <v>0</v>
      </c>
      <c r="Y1465" s="19">
        <f t="shared" si="346"/>
        <v>0</v>
      </c>
      <c r="Z1465" s="62">
        <v>-1</v>
      </c>
      <c r="AA1465" s="62">
        <v>-2</v>
      </c>
      <c r="AB1465" s="68"/>
      <c r="AC1465" s="68"/>
      <c r="AD1465" s="68"/>
      <c r="AE1465" s="68"/>
      <c r="AF1465" s="68"/>
      <c r="AG1465" s="62">
        <v>1</v>
      </c>
      <c r="AH1465" s="62">
        <v>1</v>
      </c>
      <c r="AI1465" s="62">
        <v>0</v>
      </c>
      <c r="AJ1465" s="61" t="s">
        <v>134</v>
      </c>
      <c r="AK1465" s="61" t="s">
        <v>77</v>
      </c>
      <c r="AL1465" s="69" t="s">
        <v>1385</v>
      </c>
      <c r="AM1465" s="62">
        <v>4</v>
      </c>
      <c r="AN1465" s="62">
        <v>-1</v>
      </c>
      <c r="AO1465" s="62">
        <v>-2</v>
      </c>
      <c r="AP1465" s="62">
        <v>-2</v>
      </c>
      <c r="AQ1465" s="62">
        <v>1</v>
      </c>
      <c r="AR1465" s="62">
        <v>-2</v>
      </c>
      <c r="AS1465" s="62">
        <v>-2</v>
      </c>
      <c r="AT1465" s="62">
        <v>0</v>
      </c>
      <c r="AU1465" s="78">
        <v>0</v>
      </c>
      <c r="AV1465" s="62">
        <v>0</v>
      </c>
      <c r="AW1465" s="62">
        <v>0</v>
      </c>
      <c r="AX1465" s="62">
        <v>0</v>
      </c>
      <c r="AY1465" s="62">
        <v>0</v>
      </c>
      <c r="AZ1465" s="62">
        <v>1</v>
      </c>
      <c r="BA1465" s="62">
        <v>-1</v>
      </c>
      <c r="BB1465" s="62">
        <v>-1</v>
      </c>
      <c r="BC1465" s="62">
        <v>-1</v>
      </c>
      <c r="BD1465" s="68"/>
      <c r="BE1465" s="68"/>
      <c r="BF1465" s="68"/>
      <c r="BG1465" s="68"/>
      <c r="BH1465" s="68"/>
      <c r="BI1465" s="68"/>
      <c r="BJ1465" s="68"/>
      <c r="BK1465" s="68"/>
      <c r="BL1465" s="68"/>
      <c r="BM1465" s="68"/>
      <c r="BN1465" s="68"/>
      <c r="BO1465" s="62">
        <v>1</v>
      </c>
    </row>
    <row r="1466" spans="1:67" ht="176" hidden="1" x14ac:dyDescent="0.2">
      <c r="A1466" s="74" t="s">
        <v>1381</v>
      </c>
      <c r="B1466" s="67"/>
      <c r="C1466" s="495" t="s">
        <v>1438</v>
      </c>
      <c r="D1466" s="66" t="s">
        <v>153</v>
      </c>
      <c r="E1466" s="61" t="s">
        <v>302</v>
      </c>
      <c r="F1466" s="62">
        <v>1</v>
      </c>
      <c r="G1466" s="62">
        <v>1</v>
      </c>
      <c r="H1466" s="62">
        <v>1</v>
      </c>
      <c r="I1466" s="68"/>
      <c r="J1466" s="69" t="s">
        <v>1383</v>
      </c>
      <c r="K1466" s="76"/>
      <c r="L1466" s="69" t="s">
        <v>1384</v>
      </c>
      <c r="M1466" s="72"/>
      <c r="N1466" s="57">
        <f t="shared" si="347"/>
        <v>2011</v>
      </c>
      <c r="O1466" s="72">
        <v>40787</v>
      </c>
      <c r="P1466" s="73" t="s">
        <v>75</v>
      </c>
      <c r="Q1466" s="73" t="s">
        <v>75</v>
      </c>
      <c r="R1466" s="73" t="s">
        <v>75</v>
      </c>
      <c r="S1466" s="73" t="s">
        <v>75</v>
      </c>
      <c r="T1466" s="73" t="s">
        <v>75</v>
      </c>
      <c r="U1466" s="73" t="s">
        <v>75</v>
      </c>
      <c r="V1466" s="62">
        <v>1</v>
      </c>
      <c r="W1466" s="19">
        <f t="shared" si="344"/>
        <v>0</v>
      </c>
      <c r="X1466" s="19">
        <f t="shared" si="345"/>
        <v>0</v>
      </c>
      <c r="Y1466" s="19">
        <f t="shared" si="346"/>
        <v>0</v>
      </c>
      <c r="Z1466" s="62">
        <v>-1</v>
      </c>
      <c r="AA1466" s="62">
        <v>-2</v>
      </c>
      <c r="AB1466" s="68"/>
      <c r="AC1466" s="68"/>
      <c r="AD1466" s="68"/>
      <c r="AE1466" s="68"/>
      <c r="AF1466" s="68"/>
      <c r="AG1466" s="62">
        <v>1</v>
      </c>
      <c r="AH1466" s="62">
        <v>1</v>
      </c>
      <c r="AI1466" s="62">
        <v>0</v>
      </c>
      <c r="AJ1466" s="61" t="s">
        <v>134</v>
      </c>
      <c r="AK1466" s="61" t="s">
        <v>77</v>
      </c>
      <c r="AL1466" s="69" t="s">
        <v>1385</v>
      </c>
      <c r="AM1466" s="62">
        <v>4</v>
      </c>
      <c r="AN1466" s="62">
        <v>-1</v>
      </c>
      <c r="AO1466" s="62">
        <v>-2</v>
      </c>
      <c r="AP1466" s="62">
        <v>-2</v>
      </c>
      <c r="AQ1466" s="62">
        <v>1</v>
      </c>
      <c r="AR1466" s="62">
        <v>-2</v>
      </c>
      <c r="AS1466" s="62">
        <v>-2</v>
      </c>
      <c r="AT1466" s="62">
        <v>0</v>
      </c>
      <c r="AU1466" s="78">
        <v>0</v>
      </c>
      <c r="AV1466" s="62">
        <v>0</v>
      </c>
      <c r="AW1466" s="62">
        <v>0</v>
      </c>
      <c r="AX1466" s="62">
        <v>0</v>
      </c>
      <c r="AY1466" s="62">
        <v>0</v>
      </c>
      <c r="AZ1466" s="62">
        <v>1</v>
      </c>
      <c r="BA1466" s="62">
        <v>-1</v>
      </c>
      <c r="BB1466" s="62">
        <v>-1</v>
      </c>
      <c r="BC1466" s="62">
        <v>-1</v>
      </c>
      <c r="BD1466" s="68"/>
      <c r="BE1466" s="68"/>
      <c r="BF1466" s="68"/>
      <c r="BG1466" s="68"/>
      <c r="BH1466" s="68"/>
      <c r="BI1466" s="68"/>
      <c r="BJ1466" s="68"/>
      <c r="BK1466" s="68"/>
      <c r="BL1466" s="68"/>
      <c r="BM1466" s="68"/>
      <c r="BN1466" s="68"/>
      <c r="BO1466" s="62">
        <v>1</v>
      </c>
    </row>
    <row r="1467" spans="1:67" ht="176" hidden="1" x14ac:dyDescent="0.2">
      <c r="A1467" s="74" t="s">
        <v>1381</v>
      </c>
      <c r="B1467" s="67"/>
      <c r="C1467" s="495" t="s">
        <v>1439</v>
      </c>
      <c r="D1467" s="66" t="s">
        <v>153</v>
      </c>
      <c r="E1467" s="61" t="s">
        <v>302</v>
      </c>
      <c r="F1467" s="62">
        <v>1</v>
      </c>
      <c r="G1467" s="62">
        <v>1</v>
      </c>
      <c r="H1467" s="62">
        <v>1</v>
      </c>
      <c r="I1467" s="68"/>
      <c r="J1467" s="69" t="s">
        <v>1383</v>
      </c>
      <c r="K1467" s="76"/>
      <c r="L1467" s="69" t="s">
        <v>1384</v>
      </c>
      <c r="M1467" s="72"/>
      <c r="N1467" s="57">
        <f t="shared" si="347"/>
        <v>2011</v>
      </c>
      <c r="O1467" s="72">
        <v>40787</v>
      </c>
      <c r="P1467" s="73" t="s">
        <v>75</v>
      </c>
      <c r="Q1467" s="73" t="s">
        <v>75</v>
      </c>
      <c r="R1467" s="73" t="s">
        <v>75</v>
      </c>
      <c r="S1467" s="73" t="s">
        <v>75</v>
      </c>
      <c r="T1467" s="73" t="s">
        <v>75</v>
      </c>
      <c r="U1467" s="73" t="s">
        <v>75</v>
      </c>
      <c r="V1467" s="62">
        <v>1</v>
      </c>
      <c r="W1467" s="19">
        <f t="shared" si="344"/>
        <v>0</v>
      </c>
      <c r="X1467" s="19">
        <f t="shared" si="345"/>
        <v>0</v>
      </c>
      <c r="Y1467" s="19">
        <f t="shared" si="346"/>
        <v>0</v>
      </c>
      <c r="Z1467" s="62">
        <v>-1</v>
      </c>
      <c r="AA1467" s="62">
        <v>-2</v>
      </c>
      <c r="AB1467" s="68"/>
      <c r="AC1467" s="68"/>
      <c r="AD1467" s="68"/>
      <c r="AE1467" s="68"/>
      <c r="AF1467" s="68"/>
      <c r="AG1467" s="62">
        <v>1</v>
      </c>
      <c r="AH1467" s="62">
        <v>1</v>
      </c>
      <c r="AI1467" s="62">
        <v>0</v>
      </c>
      <c r="AJ1467" s="61" t="s">
        <v>134</v>
      </c>
      <c r="AK1467" s="61" t="s">
        <v>77</v>
      </c>
      <c r="AL1467" s="69" t="s">
        <v>1385</v>
      </c>
      <c r="AM1467" s="62">
        <v>4</v>
      </c>
      <c r="AN1467" s="62">
        <v>-1</v>
      </c>
      <c r="AO1467" s="62">
        <v>-2</v>
      </c>
      <c r="AP1467" s="62">
        <v>-2</v>
      </c>
      <c r="AQ1467" s="62">
        <v>1</v>
      </c>
      <c r="AR1467" s="62">
        <v>-2</v>
      </c>
      <c r="AS1467" s="62">
        <v>-2</v>
      </c>
      <c r="AT1467" s="62">
        <v>0</v>
      </c>
      <c r="AU1467" s="78">
        <v>0</v>
      </c>
      <c r="AV1467" s="62">
        <v>0</v>
      </c>
      <c r="AW1467" s="62">
        <v>0</v>
      </c>
      <c r="AX1467" s="62">
        <v>0</v>
      </c>
      <c r="AY1467" s="62">
        <v>0</v>
      </c>
      <c r="AZ1467" s="62">
        <v>1</v>
      </c>
      <c r="BA1467" s="62">
        <v>-1</v>
      </c>
      <c r="BB1467" s="62">
        <v>-1</v>
      </c>
      <c r="BC1467" s="62">
        <v>-1</v>
      </c>
      <c r="BD1467" s="68"/>
      <c r="BE1467" s="68"/>
      <c r="BF1467" s="68"/>
      <c r="BG1467" s="68"/>
      <c r="BH1467" s="68"/>
      <c r="BI1467" s="68"/>
      <c r="BJ1467" s="68"/>
      <c r="BK1467" s="68"/>
      <c r="BL1467" s="68"/>
      <c r="BM1467" s="68"/>
      <c r="BN1467" s="68"/>
      <c r="BO1467" s="62">
        <v>1</v>
      </c>
    </row>
    <row r="1468" spans="1:67" ht="176" hidden="1" x14ac:dyDescent="0.2">
      <c r="A1468" s="74" t="s">
        <v>1381</v>
      </c>
      <c r="B1468" s="67"/>
      <c r="C1468" s="495" t="s">
        <v>1440</v>
      </c>
      <c r="D1468" s="66" t="s">
        <v>153</v>
      </c>
      <c r="E1468" s="61" t="s">
        <v>302</v>
      </c>
      <c r="F1468" s="62">
        <v>1</v>
      </c>
      <c r="G1468" s="62">
        <v>1</v>
      </c>
      <c r="H1468" s="62">
        <v>1</v>
      </c>
      <c r="I1468" s="68"/>
      <c r="J1468" s="69" t="s">
        <v>1383</v>
      </c>
      <c r="K1468" s="76"/>
      <c r="L1468" s="69" t="s">
        <v>1384</v>
      </c>
      <c r="M1468" s="72"/>
      <c r="N1468" s="57">
        <f t="shared" si="347"/>
        <v>2011</v>
      </c>
      <c r="O1468" s="72">
        <v>40787</v>
      </c>
      <c r="P1468" s="73" t="s">
        <v>75</v>
      </c>
      <c r="Q1468" s="73" t="s">
        <v>75</v>
      </c>
      <c r="R1468" s="73" t="s">
        <v>75</v>
      </c>
      <c r="S1468" s="73" t="s">
        <v>75</v>
      </c>
      <c r="T1468" s="73" t="s">
        <v>75</v>
      </c>
      <c r="U1468" s="73" t="s">
        <v>75</v>
      </c>
      <c r="V1468" s="62">
        <v>1</v>
      </c>
      <c r="W1468" s="19">
        <f t="shared" si="344"/>
        <v>0</v>
      </c>
      <c r="X1468" s="19">
        <f t="shared" si="345"/>
        <v>0</v>
      </c>
      <c r="Y1468" s="19">
        <f t="shared" si="346"/>
        <v>0</v>
      </c>
      <c r="Z1468" s="62">
        <v>-1</v>
      </c>
      <c r="AA1468" s="62">
        <v>-2</v>
      </c>
      <c r="AB1468" s="68"/>
      <c r="AC1468" s="68"/>
      <c r="AD1468" s="68"/>
      <c r="AE1468" s="68"/>
      <c r="AF1468" s="68"/>
      <c r="AG1468" s="62">
        <v>1</v>
      </c>
      <c r="AH1468" s="62">
        <v>1</v>
      </c>
      <c r="AI1468" s="62">
        <v>0</v>
      </c>
      <c r="AJ1468" s="61" t="s">
        <v>134</v>
      </c>
      <c r="AK1468" s="61" t="s">
        <v>77</v>
      </c>
      <c r="AL1468" s="69" t="s">
        <v>1385</v>
      </c>
      <c r="AM1468" s="62">
        <v>4</v>
      </c>
      <c r="AN1468" s="62">
        <v>-1</v>
      </c>
      <c r="AO1468" s="62">
        <v>-2</v>
      </c>
      <c r="AP1468" s="62">
        <v>-2</v>
      </c>
      <c r="AQ1468" s="62">
        <v>1</v>
      </c>
      <c r="AR1468" s="62">
        <v>-2</v>
      </c>
      <c r="AS1468" s="62">
        <v>-2</v>
      </c>
      <c r="AT1468" s="62">
        <v>0</v>
      </c>
      <c r="AU1468" s="78">
        <v>0</v>
      </c>
      <c r="AV1468" s="62">
        <v>0</v>
      </c>
      <c r="AW1468" s="62">
        <v>0</v>
      </c>
      <c r="AX1468" s="62">
        <v>0</v>
      </c>
      <c r="AY1468" s="62">
        <v>0</v>
      </c>
      <c r="AZ1468" s="62">
        <v>1</v>
      </c>
      <c r="BA1468" s="62">
        <v>-1</v>
      </c>
      <c r="BB1468" s="62">
        <v>-1</v>
      </c>
      <c r="BC1468" s="62">
        <v>-1</v>
      </c>
      <c r="BD1468" s="68"/>
      <c r="BE1468" s="68"/>
      <c r="BF1468" s="68"/>
      <c r="BG1468" s="68"/>
      <c r="BH1468" s="68"/>
      <c r="BI1468" s="68"/>
      <c r="BJ1468" s="68"/>
      <c r="BK1468" s="68"/>
      <c r="BL1468" s="68"/>
      <c r="BM1468" s="68"/>
      <c r="BN1468" s="68"/>
      <c r="BO1468" s="62">
        <v>1</v>
      </c>
    </row>
    <row r="1469" spans="1:67" ht="176" hidden="1" x14ac:dyDescent="0.2">
      <c r="A1469" s="74" t="s">
        <v>1381</v>
      </c>
      <c r="B1469" s="67"/>
      <c r="C1469" s="495" t="s">
        <v>1441</v>
      </c>
      <c r="D1469" s="66" t="s">
        <v>153</v>
      </c>
      <c r="E1469" s="61" t="s">
        <v>302</v>
      </c>
      <c r="F1469" s="62">
        <v>1</v>
      </c>
      <c r="G1469" s="62">
        <v>1</v>
      </c>
      <c r="H1469" s="62">
        <v>1</v>
      </c>
      <c r="I1469" s="68"/>
      <c r="J1469" s="69" t="s">
        <v>1383</v>
      </c>
      <c r="K1469" s="76"/>
      <c r="L1469" s="69" t="s">
        <v>1384</v>
      </c>
      <c r="M1469" s="72"/>
      <c r="N1469" s="57">
        <f t="shared" si="347"/>
        <v>2011</v>
      </c>
      <c r="O1469" s="72">
        <v>40787</v>
      </c>
      <c r="P1469" s="73" t="s">
        <v>75</v>
      </c>
      <c r="Q1469" s="73" t="s">
        <v>75</v>
      </c>
      <c r="R1469" s="73" t="s">
        <v>75</v>
      </c>
      <c r="S1469" s="73" t="s">
        <v>75</v>
      </c>
      <c r="T1469" s="73" t="s">
        <v>75</v>
      </c>
      <c r="U1469" s="73" t="s">
        <v>75</v>
      </c>
      <c r="V1469" s="62">
        <v>1</v>
      </c>
      <c r="W1469" s="19">
        <f t="shared" si="344"/>
        <v>0</v>
      </c>
      <c r="X1469" s="19">
        <f t="shared" si="345"/>
        <v>0</v>
      </c>
      <c r="Y1469" s="19">
        <f t="shared" si="346"/>
        <v>0</v>
      </c>
      <c r="Z1469" s="62">
        <v>-1</v>
      </c>
      <c r="AA1469" s="62">
        <v>-2</v>
      </c>
      <c r="AB1469" s="68"/>
      <c r="AC1469" s="68"/>
      <c r="AD1469" s="68"/>
      <c r="AE1469" s="68"/>
      <c r="AF1469" s="68"/>
      <c r="AG1469" s="62">
        <v>1</v>
      </c>
      <c r="AH1469" s="62">
        <v>1</v>
      </c>
      <c r="AI1469" s="62">
        <v>0</v>
      </c>
      <c r="AJ1469" s="61" t="s">
        <v>134</v>
      </c>
      <c r="AK1469" s="61" t="s">
        <v>77</v>
      </c>
      <c r="AL1469" s="69" t="s">
        <v>1385</v>
      </c>
      <c r="AM1469" s="62">
        <v>4</v>
      </c>
      <c r="AN1469" s="62">
        <v>-1</v>
      </c>
      <c r="AO1469" s="62">
        <v>-2</v>
      </c>
      <c r="AP1469" s="62">
        <v>-2</v>
      </c>
      <c r="AQ1469" s="62">
        <v>1</v>
      </c>
      <c r="AR1469" s="62">
        <v>-2</v>
      </c>
      <c r="AS1469" s="62">
        <v>-2</v>
      </c>
      <c r="AT1469" s="62">
        <v>0</v>
      </c>
      <c r="AU1469" s="78">
        <v>0</v>
      </c>
      <c r="AV1469" s="62">
        <v>0</v>
      </c>
      <c r="AW1469" s="62">
        <v>0</v>
      </c>
      <c r="AX1469" s="62">
        <v>0</v>
      </c>
      <c r="AY1469" s="62">
        <v>0</v>
      </c>
      <c r="AZ1469" s="62">
        <v>1</v>
      </c>
      <c r="BA1469" s="62">
        <v>-1</v>
      </c>
      <c r="BB1469" s="62">
        <v>-1</v>
      </c>
      <c r="BC1469" s="62">
        <v>-1</v>
      </c>
      <c r="BD1469" s="68"/>
      <c r="BE1469" s="68"/>
      <c r="BF1469" s="68"/>
      <c r="BG1469" s="68"/>
      <c r="BH1469" s="68"/>
      <c r="BI1469" s="68"/>
      <c r="BJ1469" s="68"/>
      <c r="BK1469" s="68"/>
      <c r="BL1469" s="68"/>
      <c r="BM1469" s="68"/>
      <c r="BN1469" s="68"/>
      <c r="BO1469" s="62">
        <v>1</v>
      </c>
    </row>
    <row r="1470" spans="1:67" ht="176" hidden="1" x14ac:dyDescent="0.2">
      <c r="A1470" s="74" t="s">
        <v>1381</v>
      </c>
      <c r="B1470" s="67"/>
      <c r="C1470" s="495" t="s">
        <v>1442</v>
      </c>
      <c r="D1470" s="66" t="s">
        <v>153</v>
      </c>
      <c r="E1470" s="61" t="s">
        <v>302</v>
      </c>
      <c r="F1470" s="62">
        <v>1</v>
      </c>
      <c r="G1470" s="62">
        <v>1</v>
      </c>
      <c r="H1470" s="62">
        <v>1</v>
      </c>
      <c r="I1470" s="68"/>
      <c r="J1470" s="69" t="s">
        <v>1383</v>
      </c>
      <c r="K1470" s="76"/>
      <c r="L1470" s="69" t="s">
        <v>1384</v>
      </c>
      <c r="M1470" s="72"/>
      <c r="N1470" s="57">
        <f t="shared" si="347"/>
        <v>2011</v>
      </c>
      <c r="O1470" s="72">
        <v>40787</v>
      </c>
      <c r="P1470" s="73" t="s">
        <v>75</v>
      </c>
      <c r="Q1470" s="73" t="s">
        <v>75</v>
      </c>
      <c r="R1470" s="73" t="s">
        <v>75</v>
      </c>
      <c r="S1470" s="73" t="s">
        <v>75</v>
      </c>
      <c r="T1470" s="73" t="s">
        <v>75</v>
      </c>
      <c r="U1470" s="73" t="s">
        <v>75</v>
      </c>
      <c r="V1470" s="62">
        <v>1</v>
      </c>
      <c r="W1470" s="19">
        <f t="shared" si="344"/>
        <v>0</v>
      </c>
      <c r="X1470" s="19">
        <f t="shared" si="345"/>
        <v>0</v>
      </c>
      <c r="Y1470" s="19">
        <f t="shared" si="346"/>
        <v>0</v>
      </c>
      <c r="Z1470" s="62">
        <v>-1</v>
      </c>
      <c r="AA1470" s="62">
        <v>-2</v>
      </c>
      <c r="AB1470" s="68"/>
      <c r="AC1470" s="68"/>
      <c r="AD1470" s="68"/>
      <c r="AE1470" s="68"/>
      <c r="AF1470" s="68"/>
      <c r="AG1470" s="62">
        <v>1</v>
      </c>
      <c r="AH1470" s="62">
        <v>1</v>
      </c>
      <c r="AI1470" s="62">
        <v>0</v>
      </c>
      <c r="AJ1470" s="61" t="s">
        <v>134</v>
      </c>
      <c r="AK1470" s="61" t="s">
        <v>77</v>
      </c>
      <c r="AL1470" s="69" t="s">
        <v>1385</v>
      </c>
      <c r="AM1470" s="62">
        <v>4</v>
      </c>
      <c r="AN1470" s="62">
        <v>-1</v>
      </c>
      <c r="AO1470" s="62">
        <v>-2</v>
      </c>
      <c r="AP1470" s="62">
        <v>-2</v>
      </c>
      <c r="AQ1470" s="62">
        <v>1</v>
      </c>
      <c r="AR1470" s="62">
        <v>-2</v>
      </c>
      <c r="AS1470" s="62">
        <v>-2</v>
      </c>
      <c r="AT1470" s="62">
        <v>0</v>
      </c>
      <c r="AU1470" s="78">
        <v>0</v>
      </c>
      <c r="AV1470" s="62">
        <v>0</v>
      </c>
      <c r="AW1470" s="62">
        <v>0</v>
      </c>
      <c r="AX1470" s="62">
        <v>0</v>
      </c>
      <c r="AY1470" s="62">
        <v>0</v>
      </c>
      <c r="AZ1470" s="62">
        <v>1</v>
      </c>
      <c r="BA1470" s="62">
        <v>-1</v>
      </c>
      <c r="BB1470" s="62">
        <v>-1</v>
      </c>
      <c r="BC1470" s="62">
        <v>-1</v>
      </c>
      <c r="BD1470" s="68"/>
      <c r="BE1470" s="68"/>
      <c r="BF1470" s="68"/>
      <c r="BG1470" s="68"/>
      <c r="BH1470" s="68"/>
      <c r="BI1470" s="68"/>
      <c r="BJ1470" s="68"/>
      <c r="BK1470" s="68"/>
      <c r="BL1470" s="68"/>
      <c r="BM1470" s="68"/>
      <c r="BN1470" s="68"/>
      <c r="BO1470" s="62">
        <v>1</v>
      </c>
    </row>
    <row r="1471" spans="1:67" ht="176" hidden="1" x14ac:dyDescent="0.2">
      <c r="A1471" s="74" t="s">
        <v>1381</v>
      </c>
      <c r="B1471" s="67"/>
      <c r="C1471" s="495" t="s">
        <v>1443</v>
      </c>
      <c r="D1471" s="66" t="s">
        <v>153</v>
      </c>
      <c r="E1471" s="61" t="s">
        <v>302</v>
      </c>
      <c r="F1471" s="62">
        <v>1</v>
      </c>
      <c r="G1471" s="62">
        <v>1</v>
      </c>
      <c r="H1471" s="62">
        <v>1</v>
      </c>
      <c r="I1471" s="68"/>
      <c r="J1471" s="69" t="s">
        <v>1383</v>
      </c>
      <c r="K1471" s="76"/>
      <c r="L1471" s="69" t="s">
        <v>1384</v>
      </c>
      <c r="M1471" s="72"/>
      <c r="N1471" s="57">
        <f t="shared" si="347"/>
        <v>2011</v>
      </c>
      <c r="O1471" s="72">
        <v>40787</v>
      </c>
      <c r="P1471" s="73" t="s">
        <v>75</v>
      </c>
      <c r="Q1471" s="73" t="s">
        <v>75</v>
      </c>
      <c r="R1471" s="73" t="s">
        <v>75</v>
      </c>
      <c r="S1471" s="73" t="s">
        <v>75</v>
      </c>
      <c r="T1471" s="73" t="s">
        <v>75</v>
      </c>
      <c r="U1471" s="73" t="s">
        <v>75</v>
      </c>
      <c r="V1471" s="62">
        <v>1</v>
      </c>
      <c r="W1471" s="19">
        <f t="shared" si="344"/>
        <v>0</v>
      </c>
      <c r="X1471" s="19">
        <f t="shared" si="345"/>
        <v>0</v>
      </c>
      <c r="Y1471" s="19">
        <f t="shared" si="346"/>
        <v>0</v>
      </c>
      <c r="Z1471" s="62">
        <v>-1</v>
      </c>
      <c r="AA1471" s="62">
        <v>-2</v>
      </c>
      <c r="AB1471" s="68"/>
      <c r="AC1471" s="68"/>
      <c r="AD1471" s="68"/>
      <c r="AE1471" s="68"/>
      <c r="AF1471" s="68"/>
      <c r="AG1471" s="62">
        <v>1</v>
      </c>
      <c r="AH1471" s="62">
        <v>1</v>
      </c>
      <c r="AI1471" s="62">
        <v>0</v>
      </c>
      <c r="AJ1471" s="61" t="s">
        <v>134</v>
      </c>
      <c r="AK1471" s="61" t="s">
        <v>77</v>
      </c>
      <c r="AL1471" s="69" t="s">
        <v>1385</v>
      </c>
      <c r="AM1471" s="62">
        <v>4</v>
      </c>
      <c r="AN1471" s="62">
        <v>-1</v>
      </c>
      <c r="AO1471" s="62">
        <v>-2</v>
      </c>
      <c r="AP1471" s="62">
        <v>-2</v>
      </c>
      <c r="AQ1471" s="62">
        <v>1</v>
      </c>
      <c r="AR1471" s="62">
        <v>-2</v>
      </c>
      <c r="AS1471" s="62">
        <v>-2</v>
      </c>
      <c r="AT1471" s="62">
        <v>0</v>
      </c>
      <c r="AU1471" s="78">
        <v>0</v>
      </c>
      <c r="AV1471" s="62">
        <v>0</v>
      </c>
      <c r="AW1471" s="62">
        <v>0</v>
      </c>
      <c r="AX1471" s="62">
        <v>0</v>
      </c>
      <c r="AY1471" s="62">
        <v>0</v>
      </c>
      <c r="AZ1471" s="62">
        <v>1</v>
      </c>
      <c r="BA1471" s="62">
        <v>-1</v>
      </c>
      <c r="BB1471" s="62">
        <v>-1</v>
      </c>
      <c r="BC1471" s="62">
        <v>-1</v>
      </c>
      <c r="BD1471" s="68"/>
      <c r="BE1471" s="68"/>
      <c r="BF1471" s="68"/>
      <c r="BG1471" s="68"/>
      <c r="BH1471" s="68"/>
      <c r="BI1471" s="68"/>
      <c r="BJ1471" s="68"/>
      <c r="BK1471" s="68"/>
      <c r="BL1471" s="68"/>
      <c r="BM1471" s="68"/>
      <c r="BN1471" s="68"/>
      <c r="BO1471" s="62">
        <v>1</v>
      </c>
    </row>
    <row r="1472" spans="1:67" ht="176" hidden="1" x14ac:dyDescent="0.2">
      <c r="A1472" s="74" t="s">
        <v>1381</v>
      </c>
      <c r="B1472" s="67"/>
      <c r="C1472" s="74" t="s">
        <v>1390</v>
      </c>
      <c r="D1472" s="66" t="s">
        <v>153</v>
      </c>
      <c r="E1472" s="61" t="s">
        <v>302</v>
      </c>
      <c r="F1472" s="62">
        <v>1</v>
      </c>
      <c r="G1472" s="62">
        <v>1</v>
      </c>
      <c r="H1472" s="62">
        <v>1</v>
      </c>
      <c r="I1472" s="68"/>
      <c r="J1472" s="69" t="s">
        <v>1383</v>
      </c>
      <c r="K1472" s="76"/>
      <c r="L1472" s="376" t="s">
        <v>3255</v>
      </c>
      <c r="M1472" s="72"/>
      <c r="N1472" s="57">
        <f t="shared" si="347"/>
        <v>2011</v>
      </c>
      <c r="O1472" s="72">
        <v>40787</v>
      </c>
      <c r="P1472" s="73" t="s">
        <v>75</v>
      </c>
      <c r="Q1472" s="72">
        <v>42370</v>
      </c>
      <c r="R1472" s="73" t="s">
        <v>75</v>
      </c>
      <c r="S1472" s="73" t="s">
        <v>75</v>
      </c>
      <c r="T1472" s="73" t="s">
        <v>75</v>
      </c>
      <c r="U1472" s="73" t="s">
        <v>75</v>
      </c>
      <c r="V1472" s="62">
        <v>1</v>
      </c>
      <c r="W1472" s="19">
        <f t="shared" si="344"/>
        <v>1</v>
      </c>
      <c r="X1472" s="19">
        <f t="shared" si="345"/>
        <v>0</v>
      </c>
      <c r="Y1472" s="19">
        <f t="shared" si="346"/>
        <v>0</v>
      </c>
      <c r="Z1472" s="62">
        <v>-1</v>
      </c>
      <c r="AA1472" s="62">
        <v>-2</v>
      </c>
      <c r="AB1472" s="68"/>
      <c r="AC1472" s="68"/>
      <c r="AD1472" s="68"/>
      <c r="AE1472" s="68"/>
      <c r="AF1472" s="68"/>
      <c r="AG1472" s="62">
        <v>1</v>
      </c>
      <c r="AH1472" s="62">
        <v>1</v>
      </c>
      <c r="AI1472" s="62">
        <v>0</v>
      </c>
      <c r="AJ1472" s="61" t="s">
        <v>134</v>
      </c>
      <c r="AK1472" s="61" t="s">
        <v>77</v>
      </c>
      <c r="AL1472" s="69" t="s">
        <v>1385</v>
      </c>
      <c r="AM1472" s="62">
        <v>4</v>
      </c>
      <c r="AN1472" s="62">
        <v>-1</v>
      </c>
      <c r="AO1472" s="62">
        <v>-2</v>
      </c>
      <c r="AP1472" s="62">
        <v>-2</v>
      </c>
      <c r="AQ1472" s="62">
        <v>1</v>
      </c>
      <c r="AR1472" s="62">
        <v>-2</v>
      </c>
      <c r="AS1472" s="62">
        <v>-2</v>
      </c>
      <c r="AT1472" s="62">
        <v>0</v>
      </c>
      <c r="AU1472" s="78">
        <v>0</v>
      </c>
      <c r="AV1472" s="62">
        <v>0</v>
      </c>
      <c r="AW1472" s="62">
        <v>0</v>
      </c>
      <c r="AX1472" s="62">
        <v>0</v>
      </c>
      <c r="AY1472" s="62">
        <v>0</v>
      </c>
      <c r="AZ1472" s="62">
        <v>1</v>
      </c>
      <c r="BA1472" s="62">
        <v>-1</v>
      </c>
      <c r="BB1472" s="62">
        <v>-1</v>
      </c>
      <c r="BC1472" s="62">
        <v>-1</v>
      </c>
      <c r="BD1472" s="68"/>
      <c r="BE1472" s="68"/>
      <c r="BF1472" s="68"/>
      <c r="BG1472" s="68"/>
      <c r="BH1472" s="68"/>
      <c r="BI1472" s="68"/>
      <c r="BJ1472" s="68"/>
      <c r="BK1472" s="68"/>
      <c r="BL1472" s="68"/>
      <c r="BM1472" s="68"/>
      <c r="BN1472" s="68"/>
      <c r="BO1472" s="62">
        <v>1</v>
      </c>
    </row>
    <row r="1473" spans="1:67" ht="176" hidden="1" x14ac:dyDescent="0.2">
      <c r="A1473" s="74" t="s">
        <v>1381</v>
      </c>
      <c r="B1473" s="67"/>
      <c r="C1473" s="495" t="s">
        <v>1444</v>
      </c>
      <c r="D1473" s="66" t="s">
        <v>153</v>
      </c>
      <c r="E1473" s="61" t="s">
        <v>302</v>
      </c>
      <c r="F1473" s="62">
        <v>1</v>
      </c>
      <c r="G1473" s="62">
        <v>1</v>
      </c>
      <c r="H1473" s="62">
        <v>1</v>
      </c>
      <c r="I1473" s="68"/>
      <c r="J1473" s="69" t="s">
        <v>1383</v>
      </c>
      <c r="K1473" s="76"/>
      <c r="L1473" s="69" t="s">
        <v>1384</v>
      </c>
      <c r="M1473" s="72"/>
      <c r="N1473" s="57">
        <f t="shared" si="347"/>
        <v>2011</v>
      </c>
      <c r="O1473" s="72">
        <v>40787</v>
      </c>
      <c r="P1473" s="73" t="s">
        <v>75</v>
      </c>
      <c r="Q1473" s="73" t="s">
        <v>75</v>
      </c>
      <c r="R1473" s="73" t="s">
        <v>75</v>
      </c>
      <c r="S1473" s="73" t="s">
        <v>75</v>
      </c>
      <c r="T1473" s="73" t="s">
        <v>75</v>
      </c>
      <c r="U1473" s="73" t="s">
        <v>75</v>
      </c>
      <c r="V1473" s="62">
        <v>1</v>
      </c>
      <c r="W1473" s="19">
        <f t="shared" si="344"/>
        <v>0</v>
      </c>
      <c r="X1473" s="19">
        <f t="shared" si="345"/>
        <v>0</v>
      </c>
      <c r="Y1473" s="19">
        <f t="shared" si="346"/>
        <v>0</v>
      </c>
      <c r="Z1473" s="62">
        <v>-1</v>
      </c>
      <c r="AA1473" s="62">
        <v>-2</v>
      </c>
      <c r="AB1473" s="68"/>
      <c r="AC1473" s="68"/>
      <c r="AD1473" s="68"/>
      <c r="AE1473" s="68"/>
      <c r="AF1473" s="68"/>
      <c r="AG1473" s="62">
        <v>1</v>
      </c>
      <c r="AH1473" s="62">
        <v>1</v>
      </c>
      <c r="AI1473" s="62">
        <v>0</v>
      </c>
      <c r="AJ1473" s="61" t="s">
        <v>134</v>
      </c>
      <c r="AK1473" s="61" t="s">
        <v>77</v>
      </c>
      <c r="AL1473" s="69" t="s">
        <v>1385</v>
      </c>
      <c r="AM1473" s="62">
        <v>4</v>
      </c>
      <c r="AN1473" s="62">
        <v>-1</v>
      </c>
      <c r="AO1473" s="62">
        <v>-2</v>
      </c>
      <c r="AP1473" s="62">
        <v>-2</v>
      </c>
      <c r="AQ1473" s="62">
        <v>1</v>
      </c>
      <c r="AR1473" s="62">
        <v>-2</v>
      </c>
      <c r="AS1473" s="62">
        <v>-2</v>
      </c>
      <c r="AT1473" s="62">
        <v>0</v>
      </c>
      <c r="AU1473" s="78">
        <v>0</v>
      </c>
      <c r="AV1473" s="62">
        <v>0</v>
      </c>
      <c r="AW1473" s="62">
        <v>0</v>
      </c>
      <c r="AX1473" s="62">
        <v>0</v>
      </c>
      <c r="AY1473" s="62">
        <v>0</v>
      </c>
      <c r="AZ1473" s="62">
        <v>1</v>
      </c>
      <c r="BA1473" s="62">
        <v>-1</v>
      </c>
      <c r="BB1473" s="62">
        <v>-1</v>
      </c>
      <c r="BC1473" s="62">
        <v>-1</v>
      </c>
      <c r="BD1473" s="68"/>
      <c r="BE1473" s="68"/>
      <c r="BF1473" s="68"/>
      <c r="BG1473" s="68"/>
      <c r="BH1473" s="68"/>
      <c r="BI1473" s="68"/>
      <c r="BJ1473" s="68"/>
      <c r="BK1473" s="68"/>
      <c r="BL1473" s="68"/>
      <c r="BM1473" s="68"/>
      <c r="BN1473" s="68"/>
      <c r="BO1473" s="62">
        <v>1</v>
      </c>
    </row>
    <row r="1474" spans="1:67" ht="176" hidden="1" x14ac:dyDescent="0.2">
      <c r="A1474" s="74" t="s">
        <v>1381</v>
      </c>
      <c r="B1474" s="67"/>
      <c r="C1474" s="495" t="s">
        <v>1445</v>
      </c>
      <c r="D1474" s="66" t="s">
        <v>153</v>
      </c>
      <c r="E1474" s="61" t="s">
        <v>302</v>
      </c>
      <c r="F1474" s="62">
        <v>1</v>
      </c>
      <c r="G1474" s="62">
        <v>1</v>
      </c>
      <c r="H1474" s="62">
        <v>1</v>
      </c>
      <c r="I1474" s="68"/>
      <c r="J1474" s="69" t="s">
        <v>1383</v>
      </c>
      <c r="K1474" s="76"/>
      <c r="L1474" s="69" t="s">
        <v>1384</v>
      </c>
      <c r="M1474" s="72"/>
      <c r="N1474" s="57">
        <f t="shared" si="347"/>
        <v>2011</v>
      </c>
      <c r="O1474" s="72">
        <v>40787</v>
      </c>
      <c r="P1474" s="73" t="s">
        <v>75</v>
      </c>
      <c r="Q1474" s="73" t="s">
        <v>75</v>
      </c>
      <c r="R1474" s="73" t="s">
        <v>75</v>
      </c>
      <c r="S1474" s="73" t="s">
        <v>75</v>
      </c>
      <c r="T1474" s="73" t="s">
        <v>75</v>
      </c>
      <c r="U1474" s="73" t="s">
        <v>75</v>
      </c>
      <c r="V1474" s="62">
        <v>1</v>
      </c>
      <c r="W1474" s="19">
        <f t="shared" si="344"/>
        <v>0</v>
      </c>
      <c r="X1474" s="19">
        <f t="shared" si="345"/>
        <v>0</v>
      </c>
      <c r="Y1474" s="19">
        <f t="shared" si="346"/>
        <v>0</v>
      </c>
      <c r="Z1474" s="62">
        <v>-1</v>
      </c>
      <c r="AA1474" s="62">
        <v>-2</v>
      </c>
      <c r="AB1474" s="68"/>
      <c r="AC1474" s="68"/>
      <c r="AD1474" s="68"/>
      <c r="AE1474" s="68"/>
      <c r="AF1474" s="68"/>
      <c r="AG1474" s="62">
        <v>1</v>
      </c>
      <c r="AH1474" s="62">
        <v>1</v>
      </c>
      <c r="AI1474" s="62">
        <v>0</v>
      </c>
      <c r="AJ1474" s="61" t="s">
        <v>134</v>
      </c>
      <c r="AK1474" s="61" t="s">
        <v>77</v>
      </c>
      <c r="AL1474" s="69" t="s">
        <v>1385</v>
      </c>
      <c r="AM1474" s="62">
        <v>4</v>
      </c>
      <c r="AN1474" s="62">
        <v>-1</v>
      </c>
      <c r="AO1474" s="62">
        <v>-2</v>
      </c>
      <c r="AP1474" s="62">
        <v>-2</v>
      </c>
      <c r="AQ1474" s="62">
        <v>1</v>
      </c>
      <c r="AR1474" s="62">
        <v>-2</v>
      </c>
      <c r="AS1474" s="62">
        <v>-2</v>
      </c>
      <c r="AT1474" s="62">
        <v>0</v>
      </c>
      <c r="AU1474" s="78">
        <v>0</v>
      </c>
      <c r="AV1474" s="62">
        <v>0</v>
      </c>
      <c r="AW1474" s="62">
        <v>0</v>
      </c>
      <c r="AX1474" s="62">
        <v>0</v>
      </c>
      <c r="AY1474" s="62">
        <v>0</v>
      </c>
      <c r="AZ1474" s="62">
        <v>1</v>
      </c>
      <c r="BA1474" s="62">
        <v>-1</v>
      </c>
      <c r="BB1474" s="62">
        <v>-1</v>
      </c>
      <c r="BC1474" s="62">
        <v>-1</v>
      </c>
      <c r="BD1474" s="68"/>
      <c r="BE1474" s="68"/>
      <c r="BF1474" s="68"/>
      <c r="BG1474" s="68"/>
      <c r="BH1474" s="68"/>
      <c r="BI1474" s="68"/>
      <c r="BJ1474" s="68"/>
      <c r="BK1474" s="68"/>
      <c r="BL1474" s="68"/>
      <c r="BM1474" s="68"/>
      <c r="BN1474" s="68"/>
      <c r="BO1474" s="62">
        <v>1</v>
      </c>
    </row>
    <row r="1475" spans="1:67" ht="176" hidden="1" x14ac:dyDescent="0.2">
      <c r="A1475" s="74" t="s">
        <v>1381</v>
      </c>
      <c r="B1475" s="67"/>
      <c r="C1475" s="495" t="s">
        <v>1446</v>
      </c>
      <c r="D1475" s="66" t="s">
        <v>153</v>
      </c>
      <c r="E1475" s="61" t="s">
        <v>302</v>
      </c>
      <c r="F1475" s="62">
        <v>1</v>
      </c>
      <c r="G1475" s="62">
        <v>1</v>
      </c>
      <c r="H1475" s="62">
        <v>1</v>
      </c>
      <c r="I1475" s="68"/>
      <c r="J1475" s="69" t="s">
        <v>1383</v>
      </c>
      <c r="K1475" s="76"/>
      <c r="L1475" s="69" t="s">
        <v>1384</v>
      </c>
      <c r="M1475" s="72"/>
      <c r="N1475" s="57">
        <f t="shared" si="347"/>
        <v>2011</v>
      </c>
      <c r="O1475" s="72">
        <v>40787</v>
      </c>
      <c r="P1475" s="73" t="s">
        <v>75</v>
      </c>
      <c r="Q1475" s="73" t="s">
        <v>75</v>
      </c>
      <c r="R1475" s="73" t="s">
        <v>75</v>
      </c>
      <c r="S1475" s="73" t="s">
        <v>75</v>
      </c>
      <c r="T1475" s="73" t="s">
        <v>75</v>
      </c>
      <c r="U1475" s="73" t="s">
        <v>75</v>
      </c>
      <c r="V1475" s="62">
        <v>1</v>
      </c>
      <c r="W1475" s="19">
        <f t="shared" si="344"/>
        <v>0</v>
      </c>
      <c r="X1475" s="19">
        <f t="shared" si="345"/>
        <v>0</v>
      </c>
      <c r="Y1475" s="19">
        <f t="shared" si="346"/>
        <v>0</v>
      </c>
      <c r="Z1475" s="62">
        <v>-1</v>
      </c>
      <c r="AA1475" s="62">
        <v>-2</v>
      </c>
      <c r="AB1475" s="68"/>
      <c r="AC1475" s="68"/>
      <c r="AD1475" s="68"/>
      <c r="AE1475" s="68"/>
      <c r="AF1475" s="68"/>
      <c r="AG1475" s="62">
        <v>1</v>
      </c>
      <c r="AH1475" s="62">
        <v>1</v>
      </c>
      <c r="AI1475" s="62">
        <v>0</v>
      </c>
      <c r="AJ1475" s="61" t="s">
        <v>134</v>
      </c>
      <c r="AK1475" s="61" t="s">
        <v>77</v>
      </c>
      <c r="AL1475" s="69" t="s">
        <v>1385</v>
      </c>
      <c r="AM1475" s="62">
        <v>4</v>
      </c>
      <c r="AN1475" s="62">
        <v>-1</v>
      </c>
      <c r="AO1475" s="62">
        <v>-2</v>
      </c>
      <c r="AP1475" s="62">
        <v>-2</v>
      </c>
      <c r="AQ1475" s="62">
        <v>1</v>
      </c>
      <c r="AR1475" s="62">
        <v>-2</v>
      </c>
      <c r="AS1475" s="62">
        <v>-2</v>
      </c>
      <c r="AT1475" s="62">
        <v>0</v>
      </c>
      <c r="AU1475" s="78">
        <v>0</v>
      </c>
      <c r="AV1475" s="62">
        <v>0</v>
      </c>
      <c r="AW1475" s="62">
        <v>0</v>
      </c>
      <c r="AX1475" s="62">
        <v>0</v>
      </c>
      <c r="AY1475" s="62">
        <v>0</v>
      </c>
      <c r="AZ1475" s="62">
        <v>1</v>
      </c>
      <c r="BA1475" s="62">
        <v>-1</v>
      </c>
      <c r="BB1475" s="62">
        <v>-1</v>
      </c>
      <c r="BC1475" s="62">
        <v>-1</v>
      </c>
      <c r="BD1475" s="68"/>
      <c r="BE1475" s="68"/>
      <c r="BF1475" s="68"/>
      <c r="BG1475" s="68"/>
      <c r="BH1475" s="68"/>
      <c r="BI1475" s="68"/>
      <c r="BJ1475" s="68"/>
      <c r="BK1475" s="68"/>
      <c r="BL1475" s="68"/>
      <c r="BM1475" s="68"/>
      <c r="BN1475" s="68"/>
      <c r="BO1475" s="62">
        <v>1</v>
      </c>
    </row>
    <row r="1476" spans="1:67" ht="176" hidden="1" x14ac:dyDescent="0.2">
      <c r="A1476" s="74" t="s">
        <v>1381</v>
      </c>
      <c r="B1476" s="67"/>
      <c r="C1476" s="495" t="s">
        <v>1447</v>
      </c>
      <c r="D1476" s="66" t="s">
        <v>153</v>
      </c>
      <c r="E1476" s="61" t="s">
        <v>302</v>
      </c>
      <c r="F1476" s="62">
        <v>1</v>
      </c>
      <c r="G1476" s="62">
        <v>1</v>
      </c>
      <c r="H1476" s="62">
        <v>1</v>
      </c>
      <c r="I1476" s="68"/>
      <c r="J1476" s="69" t="s">
        <v>1383</v>
      </c>
      <c r="K1476" s="76"/>
      <c r="L1476" s="69" t="s">
        <v>1384</v>
      </c>
      <c r="M1476" s="72"/>
      <c r="N1476" s="57">
        <f t="shared" si="347"/>
        <v>2011</v>
      </c>
      <c r="O1476" s="72">
        <v>40787</v>
      </c>
      <c r="P1476" s="73" t="s">
        <v>75</v>
      </c>
      <c r="Q1476" s="73" t="s">
        <v>75</v>
      </c>
      <c r="R1476" s="73" t="s">
        <v>75</v>
      </c>
      <c r="S1476" s="73" t="s">
        <v>75</v>
      </c>
      <c r="T1476" s="73" t="s">
        <v>75</v>
      </c>
      <c r="U1476" s="73" t="s">
        <v>75</v>
      </c>
      <c r="V1476" s="62">
        <v>1</v>
      </c>
      <c r="W1476" s="19">
        <f t="shared" si="344"/>
        <v>0</v>
      </c>
      <c r="X1476" s="19">
        <f t="shared" si="345"/>
        <v>0</v>
      </c>
      <c r="Y1476" s="19">
        <f t="shared" si="346"/>
        <v>0</v>
      </c>
      <c r="Z1476" s="62">
        <v>-1</v>
      </c>
      <c r="AA1476" s="62">
        <v>-2</v>
      </c>
      <c r="AB1476" s="68"/>
      <c r="AC1476" s="68"/>
      <c r="AD1476" s="68"/>
      <c r="AE1476" s="68"/>
      <c r="AF1476" s="68"/>
      <c r="AG1476" s="62">
        <v>1</v>
      </c>
      <c r="AH1476" s="62">
        <v>1</v>
      </c>
      <c r="AI1476" s="62">
        <v>0</v>
      </c>
      <c r="AJ1476" s="61" t="s">
        <v>134</v>
      </c>
      <c r="AK1476" s="61" t="s">
        <v>77</v>
      </c>
      <c r="AL1476" s="69" t="s">
        <v>1385</v>
      </c>
      <c r="AM1476" s="62">
        <v>4</v>
      </c>
      <c r="AN1476" s="62">
        <v>-1</v>
      </c>
      <c r="AO1476" s="62">
        <v>-2</v>
      </c>
      <c r="AP1476" s="62">
        <v>-2</v>
      </c>
      <c r="AQ1476" s="62">
        <v>1</v>
      </c>
      <c r="AR1476" s="62">
        <v>-2</v>
      </c>
      <c r="AS1476" s="62">
        <v>-2</v>
      </c>
      <c r="AT1476" s="62">
        <v>0</v>
      </c>
      <c r="AU1476" s="78">
        <v>0</v>
      </c>
      <c r="AV1476" s="62">
        <v>0</v>
      </c>
      <c r="AW1476" s="62">
        <v>0</v>
      </c>
      <c r="AX1476" s="62">
        <v>0</v>
      </c>
      <c r="AY1476" s="62">
        <v>0</v>
      </c>
      <c r="AZ1476" s="62">
        <v>1</v>
      </c>
      <c r="BA1476" s="62">
        <v>-1</v>
      </c>
      <c r="BB1476" s="62">
        <v>-1</v>
      </c>
      <c r="BC1476" s="62">
        <v>-1</v>
      </c>
      <c r="BD1476" s="68"/>
      <c r="BE1476" s="68"/>
      <c r="BF1476" s="68"/>
      <c r="BG1476" s="68"/>
      <c r="BH1476" s="68"/>
      <c r="BI1476" s="68"/>
      <c r="BJ1476" s="68"/>
      <c r="BK1476" s="68"/>
      <c r="BL1476" s="68"/>
      <c r="BM1476" s="68"/>
      <c r="BN1476" s="68"/>
      <c r="BO1476" s="62">
        <v>1</v>
      </c>
    </row>
    <row r="1477" spans="1:67" ht="176" hidden="1" x14ac:dyDescent="0.2">
      <c r="A1477" s="74" t="s">
        <v>1381</v>
      </c>
      <c r="B1477" s="67"/>
      <c r="C1477" s="495" t="s">
        <v>1448</v>
      </c>
      <c r="D1477" s="66" t="s">
        <v>153</v>
      </c>
      <c r="E1477" s="61" t="s">
        <v>302</v>
      </c>
      <c r="F1477" s="62">
        <v>1</v>
      </c>
      <c r="G1477" s="62">
        <v>1</v>
      </c>
      <c r="H1477" s="62">
        <v>1</v>
      </c>
      <c r="I1477" s="68"/>
      <c r="J1477" s="69" t="s">
        <v>1383</v>
      </c>
      <c r="K1477" s="76"/>
      <c r="L1477" s="69" t="s">
        <v>1384</v>
      </c>
      <c r="M1477" s="72"/>
      <c r="N1477" s="57">
        <f t="shared" si="347"/>
        <v>2011</v>
      </c>
      <c r="O1477" s="72">
        <v>40787</v>
      </c>
      <c r="P1477" s="73" t="s">
        <v>75</v>
      </c>
      <c r="Q1477" s="73" t="s">
        <v>75</v>
      </c>
      <c r="R1477" s="73" t="s">
        <v>75</v>
      </c>
      <c r="S1477" s="73" t="s">
        <v>75</v>
      </c>
      <c r="T1477" s="73" t="s">
        <v>75</v>
      </c>
      <c r="U1477" s="73" t="s">
        <v>75</v>
      </c>
      <c r="V1477" s="62">
        <v>1</v>
      </c>
      <c r="W1477" s="19">
        <f t="shared" si="344"/>
        <v>0</v>
      </c>
      <c r="X1477" s="19">
        <f t="shared" si="345"/>
        <v>0</v>
      </c>
      <c r="Y1477" s="19">
        <f t="shared" si="346"/>
        <v>0</v>
      </c>
      <c r="Z1477" s="62">
        <v>-1</v>
      </c>
      <c r="AA1477" s="62">
        <v>-2</v>
      </c>
      <c r="AB1477" s="68"/>
      <c r="AC1477" s="68"/>
      <c r="AD1477" s="68"/>
      <c r="AE1477" s="68"/>
      <c r="AF1477" s="68"/>
      <c r="AG1477" s="62">
        <v>1</v>
      </c>
      <c r="AH1477" s="62">
        <v>1</v>
      </c>
      <c r="AI1477" s="62">
        <v>0</v>
      </c>
      <c r="AJ1477" s="61" t="s">
        <v>134</v>
      </c>
      <c r="AK1477" s="61" t="s">
        <v>77</v>
      </c>
      <c r="AL1477" s="69" t="s">
        <v>1385</v>
      </c>
      <c r="AM1477" s="62">
        <v>4</v>
      </c>
      <c r="AN1477" s="62">
        <v>-1</v>
      </c>
      <c r="AO1477" s="62">
        <v>-2</v>
      </c>
      <c r="AP1477" s="62">
        <v>-2</v>
      </c>
      <c r="AQ1477" s="62">
        <v>1</v>
      </c>
      <c r="AR1477" s="62">
        <v>-2</v>
      </c>
      <c r="AS1477" s="62">
        <v>-2</v>
      </c>
      <c r="AT1477" s="62">
        <v>0</v>
      </c>
      <c r="AU1477" s="78">
        <v>0</v>
      </c>
      <c r="AV1477" s="62">
        <v>0</v>
      </c>
      <c r="AW1477" s="62">
        <v>0</v>
      </c>
      <c r="AX1477" s="62">
        <v>0</v>
      </c>
      <c r="AY1477" s="62">
        <v>0</v>
      </c>
      <c r="AZ1477" s="62">
        <v>1</v>
      </c>
      <c r="BA1477" s="62">
        <v>-1</v>
      </c>
      <c r="BB1477" s="62">
        <v>-1</v>
      </c>
      <c r="BC1477" s="62">
        <v>-1</v>
      </c>
      <c r="BD1477" s="68"/>
      <c r="BE1477" s="68"/>
      <c r="BF1477" s="68"/>
      <c r="BG1477" s="68"/>
      <c r="BH1477" s="68"/>
      <c r="BI1477" s="68"/>
      <c r="BJ1477" s="68"/>
      <c r="BK1477" s="68"/>
      <c r="BL1477" s="68"/>
      <c r="BM1477" s="68"/>
      <c r="BN1477" s="68"/>
      <c r="BO1477" s="62">
        <v>1</v>
      </c>
    </row>
    <row r="1478" spans="1:67" ht="176" hidden="1" x14ac:dyDescent="0.2">
      <c r="A1478" s="74" t="s">
        <v>1381</v>
      </c>
      <c r="B1478" s="67"/>
      <c r="C1478" s="495" t="s">
        <v>1449</v>
      </c>
      <c r="D1478" s="66" t="s">
        <v>153</v>
      </c>
      <c r="E1478" s="61" t="s">
        <v>302</v>
      </c>
      <c r="F1478" s="62">
        <v>1</v>
      </c>
      <c r="G1478" s="62">
        <v>1</v>
      </c>
      <c r="H1478" s="62">
        <v>1</v>
      </c>
      <c r="I1478" s="68"/>
      <c r="J1478" s="69" t="s">
        <v>1383</v>
      </c>
      <c r="K1478" s="76"/>
      <c r="L1478" s="69" t="s">
        <v>1384</v>
      </c>
      <c r="M1478" s="72"/>
      <c r="N1478" s="57">
        <f t="shared" si="347"/>
        <v>2011</v>
      </c>
      <c r="O1478" s="72">
        <v>40787</v>
      </c>
      <c r="P1478" s="73" t="s">
        <v>75</v>
      </c>
      <c r="Q1478" s="73" t="s">
        <v>75</v>
      </c>
      <c r="R1478" s="73" t="s">
        <v>75</v>
      </c>
      <c r="S1478" s="73" t="s">
        <v>75</v>
      </c>
      <c r="T1478" s="73" t="s">
        <v>75</v>
      </c>
      <c r="U1478" s="73" t="s">
        <v>75</v>
      </c>
      <c r="V1478" s="62">
        <v>1</v>
      </c>
      <c r="W1478" s="19">
        <f t="shared" si="344"/>
        <v>0</v>
      </c>
      <c r="X1478" s="19">
        <f t="shared" si="345"/>
        <v>0</v>
      </c>
      <c r="Y1478" s="19">
        <f t="shared" si="346"/>
        <v>0</v>
      </c>
      <c r="Z1478" s="62">
        <v>-1</v>
      </c>
      <c r="AA1478" s="62">
        <v>-2</v>
      </c>
      <c r="AB1478" s="68"/>
      <c r="AC1478" s="68"/>
      <c r="AD1478" s="68"/>
      <c r="AE1478" s="68"/>
      <c r="AF1478" s="68"/>
      <c r="AG1478" s="62">
        <v>1</v>
      </c>
      <c r="AH1478" s="62">
        <v>1</v>
      </c>
      <c r="AI1478" s="62">
        <v>0</v>
      </c>
      <c r="AJ1478" s="61" t="s">
        <v>134</v>
      </c>
      <c r="AK1478" s="61" t="s">
        <v>77</v>
      </c>
      <c r="AL1478" s="69" t="s">
        <v>1385</v>
      </c>
      <c r="AM1478" s="62">
        <v>4</v>
      </c>
      <c r="AN1478" s="62">
        <v>-1</v>
      </c>
      <c r="AO1478" s="62">
        <v>-2</v>
      </c>
      <c r="AP1478" s="62">
        <v>-2</v>
      </c>
      <c r="AQ1478" s="62">
        <v>1</v>
      </c>
      <c r="AR1478" s="62">
        <v>-2</v>
      </c>
      <c r="AS1478" s="62">
        <v>-2</v>
      </c>
      <c r="AT1478" s="62">
        <v>0</v>
      </c>
      <c r="AU1478" s="78">
        <v>0</v>
      </c>
      <c r="AV1478" s="62">
        <v>0</v>
      </c>
      <c r="AW1478" s="62">
        <v>0</v>
      </c>
      <c r="AX1478" s="62">
        <v>0</v>
      </c>
      <c r="AY1478" s="62">
        <v>0</v>
      </c>
      <c r="AZ1478" s="62">
        <v>1</v>
      </c>
      <c r="BA1478" s="62">
        <v>-1</v>
      </c>
      <c r="BB1478" s="62">
        <v>-1</v>
      </c>
      <c r="BC1478" s="62">
        <v>-1</v>
      </c>
      <c r="BD1478" s="68"/>
      <c r="BE1478" s="68"/>
      <c r="BF1478" s="68"/>
      <c r="BG1478" s="68"/>
      <c r="BH1478" s="68"/>
      <c r="BI1478" s="68"/>
      <c r="BJ1478" s="68"/>
      <c r="BK1478" s="68"/>
      <c r="BL1478" s="68"/>
      <c r="BM1478" s="68"/>
      <c r="BN1478" s="68"/>
      <c r="BO1478" s="62">
        <v>1</v>
      </c>
    </row>
    <row r="1479" spans="1:67" ht="176" hidden="1" x14ac:dyDescent="0.2">
      <c r="A1479" s="74" t="s">
        <v>1381</v>
      </c>
      <c r="B1479" s="67"/>
      <c r="C1479" s="495" t="s">
        <v>1450</v>
      </c>
      <c r="D1479" s="66" t="s">
        <v>153</v>
      </c>
      <c r="E1479" s="61" t="s">
        <v>302</v>
      </c>
      <c r="F1479" s="62">
        <v>1</v>
      </c>
      <c r="G1479" s="62">
        <v>1</v>
      </c>
      <c r="H1479" s="62">
        <v>1</v>
      </c>
      <c r="I1479" s="68"/>
      <c r="J1479" s="69" t="s">
        <v>1383</v>
      </c>
      <c r="K1479" s="76"/>
      <c r="L1479" s="69" t="s">
        <v>1384</v>
      </c>
      <c r="M1479" s="72"/>
      <c r="N1479" s="57">
        <f t="shared" si="347"/>
        <v>2011</v>
      </c>
      <c r="O1479" s="72">
        <v>40787</v>
      </c>
      <c r="P1479" s="73" t="s">
        <v>75</v>
      </c>
      <c r="Q1479" s="73" t="s">
        <v>75</v>
      </c>
      <c r="R1479" s="73" t="s">
        <v>75</v>
      </c>
      <c r="S1479" s="73" t="s">
        <v>75</v>
      </c>
      <c r="T1479" s="73" t="s">
        <v>75</v>
      </c>
      <c r="U1479" s="73" t="s">
        <v>75</v>
      </c>
      <c r="V1479" s="62">
        <v>1</v>
      </c>
      <c r="W1479" s="19">
        <f t="shared" si="344"/>
        <v>0</v>
      </c>
      <c r="X1479" s="19">
        <f t="shared" si="345"/>
        <v>0</v>
      </c>
      <c r="Y1479" s="19">
        <f t="shared" si="346"/>
        <v>0</v>
      </c>
      <c r="Z1479" s="62">
        <v>-1</v>
      </c>
      <c r="AA1479" s="62">
        <v>-2</v>
      </c>
      <c r="AB1479" s="68"/>
      <c r="AC1479" s="68"/>
      <c r="AD1479" s="68"/>
      <c r="AE1479" s="68"/>
      <c r="AF1479" s="68"/>
      <c r="AG1479" s="62">
        <v>1</v>
      </c>
      <c r="AH1479" s="62">
        <v>1</v>
      </c>
      <c r="AI1479" s="62">
        <v>0</v>
      </c>
      <c r="AJ1479" s="61" t="s">
        <v>134</v>
      </c>
      <c r="AK1479" s="61" t="s">
        <v>77</v>
      </c>
      <c r="AL1479" s="69" t="s">
        <v>1385</v>
      </c>
      <c r="AM1479" s="62">
        <v>4</v>
      </c>
      <c r="AN1479" s="62">
        <v>-1</v>
      </c>
      <c r="AO1479" s="62">
        <v>-2</v>
      </c>
      <c r="AP1479" s="62">
        <v>-2</v>
      </c>
      <c r="AQ1479" s="62">
        <v>1</v>
      </c>
      <c r="AR1479" s="62">
        <v>-2</v>
      </c>
      <c r="AS1479" s="62">
        <v>-2</v>
      </c>
      <c r="AT1479" s="62">
        <v>0</v>
      </c>
      <c r="AU1479" s="78">
        <v>0</v>
      </c>
      <c r="AV1479" s="62">
        <v>0</v>
      </c>
      <c r="AW1479" s="62">
        <v>0</v>
      </c>
      <c r="AX1479" s="62">
        <v>0</v>
      </c>
      <c r="AY1479" s="62">
        <v>0</v>
      </c>
      <c r="AZ1479" s="62">
        <v>1</v>
      </c>
      <c r="BA1479" s="62">
        <v>-1</v>
      </c>
      <c r="BB1479" s="62">
        <v>-1</v>
      </c>
      <c r="BC1479" s="62">
        <v>-1</v>
      </c>
      <c r="BD1479" s="68"/>
      <c r="BE1479" s="68"/>
      <c r="BF1479" s="68"/>
      <c r="BG1479" s="68"/>
      <c r="BH1479" s="68"/>
      <c r="BI1479" s="68"/>
      <c r="BJ1479" s="68"/>
      <c r="BK1479" s="68"/>
      <c r="BL1479" s="68"/>
      <c r="BM1479" s="68"/>
      <c r="BN1479" s="68"/>
      <c r="BO1479" s="62">
        <v>1</v>
      </c>
    </row>
    <row r="1480" spans="1:67" ht="176" hidden="1" x14ac:dyDescent="0.2">
      <c r="A1480" s="74" t="s">
        <v>1381</v>
      </c>
      <c r="B1480" s="67"/>
      <c r="C1480" s="495" t="s">
        <v>1451</v>
      </c>
      <c r="D1480" s="66" t="s">
        <v>153</v>
      </c>
      <c r="E1480" s="61" t="s">
        <v>302</v>
      </c>
      <c r="F1480" s="62">
        <v>1</v>
      </c>
      <c r="G1480" s="62">
        <v>1</v>
      </c>
      <c r="H1480" s="62">
        <v>1</v>
      </c>
      <c r="I1480" s="68"/>
      <c r="J1480" s="69" t="s">
        <v>1383</v>
      </c>
      <c r="K1480" s="76"/>
      <c r="L1480" s="69" t="s">
        <v>1384</v>
      </c>
      <c r="M1480" s="72"/>
      <c r="N1480" s="57">
        <f t="shared" si="347"/>
        <v>2011</v>
      </c>
      <c r="O1480" s="72">
        <v>40787</v>
      </c>
      <c r="P1480" s="73" t="s">
        <v>75</v>
      </c>
      <c r="Q1480" s="73" t="s">
        <v>75</v>
      </c>
      <c r="R1480" s="73" t="s">
        <v>75</v>
      </c>
      <c r="S1480" s="73" t="s">
        <v>75</v>
      </c>
      <c r="T1480" s="73" t="s">
        <v>75</v>
      </c>
      <c r="U1480" s="73" t="s">
        <v>75</v>
      </c>
      <c r="V1480" s="62">
        <v>1</v>
      </c>
      <c r="W1480" s="19">
        <f t="shared" si="344"/>
        <v>0</v>
      </c>
      <c r="X1480" s="19">
        <f t="shared" si="345"/>
        <v>0</v>
      </c>
      <c r="Y1480" s="19">
        <f t="shared" si="346"/>
        <v>0</v>
      </c>
      <c r="Z1480" s="62">
        <v>-1</v>
      </c>
      <c r="AA1480" s="62">
        <v>-2</v>
      </c>
      <c r="AB1480" s="68"/>
      <c r="AC1480" s="68"/>
      <c r="AD1480" s="68"/>
      <c r="AE1480" s="68"/>
      <c r="AF1480" s="68"/>
      <c r="AG1480" s="62">
        <v>1</v>
      </c>
      <c r="AH1480" s="62">
        <v>1</v>
      </c>
      <c r="AI1480" s="62">
        <v>0</v>
      </c>
      <c r="AJ1480" s="61" t="s">
        <v>134</v>
      </c>
      <c r="AK1480" s="61" t="s">
        <v>77</v>
      </c>
      <c r="AL1480" s="69" t="s">
        <v>1385</v>
      </c>
      <c r="AM1480" s="62">
        <v>4</v>
      </c>
      <c r="AN1480" s="62">
        <v>-1</v>
      </c>
      <c r="AO1480" s="62">
        <v>-2</v>
      </c>
      <c r="AP1480" s="62">
        <v>-2</v>
      </c>
      <c r="AQ1480" s="62">
        <v>1</v>
      </c>
      <c r="AR1480" s="62">
        <v>-2</v>
      </c>
      <c r="AS1480" s="62">
        <v>-2</v>
      </c>
      <c r="AT1480" s="62">
        <v>0</v>
      </c>
      <c r="AU1480" s="78">
        <v>0</v>
      </c>
      <c r="AV1480" s="62">
        <v>0</v>
      </c>
      <c r="AW1480" s="62">
        <v>0</v>
      </c>
      <c r="AX1480" s="62">
        <v>0</v>
      </c>
      <c r="AY1480" s="62">
        <v>0</v>
      </c>
      <c r="AZ1480" s="62">
        <v>1</v>
      </c>
      <c r="BA1480" s="62">
        <v>-1</v>
      </c>
      <c r="BB1480" s="62">
        <v>-1</v>
      </c>
      <c r="BC1480" s="62">
        <v>-1</v>
      </c>
      <c r="BD1480" s="68"/>
      <c r="BE1480" s="68"/>
      <c r="BF1480" s="68"/>
      <c r="BG1480" s="68"/>
      <c r="BH1480" s="68"/>
      <c r="BI1480" s="68"/>
      <c r="BJ1480" s="68"/>
      <c r="BK1480" s="68"/>
      <c r="BL1480" s="68"/>
      <c r="BM1480" s="68"/>
      <c r="BN1480" s="68"/>
      <c r="BO1480" s="62">
        <v>1</v>
      </c>
    </row>
    <row r="1481" spans="1:67" ht="176" hidden="1" x14ac:dyDescent="0.2">
      <c r="A1481" s="74" t="s">
        <v>1381</v>
      </c>
      <c r="B1481" s="67"/>
      <c r="C1481" s="495" t="s">
        <v>1452</v>
      </c>
      <c r="D1481" s="66" t="s">
        <v>153</v>
      </c>
      <c r="E1481" s="61" t="s">
        <v>302</v>
      </c>
      <c r="F1481" s="62">
        <v>1</v>
      </c>
      <c r="G1481" s="62">
        <v>1</v>
      </c>
      <c r="H1481" s="62">
        <v>1</v>
      </c>
      <c r="I1481" s="68"/>
      <c r="J1481" s="69" t="s">
        <v>1383</v>
      </c>
      <c r="K1481" s="76"/>
      <c r="L1481" s="69" t="s">
        <v>1384</v>
      </c>
      <c r="M1481" s="72"/>
      <c r="N1481" s="57">
        <f t="shared" si="347"/>
        <v>2011</v>
      </c>
      <c r="O1481" s="72">
        <v>40787</v>
      </c>
      <c r="P1481" s="73" t="s">
        <v>75</v>
      </c>
      <c r="Q1481" s="73" t="s">
        <v>75</v>
      </c>
      <c r="R1481" s="73" t="s">
        <v>75</v>
      </c>
      <c r="S1481" s="73" t="s">
        <v>75</v>
      </c>
      <c r="T1481" s="73" t="s">
        <v>75</v>
      </c>
      <c r="U1481" s="73" t="s">
        <v>75</v>
      </c>
      <c r="V1481" s="62">
        <v>1</v>
      </c>
      <c r="W1481" s="19">
        <f t="shared" si="344"/>
        <v>0</v>
      </c>
      <c r="X1481" s="19">
        <f t="shared" si="345"/>
        <v>0</v>
      </c>
      <c r="Y1481" s="19">
        <f t="shared" si="346"/>
        <v>0</v>
      </c>
      <c r="Z1481" s="62">
        <v>-1</v>
      </c>
      <c r="AA1481" s="62">
        <v>-2</v>
      </c>
      <c r="AB1481" s="68"/>
      <c r="AC1481" s="68"/>
      <c r="AD1481" s="68"/>
      <c r="AE1481" s="68"/>
      <c r="AF1481" s="68"/>
      <c r="AG1481" s="62">
        <v>1</v>
      </c>
      <c r="AH1481" s="62">
        <v>1</v>
      </c>
      <c r="AI1481" s="62">
        <v>0</v>
      </c>
      <c r="AJ1481" s="61" t="s">
        <v>134</v>
      </c>
      <c r="AK1481" s="61" t="s">
        <v>77</v>
      </c>
      <c r="AL1481" s="69" t="s">
        <v>1385</v>
      </c>
      <c r="AM1481" s="62">
        <v>4</v>
      </c>
      <c r="AN1481" s="62">
        <v>-1</v>
      </c>
      <c r="AO1481" s="62">
        <v>-2</v>
      </c>
      <c r="AP1481" s="62">
        <v>-2</v>
      </c>
      <c r="AQ1481" s="62">
        <v>1</v>
      </c>
      <c r="AR1481" s="62">
        <v>-2</v>
      </c>
      <c r="AS1481" s="62">
        <v>-2</v>
      </c>
      <c r="AT1481" s="62">
        <v>0</v>
      </c>
      <c r="AU1481" s="78">
        <v>0</v>
      </c>
      <c r="AV1481" s="62">
        <v>0</v>
      </c>
      <c r="AW1481" s="62">
        <v>0</v>
      </c>
      <c r="AX1481" s="62">
        <v>0</v>
      </c>
      <c r="AY1481" s="62">
        <v>0</v>
      </c>
      <c r="AZ1481" s="62">
        <v>1</v>
      </c>
      <c r="BA1481" s="62">
        <v>-1</v>
      </c>
      <c r="BB1481" s="62">
        <v>-1</v>
      </c>
      <c r="BC1481" s="62">
        <v>-1</v>
      </c>
      <c r="BD1481" s="68"/>
      <c r="BE1481" s="68"/>
      <c r="BF1481" s="68"/>
      <c r="BG1481" s="68"/>
      <c r="BH1481" s="68"/>
      <c r="BI1481" s="68"/>
      <c r="BJ1481" s="68"/>
      <c r="BK1481" s="68"/>
      <c r="BL1481" s="68"/>
      <c r="BM1481" s="68"/>
      <c r="BN1481" s="68"/>
      <c r="BO1481" s="62">
        <v>1</v>
      </c>
    </row>
    <row r="1482" spans="1:67" ht="176" hidden="1" x14ac:dyDescent="0.2">
      <c r="A1482" s="74" t="s">
        <v>1381</v>
      </c>
      <c r="B1482" s="67"/>
      <c r="C1482" s="495" t="s">
        <v>1453</v>
      </c>
      <c r="D1482" s="66" t="s">
        <v>153</v>
      </c>
      <c r="E1482" s="61" t="s">
        <v>302</v>
      </c>
      <c r="F1482" s="62">
        <v>1</v>
      </c>
      <c r="G1482" s="62">
        <v>1</v>
      </c>
      <c r="H1482" s="62">
        <v>1</v>
      </c>
      <c r="I1482" s="68"/>
      <c r="J1482" s="69" t="s">
        <v>1383</v>
      </c>
      <c r="K1482" s="76"/>
      <c r="L1482" s="69" t="s">
        <v>1384</v>
      </c>
      <c r="M1482" s="72"/>
      <c r="N1482" s="57">
        <f t="shared" si="347"/>
        <v>2011</v>
      </c>
      <c r="O1482" s="72">
        <v>40787</v>
      </c>
      <c r="P1482" s="73" t="s">
        <v>75</v>
      </c>
      <c r="Q1482" s="73" t="s">
        <v>75</v>
      </c>
      <c r="R1482" s="73" t="s">
        <v>75</v>
      </c>
      <c r="S1482" s="73" t="s">
        <v>75</v>
      </c>
      <c r="T1482" s="73" t="s">
        <v>75</v>
      </c>
      <c r="U1482" s="73" t="s">
        <v>75</v>
      </c>
      <c r="V1482" s="62">
        <v>1</v>
      </c>
      <c r="W1482" s="19">
        <f t="shared" ref="W1482:W1545" si="348">IF(OR(AND(Q1482&lt;&gt;"NA",Q1482&lt;&gt;""),AND(S1482&lt;&gt;"NA",S1482&lt;&gt;""),AND(T1482&lt;&gt;"NA",T1482&lt;&gt;"")),1,0)</f>
        <v>0</v>
      </c>
      <c r="X1482" s="19">
        <f t="shared" ref="X1482:X1545" si="349">IF(OR(AND(S1482&lt;&gt;"NA",S1482&lt;&gt;""),Y1482=1),1,0)</f>
        <v>0</v>
      </c>
      <c r="Y1482" s="19">
        <f t="shared" ref="Y1482:Y1545" si="350">IF(AND(T1482&lt;&gt;"NA",T1482&lt;&gt;""),1,0)</f>
        <v>0</v>
      </c>
      <c r="Z1482" s="62">
        <v>-1</v>
      </c>
      <c r="AA1482" s="62">
        <v>-2</v>
      </c>
      <c r="AB1482" s="68"/>
      <c r="AC1482" s="68"/>
      <c r="AD1482" s="68"/>
      <c r="AE1482" s="68"/>
      <c r="AF1482" s="68"/>
      <c r="AG1482" s="62">
        <v>1</v>
      </c>
      <c r="AH1482" s="62">
        <v>1</v>
      </c>
      <c r="AI1482" s="62">
        <v>0</v>
      </c>
      <c r="AJ1482" s="61" t="s">
        <v>134</v>
      </c>
      <c r="AK1482" s="61" t="s">
        <v>77</v>
      </c>
      <c r="AL1482" s="69" t="s">
        <v>1385</v>
      </c>
      <c r="AM1482" s="62">
        <v>4</v>
      </c>
      <c r="AN1482" s="62">
        <v>-1</v>
      </c>
      <c r="AO1482" s="62">
        <v>-2</v>
      </c>
      <c r="AP1482" s="62">
        <v>-2</v>
      </c>
      <c r="AQ1482" s="62">
        <v>1</v>
      </c>
      <c r="AR1482" s="62">
        <v>-2</v>
      </c>
      <c r="AS1482" s="62">
        <v>-2</v>
      </c>
      <c r="AT1482" s="62">
        <v>0</v>
      </c>
      <c r="AU1482" s="78">
        <v>0</v>
      </c>
      <c r="AV1482" s="62">
        <v>0</v>
      </c>
      <c r="AW1482" s="62">
        <v>0</v>
      </c>
      <c r="AX1482" s="62">
        <v>0</v>
      </c>
      <c r="AY1482" s="62">
        <v>0</v>
      </c>
      <c r="AZ1482" s="62">
        <v>1</v>
      </c>
      <c r="BA1482" s="62">
        <v>-1</v>
      </c>
      <c r="BB1482" s="62">
        <v>-1</v>
      </c>
      <c r="BC1482" s="62">
        <v>-1</v>
      </c>
      <c r="BD1482" s="68"/>
      <c r="BE1482" s="68"/>
      <c r="BF1482" s="68"/>
      <c r="BG1482" s="68"/>
      <c r="BH1482" s="68"/>
      <c r="BI1482" s="68"/>
      <c r="BJ1482" s="68"/>
      <c r="BK1482" s="68"/>
      <c r="BL1482" s="68"/>
      <c r="BM1482" s="68"/>
      <c r="BN1482" s="68"/>
      <c r="BO1482" s="62">
        <v>1</v>
      </c>
    </row>
    <row r="1483" spans="1:67" ht="176" hidden="1" x14ac:dyDescent="0.2">
      <c r="A1483" s="74" t="s">
        <v>1381</v>
      </c>
      <c r="B1483" s="67"/>
      <c r="C1483" s="74" t="s">
        <v>1391</v>
      </c>
      <c r="D1483" s="66" t="s">
        <v>153</v>
      </c>
      <c r="E1483" s="61" t="s">
        <v>302</v>
      </c>
      <c r="F1483" s="62">
        <v>1</v>
      </c>
      <c r="G1483" s="62">
        <v>1</v>
      </c>
      <c r="H1483" s="62">
        <v>1</v>
      </c>
      <c r="I1483" s="68"/>
      <c r="J1483" s="69" t="s">
        <v>1383</v>
      </c>
      <c r="K1483" s="76"/>
      <c r="L1483" s="69" t="s">
        <v>1384</v>
      </c>
      <c r="M1483" s="72"/>
      <c r="N1483" s="57">
        <f t="shared" si="347"/>
        <v>2011</v>
      </c>
      <c r="O1483" s="72">
        <v>40787</v>
      </c>
      <c r="P1483" s="73" t="s">
        <v>75</v>
      </c>
      <c r="Q1483" s="72">
        <v>42370</v>
      </c>
      <c r="R1483" s="73" t="s">
        <v>75</v>
      </c>
      <c r="S1483" s="73" t="s">
        <v>75</v>
      </c>
      <c r="T1483" s="73" t="s">
        <v>75</v>
      </c>
      <c r="U1483" s="73" t="s">
        <v>75</v>
      </c>
      <c r="V1483" s="62">
        <v>1</v>
      </c>
      <c r="W1483" s="19">
        <f t="shared" si="348"/>
        <v>1</v>
      </c>
      <c r="X1483" s="19">
        <f t="shared" si="349"/>
        <v>0</v>
      </c>
      <c r="Y1483" s="19">
        <f t="shared" si="350"/>
        <v>0</v>
      </c>
      <c r="Z1483" s="62">
        <v>-1</v>
      </c>
      <c r="AA1483" s="62">
        <v>-2</v>
      </c>
      <c r="AB1483" s="68"/>
      <c r="AC1483" s="68"/>
      <c r="AD1483" s="68"/>
      <c r="AE1483" s="68"/>
      <c r="AF1483" s="68"/>
      <c r="AG1483" s="62">
        <v>1</v>
      </c>
      <c r="AH1483" s="62">
        <v>1</v>
      </c>
      <c r="AI1483" s="62">
        <v>0</v>
      </c>
      <c r="AJ1483" s="61" t="s">
        <v>134</v>
      </c>
      <c r="AK1483" s="61" t="s">
        <v>77</v>
      </c>
      <c r="AL1483" s="69" t="s">
        <v>1385</v>
      </c>
      <c r="AM1483" s="62">
        <v>4</v>
      </c>
      <c r="AN1483" s="62">
        <v>-1</v>
      </c>
      <c r="AO1483" s="62">
        <v>-2</v>
      </c>
      <c r="AP1483" s="62">
        <v>-2</v>
      </c>
      <c r="AQ1483" s="62">
        <v>1</v>
      </c>
      <c r="AR1483" s="62">
        <v>-2</v>
      </c>
      <c r="AS1483" s="62">
        <v>-2</v>
      </c>
      <c r="AT1483" s="62">
        <v>0</v>
      </c>
      <c r="AU1483" s="78">
        <v>0</v>
      </c>
      <c r="AV1483" s="62">
        <v>0</v>
      </c>
      <c r="AW1483" s="62">
        <v>0</v>
      </c>
      <c r="AX1483" s="62">
        <v>0</v>
      </c>
      <c r="AY1483" s="62">
        <v>0</v>
      </c>
      <c r="AZ1483" s="62">
        <v>1</v>
      </c>
      <c r="BA1483" s="62">
        <v>-1</v>
      </c>
      <c r="BB1483" s="62">
        <v>-1</v>
      </c>
      <c r="BC1483" s="62">
        <v>-1</v>
      </c>
      <c r="BD1483" s="68"/>
      <c r="BE1483" s="68"/>
      <c r="BF1483" s="68"/>
      <c r="BG1483" s="68"/>
      <c r="BH1483" s="68"/>
      <c r="BI1483" s="68"/>
      <c r="BJ1483" s="68"/>
      <c r="BK1483" s="68"/>
      <c r="BL1483" s="68"/>
      <c r="BM1483" s="68"/>
      <c r="BN1483" s="68"/>
      <c r="BO1483" s="62">
        <v>1</v>
      </c>
    </row>
    <row r="1484" spans="1:67" ht="176" hidden="1" x14ac:dyDescent="0.2">
      <c r="A1484" s="74" t="s">
        <v>1381</v>
      </c>
      <c r="B1484" s="67"/>
      <c r="C1484" s="495" t="s">
        <v>1454</v>
      </c>
      <c r="D1484" s="66" t="s">
        <v>153</v>
      </c>
      <c r="E1484" s="61" t="s">
        <v>302</v>
      </c>
      <c r="F1484" s="62">
        <v>1</v>
      </c>
      <c r="G1484" s="62">
        <v>1</v>
      </c>
      <c r="H1484" s="62">
        <v>1</v>
      </c>
      <c r="I1484" s="68"/>
      <c r="J1484" s="69" t="s">
        <v>1383</v>
      </c>
      <c r="K1484" s="76"/>
      <c r="L1484" s="69" t="s">
        <v>1384</v>
      </c>
      <c r="M1484" s="72"/>
      <c r="N1484" s="57">
        <f t="shared" si="347"/>
        <v>2011</v>
      </c>
      <c r="O1484" s="72">
        <v>40787</v>
      </c>
      <c r="P1484" s="73" t="s">
        <v>75</v>
      </c>
      <c r="Q1484" s="73" t="s">
        <v>75</v>
      </c>
      <c r="R1484" s="73" t="s">
        <v>75</v>
      </c>
      <c r="S1484" s="73" t="s">
        <v>75</v>
      </c>
      <c r="T1484" s="73" t="s">
        <v>75</v>
      </c>
      <c r="U1484" s="73" t="s">
        <v>75</v>
      </c>
      <c r="V1484" s="62">
        <v>1</v>
      </c>
      <c r="W1484" s="19">
        <f t="shared" si="348"/>
        <v>0</v>
      </c>
      <c r="X1484" s="19">
        <f t="shared" si="349"/>
        <v>0</v>
      </c>
      <c r="Y1484" s="19">
        <f t="shared" si="350"/>
        <v>0</v>
      </c>
      <c r="Z1484" s="62">
        <v>-1</v>
      </c>
      <c r="AA1484" s="62">
        <v>-2</v>
      </c>
      <c r="AB1484" s="68"/>
      <c r="AC1484" s="68"/>
      <c r="AD1484" s="68"/>
      <c r="AE1484" s="68"/>
      <c r="AF1484" s="68"/>
      <c r="AG1484" s="62">
        <v>1</v>
      </c>
      <c r="AH1484" s="62">
        <v>1</v>
      </c>
      <c r="AI1484" s="62">
        <v>0</v>
      </c>
      <c r="AJ1484" s="61" t="s">
        <v>134</v>
      </c>
      <c r="AK1484" s="61" t="s">
        <v>77</v>
      </c>
      <c r="AL1484" s="69" t="s">
        <v>1385</v>
      </c>
      <c r="AM1484" s="62">
        <v>4</v>
      </c>
      <c r="AN1484" s="62">
        <v>-1</v>
      </c>
      <c r="AO1484" s="62">
        <v>-2</v>
      </c>
      <c r="AP1484" s="62">
        <v>-2</v>
      </c>
      <c r="AQ1484" s="62">
        <v>1</v>
      </c>
      <c r="AR1484" s="62">
        <v>-2</v>
      </c>
      <c r="AS1484" s="62">
        <v>-2</v>
      </c>
      <c r="AT1484" s="62">
        <v>0</v>
      </c>
      <c r="AU1484" s="78">
        <v>0</v>
      </c>
      <c r="AV1484" s="62">
        <v>0</v>
      </c>
      <c r="AW1484" s="62">
        <v>0</v>
      </c>
      <c r="AX1484" s="62">
        <v>0</v>
      </c>
      <c r="AY1484" s="62">
        <v>0</v>
      </c>
      <c r="AZ1484" s="62">
        <v>1</v>
      </c>
      <c r="BA1484" s="62">
        <v>-1</v>
      </c>
      <c r="BB1484" s="62">
        <v>-1</v>
      </c>
      <c r="BC1484" s="62">
        <v>-1</v>
      </c>
      <c r="BD1484" s="68"/>
      <c r="BE1484" s="68"/>
      <c r="BF1484" s="68"/>
      <c r="BG1484" s="68"/>
      <c r="BH1484" s="68"/>
      <c r="BI1484" s="68"/>
      <c r="BJ1484" s="68"/>
      <c r="BK1484" s="68"/>
      <c r="BL1484" s="68"/>
      <c r="BM1484" s="68"/>
      <c r="BN1484" s="68"/>
      <c r="BO1484" s="62">
        <v>1</v>
      </c>
    </row>
    <row r="1485" spans="1:67" ht="176" hidden="1" x14ac:dyDescent="0.2">
      <c r="A1485" s="74" t="s">
        <v>1381</v>
      </c>
      <c r="B1485" s="67"/>
      <c r="C1485" s="495" t="s">
        <v>1455</v>
      </c>
      <c r="D1485" s="66" t="s">
        <v>153</v>
      </c>
      <c r="E1485" s="61" t="s">
        <v>302</v>
      </c>
      <c r="F1485" s="62">
        <v>1</v>
      </c>
      <c r="G1485" s="62">
        <v>1</v>
      </c>
      <c r="H1485" s="62">
        <v>1</v>
      </c>
      <c r="I1485" s="68"/>
      <c r="J1485" s="69" t="s">
        <v>1383</v>
      </c>
      <c r="K1485" s="76"/>
      <c r="L1485" s="69" t="s">
        <v>1384</v>
      </c>
      <c r="M1485" s="72"/>
      <c r="N1485" s="57">
        <f t="shared" si="347"/>
        <v>2011</v>
      </c>
      <c r="O1485" s="72">
        <v>40787</v>
      </c>
      <c r="P1485" s="73" t="s">
        <v>75</v>
      </c>
      <c r="Q1485" s="73" t="s">
        <v>75</v>
      </c>
      <c r="R1485" s="73" t="s">
        <v>75</v>
      </c>
      <c r="S1485" s="73" t="s">
        <v>75</v>
      </c>
      <c r="T1485" s="73" t="s">
        <v>75</v>
      </c>
      <c r="U1485" s="73" t="s">
        <v>75</v>
      </c>
      <c r="V1485" s="62">
        <v>1</v>
      </c>
      <c r="W1485" s="19">
        <f t="shared" si="348"/>
        <v>0</v>
      </c>
      <c r="X1485" s="19">
        <f t="shared" si="349"/>
        <v>0</v>
      </c>
      <c r="Y1485" s="19">
        <f t="shared" si="350"/>
        <v>0</v>
      </c>
      <c r="Z1485" s="62">
        <v>-1</v>
      </c>
      <c r="AA1485" s="62">
        <v>-2</v>
      </c>
      <c r="AB1485" s="68"/>
      <c r="AC1485" s="68"/>
      <c r="AD1485" s="68"/>
      <c r="AE1485" s="68"/>
      <c r="AF1485" s="68"/>
      <c r="AG1485" s="62">
        <v>1</v>
      </c>
      <c r="AH1485" s="62">
        <v>1</v>
      </c>
      <c r="AI1485" s="62">
        <v>0</v>
      </c>
      <c r="AJ1485" s="61" t="s">
        <v>134</v>
      </c>
      <c r="AK1485" s="61" t="s">
        <v>77</v>
      </c>
      <c r="AL1485" s="69" t="s">
        <v>1385</v>
      </c>
      <c r="AM1485" s="62">
        <v>4</v>
      </c>
      <c r="AN1485" s="62">
        <v>-1</v>
      </c>
      <c r="AO1485" s="62">
        <v>-2</v>
      </c>
      <c r="AP1485" s="62">
        <v>-2</v>
      </c>
      <c r="AQ1485" s="62">
        <v>1</v>
      </c>
      <c r="AR1485" s="62">
        <v>-2</v>
      </c>
      <c r="AS1485" s="62">
        <v>-2</v>
      </c>
      <c r="AT1485" s="62">
        <v>0</v>
      </c>
      <c r="AU1485" s="78">
        <v>0</v>
      </c>
      <c r="AV1485" s="62">
        <v>0</v>
      </c>
      <c r="AW1485" s="62">
        <v>0</v>
      </c>
      <c r="AX1485" s="62">
        <v>0</v>
      </c>
      <c r="AY1485" s="62">
        <v>0</v>
      </c>
      <c r="AZ1485" s="62">
        <v>1</v>
      </c>
      <c r="BA1485" s="62">
        <v>-1</v>
      </c>
      <c r="BB1485" s="62">
        <v>-1</v>
      </c>
      <c r="BC1485" s="62">
        <v>-1</v>
      </c>
      <c r="BD1485" s="68"/>
      <c r="BE1485" s="68"/>
      <c r="BF1485" s="68"/>
      <c r="BG1485" s="68"/>
      <c r="BH1485" s="68"/>
      <c r="BI1485" s="68"/>
      <c r="BJ1485" s="68"/>
      <c r="BK1485" s="68"/>
      <c r="BL1485" s="68"/>
      <c r="BM1485" s="68"/>
      <c r="BN1485" s="68"/>
      <c r="BO1485" s="62">
        <v>1</v>
      </c>
    </row>
    <row r="1486" spans="1:67" ht="176" hidden="1" x14ac:dyDescent="0.2">
      <c r="A1486" s="74" t="s">
        <v>1381</v>
      </c>
      <c r="B1486" s="67"/>
      <c r="C1486" s="495" t="s">
        <v>1456</v>
      </c>
      <c r="D1486" s="66" t="s">
        <v>153</v>
      </c>
      <c r="E1486" s="61" t="s">
        <v>302</v>
      </c>
      <c r="F1486" s="62">
        <v>1</v>
      </c>
      <c r="G1486" s="62">
        <v>1</v>
      </c>
      <c r="H1486" s="62">
        <v>1</v>
      </c>
      <c r="I1486" s="68"/>
      <c r="J1486" s="69" t="s">
        <v>1383</v>
      </c>
      <c r="K1486" s="76"/>
      <c r="L1486" s="69" t="s">
        <v>1384</v>
      </c>
      <c r="M1486" s="72"/>
      <c r="N1486" s="57">
        <f t="shared" si="347"/>
        <v>2011</v>
      </c>
      <c r="O1486" s="72">
        <v>40787</v>
      </c>
      <c r="P1486" s="73" t="s">
        <v>75</v>
      </c>
      <c r="Q1486" s="73" t="s">
        <v>75</v>
      </c>
      <c r="R1486" s="73" t="s">
        <v>75</v>
      </c>
      <c r="S1486" s="73" t="s">
        <v>75</v>
      </c>
      <c r="T1486" s="73" t="s">
        <v>75</v>
      </c>
      <c r="U1486" s="73" t="s">
        <v>75</v>
      </c>
      <c r="V1486" s="62">
        <v>1</v>
      </c>
      <c r="W1486" s="19">
        <f t="shared" si="348"/>
        <v>0</v>
      </c>
      <c r="X1486" s="19">
        <f t="shared" si="349"/>
        <v>0</v>
      </c>
      <c r="Y1486" s="19">
        <f t="shared" si="350"/>
        <v>0</v>
      </c>
      <c r="Z1486" s="62">
        <v>-1</v>
      </c>
      <c r="AA1486" s="62">
        <v>-2</v>
      </c>
      <c r="AB1486" s="68"/>
      <c r="AC1486" s="68"/>
      <c r="AD1486" s="68"/>
      <c r="AE1486" s="68"/>
      <c r="AF1486" s="68"/>
      <c r="AG1486" s="62">
        <v>1</v>
      </c>
      <c r="AH1486" s="62">
        <v>1</v>
      </c>
      <c r="AI1486" s="62">
        <v>0</v>
      </c>
      <c r="AJ1486" s="61" t="s">
        <v>134</v>
      </c>
      <c r="AK1486" s="61" t="s">
        <v>77</v>
      </c>
      <c r="AL1486" s="69" t="s">
        <v>1385</v>
      </c>
      <c r="AM1486" s="62">
        <v>4</v>
      </c>
      <c r="AN1486" s="62">
        <v>-1</v>
      </c>
      <c r="AO1486" s="62">
        <v>-2</v>
      </c>
      <c r="AP1486" s="62">
        <v>-2</v>
      </c>
      <c r="AQ1486" s="62">
        <v>1</v>
      </c>
      <c r="AR1486" s="62">
        <v>-2</v>
      </c>
      <c r="AS1486" s="62">
        <v>-2</v>
      </c>
      <c r="AT1486" s="62">
        <v>0</v>
      </c>
      <c r="AU1486" s="78">
        <v>0</v>
      </c>
      <c r="AV1486" s="62">
        <v>0</v>
      </c>
      <c r="AW1486" s="62">
        <v>0</v>
      </c>
      <c r="AX1486" s="62">
        <v>0</v>
      </c>
      <c r="AY1486" s="62">
        <v>0</v>
      </c>
      <c r="AZ1486" s="62">
        <v>1</v>
      </c>
      <c r="BA1486" s="62">
        <v>-1</v>
      </c>
      <c r="BB1486" s="62">
        <v>-1</v>
      </c>
      <c r="BC1486" s="62">
        <v>-1</v>
      </c>
      <c r="BD1486" s="68"/>
      <c r="BE1486" s="68"/>
      <c r="BF1486" s="68"/>
      <c r="BG1486" s="68"/>
      <c r="BH1486" s="68"/>
      <c r="BI1486" s="68"/>
      <c r="BJ1486" s="68"/>
      <c r="BK1486" s="68"/>
      <c r="BL1486" s="68"/>
      <c r="BM1486" s="68"/>
      <c r="BN1486" s="68"/>
      <c r="BO1486" s="62">
        <v>1</v>
      </c>
    </row>
    <row r="1487" spans="1:67" ht="176" hidden="1" x14ac:dyDescent="0.2">
      <c r="A1487" s="74" t="s">
        <v>1381</v>
      </c>
      <c r="B1487" s="67"/>
      <c r="C1487" s="495" t="s">
        <v>1457</v>
      </c>
      <c r="D1487" s="66" t="s">
        <v>153</v>
      </c>
      <c r="E1487" s="61" t="s">
        <v>302</v>
      </c>
      <c r="F1487" s="62">
        <v>1</v>
      </c>
      <c r="G1487" s="62">
        <v>1</v>
      </c>
      <c r="H1487" s="62">
        <v>1</v>
      </c>
      <c r="I1487" s="68"/>
      <c r="J1487" s="69" t="s">
        <v>1383</v>
      </c>
      <c r="K1487" s="76"/>
      <c r="L1487" s="69" t="s">
        <v>1384</v>
      </c>
      <c r="M1487" s="72"/>
      <c r="N1487" s="57">
        <f t="shared" si="347"/>
        <v>2011</v>
      </c>
      <c r="O1487" s="72">
        <v>40787</v>
      </c>
      <c r="P1487" s="73" t="s">
        <v>75</v>
      </c>
      <c r="Q1487" s="73" t="s">
        <v>75</v>
      </c>
      <c r="R1487" s="73" t="s">
        <v>75</v>
      </c>
      <c r="S1487" s="73" t="s">
        <v>75</v>
      </c>
      <c r="T1487" s="73" t="s">
        <v>75</v>
      </c>
      <c r="U1487" s="73" t="s">
        <v>75</v>
      </c>
      <c r="V1487" s="62">
        <v>1</v>
      </c>
      <c r="W1487" s="19">
        <f t="shared" si="348"/>
        <v>0</v>
      </c>
      <c r="X1487" s="19">
        <f t="shared" si="349"/>
        <v>0</v>
      </c>
      <c r="Y1487" s="19">
        <f t="shared" si="350"/>
        <v>0</v>
      </c>
      <c r="Z1487" s="62">
        <v>-1</v>
      </c>
      <c r="AA1487" s="62">
        <v>-2</v>
      </c>
      <c r="AB1487" s="68"/>
      <c r="AC1487" s="68"/>
      <c r="AD1487" s="68"/>
      <c r="AE1487" s="68"/>
      <c r="AF1487" s="68"/>
      <c r="AG1487" s="62">
        <v>1</v>
      </c>
      <c r="AH1487" s="62">
        <v>1</v>
      </c>
      <c r="AI1487" s="62">
        <v>0</v>
      </c>
      <c r="AJ1487" s="61" t="s">
        <v>134</v>
      </c>
      <c r="AK1487" s="61" t="s">
        <v>77</v>
      </c>
      <c r="AL1487" s="69" t="s">
        <v>1385</v>
      </c>
      <c r="AM1487" s="62">
        <v>4</v>
      </c>
      <c r="AN1487" s="62">
        <v>-1</v>
      </c>
      <c r="AO1487" s="62">
        <v>-2</v>
      </c>
      <c r="AP1487" s="62">
        <v>-2</v>
      </c>
      <c r="AQ1487" s="62">
        <v>1</v>
      </c>
      <c r="AR1487" s="62">
        <v>-2</v>
      </c>
      <c r="AS1487" s="62">
        <v>-2</v>
      </c>
      <c r="AT1487" s="62">
        <v>0</v>
      </c>
      <c r="AU1487" s="78">
        <v>0</v>
      </c>
      <c r="AV1487" s="62">
        <v>0</v>
      </c>
      <c r="AW1487" s="62">
        <v>0</v>
      </c>
      <c r="AX1487" s="62">
        <v>0</v>
      </c>
      <c r="AY1487" s="62">
        <v>0</v>
      </c>
      <c r="AZ1487" s="62">
        <v>1</v>
      </c>
      <c r="BA1487" s="62">
        <v>-1</v>
      </c>
      <c r="BB1487" s="62">
        <v>-1</v>
      </c>
      <c r="BC1487" s="62">
        <v>-1</v>
      </c>
      <c r="BD1487" s="68"/>
      <c r="BE1487" s="68"/>
      <c r="BF1487" s="68"/>
      <c r="BG1487" s="68"/>
      <c r="BH1487" s="68"/>
      <c r="BI1487" s="68"/>
      <c r="BJ1487" s="68"/>
      <c r="BK1487" s="68"/>
      <c r="BL1487" s="68"/>
      <c r="BM1487" s="68"/>
      <c r="BN1487" s="68"/>
      <c r="BO1487" s="62">
        <v>1</v>
      </c>
    </row>
    <row r="1488" spans="1:67" ht="176" hidden="1" x14ac:dyDescent="0.2">
      <c r="A1488" s="74" t="s">
        <v>1381</v>
      </c>
      <c r="B1488" s="67"/>
      <c r="C1488" s="495" t="s">
        <v>1458</v>
      </c>
      <c r="D1488" s="66" t="s">
        <v>153</v>
      </c>
      <c r="E1488" s="61" t="s">
        <v>302</v>
      </c>
      <c r="F1488" s="62">
        <v>1</v>
      </c>
      <c r="G1488" s="62">
        <v>1</v>
      </c>
      <c r="H1488" s="62">
        <v>1</v>
      </c>
      <c r="I1488" s="68"/>
      <c r="J1488" s="69" t="s">
        <v>1383</v>
      </c>
      <c r="K1488" s="76"/>
      <c r="L1488" s="69" t="s">
        <v>1384</v>
      </c>
      <c r="M1488" s="72"/>
      <c r="N1488" s="57">
        <f t="shared" si="347"/>
        <v>2011</v>
      </c>
      <c r="O1488" s="72">
        <v>40787</v>
      </c>
      <c r="P1488" s="73" t="s">
        <v>75</v>
      </c>
      <c r="Q1488" s="73" t="s">
        <v>75</v>
      </c>
      <c r="R1488" s="73" t="s">
        <v>75</v>
      </c>
      <c r="S1488" s="73" t="s">
        <v>75</v>
      </c>
      <c r="T1488" s="73" t="s">
        <v>75</v>
      </c>
      <c r="U1488" s="73" t="s">
        <v>75</v>
      </c>
      <c r="V1488" s="62">
        <v>1</v>
      </c>
      <c r="W1488" s="19">
        <f t="shared" si="348"/>
        <v>0</v>
      </c>
      <c r="X1488" s="19">
        <f t="shared" si="349"/>
        <v>0</v>
      </c>
      <c r="Y1488" s="19">
        <f t="shared" si="350"/>
        <v>0</v>
      </c>
      <c r="Z1488" s="62">
        <v>-1</v>
      </c>
      <c r="AA1488" s="62">
        <v>-2</v>
      </c>
      <c r="AB1488" s="68"/>
      <c r="AC1488" s="68"/>
      <c r="AD1488" s="68"/>
      <c r="AE1488" s="68"/>
      <c r="AF1488" s="68"/>
      <c r="AG1488" s="62">
        <v>1</v>
      </c>
      <c r="AH1488" s="62">
        <v>1</v>
      </c>
      <c r="AI1488" s="62">
        <v>0</v>
      </c>
      <c r="AJ1488" s="61" t="s">
        <v>134</v>
      </c>
      <c r="AK1488" s="61" t="s">
        <v>77</v>
      </c>
      <c r="AL1488" s="69" t="s">
        <v>1385</v>
      </c>
      <c r="AM1488" s="62">
        <v>4</v>
      </c>
      <c r="AN1488" s="62">
        <v>-1</v>
      </c>
      <c r="AO1488" s="62">
        <v>-2</v>
      </c>
      <c r="AP1488" s="62">
        <v>-2</v>
      </c>
      <c r="AQ1488" s="62">
        <v>1</v>
      </c>
      <c r="AR1488" s="62">
        <v>-2</v>
      </c>
      <c r="AS1488" s="62">
        <v>-2</v>
      </c>
      <c r="AT1488" s="62">
        <v>0</v>
      </c>
      <c r="AU1488" s="78">
        <v>0</v>
      </c>
      <c r="AV1488" s="62">
        <v>0</v>
      </c>
      <c r="AW1488" s="62">
        <v>0</v>
      </c>
      <c r="AX1488" s="62">
        <v>0</v>
      </c>
      <c r="AY1488" s="62">
        <v>0</v>
      </c>
      <c r="AZ1488" s="62">
        <v>1</v>
      </c>
      <c r="BA1488" s="62">
        <v>-1</v>
      </c>
      <c r="BB1488" s="62">
        <v>-1</v>
      </c>
      <c r="BC1488" s="62">
        <v>-1</v>
      </c>
      <c r="BD1488" s="68"/>
      <c r="BE1488" s="68"/>
      <c r="BF1488" s="68"/>
      <c r="BG1488" s="68"/>
      <c r="BH1488" s="68"/>
      <c r="BI1488" s="68"/>
      <c r="BJ1488" s="68"/>
      <c r="BK1488" s="68"/>
      <c r="BL1488" s="68"/>
      <c r="BM1488" s="68"/>
      <c r="BN1488" s="68"/>
      <c r="BO1488" s="62">
        <v>1</v>
      </c>
    </row>
    <row r="1489" spans="1:67" ht="176" hidden="1" x14ac:dyDescent="0.2">
      <c r="A1489" s="74" t="s">
        <v>1381</v>
      </c>
      <c r="B1489" s="67"/>
      <c r="C1489" s="495" t="s">
        <v>1459</v>
      </c>
      <c r="D1489" s="66" t="s">
        <v>153</v>
      </c>
      <c r="E1489" s="61" t="s">
        <v>302</v>
      </c>
      <c r="F1489" s="62">
        <v>1</v>
      </c>
      <c r="G1489" s="62">
        <v>1</v>
      </c>
      <c r="H1489" s="62">
        <v>1</v>
      </c>
      <c r="I1489" s="68"/>
      <c r="J1489" s="69" t="s">
        <v>1383</v>
      </c>
      <c r="K1489" s="76"/>
      <c r="L1489" s="69" t="s">
        <v>1384</v>
      </c>
      <c r="M1489" s="72"/>
      <c r="N1489" s="57">
        <f t="shared" si="347"/>
        <v>2011</v>
      </c>
      <c r="O1489" s="72">
        <v>40787</v>
      </c>
      <c r="P1489" s="73" t="s">
        <v>75</v>
      </c>
      <c r="Q1489" s="73" t="s">
        <v>75</v>
      </c>
      <c r="R1489" s="73" t="s">
        <v>75</v>
      </c>
      <c r="S1489" s="73" t="s">
        <v>75</v>
      </c>
      <c r="T1489" s="73" t="s">
        <v>75</v>
      </c>
      <c r="U1489" s="73" t="s">
        <v>75</v>
      </c>
      <c r="V1489" s="62">
        <v>1</v>
      </c>
      <c r="W1489" s="19">
        <f t="shared" si="348"/>
        <v>0</v>
      </c>
      <c r="X1489" s="19">
        <f t="shared" si="349"/>
        <v>0</v>
      </c>
      <c r="Y1489" s="19">
        <f t="shared" si="350"/>
        <v>0</v>
      </c>
      <c r="Z1489" s="62">
        <v>-1</v>
      </c>
      <c r="AA1489" s="62">
        <v>-2</v>
      </c>
      <c r="AB1489" s="68"/>
      <c r="AC1489" s="68"/>
      <c r="AD1489" s="68"/>
      <c r="AE1489" s="68"/>
      <c r="AF1489" s="68"/>
      <c r="AG1489" s="62">
        <v>1</v>
      </c>
      <c r="AH1489" s="62">
        <v>1</v>
      </c>
      <c r="AI1489" s="62">
        <v>0</v>
      </c>
      <c r="AJ1489" s="61" t="s">
        <v>134</v>
      </c>
      <c r="AK1489" s="61" t="s">
        <v>77</v>
      </c>
      <c r="AL1489" s="69" t="s">
        <v>1385</v>
      </c>
      <c r="AM1489" s="62">
        <v>4</v>
      </c>
      <c r="AN1489" s="62">
        <v>-1</v>
      </c>
      <c r="AO1489" s="62">
        <v>-2</v>
      </c>
      <c r="AP1489" s="62">
        <v>-2</v>
      </c>
      <c r="AQ1489" s="62">
        <v>1</v>
      </c>
      <c r="AR1489" s="62">
        <v>-2</v>
      </c>
      <c r="AS1489" s="62">
        <v>-2</v>
      </c>
      <c r="AT1489" s="62">
        <v>0</v>
      </c>
      <c r="AU1489" s="78">
        <v>0</v>
      </c>
      <c r="AV1489" s="62">
        <v>0</v>
      </c>
      <c r="AW1489" s="62">
        <v>0</v>
      </c>
      <c r="AX1489" s="62">
        <v>0</v>
      </c>
      <c r="AY1489" s="62">
        <v>0</v>
      </c>
      <c r="AZ1489" s="62">
        <v>1</v>
      </c>
      <c r="BA1489" s="62">
        <v>-1</v>
      </c>
      <c r="BB1489" s="62">
        <v>-1</v>
      </c>
      <c r="BC1489" s="62">
        <v>-1</v>
      </c>
      <c r="BD1489" s="68"/>
      <c r="BE1489" s="68"/>
      <c r="BF1489" s="68"/>
      <c r="BG1489" s="68"/>
      <c r="BH1489" s="68"/>
      <c r="BI1489" s="68"/>
      <c r="BJ1489" s="68"/>
      <c r="BK1489" s="68"/>
      <c r="BL1489" s="68"/>
      <c r="BM1489" s="68"/>
      <c r="BN1489" s="68"/>
      <c r="BO1489" s="62">
        <v>1</v>
      </c>
    </row>
    <row r="1490" spans="1:67" ht="176" hidden="1" x14ac:dyDescent="0.2">
      <c r="A1490" s="74" t="s">
        <v>1381</v>
      </c>
      <c r="B1490" s="67"/>
      <c r="C1490" s="495" t="s">
        <v>1460</v>
      </c>
      <c r="D1490" s="66" t="s">
        <v>153</v>
      </c>
      <c r="E1490" s="61" t="s">
        <v>302</v>
      </c>
      <c r="F1490" s="62">
        <v>1</v>
      </c>
      <c r="G1490" s="62">
        <v>1</v>
      </c>
      <c r="H1490" s="62">
        <v>1</v>
      </c>
      <c r="I1490" s="68"/>
      <c r="J1490" s="69" t="s">
        <v>1383</v>
      </c>
      <c r="K1490" s="76"/>
      <c r="L1490" s="69" t="s">
        <v>1384</v>
      </c>
      <c r="M1490" s="72"/>
      <c r="N1490" s="57">
        <f t="shared" si="347"/>
        <v>2011</v>
      </c>
      <c r="O1490" s="72">
        <v>40787</v>
      </c>
      <c r="P1490" s="73" t="s">
        <v>75</v>
      </c>
      <c r="Q1490" s="73" t="s">
        <v>75</v>
      </c>
      <c r="R1490" s="73" t="s">
        <v>75</v>
      </c>
      <c r="S1490" s="73" t="s">
        <v>75</v>
      </c>
      <c r="T1490" s="73" t="s">
        <v>75</v>
      </c>
      <c r="U1490" s="73" t="s">
        <v>75</v>
      </c>
      <c r="V1490" s="62">
        <v>1</v>
      </c>
      <c r="W1490" s="19">
        <f t="shared" si="348"/>
        <v>0</v>
      </c>
      <c r="X1490" s="19">
        <f t="shared" si="349"/>
        <v>0</v>
      </c>
      <c r="Y1490" s="19">
        <f t="shared" si="350"/>
        <v>0</v>
      </c>
      <c r="Z1490" s="62">
        <v>-1</v>
      </c>
      <c r="AA1490" s="62">
        <v>-2</v>
      </c>
      <c r="AB1490" s="68"/>
      <c r="AC1490" s="68"/>
      <c r="AD1490" s="68"/>
      <c r="AE1490" s="68"/>
      <c r="AF1490" s="68"/>
      <c r="AG1490" s="62">
        <v>1</v>
      </c>
      <c r="AH1490" s="62">
        <v>1</v>
      </c>
      <c r="AI1490" s="62">
        <v>0</v>
      </c>
      <c r="AJ1490" s="61" t="s">
        <v>134</v>
      </c>
      <c r="AK1490" s="61" t="s">
        <v>77</v>
      </c>
      <c r="AL1490" s="69" t="s">
        <v>1385</v>
      </c>
      <c r="AM1490" s="62">
        <v>4</v>
      </c>
      <c r="AN1490" s="62">
        <v>-1</v>
      </c>
      <c r="AO1490" s="62">
        <v>-2</v>
      </c>
      <c r="AP1490" s="62">
        <v>-2</v>
      </c>
      <c r="AQ1490" s="62">
        <v>1</v>
      </c>
      <c r="AR1490" s="62">
        <v>-2</v>
      </c>
      <c r="AS1490" s="62">
        <v>-2</v>
      </c>
      <c r="AT1490" s="62">
        <v>0</v>
      </c>
      <c r="AU1490" s="78">
        <v>0</v>
      </c>
      <c r="AV1490" s="62">
        <v>0</v>
      </c>
      <c r="AW1490" s="62">
        <v>0</v>
      </c>
      <c r="AX1490" s="62">
        <v>0</v>
      </c>
      <c r="AY1490" s="62">
        <v>0</v>
      </c>
      <c r="AZ1490" s="62">
        <v>1</v>
      </c>
      <c r="BA1490" s="62">
        <v>-1</v>
      </c>
      <c r="BB1490" s="62">
        <v>-1</v>
      </c>
      <c r="BC1490" s="62">
        <v>-1</v>
      </c>
      <c r="BD1490" s="68"/>
      <c r="BE1490" s="68"/>
      <c r="BF1490" s="68"/>
      <c r="BG1490" s="68"/>
      <c r="BH1490" s="68"/>
      <c r="BI1490" s="68"/>
      <c r="BJ1490" s="68"/>
      <c r="BK1490" s="68"/>
      <c r="BL1490" s="68"/>
      <c r="BM1490" s="68"/>
      <c r="BN1490" s="68"/>
      <c r="BO1490" s="62">
        <v>1</v>
      </c>
    </row>
    <row r="1491" spans="1:67" ht="176" hidden="1" x14ac:dyDescent="0.2">
      <c r="A1491" s="74" t="s">
        <v>1381</v>
      </c>
      <c r="B1491" s="67"/>
      <c r="C1491" s="495" t="s">
        <v>1461</v>
      </c>
      <c r="D1491" s="66" t="s">
        <v>153</v>
      </c>
      <c r="E1491" s="61" t="s">
        <v>302</v>
      </c>
      <c r="F1491" s="62">
        <v>1</v>
      </c>
      <c r="G1491" s="62">
        <v>1</v>
      </c>
      <c r="H1491" s="62">
        <v>1</v>
      </c>
      <c r="I1491" s="68"/>
      <c r="J1491" s="69" t="s">
        <v>1383</v>
      </c>
      <c r="K1491" s="76"/>
      <c r="L1491" s="69" t="s">
        <v>1384</v>
      </c>
      <c r="M1491" s="72"/>
      <c r="N1491" s="57">
        <f t="shared" si="347"/>
        <v>2011</v>
      </c>
      <c r="O1491" s="72">
        <v>40787</v>
      </c>
      <c r="P1491" s="73" t="s">
        <v>75</v>
      </c>
      <c r="Q1491" s="73" t="s">
        <v>75</v>
      </c>
      <c r="R1491" s="73" t="s">
        <v>75</v>
      </c>
      <c r="S1491" s="73" t="s">
        <v>75</v>
      </c>
      <c r="T1491" s="73" t="s">
        <v>75</v>
      </c>
      <c r="U1491" s="73" t="s">
        <v>75</v>
      </c>
      <c r="V1491" s="62">
        <v>1</v>
      </c>
      <c r="W1491" s="19">
        <f t="shared" si="348"/>
        <v>0</v>
      </c>
      <c r="X1491" s="19">
        <f t="shared" si="349"/>
        <v>0</v>
      </c>
      <c r="Y1491" s="19">
        <f t="shared" si="350"/>
        <v>0</v>
      </c>
      <c r="Z1491" s="62">
        <v>-1</v>
      </c>
      <c r="AA1491" s="62">
        <v>-2</v>
      </c>
      <c r="AB1491" s="68"/>
      <c r="AC1491" s="68"/>
      <c r="AD1491" s="68"/>
      <c r="AE1491" s="68"/>
      <c r="AF1491" s="68"/>
      <c r="AG1491" s="62">
        <v>1</v>
      </c>
      <c r="AH1491" s="62">
        <v>1</v>
      </c>
      <c r="AI1491" s="62">
        <v>0</v>
      </c>
      <c r="AJ1491" s="61" t="s">
        <v>134</v>
      </c>
      <c r="AK1491" s="61" t="s">
        <v>77</v>
      </c>
      <c r="AL1491" s="69" t="s">
        <v>1385</v>
      </c>
      <c r="AM1491" s="62">
        <v>4</v>
      </c>
      <c r="AN1491" s="62">
        <v>-1</v>
      </c>
      <c r="AO1491" s="62">
        <v>-2</v>
      </c>
      <c r="AP1491" s="62">
        <v>-2</v>
      </c>
      <c r="AQ1491" s="62">
        <v>1</v>
      </c>
      <c r="AR1491" s="62">
        <v>-2</v>
      </c>
      <c r="AS1491" s="62">
        <v>-2</v>
      </c>
      <c r="AT1491" s="62">
        <v>0</v>
      </c>
      <c r="AU1491" s="78">
        <v>0</v>
      </c>
      <c r="AV1491" s="62">
        <v>0</v>
      </c>
      <c r="AW1491" s="62">
        <v>0</v>
      </c>
      <c r="AX1491" s="62">
        <v>0</v>
      </c>
      <c r="AY1491" s="62">
        <v>0</v>
      </c>
      <c r="AZ1491" s="62">
        <v>1</v>
      </c>
      <c r="BA1491" s="62">
        <v>-1</v>
      </c>
      <c r="BB1491" s="62">
        <v>-1</v>
      </c>
      <c r="BC1491" s="62">
        <v>-1</v>
      </c>
      <c r="BD1491" s="68"/>
      <c r="BE1491" s="68"/>
      <c r="BF1491" s="68"/>
      <c r="BG1491" s="68"/>
      <c r="BH1491" s="68"/>
      <c r="BI1491" s="68"/>
      <c r="BJ1491" s="68"/>
      <c r="BK1491" s="68"/>
      <c r="BL1491" s="68"/>
      <c r="BM1491" s="68"/>
      <c r="BN1491" s="68"/>
      <c r="BO1491" s="62">
        <v>1</v>
      </c>
    </row>
    <row r="1492" spans="1:67" ht="176" hidden="1" x14ac:dyDescent="0.2">
      <c r="A1492" s="74" t="s">
        <v>1381</v>
      </c>
      <c r="B1492" s="67"/>
      <c r="C1492" s="495" t="s">
        <v>1462</v>
      </c>
      <c r="D1492" s="66" t="s">
        <v>153</v>
      </c>
      <c r="E1492" s="61" t="s">
        <v>302</v>
      </c>
      <c r="F1492" s="62">
        <v>1</v>
      </c>
      <c r="G1492" s="62">
        <v>1</v>
      </c>
      <c r="H1492" s="62">
        <v>1</v>
      </c>
      <c r="I1492" s="68"/>
      <c r="J1492" s="69" t="s">
        <v>1383</v>
      </c>
      <c r="K1492" s="76"/>
      <c r="L1492" s="69" t="s">
        <v>1384</v>
      </c>
      <c r="M1492" s="72"/>
      <c r="N1492" s="57">
        <f t="shared" si="347"/>
        <v>2011</v>
      </c>
      <c r="O1492" s="72">
        <v>40787</v>
      </c>
      <c r="P1492" s="73" t="s">
        <v>75</v>
      </c>
      <c r="Q1492" s="73" t="s">
        <v>75</v>
      </c>
      <c r="R1492" s="73" t="s">
        <v>75</v>
      </c>
      <c r="S1492" s="73" t="s">
        <v>75</v>
      </c>
      <c r="T1492" s="73" t="s">
        <v>75</v>
      </c>
      <c r="U1492" s="73" t="s">
        <v>75</v>
      </c>
      <c r="V1492" s="62">
        <v>1</v>
      </c>
      <c r="W1492" s="19">
        <f t="shared" si="348"/>
        <v>0</v>
      </c>
      <c r="X1492" s="19">
        <f t="shared" si="349"/>
        <v>0</v>
      </c>
      <c r="Y1492" s="19">
        <f t="shared" si="350"/>
        <v>0</v>
      </c>
      <c r="Z1492" s="62">
        <v>-1</v>
      </c>
      <c r="AA1492" s="62">
        <v>-2</v>
      </c>
      <c r="AB1492" s="68"/>
      <c r="AC1492" s="68"/>
      <c r="AD1492" s="68"/>
      <c r="AE1492" s="68"/>
      <c r="AF1492" s="68"/>
      <c r="AG1492" s="62">
        <v>1</v>
      </c>
      <c r="AH1492" s="62">
        <v>1</v>
      </c>
      <c r="AI1492" s="62">
        <v>0</v>
      </c>
      <c r="AJ1492" s="61" t="s">
        <v>134</v>
      </c>
      <c r="AK1492" s="61" t="s">
        <v>77</v>
      </c>
      <c r="AL1492" s="69" t="s">
        <v>1385</v>
      </c>
      <c r="AM1492" s="62">
        <v>4</v>
      </c>
      <c r="AN1492" s="62">
        <v>-1</v>
      </c>
      <c r="AO1492" s="62">
        <v>-2</v>
      </c>
      <c r="AP1492" s="62">
        <v>-2</v>
      </c>
      <c r="AQ1492" s="62">
        <v>1</v>
      </c>
      <c r="AR1492" s="62">
        <v>-2</v>
      </c>
      <c r="AS1492" s="62">
        <v>-2</v>
      </c>
      <c r="AT1492" s="62">
        <v>0</v>
      </c>
      <c r="AU1492" s="78">
        <v>0</v>
      </c>
      <c r="AV1492" s="62">
        <v>0</v>
      </c>
      <c r="AW1492" s="62">
        <v>0</v>
      </c>
      <c r="AX1492" s="62">
        <v>0</v>
      </c>
      <c r="AY1492" s="62">
        <v>0</v>
      </c>
      <c r="AZ1492" s="62">
        <v>1</v>
      </c>
      <c r="BA1492" s="62">
        <v>-1</v>
      </c>
      <c r="BB1492" s="62">
        <v>-1</v>
      </c>
      <c r="BC1492" s="62">
        <v>-1</v>
      </c>
      <c r="BD1492" s="68"/>
      <c r="BE1492" s="68"/>
      <c r="BF1492" s="68"/>
      <c r="BG1492" s="68"/>
      <c r="BH1492" s="68"/>
      <c r="BI1492" s="68"/>
      <c r="BJ1492" s="68"/>
      <c r="BK1492" s="68"/>
      <c r="BL1492" s="68"/>
      <c r="BM1492" s="68"/>
      <c r="BN1492" s="68"/>
      <c r="BO1492" s="62">
        <v>1</v>
      </c>
    </row>
    <row r="1493" spans="1:67" ht="176" hidden="1" x14ac:dyDescent="0.2">
      <c r="A1493" s="74" t="s">
        <v>1381</v>
      </c>
      <c r="B1493" s="67"/>
      <c r="C1493" s="495" t="s">
        <v>1463</v>
      </c>
      <c r="D1493" s="66" t="s">
        <v>153</v>
      </c>
      <c r="E1493" s="61" t="s">
        <v>302</v>
      </c>
      <c r="F1493" s="62">
        <v>1</v>
      </c>
      <c r="G1493" s="62">
        <v>1</v>
      </c>
      <c r="H1493" s="62">
        <v>1</v>
      </c>
      <c r="I1493" s="68"/>
      <c r="J1493" s="69" t="s">
        <v>1383</v>
      </c>
      <c r="K1493" s="76"/>
      <c r="L1493" s="69" t="s">
        <v>1384</v>
      </c>
      <c r="M1493" s="72"/>
      <c r="N1493" s="57">
        <f t="shared" si="347"/>
        <v>2011</v>
      </c>
      <c r="O1493" s="72">
        <v>40787</v>
      </c>
      <c r="P1493" s="73" t="s">
        <v>75</v>
      </c>
      <c r="Q1493" s="73" t="s">
        <v>75</v>
      </c>
      <c r="R1493" s="73" t="s">
        <v>75</v>
      </c>
      <c r="S1493" s="73" t="s">
        <v>75</v>
      </c>
      <c r="T1493" s="73" t="s">
        <v>75</v>
      </c>
      <c r="U1493" s="73" t="s">
        <v>75</v>
      </c>
      <c r="V1493" s="62">
        <v>1</v>
      </c>
      <c r="W1493" s="19">
        <f t="shared" si="348"/>
        <v>0</v>
      </c>
      <c r="X1493" s="19">
        <f t="shared" si="349"/>
        <v>0</v>
      </c>
      <c r="Y1493" s="19">
        <f t="shared" si="350"/>
        <v>0</v>
      </c>
      <c r="Z1493" s="62">
        <v>-1</v>
      </c>
      <c r="AA1493" s="62">
        <v>-2</v>
      </c>
      <c r="AB1493" s="68"/>
      <c r="AC1493" s="68"/>
      <c r="AD1493" s="68"/>
      <c r="AE1493" s="68"/>
      <c r="AF1493" s="68"/>
      <c r="AG1493" s="62">
        <v>1</v>
      </c>
      <c r="AH1493" s="62">
        <v>1</v>
      </c>
      <c r="AI1493" s="62">
        <v>0</v>
      </c>
      <c r="AJ1493" s="61" t="s">
        <v>134</v>
      </c>
      <c r="AK1493" s="61" t="s">
        <v>77</v>
      </c>
      <c r="AL1493" s="69" t="s">
        <v>1385</v>
      </c>
      <c r="AM1493" s="62">
        <v>4</v>
      </c>
      <c r="AN1493" s="62">
        <v>-1</v>
      </c>
      <c r="AO1493" s="62">
        <v>-2</v>
      </c>
      <c r="AP1493" s="62">
        <v>-2</v>
      </c>
      <c r="AQ1493" s="62">
        <v>1</v>
      </c>
      <c r="AR1493" s="62">
        <v>-2</v>
      </c>
      <c r="AS1493" s="62">
        <v>-2</v>
      </c>
      <c r="AT1493" s="62">
        <v>0</v>
      </c>
      <c r="AU1493" s="78">
        <v>0</v>
      </c>
      <c r="AV1493" s="62">
        <v>0</v>
      </c>
      <c r="AW1493" s="62">
        <v>0</v>
      </c>
      <c r="AX1493" s="62">
        <v>0</v>
      </c>
      <c r="AY1493" s="62">
        <v>0</v>
      </c>
      <c r="AZ1493" s="62">
        <v>1</v>
      </c>
      <c r="BA1493" s="62">
        <v>-1</v>
      </c>
      <c r="BB1493" s="62">
        <v>-1</v>
      </c>
      <c r="BC1493" s="62">
        <v>-1</v>
      </c>
      <c r="BD1493" s="68"/>
      <c r="BE1493" s="68"/>
      <c r="BF1493" s="68"/>
      <c r="BG1493" s="68"/>
      <c r="BH1493" s="68"/>
      <c r="BI1493" s="68"/>
      <c r="BJ1493" s="68"/>
      <c r="BK1493" s="68"/>
      <c r="BL1493" s="68"/>
      <c r="BM1493" s="68"/>
      <c r="BN1493" s="68"/>
      <c r="BO1493" s="62">
        <v>1</v>
      </c>
    </row>
    <row r="1494" spans="1:67" ht="176" hidden="1" x14ac:dyDescent="0.2">
      <c r="A1494" s="74" t="s">
        <v>1381</v>
      </c>
      <c r="B1494" s="67"/>
      <c r="C1494" s="74" t="s">
        <v>1392</v>
      </c>
      <c r="D1494" s="66" t="s">
        <v>153</v>
      </c>
      <c r="E1494" s="61" t="s">
        <v>302</v>
      </c>
      <c r="F1494" s="62">
        <v>1</v>
      </c>
      <c r="G1494" s="62">
        <v>1</v>
      </c>
      <c r="H1494" s="62">
        <v>1</v>
      </c>
      <c r="I1494" s="68"/>
      <c r="J1494" s="69" t="s">
        <v>1383</v>
      </c>
      <c r="K1494" s="76"/>
      <c r="L1494" s="69" t="s">
        <v>1384</v>
      </c>
      <c r="M1494" s="72"/>
      <c r="N1494" s="57">
        <f t="shared" si="347"/>
        <v>2011</v>
      </c>
      <c r="O1494" s="72">
        <v>40787</v>
      </c>
      <c r="P1494" s="73" t="s">
        <v>75</v>
      </c>
      <c r="Q1494" s="72">
        <v>42370</v>
      </c>
      <c r="R1494" s="73" t="s">
        <v>75</v>
      </c>
      <c r="S1494" s="73" t="s">
        <v>75</v>
      </c>
      <c r="T1494" s="73" t="s">
        <v>75</v>
      </c>
      <c r="U1494" s="73" t="s">
        <v>75</v>
      </c>
      <c r="V1494" s="62">
        <v>1</v>
      </c>
      <c r="W1494" s="19">
        <f t="shared" si="348"/>
        <v>1</v>
      </c>
      <c r="X1494" s="19">
        <f t="shared" si="349"/>
        <v>0</v>
      </c>
      <c r="Y1494" s="19">
        <f t="shared" si="350"/>
        <v>0</v>
      </c>
      <c r="Z1494" s="62">
        <v>-1</v>
      </c>
      <c r="AA1494" s="62">
        <v>-2</v>
      </c>
      <c r="AB1494" s="68"/>
      <c r="AC1494" s="68"/>
      <c r="AD1494" s="68"/>
      <c r="AE1494" s="68"/>
      <c r="AF1494" s="68"/>
      <c r="AG1494" s="62">
        <v>1</v>
      </c>
      <c r="AH1494" s="62">
        <v>1</v>
      </c>
      <c r="AI1494" s="62">
        <v>0</v>
      </c>
      <c r="AJ1494" s="61" t="s">
        <v>134</v>
      </c>
      <c r="AK1494" s="61" t="s">
        <v>77</v>
      </c>
      <c r="AL1494" s="69" t="s">
        <v>1385</v>
      </c>
      <c r="AM1494" s="62">
        <v>4</v>
      </c>
      <c r="AN1494" s="62">
        <v>-1</v>
      </c>
      <c r="AO1494" s="62">
        <v>-2</v>
      </c>
      <c r="AP1494" s="62">
        <v>-2</v>
      </c>
      <c r="AQ1494" s="62">
        <v>1</v>
      </c>
      <c r="AR1494" s="62">
        <v>-2</v>
      </c>
      <c r="AS1494" s="62">
        <v>-2</v>
      </c>
      <c r="AT1494" s="62">
        <v>0</v>
      </c>
      <c r="AU1494" s="78">
        <v>0</v>
      </c>
      <c r="AV1494" s="62">
        <v>0</v>
      </c>
      <c r="AW1494" s="62">
        <v>0</v>
      </c>
      <c r="AX1494" s="62">
        <v>0</v>
      </c>
      <c r="AY1494" s="62">
        <v>0</v>
      </c>
      <c r="AZ1494" s="62">
        <v>1</v>
      </c>
      <c r="BA1494" s="62">
        <v>-1</v>
      </c>
      <c r="BB1494" s="62">
        <v>-1</v>
      </c>
      <c r="BC1494" s="62">
        <v>-1</v>
      </c>
      <c r="BD1494" s="68"/>
      <c r="BE1494" s="68"/>
      <c r="BF1494" s="68"/>
      <c r="BG1494" s="68"/>
      <c r="BH1494" s="68"/>
      <c r="BI1494" s="68"/>
      <c r="BJ1494" s="68"/>
      <c r="BK1494" s="68"/>
      <c r="BL1494" s="68"/>
      <c r="BM1494" s="68"/>
      <c r="BN1494" s="68"/>
      <c r="BO1494" s="62">
        <v>1</v>
      </c>
    </row>
    <row r="1495" spans="1:67" ht="176" hidden="1" x14ac:dyDescent="0.2">
      <c r="A1495" s="74" t="s">
        <v>1381</v>
      </c>
      <c r="B1495" s="67"/>
      <c r="C1495" s="495" t="s">
        <v>1464</v>
      </c>
      <c r="D1495" s="66" t="s">
        <v>153</v>
      </c>
      <c r="E1495" s="61" t="s">
        <v>302</v>
      </c>
      <c r="F1495" s="62">
        <v>1</v>
      </c>
      <c r="G1495" s="62">
        <v>1</v>
      </c>
      <c r="H1495" s="62">
        <v>1</v>
      </c>
      <c r="I1495" s="68"/>
      <c r="J1495" s="69" t="s">
        <v>1383</v>
      </c>
      <c r="K1495" s="76"/>
      <c r="L1495" s="69" t="s">
        <v>1384</v>
      </c>
      <c r="M1495" s="72"/>
      <c r="N1495" s="57">
        <f t="shared" si="347"/>
        <v>2011</v>
      </c>
      <c r="O1495" s="72">
        <v>40787</v>
      </c>
      <c r="P1495" s="73" t="s">
        <v>75</v>
      </c>
      <c r="Q1495" s="73" t="s">
        <v>75</v>
      </c>
      <c r="R1495" s="73" t="s">
        <v>75</v>
      </c>
      <c r="S1495" s="73" t="s">
        <v>75</v>
      </c>
      <c r="T1495" s="73" t="s">
        <v>75</v>
      </c>
      <c r="U1495" s="73" t="s">
        <v>75</v>
      </c>
      <c r="V1495" s="62">
        <v>1</v>
      </c>
      <c r="W1495" s="19">
        <f t="shared" si="348"/>
        <v>0</v>
      </c>
      <c r="X1495" s="19">
        <f t="shared" si="349"/>
        <v>0</v>
      </c>
      <c r="Y1495" s="19">
        <f t="shared" si="350"/>
        <v>0</v>
      </c>
      <c r="Z1495" s="62">
        <v>-1</v>
      </c>
      <c r="AA1495" s="62">
        <v>-2</v>
      </c>
      <c r="AB1495" s="68"/>
      <c r="AC1495" s="68"/>
      <c r="AD1495" s="68"/>
      <c r="AE1495" s="68"/>
      <c r="AF1495" s="68"/>
      <c r="AG1495" s="62">
        <v>1</v>
      </c>
      <c r="AH1495" s="62">
        <v>1</v>
      </c>
      <c r="AI1495" s="62">
        <v>0</v>
      </c>
      <c r="AJ1495" s="61" t="s">
        <v>134</v>
      </c>
      <c r="AK1495" s="61" t="s">
        <v>77</v>
      </c>
      <c r="AL1495" s="69" t="s">
        <v>1385</v>
      </c>
      <c r="AM1495" s="62">
        <v>4</v>
      </c>
      <c r="AN1495" s="62">
        <v>-1</v>
      </c>
      <c r="AO1495" s="62">
        <v>-2</v>
      </c>
      <c r="AP1495" s="62">
        <v>-2</v>
      </c>
      <c r="AQ1495" s="62">
        <v>1</v>
      </c>
      <c r="AR1495" s="62">
        <v>-2</v>
      </c>
      <c r="AS1495" s="62">
        <v>-2</v>
      </c>
      <c r="AT1495" s="62">
        <v>0</v>
      </c>
      <c r="AU1495" s="78">
        <v>0</v>
      </c>
      <c r="AV1495" s="62">
        <v>0</v>
      </c>
      <c r="AW1495" s="62">
        <v>0</v>
      </c>
      <c r="AX1495" s="62">
        <v>0</v>
      </c>
      <c r="AY1495" s="62">
        <v>0</v>
      </c>
      <c r="AZ1495" s="62">
        <v>1</v>
      </c>
      <c r="BA1495" s="62">
        <v>-1</v>
      </c>
      <c r="BB1495" s="62">
        <v>-1</v>
      </c>
      <c r="BC1495" s="62">
        <v>-1</v>
      </c>
      <c r="BD1495" s="68"/>
      <c r="BE1495" s="68"/>
      <c r="BF1495" s="68"/>
      <c r="BG1495" s="68"/>
      <c r="BH1495" s="68"/>
      <c r="BI1495" s="68"/>
      <c r="BJ1495" s="68"/>
      <c r="BK1495" s="68"/>
      <c r="BL1495" s="68"/>
      <c r="BM1495" s="68"/>
      <c r="BN1495" s="68"/>
      <c r="BO1495" s="62">
        <v>1</v>
      </c>
    </row>
    <row r="1496" spans="1:67" ht="176" hidden="1" x14ac:dyDescent="0.2">
      <c r="A1496" s="74" t="s">
        <v>1381</v>
      </c>
      <c r="B1496" s="67"/>
      <c r="C1496" s="495" t="s">
        <v>1465</v>
      </c>
      <c r="D1496" s="66" t="s">
        <v>153</v>
      </c>
      <c r="E1496" s="61" t="s">
        <v>302</v>
      </c>
      <c r="F1496" s="62">
        <v>1</v>
      </c>
      <c r="G1496" s="62">
        <v>1</v>
      </c>
      <c r="H1496" s="62">
        <v>1</v>
      </c>
      <c r="I1496" s="68"/>
      <c r="J1496" s="69" t="s">
        <v>1383</v>
      </c>
      <c r="K1496" s="76"/>
      <c r="L1496" s="69" t="s">
        <v>1384</v>
      </c>
      <c r="M1496" s="72"/>
      <c r="N1496" s="57">
        <f t="shared" si="347"/>
        <v>2011</v>
      </c>
      <c r="O1496" s="72">
        <v>40787</v>
      </c>
      <c r="P1496" s="73" t="s">
        <v>75</v>
      </c>
      <c r="Q1496" s="73" t="s">
        <v>75</v>
      </c>
      <c r="R1496" s="73" t="s">
        <v>75</v>
      </c>
      <c r="S1496" s="73" t="s">
        <v>75</v>
      </c>
      <c r="T1496" s="73" t="s">
        <v>75</v>
      </c>
      <c r="U1496" s="73" t="s">
        <v>75</v>
      </c>
      <c r="V1496" s="62">
        <v>1</v>
      </c>
      <c r="W1496" s="19">
        <f t="shared" si="348"/>
        <v>0</v>
      </c>
      <c r="X1496" s="19">
        <f t="shared" si="349"/>
        <v>0</v>
      </c>
      <c r="Y1496" s="19">
        <f t="shared" si="350"/>
        <v>0</v>
      </c>
      <c r="Z1496" s="62">
        <v>-1</v>
      </c>
      <c r="AA1496" s="62">
        <v>-2</v>
      </c>
      <c r="AB1496" s="68"/>
      <c r="AC1496" s="68"/>
      <c r="AD1496" s="68"/>
      <c r="AE1496" s="68"/>
      <c r="AF1496" s="68"/>
      <c r="AG1496" s="62">
        <v>1</v>
      </c>
      <c r="AH1496" s="62">
        <v>1</v>
      </c>
      <c r="AI1496" s="62">
        <v>0</v>
      </c>
      <c r="AJ1496" s="61" t="s">
        <v>134</v>
      </c>
      <c r="AK1496" s="61" t="s">
        <v>77</v>
      </c>
      <c r="AL1496" s="69" t="s">
        <v>1385</v>
      </c>
      <c r="AM1496" s="62">
        <v>4</v>
      </c>
      <c r="AN1496" s="62">
        <v>-1</v>
      </c>
      <c r="AO1496" s="62">
        <v>-2</v>
      </c>
      <c r="AP1496" s="62">
        <v>-2</v>
      </c>
      <c r="AQ1496" s="62">
        <v>1</v>
      </c>
      <c r="AR1496" s="62">
        <v>-2</v>
      </c>
      <c r="AS1496" s="62">
        <v>-2</v>
      </c>
      <c r="AT1496" s="62">
        <v>0</v>
      </c>
      <c r="AU1496" s="78">
        <v>0</v>
      </c>
      <c r="AV1496" s="62">
        <v>0</v>
      </c>
      <c r="AW1496" s="62">
        <v>0</v>
      </c>
      <c r="AX1496" s="62">
        <v>0</v>
      </c>
      <c r="AY1496" s="62">
        <v>0</v>
      </c>
      <c r="AZ1496" s="62">
        <v>1</v>
      </c>
      <c r="BA1496" s="62">
        <v>-1</v>
      </c>
      <c r="BB1496" s="62">
        <v>-1</v>
      </c>
      <c r="BC1496" s="62">
        <v>-1</v>
      </c>
      <c r="BD1496" s="68"/>
      <c r="BE1496" s="68"/>
      <c r="BF1496" s="68"/>
      <c r="BG1496" s="68"/>
      <c r="BH1496" s="68"/>
      <c r="BI1496" s="68"/>
      <c r="BJ1496" s="68"/>
      <c r="BK1496" s="68"/>
      <c r="BL1496" s="68"/>
      <c r="BM1496" s="68"/>
      <c r="BN1496" s="68"/>
      <c r="BO1496" s="62">
        <v>1</v>
      </c>
    </row>
    <row r="1497" spans="1:67" ht="176" hidden="1" x14ac:dyDescent="0.2">
      <c r="A1497" s="74" t="s">
        <v>1381</v>
      </c>
      <c r="B1497" s="67"/>
      <c r="C1497" s="495" t="s">
        <v>1466</v>
      </c>
      <c r="D1497" s="66" t="s">
        <v>153</v>
      </c>
      <c r="E1497" s="61" t="s">
        <v>302</v>
      </c>
      <c r="F1497" s="62">
        <v>1</v>
      </c>
      <c r="G1497" s="62">
        <v>1</v>
      </c>
      <c r="H1497" s="62">
        <v>1</v>
      </c>
      <c r="I1497" s="68"/>
      <c r="J1497" s="69" t="s">
        <v>1383</v>
      </c>
      <c r="K1497" s="76"/>
      <c r="L1497" s="69" t="s">
        <v>1384</v>
      </c>
      <c r="M1497" s="72"/>
      <c r="N1497" s="57">
        <f t="shared" si="347"/>
        <v>2011</v>
      </c>
      <c r="O1497" s="72">
        <v>40787</v>
      </c>
      <c r="P1497" s="73" t="s">
        <v>75</v>
      </c>
      <c r="Q1497" s="73" t="s">
        <v>75</v>
      </c>
      <c r="R1497" s="73" t="s">
        <v>75</v>
      </c>
      <c r="S1497" s="73" t="s">
        <v>75</v>
      </c>
      <c r="T1497" s="73" t="s">
        <v>75</v>
      </c>
      <c r="U1497" s="73" t="s">
        <v>75</v>
      </c>
      <c r="V1497" s="62">
        <v>1</v>
      </c>
      <c r="W1497" s="19">
        <f t="shared" si="348"/>
        <v>0</v>
      </c>
      <c r="X1497" s="19">
        <f t="shared" si="349"/>
        <v>0</v>
      </c>
      <c r="Y1497" s="19">
        <f t="shared" si="350"/>
        <v>0</v>
      </c>
      <c r="Z1497" s="62">
        <v>-1</v>
      </c>
      <c r="AA1497" s="62">
        <v>-2</v>
      </c>
      <c r="AB1497" s="68"/>
      <c r="AC1497" s="68"/>
      <c r="AD1497" s="68"/>
      <c r="AE1497" s="68"/>
      <c r="AF1497" s="68"/>
      <c r="AG1497" s="62">
        <v>1</v>
      </c>
      <c r="AH1497" s="62">
        <v>1</v>
      </c>
      <c r="AI1497" s="62">
        <v>0</v>
      </c>
      <c r="AJ1497" s="61" t="s">
        <v>134</v>
      </c>
      <c r="AK1497" s="61" t="s">
        <v>77</v>
      </c>
      <c r="AL1497" s="69" t="s">
        <v>1385</v>
      </c>
      <c r="AM1497" s="62">
        <v>4</v>
      </c>
      <c r="AN1497" s="62">
        <v>-1</v>
      </c>
      <c r="AO1497" s="62">
        <v>-2</v>
      </c>
      <c r="AP1497" s="62">
        <v>-2</v>
      </c>
      <c r="AQ1497" s="62">
        <v>1</v>
      </c>
      <c r="AR1497" s="62">
        <v>-2</v>
      </c>
      <c r="AS1497" s="62">
        <v>-2</v>
      </c>
      <c r="AT1497" s="62">
        <v>0</v>
      </c>
      <c r="AU1497" s="78">
        <v>0</v>
      </c>
      <c r="AV1497" s="62">
        <v>0</v>
      </c>
      <c r="AW1497" s="62">
        <v>0</v>
      </c>
      <c r="AX1497" s="62">
        <v>0</v>
      </c>
      <c r="AY1497" s="62">
        <v>0</v>
      </c>
      <c r="AZ1497" s="62">
        <v>1</v>
      </c>
      <c r="BA1497" s="62">
        <v>-1</v>
      </c>
      <c r="BB1497" s="62">
        <v>-1</v>
      </c>
      <c r="BC1497" s="62">
        <v>-1</v>
      </c>
      <c r="BD1497" s="68"/>
      <c r="BE1497" s="68"/>
      <c r="BF1497" s="68"/>
      <c r="BG1497" s="68"/>
      <c r="BH1497" s="68"/>
      <c r="BI1497" s="68"/>
      <c r="BJ1497" s="68"/>
      <c r="BK1497" s="68"/>
      <c r="BL1497" s="68"/>
      <c r="BM1497" s="68"/>
      <c r="BN1497" s="68"/>
      <c r="BO1497" s="62">
        <v>1</v>
      </c>
    </row>
    <row r="1498" spans="1:67" ht="176" hidden="1" x14ac:dyDescent="0.2">
      <c r="A1498" s="74" t="s">
        <v>1381</v>
      </c>
      <c r="B1498" s="67"/>
      <c r="C1498" s="495" t="s">
        <v>1467</v>
      </c>
      <c r="D1498" s="66" t="s">
        <v>153</v>
      </c>
      <c r="E1498" s="61" t="s">
        <v>302</v>
      </c>
      <c r="F1498" s="62">
        <v>1</v>
      </c>
      <c r="G1498" s="62">
        <v>1</v>
      </c>
      <c r="H1498" s="62">
        <v>1</v>
      </c>
      <c r="I1498" s="68"/>
      <c r="J1498" s="69" t="s">
        <v>1383</v>
      </c>
      <c r="K1498" s="76"/>
      <c r="L1498" s="69" t="s">
        <v>1384</v>
      </c>
      <c r="M1498" s="72"/>
      <c r="N1498" s="57">
        <f t="shared" si="347"/>
        <v>2011</v>
      </c>
      <c r="O1498" s="72">
        <v>40787</v>
      </c>
      <c r="P1498" s="73" t="s">
        <v>75</v>
      </c>
      <c r="Q1498" s="73" t="s">
        <v>75</v>
      </c>
      <c r="R1498" s="73" t="s">
        <v>75</v>
      </c>
      <c r="S1498" s="73" t="s">
        <v>75</v>
      </c>
      <c r="T1498" s="73" t="s">
        <v>75</v>
      </c>
      <c r="U1498" s="73" t="s">
        <v>75</v>
      </c>
      <c r="V1498" s="62">
        <v>1</v>
      </c>
      <c r="W1498" s="19">
        <f t="shared" si="348"/>
        <v>0</v>
      </c>
      <c r="X1498" s="19">
        <f t="shared" si="349"/>
        <v>0</v>
      </c>
      <c r="Y1498" s="19">
        <f t="shared" si="350"/>
        <v>0</v>
      </c>
      <c r="Z1498" s="62">
        <v>-1</v>
      </c>
      <c r="AA1498" s="62">
        <v>-2</v>
      </c>
      <c r="AB1498" s="68"/>
      <c r="AC1498" s="68"/>
      <c r="AD1498" s="68"/>
      <c r="AE1498" s="68"/>
      <c r="AF1498" s="68"/>
      <c r="AG1498" s="62">
        <v>1</v>
      </c>
      <c r="AH1498" s="62">
        <v>1</v>
      </c>
      <c r="AI1498" s="62">
        <v>0</v>
      </c>
      <c r="AJ1498" s="61" t="s">
        <v>134</v>
      </c>
      <c r="AK1498" s="61" t="s">
        <v>77</v>
      </c>
      <c r="AL1498" s="69" t="s">
        <v>1385</v>
      </c>
      <c r="AM1498" s="62">
        <v>4</v>
      </c>
      <c r="AN1498" s="62">
        <v>-1</v>
      </c>
      <c r="AO1498" s="62">
        <v>-2</v>
      </c>
      <c r="AP1498" s="62">
        <v>-2</v>
      </c>
      <c r="AQ1498" s="62">
        <v>1</v>
      </c>
      <c r="AR1498" s="62">
        <v>-2</v>
      </c>
      <c r="AS1498" s="62">
        <v>-2</v>
      </c>
      <c r="AT1498" s="62">
        <v>0</v>
      </c>
      <c r="AU1498" s="78">
        <v>0</v>
      </c>
      <c r="AV1498" s="62">
        <v>0</v>
      </c>
      <c r="AW1498" s="62">
        <v>0</v>
      </c>
      <c r="AX1498" s="62">
        <v>0</v>
      </c>
      <c r="AY1498" s="62">
        <v>0</v>
      </c>
      <c r="AZ1498" s="62">
        <v>1</v>
      </c>
      <c r="BA1498" s="62">
        <v>-1</v>
      </c>
      <c r="BB1498" s="62">
        <v>-1</v>
      </c>
      <c r="BC1498" s="62">
        <v>-1</v>
      </c>
      <c r="BD1498" s="68"/>
      <c r="BE1498" s="68"/>
      <c r="BF1498" s="68"/>
      <c r="BG1498" s="68"/>
      <c r="BH1498" s="68"/>
      <c r="BI1498" s="68"/>
      <c r="BJ1498" s="68"/>
      <c r="BK1498" s="68"/>
      <c r="BL1498" s="68"/>
      <c r="BM1498" s="68"/>
      <c r="BN1498" s="68"/>
      <c r="BO1498" s="62">
        <v>1</v>
      </c>
    </row>
    <row r="1499" spans="1:67" ht="176" hidden="1" x14ac:dyDescent="0.2">
      <c r="A1499" s="74" t="s">
        <v>1381</v>
      </c>
      <c r="B1499" s="67"/>
      <c r="C1499" s="495" t="s">
        <v>1468</v>
      </c>
      <c r="D1499" s="66" t="s">
        <v>153</v>
      </c>
      <c r="E1499" s="61" t="s">
        <v>302</v>
      </c>
      <c r="F1499" s="62">
        <v>1</v>
      </c>
      <c r="G1499" s="62">
        <v>1</v>
      </c>
      <c r="H1499" s="62">
        <v>1</v>
      </c>
      <c r="I1499" s="68"/>
      <c r="J1499" s="69" t="s">
        <v>1383</v>
      </c>
      <c r="K1499" s="76"/>
      <c r="L1499" s="69" t="s">
        <v>1384</v>
      </c>
      <c r="M1499" s="72"/>
      <c r="N1499" s="57">
        <f t="shared" si="347"/>
        <v>2011</v>
      </c>
      <c r="O1499" s="72">
        <v>40787</v>
      </c>
      <c r="P1499" s="73" t="s">
        <v>75</v>
      </c>
      <c r="Q1499" s="73" t="s">
        <v>75</v>
      </c>
      <c r="R1499" s="73" t="s">
        <v>75</v>
      </c>
      <c r="S1499" s="73" t="s">
        <v>75</v>
      </c>
      <c r="T1499" s="73" t="s">
        <v>75</v>
      </c>
      <c r="U1499" s="73" t="s">
        <v>75</v>
      </c>
      <c r="V1499" s="62">
        <v>1</v>
      </c>
      <c r="W1499" s="19">
        <f t="shared" si="348"/>
        <v>0</v>
      </c>
      <c r="X1499" s="19">
        <f t="shared" si="349"/>
        <v>0</v>
      </c>
      <c r="Y1499" s="19">
        <f t="shared" si="350"/>
        <v>0</v>
      </c>
      <c r="Z1499" s="62">
        <v>-1</v>
      </c>
      <c r="AA1499" s="62">
        <v>-2</v>
      </c>
      <c r="AB1499" s="68"/>
      <c r="AC1499" s="68"/>
      <c r="AD1499" s="68"/>
      <c r="AE1499" s="68"/>
      <c r="AF1499" s="68"/>
      <c r="AG1499" s="62">
        <v>1</v>
      </c>
      <c r="AH1499" s="62">
        <v>1</v>
      </c>
      <c r="AI1499" s="62">
        <v>0</v>
      </c>
      <c r="AJ1499" s="61" t="s">
        <v>134</v>
      </c>
      <c r="AK1499" s="61" t="s">
        <v>77</v>
      </c>
      <c r="AL1499" s="69" t="s">
        <v>1385</v>
      </c>
      <c r="AM1499" s="62">
        <v>4</v>
      </c>
      <c r="AN1499" s="62">
        <v>-1</v>
      </c>
      <c r="AO1499" s="62">
        <v>-2</v>
      </c>
      <c r="AP1499" s="62">
        <v>-2</v>
      </c>
      <c r="AQ1499" s="62">
        <v>1</v>
      </c>
      <c r="AR1499" s="62">
        <v>-2</v>
      </c>
      <c r="AS1499" s="62">
        <v>-2</v>
      </c>
      <c r="AT1499" s="62">
        <v>0</v>
      </c>
      <c r="AU1499" s="78">
        <v>0</v>
      </c>
      <c r="AV1499" s="62">
        <v>0</v>
      </c>
      <c r="AW1499" s="62">
        <v>0</v>
      </c>
      <c r="AX1499" s="62">
        <v>0</v>
      </c>
      <c r="AY1499" s="62">
        <v>0</v>
      </c>
      <c r="AZ1499" s="62">
        <v>1</v>
      </c>
      <c r="BA1499" s="62">
        <v>-1</v>
      </c>
      <c r="BB1499" s="62">
        <v>-1</v>
      </c>
      <c r="BC1499" s="62">
        <v>-1</v>
      </c>
      <c r="BD1499" s="68"/>
      <c r="BE1499" s="68"/>
      <c r="BF1499" s="68"/>
      <c r="BG1499" s="68"/>
      <c r="BH1499" s="68"/>
      <c r="BI1499" s="68"/>
      <c r="BJ1499" s="68"/>
      <c r="BK1499" s="68"/>
      <c r="BL1499" s="68"/>
      <c r="BM1499" s="68"/>
      <c r="BN1499" s="68"/>
      <c r="BO1499" s="62">
        <v>1</v>
      </c>
    </row>
    <row r="1500" spans="1:67" ht="176" hidden="1" x14ac:dyDescent="0.2">
      <c r="A1500" s="74" t="s">
        <v>1381</v>
      </c>
      <c r="B1500" s="67"/>
      <c r="C1500" s="495" t="s">
        <v>1469</v>
      </c>
      <c r="D1500" s="66" t="s">
        <v>153</v>
      </c>
      <c r="E1500" s="61" t="s">
        <v>302</v>
      </c>
      <c r="F1500" s="62">
        <v>1</v>
      </c>
      <c r="G1500" s="62">
        <v>1</v>
      </c>
      <c r="H1500" s="62">
        <v>1</v>
      </c>
      <c r="I1500" s="68"/>
      <c r="J1500" s="69" t="s">
        <v>1383</v>
      </c>
      <c r="K1500" s="76"/>
      <c r="L1500" s="69" t="s">
        <v>1384</v>
      </c>
      <c r="M1500" s="72"/>
      <c r="N1500" s="57">
        <f t="shared" si="347"/>
        <v>2011</v>
      </c>
      <c r="O1500" s="72">
        <v>40787</v>
      </c>
      <c r="P1500" s="73" t="s">
        <v>75</v>
      </c>
      <c r="Q1500" s="73" t="s">
        <v>75</v>
      </c>
      <c r="R1500" s="73" t="s">
        <v>75</v>
      </c>
      <c r="S1500" s="73" t="s">
        <v>75</v>
      </c>
      <c r="T1500" s="73" t="s">
        <v>75</v>
      </c>
      <c r="U1500" s="73" t="s">
        <v>75</v>
      </c>
      <c r="V1500" s="62">
        <v>1</v>
      </c>
      <c r="W1500" s="19">
        <f t="shared" si="348"/>
        <v>0</v>
      </c>
      <c r="X1500" s="19">
        <f t="shared" si="349"/>
        <v>0</v>
      </c>
      <c r="Y1500" s="19">
        <f t="shared" si="350"/>
        <v>0</v>
      </c>
      <c r="Z1500" s="62">
        <v>-1</v>
      </c>
      <c r="AA1500" s="62">
        <v>-2</v>
      </c>
      <c r="AB1500" s="68"/>
      <c r="AC1500" s="68"/>
      <c r="AD1500" s="68"/>
      <c r="AE1500" s="68"/>
      <c r="AF1500" s="68"/>
      <c r="AG1500" s="62">
        <v>1</v>
      </c>
      <c r="AH1500" s="62">
        <v>1</v>
      </c>
      <c r="AI1500" s="62">
        <v>0</v>
      </c>
      <c r="AJ1500" s="61" t="s">
        <v>134</v>
      </c>
      <c r="AK1500" s="61" t="s">
        <v>77</v>
      </c>
      <c r="AL1500" s="69" t="s">
        <v>1385</v>
      </c>
      <c r="AM1500" s="62">
        <v>4</v>
      </c>
      <c r="AN1500" s="62">
        <v>-1</v>
      </c>
      <c r="AO1500" s="62">
        <v>-2</v>
      </c>
      <c r="AP1500" s="62">
        <v>-2</v>
      </c>
      <c r="AQ1500" s="62">
        <v>1</v>
      </c>
      <c r="AR1500" s="62">
        <v>-2</v>
      </c>
      <c r="AS1500" s="62">
        <v>-2</v>
      </c>
      <c r="AT1500" s="62">
        <v>0</v>
      </c>
      <c r="AU1500" s="78">
        <v>0</v>
      </c>
      <c r="AV1500" s="62">
        <v>0</v>
      </c>
      <c r="AW1500" s="62">
        <v>0</v>
      </c>
      <c r="AX1500" s="62">
        <v>0</v>
      </c>
      <c r="AY1500" s="62">
        <v>0</v>
      </c>
      <c r="AZ1500" s="62">
        <v>1</v>
      </c>
      <c r="BA1500" s="62">
        <v>-1</v>
      </c>
      <c r="BB1500" s="62">
        <v>-1</v>
      </c>
      <c r="BC1500" s="62">
        <v>-1</v>
      </c>
      <c r="BD1500" s="68"/>
      <c r="BE1500" s="68"/>
      <c r="BF1500" s="68"/>
      <c r="BG1500" s="68"/>
      <c r="BH1500" s="68"/>
      <c r="BI1500" s="68"/>
      <c r="BJ1500" s="68"/>
      <c r="BK1500" s="68"/>
      <c r="BL1500" s="68"/>
      <c r="BM1500" s="68"/>
      <c r="BN1500" s="68"/>
      <c r="BO1500" s="62">
        <v>1</v>
      </c>
    </row>
    <row r="1501" spans="1:67" ht="176" hidden="1" x14ac:dyDescent="0.2">
      <c r="A1501" s="74" t="s">
        <v>1381</v>
      </c>
      <c r="B1501" s="67"/>
      <c r="C1501" s="495" t="s">
        <v>1470</v>
      </c>
      <c r="D1501" s="66" t="s">
        <v>153</v>
      </c>
      <c r="E1501" s="61" t="s">
        <v>302</v>
      </c>
      <c r="F1501" s="62">
        <v>1</v>
      </c>
      <c r="G1501" s="62">
        <v>1</v>
      </c>
      <c r="H1501" s="62">
        <v>1</v>
      </c>
      <c r="I1501" s="68"/>
      <c r="J1501" s="69" t="s">
        <v>1383</v>
      </c>
      <c r="K1501" s="76"/>
      <c r="L1501" s="69" t="s">
        <v>1384</v>
      </c>
      <c r="M1501" s="72"/>
      <c r="N1501" s="57">
        <f t="shared" si="347"/>
        <v>2011</v>
      </c>
      <c r="O1501" s="72">
        <v>40787</v>
      </c>
      <c r="P1501" s="73" t="s">
        <v>75</v>
      </c>
      <c r="Q1501" s="73" t="s">
        <v>75</v>
      </c>
      <c r="R1501" s="73" t="s">
        <v>75</v>
      </c>
      <c r="S1501" s="73" t="s">
        <v>75</v>
      </c>
      <c r="T1501" s="73" t="s">
        <v>75</v>
      </c>
      <c r="U1501" s="73" t="s">
        <v>75</v>
      </c>
      <c r="V1501" s="62">
        <v>1</v>
      </c>
      <c r="W1501" s="19">
        <f t="shared" si="348"/>
        <v>0</v>
      </c>
      <c r="X1501" s="19">
        <f t="shared" si="349"/>
        <v>0</v>
      </c>
      <c r="Y1501" s="19">
        <f t="shared" si="350"/>
        <v>0</v>
      </c>
      <c r="Z1501" s="62">
        <v>-1</v>
      </c>
      <c r="AA1501" s="62">
        <v>-2</v>
      </c>
      <c r="AB1501" s="68"/>
      <c r="AC1501" s="68"/>
      <c r="AD1501" s="68"/>
      <c r="AE1501" s="68"/>
      <c r="AF1501" s="68"/>
      <c r="AG1501" s="62">
        <v>1</v>
      </c>
      <c r="AH1501" s="62">
        <v>1</v>
      </c>
      <c r="AI1501" s="62">
        <v>0</v>
      </c>
      <c r="AJ1501" s="61" t="s">
        <v>134</v>
      </c>
      <c r="AK1501" s="61" t="s">
        <v>77</v>
      </c>
      <c r="AL1501" s="69" t="s">
        <v>1385</v>
      </c>
      <c r="AM1501" s="62">
        <v>4</v>
      </c>
      <c r="AN1501" s="62">
        <v>-1</v>
      </c>
      <c r="AO1501" s="62">
        <v>-2</v>
      </c>
      <c r="AP1501" s="62">
        <v>-2</v>
      </c>
      <c r="AQ1501" s="62">
        <v>1</v>
      </c>
      <c r="AR1501" s="62">
        <v>-2</v>
      </c>
      <c r="AS1501" s="62">
        <v>-2</v>
      </c>
      <c r="AT1501" s="62">
        <v>0</v>
      </c>
      <c r="AU1501" s="78">
        <v>0</v>
      </c>
      <c r="AV1501" s="62">
        <v>0</v>
      </c>
      <c r="AW1501" s="62">
        <v>0</v>
      </c>
      <c r="AX1501" s="62">
        <v>0</v>
      </c>
      <c r="AY1501" s="62">
        <v>0</v>
      </c>
      <c r="AZ1501" s="62">
        <v>1</v>
      </c>
      <c r="BA1501" s="62">
        <v>-1</v>
      </c>
      <c r="BB1501" s="62">
        <v>-1</v>
      </c>
      <c r="BC1501" s="62">
        <v>-1</v>
      </c>
      <c r="BD1501" s="68"/>
      <c r="BE1501" s="68"/>
      <c r="BF1501" s="68"/>
      <c r="BG1501" s="68"/>
      <c r="BH1501" s="68"/>
      <c r="BI1501" s="68"/>
      <c r="BJ1501" s="68"/>
      <c r="BK1501" s="68"/>
      <c r="BL1501" s="68"/>
      <c r="BM1501" s="68"/>
      <c r="BN1501" s="68"/>
      <c r="BO1501" s="62">
        <v>1</v>
      </c>
    </row>
    <row r="1502" spans="1:67" ht="176" hidden="1" x14ac:dyDescent="0.2">
      <c r="A1502" s="74" t="s">
        <v>1381</v>
      </c>
      <c r="B1502" s="67"/>
      <c r="C1502" s="495" t="s">
        <v>1471</v>
      </c>
      <c r="D1502" s="66" t="s">
        <v>153</v>
      </c>
      <c r="E1502" s="61" t="s">
        <v>302</v>
      </c>
      <c r="F1502" s="62">
        <v>1</v>
      </c>
      <c r="G1502" s="62">
        <v>1</v>
      </c>
      <c r="H1502" s="62">
        <v>1</v>
      </c>
      <c r="I1502" s="68"/>
      <c r="J1502" s="69" t="s">
        <v>1383</v>
      </c>
      <c r="K1502" s="76"/>
      <c r="L1502" s="69" t="s">
        <v>1384</v>
      </c>
      <c r="M1502" s="72"/>
      <c r="N1502" s="57">
        <f t="shared" si="347"/>
        <v>2011</v>
      </c>
      <c r="O1502" s="72">
        <v>40787</v>
      </c>
      <c r="P1502" s="73" t="s">
        <v>75</v>
      </c>
      <c r="Q1502" s="73" t="s">
        <v>75</v>
      </c>
      <c r="R1502" s="73" t="s">
        <v>75</v>
      </c>
      <c r="S1502" s="73" t="s">
        <v>75</v>
      </c>
      <c r="T1502" s="73" t="s">
        <v>75</v>
      </c>
      <c r="U1502" s="73" t="s">
        <v>75</v>
      </c>
      <c r="V1502" s="62">
        <v>1</v>
      </c>
      <c r="W1502" s="19">
        <f t="shared" si="348"/>
        <v>0</v>
      </c>
      <c r="X1502" s="19">
        <f t="shared" si="349"/>
        <v>0</v>
      </c>
      <c r="Y1502" s="19">
        <f t="shared" si="350"/>
        <v>0</v>
      </c>
      <c r="Z1502" s="62">
        <v>-1</v>
      </c>
      <c r="AA1502" s="62">
        <v>-2</v>
      </c>
      <c r="AB1502" s="68"/>
      <c r="AC1502" s="68"/>
      <c r="AD1502" s="68"/>
      <c r="AE1502" s="68"/>
      <c r="AF1502" s="68"/>
      <c r="AG1502" s="62">
        <v>1</v>
      </c>
      <c r="AH1502" s="62">
        <v>1</v>
      </c>
      <c r="AI1502" s="62">
        <v>0</v>
      </c>
      <c r="AJ1502" s="61" t="s">
        <v>134</v>
      </c>
      <c r="AK1502" s="61" t="s">
        <v>77</v>
      </c>
      <c r="AL1502" s="69" t="s">
        <v>1385</v>
      </c>
      <c r="AM1502" s="62">
        <v>4</v>
      </c>
      <c r="AN1502" s="62">
        <v>-1</v>
      </c>
      <c r="AO1502" s="62">
        <v>-2</v>
      </c>
      <c r="AP1502" s="62">
        <v>-2</v>
      </c>
      <c r="AQ1502" s="62">
        <v>1</v>
      </c>
      <c r="AR1502" s="62">
        <v>-2</v>
      </c>
      <c r="AS1502" s="62">
        <v>-2</v>
      </c>
      <c r="AT1502" s="62">
        <v>0</v>
      </c>
      <c r="AU1502" s="78">
        <v>0</v>
      </c>
      <c r="AV1502" s="62">
        <v>0</v>
      </c>
      <c r="AW1502" s="62">
        <v>0</v>
      </c>
      <c r="AX1502" s="62">
        <v>0</v>
      </c>
      <c r="AY1502" s="62">
        <v>0</v>
      </c>
      <c r="AZ1502" s="62">
        <v>1</v>
      </c>
      <c r="BA1502" s="62">
        <v>-1</v>
      </c>
      <c r="BB1502" s="62">
        <v>-1</v>
      </c>
      <c r="BC1502" s="62">
        <v>-1</v>
      </c>
      <c r="BD1502" s="68"/>
      <c r="BE1502" s="68"/>
      <c r="BF1502" s="68"/>
      <c r="BG1502" s="68"/>
      <c r="BH1502" s="68"/>
      <c r="BI1502" s="68"/>
      <c r="BJ1502" s="68"/>
      <c r="BK1502" s="68"/>
      <c r="BL1502" s="68"/>
      <c r="BM1502" s="68"/>
      <c r="BN1502" s="68"/>
      <c r="BO1502" s="62">
        <v>1</v>
      </c>
    </row>
    <row r="1503" spans="1:67" ht="176" hidden="1" x14ac:dyDescent="0.2">
      <c r="A1503" s="74" t="s">
        <v>1381</v>
      </c>
      <c r="B1503" s="67"/>
      <c r="C1503" s="495" t="s">
        <v>1472</v>
      </c>
      <c r="D1503" s="66" t="s">
        <v>153</v>
      </c>
      <c r="E1503" s="61" t="s">
        <v>302</v>
      </c>
      <c r="F1503" s="62">
        <v>1</v>
      </c>
      <c r="G1503" s="62">
        <v>1</v>
      </c>
      <c r="H1503" s="62">
        <v>1</v>
      </c>
      <c r="I1503" s="68"/>
      <c r="J1503" s="69" t="s">
        <v>1383</v>
      </c>
      <c r="K1503" s="76"/>
      <c r="L1503" s="69" t="s">
        <v>1384</v>
      </c>
      <c r="M1503" s="72"/>
      <c r="N1503" s="57">
        <f t="shared" si="347"/>
        <v>2011</v>
      </c>
      <c r="O1503" s="72">
        <v>40787</v>
      </c>
      <c r="P1503" s="73" t="s">
        <v>75</v>
      </c>
      <c r="Q1503" s="73" t="s">
        <v>75</v>
      </c>
      <c r="R1503" s="73" t="s">
        <v>75</v>
      </c>
      <c r="S1503" s="73" t="s">
        <v>75</v>
      </c>
      <c r="T1503" s="73" t="s">
        <v>75</v>
      </c>
      <c r="U1503" s="73" t="s">
        <v>75</v>
      </c>
      <c r="V1503" s="62">
        <v>1</v>
      </c>
      <c r="W1503" s="19">
        <f t="shared" si="348"/>
        <v>0</v>
      </c>
      <c r="X1503" s="19">
        <f t="shared" si="349"/>
        <v>0</v>
      </c>
      <c r="Y1503" s="19">
        <f t="shared" si="350"/>
        <v>0</v>
      </c>
      <c r="Z1503" s="62">
        <v>-1</v>
      </c>
      <c r="AA1503" s="62">
        <v>-2</v>
      </c>
      <c r="AB1503" s="68"/>
      <c r="AC1503" s="68"/>
      <c r="AD1503" s="68"/>
      <c r="AE1503" s="68"/>
      <c r="AF1503" s="68"/>
      <c r="AG1503" s="62">
        <v>1</v>
      </c>
      <c r="AH1503" s="62">
        <v>1</v>
      </c>
      <c r="AI1503" s="62">
        <v>0</v>
      </c>
      <c r="AJ1503" s="61" t="s">
        <v>134</v>
      </c>
      <c r="AK1503" s="61" t="s">
        <v>77</v>
      </c>
      <c r="AL1503" s="69" t="s">
        <v>1385</v>
      </c>
      <c r="AM1503" s="62">
        <v>4</v>
      </c>
      <c r="AN1503" s="62">
        <v>-1</v>
      </c>
      <c r="AO1503" s="62">
        <v>-2</v>
      </c>
      <c r="AP1503" s="62">
        <v>-2</v>
      </c>
      <c r="AQ1503" s="62">
        <v>1</v>
      </c>
      <c r="AR1503" s="62">
        <v>-2</v>
      </c>
      <c r="AS1503" s="62">
        <v>-2</v>
      </c>
      <c r="AT1503" s="62">
        <v>0</v>
      </c>
      <c r="AU1503" s="78">
        <v>0</v>
      </c>
      <c r="AV1503" s="62">
        <v>0</v>
      </c>
      <c r="AW1503" s="62">
        <v>0</v>
      </c>
      <c r="AX1503" s="62">
        <v>0</v>
      </c>
      <c r="AY1503" s="62">
        <v>0</v>
      </c>
      <c r="AZ1503" s="62">
        <v>1</v>
      </c>
      <c r="BA1503" s="62">
        <v>-1</v>
      </c>
      <c r="BB1503" s="62">
        <v>-1</v>
      </c>
      <c r="BC1503" s="62">
        <v>-1</v>
      </c>
      <c r="BD1503" s="68"/>
      <c r="BE1503" s="68"/>
      <c r="BF1503" s="68"/>
      <c r="BG1503" s="68"/>
      <c r="BH1503" s="68"/>
      <c r="BI1503" s="68"/>
      <c r="BJ1503" s="68"/>
      <c r="BK1503" s="68"/>
      <c r="BL1503" s="68"/>
      <c r="BM1503" s="68"/>
      <c r="BN1503" s="68"/>
      <c r="BO1503" s="62">
        <v>1</v>
      </c>
    </row>
    <row r="1504" spans="1:67" ht="176" hidden="1" x14ac:dyDescent="0.2">
      <c r="A1504" s="74" t="s">
        <v>1381</v>
      </c>
      <c r="B1504" s="67"/>
      <c r="C1504" s="495" t="s">
        <v>1473</v>
      </c>
      <c r="D1504" s="66" t="s">
        <v>153</v>
      </c>
      <c r="E1504" s="61" t="s">
        <v>302</v>
      </c>
      <c r="F1504" s="62">
        <v>1</v>
      </c>
      <c r="G1504" s="62">
        <v>1</v>
      </c>
      <c r="H1504" s="62">
        <v>1</v>
      </c>
      <c r="I1504" s="68"/>
      <c r="J1504" s="69" t="s">
        <v>1383</v>
      </c>
      <c r="K1504" s="76"/>
      <c r="L1504" s="69" t="s">
        <v>1384</v>
      </c>
      <c r="M1504" s="72"/>
      <c r="N1504" s="57">
        <f t="shared" si="347"/>
        <v>2011</v>
      </c>
      <c r="O1504" s="72">
        <v>40787</v>
      </c>
      <c r="P1504" s="73" t="s">
        <v>75</v>
      </c>
      <c r="Q1504" s="73" t="s">
        <v>75</v>
      </c>
      <c r="R1504" s="73" t="s">
        <v>75</v>
      </c>
      <c r="S1504" s="73" t="s">
        <v>75</v>
      </c>
      <c r="T1504" s="73" t="s">
        <v>75</v>
      </c>
      <c r="U1504" s="73" t="s">
        <v>75</v>
      </c>
      <c r="V1504" s="62">
        <v>1</v>
      </c>
      <c r="W1504" s="19">
        <f t="shared" si="348"/>
        <v>0</v>
      </c>
      <c r="X1504" s="19">
        <f t="shared" si="349"/>
        <v>0</v>
      </c>
      <c r="Y1504" s="19">
        <f t="shared" si="350"/>
        <v>0</v>
      </c>
      <c r="Z1504" s="62">
        <v>-1</v>
      </c>
      <c r="AA1504" s="62">
        <v>-2</v>
      </c>
      <c r="AB1504" s="68"/>
      <c r="AC1504" s="68"/>
      <c r="AD1504" s="68"/>
      <c r="AE1504" s="68"/>
      <c r="AF1504" s="68"/>
      <c r="AG1504" s="62">
        <v>1</v>
      </c>
      <c r="AH1504" s="62">
        <v>1</v>
      </c>
      <c r="AI1504" s="62">
        <v>0</v>
      </c>
      <c r="AJ1504" s="61" t="s">
        <v>134</v>
      </c>
      <c r="AK1504" s="61" t="s">
        <v>77</v>
      </c>
      <c r="AL1504" s="69" t="s">
        <v>1385</v>
      </c>
      <c r="AM1504" s="62">
        <v>4</v>
      </c>
      <c r="AN1504" s="62">
        <v>-1</v>
      </c>
      <c r="AO1504" s="62">
        <v>-2</v>
      </c>
      <c r="AP1504" s="62">
        <v>-2</v>
      </c>
      <c r="AQ1504" s="62">
        <v>1</v>
      </c>
      <c r="AR1504" s="62">
        <v>-2</v>
      </c>
      <c r="AS1504" s="62">
        <v>-2</v>
      </c>
      <c r="AT1504" s="62">
        <v>0</v>
      </c>
      <c r="AU1504" s="78">
        <v>0</v>
      </c>
      <c r="AV1504" s="62">
        <v>0</v>
      </c>
      <c r="AW1504" s="62">
        <v>0</v>
      </c>
      <c r="AX1504" s="62">
        <v>0</v>
      </c>
      <c r="AY1504" s="62">
        <v>0</v>
      </c>
      <c r="AZ1504" s="62">
        <v>1</v>
      </c>
      <c r="BA1504" s="62">
        <v>-1</v>
      </c>
      <c r="BB1504" s="62">
        <v>-1</v>
      </c>
      <c r="BC1504" s="62">
        <v>-1</v>
      </c>
      <c r="BD1504" s="68"/>
      <c r="BE1504" s="68"/>
      <c r="BF1504" s="68"/>
      <c r="BG1504" s="68"/>
      <c r="BH1504" s="68"/>
      <c r="BI1504" s="68"/>
      <c r="BJ1504" s="68"/>
      <c r="BK1504" s="68"/>
      <c r="BL1504" s="68"/>
      <c r="BM1504" s="68"/>
      <c r="BN1504" s="68"/>
      <c r="BO1504" s="62">
        <v>1</v>
      </c>
    </row>
    <row r="1505" spans="1:67" ht="176" hidden="1" x14ac:dyDescent="0.2">
      <c r="A1505" s="74" t="s">
        <v>1381</v>
      </c>
      <c r="B1505" s="67"/>
      <c r="C1505" s="74" t="s">
        <v>1393</v>
      </c>
      <c r="D1505" s="66" t="s">
        <v>153</v>
      </c>
      <c r="E1505" s="61" t="s">
        <v>302</v>
      </c>
      <c r="F1505" s="62">
        <v>1</v>
      </c>
      <c r="G1505" s="62">
        <v>1</v>
      </c>
      <c r="H1505" s="62">
        <v>1</v>
      </c>
      <c r="I1505" s="68"/>
      <c r="J1505" s="69" t="s">
        <v>1383</v>
      </c>
      <c r="K1505" s="76"/>
      <c r="L1505" s="69" t="s">
        <v>1384</v>
      </c>
      <c r="M1505" s="72"/>
      <c r="N1505" s="57">
        <f t="shared" si="347"/>
        <v>2011</v>
      </c>
      <c r="O1505" s="72">
        <v>40787</v>
      </c>
      <c r="P1505" s="73" t="s">
        <v>75</v>
      </c>
      <c r="Q1505" s="72">
        <v>42370</v>
      </c>
      <c r="R1505" s="73" t="s">
        <v>75</v>
      </c>
      <c r="S1505" s="73" t="s">
        <v>75</v>
      </c>
      <c r="T1505" s="73" t="s">
        <v>75</v>
      </c>
      <c r="U1505" s="73" t="s">
        <v>75</v>
      </c>
      <c r="V1505" s="62">
        <v>1</v>
      </c>
      <c r="W1505" s="19">
        <f t="shared" si="348"/>
        <v>1</v>
      </c>
      <c r="X1505" s="19">
        <f t="shared" si="349"/>
        <v>0</v>
      </c>
      <c r="Y1505" s="19">
        <f t="shared" si="350"/>
        <v>0</v>
      </c>
      <c r="Z1505" s="62">
        <v>-1</v>
      </c>
      <c r="AA1505" s="62">
        <v>-2</v>
      </c>
      <c r="AB1505" s="68"/>
      <c r="AC1505" s="68"/>
      <c r="AD1505" s="68"/>
      <c r="AE1505" s="68"/>
      <c r="AF1505" s="68"/>
      <c r="AG1505" s="62">
        <v>1</v>
      </c>
      <c r="AH1505" s="62">
        <v>1</v>
      </c>
      <c r="AI1505" s="62">
        <v>0</v>
      </c>
      <c r="AJ1505" s="61" t="s">
        <v>134</v>
      </c>
      <c r="AK1505" s="61" t="s">
        <v>77</v>
      </c>
      <c r="AL1505" s="69" t="s">
        <v>1385</v>
      </c>
      <c r="AM1505" s="62">
        <v>4</v>
      </c>
      <c r="AN1505" s="62">
        <v>-1</v>
      </c>
      <c r="AO1505" s="62">
        <v>-2</v>
      </c>
      <c r="AP1505" s="62">
        <v>-2</v>
      </c>
      <c r="AQ1505" s="62">
        <v>1</v>
      </c>
      <c r="AR1505" s="62">
        <v>-2</v>
      </c>
      <c r="AS1505" s="62">
        <v>-2</v>
      </c>
      <c r="AT1505" s="62">
        <v>0</v>
      </c>
      <c r="AU1505" s="78">
        <v>0</v>
      </c>
      <c r="AV1505" s="62">
        <v>0</v>
      </c>
      <c r="AW1505" s="62">
        <v>0</v>
      </c>
      <c r="AX1505" s="62">
        <v>0</v>
      </c>
      <c r="AY1505" s="62">
        <v>0</v>
      </c>
      <c r="AZ1505" s="62">
        <v>1</v>
      </c>
      <c r="BA1505" s="62">
        <v>-1</v>
      </c>
      <c r="BB1505" s="62">
        <v>-1</v>
      </c>
      <c r="BC1505" s="62">
        <v>-1</v>
      </c>
      <c r="BD1505" s="68"/>
      <c r="BE1505" s="68"/>
      <c r="BF1505" s="68"/>
      <c r="BG1505" s="68"/>
      <c r="BH1505" s="68"/>
      <c r="BI1505" s="68"/>
      <c r="BJ1505" s="68"/>
      <c r="BK1505" s="68"/>
      <c r="BL1505" s="68"/>
      <c r="BM1505" s="68"/>
      <c r="BN1505" s="68"/>
      <c r="BO1505" s="62">
        <v>1</v>
      </c>
    </row>
    <row r="1506" spans="1:67" ht="176" hidden="1" x14ac:dyDescent="0.2">
      <c r="A1506" s="74" t="s">
        <v>1381</v>
      </c>
      <c r="B1506" s="67"/>
      <c r="C1506" s="495" t="s">
        <v>1474</v>
      </c>
      <c r="D1506" s="66" t="s">
        <v>153</v>
      </c>
      <c r="E1506" s="61" t="s">
        <v>302</v>
      </c>
      <c r="F1506" s="62">
        <v>1</v>
      </c>
      <c r="G1506" s="62">
        <v>1</v>
      </c>
      <c r="H1506" s="62">
        <v>1</v>
      </c>
      <c r="I1506" s="68"/>
      <c r="J1506" s="69" t="s">
        <v>1383</v>
      </c>
      <c r="K1506" s="76"/>
      <c r="L1506" s="69" t="s">
        <v>1384</v>
      </c>
      <c r="M1506" s="72"/>
      <c r="N1506" s="57">
        <f t="shared" si="347"/>
        <v>2011</v>
      </c>
      <c r="O1506" s="72">
        <v>40787</v>
      </c>
      <c r="P1506" s="73" t="s">
        <v>75</v>
      </c>
      <c r="Q1506" s="73" t="s">
        <v>75</v>
      </c>
      <c r="R1506" s="73" t="s">
        <v>75</v>
      </c>
      <c r="S1506" s="73" t="s">
        <v>75</v>
      </c>
      <c r="T1506" s="73" t="s">
        <v>75</v>
      </c>
      <c r="U1506" s="73" t="s">
        <v>75</v>
      </c>
      <c r="V1506" s="62">
        <v>1</v>
      </c>
      <c r="W1506" s="19">
        <f t="shared" si="348"/>
        <v>0</v>
      </c>
      <c r="X1506" s="19">
        <f t="shared" si="349"/>
        <v>0</v>
      </c>
      <c r="Y1506" s="19">
        <f t="shared" si="350"/>
        <v>0</v>
      </c>
      <c r="Z1506" s="62">
        <v>-1</v>
      </c>
      <c r="AA1506" s="62">
        <v>-2</v>
      </c>
      <c r="AB1506" s="68"/>
      <c r="AC1506" s="68"/>
      <c r="AD1506" s="68"/>
      <c r="AE1506" s="68"/>
      <c r="AF1506" s="68"/>
      <c r="AG1506" s="62">
        <v>1</v>
      </c>
      <c r="AH1506" s="62">
        <v>1</v>
      </c>
      <c r="AI1506" s="62">
        <v>0</v>
      </c>
      <c r="AJ1506" s="61" t="s">
        <v>134</v>
      </c>
      <c r="AK1506" s="61" t="s">
        <v>77</v>
      </c>
      <c r="AL1506" s="69" t="s">
        <v>1385</v>
      </c>
      <c r="AM1506" s="62">
        <v>4</v>
      </c>
      <c r="AN1506" s="62">
        <v>-1</v>
      </c>
      <c r="AO1506" s="62">
        <v>-2</v>
      </c>
      <c r="AP1506" s="62">
        <v>-2</v>
      </c>
      <c r="AQ1506" s="62">
        <v>1</v>
      </c>
      <c r="AR1506" s="62">
        <v>-2</v>
      </c>
      <c r="AS1506" s="62">
        <v>-2</v>
      </c>
      <c r="AT1506" s="62">
        <v>0</v>
      </c>
      <c r="AU1506" s="78">
        <v>0</v>
      </c>
      <c r="AV1506" s="62">
        <v>0</v>
      </c>
      <c r="AW1506" s="62">
        <v>0</v>
      </c>
      <c r="AX1506" s="62">
        <v>0</v>
      </c>
      <c r="AY1506" s="62">
        <v>0</v>
      </c>
      <c r="AZ1506" s="62">
        <v>1</v>
      </c>
      <c r="BA1506" s="62">
        <v>-1</v>
      </c>
      <c r="BB1506" s="62">
        <v>-1</v>
      </c>
      <c r="BC1506" s="62">
        <v>-1</v>
      </c>
      <c r="BD1506" s="68"/>
      <c r="BE1506" s="68"/>
      <c r="BF1506" s="68"/>
      <c r="BG1506" s="68"/>
      <c r="BH1506" s="68"/>
      <c r="BI1506" s="68"/>
      <c r="BJ1506" s="68"/>
      <c r="BK1506" s="68"/>
      <c r="BL1506" s="68"/>
      <c r="BM1506" s="68"/>
      <c r="BN1506" s="68"/>
      <c r="BO1506" s="62">
        <v>1</v>
      </c>
    </row>
    <row r="1507" spans="1:67" ht="176" hidden="1" x14ac:dyDescent="0.2">
      <c r="A1507" s="74" t="s">
        <v>1381</v>
      </c>
      <c r="B1507" s="67"/>
      <c r="C1507" s="495" t="s">
        <v>1475</v>
      </c>
      <c r="D1507" s="66" t="s">
        <v>153</v>
      </c>
      <c r="E1507" s="61" t="s">
        <v>302</v>
      </c>
      <c r="F1507" s="62">
        <v>1</v>
      </c>
      <c r="G1507" s="62">
        <v>1</v>
      </c>
      <c r="H1507" s="62">
        <v>1</v>
      </c>
      <c r="I1507" s="68"/>
      <c r="J1507" s="69" t="s">
        <v>1383</v>
      </c>
      <c r="K1507" s="76"/>
      <c r="L1507" s="69" t="s">
        <v>1384</v>
      </c>
      <c r="M1507" s="72"/>
      <c r="N1507" s="57">
        <f t="shared" si="347"/>
        <v>2011</v>
      </c>
      <c r="O1507" s="72">
        <v>40787</v>
      </c>
      <c r="P1507" s="73" t="s">
        <v>75</v>
      </c>
      <c r="Q1507" s="73" t="s">
        <v>75</v>
      </c>
      <c r="R1507" s="73" t="s">
        <v>75</v>
      </c>
      <c r="S1507" s="73" t="s">
        <v>75</v>
      </c>
      <c r="T1507" s="73" t="s">
        <v>75</v>
      </c>
      <c r="U1507" s="73" t="s">
        <v>75</v>
      </c>
      <c r="V1507" s="62">
        <v>1</v>
      </c>
      <c r="W1507" s="19">
        <f t="shared" si="348"/>
        <v>0</v>
      </c>
      <c r="X1507" s="19">
        <f t="shared" si="349"/>
        <v>0</v>
      </c>
      <c r="Y1507" s="19">
        <f t="shared" si="350"/>
        <v>0</v>
      </c>
      <c r="Z1507" s="62">
        <v>-1</v>
      </c>
      <c r="AA1507" s="62">
        <v>-2</v>
      </c>
      <c r="AB1507" s="68"/>
      <c r="AC1507" s="68"/>
      <c r="AD1507" s="68"/>
      <c r="AE1507" s="68"/>
      <c r="AF1507" s="68"/>
      <c r="AG1507" s="62">
        <v>1</v>
      </c>
      <c r="AH1507" s="62">
        <v>1</v>
      </c>
      <c r="AI1507" s="62">
        <v>0</v>
      </c>
      <c r="AJ1507" s="61" t="s">
        <v>134</v>
      </c>
      <c r="AK1507" s="61" t="s">
        <v>77</v>
      </c>
      <c r="AL1507" s="69" t="s">
        <v>1385</v>
      </c>
      <c r="AM1507" s="62">
        <v>4</v>
      </c>
      <c r="AN1507" s="62">
        <v>-1</v>
      </c>
      <c r="AO1507" s="62">
        <v>-2</v>
      </c>
      <c r="AP1507" s="62">
        <v>-2</v>
      </c>
      <c r="AQ1507" s="62">
        <v>1</v>
      </c>
      <c r="AR1507" s="62">
        <v>-2</v>
      </c>
      <c r="AS1507" s="62">
        <v>-2</v>
      </c>
      <c r="AT1507" s="62">
        <v>0</v>
      </c>
      <c r="AU1507" s="78">
        <v>0</v>
      </c>
      <c r="AV1507" s="62">
        <v>0</v>
      </c>
      <c r="AW1507" s="62">
        <v>0</v>
      </c>
      <c r="AX1507" s="62">
        <v>0</v>
      </c>
      <c r="AY1507" s="62">
        <v>0</v>
      </c>
      <c r="AZ1507" s="62">
        <v>1</v>
      </c>
      <c r="BA1507" s="62">
        <v>-1</v>
      </c>
      <c r="BB1507" s="62">
        <v>-1</v>
      </c>
      <c r="BC1507" s="62">
        <v>-1</v>
      </c>
      <c r="BD1507" s="68"/>
      <c r="BE1507" s="68"/>
      <c r="BF1507" s="68"/>
      <c r="BG1507" s="68"/>
      <c r="BH1507" s="68"/>
      <c r="BI1507" s="68"/>
      <c r="BJ1507" s="68"/>
      <c r="BK1507" s="68"/>
      <c r="BL1507" s="68"/>
      <c r="BM1507" s="68"/>
      <c r="BN1507" s="68"/>
      <c r="BO1507" s="62">
        <v>1</v>
      </c>
    </row>
    <row r="1508" spans="1:67" ht="176" hidden="1" x14ac:dyDescent="0.2">
      <c r="A1508" s="74" t="s">
        <v>1381</v>
      </c>
      <c r="B1508" s="67"/>
      <c r="C1508" s="495" t="s">
        <v>1476</v>
      </c>
      <c r="D1508" s="66" t="s">
        <v>153</v>
      </c>
      <c r="E1508" s="61" t="s">
        <v>302</v>
      </c>
      <c r="F1508" s="62">
        <v>1</v>
      </c>
      <c r="G1508" s="62">
        <v>1</v>
      </c>
      <c r="H1508" s="62">
        <v>1</v>
      </c>
      <c r="I1508" s="68"/>
      <c r="J1508" s="69" t="s">
        <v>1383</v>
      </c>
      <c r="K1508" s="76"/>
      <c r="L1508" s="69" t="s">
        <v>1384</v>
      </c>
      <c r="M1508" s="72"/>
      <c r="N1508" s="57">
        <f t="shared" si="347"/>
        <v>2011</v>
      </c>
      <c r="O1508" s="72">
        <v>40787</v>
      </c>
      <c r="P1508" s="73" t="s">
        <v>75</v>
      </c>
      <c r="Q1508" s="73" t="s">
        <v>75</v>
      </c>
      <c r="R1508" s="73" t="s">
        <v>75</v>
      </c>
      <c r="S1508" s="73" t="s">
        <v>75</v>
      </c>
      <c r="T1508" s="73" t="s">
        <v>75</v>
      </c>
      <c r="U1508" s="73" t="s">
        <v>75</v>
      </c>
      <c r="V1508" s="62">
        <v>1</v>
      </c>
      <c r="W1508" s="19">
        <f t="shared" si="348"/>
        <v>0</v>
      </c>
      <c r="X1508" s="19">
        <f t="shared" si="349"/>
        <v>0</v>
      </c>
      <c r="Y1508" s="19">
        <f t="shared" si="350"/>
        <v>0</v>
      </c>
      <c r="Z1508" s="62">
        <v>-1</v>
      </c>
      <c r="AA1508" s="62">
        <v>-2</v>
      </c>
      <c r="AB1508" s="68"/>
      <c r="AC1508" s="68"/>
      <c r="AD1508" s="68"/>
      <c r="AE1508" s="68"/>
      <c r="AF1508" s="68"/>
      <c r="AG1508" s="62">
        <v>1</v>
      </c>
      <c r="AH1508" s="62">
        <v>1</v>
      </c>
      <c r="AI1508" s="62">
        <v>0</v>
      </c>
      <c r="AJ1508" s="61" t="s">
        <v>134</v>
      </c>
      <c r="AK1508" s="61" t="s">
        <v>77</v>
      </c>
      <c r="AL1508" s="69" t="s">
        <v>1385</v>
      </c>
      <c r="AM1508" s="62">
        <v>4</v>
      </c>
      <c r="AN1508" s="62">
        <v>-1</v>
      </c>
      <c r="AO1508" s="62">
        <v>-2</v>
      </c>
      <c r="AP1508" s="62">
        <v>-2</v>
      </c>
      <c r="AQ1508" s="62">
        <v>1</v>
      </c>
      <c r="AR1508" s="62">
        <v>-2</v>
      </c>
      <c r="AS1508" s="62">
        <v>-2</v>
      </c>
      <c r="AT1508" s="62">
        <v>0</v>
      </c>
      <c r="AU1508" s="78">
        <v>0</v>
      </c>
      <c r="AV1508" s="62">
        <v>0</v>
      </c>
      <c r="AW1508" s="62">
        <v>0</v>
      </c>
      <c r="AX1508" s="62">
        <v>0</v>
      </c>
      <c r="AY1508" s="62">
        <v>0</v>
      </c>
      <c r="AZ1508" s="62">
        <v>1</v>
      </c>
      <c r="BA1508" s="62">
        <v>-1</v>
      </c>
      <c r="BB1508" s="62">
        <v>-1</v>
      </c>
      <c r="BC1508" s="62">
        <v>-1</v>
      </c>
      <c r="BD1508" s="68"/>
      <c r="BE1508" s="68"/>
      <c r="BF1508" s="68"/>
      <c r="BG1508" s="68"/>
      <c r="BH1508" s="68"/>
      <c r="BI1508" s="68"/>
      <c r="BJ1508" s="68"/>
      <c r="BK1508" s="68"/>
      <c r="BL1508" s="68"/>
      <c r="BM1508" s="68"/>
      <c r="BN1508" s="68"/>
      <c r="BO1508" s="62">
        <v>1</v>
      </c>
    </row>
    <row r="1509" spans="1:67" ht="176" hidden="1" x14ac:dyDescent="0.2">
      <c r="A1509" s="74" t="s">
        <v>1381</v>
      </c>
      <c r="B1509" s="67"/>
      <c r="C1509" s="495" t="s">
        <v>1477</v>
      </c>
      <c r="D1509" s="66" t="s">
        <v>153</v>
      </c>
      <c r="E1509" s="61" t="s">
        <v>302</v>
      </c>
      <c r="F1509" s="62">
        <v>1</v>
      </c>
      <c r="G1509" s="62">
        <v>1</v>
      </c>
      <c r="H1509" s="62">
        <v>1</v>
      </c>
      <c r="I1509" s="68"/>
      <c r="J1509" s="69" t="s">
        <v>1383</v>
      </c>
      <c r="K1509" s="76"/>
      <c r="L1509" s="69" t="s">
        <v>1384</v>
      </c>
      <c r="M1509" s="72"/>
      <c r="N1509" s="57">
        <f t="shared" si="347"/>
        <v>2011</v>
      </c>
      <c r="O1509" s="72">
        <v>40787</v>
      </c>
      <c r="P1509" s="73" t="s">
        <v>3290</v>
      </c>
      <c r="Q1509" s="73" t="s">
        <v>75</v>
      </c>
      <c r="R1509" s="73" t="s">
        <v>75</v>
      </c>
      <c r="S1509" s="73" t="s">
        <v>75</v>
      </c>
      <c r="T1509" s="73" t="s">
        <v>75</v>
      </c>
      <c r="U1509" s="73" t="s">
        <v>75</v>
      </c>
      <c r="V1509" s="62">
        <v>1</v>
      </c>
      <c r="W1509" s="19">
        <f t="shared" si="348"/>
        <v>0</v>
      </c>
      <c r="X1509" s="19">
        <f t="shared" si="349"/>
        <v>0</v>
      </c>
      <c r="Y1509" s="19">
        <f t="shared" si="350"/>
        <v>0</v>
      </c>
      <c r="Z1509" s="62">
        <v>-1</v>
      </c>
      <c r="AA1509" s="62">
        <v>-2</v>
      </c>
      <c r="AB1509" s="68"/>
      <c r="AC1509" s="68"/>
      <c r="AD1509" s="68"/>
      <c r="AE1509" s="68"/>
      <c r="AF1509" s="68"/>
      <c r="AG1509" s="62">
        <v>1</v>
      </c>
      <c r="AH1509" s="62">
        <v>1</v>
      </c>
      <c r="AI1509" s="62">
        <v>0</v>
      </c>
      <c r="AJ1509" s="61" t="s">
        <v>134</v>
      </c>
      <c r="AK1509" s="61" t="s">
        <v>77</v>
      </c>
      <c r="AL1509" s="69" t="s">
        <v>1385</v>
      </c>
      <c r="AM1509" s="62">
        <v>4</v>
      </c>
      <c r="AN1509" s="62">
        <v>-1</v>
      </c>
      <c r="AO1509" s="62">
        <v>-2</v>
      </c>
      <c r="AP1509" s="62">
        <v>-2</v>
      </c>
      <c r="AQ1509" s="62">
        <v>1</v>
      </c>
      <c r="AR1509" s="62">
        <v>-2</v>
      </c>
      <c r="AS1509" s="62">
        <v>-2</v>
      </c>
      <c r="AT1509" s="62">
        <v>0</v>
      </c>
      <c r="AU1509" s="78">
        <v>0</v>
      </c>
      <c r="AV1509" s="62">
        <v>0</v>
      </c>
      <c r="AW1509" s="62">
        <v>0</v>
      </c>
      <c r="AX1509" s="62">
        <v>0</v>
      </c>
      <c r="AY1509" s="62">
        <v>0</v>
      </c>
      <c r="AZ1509" s="62">
        <v>1</v>
      </c>
      <c r="BA1509" s="62">
        <v>-1</v>
      </c>
      <c r="BB1509" s="62">
        <v>-1</v>
      </c>
      <c r="BC1509" s="62">
        <v>-1</v>
      </c>
      <c r="BD1509" s="68"/>
      <c r="BE1509" s="68"/>
      <c r="BF1509" s="68"/>
      <c r="BG1509" s="68"/>
      <c r="BH1509" s="68"/>
      <c r="BI1509" s="68"/>
      <c r="BJ1509" s="68"/>
      <c r="BK1509" s="68"/>
      <c r="BL1509" s="68"/>
      <c r="BM1509" s="68"/>
      <c r="BN1509" s="68"/>
      <c r="BO1509" s="62">
        <v>1</v>
      </c>
    </row>
    <row r="1510" spans="1:67" ht="176" hidden="1" x14ac:dyDescent="0.2">
      <c r="A1510" s="74" t="s">
        <v>1381</v>
      </c>
      <c r="B1510" s="67"/>
      <c r="C1510" s="495" t="s">
        <v>1478</v>
      </c>
      <c r="D1510" s="66" t="s">
        <v>153</v>
      </c>
      <c r="E1510" s="61" t="s">
        <v>302</v>
      </c>
      <c r="F1510" s="62">
        <v>1</v>
      </c>
      <c r="G1510" s="62">
        <v>1</v>
      </c>
      <c r="H1510" s="62">
        <v>1</v>
      </c>
      <c r="I1510" s="68"/>
      <c r="J1510" s="69" t="s">
        <v>1383</v>
      </c>
      <c r="K1510" s="76"/>
      <c r="L1510" s="69" t="s">
        <v>1384</v>
      </c>
      <c r="M1510" s="72"/>
      <c r="N1510" s="57">
        <f t="shared" si="347"/>
        <v>2011</v>
      </c>
      <c r="O1510" s="72">
        <v>40787</v>
      </c>
      <c r="P1510" s="73" t="s">
        <v>75</v>
      </c>
      <c r="Q1510" s="73" t="s">
        <v>75</v>
      </c>
      <c r="R1510" s="73" t="s">
        <v>75</v>
      </c>
      <c r="S1510" s="73" t="s">
        <v>75</v>
      </c>
      <c r="T1510" s="73" t="s">
        <v>75</v>
      </c>
      <c r="U1510" s="73" t="s">
        <v>75</v>
      </c>
      <c r="V1510" s="62">
        <v>1</v>
      </c>
      <c r="W1510" s="19">
        <f t="shared" si="348"/>
        <v>0</v>
      </c>
      <c r="X1510" s="19">
        <f t="shared" si="349"/>
        <v>0</v>
      </c>
      <c r="Y1510" s="19">
        <f t="shared" si="350"/>
        <v>0</v>
      </c>
      <c r="Z1510" s="62">
        <v>-1</v>
      </c>
      <c r="AA1510" s="62">
        <v>-2</v>
      </c>
      <c r="AB1510" s="68"/>
      <c r="AC1510" s="68"/>
      <c r="AD1510" s="68"/>
      <c r="AE1510" s="68"/>
      <c r="AF1510" s="68"/>
      <c r="AG1510" s="62">
        <v>1</v>
      </c>
      <c r="AH1510" s="62">
        <v>1</v>
      </c>
      <c r="AI1510" s="62">
        <v>0</v>
      </c>
      <c r="AJ1510" s="61" t="s">
        <v>134</v>
      </c>
      <c r="AK1510" s="61" t="s">
        <v>77</v>
      </c>
      <c r="AL1510" s="69" t="s">
        <v>1385</v>
      </c>
      <c r="AM1510" s="62">
        <v>4</v>
      </c>
      <c r="AN1510" s="62">
        <v>-1</v>
      </c>
      <c r="AO1510" s="62">
        <v>-2</v>
      </c>
      <c r="AP1510" s="62">
        <v>-2</v>
      </c>
      <c r="AQ1510" s="62">
        <v>1</v>
      </c>
      <c r="AR1510" s="62">
        <v>-2</v>
      </c>
      <c r="AS1510" s="62">
        <v>-2</v>
      </c>
      <c r="AT1510" s="62">
        <v>0</v>
      </c>
      <c r="AU1510" s="78">
        <v>0</v>
      </c>
      <c r="AV1510" s="62">
        <v>0</v>
      </c>
      <c r="AW1510" s="62">
        <v>0</v>
      </c>
      <c r="AX1510" s="62">
        <v>0</v>
      </c>
      <c r="AY1510" s="62">
        <v>0</v>
      </c>
      <c r="AZ1510" s="62">
        <v>1</v>
      </c>
      <c r="BA1510" s="62">
        <v>-1</v>
      </c>
      <c r="BB1510" s="62">
        <v>-1</v>
      </c>
      <c r="BC1510" s="62">
        <v>-1</v>
      </c>
      <c r="BD1510" s="68"/>
      <c r="BE1510" s="68"/>
      <c r="BF1510" s="68"/>
      <c r="BG1510" s="68"/>
      <c r="BH1510" s="68"/>
      <c r="BI1510" s="68"/>
      <c r="BJ1510" s="68"/>
      <c r="BK1510" s="68"/>
      <c r="BL1510" s="68"/>
      <c r="BM1510" s="68"/>
      <c r="BN1510" s="68"/>
      <c r="BO1510" s="62">
        <v>1</v>
      </c>
    </row>
    <row r="1511" spans="1:67" ht="176" hidden="1" x14ac:dyDescent="0.2">
      <c r="A1511" s="74" t="s">
        <v>1381</v>
      </c>
      <c r="B1511" s="67"/>
      <c r="C1511" s="495" t="s">
        <v>1479</v>
      </c>
      <c r="D1511" s="66" t="s">
        <v>153</v>
      </c>
      <c r="E1511" s="61" t="s">
        <v>302</v>
      </c>
      <c r="F1511" s="62">
        <v>1</v>
      </c>
      <c r="G1511" s="62">
        <v>1</v>
      </c>
      <c r="H1511" s="62">
        <v>1</v>
      </c>
      <c r="I1511" s="68"/>
      <c r="J1511" s="69" t="s">
        <v>1383</v>
      </c>
      <c r="K1511" s="76"/>
      <c r="L1511" s="69" t="s">
        <v>1384</v>
      </c>
      <c r="M1511" s="72"/>
      <c r="N1511" s="57">
        <f t="shared" si="347"/>
        <v>2011</v>
      </c>
      <c r="O1511" s="72">
        <v>40787</v>
      </c>
      <c r="P1511" s="73" t="s">
        <v>75</v>
      </c>
      <c r="Q1511" s="73" t="s">
        <v>75</v>
      </c>
      <c r="R1511" s="73" t="s">
        <v>75</v>
      </c>
      <c r="S1511" s="73" t="s">
        <v>75</v>
      </c>
      <c r="T1511" s="73" t="s">
        <v>75</v>
      </c>
      <c r="U1511" s="73" t="s">
        <v>75</v>
      </c>
      <c r="V1511" s="62">
        <v>1</v>
      </c>
      <c r="W1511" s="19">
        <f t="shared" si="348"/>
        <v>0</v>
      </c>
      <c r="X1511" s="19">
        <f t="shared" si="349"/>
        <v>0</v>
      </c>
      <c r="Y1511" s="19">
        <f t="shared" si="350"/>
        <v>0</v>
      </c>
      <c r="Z1511" s="62">
        <v>-1</v>
      </c>
      <c r="AA1511" s="62">
        <v>-2</v>
      </c>
      <c r="AB1511" s="68"/>
      <c r="AC1511" s="68"/>
      <c r="AD1511" s="68"/>
      <c r="AE1511" s="68"/>
      <c r="AF1511" s="68"/>
      <c r="AG1511" s="62">
        <v>1</v>
      </c>
      <c r="AH1511" s="62">
        <v>1</v>
      </c>
      <c r="AI1511" s="62">
        <v>0</v>
      </c>
      <c r="AJ1511" s="61" t="s">
        <v>134</v>
      </c>
      <c r="AK1511" s="61" t="s">
        <v>77</v>
      </c>
      <c r="AL1511" s="69" t="s">
        <v>1385</v>
      </c>
      <c r="AM1511" s="62">
        <v>4</v>
      </c>
      <c r="AN1511" s="62">
        <v>-1</v>
      </c>
      <c r="AO1511" s="62">
        <v>-2</v>
      </c>
      <c r="AP1511" s="62">
        <v>-2</v>
      </c>
      <c r="AQ1511" s="62">
        <v>1</v>
      </c>
      <c r="AR1511" s="62">
        <v>-2</v>
      </c>
      <c r="AS1511" s="62">
        <v>-2</v>
      </c>
      <c r="AT1511" s="62">
        <v>0</v>
      </c>
      <c r="AU1511" s="78">
        <v>0</v>
      </c>
      <c r="AV1511" s="62">
        <v>0</v>
      </c>
      <c r="AW1511" s="62">
        <v>0</v>
      </c>
      <c r="AX1511" s="62">
        <v>0</v>
      </c>
      <c r="AY1511" s="62">
        <v>0</v>
      </c>
      <c r="AZ1511" s="62">
        <v>1</v>
      </c>
      <c r="BA1511" s="62">
        <v>-1</v>
      </c>
      <c r="BB1511" s="62">
        <v>-1</v>
      </c>
      <c r="BC1511" s="62">
        <v>-1</v>
      </c>
      <c r="BD1511" s="68"/>
      <c r="BE1511" s="68"/>
      <c r="BF1511" s="68"/>
      <c r="BG1511" s="68"/>
      <c r="BH1511" s="68"/>
      <c r="BI1511" s="68"/>
      <c r="BJ1511" s="68"/>
      <c r="BK1511" s="68"/>
      <c r="BL1511" s="68"/>
      <c r="BM1511" s="68"/>
      <c r="BN1511" s="68"/>
      <c r="BO1511" s="62">
        <v>1</v>
      </c>
    </row>
    <row r="1512" spans="1:67" ht="176" hidden="1" x14ac:dyDescent="0.2">
      <c r="A1512" s="74" t="s">
        <v>1381</v>
      </c>
      <c r="B1512" s="67"/>
      <c r="C1512" s="495" t="s">
        <v>1480</v>
      </c>
      <c r="D1512" s="66" t="s">
        <v>153</v>
      </c>
      <c r="E1512" s="61" t="s">
        <v>302</v>
      </c>
      <c r="F1512" s="62">
        <v>1</v>
      </c>
      <c r="G1512" s="62">
        <v>1</v>
      </c>
      <c r="H1512" s="62">
        <v>1</v>
      </c>
      <c r="I1512" s="68"/>
      <c r="J1512" s="69" t="s">
        <v>1383</v>
      </c>
      <c r="K1512" s="76"/>
      <c r="L1512" s="69" t="s">
        <v>1384</v>
      </c>
      <c r="M1512" s="72"/>
      <c r="N1512" s="57">
        <f t="shared" si="347"/>
        <v>2011</v>
      </c>
      <c r="O1512" s="72">
        <v>40787</v>
      </c>
      <c r="P1512" s="73" t="s">
        <v>75</v>
      </c>
      <c r="Q1512" s="73" t="s">
        <v>75</v>
      </c>
      <c r="R1512" s="73" t="s">
        <v>75</v>
      </c>
      <c r="S1512" s="73" t="s">
        <v>75</v>
      </c>
      <c r="T1512" s="73" t="s">
        <v>75</v>
      </c>
      <c r="U1512" s="73" t="s">
        <v>75</v>
      </c>
      <c r="V1512" s="62">
        <v>1</v>
      </c>
      <c r="W1512" s="19">
        <f t="shared" si="348"/>
        <v>0</v>
      </c>
      <c r="X1512" s="19">
        <f t="shared" si="349"/>
        <v>0</v>
      </c>
      <c r="Y1512" s="19">
        <f t="shared" si="350"/>
        <v>0</v>
      </c>
      <c r="Z1512" s="62">
        <v>-1</v>
      </c>
      <c r="AA1512" s="62">
        <v>-2</v>
      </c>
      <c r="AB1512" s="68"/>
      <c r="AC1512" s="68"/>
      <c r="AD1512" s="68"/>
      <c r="AE1512" s="68"/>
      <c r="AF1512" s="68"/>
      <c r="AG1512" s="62">
        <v>1</v>
      </c>
      <c r="AH1512" s="62">
        <v>1</v>
      </c>
      <c r="AI1512" s="62">
        <v>0</v>
      </c>
      <c r="AJ1512" s="61" t="s">
        <v>134</v>
      </c>
      <c r="AK1512" s="61" t="s">
        <v>77</v>
      </c>
      <c r="AL1512" s="69" t="s">
        <v>1385</v>
      </c>
      <c r="AM1512" s="62">
        <v>4</v>
      </c>
      <c r="AN1512" s="62">
        <v>-1</v>
      </c>
      <c r="AO1512" s="62">
        <v>-2</v>
      </c>
      <c r="AP1512" s="62">
        <v>-2</v>
      </c>
      <c r="AQ1512" s="62">
        <v>1</v>
      </c>
      <c r="AR1512" s="62">
        <v>-2</v>
      </c>
      <c r="AS1512" s="62">
        <v>-2</v>
      </c>
      <c r="AT1512" s="62">
        <v>0</v>
      </c>
      <c r="AU1512" s="78">
        <v>0</v>
      </c>
      <c r="AV1512" s="62">
        <v>0</v>
      </c>
      <c r="AW1512" s="62">
        <v>0</v>
      </c>
      <c r="AX1512" s="62">
        <v>0</v>
      </c>
      <c r="AY1512" s="62">
        <v>0</v>
      </c>
      <c r="AZ1512" s="62">
        <v>1</v>
      </c>
      <c r="BA1512" s="62">
        <v>-1</v>
      </c>
      <c r="BB1512" s="62">
        <v>-1</v>
      </c>
      <c r="BC1512" s="62">
        <v>-1</v>
      </c>
      <c r="BD1512" s="68"/>
      <c r="BE1512" s="68"/>
      <c r="BF1512" s="68"/>
      <c r="BG1512" s="68"/>
      <c r="BH1512" s="68"/>
      <c r="BI1512" s="68"/>
      <c r="BJ1512" s="68"/>
      <c r="BK1512" s="68"/>
      <c r="BL1512" s="68"/>
      <c r="BM1512" s="68"/>
      <c r="BN1512" s="68"/>
      <c r="BO1512" s="62">
        <v>1</v>
      </c>
    </row>
    <row r="1513" spans="1:67" ht="176" hidden="1" x14ac:dyDescent="0.2">
      <c r="A1513" s="74" t="s">
        <v>1381</v>
      </c>
      <c r="B1513" s="67"/>
      <c r="C1513" s="495" t="s">
        <v>1481</v>
      </c>
      <c r="D1513" s="66" t="s">
        <v>153</v>
      </c>
      <c r="E1513" s="61" t="s">
        <v>302</v>
      </c>
      <c r="F1513" s="62">
        <v>1</v>
      </c>
      <c r="G1513" s="62">
        <v>1</v>
      </c>
      <c r="H1513" s="62">
        <v>1</v>
      </c>
      <c r="I1513" s="68"/>
      <c r="J1513" s="69" t="s">
        <v>1383</v>
      </c>
      <c r="K1513" s="76"/>
      <c r="L1513" s="69" t="s">
        <v>1384</v>
      </c>
      <c r="M1513" s="72"/>
      <c r="N1513" s="57">
        <f t="shared" si="347"/>
        <v>2011</v>
      </c>
      <c r="O1513" s="72">
        <v>40787</v>
      </c>
      <c r="P1513" s="73" t="s">
        <v>75</v>
      </c>
      <c r="Q1513" s="73" t="s">
        <v>75</v>
      </c>
      <c r="R1513" s="73" t="s">
        <v>75</v>
      </c>
      <c r="S1513" s="73" t="s">
        <v>75</v>
      </c>
      <c r="T1513" s="73" t="s">
        <v>75</v>
      </c>
      <c r="U1513" s="73" t="s">
        <v>75</v>
      </c>
      <c r="V1513" s="62">
        <v>1</v>
      </c>
      <c r="W1513" s="19">
        <f t="shared" si="348"/>
        <v>0</v>
      </c>
      <c r="X1513" s="19">
        <f t="shared" si="349"/>
        <v>0</v>
      </c>
      <c r="Y1513" s="19">
        <f t="shared" si="350"/>
        <v>0</v>
      </c>
      <c r="Z1513" s="62">
        <v>-1</v>
      </c>
      <c r="AA1513" s="62">
        <v>-2</v>
      </c>
      <c r="AB1513" s="68"/>
      <c r="AC1513" s="68"/>
      <c r="AD1513" s="68"/>
      <c r="AE1513" s="68"/>
      <c r="AF1513" s="68"/>
      <c r="AG1513" s="62">
        <v>1</v>
      </c>
      <c r="AH1513" s="62">
        <v>1</v>
      </c>
      <c r="AI1513" s="62">
        <v>0</v>
      </c>
      <c r="AJ1513" s="61" t="s">
        <v>134</v>
      </c>
      <c r="AK1513" s="61" t="s">
        <v>77</v>
      </c>
      <c r="AL1513" s="69" t="s">
        <v>1385</v>
      </c>
      <c r="AM1513" s="62">
        <v>4</v>
      </c>
      <c r="AN1513" s="62">
        <v>-1</v>
      </c>
      <c r="AO1513" s="62">
        <v>-2</v>
      </c>
      <c r="AP1513" s="62">
        <v>-2</v>
      </c>
      <c r="AQ1513" s="62">
        <v>1</v>
      </c>
      <c r="AR1513" s="62">
        <v>-2</v>
      </c>
      <c r="AS1513" s="62">
        <v>-2</v>
      </c>
      <c r="AT1513" s="62">
        <v>0</v>
      </c>
      <c r="AU1513" s="78">
        <v>0</v>
      </c>
      <c r="AV1513" s="62">
        <v>0</v>
      </c>
      <c r="AW1513" s="62">
        <v>0</v>
      </c>
      <c r="AX1513" s="62">
        <v>0</v>
      </c>
      <c r="AY1513" s="62">
        <v>0</v>
      </c>
      <c r="AZ1513" s="62">
        <v>1</v>
      </c>
      <c r="BA1513" s="62">
        <v>-1</v>
      </c>
      <c r="BB1513" s="62">
        <v>-1</v>
      </c>
      <c r="BC1513" s="62">
        <v>-1</v>
      </c>
      <c r="BD1513" s="68"/>
      <c r="BE1513" s="68"/>
      <c r="BF1513" s="68"/>
      <c r="BG1513" s="68"/>
      <c r="BH1513" s="68"/>
      <c r="BI1513" s="68"/>
      <c r="BJ1513" s="68"/>
      <c r="BK1513" s="68"/>
      <c r="BL1513" s="68"/>
      <c r="BM1513" s="68"/>
      <c r="BN1513" s="68"/>
      <c r="BO1513" s="62">
        <v>1</v>
      </c>
    </row>
    <row r="1514" spans="1:67" ht="176" hidden="1" x14ac:dyDescent="0.2">
      <c r="A1514" s="74" t="s">
        <v>1381</v>
      </c>
      <c r="B1514" s="67"/>
      <c r="C1514" s="495" t="s">
        <v>1482</v>
      </c>
      <c r="D1514" s="66" t="s">
        <v>153</v>
      </c>
      <c r="E1514" s="61" t="s">
        <v>302</v>
      </c>
      <c r="F1514" s="62">
        <v>1</v>
      </c>
      <c r="G1514" s="62">
        <v>1</v>
      </c>
      <c r="H1514" s="62">
        <v>1</v>
      </c>
      <c r="I1514" s="68"/>
      <c r="J1514" s="69" t="s">
        <v>1383</v>
      </c>
      <c r="K1514" s="76"/>
      <c r="L1514" s="69" t="s">
        <v>1384</v>
      </c>
      <c r="M1514" s="72"/>
      <c r="N1514" s="57">
        <f t="shared" si="347"/>
        <v>2011</v>
      </c>
      <c r="O1514" s="72">
        <v>40787</v>
      </c>
      <c r="P1514" s="73" t="s">
        <v>75</v>
      </c>
      <c r="Q1514" s="73" t="s">
        <v>75</v>
      </c>
      <c r="R1514" s="73" t="s">
        <v>75</v>
      </c>
      <c r="S1514" s="73" t="s">
        <v>75</v>
      </c>
      <c r="T1514" s="73" t="s">
        <v>75</v>
      </c>
      <c r="U1514" s="73" t="s">
        <v>75</v>
      </c>
      <c r="V1514" s="62">
        <v>1</v>
      </c>
      <c r="W1514" s="19">
        <f t="shared" si="348"/>
        <v>0</v>
      </c>
      <c r="X1514" s="19">
        <f t="shared" si="349"/>
        <v>0</v>
      </c>
      <c r="Y1514" s="19">
        <f t="shared" si="350"/>
        <v>0</v>
      </c>
      <c r="Z1514" s="62">
        <v>-1</v>
      </c>
      <c r="AA1514" s="62">
        <v>-2</v>
      </c>
      <c r="AB1514" s="68"/>
      <c r="AC1514" s="68"/>
      <c r="AD1514" s="68"/>
      <c r="AE1514" s="68"/>
      <c r="AF1514" s="68"/>
      <c r="AG1514" s="62">
        <v>1</v>
      </c>
      <c r="AH1514" s="62">
        <v>1</v>
      </c>
      <c r="AI1514" s="62">
        <v>0</v>
      </c>
      <c r="AJ1514" s="61" t="s">
        <v>134</v>
      </c>
      <c r="AK1514" s="61" t="s">
        <v>77</v>
      </c>
      <c r="AL1514" s="69" t="s">
        <v>1385</v>
      </c>
      <c r="AM1514" s="62">
        <v>4</v>
      </c>
      <c r="AN1514" s="62">
        <v>-1</v>
      </c>
      <c r="AO1514" s="62">
        <v>-2</v>
      </c>
      <c r="AP1514" s="62">
        <v>-2</v>
      </c>
      <c r="AQ1514" s="62">
        <v>1</v>
      </c>
      <c r="AR1514" s="62">
        <v>-2</v>
      </c>
      <c r="AS1514" s="62">
        <v>-2</v>
      </c>
      <c r="AT1514" s="62">
        <v>0</v>
      </c>
      <c r="AU1514" s="78">
        <v>0</v>
      </c>
      <c r="AV1514" s="62">
        <v>0</v>
      </c>
      <c r="AW1514" s="62">
        <v>0</v>
      </c>
      <c r="AX1514" s="62">
        <v>0</v>
      </c>
      <c r="AY1514" s="62">
        <v>0</v>
      </c>
      <c r="AZ1514" s="62">
        <v>1</v>
      </c>
      <c r="BA1514" s="62">
        <v>-1</v>
      </c>
      <c r="BB1514" s="62">
        <v>-1</v>
      </c>
      <c r="BC1514" s="62">
        <v>-1</v>
      </c>
      <c r="BD1514" s="68"/>
      <c r="BE1514" s="68"/>
      <c r="BF1514" s="68"/>
      <c r="BG1514" s="68"/>
      <c r="BH1514" s="68"/>
      <c r="BI1514" s="68"/>
      <c r="BJ1514" s="68"/>
      <c r="BK1514" s="68"/>
      <c r="BL1514" s="68"/>
      <c r="BM1514" s="68"/>
      <c r="BN1514" s="68"/>
      <c r="BO1514" s="62">
        <v>1</v>
      </c>
    </row>
    <row r="1515" spans="1:67" ht="176" hidden="1" x14ac:dyDescent="0.2">
      <c r="A1515" s="74" t="s">
        <v>1381</v>
      </c>
      <c r="B1515" s="67"/>
      <c r="C1515" s="495" t="s">
        <v>1483</v>
      </c>
      <c r="D1515" s="66" t="s">
        <v>153</v>
      </c>
      <c r="E1515" s="61" t="s">
        <v>302</v>
      </c>
      <c r="F1515" s="62">
        <v>1</v>
      </c>
      <c r="G1515" s="62">
        <v>1</v>
      </c>
      <c r="H1515" s="62">
        <v>1</v>
      </c>
      <c r="I1515" s="68"/>
      <c r="J1515" s="69" t="s">
        <v>1383</v>
      </c>
      <c r="K1515" s="76"/>
      <c r="L1515" s="69" t="s">
        <v>1384</v>
      </c>
      <c r="M1515" s="72"/>
      <c r="N1515" s="57">
        <f t="shared" ref="N1515:N1542" si="351">YEAR(IF(AND(O1515&lt;&gt;"NA",O1515&lt;&gt;""),O1515,IF(AND(P1515&lt;&gt;"NA",P1515&lt;&gt;""),P1515,IF(AND(Q1515&lt;&gt;"NA",Q1515&lt;&gt;""),Q1515,IF(AND(R1515&lt;&gt;"NA",R1515&lt;&gt;""),R1515,S1515)))))</f>
        <v>2011</v>
      </c>
      <c r="O1515" s="72">
        <v>40787</v>
      </c>
      <c r="P1515" s="73" t="s">
        <v>75</v>
      </c>
      <c r="Q1515" s="73" t="s">
        <v>75</v>
      </c>
      <c r="R1515" s="73" t="s">
        <v>75</v>
      </c>
      <c r="S1515" s="73" t="s">
        <v>75</v>
      </c>
      <c r="T1515" s="73" t="s">
        <v>75</v>
      </c>
      <c r="U1515" s="73" t="s">
        <v>75</v>
      </c>
      <c r="V1515" s="62">
        <v>1</v>
      </c>
      <c r="W1515" s="19">
        <f t="shared" si="348"/>
        <v>0</v>
      </c>
      <c r="X1515" s="19">
        <f t="shared" si="349"/>
        <v>0</v>
      </c>
      <c r="Y1515" s="19">
        <f t="shared" si="350"/>
        <v>0</v>
      </c>
      <c r="Z1515" s="62">
        <v>-1</v>
      </c>
      <c r="AA1515" s="62">
        <v>-2</v>
      </c>
      <c r="AB1515" s="68"/>
      <c r="AC1515" s="68"/>
      <c r="AD1515" s="68"/>
      <c r="AE1515" s="68"/>
      <c r="AF1515" s="68"/>
      <c r="AG1515" s="62">
        <v>1</v>
      </c>
      <c r="AH1515" s="62">
        <v>1</v>
      </c>
      <c r="AI1515" s="62">
        <v>0</v>
      </c>
      <c r="AJ1515" s="61" t="s">
        <v>134</v>
      </c>
      <c r="AK1515" s="61" t="s">
        <v>77</v>
      </c>
      <c r="AL1515" s="69" t="s">
        <v>1385</v>
      </c>
      <c r="AM1515" s="62">
        <v>4</v>
      </c>
      <c r="AN1515" s="62">
        <v>-1</v>
      </c>
      <c r="AO1515" s="62">
        <v>-2</v>
      </c>
      <c r="AP1515" s="62">
        <v>-2</v>
      </c>
      <c r="AQ1515" s="62">
        <v>1</v>
      </c>
      <c r="AR1515" s="62">
        <v>-2</v>
      </c>
      <c r="AS1515" s="62">
        <v>-2</v>
      </c>
      <c r="AT1515" s="62">
        <v>0</v>
      </c>
      <c r="AU1515" s="78">
        <v>0</v>
      </c>
      <c r="AV1515" s="62">
        <v>0</v>
      </c>
      <c r="AW1515" s="62">
        <v>0</v>
      </c>
      <c r="AX1515" s="62">
        <v>0</v>
      </c>
      <c r="AY1515" s="62">
        <v>0</v>
      </c>
      <c r="AZ1515" s="62">
        <v>1</v>
      </c>
      <c r="BA1515" s="62">
        <v>-1</v>
      </c>
      <c r="BB1515" s="62">
        <v>-1</v>
      </c>
      <c r="BC1515" s="62">
        <v>-1</v>
      </c>
      <c r="BD1515" s="68"/>
      <c r="BE1515" s="68"/>
      <c r="BF1515" s="68"/>
      <c r="BG1515" s="68"/>
      <c r="BH1515" s="68"/>
      <c r="BI1515" s="68"/>
      <c r="BJ1515" s="68"/>
      <c r="BK1515" s="68"/>
      <c r="BL1515" s="68"/>
      <c r="BM1515" s="68"/>
      <c r="BN1515" s="68"/>
      <c r="BO1515" s="62">
        <v>1</v>
      </c>
    </row>
    <row r="1516" spans="1:67" ht="64" hidden="1" x14ac:dyDescent="0.2">
      <c r="A1516" s="74" t="s">
        <v>413</v>
      </c>
      <c r="B1516" s="67"/>
      <c r="C1516" s="74" t="s">
        <v>1813</v>
      </c>
      <c r="D1516" s="66" t="s">
        <v>153</v>
      </c>
      <c r="E1516" s="61" t="s">
        <v>331</v>
      </c>
      <c r="F1516" s="62">
        <v>1</v>
      </c>
      <c r="G1516" s="62">
        <v>1</v>
      </c>
      <c r="H1516" s="62">
        <v>1</v>
      </c>
      <c r="I1516" s="68"/>
      <c r="J1516" s="75"/>
      <c r="K1516" s="76"/>
      <c r="L1516" s="386" t="s">
        <v>3264</v>
      </c>
      <c r="M1516" s="72"/>
      <c r="N1516" s="57">
        <f t="shared" si="351"/>
        <v>2016</v>
      </c>
      <c r="O1516" s="72">
        <v>42370</v>
      </c>
      <c r="P1516" s="73" t="s">
        <v>75</v>
      </c>
      <c r="Q1516" s="73" t="s">
        <v>75</v>
      </c>
      <c r="R1516" s="73" t="s">
        <v>75</v>
      </c>
      <c r="S1516" s="73" t="s">
        <v>75</v>
      </c>
      <c r="T1516" s="73" t="s">
        <v>75</v>
      </c>
      <c r="U1516" s="73" t="s">
        <v>75</v>
      </c>
      <c r="V1516" s="62">
        <v>1</v>
      </c>
      <c r="W1516" s="19">
        <f t="shared" si="348"/>
        <v>0</v>
      </c>
      <c r="X1516" s="19">
        <f t="shared" si="349"/>
        <v>0</v>
      </c>
      <c r="Y1516" s="19">
        <f t="shared" si="350"/>
        <v>0</v>
      </c>
      <c r="Z1516" s="62">
        <v>-1</v>
      </c>
      <c r="AA1516" s="62">
        <v>-2</v>
      </c>
      <c r="AB1516" s="68"/>
      <c r="AC1516" s="68"/>
      <c r="AD1516" s="62">
        <v>1</v>
      </c>
      <c r="AE1516" s="68"/>
      <c r="AF1516" s="68"/>
      <c r="AG1516" s="62">
        <v>1</v>
      </c>
      <c r="AH1516" s="62">
        <v>0</v>
      </c>
      <c r="AI1516" s="62">
        <v>0</v>
      </c>
      <c r="AJ1516" s="61" t="s">
        <v>134</v>
      </c>
      <c r="AK1516" s="61" t="s">
        <v>139</v>
      </c>
      <c r="AL1516" s="69" t="s">
        <v>1815</v>
      </c>
      <c r="AM1516" s="62">
        <v>4</v>
      </c>
      <c r="AN1516" s="62">
        <v>-2</v>
      </c>
      <c r="AO1516" s="62">
        <v>-2</v>
      </c>
      <c r="AP1516" s="62">
        <v>-2</v>
      </c>
      <c r="AQ1516" s="62">
        <v>1</v>
      </c>
      <c r="AR1516" s="62">
        <v>-2</v>
      </c>
      <c r="AS1516" s="62">
        <v>0</v>
      </c>
      <c r="AT1516" s="62">
        <v>0</v>
      </c>
      <c r="AU1516" s="78">
        <v>-1</v>
      </c>
      <c r="AV1516" s="62">
        <v>0</v>
      </c>
      <c r="AW1516" s="62">
        <v>0</v>
      </c>
      <c r="AX1516" s="62">
        <v>0</v>
      </c>
      <c r="AY1516" s="62">
        <v>0</v>
      </c>
      <c r="AZ1516" s="62">
        <v>1</v>
      </c>
      <c r="BA1516" s="62">
        <v>1</v>
      </c>
      <c r="BB1516" s="62">
        <v>1</v>
      </c>
      <c r="BC1516" s="62">
        <v>-1</v>
      </c>
      <c r="BD1516" s="68"/>
      <c r="BE1516" s="68"/>
      <c r="BF1516" s="68"/>
      <c r="BG1516" s="68"/>
      <c r="BH1516" s="68"/>
      <c r="BI1516" s="68"/>
      <c r="BJ1516" s="68"/>
      <c r="BK1516" s="68"/>
      <c r="BL1516" s="68"/>
      <c r="BM1516" s="68"/>
      <c r="BN1516" s="68"/>
      <c r="BO1516" s="62">
        <v>1</v>
      </c>
    </row>
    <row r="1517" spans="1:67" ht="64" hidden="1" x14ac:dyDescent="0.2">
      <c r="A1517" s="74" t="s">
        <v>413</v>
      </c>
      <c r="B1517" s="67"/>
      <c r="C1517" s="74" t="s">
        <v>1824</v>
      </c>
      <c r="D1517" s="66" t="s">
        <v>153</v>
      </c>
      <c r="E1517" s="61" t="s">
        <v>331</v>
      </c>
      <c r="F1517" s="62">
        <v>1</v>
      </c>
      <c r="G1517" s="62">
        <v>1</v>
      </c>
      <c r="H1517" s="62">
        <v>1</v>
      </c>
      <c r="I1517" s="68"/>
      <c r="J1517" s="75"/>
      <c r="K1517" s="76"/>
      <c r="L1517" s="61" t="s">
        <v>1814</v>
      </c>
      <c r="M1517" s="72"/>
      <c r="N1517" s="57">
        <f t="shared" si="351"/>
        <v>2016</v>
      </c>
      <c r="O1517" s="72">
        <v>42370</v>
      </c>
      <c r="P1517" s="73" t="s">
        <v>75</v>
      </c>
      <c r="Q1517" s="73" t="s">
        <v>75</v>
      </c>
      <c r="R1517" s="73" t="s">
        <v>75</v>
      </c>
      <c r="S1517" s="73" t="s">
        <v>75</v>
      </c>
      <c r="T1517" s="73" t="s">
        <v>75</v>
      </c>
      <c r="U1517" s="73" t="s">
        <v>75</v>
      </c>
      <c r="V1517" s="62">
        <v>1</v>
      </c>
      <c r="W1517" s="19">
        <f t="shared" si="348"/>
        <v>0</v>
      </c>
      <c r="X1517" s="19">
        <f t="shared" si="349"/>
        <v>0</v>
      </c>
      <c r="Y1517" s="19">
        <f t="shared" si="350"/>
        <v>0</v>
      </c>
      <c r="Z1517" s="62">
        <v>-1</v>
      </c>
      <c r="AA1517" s="62">
        <v>-2</v>
      </c>
      <c r="AB1517" s="68"/>
      <c r="AC1517" s="68"/>
      <c r="AD1517" s="62">
        <v>1</v>
      </c>
      <c r="AE1517" s="68"/>
      <c r="AF1517" s="68"/>
      <c r="AG1517" s="62">
        <v>1</v>
      </c>
      <c r="AH1517" s="62">
        <v>0</v>
      </c>
      <c r="AI1517" s="62">
        <v>0</v>
      </c>
      <c r="AJ1517" s="61" t="s">
        <v>134</v>
      </c>
      <c r="AK1517" s="61" t="s">
        <v>139</v>
      </c>
      <c r="AL1517" s="69" t="s">
        <v>1815</v>
      </c>
      <c r="AM1517" s="62">
        <v>4</v>
      </c>
      <c r="AN1517" s="62">
        <v>-2</v>
      </c>
      <c r="AO1517" s="62">
        <v>-2</v>
      </c>
      <c r="AP1517" s="62">
        <v>-2</v>
      </c>
      <c r="AQ1517" s="62">
        <v>1</v>
      </c>
      <c r="AR1517" s="62">
        <v>-2</v>
      </c>
      <c r="AS1517" s="62">
        <v>0</v>
      </c>
      <c r="AT1517" s="62">
        <v>0</v>
      </c>
      <c r="AU1517" s="78">
        <v>-1</v>
      </c>
      <c r="AV1517" s="62">
        <v>0</v>
      </c>
      <c r="AW1517" s="62">
        <v>0</v>
      </c>
      <c r="AX1517" s="62">
        <v>0</v>
      </c>
      <c r="AY1517" s="62">
        <v>0</v>
      </c>
      <c r="AZ1517" s="62">
        <v>1</v>
      </c>
      <c r="BA1517" s="62">
        <v>1</v>
      </c>
      <c r="BB1517" s="62">
        <v>1</v>
      </c>
      <c r="BC1517" s="62">
        <v>-1</v>
      </c>
      <c r="BD1517" s="68"/>
      <c r="BE1517" s="68"/>
      <c r="BF1517" s="68"/>
      <c r="BG1517" s="68"/>
      <c r="BH1517" s="68"/>
      <c r="BI1517" s="68"/>
      <c r="BJ1517" s="68"/>
      <c r="BK1517" s="68"/>
      <c r="BL1517" s="68"/>
      <c r="BM1517" s="68"/>
      <c r="BN1517" s="68"/>
      <c r="BO1517" s="62">
        <v>1</v>
      </c>
    </row>
    <row r="1518" spans="1:67" ht="64" hidden="1" x14ac:dyDescent="0.2">
      <c r="A1518" s="74" t="s">
        <v>413</v>
      </c>
      <c r="B1518" s="67"/>
      <c r="C1518" s="74" t="s">
        <v>1825</v>
      </c>
      <c r="D1518" s="66" t="s">
        <v>153</v>
      </c>
      <c r="E1518" s="61" t="s">
        <v>331</v>
      </c>
      <c r="F1518" s="62">
        <v>1</v>
      </c>
      <c r="G1518" s="62">
        <v>1</v>
      </c>
      <c r="H1518" s="62">
        <v>1</v>
      </c>
      <c r="I1518" s="68"/>
      <c r="J1518" s="75"/>
      <c r="K1518" s="76"/>
      <c r="L1518" s="61" t="s">
        <v>1814</v>
      </c>
      <c r="M1518" s="72"/>
      <c r="N1518" s="57">
        <f t="shared" si="351"/>
        <v>2016</v>
      </c>
      <c r="O1518" s="72">
        <v>42370</v>
      </c>
      <c r="P1518" s="73" t="s">
        <v>75</v>
      </c>
      <c r="Q1518" s="73" t="s">
        <v>75</v>
      </c>
      <c r="R1518" s="73" t="s">
        <v>75</v>
      </c>
      <c r="S1518" s="73" t="s">
        <v>75</v>
      </c>
      <c r="T1518" s="73" t="s">
        <v>75</v>
      </c>
      <c r="U1518" s="73" t="s">
        <v>75</v>
      </c>
      <c r="V1518" s="62">
        <v>1</v>
      </c>
      <c r="W1518" s="19">
        <f t="shared" si="348"/>
        <v>0</v>
      </c>
      <c r="X1518" s="19">
        <f t="shared" si="349"/>
        <v>0</v>
      </c>
      <c r="Y1518" s="19">
        <f t="shared" si="350"/>
        <v>0</v>
      </c>
      <c r="Z1518" s="62">
        <v>-1</v>
      </c>
      <c r="AA1518" s="62">
        <v>-2</v>
      </c>
      <c r="AB1518" s="68"/>
      <c r="AC1518" s="68"/>
      <c r="AD1518" s="62">
        <v>1</v>
      </c>
      <c r="AE1518" s="68"/>
      <c r="AF1518" s="68"/>
      <c r="AG1518" s="62">
        <v>1</v>
      </c>
      <c r="AH1518" s="62">
        <v>0</v>
      </c>
      <c r="AI1518" s="62">
        <v>0</v>
      </c>
      <c r="AJ1518" s="61" t="s">
        <v>134</v>
      </c>
      <c r="AK1518" s="61" t="s">
        <v>139</v>
      </c>
      <c r="AL1518" s="69" t="s">
        <v>1815</v>
      </c>
      <c r="AM1518" s="62">
        <v>4</v>
      </c>
      <c r="AN1518" s="62">
        <v>-2</v>
      </c>
      <c r="AO1518" s="62">
        <v>-2</v>
      </c>
      <c r="AP1518" s="62">
        <v>-2</v>
      </c>
      <c r="AQ1518" s="62">
        <v>1</v>
      </c>
      <c r="AR1518" s="62">
        <v>-2</v>
      </c>
      <c r="AS1518" s="62">
        <v>0</v>
      </c>
      <c r="AT1518" s="62">
        <v>0</v>
      </c>
      <c r="AU1518" s="78">
        <v>-1</v>
      </c>
      <c r="AV1518" s="62">
        <v>0</v>
      </c>
      <c r="AW1518" s="62">
        <v>0</v>
      </c>
      <c r="AX1518" s="62">
        <v>0</v>
      </c>
      <c r="AY1518" s="62">
        <v>0</v>
      </c>
      <c r="AZ1518" s="62">
        <v>1</v>
      </c>
      <c r="BA1518" s="62">
        <v>1</v>
      </c>
      <c r="BB1518" s="62">
        <v>1</v>
      </c>
      <c r="BC1518" s="62">
        <v>-1</v>
      </c>
      <c r="BD1518" s="68"/>
      <c r="BE1518" s="68"/>
      <c r="BF1518" s="68"/>
      <c r="BG1518" s="68"/>
      <c r="BH1518" s="68"/>
      <c r="BI1518" s="68"/>
      <c r="BJ1518" s="68"/>
      <c r="BK1518" s="68"/>
      <c r="BL1518" s="68"/>
      <c r="BM1518" s="68"/>
      <c r="BN1518" s="68"/>
      <c r="BO1518" s="62">
        <v>1</v>
      </c>
    </row>
    <row r="1519" spans="1:67" ht="64" hidden="1" x14ac:dyDescent="0.2">
      <c r="A1519" s="74" t="s">
        <v>413</v>
      </c>
      <c r="B1519" s="67"/>
      <c r="C1519" s="74" t="s">
        <v>1826</v>
      </c>
      <c r="D1519" s="66" t="s">
        <v>153</v>
      </c>
      <c r="E1519" s="61" t="s">
        <v>331</v>
      </c>
      <c r="F1519" s="62">
        <v>1</v>
      </c>
      <c r="G1519" s="62">
        <v>1</v>
      </c>
      <c r="H1519" s="62">
        <v>1</v>
      </c>
      <c r="I1519" s="68"/>
      <c r="J1519" s="75"/>
      <c r="K1519" s="76"/>
      <c r="L1519" s="61" t="s">
        <v>1814</v>
      </c>
      <c r="M1519" s="72"/>
      <c r="N1519" s="57">
        <f t="shared" si="351"/>
        <v>2016</v>
      </c>
      <c r="O1519" s="72">
        <v>42370</v>
      </c>
      <c r="P1519" s="73" t="s">
        <v>75</v>
      </c>
      <c r="Q1519" s="73" t="s">
        <v>75</v>
      </c>
      <c r="R1519" s="73" t="s">
        <v>75</v>
      </c>
      <c r="S1519" s="73" t="s">
        <v>75</v>
      </c>
      <c r="T1519" s="73" t="s">
        <v>75</v>
      </c>
      <c r="U1519" s="73" t="s">
        <v>75</v>
      </c>
      <c r="V1519" s="62">
        <v>1</v>
      </c>
      <c r="W1519" s="19">
        <f t="shared" si="348"/>
        <v>0</v>
      </c>
      <c r="X1519" s="19">
        <f t="shared" si="349"/>
        <v>0</v>
      </c>
      <c r="Y1519" s="19">
        <f t="shared" si="350"/>
        <v>0</v>
      </c>
      <c r="Z1519" s="62">
        <v>-1</v>
      </c>
      <c r="AA1519" s="62">
        <v>-2</v>
      </c>
      <c r="AB1519" s="68"/>
      <c r="AC1519" s="68"/>
      <c r="AD1519" s="62">
        <v>1</v>
      </c>
      <c r="AE1519" s="68"/>
      <c r="AF1519" s="68"/>
      <c r="AG1519" s="62">
        <v>1</v>
      </c>
      <c r="AH1519" s="62">
        <v>0</v>
      </c>
      <c r="AI1519" s="62">
        <v>0</v>
      </c>
      <c r="AJ1519" s="61" t="s">
        <v>134</v>
      </c>
      <c r="AK1519" s="61" t="s">
        <v>139</v>
      </c>
      <c r="AL1519" s="69" t="s">
        <v>1815</v>
      </c>
      <c r="AM1519" s="62">
        <v>4</v>
      </c>
      <c r="AN1519" s="62">
        <v>-2</v>
      </c>
      <c r="AO1519" s="62">
        <v>-2</v>
      </c>
      <c r="AP1519" s="62">
        <v>-2</v>
      </c>
      <c r="AQ1519" s="62">
        <v>1</v>
      </c>
      <c r="AR1519" s="62">
        <v>-2</v>
      </c>
      <c r="AS1519" s="62">
        <v>0</v>
      </c>
      <c r="AT1519" s="62">
        <v>0</v>
      </c>
      <c r="AU1519" s="78">
        <v>-1</v>
      </c>
      <c r="AV1519" s="62">
        <v>0</v>
      </c>
      <c r="AW1519" s="62">
        <v>0</v>
      </c>
      <c r="AX1519" s="62">
        <v>0</v>
      </c>
      <c r="AY1519" s="62">
        <v>0</v>
      </c>
      <c r="AZ1519" s="62">
        <v>1</v>
      </c>
      <c r="BA1519" s="62">
        <v>1</v>
      </c>
      <c r="BB1519" s="62">
        <v>1</v>
      </c>
      <c r="BC1519" s="62">
        <v>-1</v>
      </c>
      <c r="BD1519" s="68"/>
      <c r="BE1519" s="68"/>
      <c r="BF1519" s="68"/>
      <c r="BG1519" s="68"/>
      <c r="BH1519" s="68"/>
      <c r="BI1519" s="68"/>
      <c r="BJ1519" s="68"/>
      <c r="BK1519" s="68"/>
      <c r="BL1519" s="68"/>
      <c r="BM1519" s="68"/>
      <c r="BN1519" s="68"/>
      <c r="BO1519" s="62">
        <v>1</v>
      </c>
    </row>
    <row r="1520" spans="1:67" ht="64" hidden="1" x14ac:dyDescent="0.2">
      <c r="A1520" s="74" t="s">
        <v>413</v>
      </c>
      <c r="B1520" s="67"/>
      <c r="C1520" s="74" t="s">
        <v>1827</v>
      </c>
      <c r="D1520" s="66" t="s">
        <v>153</v>
      </c>
      <c r="E1520" s="61" t="s">
        <v>331</v>
      </c>
      <c r="F1520" s="62">
        <v>1</v>
      </c>
      <c r="G1520" s="62">
        <v>1</v>
      </c>
      <c r="H1520" s="62">
        <v>1</v>
      </c>
      <c r="I1520" s="68"/>
      <c r="J1520" s="75"/>
      <c r="K1520" s="76"/>
      <c r="L1520" s="61" t="s">
        <v>1814</v>
      </c>
      <c r="M1520" s="72"/>
      <c r="N1520" s="57">
        <f t="shared" si="351"/>
        <v>2016</v>
      </c>
      <c r="O1520" s="72">
        <v>42370</v>
      </c>
      <c r="P1520" s="73" t="s">
        <v>75</v>
      </c>
      <c r="Q1520" s="73" t="s">
        <v>75</v>
      </c>
      <c r="R1520" s="73" t="s">
        <v>75</v>
      </c>
      <c r="S1520" s="73" t="s">
        <v>75</v>
      </c>
      <c r="T1520" s="73" t="s">
        <v>75</v>
      </c>
      <c r="U1520" s="73" t="s">
        <v>75</v>
      </c>
      <c r="V1520" s="62">
        <v>1</v>
      </c>
      <c r="W1520" s="19">
        <f t="shared" si="348"/>
        <v>0</v>
      </c>
      <c r="X1520" s="19">
        <f t="shared" si="349"/>
        <v>0</v>
      </c>
      <c r="Y1520" s="19">
        <f t="shared" si="350"/>
        <v>0</v>
      </c>
      <c r="Z1520" s="62">
        <v>-1</v>
      </c>
      <c r="AA1520" s="62">
        <v>-2</v>
      </c>
      <c r="AB1520" s="68"/>
      <c r="AC1520" s="68"/>
      <c r="AD1520" s="62">
        <v>1</v>
      </c>
      <c r="AE1520" s="68"/>
      <c r="AF1520" s="68"/>
      <c r="AG1520" s="62">
        <v>1</v>
      </c>
      <c r="AH1520" s="62">
        <v>0</v>
      </c>
      <c r="AI1520" s="62">
        <v>0</v>
      </c>
      <c r="AJ1520" s="61" t="s">
        <v>134</v>
      </c>
      <c r="AK1520" s="61" t="s">
        <v>139</v>
      </c>
      <c r="AL1520" s="69" t="s">
        <v>1815</v>
      </c>
      <c r="AM1520" s="62">
        <v>4</v>
      </c>
      <c r="AN1520" s="62">
        <v>-2</v>
      </c>
      <c r="AO1520" s="62">
        <v>-2</v>
      </c>
      <c r="AP1520" s="62">
        <v>-2</v>
      </c>
      <c r="AQ1520" s="62">
        <v>1</v>
      </c>
      <c r="AR1520" s="62">
        <v>-2</v>
      </c>
      <c r="AS1520" s="62">
        <v>0</v>
      </c>
      <c r="AT1520" s="62">
        <v>0</v>
      </c>
      <c r="AU1520" s="78">
        <v>-1</v>
      </c>
      <c r="AV1520" s="62">
        <v>0</v>
      </c>
      <c r="AW1520" s="62">
        <v>0</v>
      </c>
      <c r="AX1520" s="62">
        <v>0</v>
      </c>
      <c r="AY1520" s="62">
        <v>0</v>
      </c>
      <c r="AZ1520" s="62">
        <v>1</v>
      </c>
      <c r="BA1520" s="62">
        <v>1</v>
      </c>
      <c r="BB1520" s="62">
        <v>1</v>
      </c>
      <c r="BC1520" s="62">
        <v>-1</v>
      </c>
      <c r="BD1520" s="68"/>
      <c r="BE1520" s="68"/>
      <c r="BF1520" s="68"/>
      <c r="BG1520" s="68"/>
      <c r="BH1520" s="68"/>
      <c r="BI1520" s="68"/>
      <c r="BJ1520" s="68"/>
      <c r="BK1520" s="68"/>
      <c r="BL1520" s="68"/>
      <c r="BM1520" s="68"/>
      <c r="BN1520" s="68"/>
      <c r="BO1520" s="62">
        <v>1</v>
      </c>
    </row>
    <row r="1521" spans="1:67" ht="64" hidden="1" x14ac:dyDescent="0.2">
      <c r="A1521" s="74" t="s">
        <v>413</v>
      </c>
      <c r="B1521" s="67"/>
      <c r="C1521" s="74" t="s">
        <v>1828</v>
      </c>
      <c r="D1521" s="66" t="s">
        <v>153</v>
      </c>
      <c r="E1521" s="61" t="s">
        <v>331</v>
      </c>
      <c r="F1521" s="62">
        <v>1</v>
      </c>
      <c r="G1521" s="62">
        <v>1</v>
      </c>
      <c r="H1521" s="62">
        <v>1</v>
      </c>
      <c r="I1521" s="68"/>
      <c r="J1521" s="75"/>
      <c r="K1521" s="76"/>
      <c r="L1521" s="61" t="s">
        <v>1814</v>
      </c>
      <c r="M1521" s="72"/>
      <c r="N1521" s="57">
        <f t="shared" si="351"/>
        <v>2016</v>
      </c>
      <c r="O1521" s="72">
        <v>42370</v>
      </c>
      <c r="P1521" s="73" t="s">
        <v>75</v>
      </c>
      <c r="Q1521" s="73" t="s">
        <v>75</v>
      </c>
      <c r="R1521" s="73" t="s">
        <v>75</v>
      </c>
      <c r="S1521" s="73" t="s">
        <v>75</v>
      </c>
      <c r="T1521" s="73" t="s">
        <v>75</v>
      </c>
      <c r="U1521" s="73" t="s">
        <v>75</v>
      </c>
      <c r="V1521" s="62">
        <v>1</v>
      </c>
      <c r="W1521" s="19">
        <f t="shared" si="348"/>
        <v>0</v>
      </c>
      <c r="X1521" s="19">
        <f t="shared" si="349"/>
        <v>0</v>
      </c>
      <c r="Y1521" s="19">
        <f t="shared" si="350"/>
        <v>0</v>
      </c>
      <c r="Z1521" s="62">
        <v>-1</v>
      </c>
      <c r="AA1521" s="62">
        <v>-2</v>
      </c>
      <c r="AB1521" s="68"/>
      <c r="AC1521" s="68"/>
      <c r="AD1521" s="62">
        <v>1</v>
      </c>
      <c r="AE1521" s="68"/>
      <c r="AF1521" s="68"/>
      <c r="AG1521" s="62">
        <v>1</v>
      </c>
      <c r="AH1521" s="62">
        <v>0</v>
      </c>
      <c r="AI1521" s="62">
        <v>0</v>
      </c>
      <c r="AJ1521" s="61" t="s">
        <v>134</v>
      </c>
      <c r="AK1521" s="61" t="s">
        <v>139</v>
      </c>
      <c r="AL1521" s="69" t="s">
        <v>1815</v>
      </c>
      <c r="AM1521" s="62">
        <v>4</v>
      </c>
      <c r="AN1521" s="62">
        <v>-2</v>
      </c>
      <c r="AO1521" s="62">
        <v>-2</v>
      </c>
      <c r="AP1521" s="62">
        <v>-2</v>
      </c>
      <c r="AQ1521" s="62">
        <v>1</v>
      </c>
      <c r="AR1521" s="62">
        <v>-2</v>
      </c>
      <c r="AS1521" s="62">
        <v>0</v>
      </c>
      <c r="AT1521" s="62">
        <v>0</v>
      </c>
      <c r="AU1521" s="78">
        <v>-1</v>
      </c>
      <c r="AV1521" s="62">
        <v>0</v>
      </c>
      <c r="AW1521" s="62">
        <v>0</v>
      </c>
      <c r="AX1521" s="62">
        <v>0</v>
      </c>
      <c r="AY1521" s="62">
        <v>0</v>
      </c>
      <c r="AZ1521" s="62">
        <v>1</v>
      </c>
      <c r="BA1521" s="62">
        <v>1</v>
      </c>
      <c r="BB1521" s="62">
        <v>1</v>
      </c>
      <c r="BC1521" s="62">
        <v>-1</v>
      </c>
      <c r="BD1521" s="68"/>
      <c r="BE1521" s="68"/>
      <c r="BF1521" s="68"/>
      <c r="BG1521" s="68"/>
      <c r="BH1521" s="68"/>
      <c r="BI1521" s="68"/>
      <c r="BJ1521" s="68"/>
      <c r="BK1521" s="68"/>
      <c r="BL1521" s="68"/>
      <c r="BM1521" s="68"/>
      <c r="BN1521" s="68"/>
      <c r="BO1521" s="62">
        <v>1</v>
      </c>
    </row>
    <row r="1522" spans="1:67" ht="64" hidden="1" x14ac:dyDescent="0.2">
      <c r="A1522" s="74" t="s">
        <v>413</v>
      </c>
      <c r="B1522" s="67"/>
      <c r="C1522" s="74" t="s">
        <v>1829</v>
      </c>
      <c r="D1522" s="66" t="s">
        <v>153</v>
      </c>
      <c r="E1522" s="61" t="s">
        <v>331</v>
      </c>
      <c r="F1522" s="62">
        <v>1</v>
      </c>
      <c r="G1522" s="62">
        <v>1</v>
      </c>
      <c r="H1522" s="62">
        <v>1</v>
      </c>
      <c r="I1522" s="68"/>
      <c r="J1522" s="75"/>
      <c r="K1522" s="76"/>
      <c r="L1522" s="61" t="s">
        <v>1814</v>
      </c>
      <c r="M1522" s="72"/>
      <c r="N1522" s="57">
        <f t="shared" si="351"/>
        <v>2016</v>
      </c>
      <c r="O1522" s="72">
        <v>42370</v>
      </c>
      <c r="P1522" s="73" t="s">
        <v>75</v>
      </c>
      <c r="Q1522" s="73" t="s">
        <v>75</v>
      </c>
      <c r="R1522" s="73" t="s">
        <v>75</v>
      </c>
      <c r="S1522" s="73" t="s">
        <v>75</v>
      </c>
      <c r="T1522" s="73" t="s">
        <v>75</v>
      </c>
      <c r="U1522" s="73" t="s">
        <v>75</v>
      </c>
      <c r="V1522" s="62">
        <v>1</v>
      </c>
      <c r="W1522" s="19">
        <f t="shared" si="348"/>
        <v>0</v>
      </c>
      <c r="X1522" s="19">
        <f t="shared" si="349"/>
        <v>0</v>
      </c>
      <c r="Y1522" s="19">
        <f t="shared" si="350"/>
        <v>0</v>
      </c>
      <c r="Z1522" s="62">
        <v>-1</v>
      </c>
      <c r="AA1522" s="62">
        <v>-2</v>
      </c>
      <c r="AB1522" s="68"/>
      <c r="AC1522" s="68"/>
      <c r="AD1522" s="62">
        <v>1</v>
      </c>
      <c r="AE1522" s="68"/>
      <c r="AF1522" s="68"/>
      <c r="AG1522" s="62">
        <v>1</v>
      </c>
      <c r="AH1522" s="62">
        <v>0</v>
      </c>
      <c r="AI1522" s="62">
        <v>0</v>
      </c>
      <c r="AJ1522" s="61" t="s">
        <v>134</v>
      </c>
      <c r="AK1522" s="61" t="s">
        <v>139</v>
      </c>
      <c r="AL1522" s="69" t="s">
        <v>1815</v>
      </c>
      <c r="AM1522" s="62">
        <v>4</v>
      </c>
      <c r="AN1522" s="62">
        <v>-2</v>
      </c>
      <c r="AO1522" s="62">
        <v>-2</v>
      </c>
      <c r="AP1522" s="62">
        <v>-2</v>
      </c>
      <c r="AQ1522" s="62">
        <v>1</v>
      </c>
      <c r="AR1522" s="62">
        <v>-2</v>
      </c>
      <c r="AS1522" s="62">
        <v>0</v>
      </c>
      <c r="AT1522" s="62">
        <v>0</v>
      </c>
      <c r="AU1522" s="78">
        <v>-1</v>
      </c>
      <c r="AV1522" s="62">
        <v>0</v>
      </c>
      <c r="AW1522" s="62">
        <v>0</v>
      </c>
      <c r="AX1522" s="62">
        <v>0</v>
      </c>
      <c r="AY1522" s="62">
        <v>0</v>
      </c>
      <c r="AZ1522" s="62">
        <v>1</v>
      </c>
      <c r="BA1522" s="62">
        <v>1</v>
      </c>
      <c r="BB1522" s="62">
        <v>1</v>
      </c>
      <c r="BC1522" s="62">
        <v>-1</v>
      </c>
      <c r="BD1522" s="68"/>
      <c r="BE1522" s="68"/>
      <c r="BF1522" s="68"/>
      <c r="BG1522" s="68"/>
      <c r="BH1522" s="68"/>
      <c r="BI1522" s="68"/>
      <c r="BJ1522" s="68"/>
      <c r="BK1522" s="68"/>
      <c r="BL1522" s="68"/>
      <c r="BM1522" s="68"/>
      <c r="BN1522" s="68"/>
      <c r="BO1522" s="62">
        <v>1</v>
      </c>
    </row>
    <row r="1523" spans="1:67" ht="64" hidden="1" x14ac:dyDescent="0.2">
      <c r="A1523" s="74" t="s">
        <v>413</v>
      </c>
      <c r="B1523" s="67"/>
      <c r="C1523" s="74" t="s">
        <v>1830</v>
      </c>
      <c r="D1523" s="66" t="s">
        <v>153</v>
      </c>
      <c r="E1523" s="61" t="s">
        <v>331</v>
      </c>
      <c r="F1523" s="62">
        <v>1</v>
      </c>
      <c r="G1523" s="62">
        <v>1</v>
      </c>
      <c r="H1523" s="62">
        <v>1</v>
      </c>
      <c r="I1523" s="68"/>
      <c r="J1523" s="75"/>
      <c r="K1523" s="76"/>
      <c r="L1523" s="61" t="s">
        <v>1814</v>
      </c>
      <c r="M1523" s="72"/>
      <c r="N1523" s="57">
        <f t="shared" si="351"/>
        <v>2016</v>
      </c>
      <c r="O1523" s="72">
        <v>42370</v>
      </c>
      <c r="P1523" s="73" t="s">
        <v>75</v>
      </c>
      <c r="Q1523" s="73" t="s">
        <v>75</v>
      </c>
      <c r="R1523" s="73" t="s">
        <v>75</v>
      </c>
      <c r="S1523" s="73" t="s">
        <v>75</v>
      </c>
      <c r="T1523" s="73" t="s">
        <v>75</v>
      </c>
      <c r="U1523" s="73" t="s">
        <v>75</v>
      </c>
      <c r="V1523" s="62">
        <v>1</v>
      </c>
      <c r="W1523" s="19">
        <f t="shared" si="348"/>
        <v>0</v>
      </c>
      <c r="X1523" s="19">
        <f t="shared" si="349"/>
        <v>0</v>
      </c>
      <c r="Y1523" s="19">
        <f t="shared" si="350"/>
        <v>0</v>
      </c>
      <c r="Z1523" s="62">
        <v>-1</v>
      </c>
      <c r="AA1523" s="62">
        <v>-2</v>
      </c>
      <c r="AB1523" s="68"/>
      <c r="AC1523" s="68"/>
      <c r="AD1523" s="62">
        <v>1</v>
      </c>
      <c r="AE1523" s="68"/>
      <c r="AF1523" s="68"/>
      <c r="AG1523" s="62">
        <v>1</v>
      </c>
      <c r="AH1523" s="62">
        <v>0</v>
      </c>
      <c r="AI1523" s="62">
        <v>0</v>
      </c>
      <c r="AJ1523" s="61" t="s">
        <v>134</v>
      </c>
      <c r="AK1523" s="61" t="s">
        <v>139</v>
      </c>
      <c r="AL1523" s="69" t="s">
        <v>1815</v>
      </c>
      <c r="AM1523" s="62">
        <v>4</v>
      </c>
      <c r="AN1523" s="62">
        <v>-2</v>
      </c>
      <c r="AO1523" s="62">
        <v>-2</v>
      </c>
      <c r="AP1523" s="62">
        <v>-2</v>
      </c>
      <c r="AQ1523" s="62">
        <v>1</v>
      </c>
      <c r="AR1523" s="62">
        <v>-2</v>
      </c>
      <c r="AS1523" s="62">
        <v>0</v>
      </c>
      <c r="AT1523" s="62">
        <v>0</v>
      </c>
      <c r="AU1523" s="78">
        <v>-1</v>
      </c>
      <c r="AV1523" s="62">
        <v>0</v>
      </c>
      <c r="AW1523" s="62">
        <v>0</v>
      </c>
      <c r="AX1523" s="62">
        <v>0</v>
      </c>
      <c r="AY1523" s="62">
        <v>0</v>
      </c>
      <c r="AZ1523" s="62">
        <v>1</v>
      </c>
      <c r="BA1523" s="62">
        <v>1</v>
      </c>
      <c r="BB1523" s="62">
        <v>1</v>
      </c>
      <c r="BC1523" s="62">
        <v>-1</v>
      </c>
      <c r="BD1523" s="68"/>
      <c r="BE1523" s="68"/>
      <c r="BF1523" s="68"/>
      <c r="BG1523" s="68"/>
      <c r="BH1523" s="68"/>
      <c r="BI1523" s="68"/>
      <c r="BJ1523" s="68"/>
      <c r="BK1523" s="68"/>
      <c r="BL1523" s="68"/>
      <c r="BM1523" s="68"/>
      <c r="BN1523" s="68"/>
      <c r="BO1523" s="62">
        <v>1</v>
      </c>
    </row>
    <row r="1524" spans="1:67" ht="64" hidden="1" x14ac:dyDescent="0.2">
      <c r="A1524" s="74" t="s">
        <v>413</v>
      </c>
      <c r="B1524" s="67"/>
      <c r="C1524" s="74" t="s">
        <v>1831</v>
      </c>
      <c r="D1524" s="66" t="s">
        <v>153</v>
      </c>
      <c r="E1524" s="61" t="s">
        <v>331</v>
      </c>
      <c r="F1524" s="62">
        <v>1</v>
      </c>
      <c r="G1524" s="62">
        <v>1</v>
      </c>
      <c r="H1524" s="62">
        <v>1</v>
      </c>
      <c r="I1524" s="68"/>
      <c r="J1524" s="75"/>
      <c r="K1524" s="76"/>
      <c r="L1524" s="61" t="s">
        <v>1814</v>
      </c>
      <c r="M1524" s="72"/>
      <c r="N1524" s="57">
        <f t="shared" si="351"/>
        <v>2016</v>
      </c>
      <c r="O1524" s="72">
        <v>42370</v>
      </c>
      <c r="P1524" s="73" t="s">
        <v>75</v>
      </c>
      <c r="Q1524" s="73" t="s">
        <v>75</v>
      </c>
      <c r="R1524" s="73" t="s">
        <v>75</v>
      </c>
      <c r="S1524" s="73" t="s">
        <v>75</v>
      </c>
      <c r="T1524" s="73" t="s">
        <v>75</v>
      </c>
      <c r="U1524" s="73" t="s">
        <v>75</v>
      </c>
      <c r="V1524" s="62">
        <v>1</v>
      </c>
      <c r="W1524" s="19">
        <f t="shared" si="348"/>
        <v>0</v>
      </c>
      <c r="X1524" s="19">
        <f t="shared" si="349"/>
        <v>0</v>
      </c>
      <c r="Y1524" s="19">
        <f t="shared" si="350"/>
        <v>0</v>
      </c>
      <c r="Z1524" s="62">
        <v>-1</v>
      </c>
      <c r="AA1524" s="62">
        <v>-2</v>
      </c>
      <c r="AB1524" s="68"/>
      <c r="AC1524" s="68"/>
      <c r="AD1524" s="62">
        <v>1</v>
      </c>
      <c r="AE1524" s="68"/>
      <c r="AF1524" s="68"/>
      <c r="AG1524" s="62">
        <v>1</v>
      </c>
      <c r="AH1524" s="62">
        <v>0</v>
      </c>
      <c r="AI1524" s="62">
        <v>0</v>
      </c>
      <c r="AJ1524" s="61" t="s">
        <v>134</v>
      </c>
      <c r="AK1524" s="61" t="s">
        <v>139</v>
      </c>
      <c r="AL1524" s="69" t="s">
        <v>1815</v>
      </c>
      <c r="AM1524" s="62">
        <v>4</v>
      </c>
      <c r="AN1524" s="62">
        <v>-2</v>
      </c>
      <c r="AO1524" s="62">
        <v>-2</v>
      </c>
      <c r="AP1524" s="62">
        <v>-2</v>
      </c>
      <c r="AQ1524" s="62">
        <v>1</v>
      </c>
      <c r="AR1524" s="62">
        <v>-2</v>
      </c>
      <c r="AS1524" s="62">
        <v>0</v>
      </c>
      <c r="AT1524" s="62">
        <v>0</v>
      </c>
      <c r="AU1524" s="78">
        <v>-1</v>
      </c>
      <c r="AV1524" s="62">
        <v>0</v>
      </c>
      <c r="AW1524" s="62">
        <v>0</v>
      </c>
      <c r="AX1524" s="62">
        <v>0</v>
      </c>
      <c r="AY1524" s="62">
        <v>0</v>
      </c>
      <c r="AZ1524" s="62">
        <v>1</v>
      </c>
      <c r="BA1524" s="62">
        <v>1</v>
      </c>
      <c r="BB1524" s="62">
        <v>1</v>
      </c>
      <c r="BC1524" s="62">
        <v>-1</v>
      </c>
      <c r="BD1524" s="68"/>
      <c r="BE1524" s="68"/>
      <c r="BF1524" s="68"/>
      <c r="BG1524" s="68"/>
      <c r="BH1524" s="68"/>
      <c r="BI1524" s="68"/>
      <c r="BJ1524" s="68"/>
      <c r="BK1524" s="68"/>
      <c r="BL1524" s="68"/>
      <c r="BM1524" s="68"/>
      <c r="BN1524" s="68"/>
      <c r="BO1524" s="62">
        <v>1</v>
      </c>
    </row>
    <row r="1525" spans="1:67" ht="64" hidden="1" x14ac:dyDescent="0.2">
      <c r="A1525" s="74" t="s">
        <v>413</v>
      </c>
      <c r="B1525" s="67"/>
      <c r="C1525" s="74" t="s">
        <v>1832</v>
      </c>
      <c r="D1525" s="66" t="s">
        <v>153</v>
      </c>
      <c r="E1525" s="61" t="s">
        <v>331</v>
      </c>
      <c r="F1525" s="62">
        <v>1</v>
      </c>
      <c r="G1525" s="62">
        <v>1</v>
      </c>
      <c r="H1525" s="62">
        <v>1</v>
      </c>
      <c r="I1525" s="68"/>
      <c r="J1525" s="75"/>
      <c r="K1525" s="76"/>
      <c r="L1525" s="61" t="s">
        <v>1814</v>
      </c>
      <c r="M1525" s="72"/>
      <c r="N1525" s="57">
        <f t="shared" si="351"/>
        <v>2016</v>
      </c>
      <c r="O1525" s="72">
        <v>42370</v>
      </c>
      <c r="P1525" s="73" t="s">
        <v>75</v>
      </c>
      <c r="Q1525" s="73" t="s">
        <v>75</v>
      </c>
      <c r="R1525" s="73" t="s">
        <v>75</v>
      </c>
      <c r="S1525" s="73" t="s">
        <v>75</v>
      </c>
      <c r="T1525" s="73" t="s">
        <v>75</v>
      </c>
      <c r="U1525" s="73" t="s">
        <v>75</v>
      </c>
      <c r="V1525" s="62">
        <v>1</v>
      </c>
      <c r="W1525" s="19">
        <f t="shared" si="348"/>
        <v>0</v>
      </c>
      <c r="X1525" s="19">
        <f t="shared" si="349"/>
        <v>0</v>
      </c>
      <c r="Y1525" s="19">
        <f t="shared" si="350"/>
        <v>0</v>
      </c>
      <c r="Z1525" s="62">
        <v>-1</v>
      </c>
      <c r="AA1525" s="62">
        <v>-2</v>
      </c>
      <c r="AB1525" s="68"/>
      <c r="AC1525" s="68"/>
      <c r="AD1525" s="62">
        <v>1</v>
      </c>
      <c r="AE1525" s="68"/>
      <c r="AF1525" s="68"/>
      <c r="AG1525" s="62">
        <v>1</v>
      </c>
      <c r="AH1525" s="62">
        <v>0</v>
      </c>
      <c r="AI1525" s="62">
        <v>0</v>
      </c>
      <c r="AJ1525" s="61" t="s">
        <v>134</v>
      </c>
      <c r="AK1525" s="61" t="s">
        <v>139</v>
      </c>
      <c r="AL1525" s="69" t="s">
        <v>1815</v>
      </c>
      <c r="AM1525" s="62">
        <v>4</v>
      </c>
      <c r="AN1525" s="62">
        <v>-2</v>
      </c>
      <c r="AO1525" s="62">
        <v>-2</v>
      </c>
      <c r="AP1525" s="62">
        <v>-2</v>
      </c>
      <c r="AQ1525" s="62">
        <v>1</v>
      </c>
      <c r="AR1525" s="62">
        <v>-2</v>
      </c>
      <c r="AS1525" s="62">
        <v>0</v>
      </c>
      <c r="AT1525" s="62">
        <v>0</v>
      </c>
      <c r="AU1525" s="78">
        <v>-1</v>
      </c>
      <c r="AV1525" s="62">
        <v>0</v>
      </c>
      <c r="AW1525" s="62">
        <v>0</v>
      </c>
      <c r="AX1525" s="62">
        <v>0</v>
      </c>
      <c r="AY1525" s="62">
        <v>0</v>
      </c>
      <c r="AZ1525" s="62">
        <v>1</v>
      </c>
      <c r="BA1525" s="62">
        <v>1</v>
      </c>
      <c r="BB1525" s="62">
        <v>1</v>
      </c>
      <c r="BC1525" s="62">
        <v>-1</v>
      </c>
      <c r="BD1525" s="68"/>
      <c r="BE1525" s="68"/>
      <c r="BF1525" s="68"/>
      <c r="BG1525" s="68"/>
      <c r="BH1525" s="68"/>
      <c r="BI1525" s="68"/>
      <c r="BJ1525" s="68"/>
      <c r="BK1525" s="68"/>
      <c r="BL1525" s="68"/>
      <c r="BM1525" s="68"/>
      <c r="BN1525" s="68"/>
      <c r="BO1525" s="62">
        <v>1</v>
      </c>
    </row>
    <row r="1526" spans="1:67" ht="64" hidden="1" x14ac:dyDescent="0.2">
      <c r="A1526" s="74" t="s">
        <v>413</v>
      </c>
      <c r="B1526" s="67"/>
      <c r="C1526" s="74" t="s">
        <v>1833</v>
      </c>
      <c r="D1526" s="66" t="s">
        <v>153</v>
      </c>
      <c r="E1526" s="61" t="s">
        <v>331</v>
      </c>
      <c r="F1526" s="62">
        <v>1</v>
      </c>
      <c r="G1526" s="62">
        <v>1</v>
      </c>
      <c r="H1526" s="62">
        <v>1</v>
      </c>
      <c r="I1526" s="68"/>
      <c r="J1526" s="75"/>
      <c r="K1526" s="76"/>
      <c r="L1526" s="61" t="s">
        <v>1814</v>
      </c>
      <c r="M1526" s="72"/>
      <c r="N1526" s="57">
        <f t="shared" si="351"/>
        <v>2016</v>
      </c>
      <c r="O1526" s="72">
        <v>42370</v>
      </c>
      <c r="P1526" s="73" t="s">
        <v>75</v>
      </c>
      <c r="Q1526" s="73" t="s">
        <v>75</v>
      </c>
      <c r="R1526" s="73" t="s">
        <v>75</v>
      </c>
      <c r="S1526" s="73" t="s">
        <v>75</v>
      </c>
      <c r="T1526" s="73" t="s">
        <v>75</v>
      </c>
      <c r="U1526" s="73" t="s">
        <v>75</v>
      </c>
      <c r="V1526" s="62">
        <v>1</v>
      </c>
      <c r="W1526" s="19">
        <f t="shared" si="348"/>
        <v>0</v>
      </c>
      <c r="X1526" s="19">
        <f t="shared" si="349"/>
        <v>0</v>
      </c>
      <c r="Y1526" s="19">
        <f t="shared" si="350"/>
        <v>0</v>
      </c>
      <c r="Z1526" s="62">
        <v>-1</v>
      </c>
      <c r="AA1526" s="62">
        <v>-2</v>
      </c>
      <c r="AB1526" s="68"/>
      <c r="AC1526" s="68"/>
      <c r="AD1526" s="62">
        <v>1</v>
      </c>
      <c r="AE1526" s="68"/>
      <c r="AF1526" s="68"/>
      <c r="AG1526" s="62">
        <v>1</v>
      </c>
      <c r="AH1526" s="62">
        <v>0</v>
      </c>
      <c r="AI1526" s="62">
        <v>0</v>
      </c>
      <c r="AJ1526" s="61" t="s">
        <v>134</v>
      </c>
      <c r="AK1526" s="61" t="s">
        <v>139</v>
      </c>
      <c r="AL1526" s="69" t="s">
        <v>1815</v>
      </c>
      <c r="AM1526" s="62">
        <v>4</v>
      </c>
      <c r="AN1526" s="62">
        <v>-2</v>
      </c>
      <c r="AO1526" s="62">
        <v>-2</v>
      </c>
      <c r="AP1526" s="62">
        <v>-2</v>
      </c>
      <c r="AQ1526" s="62">
        <v>1</v>
      </c>
      <c r="AR1526" s="62">
        <v>-2</v>
      </c>
      <c r="AS1526" s="62">
        <v>0</v>
      </c>
      <c r="AT1526" s="62">
        <v>0</v>
      </c>
      <c r="AU1526" s="78">
        <v>-1</v>
      </c>
      <c r="AV1526" s="62">
        <v>0</v>
      </c>
      <c r="AW1526" s="62">
        <v>0</v>
      </c>
      <c r="AX1526" s="62">
        <v>0</v>
      </c>
      <c r="AY1526" s="62">
        <v>0</v>
      </c>
      <c r="AZ1526" s="62">
        <v>1</v>
      </c>
      <c r="BA1526" s="62">
        <v>1</v>
      </c>
      <c r="BB1526" s="62">
        <v>1</v>
      </c>
      <c r="BC1526" s="62">
        <v>-1</v>
      </c>
      <c r="BD1526" s="68"/>
      <c r="BE1526" s="68"/>
      <c r="BF1526" s="68"/>
      <c r="BG1526" s="68"/>
      <c r="BH1526" s="68"/>
      <c r="BI1526" s="68"/>
      <c r="BJ1526" s="68"/>
      <c r="BK1526" s="68"/>
      <c r="BL1526" s="68"/>
      <c r="BM1526" s="68"/>
      <c r="BN1526" s="68"/>
      <c r="BO1526" s="62">
        <v>1</v>
      </c>
    </row>
    <row r="1527" spans="1:67" ht="64" hidden="1" x14ac:dyDescent="0.2">
      <c r="A1527" s="74" t="s">
        <v>413</v>
      </c>
      <c r="B1527" s="67"/>
      <c r="C1527" s="74" t="s">
        <v>1816</v>
      </c>
      <c r="D1527" s="66" t="s">
        <v>153</v>
      </c>
      <c r="E1527" s="61" t="s">
        <v>331</v>
      </c>
      <c r="F1527" s="62">
        <v>1</v>
      </c>
      <c r="G1527" s="62">
        <v>1</v>
      </c>
      <c r="H1527" s="62">
        <v>1</v>
      </c>
      <c r="I1527" s="68"/>
      <c r="J1527" s="75"/>
      <c r="K1527" s="76"/>
      <c r="L1527" s="61" t="s">
        <v>1814</v>
      </c>
      <c r="M1527" s="72"/>
      <c r="N1527" s="57">
        <f t="shared" si="351"/>
        <v>2016</v>
      </c>
      <c r="O1527" s="72">
        <v>42370</v>
      </c>
      <c r="P1527" s="73" t="s">
        <v>75</v>
      </c>
      <c r="Q1527" s="73" t="s">
        <v>75</v>
      </c>
      <c r="R1527" s="73" t="s">
        <v>75</v>
      </c>
      <c r="S1527" s="73" t="s">
        <v>75</v>
      </c>
      <c r="T1527" s="73" t="s">
        <v>75</v>
      </c>
      <c r="U1527" s="73" t="s">
        <v>75</v>
      </c>
      <c r="V1527" s="62">
        <v>1</v>
      </c>
      <c r="W1527" s="19">
        <f t="shared" si="348"/>
        <v>0</v>
      </c>
      <c r="X1527" s="19">
        <f t="shared" si="349"/>
        <v>0</v>
      </c>
      <c r="Y1527" s="19">
        <f t="shared" si="350"/>
        <v>0</v>
      </c>
      <c r="Z1527" s="62">
        <v>-1</v>
      </c>
      <c r="AA1527" s="62">
        <v>-2</v>
      </c>
      <c r="AB1527" s="68"/>
      <c r="AC1527" s="68"/>
      <c r="AD1527" s="62">
        <v>1</v>
      </c>
      <c r="AE1527" s="68"/>
      <c r="AF1527" s="68"/>
      <c r="AG1527" s="62">
        <v>1</v>
      </c>
      <c r="AH1527" s="62">
        <v>0</v>
      </c>
      <c r="AI1527" s="62">
        <v>0</v>
      </c>
      <c r="AJ1527" s="61" t="s">
        <v>134</v>
      </c>
      <c r="AK1527" s="61" t="s">
        <v>139</v>
      </c>
      <c r="AL1527" s="69" t="s">
        <v>1815</v>
      </c>
      <c r="AM1527" s="62">
        <v>4</v>
      </c>
      <c r="AN1527" s="62">
        <v>-2</v>
      </c>
      <c r="AO1527" s="62">
        <v>-2</v>
      </c>
      <c r="AP1527" s="62">
        <v>-2</v>
      </c>
      <c r="AQ1527" s="62">
        <v>1</v>
      </c>
      <c r="AR1527" s="62">
        <v>-2</v>
      </c>
      <c r="AS1527" s="62">
        <v>0</v>
      </c>
      <c r="AT1527" s="62">
        <v>0</v>
      </c>
      <c r="AU1527" s="78">
        <v>-1</v>
      </c>
      <c r="AV1527" s="62">
        <v>0</v>
      </c>
      <c r="AW1527" s="62">
        <v>0</v>
      </c>
      <c r="AX1527" s="62">
        <v>0</v>
      </c>
      <c r="AY1527" s="62">
        <v>0</v>
      </c>
      <c r="AZ1527" s="62">
        <v>1</v>
      </c>
      <c r="BA1527" s="62">
        <v>1</v>
      </c>
      <c r="BB1527" s="62">
        <v>1</v>
      </c>
      <c r="BC1527" s="62">
        <v>-1</v>
      </c>
      <c r="BD1527" s="68"/>
      <c r="BE1527" s="68"/>
      <c r="BF1527" s="68"/>
      <c r="BG1527" s="68"/>
      <c r="BH1527" s="68"/>
      <c r="BI1527" s="68"/>
      <c r="BJ1527" s="68"/>
      <c r="BK1527" s="68"/>
      <c r="BL1527" s="68"/>
      <c r="BM1527" s="68"/>
      <c r="BN1527" s="68"/>
      <c r="BO1527" s="62">
        <v>1</v>
      </c>
    </row>
    <row r="1528" spans="1:67" ht="64" hidden="1" x14ac:dyDescent="0.2">
      <c r="A1528" s="74" t="s">
        <v>413</v>
      </c>
      <c r="B1528" s="67"/>
      <c r="C1528" s="74" t="s">
        <v>1834</v>
      </c>
      <c r="D1528" s="66" t="s">
        <v>153</v>
      </c>
      <c r="E1528" s="61" t="s">
        <v>331</v>
      </c>
      <c r="F1528" s="62">
        <v>1</v>
      </c>
      <c r="G1528" s="62">
        <v>1</v>
      </c>
      <c r="H1528" s="62">
        <v>1</v>
      </c>
      <c r="I1528" s="68"/>
      <c r="J1528" s="75"/>
      <c r="K1528" s="76"/>
      <c r="L1528" s="61" t="s">
        <v>1814</v>
      </c>
      <c r="M1528" s="72"/>
      <c r="N1528" s="57">
        <f t="shared" si="351"/>
        <v>2016</v>
      </c>
      <c r="O1528" s="72">
        <v>42370</v>
      </c>
      <c r="P1528" s="73" t="s">
        <v>75</v>
      </c>
      <c r="Q1528" s="73" t="s">
        <v>75</v>
      </c>
      <c r="R1528" s="73" t="s">
        <v>75</v>
      </c>
      <c r="S1528" s="73" t="s">
        <v>75</v>
      </c>
      <c r="T1528" s="73" t="s">
        <v>75</v>
      </c>
      <c r="U1528" s="73" t="s">
        <v>75</v>
      </c>
      <c r="V1528" s="62">
        <v>1</v>
      </c>
      <c r="W1528" s="19">
        <f t="shared" si="348"/>
        <v>0</v>
      </c>
      <c r="X1528" s="19">
        <f t="shared" si="349"/>
        <v>0</v>
      </c>
      <c r="Y1528" s="19">
        <f t="shared" si="350"/>
        <v>0</v>
      </c>
      <c r="Z1528" s="62">
        <v>-1</v>
      </c>
      <c r="AA1528" s="62">
        <v>-2</v>
      </c>
      <c r="AB1528" s="68"/>
      <c r="AC1528" s="68"/>
      <c r="AD1528" s="62">
        <v>1</v>
      </c>
      <c r="AE1528" s="68"/>
      <c r="AF1528" s="68"/>
      <c r="AG1528" s="62">
        <v>1</v>
      </c>
      <c r="AH1528" s="62">
        <v>0</v>
      </c>
      <c r="AI1528" s="62">
        <v>0</v>
      </c>
      <c r="AJ1528" s="61" t="s">
        <v>134</v>
      </c>
      <c r="AK1528" s="61" t="s">
        <v>139</v>
      </c>
      <c r="AL1528" s="69" t="s">
        <v>1815</v>
      </c>
      <c r="AM1528" s="62">
        <v>4</v>
      </c>
      <c r="AN1528" s="62">
        <v>-2</v>
      </c>
      <c r="AO1528" s="62">
        <v>-2</v>
      </c>
      <c r="AP1528" s="62">
        <v>-2</v>
      </c>
      <c r="AQ1528" s="62">
        <v>1</v>
      </c>
      <c r="AR1528" s="62">
        <v>-2</v>
      </c>
      <c r="AS1528" s="62">
        <v>0</v>
      </c>
      <c r="AT1528" s="62">
        <v>0</v>
      </c>
      <c r="AU1528" s="78">
        <v>-1</v>
      </c>
      <c r="AV1528" s="62">
        <v>0</v>
      </c>
      <c r="AW1528" s="62">
        <v>0</v>
      </c>
      <c r="AX1528" s="62">
        <v>0</v>
      </c>
      <c r="AY1528" s="62">
        <v>0</v>
      </c>
      <c r="AZ1528" s="62">
        <v>1</v>
      </c>
      <c r="BA1528" s="62">
        <v>1</v>
      </c>
      <c r="BB1528" s="62">
        <v>1</v>
      </c>
      <c r="BC1528" s="62">
        <v>-1</v>
      </c>
      <c r="BD1528" s="68"/>
      <c r="BE1528" s="68"/>
      <c r="BF1528" s="68"/>
      <c r="BG1528" s="68"/>
      <c r="BH1528" s="68"/>
      <c r="BI1528" s="68"/>
      <c r="BJ1528" s="68"/>
      <c r="BK1528" s="68"/>
      <c r="BL1528" s="68"/>
      <c r="BM1528" s="68"/>
      <c r="BN1528" s="68"/>
      <c r="BO1528" s="62">
        <v>1</v>
      </c>
    </row>
    <row r="1529" spans="1:67" ht="64" hidden="1" x14ac:dyDescent="0.2">
      <c r="A1529" s="74" t="s">
        <v>413</v>
      </c>
      <c r="B1529" s="67"/>
      <c r="C1529" s="74" t="s">
        <v>1817</v>
      </c>
      <c r="D1529" s="66" t="s">
        <v>153</v>
      </c>
      <c r="E1529" s="61" t="s">
        <v>331</v>
      </c>
      <c r="F1529" s="62">
        <v>1</v>
      </c>
      <c r="G1529" s="62">
        <v>1</v>
      </c>
      <c r="H1529" s="62">
        <v>1</v>
      </c>
      <c r="I1529" s="68"/>
      <c r="J1529" s="75"/>
      <c r="K1529" s="76"/>
      <c r="L1529" s="61" t="s">
        <v>1814</v>
      </c>
      <c r="M1529" s="72"/>
      <c r="N1529" s="57">
        <f t="shared" si="351"/>
        <v>2016</v>
      </c>
      <c r="O1529" s="72">
        <v>42370</v>
      </c>
      <c r="P1529" s="73" t="s">
        <v>75</v>
      </c>
      <c r="Q1529" s="73" t="s">
        <v>75</v>
      </c>
      <c r="R1529" s="73" t="s">
        <v>75</v>
      </c>
      <c r="S1529" s="73" t="s">
        <v>75</v>
      </c>
      <c r="T1529" s="73" t="s">
        <v>75</v>
      </c>
      <c r="U1529" s="73" t="s">
        <v>75</v>
      </c>
      <c r="V1529" s="62">
        <v>1</v>
      </c>
      <c r="W1529" s="19">
        <f t="shared" si="348"/>
        <v>0</v>
      </c>
      <c r="X1529" s="19">
        <f t="shared" si="349"/>
        <v>0</v>
      </c>
      <c r="Y1529" s="19">
        <f t="shared" si="350"/>
        <v>0</v>
      </c>
      <c r="Z1529" s="62">
        <v>-1</v>
      </c>
      <c r="AA1529" s="62">
        <v>-2</v>
      </c>
      <c r="AB1529" s="68"/>
      <c r="AC1529" s="68"/>
      <c r="AD1529" s="62">
        <v>1</v>
      </c>
      <c r="AE1529" s="68"/>
      <c r="AF1529" s="68"/>
      <c r="AG1529" s="62">
        <v>1</v>
      </c>
      <c r="AH1529" s="62">
        <v>0</v>
      </c>
      <c r="AI1529" s="62">
        <v>0</v>
      </c>
      <c r="AJ1529" s="61" t="s">
        <v>134</v>
      </c>
      <c r="AK1529" s="61" t="s">
        <v>139</v>
      </c>
      <c r="AL1529" s="69" t="s">
        <v>1815</v>
      </c>
      <c r="AM1529" s="62">
        <v>4</v>
      </c>
      <c r="AN1529" s="62">
        <v>-2</v>
      </c>
      <c r="AO1529" s="62">
        <v>-2</v>
      </c>
      <c r="AP1529" s="62">
        <v>-2</v>
      </c>
      <c r="AQ1529" s="62">
        <v>1</v>
      </c>
      <c r="AR1529" s="62">
        <v>-2</v>
      </c>
      <c r="AS1529" s="62">
        <v>0</v>
      </c>
      <c r="AT1529" s="62">
        <v>0</v>
      </c>
      <c r="AU1529" s="78">
        <v>-1</v>
      </c>
      <c r="AV1529" s="62">
        <v>0</v>
      </c>
      <c r="AW1529" s="62">
        <v>0</v>
      </c>
      <c r="AX1529" s="62">
        <v>0</v>
      </c>
      <c r="AY1529" s="62">
        <v>0</v>
      </c>
      <c r="AZ1529" s="62">
        <v>1</v>
      </c>
      <c r="BA1529" s="62">
        <v>1</v>
      </c>
      <c r="BB1529" s="62">
        <v>1</v>
      </c>
      <c r="BC1529" s="62">
        <v>-1</v>
      </c>
      <c r="BD1529" s="68"/>
      <c r="BE1529" s="68"/>
      <c r="BF1529" s="68"/>
      <c r="BG1529" s="68"/>
      <c r="BH1529" s="68"/>
      <c r="BI1529" s="68"/>
      <c r="BJ1529" s="68"/>
      <c r="BK1529" s="68"/>
      <c r="BL1529" s="68"/>
      <c r="BM1529" s="68"/>
      <c r="BN1529" s="68"/>
      <c r="BO1529" s="62">
        <v>1</v>
      </c>
    </row>
    <row r="1530" spans="1:67" ht="64" hidden="1" x14ac:dyDescent="0.2">
      <c r="A1530" s="74" t="s">
        <v>413</v>
      </c>
      <c r="B1530" s="67"/>
      <c r="C1530" s="74" t="s">
        <v>1818</v>
      </c>
      <c r="D1530" s="66" t="s">
        <v>153</v>
      </c>
      <c r="E1530" s="61" t="s">
        <v>331</v>
      </c>
      <c r="F1530" s="62">
        <v>1</v>
      </c>
      <c r="G1530" s="62">
        <v>1</v>
      </c>
      <c r="H1530" s="62">
        <v>1</v>
      </c>
      <c r="I1530" s="68"/>
      <c r="J1530" s="75"/>
      <c r="K1530" s="76"/>
      <c r="L1530" s="61" t="s">
        <v>1814</v>
      </c>
      <c r="M1530" s="72"/>
      <c r="N1530" s="57">
        <f t="shared" si="351"/>
        <v>2016</v>
      </c>
      <c r="O1530" s="72">
        <v>42370</v>
      </c>
      <c r="P1530" s="73" t="s">
        <v>75</v>
      </c>
      <c r="Q1530" s="73" t="s">
        <v>75</v>
      </c>
      <c r="R1530" s="73" t="s">
        <v>75</v>
      </c>
      <c r="S1530" s="73" t="s">
        <v>75</v>
      </c>
      <c r="T1530" s="73" t="s">
        <v>75</v>
      </c>
      <c r="U1530" s="73" t="s">
        <v>75</v>
      </c>
      <c r="V1530" s="62">
        <v>1</v>
      </c>
      <c r="W1530" s="19">
        <f t="shared" si="348"/>
        <v>0</v>
      </c>
      <c r="X1530" s="19">
        <f t="shared" si="349"/>
        <v>0</v>
      </c>
      <c r="Y1530" s="19">
        <f t="shared" si="350"/>
        <v>0</v>
      </c>
      <c r="Z1530" s="62">
        <v>-1</v>
      </c>
      <c r="AA1530" s="62">
        <v>-2</v>
      </c>
      <c r="AB1530" s="68"/>
      <c r="AC1530" s="68"/>
      <c r="AD1530" s="62">
        <v>1</v>
      </c>
      <c r="AE1530" s="68"/>
      <c r="AF1530" s="68"/>
      <c r="AG1530" s="62">
        <v>1</v>
      </c>
      <c r="AH1530" s="62">
        <v>0</v>
      </c>
      <c r="AI1530" s="62">
        <v>0</v>
      </c>
      <c r="AJ1530" s="61" t="s">
        <v>134</v>
      </c>
      <c r="AK1530" s="61" t="s">
        <v>139</v>
      </c>
      <c r="AL1530" s="69" t="s">
        <v>1815</v>
      </c>
      <c r="AM1530" s="62">
        <v>4</v>
      </c>
      <c r="AN1530" s="62">
        <v>-2</v>
      </c>
      <c r="AO1530" s="62">
        <v>-2</v>
      </c>
      <c r="AP1530" s="62">
        <v>-2</v>
      </c>
      <c r="AQ1530" s="62">
        <v>1</v>
      </c>
      <c r="AR1530" s="62">
        <v>-2</v>
      </c>
      <c r="AS1530" s="62">
        <v>0</v>
      </c>
      <c r="AT1530" s="62">
        <v>0</v>
      </c>
      <c r="AU1530" s="78">
        <v>-1</v>
      </c>
      <c r="AV1530" s="62">
        <v>0</v>
      </c>
      <c r="AW1530" s="62">
        <v>0</v>
      </c>
      <c r="AX1530" s="62">
        <v>0</v>
      </c>
      <c r="AY1530" s="62">
        <v>0</v>
      </c>
      <c r="AZ1530" s="62">
        <v>1</v>
      </c>
      <c r="BA1530" s="62">
        <v>1</v>
      </c>
      <c r="BB1530" s="62">
        <v>1</v>
      </c>
      <c r="BC1530" s="62">
        <v>-1</v>
      </c>
      <c r="BD1530" s="68"/>
      <c r="BE1530" s="68"/>
      <c r="BF1530" s="68"/>
      <c r="BG1530" s="68"/>
      <c r="BH1530" s="68"/>
      <c r="BI1530" s="68"/>
      <c r="BJ1530" s="68"/>
      <c r="BK1530" s="68"/>
      <c r="BL1530" s="68"/>
      <c r="BM1530" s="68"/>
      <c r="BN1530" s="68"/>
      <c r="BO1530" s="62">
        <v>1</v>
      </c>
    </row>
    <row r="1531" spans="1:67" ht="64" hidden="1" x14ac:dyDescent="0.2">
      <c r="A1531" s="74" t="s">
        <v>413</v>
      </c>
      <c r="B1531" s="67"/>
      <c r="C1531" s="74" t="s">
        <v>1819</v>
      </c>
      <c r="D1531" s="66" t="s">
        <v>153</v>
      </c>
      <c r="E1531" s="61" t="s">
        <v>331</v>
      </c>
      <c r="F1531" s="62">
        <v>1</v>
      </c>
      <c r="G1531" s="62">
        <v>1</v>
      </c>
      <c r="H1531" s="62">
        <v>1</v>
      </c>
      <c r="I1531" s="68"/>
      <c r="J1531" s="75"/>
      <c r="K1531" s="76"/>
      <c r="L1531" s="61" t="s">
        <v>1814</v>
      </c>
      <c r="M1531" s="72"/>
      <c r="N1531" s="57">
        <f t="shared" si="351"/>
        <v>2016</v>
      </c>
      <c r="O1531" s="72">
        <v>42370</v>
      </c>
      <c r="P1531" s="73" t="s">
        <v>75</v>
      </c>
      <c r="Q1531" s="73" t="s">
        <v>75</v>
      </c>
      <c r="R1531" s="73" t="s">
        <v>75</v>
      </c>
      <c r="S1531" s="73" t="s">
        <v>75</v>
      </c>
      <c r="T1531" s="73" t="s">
        <v>75</v>
      </c>
      <c r="U1531" s="73" t="s">
        <v>75</v>
      </c>
      <c r="V1531" s="62">
        <v>1</v>
      </c>
      <c r="W1531" s="19">
        <f t="shared" si="348"/>
        <v>0</v>
      </c>
      <c r="X1531" s="19">
        <f t="shared" si="349"/>
        <v>0</v>
      </c>
      <c r="Y1531" s="19">
        <f t="shared" si="350"/>
        <v>0</v>
      </c>
      <c r="Z1531" s="62">
        <v>-1</v>
      </c>
      <c r="AA1531" s="62">
        <v>-2</v>
      </c>
      <c r="AB1531" s="68"/>
      <c r="AC1531" s="68"/>
      <c r="AD1531" s="62">
        <v>1</v>
      </c>
      <c r="AE1531" s="68"/>
      <c r="AF1531" s="68"/>
      <c r="AG1531" s="62">
        <v>1</v>
      </c>
      <c r="AH1531" s="62">
        <v>0</v>
      </c>
      <c r="AI1531" s="62">
        <v>0</v>
      </c>
      <c r="AJ1531" s="61" t="s">
        <v>134</v>
      </c>
      <c r="AK1531" s="61" t="s">
        <v>139</v>
      </c>
      <c r="AL1531" s="69" t="s">
        <v>1815</v>
      </c>
      <c r="AM1531" s="62">
        <v>4</v>
      </c>
      <c r="AN1531" s="62">
        <v>-2</v>
      </c>
      <c r="AO1531" s="62">
        <v>-2</v>
      </c>
      <c r="AP1531" s="62">
        <v>-2</v>
      </c>
      <c r="AQ1531" s="62">
        <v>1</v>
      </c>
      <c r="AR1531" s="62">
        <v>-2</v>
      </c>
      <c r="AS1531" s="62">
        <v>0</v>
      </c>
      <c r="AT1531" s="62">
        <v>0</v>
      </c>
      <c r="AU1531" s="78">
        <v>-1</v>
      </c>
      <c r="AV1531" s="62">
        <v>0</v>
      </c>
      <c r="AW1531" s="62">
        <v>0</v>
      </c>
      <c r="AX1531" s="62">
        <v>0</v>
      </c>
      <c r="AY1531" s="62">
        <v>0</v>
      </c>
      <c r="AZ1531" s="62">
        <v>1</v>
      </c>
      <c r="BA1531" s="62">
        <v>1</v>
      </c>
      <c r="BB1531" s="62">
        <v>1</v>
      </c>
      <c r="BC1531" s="62">
        <v>-1</v>
      </c>
      <c r="BD1531" s="68"/>
      <c r="BE1531" s="68"/>
      <c r="BF1531" s="68"/>
      <c r="BG1531" s="68"/>
      <c r="BH1531" s="68"/>
      <c r="BI1531" s="68"/>
      <c r="BJ1531" s="68"/>
      <c r="BK1531" s="68"/>
      <c r="BL1531" s="68"/>
      <c r="BM1531" s="68"/>
      <c r="BN1531" s="68"/>
      <c r="BO1531" s="62">
        <v>1</v>
      </c>
    </row>
    <row r="1532" spans="1:67" ht="64" hidden="1" x14ac:dyDescent="0.2">
      <c r="A1532" s="74" t="s">
        <v>413</v>
      </c>
      <c r="B1532" s="67"/>
      <c r="C1532" s="74" t="s">
        <v>1820</v>
      </c>
      <c r="D1532" s="66" t="s">
        <v>153</v>
      </c>
      <c r="E1532" s="61" t="s">
        <v>331</v>
      </c>
      <c r="F1532" s="62">
        <v>1</v>
      </c>
      <c r="G1532" s="62">
        <v>1</v>
      </c>
      <c r="H1532" s="62">
        <v>1</v>
      </c>
      <c r="I1532" s="68"/>
      <c r="J1532" s="75"/>
      <c r="K1532" s="76"/>
      <c r="L1532" s="61" t="s">
        <v>1814</v>
      </c>
      <c r="M1532" s="72"/>
      <c r="N1532" s="57">
        <f t="shared" si="351"/>
        <v>2016</v>
      </c>
      <c r="O1532" s="72">
        <v>42370</v>
      </c>
      <c r="P1532" s="73" t="s">
        <v>75</v>
      </c>
      <c r="Q1532" s="73" t="s">
        <v>75</v>
      </c>
      <c r="R1532" s="73" t="s">
        <v>75</v>
      </c>
      <c r="S1532" s="73" t="s">
        <v>75</v>
      </c>
      <c r="T1532" s="73" t="s">
        <v>75</v>
      </c>
      <c r="U1532" s="73" t="s">
        <v>75</v>
      </c>
      <c r="V1532" s="62">
        <v>1</v>
      </c>
      <c r="W1532" s="19">
        <f t="shared" si="348"/>
        <v>0</v>
      </c>
      <c r="X1532" s="19">
        <f t="shared" si="349"/>
        <v>0</v>
      </c>
      <c r="Y1532" s="19">
        <f t="shared" si="350"/>
        <v>0</v>
      </c>
      <c r="Z1532" s="62">
        <v>-1</v>
      </c>
      <c r="AA1532" s="62">
        <v>-2</v>
      </c>
      <c r="AB1532" s="68"/>
      <c r="AC1532" s="68"/>
      <c r="AD1532" s="62">
        <v>1</v>
      </c>
      <c r="AE1532" s="68"/>
      <c r="AF1532" s="68"/>
      <c r="AG1532" s="62">
        <v>1</v>
      </c>
      <c r="AH1532" s="62">
        <v>0</v>
      </c>
      <c r="AI1532" s="62">
        <v>0</v>
      </c>
      <c r="AJ1532" s="61" t="s">
        <v>134</v>
      </c>
      <c r="AK1532" s="61" t="s">
        <v>139</v>
      </c>
      <c r="AL1532" s="69" t="s">
        <v>1815</v>
      </c>
      <c r="AM1532" s="62">
        <v>4</v>
      </c>
      <c r="AN1532" s="62">
        <v>-2</v>
      </c>
      <c r="AO1532" s="62">
        <v>-2</v>
      </c>
      <c r="AP1532" s="62">
        <v>-2</v>
      </c>
      <c r="AQ1532" s="62">
        <v>1</v>
      </c>
      <c r="AR1532" s="62">
        <v>-2</v>
      </c>
      <c r="AS1532" s="62">
        <v>0</v>
      </c>
      <c r="AT1532" s="62">
        <v>0</v>
      </c>
      <c r="AU1532" s="78">
        <v>-1</v>
      </c>
      <c r="AV1532" s="62">
        <v>0</v>
      </c>
      <c r="AW1532" s="62">
        <v>0</v>
      </c>
      <c r="AX1532" s="62">
        <v>0</v>
      </c>
      <c r="AY1532" s="62">
        <v>0</v>
      </c>
      <c r="AZ1532" s="62">
        <v>1</v>
      </c>
      <c r="BA1532" s="62">
        <v>1</v>
      </c>
      <c r="BB1532" s="62">
        <v>1</v>
      </c>
      <c r="BC1532" s="62">
        <v>-1</v>
      </c>
      <c r="BD1532" s="68"/>
      <c r="BE1532" s="68"/>
      <c r="BF1532" s="68"/>
      <c r="BG1532" s="68"/>
      <c r="BH1532" s="68"/>
      <c r="BI1532" s="68"/>
      <c r="BJ1532" s="68"/>
      <c r="BK1532" s="68"/>
      <c r="BL1532" s="68"/>
      <c r="BM1532" s="68"/>
      <c r="BN1532" s="68"/>
      <c r="BO1532" s="62">
        <v>1</v>
      </c>
    </row>
    <row r="1533" spans="1:67" ht="64" hidden="1" x14ac:dyDescent="0.2">
      <c r="A1533" s="74" t="s">
        <v>413</v>
      </c>
      <c r="B1533" s="67"/>
      <c r="C1533" s="74" t="s">
        <v>1821</v>
      </c>
      <c r="D1533" s="66" t="s">
        <v>153</v>
      </c>
      <c r="E1533" s="61" t="s">
        <v>331</v>
      </c>
      <c r="F1533" s="62">
        <v>1</v>
      </c>
      <c r="G1533" s="62">
        <v>1</v>
      </c>
      <c r="H1533" s="62">
        <v>1</v>
      </c>
      <c r="I1533" s="68"/>
      <c r="J1533" s="75"/>
      <c r="K1533" s="76"/>
      <c r="L1533" s="61" t="s">
        <v>1814</v>
      </c>
      <c r="M1533" s="72"/>
      <c r="N1533" s="57">
        <f t="shared" si="351"/>
        <v>2016</v>
      </c>
      <c r="O1533" s="72">
        <v>42370</v>
      </c>
      <c r="P1533" s="73" t="s">
        <v>75</v>
      </c>
      <c r="Q1533" s="73" t="s">
        <v>75</v>
      </c>
      <c r="R1533" s="73" t="s">
        <v>75</v>
      </c>
      <c r="S1533" s="73" t="s">
        <v>75</v>
      </c>
      <c r="T1533" s="73" t="s">
        <v>75</v>
      </c>
      <c r="U1533" s="73" t="s">
        <v>75</v>
      </c>
      <c r="V1533" s="62">
        <v>1</v>
      </c>
      <c r="W1533" s="19">
        <f t="shared" si="348"/>
        <v>0</v>
      </c>
      <c r="X1533" s="19">
        <f t="shared" si="349"/>
        <v>0</v>
      </c>
      <c r="Y1533" s="19">
        <f t="shared" si="350"/>
        <v>0</v>
      </c>
      <c r="Z1533" s="62">
        <v>-1</v>
      </c>
      <c r="AA1533" s="62">
        <v>-2</v>
      </c>
      <c r="AB1533" s="68"/>
      <c r="AC1533" s="68"/>
      <c r="AD1533" s="62">
        <v>1</v>
      </c>
      <c r="AE1533" s="68"/>
      <c r="AF1533" s="68"/>
      <c r="AG1533" s="62">
        <v>1</v>
      </c>
      <c r="AH1533" s="62">
        <v>0</v>
      </c>
      <c r="AI1533" s="62">
        <v>0</v>
      </c>
      <c r="AJ1533" s="61" t="s">
        <v>134</v>
      </c>
      <c r="AK1533" s="61" t="s">
        <v>139</v>
      </c>
      <c r="AL1533" s="69" t="s">
        <v>1815</v>
      </c>
      <c r="AM1533" s="62">
        <v>4</v>
      </c>
      <c r="AN1533" s="62">
        <v>-2</v>
      </c>
      <c r="AO1533" s="62">
        <v>-2</v>
      </c>
      <c r="AP1533" s="62">
        <v>-2</v>
      </c>
      <c r="AQ1533" s="62">
        <v>1</v>
      </c>
      <c r="AR1533" s="62">
        <v>-2</v>
      </c>
      <c r="AS1533" s="62">
        <v>0</v>
      </c>
      <c r="AT1533" s="62">
        <v>0</v>
      </c>
      <c r="AU1533" s="78">
        <v>-1</v>
      </c>
      <c r="AV1533" s="62">
        <v>0</v>
      </c>
      <c r="AW1533" s="62">
        <v>0</v>
      </c>
      <c r="AX1533" s="62">
        <v>0</v>
      </c>
      <c r="AY1533" s="62">
        <v>0</v>
      </c>
      <c r="AZ1533" s="62">
        <v>1</v>
      </c>
      <c r="BA1533" s="62">
        <v>1</v>
      </c>
      <c r="BB1533" s="62">
        <v>1</v>
      </c>
      <c r="BC1533" s="62">
        <v>-1</v>
      </c>
      <c r="BD1533" s="68"/>
      <c r="BE1533" s="68"/>
      <c r="BF1533" s="68"/>
      <c r="BG1533" s="68"/>
      <c r="BH1533" s="68"/>
      <c r="BI1533" s="68"/>
      <c r="BJ1533" s="68"/>
      <c r="BK1533" s="68"/>
      <c r="BL1533" s="68"/>
      <c r="BM1533" s="68"/>
      <c r="BN1533" s="68"/>
      <c r="BO1533" s="62">
        <v>1</v>
      </c>
    </row>
    <row r="1534" spans="1:67" ht="64" hidden="1" x14ac:dyDescent="0.2">
      <c r="A1534" s="74" t="s">
        <v>413</v>
      </c>
      <c r="B1534" s="67"/>
      <c r="C1534" s="74" t="s">
        <v>1822</v>
      </c>
      <c r="D1534" s="66" t="s">
        <v>153</v>
      </c>
      <c r="E1534" s="61" t="s">
        <v>331</v>
      </c>
      <c r="F1534" s="62">
        <v>1</v>
      </c>
      <c r="G1534" s="62">
        <v>1</v>
      </c>
      <c r="H1534" s="62">
        <v>1</v>
      </c>
      <c r="I1534" s="68"/>
      <c r="J1534" s="75"/>
      <c r="K1534" s="76"/>
      <c r="L1534" s="61" t="s">
        <v>1814</v>
      </c>
      <c r="M1534" s="72"/>
      <c r="N1534" s="57">
        <f t="shared" si="351"/>
        <v>2016</v>
      </c>
      <c r="O1534" s="72">
        <v>42370</v>
      </c>
      <c r="P1534" s="73" t="s">
        <v>75</v>
      </c>
      <c r="Q1534" s="73" t="s">
        <v>75</v>
      </c>
      <c r="R1534" s="73" t="s">
        <v>75</v>
      </c>
      <c r="S1534" s="73" t="s">
        <v>75</v>
      </c>
      <c r="T1534" s="73" t="s">
        <v>75</v>
      </c>
      <c r="U1534" s="73" t="s">
        <v>75</v>
      </c>
      <c r="V1534" s="62">
        <v>1</v>
      </c>
      <c r="W1534" s="19">
        <f t="shared" si="348"/>
        <v>0</v>
      </c>
      <c r="X1534" s="19">
        <f t="shared" si="349"/>
        <v>0</v>
      </c>
      <c r="Y1534" s="19">
        <f t="shared" si="350"/>
        <v>0</v>
      </c>
      <c r="Z1534" s="62">
        <v>-1</v>
      </c>
      <c r="AA1534" s="62">
        <v>-2</v>
      </c>
      <c r="AB1534" s="68"/>
      <c r="AC1534" s="68"/>
      <c r="AD1534" s="62">
        <v>1</v>
      </c>
      <c r="AE1534" s="68"/>
      <c r="AF1534" s="68"/>
      <c r="AG1534" s="62">
        <v>1</v>
      </c>
      <c r="AH1534" s="62">
        <v>0</v>
      </c>
      <c r="AI1534" s="62">
        <v>0</v>
      </c>
      <c r="AJ1534" s="61" t="s">
        <v>134</v>
      </c>
      <c r="AK1534" s="61" t="s">
        <v>139</v>
      </c>
      <c r="AL1534" s="69" t="s">
        <v>1815</v>
      </c>
      <c r="AM1534" s="62">
        <v>4</v>
      </c>
      <c r="AN1534" s="62">
        <v>-2</v>
      </c>
      <c r="AO1534" s="62">
        <v>-2</v>
      </c>
      <c r="AP1534" s="62">
        <v>-2</v>
      </c>
      <c r="AQ1534" s="62">
        <v>1</v>
      </c>
      <c r="AR1534" s="62">
        <v>-2</v>
      </c>
      <c r="AS1534" s="62">
        <v>0</v>
      </c>
      <c r="AT1534" s="62">
        <v>0</v>
      </c>
      <c r="AU1534" s="78">
        <v>-1</v>
      </c>
      <c r="AV1534" s="62">
        <v>0</v>
      </c>
      <c r="AW1534" s="62">
        <v>0</v>
      </c>
      <c r="AX1534" s="62">
        <v>0</v>
      </c>
      <c r="AY1534" s="62">
        <v>0</v>
      </c>
      <c r="AZ1534" s="62">
        <v>1</v>
      </c>
      <c r="BA1534" s="62">
        <v>1</v>
      </c>
      <c r="BB1534" s="62">
        <v>1</v>
      </c>
      <c r="BC1534" s="62">
        <v>-1</v>
      </c>
      <c r="BD1534" s="68"/>
      <c r="BE1534" s="68"/>
      <c r="BF1534" s="68"/>
      <c r="BG1534" s="68"/>
      <c r="BH1534" s="68"/>
      <c r="BI1534" s="68"/>
      <c r="BJ1534" s="68"/>
      <c r="BK1534" s="68"/>
      <c r="BL1534" s="68"/>
      <c r="BM1534" s="68"/>
      <c r="BN1534" s="68"/>
      <c r="BO1534" s="62">
        <v>1</v>
      </c>
    </row>
    <row r="1535" spans="1:67" ht="64" hidden="1" x14ac:dyDescent="0.2">
      <c r="A1535" s="74" t="s">
        <v>413</v>
      </c>
      <c r="B1535" s="67"/>
      <c r="C1535" s="74" t="s">
        <v>1823</v>
      </c>
      <c r="D1535" s="66" t="s">
        <v>153</v>
      </c>
      <c r="E1535" s="61" t="s">
        <v>331</v>
      </c>
      <c r="F1535" s="62">
        <v>1</v>
      </c>
      <c r="G1535" s="62">
        <v>1</v>
      </c>
      <c r="H1535" s="62">
        <v>1</v>
      </c>
      <c r="I1535" s="68"/>
      <c r="J1535" s="75"/>
      <c r="K1535" s="76"/>
      <c r="L1535" s="61" t="s">
        <v>1814</v>
      </c>
      <c r="M1535" s="72"/>
      <c r="N1535" s="57">
        <f t="shared" si="351"/>
        <v>2016</v>
      </c>
      <c r="O1535" s="72">
        <v>42370</v>
      </c>
      <c r="P1535" s="73" t="s">
        <v>75</v>
      </c>
      <c r="Q1535" s="73" t="s">
        <v>75</v>
      </c>
      <c r="R1535" s="73" t="s">
        <v>75</v>
      </c>
      <c r="S1535" s="73" t="s">
        <v>75</v>
      </c>
      <c r="T1535" s="73" t="s">
        <v>75</v>
      </c>
      <c r="U1535" s="73" t="s">
        <v>75</v>
      </c>
      <c r="V1535" s="62">
        <v>1</v>
      </c>
      <c r="W1535" s="19">
        <f t="shared" si="348"/>
        <v>0</v>
      </c>
      <c r="X1535" s="19">
        <f t="shared" si="349"/>
        <v>0</v>
      </c>
      <c r="Y1535" s="19">
        <f t="shared" si="350"/>
        <v>0</v>
      </c>
      <c r="Z1535" s="62">
        <v>-1</v>
      </c>
      <c r="AA1535" s="62">
        <v>-2</v>
      </c>
      <c r="AB1535" s="68"/>
      <c r="AC1535" s="68"/>
      <c r="AD1535" s="62">
        <v>1</v>
      </c>
      <c r="AE1535" s="68"/>
      <c r="AF1535" s="68"/>
      <c r="AG1535" s="62">
        <v>1</v>
      </c>
      <c r="AH1535" s="62">
        <v>0</v>
      </c>
      <c r="AI1535" s="62">
        <v>0</v>
      </c>
      <c r="AJ1535" s="61" t="s">
        <v>134</v>
      </c>
      <c r="AK1535" s="61" t="s">
        <v>139</v>
      </c>
      <c r="AL1535" s="69" t="s">
        <v>1815</v>
      </c>
      <c r="AM1535" s="62">
        <v>4</v>
      </c>
      <c r="AN1535" s="62">
        <v>-2</v>
      </c>
      <c r="AO1535" s="62">
        <v>-2</v>
      </c>
      <c r="AP1535" s="62">
        <v>-2</v>
      </c>
      <c r="AQ1535" s="62">
        <v>1</v>
      </c>
      <c r="AR1535" s="62">
        <v>-2</v>
      </c>
      <c r="AS1535" s="62">
        <v>0</v>
      </c>
      <c r="AT1535" s="62">
        <v>0</v>
      </c>
      <c r="AU1535" s="78">
        <v>-1</v>
      </c>
      <c r="AV1535" s="62">
        <v>0</v>
      </c>
      <c r="AW1535" s="62">
        <v>0</v>
      </c>
      <c r="AX1535" s="62">
        <v>0</v>
      </c>
      <c r="AY1535" s="62">
        <v>0</v>
      </c>
      <c r="AZ1535" s="62">
        <v>1</v>
      </c>
      <c r="BA1535" s="62">
        <v>1</v>
      </c>
      <c r="BB1535" s="62">
        <v>1</v>
      </c>
      <c r="BC1535" s="62">
        <v>-1</v>
      </c>
      <c r="BD1535" s="68"/>
      <c r="BE1535" s="68"/>
      <c r="BF1535" s="68"/>
      <c r="BG1535" s="68"/>
      <c r="BH1535" s="68"/>
      <c r="BI1535" s="68"/>
      <c r="BJ1535" s="68"/>
      <c r="BK1535" s="68"/>
      <c r="BL1535" s="68"/>
      <c r="BM1535" s="68"/>
      <c r="BN1535" s="68"/>
      <c r="BO1535" s="62">
        <v>1</v>
      </c>
    </row>
    <row r="1536" spans="1:67" ht="144" hidden="1" x14ac:dyDescent="0.2">
      <c r="A1536" s="17" t="s">
        <v>67</v>
      </c>
      <c r="B1536" s="42"/>
      <c r="C1536" s="64" t="s">
        <v>893</v>
      </c>
      <c r="D1536" s="18" t="s">
        <v>153</v>
      </c>
      <c r="E1536" s="18" t="s">
        <v>324</v>
      </c>
      <c r="F1536" s="19">
        <v>1</v>
      </c>
      <c r="G1536" s="19">
        <v>1</v>
      </c>
      <c r="H1536" s="19">
        <v>1</v>
      </c>
      <c r="I1536" s="20"/>
      <c r="J1536" s="44"/>
      <c r="K1536" s="22" t="s">
        <v>894</v>
      </c>
      <c r="L1536" s="375" t="s">
        <v>895</v>
      </c>
      <c r="M1536" s="25"/>
      <c r="N1536" s="24">
        <f t="shared" si="351"/>
        <v>2016</v>
      </c>
      <c r="O1536" s="25">
        <v>42583</v>
      </c>
      <c r="P1536" s="23" t="s">
        <v>75</v>
      </c>
      <c r="Q1536" s="23" t="s">
        <v>75</v>
      </c>
      <c r="R1536" s="23" t="s">
        <v>75</v>
      </c>
      <c r="S1536" s="23" t="s">
        <v>75</v>
      </c>
      <c r="T1536" s="23" t="s">
        <v>75</v>
      </c>
      <c r="U1536" s="23" t="s">
        <v>75</v>
      </c>
      <c r="V1536" s="19">
        <v>1</v>
      </c>
      <c r="W1536" s="19">
        <f t="shared" si="348"/>
        <v>0</v>
      </c>
      <c r="X1536" s="19">
        <f t="shared" si="349"/>
        <v>0</v>
      </c>
      <c r="Y1536" s="19">
        <f t="shared" si="350"/>
        <v>0</v>
      </c>
      <c r="Z1536" s="19">
        <v>-1</v>
      </c>
      <c r="AA1536" s="19">
        <v>-2</v>
      </c>
      <c r="AB1536" s="19">
        <v>0</v>
      </c>
      <c r="AC1536" s="19">
        <v>0</v>
      </c>
      <c r="AD1536" s="19">
        <v>1</v>
      </c>
      <c r="AE1536" s="19">
        <v>0</v>
      </c>
      <c r="AF1536" s="19">
        <v>0</v>
      </c>
      <c r="AG1536" s="19">
        <v>1</v>
      </c>
      <c r="AH1536" s="26">
        <v>-1</v>
      </c>
      <c r="AI1536" s="26">
        <v>0</v>
      </c>
      <c r="AJ1536" s="18" t="s">
        <v>134</v>
      </c>
      <c r="AK1536" s="18" t="s">
        <v>77</v>
      </c>
      <c r="AL1536" s="21" t="s">
        <v>896</v>
      </c>
      <c r="AM1536" s="19">
        <v>4</v>
      </c>
      <c r="AN1536" s="19">
        <v>-2</v>
      </c>
      <c r="AO1536" s="19">
        <v>-2</v>
      </c>
      <c r="AP1536" s="19">
        <v>-2</v>
      </c>
      <c r="AQ1536" s="19">
        <v>-2</v>
      </c>
      <c r="AR1536" s="19">
        <v>-2</v>
      </c>
      <c r="AS1536" s="19">
        <v>0</v>
      </c>
      <c r="AT1536" s="19">
        <v>-1</v>
      </c>
      <c r="AU1536" s="26"/>
      <c r="AV1536" s="19">
        <v>0</v>
      </c>
      <c r="AW1536" s="19">
        <v>0</v>
      </c>
      <c r="AX1536" s="19">
        <v>0</v>
      </c>
      <c r="AY1536" s="19">
        <v>0</v>
      </c>
      <c r="AZ1536" s="19">
        <v>1</v>
      </c>
      <c r="BA1536" s="19">
        <v>1</v>
      </c>
      <c r="BB1536" s="19">
        <v>1</v>
      </c>
      <c r="BC1536" s="19">
        <v>0</v>
      </c>
      <c r="BD1536" s="28"/>
      <c r="BE1536" s="20"/>
      <c r="BF1536" s="20"/>
      <c r="BG1536" s="19">
        <v>1</v>
      </c>
      <c r="BH1536" s="20"/>
      <c r="BI1536" s="20"/>
      <c r="BJ1536" s="19">
        <v>-1</v>
      </c>
      <c r="BK1536" s="20"/>
      <c r="BL1536" s="20"/>
      <c r="BM1536" s="20"/>
      <c r="BN1536" s="20"/>
      <c r="BO1536" s="20"/>
    </row>
    <row r="1537" spans="1:67" ht="335" hidden="1" x14ac:dyDescent="0.2">
      <c r="A1537" s="66" t="s">
        <v>354</v>
      </c>
      <c r="B1537" s="67"/>
      <c r="C1537" s="74" t="s">
        <v>355</v>
      </c>
      <c r="D1537" s="66" t="s">
        <v>356</v>
      </c>
      <c r="E1537" s="61" t="s">
        <v>200</v>
      </c>
      <c r="F1537" s="62">
        <v>1</v>
      </c>
      <c r="G1537" s="62">
        <v>1</v>
      </c>
      <c r="H1537" s="62">
        <v>1</v>
      </c>
      <c r="I1537" s="68"/>
      <c r="J1537" s="69" t="s">
        <v>357</v>
      </c>
      <c r="K1537" s="70" t="s">
        <v>358</v>
      </c>
      <c r="L1537" s="69" t="s">
        <v>359</v>
      </c>
      <c r="M1537" s="71">
        <v>2007</v>
      </c>
      <c r="N1537" s="57">
        <f t="shared" si="351"/>
        <v>2008</v>
      </c>
      <c r="O1537" s="72">
        <v>39521</v>
      </c>
      <c r="P1537" s="73" t="s">
        <v>75</v>
      </c>
      <c r="Q1537" s="73" t="s">
        <v>75</v>
      </c>
      <c r="R1537" s="73" t="s">
        <v>75</v>
      </c>
      <c r="S1537" s="73" t="s">
        <v>75</v>
      </c>
      <c r="T1537" s="73" t="s">
        <v>75</v>
      </c>
      <c r="U1537" s="73" t="s">
        <v>75</v>
      </c>
      <c r="V1537" s="62">
        <v>1</v>
      </c>
      <c r="W1537" s="19">
        <f t="shared" si="348"/>
        <v>0</v>
      </c>
      <c r="X1537" s="19">
        <f t="shared" si="349"/>
        <v>0</v>
      </c>
      <c r="Y1537" s="19">
        <f t="shared" si="350"/>
        <v>0</v>
      </c>
      <c r="Z1537" s="19">
        <v>-1</v>
      </c>
      <c r="AA1537" s="19">
        <v>-2</v>
      </c>
      <c r="AB1537" s="62">
        <v>1</v>
      </c>
      <c r="AC1537" s="62">
        <v>0</v>
      </c>
      <c r="AD1537" s="62">
        <v>0</v>
      </c>
      <c r="AE1537" s="62">
        <v>1</v>
      </c>
      <c r="AF1537" s="62">
        <v>0</v>
      </c>
      <c r="AG1537" s="19">
        <v>1</v>
      </c>
      <c r="AH1537" s="62">
        <v>0</v>
      </c>
      <c r="AI1537" s="62">
        <v>0</v>
      </c>
      <c r="AJ1537" s="18" t="s">
        <v>185</v>
      </c>
      <c r="AK1537" s="61" t="s">
        <v>360</v>
      </c>
      <c r="AL1537" s="69" t="s">
        <v>361</v>
      </c>
      <c r="AM1537" s="62">
        <v>3</v>
      </c>
      <c r="AN1537" s="62">
        <v>1</v>
      </c>
      <c r="AO1537" s="62">
        <v>1</v>
      </c>
      <c r="AP1537" s="62">
        <v>1</v>
      </c>
      <c r="AQ1537" s="62">
        <v>1</v>
      </c>
      <c r="AR1537" s="62">
        <v>1</v>
      </c>
      <c r="AS1537" s="19">
        <v>-1</v>
      </c>
      <c r="AT1537" s="19">
        <v>0</v>
      </c>
      <c r="AU1537" s="26">
        <f t="shared" ref="AU1537:AU1542" si="352">IF(BA1537&lt;1,-1)</f>
        <v>-1</v>
      </c>
      <c r="AV1537" s="26">
        <v>0</v>
      </c>
      <c r="AW1537" s="26">
        <v>0</v>
      </c>
      <c r="AX1537" s="19">
        <v>0</v>
      </c>
      <c r="AY1537" s="19">
        <v>0</v>
      </c>
      <c r="AZ1537" s="19">
        <v>0</v>
      </c>
      <c r="BA1537" s="19">
        <v>0</v>
      </c>
      <c r="BB1537" s="19">
        <v>0</v>
      </c>
      <c r="BC1537" s="19">
        <v>0</v>
      </c>
      <c r="BD1537" s="68"/>
      <c r="BE1537" s="68"/>
      <c r="BF1537" s="68"/>
      <c r="BG1537" s="68"/>
      <c r="BH1537" s="68"/>
      <c r="BI1537" s="68"/>
      <c r="BJ1537" s="68"/>
      <c r="BK1537" s="68"/>
      <c r="BL1537" s="68"/>
      <c r="BM1537" s="68"/>
      <c r="BN1537" s="68"/>
      <c r="BO1537" s="68"/>
    </row>
    <row r="1538" spans="1:67" ht="335" hidden="1" x14ac:dyDescent="0.2">
      <c r="A1538" s="66" t="s">
        <v>354</v>
      </c>
      <c r="B1538" s="67"/>
      <c r="C1538" s="74" t="s">
        <v>362</v>
      </c>
      <c r="D1538" s="66" t="s">
        <v>356</v>
      </c>
      <c r="E1538" s="61" t="s">
        <v>200</v>
      </c>
      <c r="F1538" s="62">
        <v>1</v>
      </c>
      <c r="G1538" s="62">
        <v>1</v>
      </c>
      <c r="H1538" s="62">
        <v>1</v>
      </c>
      <c r="I1538" s="68"/>
      <c r="J1538" s="69" t="s">
        <v>357</v>
      </c>
      <c r="K1538" s="70" t="s">
        <v>358</v>
      </c>
      <c r="L1538" s="69" t="s">
        <v>359</v>
      </c>
      <c r="M1538" s="71">
        <v>2007</v>
      </c>
      <c r="N1538" s="57">
        <f t="shared" si="351"/>
        <v>2008</v>
      </c>
      <c r="O1538" s="72">
        <v>39521</v>
      </c>
      <c r="P1538" s="73" t="s">
        <v>75</v>
      </c>
      <c r="Q1538" s="73" t="s">
        <v>75</v>
      </c>
      <c r="R1538" s="73" t="s">
        <v>75</v>
      </c>
      <c r="S1538" s="73" t="s">
        <v>75</v>
      </c>
      <c r="T1538" s="73" t="s">
        <v>75</v>
      </c>
      <c r="U1538" s="73" t="s">
        <v>75</v>
      </c>
      <c r="V1538" s="62">
        <v>1</v>
      </c>
      <c r="W1538" s="19">
        <f t="shared" si="348"/>
        <v>0</v>
      </c>
      <c r="X1538" s="19">
        <f t="shared" si="349"/>
        <v>0</v>
      </c>
      <c r="Y1538" s="19">
        <f t="shared" si="350"/>
        <v>0</v>
      </c>
      <c r="Z1538" s="19">
        <v>-1</v>
      </c>
      <c r="AA1538" s="19">
        <v>-2</v>
      </c>
      <c r="AB1538" s="62">
        <v>1</v>
      </c>
      <c r="AC1538" s="62">
        <v>0</v>
      </c>
      <c r="AD1538" s="62">
        <v>0</v>
      </c>
      <c r="AE1538" s="62">
        <v>1</v>
      </c>
      <c r="AF1538" s="62">
        <v>0</v>
      </c>
      <c r="AG1538" s="19">
        <v>1</v>
      </c>
      <c r="AH1538" s="62">
        <v>0</v>
      </c>
      <c r="AI1538" s="62">
        <v>0</v>
      </c>
      <c r="AJ1538" s="18" t="s">
        <v>185</v>
      </c>
      <c r="AK1538" s="61" t="s">
        <v>360</v>
      </c>
      <c r="AL1538" s="69" t="s">
        <v>361</v>
      </c>
      <c r="AM1538" s="62">
        <v>3</v>
      </c>
      <c r="AN1538" s="62">
        <v>1</v>
      </c>
      <c r="AO1538" s="62">
        <v>1</v>
      </c>
      <c r="AP1538" s="62">
        <v>1</v>
      </c>
      <c r="AQ1538" s="62">
        <v>1</v>
      </c>
      <c r="AR1538" s="62">
        <v>1</v>
      </c>
      <c r="AS1538" s="19">
        <v>-1</v>
      </c>
      <c r="AT1538" s="19">
        <v>0</v>
      </c>
      <c r="AU1538" s="26">
        <f t="shared" si="352"/>
        <v>-1</v>
      </c>
      <c r="AV1538" s="26">
        <v>0</v>
      </c>
      <c r="AW1538" s="26">
        <v>0</v>
      </c>
      <c r="AX1538" s="19">
        <v>0</v>
      </c>
      <c r="AY1538" s="19">
        <v>0</v>
      </c>
      <c r="AZ1538" s="19">
        <v>0</v>
      </c>
      <c r="BA1538" s="19">
        <v>0</v>
      </c>
      <c r="BB1538" s="19">
        <v>0</v>
      </c>
      <c r="BC1538" s="19">
        <v>0</v>
      </c>
      <c r="BD1538" s="68"/>
      <c r="BE1538" s="68"/>
      <c r="BF1538" s="68"/>
      <c r="BG1538" s="68"/>
      <c r="BH1538" s="68"/>
      <c r="BI1538" s="68"/>
      <c r="BJ1538" s="68"/>
      <c r="BK1538" s="68"/>
      <c r="BL1538" s="68"/>
      <c r="BM1538" s="68"/>
      <c r="BN1538" s="68"/>
      <c r="BO1538" s="68"/>
    </row>
    <row r="1539" spans="1:67" ht="335" hidden="1" x14ac:dyDescent="0.2">
      <c r="A1539" s="66" t="s">
        <v>354</v>
      </c>
      <c r="B1539" s="67"/>
      <c r="C1539" s="74" t="s">
        <v>363</v>
      </c>
      <c r="D1539" s="66" t="s">
        <v>356</v>
      </c>
      <c r="E1539" s="61" t="s">
        <v>200</v>
      </c>
      <c r="F1539" s="62">
        <v>1</v>
      </c>
      <c r="G1539" s="62">
        <v>1</v>
      </c>
      <c r="H1539" s="62">
        <v>1</v>
      </c>
      <c r="I1539" s="68"/>
      <c r="J1539" s="69" t="s">
        <v>357</v>
      </c>
      <c r="K1539" s="70" t="s">
        <v>358</v>
      </c>
      <c r="L1539" s="69" t="s">
        <v>359</v>
      </c>
      <c r="M1539" s="71">
        <v>2007</v>
      </c>
      <c r="N1539" s="57">
        <f t="shared" si="351"/>
        <v>2008</v>
      </c>
      <c r="O1539" s="72">
        <v>39521</v>
      </c>
      <c r="P1539" s="73" t="s">
        <v>75</v>
      </c>
      <c r="Q1539" s="73" t="s">
        <v>75</v>
      </c>
      <c r="R1539" s="73" t="s">
        <v>75</v>
      </c>
      <c r="S1539" s="73" t="s">
        <v>75</v>
      </c>
      <c r="T1539" s="73" t="s">
        <v>75</v>
      </c>
      <c r="U1539" s="73" t="s">
        <v>75</v>
      </c>
      <c r="V1539" s="62">
        <v>1</v>
      </c>
      <c r="W1539" s="19">
        <f t="shared" si="348"/>
        <v>0</v>
      </c>
      <c r="X1539" s="19">
        <f t="shared" si="349"/>
        <v>0</v>
      </c>
      <c r="Y1539" s="19">
        <f t="shared" si="350"/>
        <v>0</v>
      </c>
      <c r="Z1539" s="19">
        <v>-1</v>
      </c>
      <c r="AA1539" s="19">
        <v>-2</v>
      </c>
      <c r="AB1539" s="62">
        <v>1</v>
      </c>
      <c r="AC1539" s="62">
        <v>0</v>
      </c>
      <c r="AD1539" s="62">
        <v>0</v>
      </c>
      <c r="AE1539" s="62">
        <v>1</v>
      </c>
      <c r="AF1539" s="62">
        <v>0</v>
      </c>
      <c r="AG1539" s="19">
        <v>1</v>
      </c>
      <c r="AH1539" s="62">
        <v>0</v>
      </c>
      <c r="AI1539" s="62">
        <v>0</v>
      </c>
      <c r="AJ1539" s="18" t="s">
        <v>185</v>
      </c>
      <c r="AK1539" s="61" t="s">
        <v>360</v>
      </c>
      <c r="AL1539" s="69" t="s">
        <v>361</v>
      </c>
      <c r="AM1539" s="62">
        <v>3</v>
      </c>
      <c r="AN1539" s="62">
        <v>1</v>
      </c>
      <c r="AO1539" s="62">
        <v>1</v>
      </c>
      <c r="AP1539" s="62">
        <v>1</v>
      </c>
      <c r="AQ1539" s="62">
        <v>1</v>
      </c>
      <c r="AR1539" s="62">
        <v>1</v>
      </c>
      <c r="AS1539" s="19">
        <v>-1</v>
      </c>
      <c r="AT1539" s="19">
        <v>0</v>
      </c>
      <c r="AU1539" s="26">
        <f t="shared" si="352"/>
        <v>-1</v>
      </c>
      <c r="AV1539" s="26">
        <v>0</v>
      </c>
      <c r="AW1539" s="26">
        <v>0</v>
      </c>
      <c r="AX1539" s="19">
        <v>0</v>
      </c>
      <c r="AY1539" s="19">
        <v>0</v>
      </c>
      <c r="AZ1539" s="19">
        <v>0</v>
      </c>
      <c r="BA1539" s="19">
        <v>0</v>
      </c>
      <c r="BB1539" s="19">
        <v>0</v>
      </c>
      <c r="BC1539" s="19">
        <v>0</v>
      </c>
      <c r="BD1539" s="68"/>
      <c r="BE1539" s="68"/>
      <c r="BF1539" s="68"/>
      <c r="BG1539" s="68"/>
      <c r="BH1539" s="68"/>
      <c r="BI1539" s="68"/>
      <c r="BJ1539" s="68"/>
      <c r="BK1539" s="68"/>
      <c r="BL1539" s="68"/>
      <c r="BM1539" s="68"/>
      <c r="BN1539" s="68"/>
      <c r="BO1539" s="68"/>
    </row>
    <row r="1540" spans="1:67" ht="335" hidden="1" x14ac:dyDescent="0.2">
      <c r="A1540" s="66" t="s">
        <v>354</v>
      </c>
      <c r="B1540" s="67"/>
      <c r="C1540" s="74" t="s">
        <v>364</v>
      </c>
      <c r="D1540" s="66" t="s">
        <v>356</v>
      </c>
      <c r="E1540" s="61" t="s">
        <v>200</v>
      </c>
      <c r="F1540" s="62">
        <v>1</v>
      </c>
      <c r="G1540" s="62">
        <v>1</v>
      </c>
      <c r="H1540" s="62">
        <v>1</v>
      </c>
      <c r="I1540" s="68"/>
      <c r="J1540" s="69" t="s">
        <v>357</v>
      </c>
      <c r="K1540" s="70" t="s">
        <v>358</v>
      </c>
      <c r="L1540" s="69" t="s">
        <v>359</v>
      </c>
      <c r="M1540" s="71">
        <v>2007</v>
      </c>
      <c r="N1540" s="57">
        <f t="shared" si="351"/>
        <v>2008</v>
      </c>
      <c r="O1540" s="72">
        <v>39521</v>
      </c>
      <c r="P1540" s="73" t="s">
        <v>75</v>
      </c>
      <c r="Q1540" s="73" t="s">
        <v>75</v>
      </c>
      <c r="R1540" s="73" t="s">
        <v>75</v>
      </c>
      <c r="S1540" s="73" t="s">
        <v>75</v>
      </c>
      <c r="T1540" s="73" t="s">
        <v>75</v>
      </c>
      <c r="U1540" s="73" t="s">
        <v>75</v>
      </c>
      <c r="V1540" s="62">
        <v>1</v>
      </c>
      <c r="W1540" s="19">
        <f t="shared" si="348"/>
        <v>0</v>
      </c>
      <c r="X1540" s="19">
        <f t="shared" si="349"/>
        <v>0</v>
      </c>
      <c r="Y1540" s="19">
        <f t="shared" si="350"/>
        <v>0</v>
      </c>
      <c r="Z1540" s="19">
        <v>-1</v>
      </c>
      <c r="AA1540" s="19">
        <v>-2</v>
      </c>
      <c r="AB1540" s="62">
        <v>1</v>
      </c>
      <c r="AC1540" s="62">
        <v>0</v>
      </c>
      <c r="AD1540" s="62">
        <v>0</v>
      </c>
      <c r="AE1540" s="62">
        <v>1</v>
      </c>
      <c r="AF1540" s="62">
        <v>0</v>
      </c>
      <c r="AG1540" s="19">
        <v>1</v>
      </c>
      <c r="AH1540" s="62">
        <v>0</v>
      </c>
      <c r="AI1540" s="62">
        <v>0</v>
      </c>
      <c r="AJ1540" s="18" t="s">
        <v>185</v>
      </c>
      <c r="AK1540" s="61" t="s">
        <v>360</v>
      </c>
      <c r="AL1540" s="69" t="s">
        <v>361</v>
      </c>
      <c r="AM1540" s="62">
        <v>3</v>
      </c>
      <c r="AN1540" s="62">
        <v>1</v>
      </c>
      <c r="AO1540" s="62">
        <v>1</v>
      </c>
      <c r="AP1540" s="62">
        <v>1</v>
      </c>
      <c r="AQ1540" s="62">
        <v>1</v>
      </c>
      <c r="AR1540" s="62">
        <v>1</v>
      </c>
      <c r="AS1540" s="19">
        <v>-1</v>
      </c>
      <c r="AT1540" s="19">
        <v>0</v>
      </c>
      <c r="AU1540" s="26">
        <f t="shared" si="352"/>
        <v>-1</v>
      </c>
      <c r="AV1540" s="26">
        <v>0</v>
      </c>
      <c r="AW1540" s="26">
        <v>0</v>
      </c>
      <c r="AX1540" s="19">
        <v>0</v>
      </c>
      <c r="AY1540" s="19">
        <v>0</v>
      </c>
      <c r="AZ1540" s="19">
        <v>0</v>
      </c>
      <c r="BA1540" s="19">
        <v>0</v>
      </c>
      <c r="BB1540" s="19">
        <v>0</v>
      </c>
      <c r="BC1540" s="19">
        <v>0</v>
      </c>
      <c r="BD1540" s="68"/>
      <c r="BE1540" s="68"/>
      <c r="BF1540" s="68"/>
      <c r="BG1540" s="68"/>
      <c r="BH1540" s="68"/>
      <c r="BI1540" s="68"/>
      <c r="BJ1540" s="68"/>
      <c r="BK1540" s="68"/>
      <c r="BL1540" s="68"/>
      <c r="BM1540" s="68"/>
      <c r="BN1540" s="68"/>
      <c r="BO1540" s="68"/>
    </row>
    <row r="1541" spans="1:67" ht="335" hidden="1" x14ac:dyDescent="0.2">
      <c r="A1541" s="66" t="s">
        <v>354</v>
      </c>
      <c r="B1541" s="67"/>
      <c r="C1541" s="74" t="s">
        <v>365</v>
      </c>
      <c r="D1541" s="66" t="s">
        <v>356</v>
      </c>
      <c r="E1541" s="61" t="s">
        <v>200</v>
      </c>
      <c r="F1541" s="62">
        <v>1</v>
      </c>
      <c r="G1541" s="62">
        <v>1</v>
      </c>
      <c r="H1541" s="62">
        <v>1</v>
      </c>
      <c r="I1541" s="68"/>
      <c r="J1541" s="69" t="s">
        <v>357</v>
      </c>
      <c r="K1541" s="70" t="s">
        <v>358</v>
      </c>
      <c r="L1541" s="69" t="s">
        <v>359</v>
      </c>
      <c r="M1541" s="71">
        <v>2007</v>
      </c>
      <c r="N1541" s="57">
        <f t="shared" si="351"/>
        <v>2008</v>
      </c>
      <c r="O1541" s="72">
        <v>39521</v>
      </c>
      <c r="P1541" s="73" t="s">
        <v>75</v>
      </c>
      <c r="Q1541" s="73" t="s">
        <v>75</v>
      </c>
      <c r="R1541" s="73" t="s">
        <v>75</v>
      </c>
      <c r="S1541" s="73" t="s">
        <v>75</v>
      </c>
      <c r="T1541" s="73" t="s">
        <v>75</v>
      </c>
      <c r="U1541" s="73" t="s">
        <v>75</v>
      </c>
      <c r="V1541" s="62">
        <v>1</v>
      </c>
      <c r="W1541" s="19">
        <f t="shared" si="348"/>
        <v>0</v>
      </c>
      <c r="X1541" s="19">
        <f t="shared" si="349"/>
        <v>0</v>
      </c>
      <c r="Y1541" s="19">
        <f t="shared" si="350"/>
        <v>0</v>
      </c>
      <c r="Z1541" s="19">
        <v>-1</v>
      </c>
      <c r="AA1541" s="19">
        <v>-2</v>
      </c>
      <c r="AB1541" s="62">
        <v>1</v>
      </c>
      <c r="AC1541" s="62">
        <v>0</v>
      </c>
      <c r="AD1541" s="62">
        <v>0</v>
      </c>
      <c r="AE1541" s="62">
        <v>1</v>
      </c>
      <c r="AF1541" s="62">
        <v>0</v>
      </c>
      <c r="AG1541" s="19">
        <v>1</v>
      </c>
      <c r="AH1541" s="62">
        <v>0</v>
      </c>
      <c r="AI1541" s="62">
        <v>0</v>
      </c>
      <c r="AJ1541" s="18" t="s">
        <v>185</v>
      </c>
      <c r="AK1541" s="61" t="s">
        <v>360</v>
      </c>
      <c r="AL1541" s="69" t="s">
        <v>361</v>
      </c>
      <c r="AM1541" s="62">
        <v>3</v>
      </c>
      <c r="AN1541" s="62">
        <v>1</v>
      </c>
      <c r="AO1541" s="62">
        <v>1</v>
      </c>
      <c r="AP1541" s="62">
        <v>1</v>
      </c>
      <c r="AQ1541" s="62">
        <v>1</v>
      </c>
      <c r="AR1541" s="62">
        <v>1</v>
      </c>
      <c r="AS1541" s="19">
        <v>-1</v>
      </c>
      <c r="AT1541" s="19">
        <v>0</v>
      </c>
      <c r="AU1541" s="26">
        <f t="shared" si="352"/>
        <v>-1</v>
      </c>
      <c r="AV1541" s="26">
        <v>0</v>
      </c>
      <c r="AW1541" s="26">
        <v>0</v>
      </c>
      <c r="AX1541" s="19">
        <v>0</v>
      </c>
      <c r="AY1541" s="19">
        <v>0</v>
      </c>
      <c r="AZ1541" s="19">
        <v>0</v>
      </c>
      <c r="BA1541" s="19">
        <v>0</v>
      </c>
      <c r="BB1541" s="19">
        <v>0</v>
      </c>
      <c r="BC1541" s="19">
        <v>0</v>
      </c>
      <c r="BD1541" s="68"/>
      <c r="BE1541" s="68"/>
      <c r="BF1541" s="68"/>
      <c r="BG1541" s="68"/>
      <c r="BH1541" s="68"/>
      <c r="BI1541" s="68"/>
      <c r="BJ1541" s="68"/>
      <c r="BK1541" s="68"/>
      <c r="BL1541" s="68"/>
      <c r="BM1541" s="68"/>
      <c r="BN1541" s="68"/>
      <c r="BO1541" s="68"/>
    </row>
    <row r="1542" spans="1:67" ht="335" hidden="1" x14ac:dyDescent="0.2">
      <c r="A1542" s="66" t="s">
        <v>354</v>
      </c>
      <c r="B1542" s="67"/>
      <c r="C1542" s="74" t="s">
        <v>366</v>
      </c>
      <c r="D1542" s="66" t="s">
        <v>356</v>
      </c>
      <c r="E1542" s="61" t="s">
        <v>200</v>
      </c>
      <c r="F1542" s="62">
        <v>1</v>
      </c>
      <c r="G1542" s="62">
        <v>1</v>
      </c>
      <c r="H1542" s="62">
        <v>1</v>
      </c>
      <c r="I1542" s="68"/>
      <c r="J1542" s="69" t="s">
        <v>357</v>
      </c>
      <c r="K1542" s="70" t="s">
        <v>358</v>
      </c>
      <c r="L1542" s="69" t="s">
        <v>359</v>
      </c>
      <c r="M1542" s="71">
        <v>2007</v>
      </c>
      <c r="N1542" s="57">
        <f t="shared" si="351"/>
        <v>2008</v>
      </c>
      <c r="O1542" s="72">
        <v>39521</v>
      </c>
      <c r="P1542" s="73" t="s">
        <v>75</v>
      </c>
      <c r="Q1542" s="73" t="s">
        <v>75</v>
      </c>
      <c r="R1542" s="73" t="s">
        <v>75</v>
      </c>
      <c r="S1542" s="73" t="s">
        <v>75</v>
      </c>
      <c r="T1542" s="73" t="s">
        <v>75</v>
      </c>
      <c r="U1542" s="73" t="s">
        <v>75</v>
      </c>
      <c r="V1542" s="62">
        <v>1</v>
      </c>
      <c r="W1542" s="19">
        <f t="shared" si="348"/>
        <v>0</v>
      </c>
      <c r="X1542" s="19">
        <f t="shared" si="349"/>
        <v>0</v>
      </c>
      <c r="Y1542" s="19">
        <f t="shared" si="350"/>
        <v>0</v>
      </c>
      <c r="Z1542" s="19">
        <v>-1</v>
      </c>
      <c r="AA1542" s="19">
        <v>-2</v>
      </c>
      <c r="AB1542" s="62">
        <v>1</v>
      </c>
      <c r="AC1542" s="62">
        <v>0</v>
      </c>
      <c r="AD1542" s="62">
        <v>0</v>
      </c>
      <c r="AE1542" s="62">
        <v>1</v>
      </c>
      <c r="AF1542" s="62">
        <v>0</v>
      </c>
      <c r="AG1542" s="19">
        <v>1</v>
      </c>
      <c r="AH1542" s="62">
        <v>0</v>
      </c>
      <c r="AI1542" s="62">
        <v>0</v>
      </c>
      <c r="AJ1542" s="18" t="s">
        <v>185</v>
      </c>
      <c r="AK1542" s="61" t="s">
        <v>360</v>
      </c>
      <c r="AL1542" s="69" t="s">
        <v>361</v>
      </c>
      <c r="AM1542" s="62">
        <v>3</v>
      </c>
      <c r="AN1542" s="62">
        <v>1</v>
      </c>
      <c r="AO1542" s="62">
        <v>1</v>
      </c>
      <c r="AP1542" s="62">
        <v>1</v>
      </c>
      <c r="AQ1542" s="62">
        <v>1</v>
      </c>
      <c r="AR1542" s="62">
        <v>1</v>
      </c>
      <c r="AS1542" s="19">
        <v>-1</v>
      </c>
      <c r="AT1542" s="19">
        <v>0</v>
      </c>
      <c r="AU1542" s="26">
        <f t="shared" si="352"/>
        <v>-1</v>
      </c>
      <c r="AV1542" s="26">
        <v>0</v>
      </c>
      <c r="AW1542" s="26">
        <v>0</v>
      </c>
      <c r="AX1542" s="19">
        <v>0</v>
      </c>
      <c r="AY1542" s="19">
        <v>0</v>
      </c>
      <c r="AZ1542" s="19">
        <v>0</v>
      </c>
      <c r="BA1542" s="19">
        <v>0</v>
      </c>
      <c r="BB1542" s="19">
        <v>0</v>
      </c>
      <c r="BC1542" s="19">
        <v>0</v>
      </c>
      <c r="BD1542" s="68"/>
      <c r="BE1542" s="68"/>
      <c r="BF1542" s="68"/>
      <c r="BG1542" s="68"/>
      <c r="BH1542" s="68"/>
      <c r="BI1542" s="68"/>
      <c r="BJ1542" s="68"/>
      <c r="BK1542" s="68"/>
      <c r="BL1542" s="68"/>
      <c r="BM1542" s="68"/>
      <c r="BN1542" s="68"/>
      <c r="BO1542" s="68"/>
    </row>
    <row r="1543" spans="1:67" ht="192" hidden="1" x14ac:dyDescent="0.2">
      <c r="A1543" s="99" t="s">
        <v>3386</v>
      </c>
      <c r="B1543" s="99"/>
      <c r="C1543" s="492" t="s">
        <v>3406</v>
      </c>
      <c r="D1543" s="442" t="s">
        <v>91</v>
      </c>
      <c r="E1543" s="442" t="s">
        <v>270</v>
      </c>
      <c r="F1543" s="65">
        <v>1</v>
      </c>
      <c r="G1543" s="65">
        <v>1</v>
      </c>
      <c r="H1543" s="65"/>
      <c r="I1543" s="100"/>
      <c r="J1543" s="394" t="s">
        <v>3385</v>
      </c>
      <c r="K1543" s="102"/>
      <c r="L1543" s="394" t="s">
        <v>3408</v>
      </c>
      <c r="M1543" s="103"/>
      <c r="N1543" s="57">
        <v>2013</v>
      </c>
      <c r="O1543" s="507">
        <v>41492</v>
      </c>
      <c r="P1543" s="36" t="s">
        <v>75</v>
      </c>
      <c r="Q1543" s="36" t="s">
        <v>75</v>
      </c>
      <c r="R1543" s="36" t="s">
        <v>75</v>
      </c>
      <c r="S1543" s="36" t="s">
        <v>75</v>
      </c>
      <c r="T1543" s="36" t="s">
        <v>75</v>
      </c>
      <c r="U1543" s="36" t="s">
        <v>75</v>
      </c>
      <c r="V1543" s="19">
        <v>1</v>
      </c>
      <c r="W1543" s="19">
        <f t="shared" si="348"/>
        <v>0</v>
      </c>
      <c r="X1543" s="19">
        <f t="shared" si="349"/>
        <v>0</v>
      </c>
      <c r="Y1543" s="19">
        <f t="shared" si="350"/>
        <v>0</v>
      </c>
      <c r="Z1543" s="19">
        <v>-1</v>
      </c>
      <c r="AA1543" s="19">
        <v>-2</v>
      </c>
      <c r="AB1543" s="100">
        <v>0</v>
      </c>
      <c r="AC1543" s="100">
        <v>1</v>
      </c>
      <c r="AD1543" s="100">
        <v>0</v>
      </c>
      <c r="AE1543" s="100">
        <v>1</v>
      </c>
      <c r="AF1543" s="100">
        <v>0</v>
      </c>
      <c r="AG1543" s="106">
        <v>1</v>
      </c>
      <c r="AH1543" s="106">
        <v>0</v>
      </c>
      <c r="AI1543" s="106">
        <v>0</v>
      </c>
      <c r="AJ1543" s="442" t="s">
        <v>96</v>
      </c>
      <c r="AK1543" s="442" t="s">
        <v>96</v>
      </c>
      <c r="AL1543" s="392" t="s">
        <v>3614</v>
      </c>
      <c r="AM1543" s="65">
        <v>3</v>
      </c>
      <c r="AN1543" s="106">
        <v>1</v>
      </c>
      <c r="AO1543" s="106">
        <v>1</v>
      </c>
      <c r="AP1543" s="106">
        <v>1</v>
      </c>
      <c r="AQ1543" s="106">
        <v>1</v>
      </c>
      <c r="AR1543" s="106">
        <v>1</v>
      </c>
      <c r="AS1543" s="106">
        <v>0</v>
      </c>
      <c r="AT1543" s="68">
        <v>0</v>
      </c>
      <c r="AU1543" s="26">
        <v>-1</v>
      </c>
      <c r="AV1543" s="106">
        <v>-1</v>
      </c>
      <c r="AW1543" s="106">
        <v>0</v>
      </c>
      <c r="AX1543" s="106">
        <v>0</v>
      </c>
      <c r="AY1543" s="19">
        <v>0</v>
      </c>
      <c r="AZ1543" s="62">
        <v>0</v>
      </c>
      <c r="BA1543" s="62">
        <v>0</v>
      </c>
      <c r="BB1543" s="62">
        <v>0</v>
      </c>
      <c r="BC1543" s="62">
        <v>0</v>
      </c>
      <c r="BD1543" s="28"/>
      <c r="BE1543" s="100"/>
      <c r="BF1543" s="100"/>
      <c r="BG1543" s="100"/>
      <c r="BH1543" s="100"/>
      <c r="BI1543" s="100"/>
      <c r="BJ1543" s="106"/>
      <c r="BK1543" s="100"/>
      <c r="BL1543" s="100"/>
      <c r="BM1543" s="100"/>
      <c r="BN1543" s="100"/>
      <c r="BO1543" s="100"/>
    </row>
    <row r="1544" spans="1:67" ht="112" hidden="1" x14ac:dyDescent="0.2">
      <c r="A1544" s="17" t="s">
        <v>140</v>
      </c>
      <c r="B1544" s="42"/>
      <c r="C1544" s="64" t="s">
        <v>835</v>
      </c>
      <c r="D1544" s="18" t="s">
        <v>821</v>
      </c>
      <c r="E1544" s="18" t="s">
        <v>92</v>
      </c>
      <c r="F1544" s="19">
        <v>1</v>
      </c>
      <c r="G1544" s="19">
        <v>1</v>
      </c>
      <c r="H1544" s="19">
        <v>0</v>
      </c>
      <c r="I1544" s="20"/>
      <c r="J1544" s="21" t="s">
        <v>821</v>
      </c>
      <c r="K1544" s="46"/>
      <c r="L1544" s="375" t="s">
        <v>836</v>
      </c>
      <c r="M1544" s="23" t="s">
        <v>823</v>
      </c>
      <c r="N1544" s="24">
        <f t="shared" ref="N1544:N1554" si="353">YEAR(IF(AND(O1544&lt;&gt;"NA",O1544&lt;&gt;""),O1544,IF(AND(P1544&lt;&gt;"NA",P1544&lt;&gt;""),P1544,IF(AND(Q1544&lt;&gt;"NA",Q1544&lt;&gt;""),Q1544,IF(AND(R1544&lt;&gt;"NA",R1544&lt;&gt;""),R1544,S1544)))))</f>
        <v>1999</v>
      </c>
      <c r="O1544" s="25">
        <v>36496</v>
      </c>
      <c r="P1544" s="25">
        <v>40637</v>
      </c>
      <c r="Q1544" s="25">
        <v>40637</v>
      </c>
      <c r="R1544" s="23" t="s">
        <v>75</v>
      </c>
      <c r="S1544" s="23" t="s">
        <v>75</v>
      </c>
      <c r="T1544" s="23" t="s">
        <v>75</v>
      </c>
      <c r="U1544" s="23" t="s">
        <v>75</v>
      </c>
      <c r="V1544" s="19">
        <v>1</v>
      </c>
      <c r="W1544" s="19">
        <f t="shared" si="348"/>
        <v>1</v>
      </c>
      <c r="X1544" s="19">
        <f t="shared" si="349"/>
        <v>0</v>
      </c>
      <c r="Y1544" s="19">
        <f t="shared" si="350"/>
        <v>0</v>
      </c>
      <c r="Z1544" s="19">
        <v>-1</v>
      </c>
      <c r="AA1544" s="19">
        <v>-2</v>
      </c>
      <c r="AB1544" s="19">
        <v>1</v>
      </c>
      <c r="AC1544" s="19">
        <v>1</v>
      </c>
      <c r="AD1544" s="19">
        <v>0</v>
      </c>
      <c r="AE1544" s="19">
        <v>0</v>
      </c>
      <c r="AF1544" s="19">
        <v>1</v>
      </c>
      <c r="AG1544" s="19">
        <v>1</v>
      </c>
      <c r="AH1544" s="19">
        <v>1</v>
      </c>
      <c r="AI1544" s="19">
        <v>1</v>
      </c>
      <c r="AJ1544" s="18" t="s">
        <v>533</v>
      </c>
      <c r="AK1544" s="18" t="s">
        <v>97</v>
      </c>
      <c r="AL1544" s="21" t="s">
        <v>824</v>
      </c>
      <c r="AM1544" s="19">
        <f t="shared" ref="AM1544:AM1553" si="354">IF(AND(AN1544=1,AO1544=1),3,IF(AND(AN1544=1,OR(AO1544=0,AO1544=-1)),1,IF(AND(OR(AN1544=0,AN1544=-1),AO1544=1),2,IF(AND(AN1544=0,AN1544=-1),OR(AO1544=0,AO1544=-1),4))))</f>
        <v>3</v>
      </c>
      <c r="AN1544" s="19">
        <v>1</v>
      </c>
      <c r="AO1544" s="19">
        <v>1</v>
      </c>
      <c r="AP1544" s="19">
        <v>1</v>
      </c>
      <c r="AQ1544" s="19">
        <v>-1</v>
      </c>
      <c r="AR1544" s="19">
        <v>-1</v>
      </c>
      <c r="AS1544" s="19">
        <v>0</v>
      </c>
      <c r="AT1544" s="19">
        <v>0</v>
      </c>
      <c r="AU1544" s="26">
        <f t="shared" ref="AU1544:AU1552" si="355">IF(BA1544&lt;1,-1)</f>
        <v>-1</v>
      </c>
      <c r="AV1544" s="19">
        <v>1</v>
      </c>
      <c r="AW1544" s="19">
        <v>0</v>
      </c>
      <c r="AX1544" s="19">
        <v>0</v>
      </c>
      <c r="AY1544" s="19">
        <v>0</v>
      </c>
      <c r="AZ1544" s="19">
        <v>0</v>
      </c>
      <c r="BA1544" s="19">
        <v>0</v>
      </c>
      <c r="BB1544" s="19">
        <v>0</v>
      </c>
      <c r="BC1544" s="19">
        <v>0</v>
      </c>
      <c r="BD1544" s="28"/>
      <c r="BE1544" s="20"/>
      <c r="BF1544" s="20"/>
      <c r="BG1544" s="20"/>
      <c r="BH1544" s="18" t="s">
        <v>837</v>
      </c>
      <c r="BI1544" s="20"/>
      <c r="BJ1544" s="19">
        <v>1</v>
      </c>
      <c r="BK1544" s="20"/>
      <c r="BL1544" s="20"/>
      <c r="BM1544" s="20"/>
      <c r="BN1544" s="20"/>
      <c r="BO1544" s="20"/>
    </row>
    <row r="1545" spans="1:67" ht="80" hidden="1" x14ac:dyDescent="0.2">
      <c r="A1545" s="17" t="s">
        <v>112</v>
      </c>
      <c r="B1545" s="42"/>
      <c r="C1545" s="64" t="s">
        <v>535</v>
      </c>
      <c r="D1545" s="18" t="s">
        <v>529</v>
      </c>
      <c r="E1545" s="18" t="s">
        <v>92</v>
      </c>
      <c r="F1545" s="19">
        <v>1</v>
      </c>
      <c r="G1545" s="19">
        <v>0</v>
      </c>
      <c r="H1545" s="19">
        <v>0</v>
      </c>
      <c r="I1545" s="20"/>
      <c r="J1545" s="21" t="s">
        <v>530</v>
      </c>
      <c r="K1545" s="79"/>
      <c r="L1545" s="21" t="s">
        <v>532</v>
      </c>
      <c r="M1545" s="25"/>
      <c r="N1545" s="24">
        <f t="shared" si="353"/>
        <v>2008</v>
      </c>
      <c r="O1545" s="25">
        <v>39765</v>
      </c>
      <c r="P1545" s="25">
        <v>40633</v>
      </c>
      <c r="Q1545" s="25">
        <v>39826</v>
      </c>
      <c r="R1545" s="23" t="s">
        <v>75</v>
      </c>
      <c r="S1545" s="23" t="s">
        <v>75</v>
      </c>
      <c r="T1545" s="23" t="s">
        <v>75</v>
      </c>
      <c r="U1545" s="23" t="s">
        <v>75</v>
      </c>
      <c r="V1545" s="19">
        <v>1</v>
      </c>
      <c r="W1545" s="19">
        <f t="shared" si="348"/>
        <v>1</v>
      </c>
      <c r="X1545" s="19">
        <f t="shared" si="349"/>
        <v>0</v>
      </c>
      <c r="Y1545" s="19">
        <f t="shared" si="350"/>
        <v>0</v>
      </c>
      <c r="Z1545" s="19">
        <v>-1</v>
      </c>
      <c r="AA1545" s="19">
        <v>-2</v>
      </c>
      <c r="AB1545" s="19">
        <v>0</v>
      </c>
      <c r="AC1545" s="19">
        <v>0</v>
      </c>
      <c r="AD1545" s="19">
        <v>0</v>
      </c>
      <c r="AE1545" s="19">
        <v>1</v>
      </c>
      <c r="AF1545" s="19">
        <v>1</v>
      </c>
      <c r="AG1545" s="19">
        <v>1</v>
      </c>
      <c r="AH1545" s="19">
        <v>1</v>
      </c>
      <c r="AI1545" s="19">
        <v>1</v>
      </c>
      <c r="AJ1545" s="18" t="s">
        <v>533</v>
      </c>
      <c r="AK1545" s="18" t="s">
        <v>97</v>
      </c>
      <c r="AL1545" s="21" t="s">
        <v>534</v>
      </c>
      <c r="AM1545" s="19">
        <f t="shared" si="354"/>
        <v>2</v>
      </c>
      <c r="AN1545" s="19">
        <v>0</v>
      </c>
      <c r="AO1545" s="19">
        <v>1</v>
      </c>
      <c r="AP1545" s="19">
        <v>0</v>
      </c>
      <c r="AQ1545" s="19">
        <v>-1</v>
      </c>
      <c r="AR1545" s="19">
        <v>1</v>
      </c>
      <c r="AS1545" s="19">
        <v>0</v>
      </c>
      <c r="AT1545" s="19">
        <v>0</v>
      </c>
      <c r="AU1545" s="26">
        <f t="shared" si="355"/>
        <v>-1</v>
      </c>
      <c r="AV1545" s="19">
        <v>1</v>
      </c>
      <c r="AW1545" s="19">
        <v>0</v>
      </c>
      <c r="AX1545" s="26">
        <v>0</v>
      </c>
      <c r="AY1545" s="19">
        <v>0</v>
      </c>
      <c r="AZ1545" s="19">
        <v>0</v>
      </c>
      <c r="BA1545" s="19">
        <v>0</v>
      </c>
      <c r="BB1545" s="19">
        <v>0</v>
      </c>
      <c r="BC1545" s="19">
        <v>0</v>
      </c>
      <c r="BD1545" s="28"/>
      <c r="BE1545" s="20"/>
      <c r="BF1545" s="20"/>
      <c r="BG1545" s="20"/>
      <c r="BH1545" s="20"/>
      <c r="BI1545" s="20"/>
      <c r="BJ1545" s="19">
        <v>-2</v>
      </c>
      <c r="BK1545" s="20"/>
      <c r="BL1545" s="20"/>
      <c r="BM1545" s="20"/>
      <c r="BN1545" s="20"/>
      <c r="BO1545" s="20"/>
    </row>
    <row r="1546" spans="1:67" ht="80" hidden="1" x14ac:dyDescent="0.2">
      <c r="A1546" s="17" t="s">
        <v>112</v>
      </c>
      <c r="B1546" s="42"/>
      <c r="C1546" s="64" t="s">
        <v>528</v>
      </c>
      <c r="D1546" s="18" t="s">
        <v>529</v>
      </c>
      <c r="E1546" s="18" t="s">
        <v>92</v>
      </c>
      <c r="F1546" s="19">
        <v>1</v>
      </c>
      <c r="G1546" s="19">
        <v>0</v>
      </c>
      <c r="H1546" s="19">
        <v>0</v>
      </c>
      <c r="I1546" s="20"/>
      <c r="J1546" s="21" t="s">
        <v>530</v>
      </c>
      <c r="K1546" s="22" t="s">
        <v>531</v>
      </c>
      <c r="L1546" s="21" t="s">
        <v>532</v>
      </c>
      <c r="M1546" s="25"/>
      <c r="N1546" s="24">
        <f t="shared" si="353"/>
        <v>2008</v>
      </c>
      <c r="O1546" s="25">
        <v>39765</v>
      </c>
      <c r="P1546" s="25">
        <v>40693</v>
      </c>
      <c r="Q1546" s="25">
        <v>39826</v>
      </c>
      <c r="R1546" s="25">
        <v>42375</v>
      </c>
      <c r="S1546" s="23" t="s">
        <v>75</v>
      </c>
      <c r="T1546" s="23" t="s">
        <v>75</v>
      </c>
      <c r="U1546" s="23" t="s">
        <v>75</v>
      </c>
      <c r="V1546" s="19">
        <v>1</v>
      </c>
      <c r="W1546" s="19">
        <f t="shared" ref="W1546:W1558" si="356">IF(OR(AND(Q1546&lt;&gt;"NA",Q1546&lt;&gt;""),AND(S1546&lt;&gt;"NA",S1546&lt;&gt;""),AND(T1546&lt;&gt;"NA",T1546&lt;&gt;"")),1,0)</f>
        <v>1</v>
      </c>
      <c r="X1546" s="19">
        <f t="shared" ref="X1546:X1558" si="357">IF(OR(AND(S1546&lt;&gt;"NA",S1546&lt;&gt;""),Y1546=1),1,0)</f>
        <v>0</v>
      </c>
      <c r="Y1546" s="19">
        <f t="shared" ref="Y1546:Y1558" si="358">IF(AND(T1546&lt;&gt;"NA",T1546&lt;&gt;""),1,0)</f>
        <v>0</v>
      </c>
      <c r="Z1546" s="19">
        <v>-1</v>
      </c>
      <c r="AA1546" s="19">
        <v>-2</v>
      </c>
      <c r="AB1546" s="19">
        <v>0</v>
      </c>
      <c r="AC1546" s="19">
        <v>0</v>
      </c>
      <c r="AD1546" s="19">
        <v>0</v>
      </c>
      <c r="AE1546" s="19">
        <v>1</v>
      </c>
      <c r="AF1546" s="19">
        <v>1</v>
      </c>
      <c r="AG1546" s="19">
        <v>1</v>
      </c>
      <c r="AH1546" s="26">
        <v>1</v>
      </c>
      <c r="AI1546" s="19">
        <v>1</v>
      </c>
      <c r="AJ1546" s="18" t="s">
        <v>533</v>
      </c>
      <c r="AK1546" s="18" t="s">
        <v>97</v>
      </c>
      <c r="AL1546" s="21" t="s">
        <v>534</v>
      </c>
      <c r="AM1546" s="19">
        <f t="shared" si="354"/>
        <v>2</v>
      </c>
      <c r="AN1546" s="19">
        <v>0</v>
      </c>
      <c r="AO1546" s="19">
        <v>1</v>
      </c>
      <c r="AP1546" s="19">
        <v>0</v>
      </c>
      <c r="AQ1546" s="19">
        <v>-1</v>
      </c>
      <c r="AR1546" s="19">
        <v>1</v>
      </c>
      <c r="AS1546" s="19">
        <v>0</v>
      </c>
      <c r="AT1546" s="19">
        <v>0</v>
      </c>
      <c r="AU1546" s="26">
        <f t="shared" si="355"/>
        <v>-1</v>
      </c>
      <c r="AV1546" s="19">
        <v>1</v>
      </c>
      <c r="AW1546" s="19">
        <v>0</v>
      </c>
      <c r="AX1546" s="26">
        <v>0</v>
      </c>
      <c r="AY1546" s="19">
        <v>0</v>
      </c>
      <c r="AZ1546" s="19">
        <v>0</v>
      </c>
      <c r="BA1546" s="19">
        <v>0</v>
      </c>
      <c r="BB1546" s="19">
        <v>0</v>
      </c>
      <c r="BC1546" s="19">
        <v>0</v>
      </c>
      <c r="BD1546" s="28"/>
      <c r="BE1546" s="20"/>
      <c r="BF1546" s="20"/>
      <c r="BG1546" s="20"/>
      <c r="BH1546" s="20"/>
      <c r="BI1546" s="20"/>
      <c r="BJ1546" s="19">
        <v>-2</v>
      </c>
      <c r="BK1546" s="20"/>
      <c r="BL1546" s="20"/>
      <c r="BM1546" s="20"/>
      <c r="BN1546" s="20"/>
      <c r="BO1546" s="20"/>
    </row>
    <row r="1547" spans="1:67" ht="409.6" hidden="1" x14ac:dyDescent="0.2">
      <c r="A1547" s="17" t="s">
        <v>248</v>
      </c>
      <c r="B1547" s="17" t="s">
        <v>197</v>
      </c>
      <c r="C1547" s="64" t="s">
        <v>275</v>
      </c>
      <c r="D1547" s="18" t="s">
        <v>92</v>
      </c>
      <c r="E1547" s="18" t="s">
        <v>270</v>
      </c>
      <c r="F1547" s="19">
        <v>1</v>
      </c>
      <c r="G1547" s="19">
        <v>1</v>
      </c>
      <c r="H1547" s="19">
        <v>1</v>
      </c>
      <c r="I1547" s="20"/>
      <c r="J1547" s="21" t="s">
        <v>271</v>
      </c>
      <c r="K1547" s="46"/>
      <c r="L1547" s="375" t="s">
        <v>3620</v>
      </c>
      <c r="M1547" s="45"/>
      <c r="N1547" s="24">
        <f t="shared" si="353"/>
        <v>2010</v>
      </c>
      <c r="O1547" s="25">
        <v>40282</v>
      </c>
      <c r="P1547" s="25">
        <v>41535</v>
      </c>
      <c r="Q1547" s="23" t="s">
        <v>75</v>
      </c>
      <c r="R1547" s="23" t="s">
        <v>75</v>
      </c>
      <c r="S1547" s="23" t="s">
        <v>75</v>
      </c>
      <c r="T1547" s="23" t="s">
        <v>75</v>
      </c>
      <c r="U1547" s="23" t="s">
        <v>75</v>
      </c>
      <c r="V1547" s="26">
        <v>1</v>
      </c>
      <c r="W1547" s="19">
        <f t="shared" si="356"/>
        <v>0</v>
      </c>
      <c r="X1547" s="19">
        <f t="shared" si="357"/>
        <v>0</v>
      </c>
      <c r="Y1547" s="19">
        <f t="shared" si="358"/>
        <v>0</v>
      </c>
      <c r="Z1547" s="26">
        <v>-1</v>
      </c>
      <c r="AA1547" s="19">
        <v>-2</v>
      </c>
      <c r="AB1547" s="26">
        <v>0</v>
      </c>
      <c r="AC1547" s="26">
        <v>0</v>
      </c>
      <c r="AD1547" s="26">
        <v>0</v>
      </c>
      <c r="AE1547" s="26">
        <v>1</v>
      </c>
      <c r="AF1547" s="26">
        <v>1</v>
      </c>
      <c r="AG1547" s="19">
        <v>0</v>
      </c>
      <c r="AH1547" s="26">
        <v>0</v>
      </c>
      <c r="AI1547" s="26">
        <v>0</v>
      </c>
      <c r="AJ1547" s="18" t="s">
        <v>97</v>
      </c>
      <c r="AK1547" s="18" t="s">
        <v>96</v>
      </c>
      <c r="AL1547" s="21" t="s">
        <v>273</v>
      </c>
      <c r="AM1547" s="19">
        <f t="shared" si="354"/>
        <v>3</v>
      </c>
      <c r="AN1547" s="26">
        <v>1</v>
      </c>
      <c r="AO1547" s="26">
        <v>1</v>
      </c>
      <c r="AP1547" s="26">
        <v>0</v>
      </c>
      <c r="AQ1547" s="26">
        <v>1</v>
      </c>
      <c r="AR1547" s="26">
        <v>1</v>
      </c>
      <c r="AS1547" s="26">
        <v>0</v>
      </c>
      <c r="AT1547" s="26">
        <v>0</v>
      </c>
      <c r="AU1547" s="26">
        <f t="shared" si="355"/>
        <v>-1</v>
      </c>
      <c r="AV1547" s="26">
        <v>1</v>
      </c>
      <c r="AW1547" s="26">
        <v>0</v>
      </c>
      <c r="AX1547" s="26">
        <v>0</v>
      </c>
      <c r="AY1547" s="19">
        <v>0</v>
      </c>
      <c r="AZ1547" s="26">
        <v>0</v>
      </c>
      <c r="BA1547" s="26">
        <v>0</v>
      </c>
      <c r="BB1547" s="26">
        <v>0</v>
      </c>
      <c r="BC1547" s="26">
        <v>0</v>
      </c>
      <c r="BD1547" s="63"/>
      <c r="BE1547" s="20"/>
      <c r="BF1547" s="26"/>
      <c r="BG1547" s="26"/>
      <c r="BH1547" s="26"/>
      <c r="BI1547" s="26">
        <v>2</v>
      </c>
      <c r="BJ1547" s="26">
        <v>1</v>
      </c>
      <c r="BK1547" s="26"/>
      <c r="BL1547" s="26"/>
      <c r="BM1547" s="26"/>
      <c r="BN1547" s="20"/>
      <c r="BO1547" s="20"/>
    </row>
    <row r="1548" spans="1:67" ht="256" hidden="1" x14ac:dyDescent="0.2">
      <c r="A1548" s="17" t="s">
        <v>248</v>
      </c>
      <c r="B1548" s="17" t="s">
        <v>197</v>
      </c>
      <c r="C1548" s="64" t="s">
        <v>288</v>
      </c>
      <c r="D1548" s="18" t="s">
        <v>92</v>
      </c>
      <c r="E1548" s="18" t="s">
        <v>270</v>
      </c>
      <c r="F1548" s="19">
        <v>1</v>
      </c>
      <c r="G1548" s="19">
        <v>1</v>
      </c>
      <c r="H1548" s="19">
        <v>1</v>
      </c>
      <c r="I1548" s="20"/>
      <c r="J1548" s="21" t="s">
        <v>278</v>
      </c>
      <c r="K1548" s="46"/>
      <c r="L1548" s="21" t="s">
        <v>272</v>
      </c>
      <c r="M1548" s="45"/>
      <c r="N1548" s="24">
        <f t="shared" si="353"/>
        <v>2010</v>
      </c>
      <c r="O1548" s="25">
        <v>40282</v>
      </c>
      <c r="P1548" s="25">
        <v>41943</v>
      </c>
      <c r="Q1548" s="23" t="s">
        <v>75</v>
      </c>
      <c r="R1548" s="23" t="s">
        <v>75</v>
      </c>
      <c r="S1548" s="23" t="s">
        <v>75</v>
      </c>
      <c r="T1548" s="23" t="s">
        <v>75</v>
      </c>
      <c r="U1548" s="23" t="s">
        <v>75</v>
      </c>
      <c r="V1548" s="26">
        <v>1</v>
      </c>
      <c r="W1548" s="19">
        <f t="shared" si="356"/>
        <v>0</v>
      </c>
      <c r="X1548" s="19">
        <f t="shared" si="357"/>
        <v>0</v>
      </c>
      <c r="Y1548" s="19">
        <f t="shared" si="358"/>
        <v>0</v>
      </c>
      <c r="Z1548" s="26">
        <v>-1</v>
      </c>
      <c r="AA1548" s="19">
        <v>-2</v>
      </c>
      <c r="AB1548" s="26">
        <v>0</v>
      </c>
      <c r="AC1548" s="26">
        <v>0</v>
      </c>
      <c r="AD1548" s="26">
        <v>0</v>
      </c>
      <c r="AE1548" s="26">
        <v>1</v>
      </c>
      <c r="AF1548" s="26">
        <v>1</v>
      </c>
      <c r="AG1548" s="19">
        <v>0</v>
      </c>
      <c r="AH1548" s="26">
        <v>0</v>
      </c>
      <c r="AI1548" s="26">
        <v>0</v>
      </c>
      <c r="AJ1548" s="18" t="s">
        <v>97</v>
      </c>
      <c r="AK1548" s="18" t="s">
        <v>96</v>
      </c>
      <c r="AL1548" s="21" t="s">
        <v>273</v>
      </c>
      <c r="AM1548" s="19">
        <f t="shared" si="354"/>
        <v>3</v>
      </c>
      <c r="AN1548" s="26">
        <v>1</v>
      </c>
      <c r="AO1548" s="26">
        <v>1</v>
      </c>
      <c r="AP1548" s="26">
        <v>0</v>
      </c>
      <c r="AQ1548" s="26">
        <v>1</v>
      </c>
      <c r="AR1548" s="26">
        <v>1</v>
      </c>
      <c r="AS1548" s="26">
        <v>0</v>
      </c>
      <c r="AT1548" s="26">
        <v>0</v>
      </c>
      <c r="AU1548" s="26">
        <f t="shared" si="355"/>
        <v>-1</v>
      </c>
      <c r="AV1548" s="26">
        <v>1</v>
      </c>
      <c r="AW1548" s="26">
        <v>0</v>
      </c>
      <c r="AX1548" s="26">
        <v>0</v>
      </c>
      <c r="AY1548" s="19">
        <v>0</v>
      </c>
      <c r="AZ1548" s="26">
        <v>0</v>
      </c>
      <c r="BA1548" s="26">
        <v>0</v>
      </c>
      <c r="BB1548" s="26">
        <v>0</v>
      </c>
      <c r="BC1548" s="26">
        <v>0</v>
      </c>
      <c r="BD1548" s="28"/>
      <c r="BE1548" s="20"/>
      <c r="BF1548" s="26"/>
      <c r="BG1548" s="26"/>
      <c r="BH1548" s="26"/>
      <c r="BI1548" s="26">
        <v>2</v>
      </c>
      <c r="BJ1548" s="26">
        <v>1</v>
      </c>
      <c r="BK1548" s="26"/>
      <c r="BL1548" s="26"/>
      <c r="BM1548" s="26"/>
      <c r="BN1548" s="20"/>
      <c r="BO1548" s="20"/>
    </row>
    <row r="1549" spans="1:67" ht="80" hidden="1" x14ac:dyDescent="0.2">
      <c r="A1549" s="17" t="s">
        <v>112</v>
      </c>
      <c r="B1549" s="42"/>
      <c r="C1549" s="64" t="s">
        <v>544</v>
      </c>
      <c r="D1549" s="18" t="s">
        <v>529</v>
      </c>
      <c r="E1549" s="18" t="s">
        <v>92</v>
      </c>
      <c r="F1549" s="19">
        <v>1</v>
      </c>
      <c r="G1549" s="19">
        <v>0</v>
      </c>
      <c r="H1549" s="19">
        <v>0</v>
      </c>
      <c r="I1549" s="20"/>
      <c r="J1549" s="21" t="s">
        <v>530</v>
      </c>
      <c r="K1549" s="43"/>
      <c r="L1549" s="21" t="s">
        <v>532</v>
      </c>
      <c r="M1549" s="25"/>
      <c r="N1549" s="24">
        <f t="shared" si="353"/>
        <v>2008</v>
      </c>
      <c r="O1549" s="25">
        <v>39765</v>
      </c>
      <c r="P1549" s="25">
        <v>40633</v>
      </c>
      <c r="Q1549" s="25">
        <v>39826</v>
      </c>
      <c r="R1549" s="23" t="s">
        <v>75</v>
      </c>
      <c r="S1549" s="23" t="s">
        <v>75</v>
      </c>
      <c r="T1549" s="23" t="s">
        <v>75</v>
      </c>
      <c r="U1549" s="23" t="s">
        <v>75</v>
      </c>
      <c r="V1549" s="19">
        <v>1</v>
      </c>
      <c r="W1549" s="19">
        <f t="shared" si="356"/>
        <v>1</v>
      </c>
      <c r="X1549" s="19">
        <f t="shared" si="357"/>
        <v>0</v>
      </c>
      <c r="Y1549" s="19">
        <f t="shared" si="358"/>
        <v>0</v>
      </c>
      <c r="Z1549" s="19">
        <v>-1</v>
      </c>
      <c r="AA1549" s="19">
        <v>-2</v>
      </c>
      <c r="AB1549" s="19">
        <v>0</v>
      </c>
      <c r="AC1549" s="19">
        <v>0</v>
      </c>
      <c r="AD1549" s="19">
        <v>0</v>
      </c>
      <c r="AE1549" s="19">
        <v>1</v>
      </c>
      <c r="AF1549" s="19">
        <v>1</v>
      </c>
      <c r="AG1549" s="19">
        <v>1</v>
      </c>
      <c r="AH1549" s="19">
        <v>1</v>
      </c>
      <c r="AI1549" s="19">
        <v>1</v>
      </c>
      <c r="AJ1549" s="18" t="s">
        <v>533</v>
      </c>
      <c r="AK1549" s="18" t="s">
        <v>97</v>
      </c>
      <c r="AL1549" s="21" t="s">
        <v>534</v>
      </c>
      <c r="AM1549" s="19">
        <f t="shared" si="354"/>
        <v>2</v>
      </c>
      <c r="AN1549" s="19">
        <v>0</v>
      </c>
      <c r="AO1549" s="19">
        <v>1</v>
      </c>
      <c r="AP1549" s="19">
        <v>0</v>
      </c>
      <c r="AQ1549" s="19">
        <v>-1</v>
      </c>
      <c r="AR1549" s="19">
        <v>1</v>
      </c>
      <c r="AS1549" s="19">
        <v>0</v>
      </c>
      <c r="AT1549" s="19">
        <v>0</v>
      </c>
      <c r="AU1549" s="26">
        <f t="shared" si="355"/>
        <v>-1</v>
      </c>
      <c r="AV1549" s="19">
        <v>1</v>
      </c>
      <c r="AW1549" s="19">
        <v>0</v>
      </c>
      <c r="AX1549" s="26">
        <v>0</v>
      </c>
      <c r="AY1549" s="19">
        <v>0</v>
      </c>
      <c r="AZ1549" s="19">
        <v>0</v>
      </c>
      <c r="BA1549" s="19">
        <v>0</v>
      </c>
      <c r="BB1549" s="19">
        <v>0</v>
      </c>
      <c r="BC1549" s="19">
        <v>0</v>
      </c>
      <c r="BD1549" s="28"/>
      <c r="BE1549" s="20"/>
      <c r="BF1549" s="20"/>
      <c r="BG1549" s="20"/>
      <c r="BH1549" s="20"/>
      <c r="BI1549" s="20"/>
      <c r="BJ1549" s="19">
        <v>-2</v>
      </c>
      <c r="BK1549" s="20"/>
      <c r="BL1549" s="20"/>
      <c r="BM1549" s="20"/>
      <c r="BN1549" s="20"/>
      <c r="BO1549" s="20"/>
    </row>
    <row r="1550" spans="1:67" ht="32" hidden="1" x14ac:dyDescent="0.2">
      <c r="A1550" s="29" t="s">
        <v>89</v>
      </c>
      <c r="B1550" s="30"/>
      <c r="C1550" s="97" t="s">
        <v>100</v>
      </c>
      <c r="D1550" s="31" t="s">
        <v>91</v>
      </c>
      <c r="E1550" s="31" t="s">
        <v>92</v>
      </c>
      <c r="F1550" s="32">
        <v>1</v>
      </c>
      <c r="G1550" s="32">
        <v>0</v>
      </c>
      <c r="H1550" s="33"/>
      <c r="I1550" s="33"/>
      <c r="J1550" s="34" t="s">
        <v>93</v>
      </c>
      <c r="K1550" s="35"/>
      <c r="L1550" s="34" t="s">
        <v>94</v>
      </c>
      <c r="M1550" s="36" t="s">
        <v>95</v>
      </c>
      <c r="N1550" s="24">
        <f t="shared" si="353"/>
        <v>1996</v>
      </c>
      <c r="O1550" s="37">
        <v>35250</v>
      </c>
      <c r="P1550" s="37">
        <v>36084</v>
      </c>
      <c r="Q1550" s="37">
        <v>36084</v>
      </c>
      <c r="R1550" s="36" t="s">
        <v>75</v>
      </c>
      <c r="S1550" s="36" t="s">
        <v>75</v>
      </c>
      <c r="T1550" s="36" t="s">
        <v>75</v>
      </c>
      <c r="U1550" s="36" t="s">
        <v>75</v>
      </c>
      <c r="V1550" s="32">
        <v>1</v>
      </c>
      <c r="W1550" s="19">
        <f t="shared" si="356"/>
        <v>1</v>
      </c>
      <c r="X1550" s="19">
        <f t="shared" si="357"/>
        <v>0</v>
      </c>
      <c r="Y1550" s="19">
        <f t="shared" si="358"/>
        <v>0</v>
      </c>
      <c r="Z1550" s="32">
        <v>-1</v>
      </c>
      <c r="AA1550" s="32">
        <v>-2</v>
      </c>
      <c r="AB1550" s="32">
        <v>1</v>
      </c>
      <c r="AC1550" s="32">
        <v>1</v>
      </c>
      <c r="AD1550" s="32">
        <v>0</v>
      </c>
      <c r="AE1550" s="32">
        <v>0</v>
      </c>
      <c r="AF1550" s="32">
        <v>1</v>
      </c>
      <c r="AG1550" s="32">
        <v>1</v>
      </c>
      <c r="AH1550" s="32">
        <v>1</v>
      </c>
      <c r="AI1550" s="32">
        <v>1</v>
      </c>
      <c r="AJ1550" s="31" t="s">
        <v>96</v>
      </c>
      <c r="AK1550" s="31" t="s">
        <v>97</v>
      </c>
      <c r="AL1550" s="38">
        <v>6</v>
      </c>
      <c r="AM1550" s="19">
        <f t="shared" si="354"/>
        <v>3</v>
      </c>
      <c r="AN1550" s="32">
        <v>1</v>
      </c>
      <c r="AO1550" s="32">
        <v>1</v>
      </c>
      <c r="AP1550" s="32">
        <v>0</v>
      </c>
      <c r="AQ1550" s="32">
        <v>1</v>
      </c>
      <c r="AR1550" s="32">
        <v>1</v>
      </c>
      <c r="AS1550" s="32">
        <v>0</v>
      </c>
      <c r="AT1550" s="32">
        <v>0</v>
      </c>
      <c r="AU1550" s="26">
        <f t="shared" si="355"/>
        <v>-1</v>
      </c>
      <c r="AV1550" s="32">
        <v>1</v>
      </c>
      <c r="AW1550" s="32">
        <v>0</v>
      </c>
      <c r="AX1550" s="32">
        <v>0</v>
      </c>
      <c r="AY1550" s="19">
        <v>0</v>
      </c>
      <c r="AZ1550" s="32">
        <v>0</v>
      </c>
      <c r="BA1550" s="32">
        <v>0</v>
      </c>
      <c r="BB1550" s="32">
        <v>0</v>
      </c>
      <c r="BC1550" s="32">
        <v>0</v>
      </c>
      <c r="BD1550" s="28"/>
      <c r="BE1550" s="33"/>
      <c r="BF1550" s="33"/>
      <c r="BG1550" s="33"/>
      <c r="BH1550" s="33"/>
      <c r="BI1550" s="33"/>
      <c r="BJ1550" s="32">
        <v>1</v>
      </c>
      <c r="BK1550" s="33"/>
      <c r="BL1550" s="33"/>
      <c r="BM1550" s="33"/>
      <c r="BN1550" s="33"/>
      <c r="BO1550" s="33"/>
    </row>
    <row r="1551" spans="1:67" ht="80" hidden="1" x14ac:dyDescent="0.2">
      <c r="A1551" s="97" t="s">
        <v>3540</v>
      </c>
      <c r="B1551" s="30"/>
      <c r="C1551" s="97" t="s">
        <v>100</v>
      </c>
      <c r="D1551" s="31" t="s">
        <v>91</v>
      </c>
      <c r="E1551" s="31" t="s">
        <v>92</v>
      </c>
      <c r="F1551" s="32">
        <v>1</v>
      </c>
      <c r="G1551" s="32">
        <v>0</v>
      </c>
      <c r="H1551" s="33"/>
      <c r="I1551" s="33"/>
      <c r="J1551" s="34" t="s">
        <v>93</v>
      </c>
      <c r="K1551" s="35"/>
      <c r="L1551" s="34" t="s">
        <v>94</v>
      </c>
      <c r="M1551" s="36" t="s">
        <v>95</v>
      </c>
      <c r="N1551" s="24">
        <f t="shared" si="353"/>
        <v>1996</v>
      </c>
      <c r="O1551" s="37">
        <v>35250</v>
      </c>
      <c r="P1551" s="37">
        <v>36084</v>
      </c>
      <c r="Q1551" s="37">
        <v>36084</v>
      </c>
      <c r="R1551" s="36" t="s">
        <v>75</v>
      </c>
      <c r="S1551" s="36" t="s">
        <v>75</v>
      </c>
      <c r="T1551" s="36" t="s">
        <v>75</v>
      </c>
      <c r="U1551" s="36" t="s">
        <v>75</v>
      </c>
      <c r="V1551" s="32">
        <v>1</v>
      </c>
      <c r="W1551" s="19">
        <f t="shared" si="356"/>
        <v>1</v>
      </c>
      <c r="X1551" s="19">
        <f t="shared" si="357"/>
        <v>0</v>
      </c>
      <c r="Y1551" s="19">
        <f t="shared" si="358"/>
        <v>0</v>
      </c>
      <c r="Z1551" s="32">
        <v>-1</v>
      </c>
      <c r="AA1551" s="32">
        <v>-2</v>
      </c>
      <c r="AB1551" s="32">
        <v>1</v>
      </c>
      <c r="AC1551" s="32">
        <v>1</v>
      </c>
      <c r="AD1551" s="32">
        <v>0</v>
      </c>
      <c r="AE1551" s="32">
        <v>0</v>
      </c>
      <c r="AF1551" s="32">
        <v>1</v>
      </c>
      <c r="AG1551" s="32">
        <v>1</v>
      </c>
      <c r="AH1551" s="32">
        <v>1</v>
      </c>
      <c r="AI1551" s="32">
        <v>1</v>
      </c>
      <c r="AJ1551" s="31" t="s">
        <v>96</v>
      </c>
      <c r="AK1551" s="31" t="s">
        <v>97</v>
      </c>
      <c r="AL1551" s="38">
        <v>6</v>
      </c>
      <c r="AM1551" s="19">
        <f t="shared" si="354"/>
        <v>3</v>
      </c>
      <c r="AN1551" s="32">
        <v>1</v>
      </c>
      <c r="AO1551" s="32">
        <v>1</v>
      </c>
      <c r="AP1551" s="32">
        <v>0</v>
      </c>
      <c r="AQ1551" s="32">
        <v>1</v>
      </c>
      <c r="AR1551" s="32">
        <v>1</v>
      </c>
      <c r="AS1551" s="32">
        <v>0</v>
      </c>
      <c r="AT1551" s="32">
        <v>0</v>
      </c>
      <c r="AU1551" s="26">
        <f t="shared" si="355"/>
        <v>-1</v>
      </c>
      <c r="AV1551" s="32">
        <v>1</v>
      </c>
      <c r="AW1551" s="32">
        <v>0</v>
      </c>
      <c r="AX1551" s="32">
        <v>0</v>
      </c>
      <c r="AY1551" s="19">
        <v>0</v>
      </c>
      <c r="AZ1551" s="32">
        <v>0</v>
      </c>
      <c r="BA1551" s="32">
        <v>0</v>
      </c>
      <c r="BB1551" s="32">
        <v>0</v>
      </c>
      <c r="BC1551" s="32">
        <v>0</v>
      </c>
      <c r="BD1551" s="28"/>
      <c r="BE1551" s="33"/>
      <c r="BF1551" s="33"/>
      <c r="BG1551" s="33"/>
      <c r="BH1551" s="33"/>
      <c r="BI1551" s="33"/>
      <c r="BJ1551" s="32">
        <v>1</v>
      </c>
      <c r="BK1551" s="33"/>
      <c r="BL1551" s="33"/>
      <c r="BM1551" s="33"/>
      <c r="BN1551" s="33"/>
      <c r="BO1551" s="33"/>
    </row>
    <row r="1552" spans="1:67" ht="256" hidden="1" x14ac:dyDescent="0.2">
      <c r="A1552" s="17" t="s">
        <v>248</v>
      </c>
      <c r="B1552" s="17" t="s">
        <v>197</v>
      </c>
      <c r="C1552" s="64" t="s">
        <v>289</v>
      </c>
      <c r="D1552" s="18" t="s">
        <v>92</v>
      </c>
      <c r="E1552" s="18" t="s">
        <v>270</v>
      </c>
      <c r="F1552" s="19">
        <v>1</v>
      </c>
      <c r="G1552" s="19">
        <v>1</v>
      </c>
      <c r="H1552" s="19">
        <v>1</v>
      </c>
      <c r="I1552" s="20"/>
      <c r="J1552" s="21" t="s">
        <v>278</v>
      </c>
      <c r="K1552" s="46"/>
      <c r="L1552" s="21" t="s">
        <v>272</v>
      </c>
      <c r="M1552" s="45"/>
      <c r="N1552" s="24">
        <f t="shared" si="353"/>
        <v>2010</v>
      </c>
      <c r="O1552" s="25">
        <v>40282</v>
      </c>
      <c r="P1552" s="25">
        <v>41943</v>
      </c>
      <c r="Q1552" s="23" t="s">
        <v>75</v>
      </c>
      <c r="R1552" s="23" t="s">
        <v>75</v>
      </c>
      <c r="S1552" s="23" t="s">
        <v>75</v>
      </c>
      <c r="T1552" s="23" t="s">
        <v>75</v>
      </c>
      <c r="U1552" s="23" t="s">
        <v>75</v>
      </c>
      <c r="V1552" s="26">
        <v>1</v>
      </c>
      <c r="W1552" s="19">
        <f t="shared" si="356"/>
        <v>0</v>
      </c>
      <c r="X1552" s="19">
        <f t="shared" si="357"/>
        <v>0</v>
      </c>
      <c r="Y1552" s="19">
        <f t="shared" si="358"/>
        <v>0</v>
      </c>
      <c r="Z1552" s="26">
        <v>-1</v>
      </c>
      <c r="AA1552" s="19">
        <v>-2</v>
      </c>
      <c r="AB1552" s="26">
        <v>0</v>
      </c>
      <c r="AC1552" s="26">
        <v>0</v>
      </c>
      <c r="AD1552" s="26">
        <v>0</v>
      </c>
      <c r="AE1552" s="26">
        <v>1</v>
      </c>
      <c r="AF1552" s="26">
        <v>1</v>
      </c>
      <c r="AG1552" s="19">
        <v>0</v>
      </c>
      <c r="AH1552" s="26">
        <v>0</v>
      </c>
      <c r="AI1552" s="26">
        <v>0</v>
      </c>
      <c r="AJ1552" s="18" t="s">
        <v>97</v>
      </c>
      <c r="AK1552" s="18" t="s">
        <v>96</v>
      </c>
      <c r="AL1552" s="21" t="s">
        <v>273</v>
      </c>
      <c r="AM1552" s="19">
        <f t="shared" si="354"/>
        <v>3</v>
      </c>
      <c r="AN1552" s="26">
        <v>1</v>
      </c>
      <c r="AO1552" s="26">
        <v>1</v>
      </c>
      <c r="AP1552" s="26">
        <v>0</v>
      </c>
      <c r="AQ1552" s="26">
        <v>1</v>
      </c>
      <c r="AR1552" s="26">
        <v>1</v>
      </c>
      <c r="AS1552" s="26">
        <v>0</v>
      </c>
      <c r="AT1552" s="26">
        <v>0</v>
      </c>
      <c r="AU1552" s="26">
        <f t="shared" si="355"/>
        <v>-1</v>
      </c>
      <c r="AV1552" s="26">
        <v>1</v>
      </c>
      <c r="AW1552" s="26">
        <v>0</v>
      </c>
      <c r="AX1552" s="26">
        <v>0</v>
      </c>
      <c r="AY1552" s="19">
        <v>0</v>
      </c>
      <c r="AZ1552" s="26">
        <v>0</v>
      </c>
      <c r="BA1552" s="26">
        <v>0</v>
      </c>
      <c r="BB1552" s="26">
        <v>0</v>
      </c>
      <c r="BC1552" s="26">
        <v>0</v>
      </c>
      <c r="BD1552" s="28"/>
      <c r="BE1552" s="20"/>
      <c r="BF1552" s="26"/>
      <c r="BG1552" s="26"/>
      <c r="BH1552" s="26"/>
      <c r="BI1552" s="26">
        <v>2</v>
      </c>
      <c r="BJ1552" s="26">
        <v>1</v>
      </c>
      <c r="BK1552" s="26"/>
      <c r="BL1552" s="26"/>
      <c r="BM1552" s="26"/>
      <c r="BN1552" s="20"/>
      <c r="BO1552" s="20"/>
    </row>
    <row r="1553" spans="1:67" ht="160" hidden="1" x14ac:dyDescent="0.2">
      <c r="A1553" s="17" t="s">
        <v>346</v>
      </c>
      <c r="B1553" s="42"/>
      <c r="C1553" s="64" t="s">
        <v>1842</v>
      </c>
      <c r="D1553" s="18" t="s">
        <v>182</v>
      </c>
      <c r="E1553" s="18" t="s">
        <v>82</v>
      </c>
      <c r="F1553" s="19">
        <v>1</v>
      </c>
      <c r="G1553" s="19">
        <v>0</v>
      </c>
      <c r="H1553" s="19">
        <v>0</v>
      </c>
      <c r="I1553" s="20"/>
      <c r="J1553" s="21" t="s">
        <v>184</v>
      </c>
      <c r="K1553" s="22" t="s">
        <v>1843</v>
      </c>
      <c r="L1553" s="21" t="s">
        <v>1844</v>
      </c>
      <c r="M1553" s="25"/>
      <c r="N1553" s="24">
        <f t="shared" si="353"/>
        <v>2010</v>
      </c>
      <c r="O1553" s="25">
        <v>40344</v>
      </c>
      <c r="P1553" s="23" t="s">
        <v>75</v>
      </c>
      <c r="Q1553" s="23" t="s">
        <v>75</v>
      </c>
      <c r="R1553" s="23" t="s">
        <v>75</v>
      </c>
      <c r="S1553" s="23" t="s">
        <v>75</v>
      </c>
      <c r="T1553" s="23" t="s">
        <v>75</v>
      </c>
      <c r="U1553" s="23" t="s">
        <v>75</v>
      </c>
      <c r="V1553" s="19">
        <v>1</v>
      </c>
      <c r="W1553" s="19">
        <f t="shared" si="356"/>
        <v>0</v>
      </c>
      <c r="X1553" s="19">
        <f t="shared" si="357"/>
        <v>0</v>
      </c>
      <c r="Y1553" s="19">
        <f t="shared" si="358"/>
        <v>0</v>
      </c>
      <c r="Z1553" s="19">
        <v>-1</v>
      </c>
      <c r="AA1553" s="19">
        <v>-2</v>
      </c>
      <c r="AB1553" s="19">
        <v>0</v>
      </c>
      <c r="AC1553" s="19">
        <v>1</v>
      </c>
      <c r="AD1553" s="19">
        <v>0</v>
      </c>
      <c r="AE1553" s="19">
        <v>1</v>
      </c>
      <c r="AF1553" s="19">
        <v>0</v>
      </c>
      <c r="AG1553" s="26">
        <v>1</v>
      </c>
      <c r="AH1553" s="26">
        <v>1</v>
      </c>
      <c r="AI1553" s="26">
        <v>0</v>
      </c>
      <c r="AJ1553" s="18" t="s">
        <v>185</v>
      </c>
      <c r="AK1553" s="18" t="s">
        <v>77</v>
      </c>
      <c r="AL1553" s="21" t="s">
        <v>1838</v>
      </c>
      <c r="AM1553" s="19">
        <f t="shared" si="354"/>
        <v>2</v>
      </c>
      <c r="AN1553" s="26">
        <v>-1</v>
      </c>
      <c r="AO1553" s="19">
        <v>1</v>
      </c>
      <c r="AP1553" s="19">
        <v>1</v>
      </c>
      <c r="AQ1553" s="26">
        <v>1</v>
      </c>
      <c r="AR1553" s="19">
        <v>1</v>
      </c>
      <c r="AS1553" s="19">
        <v>0</v>
      </c>
      <c r="AT1553" s="19">
        <v>2</v>
      </c>
      <c r="AU1553" s="26">
        <v>1</v>
      </c>
      <c r="AV1553" s="26">
        <v>0</v>
      </c>
      <c r="AW1553" s="26">
        <v>0</v>
      </c>
      <c r="AX1553" s="26">
        <v>1</v>
      </c>
      <c r="AY1553" s="19">
        <v>0</v>
      </c>
      <c r="AZ1553" s="19">
        <v>1</v>
      </c>
      <c r="BA1553" s="19">
        <v>1</v>
      </c>
      <c r="BB1553" s="19">
        <v>-1</v>
      </c>
      <c r="BC1553" s="19">
        <v>1</v>
      </c>
      <c r="BD1553" s="28"/>
      <c r="BE1553" s="20"/>
      <c r="BF1553" s="20"/>
      <c r="BG1553" s="20"/>
      <c r="BH1553" s="20"/>
      <c r="BI1553" s="20"/>
      <c r="BJ1553" s="19">
        <v>0</v>
      </c>
      <c r="BK1553" s="20"/>
      <c r="BL1553" s="20"/>
      <c r="BM1553" s="20"/>
      <c r="BN1553" s="20"/>
      <c r="BO1553" s="20"/>
    </row>
    <row r="1554" spans="1:67" ht="112" hidden="1" x14ac:dyDescent="0.2">
      <c r="A1554" s="17" t="s">
        <v>248</v>
      </c>
      <c r="B1554" s="42"/>
      <c r="C1554" s="64" t="s">
        <v>1746</v>
      </c>
      <c r="D1554" s="18" t="s">
        <v>182</v>
      </c>
      <c r="E1554" s="18" t="s">
        <v>70</v>
      </c>
      <c r="F1554" s="19">
        <v>1</v>
      </c>
      <c r="G1554" s="19">
        <v>0</v>
      </c>
      <c r="H1554" s="19">
        <v>0</v>
      </c>
      <c r="I1554" s="20"/>
      <c r="J1554" s="44"/>
      <c r="K1554" s="22" t="s">
        <v>1747</v>
      </c>
      <c r="L1554" s="18" t="s">
        <v>1748</v>
      </c>
      <c r="M1554" s="25"/>
      <c r="N1554" s="24">
        <f t="shared" si="353"/>
        <v>1995</v>
      </c>
      <c r="O1554" s="25">
        <v>34731</v>
      </c>
      <c r="P1554" s="25">
        <v>34878</v>
      </c>
      <c r="Q1554" s="23" t="s">
        <v>75</v>
      </c>
      <c r="R1554" s="25">
        <v>34878</v>
      </c>
      <c r="S1554" s="23" t="s">
        <v>75</v>
      </c>
      <c r="T1554" s="23" t="s">
        <v>75</v>
      </c>
      <c r="U1554" s="23" t="s">
        <v>75</v>
      </c>
      <c r="V1554" s="19">
        <v>1</v>
      </c>
      <c r="W1554" s="19">
        <f t="shared" si="356"/>
        <v>0</v>
      </c>
      <c r="X1554" s="19">
        <f t="shared" si="357"/>
        <v>0</v>
      </c>
      <c r="Y1554" s="19">
        <f t="shared" si="358"/>
        <v>0</v>
      </c>
      <c r="Z1554" s="19">
        <v>-1</v>
      </c>
      <c r="AA1554" s="19">
        <v>-2</v>
      </c>
      <c r="AB1554" s="19">
        <v>0</v>
      </c>
      <c r="AC1554" s="19">
        <v>0</v>
      </c>
      <c r="AD1554" s="19">
        <v>0</v>
      </c>
      <c r="AE1554" s="19">
        <v>0</v>
      </c>
      <c r="AF1554" s="19">
        <v>0</v>
      </c>
      <c r="AG1554" s="26">
        <v>1</v>
      </c>
      <c r="AH1554" s="26">
        <v>1</v>
      </c>
      <c r="AI1554" s="26">
        <v>1</v>
      </c>
      <c r="AJ1554" s="18" t="s">
        <v>185</v>
      </c>
      <c r="AK1554" s="18" t="s">
        <v>77</v>
      </c>
      <c r="AL1554" s="21" t="s">
        <v>1745</v>
      </c>
      <c r="AM1554" s="19">
        <v>4</v>
      </c>
      <c r="AN1554" s="19">
        <v>-1</v>
      </c>
      <c r="AO1554" s="19">
        <v>-1</v>
      </c>
      <c r="AP1554" s="19">
        <v>0</v>
      </c>
      <c r="AQ1554" s="19">
        <v>-1</v>
      </c>
      <c r="AR1554" s="19">
        <v>-1</v>
      </c>
      <c r="AS1554" s="19">
        <v>0</v>
      </c>
      <c r="AT1554" s="19">
        <v>-1</v>
      </c>
      <c r="AU1554" s="26">
        <v>0</v>
      </c>
      <c r="AV1554" s="26">
        <v>0</v>
      </c>
      <c r="AW1554" s="19">
        <v>0</v>
      </c>
      <c r="AX1554" s="26">
        <v>1</v>
      </c>
      <c r="AY1554" s="19">
        <v>0</v>
      </c>
      <c r="AZ1554" s="19">
        <v>1</v>
      </c>
      <c r="BA1554" s="19">
        <v>1</v>
      </c>
      <c r="BB1554" s="19">
        <v>0</v>
      </c>
      <c r="BC1554" s="19">
        <v>0</v>
      </c>
      <c r="BD1554" s="28"/>
      <c r="BE1554" s="20"/>
      <c r="BF1554" s="20"/>
      <c r="BG1554" s="20"/>
      <c r="BH1554" s="20"/>
      <c r="BI1554" s="20"/>
      <c r="BJ1554" s="19">
        <v>0</v>
      </c>
      <c r="BK1554" s="20"/>
      <c r="BL1554" s="20"/>
      <c r="BM1554" s="20"/>
      <c r="BN1554" s="20"/>
      <c r="BO1554" s="20"/>
    </row>
    <row r="1555" spans="1:67" ht="176" x14ac:dyDescent="0.2">
      <c r="A1555" s="17" t="s">
        <v>78</v>
      </c>
      <c r="B1555" s="42"/>
      <c r="C1555" s="64" t="s">
        <v>583</v>
      </c>
      <c r="D1555" s="18" t="s">
        <v>409</v>
      </c>
      <c r="E1555" s="18" t="s">
        <v>210</v>
      </c>
      <c r="F1555" s="19">
        <v>1</v>
      </c>
      <c r="G1555" s="19">
        <v>1</v>
      </c>
      <c r="H1555" s="19">
        <v>0</v>
      </c>
      <c r="I1555" s="20"/>
      <c r="J1555" s="21" t="s">
        <v>472</v>
      </c>
      <c r="K1555" s="22" t="s">
        <v>584</v>
      </c>
      <c r="L1555" s="375" t="s">
        <v>3383</v>
      </c>
      <c r="M1555" s="23" t="s">
        <v>585</v>
      </c>
      <c r="N1555" s="24">
        <v>2008</v>
      </c>
      <c r="O1555" s="649">
        <v>39448</v>
      </c>
      <c r="P1555" s="649" t="s">
        <v>75</v>
      </c>
      <c r="Q1555" s="649">
        <v>40456</v>
      </c>
      <c r="R1555" s="649">
        <v>40190</v>
      </c>
      <c r="S1555" s="649">
        <v>40464</v>
      </c>
      <c r="T1555" s="649">
        <v>40641</v>
      </c>
      <c r="U1555" s="649">
        <v>40641</v>
      </c>
      <c r="V1555" s="26">
        <v>1</v>
      </c>
      <c r="W1555" s="19">
        <f t="shared" si="356"/>
        <v>1</v>
      </c>
      <c r="X1555" s="19">
        <f t="shared" si="357"/>
        <v>1</v>
      </c>
      <c r="Y1555" s="19">
        <f t="shared" si="358"/>
        <v>1</v>
      </c>
      <c r="Z1555" s="26">
        <v>1</v>
      </c>
      <c r="AA1555" s="19">
        <v>-2</v>
      </c>
      <c r="AB1555" s="26">
        <v>0</v>
      </c>
      <c r="AC1555" s="26">
        <v>0</v>
      </c>
      <c r="AD1555" s="26">
        <v>1</v>
      </c>
      <c r="AE1555" s="26">
        <v>0</v>
      </c>
      <c r="AF1555" s="26">
        <v>1</v>
      </c>
      <c r="AG1555" s="19">
        <v>0</v>
      </c>
      <c r="AH1555" s="26">
        <v>-1</v>
      </c>
      <c r="AI1555" s="26">
        <v>0</v>
      </c>
      <c r="AJ1555" s="18" t="s">
        <v>97</v>
      </c>
      <c r="AK1555" s="18" t="s">
        <v>139</v>
      </c>
      <c r="AL1555" s="375" t="s">
        <v>3237</v>
      </c>
      <c r="AM1555" s="19">
        <v>5</v>
      </c>
      <c r="AN1555" s="26">
        <v>-1</v>
      </c>
      <c r="AO1555" s="26">
        <v>0</v>
      </c>
      <c r="AP1555" s="26">
        <v>-1</v>
      </c>
      <c r="AQ1555" s="26">
        <v>-1</v>
      </c>
      <c r="AR1555" s="26">
        <v>-1</v>
      </c>
      <c r="AS1555" s="26">
        <v>0</v>
      </c>
      <c r="AT1555" s="19">
        <v>-2</v>
      </c>
      <c r="AU1555" s="26">
        <v>-3</v>
      </c>
      <c r="AV1555" s="26">
        <v>0</v>
      </c>
      <c r="AW1555" s="26">
        <v>0</v>
      </c>
      <c r="AX1555" s="19">
        <v>0</v>
      </c>
      <c r="AY1555" s="19">
        <v>0</v>
      </c>
      <c r="AZ1555" s="26">
        <v>1</v>
      </c>
      <c r="BA1555" s="26">
        <v>1</v>
      </c>
      <c r="BB1555" s="26">
        <v>1</v>
      </c>
      <c r="BC1555" s="26">
        <v>1</v>
      </c>
      <c r="BD1555" s="28"/>
      <c r="BE1555" s="20"/>
      <c r="BF1555" s="26"/>
      <c r="BG1555" s="26"/>
      <c r="BH1555" s="26"/>
      <c r="BI1555" s="26">
        <v>1</v>
      </c>
      <c r="BJ1555" s="26">
        <v>-1</v>
      </c>
      <c r="BK1555" s="26"/>
      <c r="BL1555" s="26"/>
      <c r="BM1555" s="26"/>
      <c r="BN1555" s="20"/>
      <c r="BO1555" s="20"/>
    </row>
    <row r="1556" spans="1:67" ht="256" hidden="1" x14ac:dyDescent="0.2">
      <c r="A1556" s="17" t="s">
        <v>248</v>
      </c>
      <c r="B1556" s="17" t="s">
        <v>197</v>
      </c>
      <c r="C1556" s="64" t="s">
        <v>290</v>
      </c>
      <c r="D1556" s="18" t="s">
        <v>92</v>
      </c>
      <c r="E1556" s="18" t="s">
        <v>270</v>
      </c>
      <c r="F1556" s="19">
        <v>1</v>
      </c>
      <c r="G1556" s="19">
        <v>1</v>
      </c>
      <c r="H1556" s="19">
        <v>1</v>
      </c>
      <c r="I1556" s="20"/>
      <c r="J1556" s="21" t="s">
        <v>278</v>
      </c>
      <c r="K1556" s="46"/>
      <c r="L1556" s="21" t="s">
        <v>272</v>
      </c>
      <c r="M1556" s="45"/>
      <c r="N1556" s="24">
        <f>YEAR(IF(AND(O1556&lt;&gt;"NA",O1556&lt;&gt;""),O1556,IF(AND(P1556&lt;&gt;"NA",P1556&lt;&gt;""),P1556,IF(AND(Q1556&lt;&gt;"NA",Q1556&lt;&gt;""),Q1556,IF(AND(R1556&lt;&gt;"NA",R1556&lt;&gt;""),R1556,S1556)))))</f>
        <v>2010</v>
      </c>
      <c r="O1556" s="25">
        <v>40282</v>
      </c>
      <c r="P1556" s="25">
        <v>41943</v>
      </c>
      <c r="Q1556" s="23" t="s">
        <v>75</v>
      </c>
      <c r="R1556" s="23" t="s">
        <v>75</v>
      </c>
      <c r="S1556" s="23" t="s">
        <v>75</v>
      </c>
      <c r="T1556" s="23" t="s">
        <v>75</v>
      </c>
      <c r="U1556" s="23" t="s">
        <v>75</v>
      </c>
      <c r="V1556" s="26">
        <v>1</v>
      </c>
      <c r="W1556" s="19">
        <f t="shared" si="356"/>
        <v>0</v>
      </c>
      <c r="X1556" s="19">
        <f t="shared" si="357"/>
        <v>0</v>
      </c>
      <c r="Y1556" s="19">
        <f t="shared" si="358"/>
        <v>0</v>
      </c>
      <c r="Z1556" s="26">
        <v>-1</v>
      </c>
      <c r="AA1556" s="19">
        <v>-2</v>
      </c>
      <c r="AB1556" s="26">
        <v>0</v>
      </c>
      <c r="AC1556" s="26">
        <v>0</v>
      </c>
      <c r="AD1556" s="26">
        <v>0</v>
      </c>
      <c r="AE1556" s="26">
        <v>1</v>
      </c>
      <c r="AF1556" s="26">
        <v>1</v>
      </c>
      <c r="AG1556" s="19">
        <v>0</v>
      </c>
      <c r="AH1556" s="26">
        <v>0</v>
      </c>
      <c r="AI1556" s="26">
        <v>0</v>
      </c>
      <c r="AJ1556" s="18" t="s">
        <v>97</v>
      </c>
      <c r="AK1556" s="18" t="s">
        <v>96</v>
      </c>
      <c r="AL1556" s="21" t="s">
        <v>273</v>
      </c>
      <c r="AM1556" s="19">
        <f>IF(AND(AN1556=1,AO1556=1),3,IF(AND(AN1556=1,OR(AO1556=0,AO1556=-1)),1,IF(AND(OR(AN1556=0,AN1556=-1),AO1556=1),2,IF(AND(AN1556=0,AN1556=-1),OR(AO1556=0,AO1556=-1),4))))</f>
        <v>3</v>
      </c>
      <c r="AN1556" s="26">
        <v>1</v>
      </c>
      <c r="AO1556" s="26">
        <v>1</v>
      </c>
      <c r="AP1556" s="26">
        <v>0</v>
      </c>
      <c r="AQ1556" s="26">
        <v>1</v>
      </c>
      <c r="AR1556" s="26">
        <v>1</v>
      </c>
      <c r="AS1556" s="26">
        <v>0</v>
      </c>
      <c r="AT1556" s="26">
        <v>0</v>
      </c>
      <c r="AU1556" s="26">
        <f>IF(BA1556&lt;1,-1)</f>
        <v>-1</v>
      </c>
      <c r="AV1556" s="26">
        <v>1</v>
      </c>
      <c r="AW1556" s="26">
        <v>0</v>
      </c>
      <c r="AX1556" s="26">
        <v>0</v>
      </c>
      <c r="AY1556" s="19">
        <v>0</v>
      </c>
      <c r="AZ1556" s="26">
        <v>0</v>
      </c>
      <c r="BA1556" s="26">
        <v>0</v>
      </c>
      <c r="BB1556" s="26">
        <v>0</v>
      </c>
      <c r="BC1556" s="26">
        <v>0</v>
      </c>
      <c r="BD1556" s="28"/>
      <c r="BE1556" s="20"/>
      <c r="BF1556" s="26"/>
      <c r="BG1556" s="26"/>
      <c r="BH1556" s="26"/>
      <c r="BI1556" s="26">
        <v>2</v>
      </c>
      <c r="BJ1556" s="26">
        <v>1</v>
      </c>
      <c r="BK1556" s="26"/>
      <c r="BL1556" s="26"/>
      <c r="BM1556" s="26"/>
      <c r="BN1556" s="20"/>
      <c r="BO1556" s="20"/>
    </row>
    <row r="1557" spans="1:67" ht="80" hidden="1" x14ac:dyDescent="0.2">
      <c r="A1557" s="17" t="s">
        <v>112</v>
      </c>
      <c r="B1557" s="42"/>
      <c r="C1557" s="64" t="s">
        <v>540</v>
      </c>
      <c r="D1557" s="18" t="s">
        <v>529</v>
      </c>
      <c r="E1557" s="18" t="s">
        <v>92</v>
      </c>
      <c r="F1557" s="19">
        <v>1</v>
      </c>
      <c r="G1557" s="19">
        <v>0</v>
      </c>
      <c r="H1557" s="19">
        <v>0</v>
      </c>
      <c r="I1557" s="20"/>
      <c r="J1557" s="21" t="s">
        <v>530</v>
      </c>
      <c r="K1557" s="43"/>
      <c r="L1557" s="21" t="s">
        <v>532</v>
      </c>
      <c r="M1557" s="25"/>
      <c r="N1557" s="24">
        <f>YEAR(IF(AND(O1557&lt;&gt;"NA",O1557&lt;&gt;""),O1557,IF(AND(P1557&lt;&gt;"NA",P1557&lt;&gt;""),P1557,IF(AND(Q1557&lt;&gt;"NA",Q1557&lt;&gt;""),Q1557,IF(AND(R1557&lt;&gt;"NA",R1557&lt;&gt;""),R1557,S1557)))))</f>
        <v>2008</v>
      </c>
      <c r="O1557" s="25">
        <v>39765</v>
      </c>
      <c r="P1557" s="25">
        <v>40633</v>
      </c>
      <c r="Q1557" s="25">
        <v>39826</v>
      </c>
      <c r="R1557" s="23" t="s">
        <v>75</v>
      </c>
      <c r="S1557" s="23" t="s">
        <v>75</v>
      </c>
      <c r="T1557" s="23" t="s">
        <v>75</v>
      </c>
      <c r="U1557" s="23" t="s">
        <v>75</v>
      </c>
      <c r="V1557" s="19">
        <v>1</v>
      </c>
      <c r="W1557" s="19">
        <f t="shared" si="356"/>
        <v>1</v>
      </c>
      <c r="X1557" s="19">
        <f t="shared" si="357"/>
        <v>0</v>
      </c>
      <c r="Y1557" s="19">
        <f t="shared" si="358"/>
        <v>0</v>
      </c>
      <c r="Z1557" s="19">
        <v>-1</v>
      </c>
      <c r="AA1557" s="19">
        <v>-2</v>
      </c>
      <c r="AB1557" s="19">
        <v>0</v>
      </c>
      <c r="AC1557" s="19">
        <v>0</v>
      </c>
      <c r="AD1557" s="19">
        <v>0</v>
      </c>
      <c r="AE1557" s="19">
        <v>1</v>
      </c>
      <c r="AF1557" s="19">
        <v>1</v>
      </c>
      <c r="AG1557" s="19">
        <v>1</v>
      </c>
      <c r="AH1557" s="19">
        <v>1</v>
      </c>
      <c r="AI1557" s="19">
        <v>1</v>
      </c>
      <c r="AJ1557" s="18" t="s">
        <v>533</v>
      </c>
      <c r="AK1557" s="18" t="s">
        <v>97</v>
      </c>
      <c r="AL1557" s="21" t="s">
        <v>534</v>
      </c>
      <c r="AM1557" s="19">
        <f>IF(AND(AN1557=1,AO1557=1),3,IF(AND(AN1557=1,OR(AO1557=0,AO1557=-1)),1,IF(AND(OR(AN1557=0,AN1557=-1),AO1557=1),2,IF(AND(AN1557=0,AN1557=-1),OR(AO1557=0,AO1557=-1),4))))</f>
        <v>2</v>
      </c>
      <c r="AN1557" s="19">
        <v>0</v>
      </c>
      <c r="AO1557" s="19">
        <v>1</v>
      </c>
      <c r="AP1557" s="19">
        <v>0</v>
      </c>
      <c r="AQ1557" s="19">
        <v>-1</v>
      </c>
      <c r="AR1557" s="19">
        <v>1</v>
      </c>
      <c r="AS1557" s="19">
        <v>0</v>
      </c>
      <c r="AT1557" s="19">
        <v>0</v>
      </c>
      <c r="AU1557" s="26">
        <f>IF(BA1557&lt;1,-1)</f>
        <v>-1</v>
      </c>
      <c r="AV1557" s="19">
        <v>1</v>
      </c>
      <c r="AW1557" s="19">
        <v>0</v>
      </c>
      <c r="AX1557" s="26">
        <v>0</v>
      </c>
      <c r="AY1557" s="19">
        <v>0</v>
      </c>
      <c r="AZ1557" s="19">
        <v>0</v>
      </c>
      <c r="BA1557" s="19">
        <v>0</v>
      </c>
      <c r="BB1557" s="19">
        <v>0</v>
      </c>
      <c r="BC1557" s="19">
        <v>0</v>
      </c>
      <c r="BD1557" s="28"/>
      <c r="BE1557" s="20"/>
      <c r="BF1557" s="20"/>
      <c r="BG1557" s="20"/>
      <c r="BH1557" s="20"/>
      <c r="BI1557" s="20"/>
      <c r="BJ1557" s="19">
        <v>-2</v>
      </c>
      <c r="BK1557" s="20"/>
      <c r="BL1557" s="20"/>
      <c r="BM1557" s="20"/>
      <c r="BN1557" s="20"/>
      <c r="BO1557" s="20"/>
    </row>
    <row r="1558" spans="1:67" ht="80" hidden="1" x14ac:dyDescent="0.2">
      <c r="A1558" s="17" t="s">
        <v>112</v>
      </c>
      <c r="B1558" s="42"/>
      <c r="C1558" s="64" t="s">
        <v>536</v>
      </c>
      <c r="D1558" s="18" t="s">
        <v>529</v>
      </c>
      <c r="E1558" s="18" t="s">
        <v>92</v>
      </c>
      <c r="F1558" s="19">
        <v>1</v>
      </c>
      <c r="G1558" s="19">
        <v>0</v>
      </c>
      <c r="H1558" s="19">
        <v>0</v>
      </c>
      <c r="I1558" s="20"/>
      <c r="J1558" s="21" t="s">
        <v>530</v>
      </c>
      <c r="K1558" s="43"/>
      <c r="L1558" s="21" t="s">
        <v>532</v>
      </c>
      <c r="M1558" s="25"/>
      <c r="N1558" s="24">
        <f>YEAR(IF(AND(O1558&lt;&gt;"NA",O1558&lt;&gt;""),O1558,IF(AND(P1558&lt;&gt;"NA",P1558&lt;&gt;""),P1558,IF(AND(Q1558&lt;&gt;"NA",Q1558&lt;&gt;""),Q1558,IF(AND(R1558&lt;&gt;"NA",R1558&lt;&gt;""),R1558,S1558)))))</f>
        <v>2008</v>
      </c>
      <c r="O1558" s="25">
        <v>39765</v>
      </c>
      <c r="P1558" s="25">
        <v>40633</v>
      </c>
      <c r="Q1558" s="25">
        <v>39826</v>
      </c>
      <c r="R1558" s="23" t="s">
        <v>75</v>
      </c>
      <c r="S1558" s="23" t="s">
        <v>75</v>
      </c>
      <c r="T1558" s="23" t="s">
        <v>75</v>
      </c>
      <c r="U1558" s="23" t="s">
        <v>75</v>
      </c>
      <c r="V1558" s="19">
        <v>1</v>
      </c>
      <c r="W1558" s="19">
        <f t="shared" si="356"/>
        <v>1</v>
      </c>
      <c r="X1558" s="19">
        <f t="shared" si="357"/>
        <v>0</v>
      </c>
      <c r="Y1558" s="19">
        <f t="shared" si="358"/>
        <v>0</v>
      </c>
      <c r="Z1558" s="19">
        <v>-1</v>
      </c>
      <c r="AA1558" s="19">
        <v>-2</v>
      </c>
      <c r="AB1558" s="19">
        <v>0</v>
      </c>
      <c r="AC1558" s="19">
        <v>0</v>
      </c>
      <c r="AD1558" s="19">
        <v>0</v>
      </c>
      <c r="AE1558" s="19">
        <v>1</v>
      </c>
      <c r="AF1558" s="19">
        <v>1</v>
      </c>
      <c r="AG1558" s="19">
        <v>1</v>
      </c>
      <c r="AH1558" s="19">
        <v>1</v>
      </c>
      <c r="AI1558" s="19">
        <v>1</v>
      </c>
      <c r="AJ1558" s="18" t="s">
        <v>533</v>
      </c>
      <c r="AK1558" s="18" t="s">
        <v>97</v>
      </c>
      <c r="AL1558" s="21" t="s">
        <v>534</v>
      </c>
      <c r="AM1558" s="19">
        <f>IF(AND(AN1558=1,AO1558=1),3,IF(AND(AN1558=1,OR(AO1558=0,AO1558=-1)),1,IF(AND(OR(AN1558=0,AN1558=-1),AO1558=1),2,IF(AND(AN1558=0,AN1558=-1),OR(AO1558=0,AO1558=-1),4))))</f>
        <v>2</v>
      </c>
      <c r="AN1558" s="19">
        <v>0</v>
      </c>
      <c r="AO1558" s="19">
        <v>1</v>
      </c>
      <c r="AP1558" s="19">
        <v>0</v>
      </c>
      <c r="AQ1558" s="19">
        <v>-1</v>
      </c>
      <c r="AR1558" s="19">
        <v>1</v>
      </c>
      <c r="AS1558" s="19">
        <v>0</v>
      </c>
      <c r="AT1558" s="19">
        <v>0</v>
      </c>
      <c r="AU1558" s="26">
        <f>IF(BA1558&lt;1,-1)</f>
        <v>-1</v>
      </c>
      <c r="AV1558" s="19">
        <v>1</v>
      </c>
      <c r="AW1558" s="19">
        <v>0</v>
      </c>
      <c r="AX1558" s="26">
        <v>0</v>
      </c>
      <c r="AY1558" s="19">
        <v>0</v>
      </c>
      <c r="AZ1558" s="19">
        <v>0</v>
      </c>
      <c r="BA1558" s="19">
        <v>0</v>
      </c>
      <c r="BB1558" s="19">
        <v>0</v>
      </c>
      <c r="BC1558" s="19">
        <v>0</v>
      </c>
      <c r="BD1558" s="28"/>
      <c r="BE1558" s="20"/>
      <c r="BF1558" s="20"/>
      <c r="BG1558" s="20"/>
      <c r="BH1558" s="20"/>
      <c r="BI1558" s="20"/>
      <c r="BJ1558" s="19">
        <v>-2</v>
      </c>
      <c r="BK1558" s="20"/>
      <c r="BL1558" s="20"/>
      <c r="BM1558" s="20"/>
      <c r="BN1558" s="20"/>
      <c r="BO1558" s="20"/>
    </row>
    <row r="1559" spans="1:67" ht="192" hidden="1" x14ac:dyDescent="0.2">
      <c r="A1559" s="99" t="s">
        <v>3386</v>
      </c>
      <c r="B1559" s="99"/>
      <c r="C1559" s="492" t="s">
        <v>3390</v>
      </c>
      <c r="D1559" s="442" t="s">
        <v>3413</v>
      </c>
      <c r="E1559" s="442" t="s">
        <v>270</v>
      </c>
      <c r="F1559" s="65">
        <v>1</v>
      </c>
      <c r="G1559" s="65">
        <v>1</v>
      </c>
      <c r="H1559" s="65">
        <v>1</v>
      </c>
      <c r="I1559" s="100"/>
      <c r="J1559" s="394" t="s">
        <v>3385</v>
      </c>
      <c r="K1559" s="102"/>
      <c r="L1559" s="439" t="s">
        <v>3408</v>
      </c>
      <c r="M1559" s="103">
        <v>1974</v>
      </c>
      <c r="N1559" s="57">
        <v>2013</v>
      </c>
      <c r="O1559" s="507">
        <v>41492</v>
      </c>
      <c r="P1559" s="23" t="s">
        <v>75</v>
      </c>
      <c r="Q1559" s="23" t="s">
        <v>75</v>
      </c>
      <c r="R1559" s="23" t="s">
        <v>75</v>
      </c>
      <c r="S1559" s="23" t="s">
        <v>75</v>
      </c>
      <c r="T1559" s="23" t="s">
        <v>75</v>
      </c>
      <c r="U1559" s="23" t="s">
        <v>75</v>
      </c>
      <c r="V1559" s="19">
        <v>1</v>
      </c>
      <c r="W1559" s="19">
        <v>0</v>
      </c>
      <c r="X1559" s="19">
        <v>0</v>
      </c>
      <c r="Y1559" s="19">
        <v>0</v>
      </c>
      <c r="Z1559" s="19">
        <v>-1</v>
      </c>
      <c r="AA1559" s="19">
        <v>-2</v>
      </c>
      <c r="AB1559" s="442" t="s">
        <v>3602</v>
      </c>
      <c r="AC1559" s="100">
        <v>1</v>
      </c>
      <c r="AD1559" s="100">
        <v>0</v>
      </c>
      <c r="AE1559" s="100">
        <v>1</v>
      </c>
      <c r="AF1559" s="100">
        <v>0</v>
      </c>
      <c r="AG1559" s="19">
        <v>1</v>
      </c>
      <c r="AH1559" s="106">
        <v>0</v>
      </c>
      <c r="AI1559" s="106">
        <v>0</v>
      </c>
      <c r="AJ1559" s="442" t="s">
        <v>96</v>
      </c>
      <c r="AK1559" s="442" t="s">
        <v>96</v>
      </c>
      <c r="AL1559" s="392" t="s">
        <v>3614</v>
      </c>
      <c r="AM1559" s="65">
        <v>3</v>
      </c>
      <c r="AN1559" s="106">
        <v>1</v>
      </c>
      <c r="AO1559" s="106">
        <v>1</v>
      </c>
      <c r="AP1559" s="106">
        <v>1</v>
      </c>
      <c r="AQ1559" s="106">
        <v>1</v>
      </c>
      <c r="AR1559" s="106">
        <v>1</v>
      </c>
      <c r="AS1559" s="106">
        <v>0</v>
      </c>
      <c r="AT1559" s="68">
        <v>0</v>
      </c>
      <c r="AU1559" s="26">
        <v>-1</v>
      </c>
      <c r="AV1559" s="106">
        <v>-1</v>
      </c>
      <c r="AW1559" s="106">
        <v>0</v>
      </c>
      <c r="AX1559" s="106">
        <v>0</v>
      </c>
      <c r="AY1559" s="19">
        <v>0</v>
      </c>
      <c r="AZ1559" s="62">
        <v>0</v>
      </c>
      <c r="BA1559" s="62">
        <v>0</v>
      </c>
      <c r="BB1559" s="62">
        <v>0</v>
      </c>
      <c r="BC1559" s="62">
        <v>0</v>
      </c>
      <c r="BD1559" s="28"/>
      <c r="BE1559" s="100"/>
      <c r="BF1559" s="100"/>
      <c r="BG1559" s="100"/>
      <c r="BH1559" s="100"/>
      <c r="BI1559" s="100"/>
      <c r="BJ1559" s="106"/>
      <c r="BK1559" s="100"/>
      <c r="BL1559" s="100"/>
      <c r="BM1559" s="100"/>
      <c r="BN1559" s="100"/>
      <c r="BO1559" s="100"/>
    </row>
    <row r="1560" spans="1:67" ht="144" hidden="1" x14ac:dyDescent="0.2">
      <c r="A1560" s="64" t="s">
        <v>3458</v>
      </c>
      <c r="B1560" s="17" t="s">
        <v>79</v>
      </c>
      <c r="C1560" s="64" t="s">
        <v>3453</v>
      </c>
      <c r="D1560" s="18" t="s">
        <v>182</v>
      </c>
      <c r="E1560" s="18" t="s">
        <v>70</v>
      </c>
      <c r="F1560" s="19">
        <v>1</v>
      </c>
      <c r="G1560" s="19">
        <v>0</v>
      </c>
      <c r="H1560" s="19">
        <v>0</v>
      </c>
      <c r="I1560" s="20"/>
      <c r="J1560" s="21" t="s">
        <v>3442</v>
      </c>
      <c r="K1560" s="43"/>
      <c r="L1560" s="18" t="s">
        <v>3443</v>
      </c>
      <c r="M1560" s="25"/>
      <c r="N1560" s="24">
        <f t="shared" ref="N1560:N1581" si="359">YEAR(IF(AND(O1560&lt;&gt;"NA",O1560&lt;&gt;""),O1560,IF(AND(P1560&lt;&gt;"NA",P1560&lt;&gt;""),P1560,IF(AND(Q1560&lt;&gt;"NA",Q1560&lt;&gt;""),Q1560,IF(AND(R1560&lt;&gt;"NA",R1560&lt;&gt;""),R1560,S1560)))))</f>
        <v>1996</v>
      </c>
      <c r="O1560" s="23" t="s">
        <v>75</v>
      </c>
      <c r="P1560" s="23" t="s">
        <v>75</v>
      </c>
      <c r="Q1560" s="25">
        <v>35089</v>
      </c>
      <c r="R1560" s="23" t="s">
        <v>75</v>
      </c>
      <c r="S1560" s="25">
        <v>36998</v>
      </c>
      <c r="T1560" s="649">
        <v>37050</v>
      </c>
      <c r="U1560" s="25">
        <v>37050</v>
      </c>
      <c r="V1560" s="26">
        <v>1</v>
      </c>
      <c r="W1560" s="19">
        <f t="shared" ref="W1560:W1591" si="360">IF(OR(AND(Q1560&lt;&gt;"NA",Q1560&lt;&gt;""),AND(S1560&lt;&gt;"NA",S1560&lt;&gt;""),AND(T1560&lt;&gt;"NA",T1560&lt;&gt;"")),1,0)</f>
        <v>1</v>
      </c>
      <c r="X1560" s="19">
        <f t="shared" ref="X1560:X1591" si="361">IF(OR(AND(S1560&lt;&gt;"NA",S1560&lt;&gt;""),Y1560=1),1,0)</f>
        <v>1</v>
      </c>
      <c r="Y1560" s="19">
        <f t="shared" ref="Y1560:Y1591" si="362">IF(AND(T1560&lt;&gt;"NA",T1560&lt;&gt;""),1,0)</f>
        <v>1</v>
      </c>
      <c r="Z1560" s="26">
        <v>1</v>
      </c>
      <c r="AA1560" s="19">
        <v>-1</v>
      </c>
      <c r="AB1560" s="19">
        <v>0</v>
      </c>
      <c r="AC1560" s="19">
        <v>0</v>
      </c>
      <c r="AD1560" s="19">
        <v>1</v>
      </c>
      <c r="AE1560" s="19">
        <v>0</v>
      </c>
      <c r="AF1560" s="19">
        <v>0</v>
      </c>
      <c r="AG1560" s="26">
        <v>1</v>
      </c>
      <c r="AH1560" s="26">
        <v>1</v>
      </c>
      <c r="AI1560" s="26">
        <v>1</v>
      </c>
      <c r="AJ1560" s="18" t="s">
        <v>185</v>
      </c>
      <c r="AK1560" s="18" t="s">
        <v>77</v>
      </c>
      <c r="AL1560" s="21" t="s">
        <v>3444</v>
      </c>
      <c r="AM1560" s="19">
        <f t="shared" ref="AM1560:AM1581" si="363">IF(AND(AN1560=1,AO1560=1),3,IF(AND(AN1560=1,OR(AO1560=0,AO1560=-1)),1,IF(AND(OR(AN1560=0,AN1560=-1),AO1560=1),2,IF(AND(AN1560=0,AN1560=-1),OR(AO1560=0,AO1560=-1),4))))</f>
        <v>1</v>
      </c>
      <c r="AN1560" s="26">
        <v>1</v>
      </c>
      <c r="AO1560" s="26">
        <v>-1</v>
      </c>
      <c r="AP1560" s="26">
        <v>1</v>
      </c>
      <c r="AQ1560" s="26">
        <v>1</v>
      </c>
      <c r="AR1560" s="26">
        <v>1</v>
      </c>
      <c r="AS1560" s="26">
        <v>0</v>
      </c>
      <c r="AT1560" s="26">
        <v>-1</v>
      </c>
      <c r="AU1560" s="26">
        <v>0</v>
      </c>
      <c r="AV1560" s="26">
        <v>0</v>
      </c>
      <c r="AW1560" s="26">
        <v>0</v>
      </c>
      <c r="AX1560" s="26">
        <v>1</v>
      </c>
      <c r="AY1560" s="19">
        <v>0</v>
      </c>
      <c r="AZ1560" s="26">
        <v>1</v>
      </c>
      <c r="BA1560" s="26">
        <v>1</v>
      </c>
      <c r="BB1560" s="26">
        <v>0</v>
      </c>
      <c r="BC1560" s="26">
        <v>-1</v>
      </c>
      <c r="BD1560" s="28"/>
      <c r="BE1560" s="18" t="s">
        <v>3445</v>
      </c>
      <c r="BF1560" s="26"/>
      <c r="BG1560" s="26"/>
      <c r="BH1560" s="26"/>
      <c r="BI1560" s="26">
        <v>1</v>
      </c>
      <c r="BJ1560" s="26">
        <v>0</v>
      </c>
      <c r="BK1560" s="26"/>
      <c r="BL1560" s="26"/>
      <c r="BM1560" s="26"/>
      <c r="BN1560" s="20"/>
      <c r="BO1560" s="20"/>
    </row>
    <row r="1561" spans="1:67" ht="80" hidden="1" x14ac:dyDescent="0.2">
      <c r="A1561" s="18" t="s">
        <v>740</v>
      </c>
      <c r="B1561" s="20"/>
      <c r="C1561" s="21" t="s">
        <v>2684</v>
      </c>
      <c r="D1561" s="18" t="s">
        <v>124</v>
      </c>
      <c r="E1561" s="18" t="s">
        <v>137</v>
      </c>
      <c r="F1561" s="19">
        <v>1</v>
      </c>
      <c r="G1561" s="19">
        <v>0</v>
      </c>
      <c r="H1561" s="19">
        <v>0</v>
      </c>
      <c r="I1561" s="20"/>
      <c r="J1561" s="21" t="s">
        <v>1077</v>
      </c>
      <c r="K1561" s="22" t="s">
        <v>1089</v>
      </c>
      <c r="L1561" s="21" t="s">
        <v>2685</v>
      </c>
      <c r="M1561" s="23" t="s">
        <v>75</v>
      </c>
      <c r="N1561" s="24">
        <f t="shared" si="359"/>
        <v>1988</v>
      </c>
      <c r="O1561" s="25">
        <v>32174</v>
      </c>
      <c r="P1561" s="23" t="s">
        <v>75</v>
      </c>
      <c r="Q1561" s="23" t="s">
        <v>75</v>
      </c>
      <c r="R1561" s="23" t="s">
        <v>75</v>
      </c>
      <c r="S1561" s="23" t="s">
        <v>75</v>
      </c>
      <c r="T1561" s="23" t="s">
        <v>75</v>
      </c>
      <c r="U1561" s="23" t="s">
        <v>75</v>
      </c>
      <c r="V1561" s="19">
        <v>1</v>
      </c>
      <c r="W1561" s="19">
        <f t="shared" si="360"/>
        <v>0</v>
      </c>
      <c r="X1561" s="19">
        <f t="shared" si="361"/>
        <v>0</v>
      </c>
      <c r="Y1561" s="19">
        <f t="shared" si="362"/>
        <v>0</v>
      </c>
      <c r="Z1561" s="19">
        <v>-1</v>
      </c>
      <c r="AA1561" s="19">
        <v>-2</v>
      </c>
      <c r="AB1561" s="19">
        <v>0</v>
      </c>
      <c r="AC1561" s="19">
        <v>0</v>
      </c>
      <c r="AD1561" s="19">
        <v>1</v>
      </c>
      <c r="AE1561" s="19">
        <v>0</v>
      </c>
      <c r="AF1561" s="19">
        <v>0</v>
      </c>
      <c r="AG1561" s="19">
        <v>0</v>
      </c>
      <c r="AH1561" s="26">
        <v>1</v>
      </c>
      <c r="AI1561" s="26">
        <v>0</v>
      </c>
      <c r="AJ1561" s="18" t="s">
        <v>128</v>
      </c>
      <c r="AK1561" s="18" t="s">
        <v>139</v>
      </c>
      <c r="AL1561" s="21" t="s">
        <v>2642</v>
      </c>
      <c r="AM1561" s="19">
        <f t="shared" si="363"/>
        <v>3</v>
      </c>
      <c r="AN1561" s="19">
        <v>1</v>
      </c>
      <c r="AO1561" s="19">
        <v>1</v>
      </c>
      <c r="AP1561" s="19">
        <v>0</v>
      </c>
      <c r="AQ1561" s="19">
        <v>-1</v>
      </c>
      <c r="AR1561" s="19">
        <v>-1</v>
      </c>
      <c r="AS1561" s="19">
        <v>0</v>
      </c>
      <c r="AT1561" s="19">
        <v>-2</v>
      </c>
      <c r="AU1561" s="26">
        <v>-3</v>
      </c>
      <c r="AV1561" s="19">
        <v>0</v>
      </c>
      <c r="AW1561" s="19">
        <v>0</v>
      </c>
      <c r="AX1561" s="19">
        <v>0</v>
      </c>
      <c r="AY1561" s="19">
        <v>0</v>
      </c>
      <c r="AZ1561" s="19">
        <v>1</v>
      </c>
      <c r="BA1561" s="19">
        <v>1</v>
      </c>
      <c r="BB1561" s="19">
        <v>-1</v>
      </c>
      <c r="BC1561" s="19">
        <v>1</v>
      </c>
      <c r="BD1561" s="28"/>
      <c r="BE1561" s="20"/>
      <c r="BF1561" s="20"/>
      <c r="BG1561" s="20"/>
      <c r="BH1561" s="20"/>
      <c r="BI1561" s="20"/>
      <c r="BJ1561" s="19">
        <v>-1</v>
      </c>
      <c r="BK1561" s="20"/>
      <c r="BL1561" s="20"/>
      <c r="BM1561" s="20"/>
      <c r="BN1561" s="20"/>
      <c r="BO1561" s="20"/>
    </row>
    <row r="1562" spans="1:67" ht="256" hidden="1" x14ac:dyDescent="0.2">
      <c r="A1562" s="17" t="s">
        <v>253</v>
      </c>
      <c r="B1562" s="17" t="s">
        <v>913</v>
      </c>
      <c r="C1562" s="64" t="s">
        <v>933</v>
      </c>
      <c r="D1562" s="18" t="s">
        <v>182</v>
      </c>
      <c r="E1562" s="18" t="s">
        <v>92</v>
      </c>
      <c r="F1562" s="19">
        <v>1</v>
      </c>
      <c r="G1562" s="19">
        <v>0</v>
      </c>
      <c r="H1562" s="19">
        <v>0</v>
      </c>
      <c r="I1562" s="20"/>
      <c r="J1562" s="21" t="s">
        <v>915</v>
      </c>
      <c r="K1562" s="43"/>
      <c r="L1562" s="21" t="s">
        <v>916</v>
      </c>
      <c r="M1562" s="23" t="s">
        <v>917</v>
      </c>
      <c r="N1562" s="24">
        <f t="shared" si="359"/>
        <v>2005</v>
      </c>
      <c r="O1562" s="25">
        <v>38405</v>
      </c>
      <c r="P1562" s="25">
        <v>39484</v>
      </c>
      <c r="Q1562" s="25">
        <v>39484</v>
      </c>
      <c r="R1562" s="23" t="s">
        <v>75</v>
      </c>
      <c r="S1562" s="23" t="s">
        <v>75</v>
      </c>
      <c r="T1562" s="23" t="s">
        <v>75</v>
      </c>
      <c r="U1562" s="23" t="s">
        <v>75</v>
      </c>
      <c r="V1562" s="19">
        <v>1</v>
      </c>
      <c r="W1562" s="19">
        <f t="shared" si="360"/>
        <v>1</v>
      </c>
      <c r="X1562" s="19">
        <f t="shared" si="361"/>
        <v>0</v>
      </c>
      <c r="Y1562" s="19">
        <f t="shared" si="362"/>
        <v>0</v>
      </c>
      <c r="Z1562" s="19">
        <v>-1</v>
      </c>
      <c r="AA1562" s="19">
        <v>-2</v>
      </c>
      <c r="AB1562" s="19">
        <v>1</v>
      </c>
      <c r="AC1562" s="19">
        <v>1</v>
      </c>
      <c r="AD1562" s="19">
        <v>1</v>
      </c>
      <c r="AE1562" s="19">
        <v>1</v>
      </c>
      <c r="AF1562" s="19">
        <v>1</v>
      </c>
      <c r="AG1562" s="26">
        <v>1</v>
      </c>
      <c r="AH1562" s="19">
        <v>1</v>
      </c>
      <c r="AI1562" s="19">
        <v>0</v>
      </c>
      <c r="AJ1562" s="18" t="s">
        <v>185</v>
      </c>
      <c r="AK1562" s="18" t="s">
        <v>97</v>
      </c>
      <c r="AL1562" s="21" t="s">
        <v>918</v>
      </c>
      <c r="AM1562" s="19">
        <f t="shared" si="363"/>
        <v>3</v>
      </c>
      <c r="AN1562" s="19">
        <v>1</v>
      </c>
      <c r="AO1562" s="19">
        <v>1</v>
      </c>
      <c r="AP1562" s="19">
        <v>1</v>
      </c>
      <c r="AQ1562" s="19">
        <v>1</v>
      </c>
      <c r="AR1562" s="19">
        <v>1</v>
      </c>
      <c r="AS1562" s="19">
        <v>0</v>
      </c>
      <c r="AT1562" s="19">
        <v>0</v>
      </c>
      <c r="AU1562" s="26">
        <f t="shared" ref="AU1562:AU1570" si="364">IF(BA1562&lt;1,-1)</f>
        <v>-1</v>
      </c>
      <c r="AV1562" s="26">
        <v>0</v>
      </c>
      <c r="AW1562" s="26">
        <v>0</v>
      </c>
      <c r="AX1562" s="26">
        <v>1</v>
      </c>
      <c r="AY1562" s="19">
        <v>0</v>
      </c>
      <c r="AZ1562" s="19">
        <v>0</v>
      </c>
      <c r="BA1562" s="19">
        <v>0</v>
      </c>
      <c r="BB1562" s="19">
        <v>0</v>
      </c>
      <c r="BC1562" s="19">
        <v>0</v>
      </c>
      <c r="BD1562" s="28"/>
      <c r="BE1562" s="20"/>
      <c r="BF1562" s="18" t="s">
        <v>919</v>
      </c>
      <c r="BG1562" s="20"/>
      <c r="BH1562" s="20"/>
      <c r="BI1562" s="19">
        <v>1</v>
      </c>
      <c r="BJ1562" s="19">
        <v>1</v>
      </c>
      <c r="BK1562" s="20"/>
      <c r="BL1562" s="20"/>
      <c r="BM1562" s="20"/>
      <c r="BN1562" s="20"/>
      <c r="BO1562" s="20"/>
    </row>
    <row r="1563" spans="1:67" ht="256" hidden="1" x14ac:dyDescent="0.2">
      <c r="A1563" s="17" t="s">
        <v>253</v>
      </c>
      <c r="B1563" s="17" t="s">
        <v>913</v>
      </c>
      <c r="C1563" s="64" t="s">
        <v>934</v>
      </c>
      <c r="D1563" s="18" t="s">
        <v>182</v>
      </c>
      <c r="E1563" s="18" t="s">
        <v>92</v>
      </c>
      <c r="F1563" s="19">
        <v>1</v>
      </c>
      <c r="G1563" s="19">
        <v>0</v>
      </c>
      <c r="H1563" s="19">
        <v>0</v>
      </c>
      <c r="I1563" s="20"/>
      <c r="J1563" s="21" t="s">
        <v>915</v>
      </c>
      <c r="K1563" s="43"/>
      <c r="L1563" s="21" t="s">
        <v>916</v>
      </c>
      <c r="M1563" s="23" t="s">
        <v>917</v>
      </c>
      <c r="N1563" s="24">
        <f t="shared" si="359"/>
        <v>2005</v>
      </c>
      <c r="O1563" s="25">
        <v>38405</v>
      </c>
      <c r="P1563" s="25">
        <v>39484</v>
      </c>
      <c r="Q1563" s="25">
        <v>39484</v>
      </c>
      <c r="R1563" s="23" t="s">
        <v>75</v>
      </c>
      <c r="S1563" s="23" t="s">
        <v>75</v>
      </c>
      <c r="T1563" s="23" t="s">
        <v>75</v>
      </c>
      <c r="U1563" s="23" t="s">
        <v>75</v>
      </c>
      <c r="V1563" s="19">
        <v>1</v>
      </c>
      <c r="W1563" s="19">
        <f t="shared" si="360"/>
        <v>1</v>
      </c>
      <c r="X1563" s="19">
        <f t="shared" si="361"/>
        <v>0</v>
      </c>
      <c r="Y1563" s="19">
        <f t="shared" si="362"/>
        <v>0</v>
      </c>
      <c r="Z1563" s="19">
        <v>-1</v>
      </c>
      <c r="AA1563" s="19">
        <v>-2</v>
      </c>
      <c r="AB1563" s="19">
        <v>1</v>
      </c>
      <c r="AC1563" s="19">
        <v>1</v>
      </c>
      <c r="AD1563" s="19">
        <v>1</v>
      </c>
      <c r="AE1563" s="19">
        <v>1</v>
      </c>
      <c r="AF1563" s="19">
        <v>1</v>
      </c>
      <c r="AG1563" s="26">
        <v>1</v>
      </c>
      <c r="AH1563" s="19">
        <v>1</v>
      </c>
      <c r="AI1563" s="19">
        <v>0</v>
      </c>
      <c r="AJ1563" s="18" t="s">
        <v>185</v>
      </c>
      <c r="AK1563" s="18" t="s">
        <v>97</v>
      </c>
      <c r="AL1563" s="21" t="s">
        <v>918</v>
      </c>
      <c r="AM1563" s="19">
        <f t="shared" si="363"/>
        <v>3</v>
      </c>
      <c r="AN1563" s="19">
        <v>1</v>
      </c>
      <c r="AO1563" s="19">
        <v>1</v>
      </c>
      <c r="AP1563" s="19">
        <v>1</v>
      </c>
      <c r="AQ1563" s="19">
        <v>1</v>
      </c>
      <c r="AR1563" s="19">
        <v>1</v>
      </c>
      <c r="AS1563" s="19">
        <v>-1</v>
      </c>
      <c r="AT1563" s="19">
        <v>0</v>
      </c>
      <c r="AU1563" s="26">
        <f t="shared" si="364"/>
        <v>-1</v>
      </c>
      <c r="AV1563" s="26">
        <v>0</v>
      </c>
      <c r="AW1563" s="26">
        <v>0</v>
      </c>
      <c r="AX1563" s="26">
        <v>1</v>
      </c>
      <c r="AY1563" s="19">
        <v>0</v>
      </c>
      <c r="AZ1563" s="19">
        <v>0</v>
      </c>
      <c r="BA1563" s="19">
        <v>0</v>
      </c>
      <c r="BB1563" s="19">
        <v>0</v>
      </c>
      <c r="BC1563" s="19">
        <v>0</v>
      </c>
      <c r="BD1563" s="28"/>
      <c r="BE1563" s="20"/>
      <c r="BF1563" s="18" t="s">
        <v>919</v>
      </c>
      <c r="BG1563" s="20"/>
      <c r="BH1563" s="20"/>
      <c r="BI1563" s="19">
        <v>1</v>
      </c>
      <c r="BJ1563" s="19">
        <v>1</v>
      </c>
      <c r="BK1563" s="20"/>
      <c r="BL1563" s="20"/>
      <c r="BM1563" s="20"/>
      <c r="BN1563" s="20"/>
      <c r="BO1563" s="20"/>
    </row>
    <row r="1564" spans="1:67" ht="48" hidden="1" x14ac:dyDescent="0.2">
      <c r="A1564" s="17" t="s">
        <v>367</v>
      </c>
      <c r="B1564" s="42"/>
      <c r="C1564" s="64" t="s">
        <v>368</v>
      </c>
      <c r="D1564" s="18" t="s">
        <v>369</v>
      </c>
      <c r="E1564" s="18" t="s">
        <v>70</v>
      </c>
      <c r="F1564" s="19">
        <v>1</v>
      </c>
      <c r="G1564" s="19">
        <v>0</v>
      </c>
      <c r="H1564" s="19">
        <v>0</v>
      </c>
      <c r="I1564" s="20"/>
      <c r="J1564" s="44"/>
      <c r="K1564" s="22" t="s">
        <v>370</v>
      </c>
      <c r="L1564" s="18" t="s">
        <v>371</v>
      </c>
      <c r="M1564" s="25"/>
      <c r="N1564" s="24">
        <f t="shared" si="359"/>
        <v>1998</v>
      </c>
      <c r="O1564" s="25">
        <v>36119</v>
      </c>
      <c r="P1564" s="23" t="s">
        <v>75</v>
      </c>
      <c r="Q1564" s="23" t="s">
        <v>75</v>
      </c>
      <c r="R1564" s="23" t="s">
        <v>75</v>
      </c>
      <c r="S1564" s="23" t="s">
        <v>75</v>
      </c>
      <c r="T1564" s="23" t="s">
        <v>75</v>
      </c>
      <c r="U1564" s="23" t="s">
        <v>75</v>
      </c>
      <c r="V1564" s="19">
        <v>1</v>
      </c>
      <c r="W1564" s="19">
        <f t="shared" si="360"/>
        <v>0</v>
      </c>
      <c r="X1564" s="19">
        <f t="shared" si="361"/>
        <v>0</v>
      </c>
      <c r="Y1564" s="19">
        <f t="shared" si="362"/>
        <v>0</v>
      </c>
      <c r="Z1564" s="19">
        <v>-1</v>
      </c>
      <c r="AA1564" s="19">
        <v>-2</v>
      </c>
      <c r="AB1564" s="19">
        <v>0</v>
      </c>
      <c r="AC1564" s="19">
        <v>0</v>
      </c>
      <c r="AD1564" s="19">
        <v>1</v>
      </c>
      <c r="AE1564" s="19">
        <v>0</v>
      </c>
      <c r="AF1564" s="19">
        <v>0</v>
      </c>
      <c r="AG1564" s="19">
        <v>1</v>
      </c>
      <c r="AH1564" s="26">
        <v>1</v>
      </c>
      <c r="AI1564" s="19">
        <v>1</v>
      </c>
      <c r="AJ1564" s="18" t="s">
        <v>372</v>
      </c>
      <c r="AK1564" s="18" t="s">
        <v>77</v>
      </c>
      <c r="AL1564" s="21" t="s">
        <v>373</v>
      </c>
      <c r="AM1564" s="19">
        <f t="shared" si="363"/>
        <v>1</v>
      </c>
      <c r="AN1564" s="26">
        <v>1</v>
      </c>
      <c r="AO1564" s="19">
        <v>0</v>
      </c>
      <c r="AP1564" s="26">
        <v>1</v>
      </c>
      <c r="AQ1564" s="19">
        <v>1</v>
      </c>
      <c r="AR1564" s="19">
        <v>1</v>
      </c>
      <c r="AS1564" s="19">
        <v>1</v>
      </c>
      <c r="AT1564" s="19">
        <v>0</v>
      </c>
      <c r="AU1564" s="26">
        <f t="shared" si="364"/>
        <v>-1</v>
      </c>
      <c r="AV1564" s="26">
        <v>0</v>
      </c>
      <c r="AW1564" s="26">
        <v>0</v>
      </c>
      <c r="AX1564" s="19">
        <v>1</v>
      </c>
      <c r="AY1564" s="19">
        <v>0</v>
      </c>
      <c r="AZ1564" s="26">
        <v>0</v>
      </c>
      <c r="BA1564" s="26">
        <v>0</v>
      </c>
      <c r="BB1564" s="26">
        <v>0</v>
      </c>
      <c r="BC1564" s="26">
        <v>0</v>
      </c>
      <c r="BD1564" s="28"/>
      <c r="BE1564" s="20"/>
      <c r="BF1564" s="18" t="s">
        <v>374</v>
      </c>
      <c r="BG1564" s="19">
        <v>0</v>
      </c>
      <c r="BH1564" s="20"/>
      <c r="BI1564" s="20"/>
      <c r="BJ1564" s="26">
        <v>1</v>
      </c>
      <c r="BK1564" s="20"/>
      <c r="BL1564" s="20"/>
      <c r="BM1564" s="20"/>
      <c r="BN1564" s="20"/>
      <c r="BO1564" s="20"/>
    </row>
    <row r="1565" spans="1:67" ht="48" hidden="1" x14ac:dyDescent="0.2">
      <c r="A1565" s="17" t="s">
        <v>466</v>
      </c>
      <c r="B1565" s="42"/>
      <c r="C1565" s="64" t="s">
        <v>796</v>
      </c>
      <c r="D1565" s="18" t="s">
        <v>369</v>
      </c>
      <c r="E1565" s="18" t="s">
        <v>82</v>
      </c>
      <c r="F1565" s="19">
        <v>1</v>
      </c>
      <c r="G1565" s="19">
        <v>0</v>
      </c>
      <c r="H1565" s="19">
        <v>0</v>
      </c>
      <c r="I1565" s="20"/>
      <c r="J1565" s="44"/>
      <c r="K1565" s="22" t="s">
        <v>797</v>
      </c>
      <c r="L1565" s="18" t="s">
        <v>798</v>
      </c>
      <c r="M1565" s="25"/>
      <c r="N1565" s="24">
        <f t="shared" si="359"/>
        <v>1998</v>
      </c>
      <c r="O1565" s="25">
        <v>36124</v>
      </c>
      <c r="P1565" s="23" t="s">
        <v>75</v>
      </c>
      <c r="Q1565" s="23" t="s">
        <v>75</v>
      </c>
      <c r="R1565" s="23" t="s">
        <v>75</v>
      </c>
      <c r="S1565" s="23" t="s">
        <v>75</v>
      </c>
      <c r="T1565" s="23" t="s">
        <v>75</v>
      </c>
      <c r="U1565" s="23" t="s">
        <v>75</v>
      </c>
      <c r="V1565" s="19">
        <v>1</v>
      </c>
      <c r="W1565" s="19">
        <f t="shared" si="360"/>
        <v>0</v>
      </c>
      <c r="X1565" s="19">
        <f t="shared" si="361"/>
        <v>0</v>
      </c>
      <c r="Y1565" s="19">
        <f t="shared" si="362"/>
        <v>0</v>
      </c>
      <c r="Z1565" s="19">
        <v>-1</v>
      </c>
      <c r="AA1565" s="19">
        <v>-2</v>
      </c>
      <c r="AB1565" s="19">
        <v>1</v>
      </c>
      <c r="AC1565" s="19">
        <v>0</v>
      </c>
      <c r="AD1565" s="19">
        <v>0</v>
      </c>
      <c r="AE1565" s="19">
        <v>0</v>
      </c>
      <c r="AF1565" s="19">
        <v>0</v>
      </c>
      <c r="AG1565" s="19">
        <v>1</v>
      </c>
      <c r="AH1565" s="26">
        <v>1</v>
      </c>
      <c r="AI1565" s="19">
        <v>0</v>
      </c>
      <c r="AJ1565" s="18" t="s">
        <v>372</v>
      </c>
      <c r="AK1565" s="18" t="s">
        <v>77</v>
      </c>
      <c r="AL1565" s="21" t="s">
        <v>799</v>
      </c>
      <c r="AM1565" s="19">
        <f t="shared" si="363"/>
        <v>2</v>
      </c>
      <c r="AN1565" s="19">
        <v>0</v>
      </c>
      <c r="AO1565" s="19">
        <v>1</v>
      </c>
      <c r="AP1565" s="19">
        <v>0</v>
      </c>
      <c r="AQ1565" s="19">
        <v>1</v>
      </c>
      <c r="AR1565" s="19">
        <v>1</v>
      </c>
      <c r="AS1565" s="19">
        <v>1</v>
      </c>
      <c r="AT1565" s="19">
        <v>0</v>
      </c>
      <c r="AU1565" s="26">
        <f t="shared" si="364"/>
        <v>-1</v>
      </c>
      <c r="AV1565" s="19">
        <v>0</v>
      </c>
      <c r="AW1565" s="19">
        <v>0</v>
      </c>
      <c r="AX1565" s="19">
        <v>1</v>
      </c>
      <c r="AY1565" s="19">
        <v>0</v>
      </c>
      <c r="AZ1565" s="19">
        <v>1</v>
      </c>
      <c r="BA1565" s="19">
        <v>0</v>
      </c>
      <c r="BB1565" s="19">
        <v>0</v>
      </c>
      <c r="BC1565" s="19">
        <v>0</v>
      </c>
      <c r="BD1565" s="28"/>
      <c r="BE1565" s="20"/>
      <c r="BF1565" s="18" t="s">
        <v>800</v>
      </c>
      <c r="BG1565" s="20"/>
      <c r="BH1565" s="20"/>
      <c r="BI1565" s="19">
        <v>1</v>
      </c>
      <c r="BJ1565" s="20"/>
      <c r="BK1565" s="20"/>
      <c r="BL1565" s="20"/>
      <c r="BM1565" s="20"/>
      <c r="BN1565" s="20"/>
      <c r="BO1565" s="20"/>
    </row>
    <row r="1566" spans="1:67" ht="304" hidden="1" x14ac:dyDescent="0.2">
      <c r="A1566" s="17" t="s">
        <v>466</v>
      </c>
      <c r="B1566" s="17" t="s">
        <v>676</v>
      </c>
      <c r="C1566" s="64" t="s">
        <v>1811</v>
      </c>
      <c r="D1566" s="18" t="s">
        <v>678</v>
      </c>
      <c r="E1566" s="18" t="s">
        <v>92</v>
      </c>
      <c r="F1566" s="19">
        <v>1</v>
      </c>
      <c r="G1566" s="19">
        <v>1</v>
      </c>
      <c r="H1566" s="20"/>
      <c r="I1566" s="20"/>
      <c r="J1566" s="21" t="s">
        <v>1779</v>
      </c>
      <c r="K1566" s="46"/>
      <c r="L1566" s="375" t="s">
        <v>3577</v>
      </c>
      <c r="M1566" s="45"/>
      <c r="N1566" s="24">
        <f t="shared" si="359"/>
        <v>2006</v>
      </c>
      <c r="O1566" s="25">
        <v>38974</v>
      </c>
      <c r="P1566" s="23" t="s">
        <v>75</v>
      </c>
      <c r="Q1566" s="23" t="s">
        <v>75</v>
      </c>
      <c r="R1566" s="23" t="s">
        <v>75</v>
      </c>
      <c r="S1566" s="23" t="s">
        <v>75</v>
      </c>
      <c r="T1566" s="23" t="s">
        <v>75</v>
      </c>
      <c r="U1566" s="23" t="s">
        <v>75</v>
      </c>
      <c r="V1566" s="19">
        <v>1</v>
      </c>
      <c r="W1566" s="19">
        <f t="shared" si="360"/>
        <v>0</v>
      </c>
      <c r="X1566" s="19">
        <f t="shared" si="361"/>
        <v>0</v>
      </c>
      <c r="Y1566" s="19">
        <f t="shared" si="362"/>
        <v>0</v>
      </c>
      <c r="Z1566" s="19">
        <v>-1</v>
      </c>
      <c r="AA1566" s="19">
        <v>-2</v>
      </c>
      <c r="AB1566" s="19">
        <v>1</v>
      </c>
      <c r="AC1566" s="19">
        <v>1</v>
      </c>
      <c r="AD1566" s="19">
        <v>0</v>
      </c>
      <c r="AE1566" s="19">
        <v>1</v>
      </c>
      <c r="AF1566" s="19">
        <v>1</v>
      </c>
      <c r="AG1566" s="19">
        <v>1</v>
      </c>
      <c r="AH1566" s="19">
        <v>1</v>
      </c>
      <c r="AI1566" s="19">
        <v>1</v>
      </c>
      <c r="AJ1566" s="18" t="s">
        <v>87</v>
      </c>
      <c r="AK1566" s="18" t="s">
        <v>97</v>
      </c>
      <c r="AL1566" s="21" t="s">
        <v>1782</v>
      </c>
      <c r="AM1566" s="19">
        <f t="shared" si="363"/>
        <v>3</v>
      </c>
      <c r="AN1566" s="19">
        <v>1</v>
      </c>
      <c r="AO1566" s="19">
        <v>1</v>
      </c>
      <c r="AP1566" s="19">
        <v>1</v>
      </c>
      <c r="AQ1566" s="19">
        <v>1</v>
      </c>
      <c r="AR1566" s="19">
        <v>1</v>
      </c>
      <c r="AS1566" s="19">
        <v>-1</v>
      </c>
      <c r="AT1566" s="19">
        <v>0</v>
      </c>
      <c r="AU1566" s="26">
        <f t="shared" si="364"/>
        <v>-1</v>
      </c>
      <c r="AV1566" s="19">
        <v>0</v>
      </c>
      <c r="AW1566" s="19">
        <v>0</v>
      </c>
      <c r="AX1566" s="19">
        <v>0</v>
      </c>
      <c r="AY1566" s="19">
        <v>0</v>
      </c>
      <c r="AZ1566" s="19">
        <v>0</v>
      </c>
      <c r="BA1566" s="19">
        <v>0</v>
      </c>
      <c r="BB1566" s="19">
        <v>0</v>
      </c>
      <c r="BC1566" s="19">
        <v>0</v>
      </c>
      <c r="BD1566" s="28"/>
      <c r="BE1566" s="20"/>
      <c r="BF1566" s="20"/>
      <c r="BG1566" s="20"/>
      <c r="BH1566" s="20"/>
      <c r="BI1566" s="20"/>
      <c r="BJ1566" s="19">
        <v>1</v>
      </c>
      <c r="BK1566" s="20"/>
      <c r="BL1566" s="20"/>
      <c r="BM1566" s="20"/>
      <c r="BN1566" s="20"/>
      <c r="BO1566" s="20"/>
    </row>
    <row r="1567" spans="1:67" ht="256" hidden="1" x14ac:dyDescent="0.2">
      <c r="A1567" s="17" t="s">
        <v>253</v>
      </c>
      <c r="B1567" s="17" t="s">
        <v>913</v>
      </c>
      <c r="C1567" s="64" t="s">
        <v>935</v>
      </c>
      <c r="D1567" s="18" t="s">
        <v>182</v>
      </c>
      <c r="E1567" s="18" t="s">
        <v>92</v>
      </c>
      <c r="F1567" s="19">
        <v>1</v>
      </c>
      <c r="G1567" s="19">
        <v>0</v>
      </c>
      <c r="H1567" s="19">
        <v>0</v>
      </c>
      <c r="I1567" s="20"/>
      <c r="J1567" s="21" t="s">
        <v>915</v>
      </c>
      <c r="K1567" s="43"/>
      <c r="L1567" s="21" t="s">
        <v>916</v>
      </c>
      <c r="M1567" s="23" t="s">
        <v>917</v>
      </c>
      <c r="N1567" s="24">
        <f t="shared" si="359"/>
        <v>2005</v>
      </c>
      <c r="O1567" s="25">
        <v>38405</v>
      </c>
      <c r="P1567" s="25">
        <v>39484</v>
      </c>
      <c r="Q1567" s="25">
        <v>39484</v>
      </c>
      <c r="R1567" s="23" t="s">
        <v>75</v>
      </c>
      <c r="S1567" s="23" t="s">
        <v>75</v>
      </c>
      <c r="T1567" s="23" t="s">
        <v>75</v>
      </c>
      <c r="U1567" s="23" t="s">
        <v>75</v>
      </c>
      <c r="V1567" s="19">
        <v>1</v>
      </c>
      <c r="W1567" s="19">
        <f t="shared" si="360"/>
        <v>1</v>
      </c>
      <c r="X1567" s="19">
        <f t="shared" si="361"/>
        <v>0</v>
      </c>
      <c r="Y1567" s="19">
        <f t="shared" si="362"/>
        <v>0</v>
      </c>
      <c r="Z1567" s="19">
        <v>-1</v>
      </c>
      <c r="AA1567" s="19">
        <v>-2</v>
      </c>
      <c r="AB1567" s="19">
        <v>1</v>
      </c>
      <c r="AC1567" s="19">
        <v>1</v>
      </c>
      <c r="AD1567" s="19">
        <v>1</v>
      </c>
      <c r="AE1567" s="19">
        <v>1</v>
      </c>
      <c r="AF1567" s="19">
        <v>1</v>
      </c>
      <c r="AG1567" s="26">
        <v>1</v>
      </c>
      <c r="AH1567" s="19">
        <v>1</v>
      </c>
      <c r="AI1567" s="19">
        <v>0</v>
      </c>
      <c r="AJ1567" s="18" t="s">
        <v>185</v>
      </c>
      <c r="AK1567" s="18" t="s">
        <v>97</v>
      </c>
      <c r="AL1567" s="21" t="s">
        <v>918</v>
      </c>
      <c r="AM1567" s="19">
        <f t="shared" si="363"/>
        <v>3</v>
      </c>
      <c r="AN1567" s="19">
        <v>1</v>
      </c>
      <c r="AO1567" s="19">
        <v>1</v>
      </c>
      <c r="AP1567" s="19">
        <v>1</v>
      </c>
      <c r="AQ1567" s="19">
        <v>1</v>
      </c>
      <c r="AR1567" s="19">
        <v>1</v>
      </c>
      <c r="AS1567" s="19">
        <v>-1</v>
      </c>
      <c r="AT1567" s="19">
        <v>0</v>
      </c>
      <c r="AU1567" s="26">
        <f t="shared" si="364"/>
        <v>-1</v>
      </c>
      <c r="AV1567" s="26">
        <v>0</v>
      </c>
      <c r="AW1567" s="26">
        <v>0</v>
      </c>
      <c r="AX1567" s="26">
        <v>1</v>
      </c>
      <c r="AY1567" s="19">
        <v>0</v>
      </c>
      <c r="AZ1567" s="19">
        <v>0</v>
      </c>
      <c r="BA1567" s="19">
        <v>0</v>
      </c>
      <c r="BB1567" s="19">
        <v>0</v>
      </c>
      <c r="BC1567" s="19">
        <v>0</v>
      </c>
      <c r="BD1567" s="28"/>
      <c r="BE1567" s="20"/>
      <c r="BF1567" s="18" t="s">
        <v>919</v>
      </c>
      <c r="BG1567" s="20"/>
      <c r="BH1567" s="20"/>
      <c r="BI1567" s="19">
        <v>1</v>
      </c>
      <c r="BJ1567" s="19">
        <v>1</v>
      </c>
      <c r="BK1567" s="20"/>
      <c r="BL1567" s="20"/>
      <c r="BM1567" s="20"/>
      <c r="BN1567" s="20"/>
      <c r="BO1567" s="20"/>
    </row>
    <row r="1568" spans="1:67" ht="144" hidden="1" x14ac:dyDescent="0.2">
      <c r="A1568" s="17" t="s">
        <v>248</v>
      </c>
      <c r="B1568" s="42"/>
      <c r="C1568" s="64" t="s">
        <v>249</v>
      </c>
      <c r="D1568" s="18" t="s">
        <v>182</v>
      </c>
      <c r="E1568" s="18" t="s">
        <v>70</v>
      </c>
      <c r="F1568" s="19">
        <v>1</v>
      </c>
      <c r="G1568" s="19">
        <v>0</v>
      </c>
      <c r="H1568" s="19">
        <v>0</v>
      </c>
      <c r="I1568" s="20"/>
      <c r="J1568" s="44"/>
      <c r="K1568" s="22" t="s">
        <v>250</v>
      </c>
      <c r="L1568" s="21" t="s">
        <v>251</v>
      </c>
      <c r="M1568" s="24">
        <v>1994</v>
      </c>
      <c r="N1568" s="24">
        <f t="shared" si="359"/>
        <v>2000</v>
      </c>
      <c r="O1568" s="25">
        <v>36658</v>
      </c>
      <c r="P1568" s="23" t="s">
        <v>75</v>
      </c>
      <c r="Q1568" s="23" t="s">
        <v>75</v>
      </c>
      <c r="R1568" s="23" t="s">
        <v>75</v>
      </c>
      <c r="S1568" s="23" t="s">
        <v>75</v>
      </c>
      <c r="T1568" s="23" t="s">
        <v>75</v>
      </c>
      <c r="U1568" s="23" t="s">
        <v>75</v>
      </c>
      <c r="V1568" s="19">
        <v>1</v>
      </c>
      <c r="W1568" s="19">
        <f t="shared" si="360"/>
        <v>0</v>
      </c>
      <c r="X1568" s="19">
        <f t="shared" si="361"/>
        <v>0</v>
      </c>
      <c r="Y1568" s="19">
        <f t="shared" si="362"/>
        <v>0</v>
      </c>
      <c r="Z1568" s="19">
        <v>-1</v>
      </c>
      <c r="AA1568" s="19">
        <v>-2</v>
      </c>
      <c r="AB1568" s="26">
        <v>0</v>
      </c>
      <c r="AC1568" s="26">
        <v>0</v>
      </c>
      <c r="AD1568" s="19">
        <v>1</v>
      </c>
      <c r="AE1568" s="26">
        <v>0</v>
      </c>
      <c r="AF1568" s="26">
        <v>0</v>
      </c>
      <c r="AG1568" s="26">
        <v>1</v>
      </c>
      <c r="AH1568" s="26">
        <v>1</v>
      </c>
      <c r="AI1568" s="26">
        <v>1</v>
      </c>
      <c r="AJ1568" s="18" t="s">
        <v>185</v>
      </c>
      <c r="AK1568" s="18" t="s">
        <v>77</v>
      </c>
      <c r="AL1568" s="21" t="s">
        <v>252</v>
      </c>
      <c r="AM1568" s="19">
        <f t="shared" si="363"/>
        <v>1</v>
      </c>
      <c r="AN1568" s="26">
        <v>1</v>
      </c>
      <c r="AO1568" s="26">
        <v>0</v>
      </c>
      <c r="AP1568" s="26">
        <v>1</v>
      </c>
      <c r="AQ1568" s="26">
        <v>1</v>
      </c>
      <c r="AR1568" s="26">
        <v>-1</v>
      </c>
      <c r="AS1568" s="26">
        <v>1</v>
      </c>
      <c r="AT1568" s="26">
        <v>0</v>
      </c>
      <c r="AU1568" s="26">
        <f t="shared" si="364"/>
        <v>-1</v>
      </c>
      <c r="AV1568" s="26">
        <v>0</v>
      </c>
      <c r="AW1568" s="26">
        <v>0</v>
      </c>
      <c r="AX1568" s="26">
        <v>1</v>
      </c>
      <c r="AY1568" s="19">
        <v>0</v>
      </c>
      <c r="AZ1568" s="26">
        <v>0</v>
      </c>
      <c r="BA1568" s="26">
        <v>0</v>
      </c>
      <c r="BB1568" s="26">
        <v>0</v>
      </c>
      <c r="BC1568" s="26">
        <v>0</v>
      </c>
      <c r="BD1568" s="63"/>
      <c r="BE1568" s="20"/>
      <c r="BF1568" s="20"/>
      <c r="BG1568" s="20"/>
      <c r="BH1568" s="20"/>
      <c r="BI1568" s="20"/>
      <c r="BJ1568" s="26">
        <v>1</v>
      </c>
      <c r="BK1568" s="20"/>
      <c r="BL1568" s="20"/>
      <c r="BM1568" s="20"/>
      <c r="BN1568" s="20"/>
      <c r="BO1568" s="20"/>
    </row>
    <row r="1569" spans="1:67" ht="256" hidden="1" x14ac:dyDescent="0.2">
      <c r="A1569" s="17" t="s">
        <v>253</v>
      </c>
      <c r="B1569" s="17" t="s">
        <v>913</v>
      </c>
      <c r="C1569" s="64" t="s">
        <v>936</v>
      </c>
      <c r="D1569" s="18" t="s">
        <v>182</v>
      </c>
      <c r="E1569" s="18" t="s">
        <v>92</v>
      </c>
      <c r="F1569" s="19">
        <v>1</v>
      </c>
      <c r="G1569" s="19">
        <v>0</v>
      </c>
      <c r="H1569" s="19">
        <v>0</v>
      </c>
      <c r="I1569" s="20"/>
      <c r="J1569" s="21" t="s">
        <v>915</v>
      </c>
      <c r="K1569" s="43"/>
      <c r="L1569" s="21" t="s">
        <v>916</v>
      </c>
      <c r="M1569" s="23" t="s">
        <v>917</v>
      </c>
      <c r="N1569" s="24">
        <f t="shared" si="359"/>
        <v>2005</v>
      </c>
      <c r="O1569" s="25">
        <v>38405</v>
      </c>
      <c r="P1569" s="25">
        <v>39484</v>
      </c>
      <c r="Q1569" s="25">
        <v>39484</v>
      </c>
      <c r="R1569" s="23" t="s">
        <v>75</v>
      </c>
      <c r="S1569" s="23" t="s">
        <v>75</v>
      </c>
      <c r="T1569" s="23" t="s">
        <v>75</v>
      </c>
      <c r="U1569" s="23" t="s">
        <v>75</v>
      </c>
      <c r="V1569" s="19">
        <v>1</v>
      </c>
      <c r="W1569" s="19">
        <f t="shared" si="360"/>
        <v>1</v>
      </c>
      <c r="X1569" s="19">
        <f t="shared" si="361"/>
        <v>0</v>
      </c>
      <c r="Y1569" s="19">
        <f t="shared" si="362"/>
        <v>0</v>
      </c>
      <c r="Z1569" s="19">
        <v>-1</v>
      </c>
      <c r="AA1569" s="19">
        <v>-2</v>
      </c>
      <c r="AB1569" s="19">
        <v>1</v>
      </c>
      <c r="AC1569" s="19">
        <v>1</v>
      </c>
      <c r="AD1569" s="19">
        <v>1</v>
      </c>
      <c r="AE1569" s="19">
        <v>1</v>
      </c>
      <c r="AF1569" s="19">
        <v>1</v>
      </c>
      <c r="AG1569" s="26">
        <v>1</v>
      </c>
      <c r="AH1569" s="19">
        <v>1</v>
      </c>
      <c r="AI1569" s="19">
        <v>0</v>
      </c>
      <c r="AJ1569" s="18" t="s">
        <v>185</v>
      </c>
      <c r="AK1569" s="18" t="s">
        <v>97</v>
      </c>
      <c r="AL1569" s="21" t="s">
        <v>918</v>
      </c>
      <c r="AM1569" s="19">
        <f t="shared" si="363"/>
        <v>3</v>
      </c>
      <c r="AN1569" s="19">
        <v>1</v>
      </c>
      <c r="AO1569" s="19">
        <v>1</v>
      </c>
      <c r="AP1569" s="19">
        <v>1</v>
      </c>
      <c r="AQ1569" s="19">
        <v>1</v>
      </c>
      <c r="AR1569" s="19">
        <v>1</v>
      </c>
      <c r="AS1569" s="19">
        <v>1</v>
      </c>
      <c r="AT1569" s="19">
        <v>0</v>
      </c>
      <c r="AU1569" s="26">
        <f t="shared" si="364"/>
        <v>-1</v>
      </c>
      <c r="AV1569" s="26">
        <v>0</v>
      </c>
      <c r="AW1569" s="26">
        <v>0</v>
      </c>
      <c r="AX1569" s="26">
        <v>1</v>
      </c>
      <c r="AY1569" s="19">
        <v>0</v>
      </c>
      <c r="AZ1569" s="19">
        <v>0</v>
      </c>
      <c r="BA1569" s="19">
        <v>0</v>
      </c>
      <c r="BB1569" s="19">
        <v>0</v>
      </c>
      <c r="BC1569" s="19">
        <v>0</v>
      </c>
      <c r="BD1569" s="28"/>
      <c r="BE1569" s="20"/>
      <c r="BF1569" s="18" t="s">
        <v>919</v>
      </c>
      <c r="BG1569" s="20"/>
      <c r="BH1569" s="20"/>
      <c r="BI1569" s="19">
        <v>1</v>
      </c>
      <c r="BJ1569" s="19">
        <v>1</v>
      </c>
      <c r="BK1569" s="20"/>
      <c r="BL1569" s="20"/>
      <c r="BM1569" s="20"/>
      <c r="BN1569" s="20"/>
      <c r="BO1569" s="20"/>
    </row>
    <row r="1570" spans="1:67" ht="256" hidden="1" x14ac:dyDescent="0.2">
      <c r="A1570" s="17" t="s">
        <v>253</v>
      </c>
      <c r="B1570" s="17" t="s">
        <v>913</v>
      </c>
      <c r="C1570" s="64" t="s">
        <v>937</v>
      </c>
      <c r="D1570" s="18" t="s">
        <v>182</v>
      </c>
      <c r="E1570" s="18" t="s">
        <v>92</v>
      </c>
      <c r="F1570" s="19">
        <v>1</v>
      </c>
      <c r="G1570" s="19">
        <v>0</v>
      </c>
      <c r="H1570" s="19">
        <v>0</v>
      </c>
      <c r="I1570" s="20"/>
      <c r="J1570" s="21" t="s">
        <v>915</v>
      </c>
      <c r="K1570" s="43"/>
      <c r="L1570" s="21" t="s">
        <v>916</v>
      </c>
      <c r="M1570" s="23" t="s">
        <v>917</v>
      </c>
      <c r="N1570" s="24">
        <f t="shared" si="359"/>
        <v>2005</v>
      </c>
      <c r="O1570" s="25">
        <v>38405</v>
      </c>
      <c r="P1570" s="25">
        <v>39484</v>
      </c>
      <c r="Q1570" s="25">
        <v>39484</v>
      </c>
      <c r="R1570" s="23" t="s">
        <v>75</v>
      </c>
      <c r="S1570" s="23" t="s">
        <v>75</v>
      </c>
      <c r="T1570" s="23" t="s">
        <v>75</v>
      </c>
      <c r="U1570" s="23" t="s">
        <v>75</v>
      </c>
      <c r="V1570" s="19">
        <v>1</v>
      </c>
      <c r="W1570" s="19">
        <f t="shared" si="360"/>
        <v>1</v>
      </c>
      <c r="X1570" s="19">
        <f t="shared" si="361"/>
        <v>0</v>
      </c>
      <c r="Y1570" s="19">
        <f t="shared" si="362"/>
        <v>0</v>
      </c>
      <c r="Z1570" s="19">
        <v>-1</v>
      </c>
      <c r="AA1570" s="19">
        <v>-2</v>
      </c>
      <c r="AB1570" s="19">
        <v>1</v>
      </c>
      <c r="AC1570" s="19">
        <v>1</v>
      </c>
      <c r="AD1570" s="19">
        <v>1</v>
      </c>
      <c r="AE1570" s="19">
        <v>1</v>
      </c>
      <c r="AF1570" s="19">
        <v>1</v>
      </c>
      <c r="AG1570" s="26">
        <v>1</v>
      </c>
      <c r="AH1570" s="19">
        <v>1</v>
      </c>
      <c r="AI1570" s="19">
        <v>0</v>
      </c>
      <c r="AJ1570" s="18" t="s">
        <v>185</v>
      </c>
      <c r="AK1570" s="18" t="s">
        <v>97</v>
      </c>
      <c r="AL1570" s="21" t="s">
        <v>918</v>
      </c>
      <c r="AM1570" s="19">
        <f t="shared" si="363"/>
        <v>3</v>
      </c>
      <c r="AN1570" s="19">
        <v>1</v>
      </c>
      <c r="AO1570" s="19">
        <v>1</v>
      </c>
      <c r="AP1570" s="19">
        <v>1</v>
      </c>
      <c r="AQ1570" s="19">
        <v>1</v>
      </c>
      <c r="AR1570" s="19">
        <v>1</v>
      </c>
      <c r="AS1570" s="19">
        <v>0</v>
      </c>
      <c r="AT1570" s="19">
        <v>0</v>
      </c>
      <c r="AU1570" s="26">
        <f t="shared" si="364"/>
        <v>-1</v>
      </c>
      <c r="AV1570" s="26">
        <v>0</v>
      </c>
      <c r="AW1570" s="26">
        <v>0</v>
      </c>
      <c r="AX1570" s="26">
        <v>1</v>
      </c>
      <c r="AY1570" s="19">
        <v>0</v>
      </c>
      <c r="AZ1570" s="19">
        <v>0</v>
      </c>
      <c r="BA1570" s="19">
        <v>0</v>
      </c>
      <c r="BB1570" s="19">
        <v>0</v>
      </c>
      <c r="BC1570" s="19">
        <v>0</v>
      </c>
      <c r="BD1570" s="28"/>
      <c r="BE1570" s="20"/>
      <c r="BF1570" s="18" t="s">
        <v>919</v>
      </c>
      <c r="BG1570" s="20"/>
      <c r="BH1570" s="20"/>
      <c r="BI1570" s="19">
        <v>1</v>
      </c>
      <c r="BJ1570" s="19">
        <v>1</v>
      </c>
      <c r="BK1570" s="20"/>
      <c r="BL1570" s="20"/>
      <c r="BM1570" s="20"/>
      <c r="BN1570" s="20"/>
      <c r="BO1570" s="20"/>
    </row>
    <row r="1571" spans="1:67" ht="48" hidden="1" x14ac:dyDescent="0.2">
      <c r="A1571" s="18" t="s">
        <v>740</v>
      </c>
      <c r="B1571" s="20"/>
      <c r="C1571" s="21" t="s">
        <v>2686</v>
      </c>
      <c r="D1571" s="18" t="s">
        <v>124</v>
      </c>
      <c r="E1571" s="18" t="s">
        <v>137</v>
      </c>
      <c r="F1571" s="19">
        <v>1</v>
      </c>
      <c r="G1571" s="19">
        <v>0</v>
      </c>
      <c r="H1571" s="19">
        <v>0</v>
      </c>
      <c r="I1571" s="20"/>
      <c r="J1571" s="21" t="s">
        <v>1077</v>
      </c>
      <c r="K1571" s="22" t="s">
        <v>1089</v>
      </c>
      <c r="L1571" s="21" t="s">
        <v>2647</v>
      </c>
      <c r="M1571" s="23" t="s">
        <v>75</v>
      </c>
      <c r="N1571" s="24">
        <f t="shared" si="359"/>
        <v>1988</v>
      </c>
      <c r="O1571" s="25">
        <v>32174</v>
      </c>
      <c r="P1571" s="23" t="s">
        <v>75</v>
      </c>
      <c r="Q1571" s="23" t="s">
        <v>75</v>
      </c>
      <c r="R1571" s="23" t="s">
        <v>75</v>
      </c>
      <c r="S1571" s="23" t="s">
        <v>75</v>
      </c>
      <c r="T1571" s="23" t="s">
        <v>75</v>
      </c>
      <c r="U1571" s="23" t="s">
        <v>75</v>
      </c>
      <c r="V1571" s="19">
        <v>1</v>
      </c>
      <c r="W1571" s="19">
        <f t="shared" si="360"/>
        <v>0</v>
      </c>
      <c r="X1571" s="19">
        <f t="shared" si="361"/>
        <v>0</v>
      </c>
      <c r="Y1571" s="19">
        <f t="shared" si="362"/>
        <v>0</v>
      </c>
      <c r="Z1571" s="19">
        <v>-1</v>
      </c>
      <c r="AA1571" s="19">
        <v>-2</v>
      </c>
      <c r="AB1571" s="19">
        <v>0</v>
      </c>
      <c r="AC1571" s="19">
        <v>0</v>
      </c>
      <c r="AD1571" s="19">
        <v>1</v>
      </c>
      <c r="AE1571" s="19">
        <v>0</v>
      </c>
      <c r="AF1571" s="19">
        <v>0</v>
      </c>
      <c r="AG1571" s="19">
        <v>0</v>
      </c>
      <c r="AH1571" s="26">
        <v>1</v>
      </c>
      <c r="AI1571" s="26">
        <v>0</v>
      </c>
      <c r="AJ1571" s="18" t="s">
        <v>128</v>
      </c>
      <c r="AK1571" s="18" t="s">
        <v>139</v>
      </c>
      <c r="AL1571" s="21" t="s">
        <v>2642</v>
      </c>
      <c r="AM1571" s="19">
        <f t="shared" si="363"/>
        <v>3</v>
      </c>
      <c r="AN1571" s="19">
        <v>1</v>
      </c>
      <c r="AO1571" s="19">
        <v>1</v>
      </c>
      <c r="AP1571" s="19">
        <v>0</v>
      </c>
      <c r="AQ1571" s="19">
        <v>-1</v>
      </c>
      <c r="AR1571" s="19">
        <v>-1</v>
      </c>
      <c r="AS1571" s="19">
        <v>0</v>
      </c>
      <c r="AT1571" s="19">
        <v>-2</v>
      </c>
      <c r="AU1571" s="26">
        <v>-3</v>
      </c>
      <c r="AV1571" s="19">
        <v>0</v>
      </c>
      <c r="AW1571" s="19">
        <v>0</v>
      </c>
      <c r="AX1571" s="19">
        <v>0</v>
      </c>
      <c r="AY1571" s="19">
        <v>0</v>
      </c>
      <c r="AZ1571" s="19">
        <v>1</v>
      </c>
      <c r="BA1571" s="19">
        <v>1</v>
      </c>
      <c r="BB1571" s="19">
        <v>-1</v>
      </c>
      <c r="BC1571" s="19">
        <v>1</v>
      </c>
      <c r="BD1571" s="28"/>
      <c r="BE1571" s="20"/>
      <c r="BF1571" s="20"/>
      <c r="BG1571" s="20"/>
      <c r="BH1571" s="20"/>
      <c r="BI1571" s="20"/>
      <c r="BJ1571" s="19">
        <v>-1</v>
      </c>
      <c r="BK1571" s="20"/>
      <c r="BL1571" s="20"/>
      <c r="BM1571" s="20"/>
      <c r="BN1571" s="20"/>
      <c r="BO1571" s="20"/>
    </row>
    <row r="1572" spans="1:67" ht="96" hidden="1" x14ac:dyDescent="0.2">
      <c r="A1572" s="18" t="s">
        <v>228</v>
      </c>
      <c r="B1572" s="20"/>
      <c r="C1572" s="21" t="s">
        <v>1155</v>
      </c>
      <c r="D1572" s="18" t="s">
        <v>124</v>
      </c>
      <c r="E1572" s="18" t="s">
        <v>1076</v>
      </c>
      <c r="F1572" s="19">
        <v>1</v>
      </c>
      <c r="G1572" s="19">
        <v>0</v>
      </c>
      <c r="H1572" s="20"/>
      <c r="I1572" s="20"/>
      <c r="J1572" s="21" t="s">
        <v>1077</v>
      </c>
      <c r="K1572" s="43"/>
      <c r="L1572" s="21" t="s">
        <v>1156</v>
      </c>
      <c r="M1572" s="25"/>
      <c r="N1572" s="24">
        <f t="shared" si="359"/>
        <v>1986</v>
      </c>
      <c r="O1572" s="25">
        <v>31744</v>
      </c>
      <c r="P1572" s="23" t="s">
        <v>75</v>
      </c>
      <c r="Q1572" s="23" t="s">
        <v>75</v>
      </c>
      <c r="R1572" s="23" t="s">
        <v>75</v>
      </c>
      <c r="S1572" s="23" t="s">
        <v>75</v>
      </c>
      <c r="T1572" s="23" t="s">
        <v>75</v>
      </c>
      <c r="U1572" s="23" t="s">
        <v>75</v>
      </c>
      <c r="V1572" s="19">
        <v>1</v>
      </c>
      <c r="W1572" s="19">
        <f t="shared" si="360"/>
        <v>0</v>
      </c>
      <c r="X1572" s="19">
        <f t="shared" si="361"/>
        <v>0</v>
      </c>
      <c r="Y1572" s="19">
        <f t="shared" si="362"/>
        <v>0</v>
      </c>
      <c r="Z1572" s="19">
        <v>-1</v>
      </c>
      <c r="AA1572" s="19">
        <v>-2</v>
      </c>
      <c r="AB1572" s="19">
        <v>0</v>
      </c>
      <c r="AC1572" s="19">
        <v>0</v>
      </c>
      <c r="AD1572" s="19">
        <v>1</v>
      </c>
      <c r="AE1572" s="19">
        <v>0</v>
      </c>
      <c r="AF1572" s="19">
        <v>0</v>
      </c>
      <c r="AG1572" s="19">
        <v>0</v>
      </c>
      <c r="AH1572" s="19">
        <v>0</v>
      </c>
      <c r="AI1572" s="19">
        <v>0</v>
      </c>
      <c r="AJ1572" s="18" t="s">
        <v>128</v>
      </c>
      <c r="AK1572" s="18" t="s">
        <v>617</v>
      </c>
      <c r="AL1572" s="21" t="s">
        <v>1078</v>
      </c>
      <c r="AM1572" s="19">
        <f t="shared" si="363"/>
        <v>1</v>
      </c>
      <c r="AN1572" s="19">
        <v>1</v>
      </c>
      <c r="AO1572" s="26">
        <v>0</v>
      </c>
      <c r="AP1572" s="19">
        <v>1</v>
      </c>
      <c r="AQ1572" s="19">
        <v>1</v>
      </c>
      <c r="AR1572" s="19">
        <v>1</v>
      </c>
      <c r="AS1572" s="19">
        <v>0</v>
      </c>
      <c r="AT1572" s="19">
        <v>-2</v>
      </c>
      <c r="AU1572" s="26">
        <v>-3</v>
      </c>
      <c r="AV1572" s="19">
        <v>0</v>
      </c>
      <c r="AW1572" s="26">
        <v>0</v>
      </c>
      <c r="AX1572" s="19">
        <v>0</v>
      </c>
      <c r="AY1572" s="19">
        <v>0</v>
      </c>
      <c r="AZ1572" s="19">
        <v>1</v>
      </c>
      <c r="BA1572" s="19">
        <v>1</v>
      </c>
      <c r="BB1572" s="19">
        <v>0</v>
      </c>
      <c r="BC1572" s="19">
        <v>1</v>
      </c>
      <c r="BD1572" s="28"/>
      <c r="BE1572" s="20"/>
      <c r="BF1572" s="18" t="s">
        <v>1079</v>
      </c>
      <c r="BG1572" s="20"/>
      <c r="BH1572" s="18" t="s">
        <v>1157</v>
      </c>
      <c r="BI1572" s="26">
        <v>1</v>
      </c>
      <c r="BJ1572" s="26">
        <v>1</v>
      </c>
      <c r="BK1572" s="20"/>
      <c r="BL1572" s="20"/>
      <c r="BM1572" s="20"/>
      <c r="BN1572" s="20"/>
      <c r="BO1572" s="20"/>
    </row>
    <row r="1573" spans="1:67" ht="256" hidden="1" x14ac:dyDescent="0.2">
      <c r="A1573" s="17" t="s">
        <v>253</v>
      </c>
      <c r="B1573" s="17" t="s">
        <v>913</v>
      </c>
      <c r="C1573" s="64" t="s">
        <v>938</v>
      </c>
      <c r="D1573" s="18" t="s">
        <v>182</v>
      </c>
      <c r="E1573" s="18" t="s">
        <v>92</v>
      </c>
      <c r="F1573" s="19">
        <v>1</v>
      </c>
      <c r="G1573" s="19">
        <v>0</v>
      </c>
      <c r="H1573" s="19">
        <v>0</v>
      </c>
      <c r="I1573" s="20"/>
      <c r="J1573" s="21" t="s">
        <v>915</v>
      </c>
      <c r="K1573" s="43"/>
      <c r="L1573" s="21" t="s">
        <v>916</v>
      </c>
      <c r="M1573" s="23" t="s">
        <v>917</v>
      </c>
      <c r="N1573" s="24">
        <f t="shared" si="359"/>
        <v>2005</v>
      </c>
      <c r="O1573" s="25">
        <v>38405</v>
      </c>
      <c r="P1573" s="25">
        <v>39484</v>
      </c>
      <c r="Q1573" s="25">
        <v>39484</v>
      </c>
      <c r="R1573" s="23" t="s">
        <v>75</v>
      </c>
      <c r="S1573" s="23" t="s">
        <v>75</v>
      </c>
      <c r="T1573" s="23" t="s">
        <v>75</v>
      </c>
      <c r="U1573" s="23" t="s">
        <v>75</v>
      </c>
      <c r="V1573" s="19">
        <v>1</v>
      </c>
      <c r="W1573" s="19">
        <f t="shared" si="360"/>
        <v>1</v>
      </c>
      <c r="X1573" s="19">
        <f t="shared" si="361"/>
        <v>0</v>
      </c>
      <c r="Y1573" s="19">
        <f t="shared" si="362"/>
        <v>0</v>
      </c>
      <c r="Z1573" s="19">
        <v>-1</v>
      </c>
      <c r="AA1573" s="19">
        <v>-2</v>
      </c>
      <c r="AB1573" s="19">
        <v>1</v>
      </c>
      <c r="AC1573" s="19">
        <v>1</v>
      </c>
      <c r="AD1573" s="19">
        <v>1</v>
      </c>
      <c r="AE1573" s="19">
        <v>1</v>
      </c>
      <c r="AF1573" s="19">
        <v>1</v>
      </c>
      <c r="AG1573" s="26">
        <v>1</v>
      </c>
      <c r="AH1573" s="19">
        <v>1</v>
      </c>
      <c r="AI1573" s="19">
        <v>0</v>
      </c>
      <c r="AJ1573" s="18" t="s">
        <v>185</v>
      </c>
      <c r="AK1573" s="18" t="s">
        <v>97</v>
      </c>
      <c r="AL1573" s="21" t="s">
        <v>918</v>
      </c>
      <c r="AM1573" s="19">
        <f t="shared" si="363"/>
        <v>3</v>
      </c>
      <c r="AN1573" s="19">
        <v>1</v>
      </c>
      <c r="AO1573" s="19">
        <v>1</v>
      </c>
      <c r="AP1573" s="19">
        <v>1</v>
      </c>
      <c r="AQ1573" s="19">
        <v>1</v>
      </c>
      <c r="AR1573" s="19">
        <v>1</v>
      </c>
      <c r="AS1573" s="19">
        <v>0</v>
      </c>
      <c r="AT1573" s="19">
        <v>0</v>
      </c>
      <c r="AU1573" s="26">
        <f t="shared" ref="AU1573:AU1581" si="365">IF(BA1573&lt;1,-1)</f>
        <v>-1</v>
      </c>
      <c r="AV1573" s="26">
        <v>0</v>
      </c>
      <c r="AW1573" s="26">
        <v>0</v>
      </c>
      <c r="AX1573" s="26">
        <v>1</v>
      </c>
      <c r="AY1573" s="19">
        <v>0</v>
      </c>
      <c r="AZ1573" s="19">
        <v>0</v>
      </c>
      <c r="BA1573" s="19">
        <v>0</v>
      </c>
      <c r="BB1573" s="19">
        <v>0</v>
      </c>
      <c r="BC1573" s="19">
        <v>0</v>
      </c>
      <c r="BD1573" s="28"/>
      <c r="BE1573" s="20"/>
      <c r="BF1573" s="18" t="s">
        <v>919</v>
      </c>
      <c r="BG1573" s="20"/>
      <c r="BH1573" s="20"/>
      <c r="BI1573" s="19">
        <v>1</v>
      </c>
      <c r="BJ1573" s="19">
        <v>1</v>
      </c>
      <c r="BK1573" s="20"/>
      <c r="BL1573" s="20"/>
      <c r="BM1573" s="20"/>
      <c r="BN1573" s="20"/>
      <c r="BO1573" s="20"/>
    </row>
    <row r="1574" spans="1:67" ht="256" hidden="1" x14ac:dyDescent="0.2">
      <c r="A1574" s="17" t="s">
        <v>253</v>
      </c>
      <c r="B1574" s="17" t="s">
        <v>913</v>
      </c>
      <c r="C1574" s="64" t="s">
        <v>939</v>
      </c>
      <c r="D1574" s="18" t="s">
        <v>182</v>
      </c>
      <c r="E1574" s="18" t="s">
        <v>92</v>
      </c>
      <c r="F1574" s="19">
        <v>1</v>
      </c>
      <c r="G1574" s="19">
        <v>0</v>
      </c>
      <c r="H1574" s="19">
        <v>0</v>
      </c>
      <c r="I1574" s="20"/>
      <c r="J1574" s="21" t="s">
        <v>915</v>
      </c>
      <c r="K1574" s="43"/>
      <c r="L1574" s="21" t="s">
        <v>916</v>
      </c>
      <c r="M1574" s="23" t="s">
        <v>917</v>
      </c>
      <c r="N1574" s="24">
        <f t="shared" si="359"/>
        <v>2005</v>
      </c>
      <c r="O1574" s="25">
        <v>38405</v>
      </c>
      <c r="P1574" s="25">
        <v>39484</v>
      </c>
      <c r="Q1574" s="25">
        <v>39484</v>
      </c>
      <c r="R1574" s="23" t="s">
        <v>75</v>
      </c>
      <c r="S1574" s="23" t="s">
        <v>75</v>
      </c>
      <c r="T1574" s="23" t="s">
        <v>75</v>
      </c>
      <c r="U1574" s="23" t="s">
        <v>75</v>
      </c>
      <c r="V1574" s="19">
        <v>1</v>
      </c>
      <c r="W1574" s="19">
        <f t="shared" si="360"/>
        <v>1</v>
      </c>
      <c r="X1574" s="19">
        <f t="shared" si="361"/>
        <v>0</v>
      </c>
      <c r="Y1574" s="19">
        <f t="shared" si="362"/>
        <v>0</v>
      </c>
      <c r="Z1574" s="19">
        <v>-1</v>
      </c>
      <c r="AA1574" s="19">
        <v>-2</v>
      </c>
      <c r="AB1574" s="19">
        <v>1</v>
      </c>
      <c r="AC1574" s="19">
        <v>1</v>
      </c>
      <c r="AD1574" s="19">
        <v>1</v>
      </c>
      <c r="AE1574" s="19">
        <v>1</v>
      </c>
      <c r="AF1574" s="19">
        <v>1</v>
      </c>
      <c r="AG1574" s="26">
        <v>1</v>
      </c>
      <c r="AH1574" s="19">
        <v>1</v>
      </c>
      <c r="AI1574" s="19">
        <v>0</v>
      </c>
      <c r="AJ1574" s="18" t="s">
        <v>185</v>
      </c>
      <c r="AK1574" s="18" t="s">
        <v>97</v>
      </c>
      <c r="AL1574" s="21" t="s">
        <v>918</v>
      </c>
      <c r="AM1574" s="19">
        <f t="shared" si="363"/>
        <v>3</v>
      </c>
      <c r="AN1574" s="19">
        <v>1</v>
      </c>
      <c r="AO1574" s="19">
        <v>1</v>
      </c>
      <c r="AP1574" s="19">
        <v>1</v>
      </c>
      <c r="AQ1574" s="19">
        <v>1</v>
      </c>
      <c r="AR1574" s="19">
        <v>1</v>
      </c>
      <c r="AS1574" s="19">
        <v>0</v>
      </c>
      <c r="AT1574" s="19">
        <v>0</v>
      </c>
      <c r="AU1574" s="26">
        <f t="shared" si="365"/>
        <v>-1</v>
      </c>
      <c r="AV1574" s="26">
        <v>0</v>
      </c>
      <c r="AW1574" s="26">
        <v>0</v>
      </c>
      <c r="AX1574" s="26">
        <v>1</v>
      </c>
      <c r="AY1574" s="19">
        <v>0</v>
      </c>
      <c r="AZ1574" s="19">
        <v>0</v>
      </c>
      <c r="BA1574" s="19">
        <v>0</v>
      </c>
      <c r="BB1574" s="19">
        <v>0</v>
      </c>
      <c r="BC1574" s="19">
        <v>0</v>
      </c>
      <c r="BD1574" s="28"/>
      <c r="BE1574" s="20"/>
      <c r="BF1574" s="18" t="s">
        <v>919</v>
      </c>
      <c r="BG1574" s="20"/>
      <c r="BH1574" s="20"/>
      <c r="BI1574" s="19">
        <v>1</v>
      </c>
      <c r="BJ1574" s="19">
        <v>1</v>
      </c>
      <c r="BK1574" s="20"/>
      <c r="BL1574" s="20"/>
      <c r="BM1574" s="20"/>
      <c r="BN1574" s="20"/>
      <c r="BO1574" s="20"/>
    </row>
    <row r="1575" spans="1:67" ht="256" hidden="1" x14ac:dyDescent="0.2">
      <c r="A1575" s="17" t="s">
        <v>253</v>
      </c>
      <c r="B1575" s="17" t="s">
        <v>913</v>
      </c>
      <c r="C1575" s="64" t="s">
        <v>940</v>
      </c>
      <c r="D1575" s="18" t="s">
        <v>182</v>
      </c>
      <c r="E1575" s="18" t="s">
        <v>92</v>
      </c>
      <c r="F1575" s="19">
        <v>1</v>
      </c>
      <c r="G1575" s="19">
        <v>0</v>
      </c>
      <c r="H1575" s="19">
        <v>0</v>
      </c>
      <c r="I1575" s="20"/>
      <c r="J1575" s="21" t="s">
        <v>915</v>
      </c>
      <c r="K1575" s="22" t="s">
        <v>941</v>
      </c>
      <c r="L1575" s="21" t="s">
        <v>942</v>
      </c>
      <c r="M1575" s="23" t="s">
        <v>917</v>
      </c>
      <c r="N1575" s="24">
        <f t="shared" si="359"/>
        <v>2005</v>
      </c>
      <c r="O1575" s="25">
        <v>38405</v>
      </c>
      <c r="P1575" s="25">
        <v>39484</v>
      </c>
      <c r="Q1575" s="25">
        <v>39484</v>
      </c>
      <c r="R1575" s="25">
        <v>42175</v>
      </c>
      <c r="S1575" s="23" t="s">
        <v>75</v>
      </c>
      <c r="T1575" s="23" t="s">
        <v>75</v>
      </c>
      <c r="U1575" s="23" t="s">
        <v>75</v>
      </c>
      <c r="V1575" s="19">
        <v>1</v>
      </c>
      <c r="W1575" s="19">
        <f t="shared" si="360"/>
        <v>1</v>
      </c>
      <c r="X1575" s="19">
        <f t="shared" si="361"/>
        <v>0</v>
      </c>
      <c r="Y1575" s="19">
        <f t="shared" si="362"/>
        <v>0</v>
      </c>
      <c r="Z1575" s="19">
        <v>-1</v>
      </c>
      <c r="AA1575" s="19">
        <v>-2</v>
      </c>
      <c r="AB1575" s="19">
        <v>1</v>
      </c>
      <c r="AC1575" s="19">
        <v>1</v>
      </c>
      <c r="AD1575" s="19">
        <v>1</v>
      </c>
      <c r="AE1575" s="19">
        <v>1</v>
      </c>
      <c r="AF1575" s="19">
        <v>1</v>
      </c>
      <c r="AG1575" s="26">
        <v>1</v>
      </c>
      <c r="AH1575" s="19">
        <v>1</v>
      </c>
      <c r="AI1575" s="19">
        <v>0</v>
      </c>
      <c r="AJ1575" s="18" t="s">
        <v>185</v>
      </c>
      <c r="AK1575" s="18" t="s">
        <v>97</v>
      </c>
      <c r="AL1575" s="21" t="s">
        <v>918</v>
      </c>
      <c r="AM1575" s="19">
        <f t="shared" si="363"/>
        <v>3</v>
      </c>
      <c r="AN1575" s="19">
        <v>1</v>
      </c>
      <c r="AO1575" s="19">
        <v>1</v>
      </c>
      <c r="AP1575" s="19">
        <v>1</v>
      </c>
      <c r="AQ1575" s="19">
        <v>1</v>
      </c>
      <c r="AR1575" s="19">
        <v>1</v>
      </c>
      <c r="AS1575" s="19">
        <v>-1</v>
      </c>
      <c r="AT1575" s="19">
        <v>0</v>
      </c>
      <c r="AU1575" s="26">
        <f t="shared" si="365"/>
        <v>-1</v>
      </c>
      <c r="AV1575" s="26">
        <v>0</v>
      </c>
      <c r="AW1575" s="26">
        <v>0</v>
      </c>
      <c r="AX1575" s="26">
        <v>1</v>
      </c>
      <c r="AY1575" s="19">
        <v>0</v>
      </c>
      <c r="AZ1575" s="19">
        <v>0</v>
      </c>
      <c r="BA1575" s="19">
        <v>0</v>
      </c>
      <c r="BB1575" s="19">
        <v>0</v>
      </c>
      <c r="BC1575" s="19">
        <v>0</v>
      </c>
      <c r="BD1575" s="28"/>
      <c r="BE1575" s="20"/>
      <c r="BF1575" s="18" t="s">
        <v>919</v>
      </c>
      <c r="BG1575" s="20"/>
      <c r="BH1575" s="18" t="s">
        <v>943</v>
      </c>
      <c r="BI1575" s="19">
        <v>1</v>
      </c>
      <c r="BJ1575" s="19">
        <v>1</v>
      </c>
      <c r="BK1575" s="20"/>
      <c r="BL1575" s="20"/>
      <c r="BM1575" s="20"/>
      <c r="BN1575" s="20"/>
      <c r="BO1575" s="20"/>
    </row>
    <row r="1576" spans="1:67" ht="256" hidden="1" x14ac:dyDescent="0.2">
      <c r="A1576" s="17" t="s">
        <v>253</v>
      </c>
      <c r="B1576" s="17" t="s">
        <v>913</v>
      </c>
      <c r="C1576" s="64" t="s">
        <v>944</v>
      </c>
      <c r="D1576" s="18" t="s">
        <v>182</v>
      </c>
      <c r="E1576" s="18" t="s">
        <v>92</v>
      </c>
      <c r="F1576" s="19">
        <v>1</v>
      </c>
      <c r="G1576" s="19">
        <v>0</v>
      </c>
      <c r="H1576" s="19">
        <v>0</v>
      </c>
      <c r="I1576" s="20"/>
      <c r="J1576" s="21" t="s">
        <v>915</v>
      </c>
      <c r="K1576" s="43"/>
      <c r="L1576" s="21" t="s">
        <v>916</v>
      </c>
      <c r="M1576" s="23" t="s">
        <v>917</v>
      </c>
      <c r="N1576" s="24">
        <f t="shared" si="359"/>
        <v>2005</v>
      </c>
      <c r="O1576" s="25">
        <v>38405</v>
      </c>
      <c r="P1576" s="25">
        <v>39484</v>
      </c>
      <c r="Q1576" s="25">
        <v>39484</v>
      </c>
      <c r="R1576" s="23" t="s">
        <v>75</v>
      </c>
      <c r="S1576" s="23" t="s">
        <v>75</v>
      </c>
      <c r="T1576" s="23" t="s">
        <v>75</v>
      </c>
      <c r="U1576" s="23" t="s">
        <v>75</v>
      </c>
      <c r="V1576" s="19">
        <v>1</v>
      </c>
      <c r="W1576" s="19">
        <f t="shared" si="360"/>
        <v>1</v>
      </c>
      <c r="X1576" s="19">
        <f t="shared" si="361"/>
        <v>0</v>
      </c>
      <c r="Y1576" s="19">
        <f t="shared" si="362"/>
        <v>0</v>
      </c>
      <c r="Z1576" s="19">
        <v>-1</v>
      </c>
      <c r="AA1576" s="19">
        <v>-2</v>
      </c>
      <c r="AB1576" s="19">
        <v>1</v>
      </c>
      <c r="AC1576" s="19">
        <v>1</v>
      </c>
      <c r="AD1576" s="19">
        <v>1</v>
      </c>
      <c r="AE1576" s="19">
        <v>1</v>
      </c>
      <c r="AF1576" s="19">
        <v>1</v>
      </c>
      <c r="AG1576" s="26">
        <v>1</v>
      </c>
      <c r="AH1576" s="19">
        <v>1</v>
      </c>
      <c r="AI1576" s="19">
        <v>0</v>
      </c>
      <c r="AJ1576" s="18" t="s">
        <v>185</v>
      </c>
      <c r="AK1576" s="18" t="s">
        <v>97</v>
      </c>
      <c r="AL1576" s="21" t="s">
        <v>918</v>
      </c>
      <c r="AM1576" s="19">
        <f t="shared" si="363"/>
        <v>3</v>
      </c>
      <c r="AN1576" s="19">
        <v>1</v>
      </c>
      <c r="AO1576" s="19">
        <v>1</v>
      </c>
      <c r="AP1576" s="19">
        <v>1</v>
      </c>
      <c r="AQ1576" s="19">
        <v>1</v>
      </c>
      <c r="AR1576" s="19">
        <v>1</v>
      </c>
      <c r="AS1576" s="19">
        <v>-1</v>
      </c>
      <c r="AT1576" s="19">
        <v>0</v>
      </c>
      <c r="AU1576" s="26">
        <f t="shared" si="365"/>
        <v>-1</v>
      </c>
      <c r="AV1576" s="26">
        <v>0</v>
      </c>
      <c r="AW1576" s="26">
        <v>0</v>
      </c>
      <c r="AX1576" s="26">
        <v>1</v>
      </c>
      <c r="AY1576" s="19">
        <v>0</v>
      </c>
      <c r="AZ1576" s="19">
        <v>0</v>
      </c>
      <c r="BA1576" s="19">
        <v>0</v>
      </c>
      <c r="BB1576" s="19">
        <v>0</v>
      </c>
      <c r="BC1576" s="19">
        <v>0</v>
      </c>
      <c r="BD1576" s="28"/>
      <c r="BE1576" s="20"/>
      <c r="BF1576" s="18" t="s">
        <v>919</v>
      </c>
      <c r="BG1576" s="20"/>
      <c r="BH1576" s="20"/>
      <c r="BI1576" s="19">
        <v>1</v>
      </c>
      <c r="BJ1576" s="19">
        <v>1</v>
      </c>
      <c r="BK1576" s="20"/>
      <c r="BL1576" s="20"/>
      <c r="BM1576" s="20"/>
      <c r="BN1576" s="20"/>
      <c r="BO1576" s="20"/>
    </row>
    <row r="1577" spans="1:67" ht="256" hidden="1" x14ac:dyDescent="0.2">
      <c r="A1577" s="17" t="s">
        <v>253</v>
      </c>
      <c r="B1577" s="17" t="s">
        <v>913</v>
      </c>
      <c r="C1577" s="64" t="s">
        <v>945</v>
      </c>
      <c r="D1577" s="18" t="s">
        <v>182</v>
      </c>
      <c r="E1577" s="18" t="s">
        <v>92</v>
      </c>
      <c r="F1577" s="19">
        <v>1</v>
      </c>
      <c r="G1577" s="19">
        <v>0</v>
      </c>
      <c r="H1577" s="19">
        <v>0</v>
      </c>
      <c r="I1577" s="20"/>
      <c r="J1577" s="21" t="s">
        <v>915</v>
      </c>
      <c r="K1577" s="43"/>
      <c r="L1577" s="21" t="s">
        <v>916</v>
      </c>
      <c r="M1577" s="23" t="s">
        <v>917</v>
      </c>
      <c r="N1577" s="24">
        <f t="shared" si="359"/>
        <v>2005</v>
      </c>
      <c r="O1577" s="25">
        <v>38405</v>
      </c>
      <c r="P1577" s="25">
        <v>39484</v>
      </c>
      <c r="Q1577" s="25">
        <v>39484</v>
      </c>
      <c r="R1577" s="23" t="s">
        <v>75</v>
      </c>
      <c r="S1577" s="23" t="s">
        <v>75</v>
      </c>
      <c r="T1577" s="23" t="s">
        <v>75</v>
      </c>
      <c r="U1577" s="23" t="s">
        <v>75</v>
      </c>
      <c r="V1577" s="19">
        <v>1</v>
      </c>
      <c r="W1577" s="19">
        <f t="shared" si="360"/>
        <v>1</v>
      </c>
      <c r="X1577" s="19">
        <f t="shared" si="361"/>
        <v>0</v>
      </c>
      <c r="Y1577" s="19">
        <f t="shared" si="362"/>
        <v>0</v>
      </c>
      <c r="Z1577" s="19">
        <v>-1</v>
      </c>
      <c r="AA1577" s="19">
        <v>-2</v>
      </c>
      <c r="AB1577" s="19">
        <v>1</v>
      </c>
      <c r="AC1577" s="19">
        <v>1</v>
      </c>
      <c r="AD1577" s="19">
        <v>1</v>
      </c>
      <c r="AE1577" s="19">
        <v>1</v>
      </c>
      <c r="AF1577" s="19">
        <v>1</v>
      </c>
      <c r="AG1577" s="26">
        <v>1</v>
      </c>
      <c r="AH1577" s="19">
        <v>1</v>
      </c>
      <c r="AI1577" s="19">
        <v>0</v>
      </c>
      <c r="AJ1577" s="18" t="s">
        <v>185</v>
      </c>
      <c r="AK1577" s="18" t="s">
        <v>97</v>
      </c>
      <c r="AL1577" s="21" t="s">
        <v>918</v>
      </c>
      <c r="AM1577" s="19">
        <f t="shared" si="363"/>
        <v>3</v>
      </c>
      <c r="AN1577" s="19">
        <v>1</v>
      </c>
      <c r="AO1577" s="19">
        <v>1</v>
      </c>
      <c r="AP1577" s="19">
        <v>1</v>
      </c>
      <c r="AQ1577" s="19">
        <v>1</v>
      </c>
      <c r="AR1577" s="19">
        <v>1</v>
      </c>
      <c r="AS1577" s="19">
        <v>0</v>
      </c>
      <c r="AT1577" s="19">
        <v>0</v>
      </c>
      <c r="AU1577" s="26">
        <f t="shared" si="365"/>
        <v>-1</v>
      </c>
      <c r="AV1577" s="26">
        <v>0</v>
      </c>
      <c r="AW1577" s="26">
        <v>0</v>
      </c>
      <c r="AX1577" s="26">
        <v>1</v>
      </c>
      <c r="AY1577" s="19">
        <v>0</v>
      </c>
      <c r="AZ1577" s="19">
        <v>0</v>
      </c>
      <c r="BA1577" s="19">
        <v>0</v>
      </c>
      <c r="BB1577" s="19">
        <v>0</v>
      </c>
      <c r="BC1577" s="19">
        <v>0</v>
      </c>
      <c r="BD1577" s="28"/>
      <c r="BE1577" s="20"/>
      <c r="BF1577" s="18" t="s">
        <v>919</v>
      </c>
      <c r="BG1577" s="20"/>
      <c r="BH1577" s="20"/>
      <c r="BI1577" s="19">
        <v>1</v>
      </c>
      <c r="BJ1577" s="19">
        <v>1</v>
      </c>
      <c r="BK1577" s="20"/>
      <c r="BL1577" s="20"/>
      <c r="BM1577" s="20"/>
      <c r="BN1577" s="20"/>
      <c r="BO1577" s="20"/>
    </row>
    <row r="1578" spans="1:67" ht="256" hidden="1" x14ac:dyDescent="0.2">
      <c r="A1578" s="17" t="s">
        <v>253</v>
      </c>
      <c r="B1578" s="17" t="s">
        <v>913</v>
      </c>
      <c r="C1578" s="64" t="s">
        <v>946</v>
      </c>
      <c r="D1578" s="18" t="s">
        <v>182</v>
      </c>
      <c r="E1578" s="18" t="s">
        <v>92</v>
      </c>
      <c r="F1578" s="19">
        <v>1</v>
      </c>
      <c r="G1578" s="19">
        <v>0</v>
      </c>
      <c r="H1578" s="19">
        <v>0</v>
      </c>
      <c r="I1578" s="20"/>
      <c r="J1578" s="21" t="s">
        <v>915</v>
      </c>
      <c r="K1578" s="43"/>
      <c r="L1578" s="21" t="s">
        <v>916</v>
      </c>
      <c r="M1578" s="23" t="s">
        <v>917</v>
      </c>
      <c r="N1578" s="24">
        <f t="shared" si="359"/>
        <v>2005</v>
      </c>
      <c r="O1578" s="25">
        <v>38405</v>
      </c>
      <c r="P1578" s="25">
        <v>39484</v>
      </c>
      <c r="Q1578" s="25">
        <v>39484</v>
      </c>
      <c r="R1578" s="23" t="s">
        <v>75</v>
      </c>
      <c r="S1578" s="23" t="s">
        <v>75</v>
      </c>
      <c r="T1578" s="23" t="s">
        <v>75</v>
      </c>
      <c r="U1578" s="23" t="s">
        <v>75</v>
      </c>
      <c r="V1578" s="19">
        <v>1</v>
      </c>
      <c r="W1578" s="19">
        <f t="shared" si="360"/>
        <v>1</v>
      </c>
      <c r="X1578" s="19">
        <f t="shared" si="361"/>
        <v>0</v>
      </c>
      <c r="Y1578" s="19">
        <f t="shared" si="362"/>
        <v>0</v>
      </c>
      <c r="Z1578" s="19">
        <v>-1</v>
      </c>
      <c r="AA1578" s="19">
        <v>-2</v>
      </c>
      <c r="AB1578" s="19">
        <v>1</v>
      </c>
      <c r="AC1578" s="19">
        <v>1</v>
      </c>
      <c r="AD1578" s="19">
        <v>1</v>
      </c>
      <c r="AE1578" s="19">
        <v>1</v>
      </c>
      <c r="AF1578" s="19">
        <v>1</v>
      </c>
      <c r="AG1578" s="26">
        <v>1</v>
      </c>
      <c r="AH1578" s="19">
        <v>1</v>
      </c>
      <c r="AI1578" s="19">
        <v>0</v>
      </c>
      <c r="AJ1578" s="18" t="s">
        <v>185</v>
      </c>
      <c r="AK1578" s="18" t="s">
        <v>97</v>
      </c>
      <c r="AL1578" s="21" t="s">
        <v>918</v>
      </c>
      <c r="AM1578" s="19">
        <f t="shared" si="363"/>
        <v>3</v>
      </c>
      <c r="AN1578" s="19">
        <v>1</v>
      </c>
      <c r="AO1578" s="19">
        <v>1</v>
      </c>
      <c r="AP1578" s="19">
        <v>1</v>
      </c>
      <c r="AQ1578" s="19">
        <v>1</v>
      </c>
      <c r="AR1578" s="19">
        <v>1</v>
      </c>
      <c r="AS1578" s="19">
        <v>0</v>
      </c>
      <c r="AT1578" s="19">
        <v>0</v>
      </c>
      <c r="AU1578" s="26">
        <f t="shared" si="365"/>
        <v>-1</v>
      </c>
      <c r="AV1578" s="26">
        <v>0</v>
      </c>
      <c r="AW1578" s="26">
        <v>0</v>
      </c>
      <c r="AX1578" s="26">
        <v>1</v>
      </c>
      <c r="AY1578" s="19">
        <v>0</v>
      </c>
      <c r="AZ1578" s="19">
        <v>0</v>
      </c>
      <c r="BA1578" s="19">
        <v>0</v>
      </c>
      <c r="BB1578" s="19">
        <v>0</v>
      </c>
      <c r="BC1578" s="19">
        <v>0</v>
      </c>
      <c r="BD1578" s="28"/>
      <c r="BE1578" s="20"/>
      <c r="BF1578" s="18" t="s">
        <v>919</v>
      </c>
      <c r="BG1578" s="20"/>
      <c r="BH1578" s="20"/>
      <c r="BI1578" s="19">
        <v>1</v>
      </c>
      <c r="BJ1578" s="19">
        <v>1</v>
      </c>
      <c r="BK1578" s="20"/>
      <c r="BL1578" s="20"/>
      <c r="BM1578" s="20"/>
      <c r="BN1578" s="20"/>
      <c r="BO1578" s="20"/>
    </row>
    <row r="1579" spans="1:67" ht="256" hidden="1" x14ac:dyDescent="0.2">
      <c r="A1579" s="17" t="s">
        <v>253</v>
      </c>
      <c r="B1579" s="17" t="s">
        <v>913</v>
      </c>
      <c r="C1579" s="64" t="s">
        <v>947</v>
      </c>
      <c r="D1579" s="18" t="s">
        <v>182</v>
      </c>
      <c r="E1579" s="18" t="s">
        <v>92</v>
      </c>
      <c r="F1579" s="19">
        <v>1</v>
      </c>
      <c r="G1579" s="19">
        <v>0</v>
      </c>
      <c r="H1579" s="19">
        <v>0</v>
      </c>
      <c r="I1579" s="20"/>
      <c r="J1579" s="21" t="s">
        <v>915</v>
      </c>
      <c r="K1579" s="43"/>
      <c r="L1579" s="21" t="s">
        <v>916</v>
      </c>
      <c r="M1579" s="23" t="s">
        <v>917</v>
      </c>
      <c r="N1579" s="24">
        <f t="shared" si="359"/>
        <v>2005</v>
      </c>
      <c r="O1579" s="25">
        <v>38405</v>
      </c>
      <c r="P1579" s="25">
        <v>39484</v>
      </c>
      <c r="Q1579" s="25">
        <v>39484</v>
      </c>
      <c r="R1579" s="23" t="s">
        <v>75</v>
      </c>
      <c r="S1579" s="23" t="s">
        <v>75</v>
      </c>
      <c r="T1579" s="23" t="s">
        <v>75</v>
      </c>
      <c r="U1579" s="23" t="s">
        <v>75</v>
      </c>
      <c r="V1579" s="19">
        <v>1</v>
      </c>
      <c r="W1579" s="19">
        <f t="shared" si="360"/>
        <v>1</v>
      </c>
      <c r="X1579" s="19">
        <f t="shared" si="361"/>
        <v>0</v>
      </c>
      <c r="Y1579" s="19">
        <f t="shared" si="362"/>
        <v>0</v>
      </c>
      <c r="Z1579" s="19">
        <v>-1</v>
      </c>
      <c r="AA1579" s="19">
        <v>-2</v>
      </c>
      <c r="AB1579" s="19">
        <v>1</v>
      </c>
      <c r="AC1579" s="19">
        <v>1</v>
      </c>
      <c r="AD1579" s="19">
        <v>1</v>
      </c>
      <c r="AE1579" s="19">
        <v>1</v>
      </c>
      <c r="AF1579" s="19">
        <v>1</v>
      </c>
      <c r="AG1579" s="26">
        <v>1</v>
      </c>
      <c r="AH1579" s="19">
        <v>1</v>
      </c>
      <c r="AI1579" s="19">
        <v>0</v>
      </c>
      <c r="AJ1579" s="18" t="s">
        <v>185</v>
      </c>
      <c r="AK1579" s="18" t="s">
        <v>97</v>
      </c>
      <c r="AL1579" s="21" t="s">
        <v>918</v>
      </c>
      <c r="AM1579" s="19">
        <f t="shared" si="363"/>
        <v>3</v>
      </c>
      <c r="AN1579" s="19">
        <v>1</v>
      </c>
      <c r="AO1579" s="19">
        <v>1</v>
      </c>
      <c r="AP1579" s="19">
        <v>1</v>
      </c>
      <c r="AQ1579" s="19">
        <v>1</v>
      </c>
      <c r="AR1579" s="19">
        <v>1</v>
      </c>
      <c r="AS1579" s="19">
        <v>-1</v>
      </c>
      <c r="AT1579" s="19">
        <v>0</v>
      </c>
      <c r="AU1579" s="26">
        <f t="shared" si="365"/>
        <v>-1</v>
      </c>
      <c r="AV1579" s="26">
        <v>0</v>
      </c>
      <c r="AW1579" s="26">
        <v>0</v>
      </c>
      <c r="AX1579" s="26">
        <v>1</v>
      </c>
      <c r="AY1579" s="19">
        <v>0</v>
      </c>
      <c r="AZ1579" s="19">
        <v>0</v>
      </c>
      <c r="BA1579" s="19">
        <v>0</v>
      </c>
      <c r="BB1579" s="19">
        <v>0</v>
      </c>
      <c r="BC1579" s="19">
        <v>0</v>
      </c>
      <c r="BD1579" s="28"/>
      <c r="BE1579" s="20"/>
      <c r="BF1579" s="18" t="s">
        <v>919</v>
      </c>
      <c r="BG1579" s="20"/>
      <c r="BH1579" s="20"/>
      <c r="BI1579" s="19">
        <v>1</v>
      </c>
      <c r="BJ1579" s="19">
        <v>1</v>
      </c>
      <c r="BK1579" s="20"/>
      <c r="BL1579" s="20"/>
      <c r="BM1579" s="20"/>
      <c r="BN1579" s="20"/>
      <c r="BO1579" s="20"/>
    </row>
    <row r="1580" spans="1:67" ht="256" hidden="1" x14ac:dyDescent="0.2">
      <c r="A1580" s="17" t="s">
        <v>253</v>
      </c>
      <c r="B1580" s="17" t="s">
        <v>913</v>
      </c>
      <c r="C1580" s="64" t="s">
        <v>948</v>
      </c>
      <c r="D1580" s="18" t="s">
        <v>182</v>
      </c>
      <c r="E1580" s="18" t="s">
        <v>92</v>
      </c>
      <c r="F1580" s="19">
        <v>1</v>
      </c>
      <c r="G1580" s="19">
        <v>0</v>
      </c>
      <c r="H1580" s="19">
        <v>0</v>
      </c>
      <c r="I1580" s="20"/>
      <c r="J1580" s="21" t="s">
        <v>915</v>
      </c>
      <c r="K1580" s="43"/>
      <c r="L1580" s="21" t="s">
        <v>916</v>
      </c>
      <c r="M1580" s="23" t="s">
        <v>917</v>
      </c>
      <c r="N1580" s="24">
        <f t="shared" si="359"/>
        <v>2005</v>
      </c>
      <c r="O1580" s="25">
        <v>38405</v>
      </c>
      <c r="P1580" s="25">
        <v>39484</v>
      </c>
      <c r="Q1580" s="25">
        <v>39484</v>
      </c>
      <c r="R1580" s="23" t="s">
        <v>75</v>
      </c>
      <c r="S1580" s="23" t="s">
        <v>75</v>
      </c>
      <c r="T1580" s="23" t="s">
        <v>75</v>
      </c>
      <c r="U1580" s="23" t="s">
        <v>75</v>
      </c>
      <c r="V1580" s="19">
        <v>1</v>
      </c>
      <c r="W1580" s="19">
        <f t="shared" si="360"/>
        <v>1</v>
      </c>
      <c r="X1580" s="19">
        <f t="shared" si="361"/>
        <v>0</v>
      </c>
      <c r="Y1580" s="19">
        <f t="shared" si="362"/>
        <v>0</v>
      </c>
      <c r="Z1580" s="19">
        <v>-1</v>
      </c>
      <c r="AA1580" s="19">
        <v>-2</v>
      </c>
      <c r="AB1580" s="19">
        <v>1</v>
      </c>
      <c r="AC1580" s="19">
        <v>1</v>
      </c>
      <c r="AD1580" s="19">
        <v>1</v>
      </c>
      <c r="AE1580" s="19">
        <v>1</v>
      </c>
      <c r="AF1580" s="19">
        <v>1</v>
      </c>
      <c r="AG1580" s="26">
        <v>1</v>
      </c>
      <c r="AH1580" s="19">
        <v>1</v>
      </c>
      <c r="AI1580" s="19">
        <v>0</v>
      </c>
      <c r="AJ1580" s="18" t="s">
        <v>185</v>
      </c>
      <c r="AK1580" s="18" t="s">
        <v>97</v>
      </c>
      <c r="AL1580" s="21" t="s">
        <v>918</v>
      </c>
      <c r="AM1580" s="19">
        <f t="shared" si="363"/>
        <v>3</v>
      </c>
      <c r="AN1580" s="19">
        <v>1</v>
      </c>
      <c r="AO1580" s="19">
        <v>1</v>
      </c>
      <c r="AP1580" s="19">
        <v>1</v>
      </c>
      <c r="AQ1580" s="19">
        <v>1</v>
      </c>
      <c r="AR1580" s="19">
        <v>1</v>
      </c>
      <c r="AS1580" s="19">
        <v>0</v>
      </c>
      <c r="AT1580" s="19">
        <v>0</v>
      </c>
      <c r="AU1580" s="26">
        <f t="shared" si="365"/>
        <v>-1</v>
      </c>
      <c r="AV1580" s="26">
        <v>0</v>
      </c>
      <c r="AW1580" s="26">
        <v>0</v>
      </c>
      <c r="AX1580" s="26">
        <v>1</v>
      </c>
      <c r="AY1580" s="19">
        <v>0</v>
      </c>
      <c r="AZ1580" s="19">
        <v>0</v>
      </c>
      <c r="BA1580" s="19">
        <v>0</v>
      </c>
      <c r="BB1580" s="19">
        <v>0</v>
      </c>
      <c r="BC1580" s="19">
        <v>0</v>
      </c>
      <c r="BD1580" s="28"/>
      <c r="BE1580" s="20"/>
      <c r="BF1580" s="18" t="s">
        <v>919</v>
      </c>
      <c r="BG1580" s="20"/>
      <c r="BH1580" s="20"/>
      <c r="BI1580" s="19">
        <v>1</v>
      </c>
      <c r="BJ1580" s="19">
        <v>1</v>
      </c>
      <c r="BK1580" s="20"/>
      <c r="BL1580" s="20"/>
      <c r="BM1580" s="20"/>
      <c r="BN1580" s="20"/>
      <c r="BO1580" s="20"/>
    </row>
    <row r="1581" spans="1:67" ht="256" hidden="1" x14ac:dyDescent="0.2">
      <c r="A1581" s="17" t="s">
        <v>253</v>
      </c>
      <c r="B1581" s="17" t="s">
        <v>913</v>
      </c>
      <c r="C1581" s="64" t="s">
        <v>949</v>
      </c>
      <c r="D1581" s="18" t="s">
        <v>182</v>
      </c>
      <c r="E1581" s="18" t="s">
        <v>92</v>
      </c>
      <c r="F1581" s="19">
        <v>1</v>
      </c>
      <c r="G1581" s="19">
        <v>0</v>
      </c>
      <c r="H1581" s="19">
        <v>0</v>
      </c>
      <c r="I1581" s="20"/>
      <c r="J1581" s="21" t="s">
        <v>915</v>
      </c>
      <c r="K1581" s="43"/>
      <c r="L1581" s="21" t="s">
        <v>916</v>
      </c>
      <c r="M1581" s="23" t="s">
        <v>917</v>
      </c>
      <c r="N1581" s="24">
        <f t="shared" si="359"/>
        <v>2005</v>
      </c>
      <c r="O1581" s="25">
        <v>38405</v>
      </c>
      <c r="P1581" s="25">
        <v>39484</v>
      </c>
      <c r="Q1581" s="25">
        <v>39484</v>
      </c>
      <c r="R1581" s="23" t="s">
        <v>75</v>
      </c>
      <c r="S1581" s="23" t="s">
        <v>75</v>
      </c>
      <c r="T1581" s="23" t="s">
        <v>75</v>
      </c>
      <c r="U1581" s="23" t="s">
        <v>75</v>
      </c>
      <c r="V1581" s="19">
        <v>1</v>
      </c>
      <c r="W1581" s="19">
        <f t="shared" si="360"/>
        <v>1</v>
      </c>
      <c r="X1581" s="19">
        <f t="shared" si="361"/>
        <v>0</v>
      </c>
      <c r="Y1581" s="19">
        <f t="shared" si="362"/>
        <v>0</v>
      </c>
      <c r="Z1581" s="19">
        <v>-1</v>
      </c>
      <c r="AA1581" s="19">
        <v>-2</v>
      </c>
      <c r="AB1581" s="19">
        <v>1</v>
      </c>
      <c r="AC1581" s="19">
        <v>1</v>
      </c>
      <c r="AD1581" s="19">
        <v>1</v>
      </c>
      <c r="AE1581" s="19">
        <v>1</v>
      </c>
      <c r="AF1581" s="19">
        <v>1</v>
      </c>
      <c r="AG1581" s="26">
        <v>1</v>
      </c>
      <c r="AH1581" s="19">
        <v>1</v>
      </c>
      <c r="AI1581" s="19">
        <v>0</v>
      </c>
      <c r="AJ1581" s="18" t="s">
        <v>185</v>
      </c>
      <c r="AK1581" s="18" t="s">
        <v>97</v>
      </c>
      <c r="AL1581" s="21" t="s">
        <v>918</v>
      </c>
      <c r="AM1581" s="19">
        <f t="shared" si="363"/>
        <v>3</v>
      </c>
      <c r="AN1581" s="19">
        <v>1</v>
      </c>
      <c r="AO1581" s="19">
        <v>1</v>
      </c>
      <c r="AP1581" s="19">
        <v>1</v>
      </c>
      <c r="AQ1581" s="19">
        <v>1</v>
      </c>
      <c r="AR1581" s="19">
        <v>1</v>
      </c>
      <c r="AS1581" s="19">
        <v>-1</v>
      </c>
      <c r="AT1581" s="19">
        <v>0</v>
      </c>
      <c r="AU1581" s="26">
        <f t="shared" si="365"/>
        <v>-1</v>
      </c>
      <c r="AV1581" s="26">
        <v>0</v>
      </c>
      <c r="AW1581" s="26">
        <v>0</v>
      </c>
      <c r="AX1581" s="26">
        <v>1</v>
      </c>
      <c r="AY1581" s="19">
        <v>0</v>
      </c>
      <c r="AZ1581" s="19">
        <v>0</v>
      </c>
      <c r="BA1581" s="19">
        <v>0</v>
      </c>
      <c r="BB1581" s="19">
        <v>0</v>
      </c>
      <c r="BC1581" s="19">
        <v>0</v>
      </c>
      <c r="BD1581" s="28"/>
      <c r="BE1581" s="20"/>
      <c r="BF1581" s="18" t="s">
        <v>919</v>
      </c>
      <c r="BG1581" s="20"/>
      <c r="BH1581" s="20"/>
      <c r="BI1581" s="19">
        <v>1</v>
      </c>
      <c r="BJ1581" s="19">
        <v>1</v>
      </c>
      <c r="BK1581" s="20"/>
      <c r="BL1581" s="20"/>
      <c r="BM1581" s="20"/>
      <c r="BN1581" s="20"/>
      <c r="BO1581" s="20"/>
    </row>
    <row r="1582" spans="1:67" ht="80" x14ac:dyDescent="0.2">
      <c r="A1582" s="17" t="s">
        <v>207</v>
      </c>
      <c r="B1582" s="17" t="s">
        <v>1741</v>
      </c>
      <c r="C1582" s="64" t="s">
        <v>1764</v>
      </c>
      <c r="D1582" s="18" t="s">
        <v>409</v>
      </c>
      <c r="E1582" s="18" t="s">
        <v>210</v>
      </c>
      <c r="F1582" s="19">
        <v>1</v>
      </c>
      <c r="G1582" s="19">
        <v>1</v>
      </c>
      <c r="H1582" s="19">
        <v>0</v>
      </c>
      <c r="I1582" s="20"/>
      <c r="J1582" s="21" t="s">
        <v>472</v>
      </c>
      <c r="K1582" s="43"/>
      <c r="L1582" s="375" t="s">
        <v>3240</v>
      </c>
      <c r="M1582" s="25"/>
      <c r="N1582" s="24">
        <v>2010</v>
      </c>
      <c r="O1582" s="649" t="s">
        <v>75</v>
      </c>
      <c r="P1582" s="649" t="s">
        <v>75</v>
      </c>
      <c r="Q1582" s="649">
        <v>40793</v>
      </c>
      <c r="R1582" s="649">
        <v>40277</v>
      </c>
      <c r="S1582" s="649">
        <v>40798</v>
      </c>
      <c r="T1582" s="649">
        <v>40928</v>
      </c>
      <c r="U1582" s="649">
        <v>41262</v>
      </c>
      <c r="V1582" s="26">
        <v>1</v>
      </c>
      <c r="W1582" s="19">
        <f t="shared" si="360"/>
        <v>1</v>
      </c>
      <c r="X1582" s="19">
        <f t="shared" si="361"/>
        <v>1</v>
      </c>
      <c r="Y1582" s="19">
        <f t="shared" si="362"/>
        <v>1</v>
      </c>
      <c r="Z1582" s="26">
        <v>1</v>
      </c>
      <c r="AA1582" s="19">
        <v>0</v>
      </c>
      <c r="AB1582" s="26">
        <v>0</v>
      </c>
      <c r="AC1582" s="26">
        <v>0</v>
      </c>
      <c r="AD1582" s="26">
        <v>0</v>
      </c>
      <c r="AE1582" s="26">
        <v>1</v>
      </c>
      <c r="AF1582" s="26">
        <v>1</v>
      </c>
      <c r="AG1582" s="19">
        <v>0</v>
      </c>
      <c r="AH1582" s="26">
        <v>-1</v>
      </c>
      <c r="AI1582" s="19">
        <v>0</v>
      </c>
      <c r="AJ1582" s="18" t="s">
        <v>97</v>
      </c>
      <c r="AK1582" s="18" t="s">
        <v>139</v>
      </c>
      <c r="AL1582" s="21" t="s">
        <v>1765</v>
      </c>
      <c r="AM1582" s="19">
        <v>4</v>
      </c>
      <c r="AN1582" s="19">
        <v>-1</v>
      </c>
      <c r="AO1582" s="19">
        <v>-1</v>
      </c>
      <c r="AP1582" s="19">
        <v>0</v>
      </c>
      <c r="AQ1582" s="19">
        <v>-1</v>
      </c>
      <c r="AR1582" s="19">
        <v>-1</v>
      </c>
      <c r="AS1582" s="19">
        <v>0</v>
      </c>
      <c r="AT1582" s="19">
        <v>-2</v>
      </c>
      <c r="AU1582" s="26">
        <v>-3</v>
      </c>
      <c r="AV1582" s="19">
        <v>0</v>
      </c>
      <c r="AW1582" s="19">
        <v>0</v>
      </c>
      <c r="AX1582" s="19">
        <v>0</v>
      </c>
      <c r="AY1582" s="19">
        <v>0</v>
      </c>
      <c r="AZ1582" s="19">
        <v>1</v>
      </c>
      <c r="BA1582" s="19">
        <v>1</v>
      </c>
      <c r="BB1582" s="19">
        <v>1</v>
      </c>
      <c r="BC1582" s="19">
        <v>-1</v>
      </c>
      <c r="BD1582" s="28"/>
      <c r="BE1582" s="20"/>
      <c r="BF1582" s="26"/>
      <c r="BG1582" s="26"/>
      <c r="BH1582" s="18" t="s">
        <v>1766</v>
      </c>
      <c r="BI1582" s="19">
        <v>1</v>
      </c>
      <c r="BJ1582" s="19">
        <v>0</v>
      </c>
      <c r="BK1582" s="20"/>
      <c r="BL1582" s="20"/>
      <c r="BM1582" s="20"/>
      <c r="BN1582" s="20"/>
      <c r="BO1582" s="19">
        <v>1</v>
      </c>
    </row>
    <row r="1583" spans="1:67" ht="304" hidden="1" x14ac:dyDescent="0.2">
      <c r="A1583" s="17" t="s">
        <v>214</v>
      </c>
      <c r="B1583" s="42"/>
      <c r="C1583" s="64" t="s">
        <v>215</v>
      </c>
      <c r="D1583" s="18" t="s">
        <v>81</v>
      </c>
      <c r="E1583" s="18" t="s">
        <v>82</v>
      </c>
      <c r="F1583" s="19">
        <v>1</v>
      </c>
      <c r="G1583" s="19">
        <v>0</v>
      </c>
      <c r="H1583" s="19">
        <v>0</v>
      </c>
      <c r="I1583" s="20"/>
      <c r="J1583" s="44"/>
      <c r="K1583" s="22" t="s">
        <v>216</v>
      </c>
      <c r="L1583" s="21" t="s">
        <v>217</v>
      </c>
      <c r="M1583" s="25"/>
      <c r="N1583" s="24">
        <f t="shared" ref="N1583:N1593" si="366">YEAR(IF(AND(O1583&lt;&gt;"NA",O1583&lt;&gt;""),O1583,IF(AND(P1583&lt;&gt;"NA",P1583&lt;&gt;""),P1583,IF(AND(Q1583&lt;&gt;"NA",Q1583&lt;&gt;""),Q1583,IF(AND(R1583&lt;&gt;"NA",R1583&lt;&gt;""),R1583,S1583)))))</f>
        <v>2001</v>
      </c>
      <c r="O1583" s="25">
        <v>37006</v>
      </c>
      <c r="P1583" s="23" t="s">
        <v>75</v>
      </c>
      <c r="Q1583" s="23" t="s">
        <v>75</v>
      </c>
      <c r="R1583" s="23" t="s">
        <v>75</v>
      </c>
      <c r="S1583" s="23" t="s">
        <v>75</v>
      </c>
      <c r="T1583" s="23" t="s">
        <v>75</v>
      </c>
      <c r="U1583" s="23" t="s">
        <v>75</v>
      </c>
      <c r="V1583" s="19">
        <v>1</v>
      </c>
      <c r="W1583" s="19">
        <f t="shared" si="360"/>
        <v>0</v>
      </c>
      <c r="X1583" s="19">
        <f t="shared" si="361"/>
        <v>0</v>
      </c>
      <c r="Y1583" s="19">
        <f t="shared" si="362"/>
        <v>0</v>
      </c>
      <c r="Z1583" s="19">
        <v>-1</v>
      </c>
      <c r="AA1583" s="19">
        <v>-2</v>
      </c>
      <c r="AB1583" s="19">
        <v>1</v>
      </c>
      <c r="AC1583" s="19">
        <v>0</v>
      </c>
      <c r="AD1583" s="19">
        <v>0</v>
      </c>
      <c r="AE1583" s="19">
        <v>0</v>
      </c>
      <c r="AF1583" s="19">
        <v>0</v>
      </c>
      <c r="AG1583" s="19">
        <v>1</v>
      </c>
      <c r="AH1583" s="19">
        <v>1</v>
      </c>
      <c r="AI1583" s="19">
        <v>1</v>
      </c>
      <c r="AJ1583" s="18" t="s">
        <v>87</v>
      </c>
      <c r="AK1583" s="18" t="s">
        <v>77</v>
      </c>
      <c r="AL1583" s="21" t="s">
        <v>218</v>
      </c>
      <c r="AM1583" s="19">
        <f t="shared" ref="AM1583:AM1588" si="367">IF(AND(AN1583=1,AO1583=1),3,IF(AND(AN1583=1,OR(AO1583=0,AO1583=-1)),1,IF(AND(OR(AN1583=0,AN1583=-1),AO1583=1),2,IF(AND(AN1583=0,AN1583=-1),OR(AO1583=0,AO1583=-1),4))))</f>
        <v>1</v>
      </c>
      <c r="AN1583" s="19">
        <v>1</v>
      </c>
      <c r="AO1583" s="19">
        <v>0</v>
      </c>
      <c r="AP1583" s="19">
        <v>1</v>
      </c>
      <c r="AQ1583" s="19">
        <v>1</v>
      </c>
      <c r="AR1583" s="19">
        <v>1</v>
      </c>
      <c r="AS1583" s="19">
        <v>0</v>
      </c>
      <c r="AT1583" s="19">
        <v>-1</v>
      </c>
      <c r="AU1583" s="26">
        <f t="shared" ref="AU1583:AU1588" si="368">IF(BA1583&lt;1,-1)</f>
        <v>-1</v>
      </c>
      <c r="AV1583" s="19">
        <v>0</v>
      </c>
      <c r="AW1583" s="19">
        <v>0</v>
      </c>
      <c r="AX1583" s="19">
        <v>0</v>
      </c>
      <c r="AY1583" s="19">
        <v>0</v>
      </c>
      <c r="AZ1583" s="19">
        <v>1</v>
      </c>
      <c r="BA1583" s="19">
        <v>0</v>
      </c>
      <c r="BB1583" s="19">
        <v>0</v>
      </c>
      <c r="BC1583" s="19">
        <v>0</v>
      </c>
      <c r="BD1583" s="28"/>
      <c r="BE1583" s="20"/>
      <c r="BF1583" s="18" t="s">
        <v>219</v>
      </c>
      <c r="BG1583" s="20"/>
      <c r="BH1583" s="20"/>
      <c r="BI1583" s="20"/>
      <c r="BJ1583" s="19">
        <v>0</v>
      </c>
      <c r="BK1583" s="20"/>
      <c r="BL1583" s="20"/>
      <c r="BM1583" s="20"/>
      <c r="BN1583" s="20"/>
      <c r="BO1583" s="20"/>
    </row>
    <row r="1584" spans="1:67" ht="128" hidden="1" x14ac:dyDescent="0.2">
      <c r="A1584" s="17" t="s">
        <v>78</v>
      </c>
      <c r="B1584" s="42"/>
      <c r="C1584" s="64" t="s">
        <v>215</v>
      </c>
      <c r="D1584" s="18" t="s">
        <v>81</v>
      </c>
      <c r="E1584" s="18" t="s">
        <v>324</v>
      </c>
      <c r="F1584" s="19">
        <v>1</v>
      </c>
      <c r="G1584" s="19">
        <v>1</v>
      </c>
      <c r="H1584" s="19">
        <v>0</v>
      </c>
      <c r="I1584" s="20"/>
      <c r="J1584" s="44"/>
      <c r="K1584" s="43"/>
      <c r="L1584" s="375" t="s">
        <v>3570</v>
      </c>
      <c r="M1584" s="25"/>
      <c r="N1584" s="24">
        <f t="shared" si="366"/>
        <v>2011</v>
      </c>
      <c r="O1584" s="25">
        <v>40835</v>
      </c>
      <c r="P1584" s="25">
        <v>40835</v>
      </c>
      <c r="Q1584" s="25">
        <v>40835</v>
      </c>
      <c r="R1584" s="25">
        <v>40836</v>
      </c>
      <c r="S1584" s="23" t="s">
        <v>75</v>
      </c>
      <c r="T1584" s="23" t="s">
        <v>75</v>
      </c>
      <c r="U1584" s="23" t="s">
        <v>75</v>
      </c>
      <c r="V1584" s="19">
        <v>1</v>
      </c>
      <c r="W1584" s="19">
        <f t="shared" si="360"/>
        <v>1</v>
      </c>
      <c r="X1584" s="19">
        <f t="shared" si="361"/>
        <v>0</v>
      </c>
      <c r="Y1584" s="19">
        <f t="shared" si="362"/>
        <v>0</v>
      </c>
      <c r="Z1584" s="19">
        <v>-1</v>
      </c>
      <c r="AA1584" s="19">
        <v>-2</v>
      </c>
      <c r="AB1584" s="19">
        <v>0</v>
      </c>
      <c r="AC1584" s="19">
        <v>0</v>
      </c>
      <c r="AD1584" s="19">
        <v>1</v>
      </c>
      <c r="AE1584" s="19">
        <v>0</v>
      </c>
      <c r="AF1584" s="19">
        <v>0</v>
      </c>
      <c r="AG1584" s="19">
        <v>1</v>
      </c>
      <c r="AH1584" s="26">
        <v>-1</v>
      </c>
      <c r="AI1584" s="19">
        <v>0</v>
      </c>
      <c r="AJ1584" s="18" t="s">
        <v>87</v>
      </c>
      <c r="AK1584" s="18" t="s">
        <v>77</v>
      </c>
      <c r="AL1584" s="21" t="s">
        <v>706</v>
      </c>
      <c r="AM1584" s="19">
        <f t="shared" si="367"/>
        <v>3</v>
      </c>
      <c r="AN1584" s="19">
        <v>1</v>
      </c>
      <c r="AO1584" s="19">
        <v>1</v>
      </c>
      <c r="AP1584" s="19">
        <v>1</v>
      </c>
      <c r="AQ1584" s="19">
        <v>1</v>
      </c>
      <c r="AR1584" s="19">
        <v>1</v>
      </c>
      <c r="AS1584" s="19">
        <v>0</v>
      </c>
      <c r="AT1584" s="19">
        <v>0</v>
      </c>
      <c r="AU1584" s="26">
        <f t="shared" si="368"/>
        <v>-1</v>
      </c>
      <c r="AV1584" s="19">
        <v>0</v>
      </c>
      <c r="AW1584" s="19">
        <v>0</v>
      </c>
      <c r="AX1584" s="19">
        <v>0</v>
      </c>
      <c r="AY1584" s="19">
        <v>0</v>
      </c>
      <c r="AZ1584" s="19">
        <v>1</v>
      </c>
      <c r="BA1584" s="19">
        <v>0</v>
      </c>
      <c r="BB1584" s="19">
        <v>0</v>
      </c>
      <c r="BC1584" s="19">
        <v>0</v>
      </c>
      <c r="BD1584" s="28"/>
      <c r="BE1584" s="20"/>
      <c r="BF1584" s="20"/>
      <c r="BG1584" s="20"/>
      <c r="BH1584" s="20"/>
      <c r="BI1584" s="20"/>
      <c r="BJ1584" s="19">
        <v>1</v>
      </c>
      <c r="BK1584" s="20"/>
      <c r="BL1584" s="20"/>
      <c r="BM1584" s="20"/>
      <c r="BN1584" s="20"/>
      <c r="BO1584" s="20"/>
    </row>
    <row r="1585" spans="1:67" ht="96" hidden="1" x14ac:dyDescent="0.2">
      <c r="A1585" s="17" t="s">
        <v>78</v>
      </c>
      <c r="B1585" s="42"/>
      <c r="C1585" s="64" t="s">
        <v>215</v>
      </c>
      <c r="D1585" s="18" t="s">
        <v>81</v>
      </c>
      <c r="E1585" s="18" t="s">
        <v>324</v>
      </c>
      <c r="F1585" s="19">
        <v>1</v>
      </c>
      <c r="G1585" s="19">
        <v>1</v>
      </c>
      <c r="H1585" s="19">
        <v>0</v>
      </c>
      <c r="I1585" s="20"/>
      <c r="J1585" s="44"/>
      <c r="K1585" s="43"/>
      <c r="L1585" s="21" t="s">
        <v>3571</v>
      </c>
      <c r="M1585" s="25"/>
      <c r="N1585" s="24">
        <f t="shared" si="366"/>
        <v>2011</v>
      </c>
      <c r="O1585" s="25">
        <v>40835</v>
      </c>
      <c r="P1585" s="25">
        <v>40835</v>
      </c>
      <c r="Q1585" s="25">
        <v>40835</v>
      </c>
      <c r="R1585" s="25">
        <v>40836</v>
      </c>
      <c r="S1585" s="23" t="s">
        <v>75</v>
      </c>
      <c r="T1585" s="23" t="s">
        <v>75</v>
      </c>
      <c r="U1585" s="23" t="s">
        <v>75</v>
      </c>
      <c r="V1585" s="19">
        <v>1</v>
      </c>
      <c r="W1585" s="19">
        <f t="shared" si="360"/>
        <v>1</v>
      </c>
      <c r="X1585" s="19">
        <f t="shared" si="361"/>
        <v>0</v>
      </c>
      <c r="Y1585" s="19">
        <f t="shared" si="362"/>
        <v>0</v>
      </c>
      <c r="Z1585" s="19">
        <v>-1</v>
      </c>
      <c r="AA1585" s="19">
        <v>-2</v>
      </c>
      <c r="AB1585" s="19">
        <v>0</v>
      </c>
      <c r="AC1585" s="19">
        <v>0</v>
      </c>
      <c r="AD1585" s="19">
        <v>1</v>
      </c>
      <c r="AE1585" s="19">
        <v>0</v>
      </c>
      <c r="AF1585" s="19">
        <v>0</v>
      </c>
      <c r="AG1585" s="19">
        <v>1</v>
      </c>
      <c r="AH1585" s="26">
        <v>-1</v>
      </c>
      <c r="AI1585" s="19">
        <v>0</v>
      </c>
      <c r="AJ1585" s="18" t="s">
        <v>87</v>
      </c>
      <c r="AK1585" s="18" t="s">
        <v>77</v>
      </c>
      <c r="AL1585" s="21" t="s">
        <v>3572</v>
      </c>
      <c r="AM1585" s="19">
        <f t="shared" si="367"/>
        <v>3</v>
      </c>
      <c r="AN1585" s="19">
        <v>1</v>
      </c>
      <c r="AO1585" s="19">
        <v>1</v>
      </c>
      <c r="AP1585" s="19">
        <v>1</v>
      </c>
      <c r="AQ1585" s="19">
        <v>1</v>
      </c>
      <c r="AR1585" s="19">
        <v>1</v>
      </c>
      <c r="AS1585" s="19">
        <v>0</v>
      </c>
      <c r="AT1585" s="19">
        <v>0</v>
      </c>
      <c r="AU1585" s="26">
        <f t="shared" si="368"/>
        <v>-1</v>
      </c>
      <c r="AV1585" s="19">
        <v>0</v>
      </c>
      <c r="AW1585" s="19">
        <v>0</v>
      </c>
      <c r="AX1585" s="19">
        <v>0</v>
      </c>
      <c r="AY1585" s="19">
        <v>0</v>
      </c>
      <c r="AZ1585" s="19">
        <v>1</v>
      </c>
      <c r="BA1585" s="19">
        <v>0</v>
      </c>
      <c r="BB1585" s="19">
        <v>0</v>
      </c>
      <c r="BC1585" s="19">
        <v>0</v>
      </c>
      <c r="BD1585" s="28"/>
      <c r="BE1585" s="20"/>
      <c r="BF1585" s="20"/>
      <c r="BG1585" s="20"/>
      <c r="BH1585" s="20"/>
      <c r="BI1585" s="20"/>
      <c r="BJ1585" s="19">
        <v>1</v>
      </c>
      <c r="BK1585" s="20"/>
      <c r="BL1585" s="20"/>
      <c r="BM1585" s="20"/>
      <c r="BN1585" s="20"/>
      <c r="BO1585" s="20"/>
    </row>
    <row r="1586" spans="1:67" ht="96" hidden="1" x14ac:dyDescent="0.2">
      <c r="A1586" s="17" t="s">
        <v>78</v>
      </c>
      <c r="B1586" s="42"/>
      <c r="C1586" s="64" t="s">
        <v>215</v>
      </c>
      <c r="D1586" s="18" t="s">
        <v>81</v>
      </c>
      <c r="E1586" s="18" t="s">
        <v>324</v>
      </c>
      <c r="F1586" s="19">
        <v>1</v>
      </c>
      <c r="G1586" s="19">
        <v>1</v>
      </c>
      <c r="H1586" s="19">
        <v>0</v>
      </c>
      <c r="I1586" s="20"/>
      <c r="J1586" s="44"/>
      <c r="K1586" s="43"/>
      <c r="L1586" s="21" t="s">
        <v>3571</v>
      </c>
      <c r="M1586" s="25"/>
      <c r="N1586" s="24">
        <f t="shared" si="366"/>
        <v>2011</v>
      </c>
      <c r="O1586" s="25">
        <v>40836</v>
      </c>
      <c r="P1586" s="25">
        <v>40835</v>
      </c>
      <c r="Q1586" s="25">
        <v>40835</v>
      </c>
      <c r="R1586" s="25">
        <v>40836</v>
      </c>
      <c r="S1586" s="23" t="s">
        <v>75</v>
      </c>
      <c r="T1586" s="23" t="s">
        <v>75</v>
      </c>
      <c r="U1586" s="23" t="s">
        <v>75</v>
      </c>
      <c r="V1586" s="19">
        <v>1</v>
      </c>
      <c r="W1586" s="19">
        <f t="shared" si="360"/>
        <v>1</v>
      </c>
      <c r="X1586" s="19">
        <f t="shared" si="361"/>
        <v>0</v>
      </c>
      <c r="Y1586" s="19">
        <f t="shared" si="362"/>
        <v>0</v>
      </c>
      <c r="Z1586" s="19">
        <v>-1</v>
      </c>
      <c r="AA1586" s="19">
        <v>-2</v>
      </c>
      <c r="AB1586" s="19">
        <v>0</v>
      </c>
      <c r="AC1586" s="19">
        <v>0</v>
      </c>
      <c r="AD1586" s="19">
        <v>1</v>
      </c>
      <c r="AE1586" s="19">
        <v>0</v>
      </c>
      <c r="AF1586" s="19">
        <v>0</v>
      </c>
      <c r="AG1586" s="19">
        <v>1</v>
      </c>
      <c r="AH1586" s="26">
        <v>-1</v>
      </c>
      <c r="AI1586" s="19">
        <v>0</v>
      </c>
      <c r="AJ1586" s="18" t="s">
        <v>87</v>
      </c>
      <c r="AK1586" s="18" t="s">
        <v>77</v>
      </c>
      <c r="AL1586" s="21" t="s">
        <v>3572</v>
      </c>
      <c r="AM1586" s="19">
        <f t="shared" si="367"/>
        <v>3</v>
      </c>
      <c r="AN1586" s="19">
        <v>1</v>
      </c>
      <c r="AO1586" s="19">
        <v>1</v>
      </c>
      <c r="AP1586" s="19">
        <v>1</v>
      </c>
      <c r="AQ1586" s="19">
        <v>1</v>
      </c>
      <c r="AR1586" s="19">
        <v>1</v>
      </c>
      <c r="AS1586" s="19">
        <v>0</v>
      </c>
      <c r="AT1586" s="19">
        <v>0</v>
      </c>
      <c r="AU1586" s="26">
        <f t="shared" si="368"/>
        <v>-1</v>
      </c>
      <c r="AV1586" s="19">
        <v>0</v>
      </c>
      <c r="AW1586" s="19">
        <v>0</v>
      </c>
      <c r="AX1586" s="19">
        <v>0</v>
      </c>
      <c r="AY1586" s="19">
        <v>0</v>
      </c>
      <c r="AZ1586" s="19">
        <v>1</v>
      </c>
      <c r="BA1586" s="19">
        <v>0</v>
      </c>
      <c r="BB1586" s="19">
        <v>0</v>
      </c>
      <c r="BC1586" s="19">
        <v>0</v>
      </c>
      <c r="BD1586" s="28"/>
      <c r="BE1586" s="20"/>
      <c r="BF1586" s="20"/>
      <c r="BG1586" s="20"/>
      <c r="BH1586" s="20"/>
      <c r="BI1586" s="20"/>
      <c r="BJ1586" s="19">
        <v>1</v>
      </c>
      <c r="BK1586" s="20"/>
      <c r="BL1586" s="20"/>
      <c r="BM1586" s="20"/>
      <c r="BN1586" s="20"/>
      <c r="BO1586" s="20"/>
    </row>
    <row r="1587" spans="1:67" ht="112" hidden="1" x14ac:dyDescent="0.2">
      <c r="A1587" s="18" t="s">
        <v>1188</v>
      </c>
      <c r="B1587" s="42"/>
      <c r="C1587" s="64" t="s">
        <v>1189</v>
      </c>
      <c r="D1587" s="18" t="s">
        <v>1190</v>
      </c>
      <c r="E1587" s="18" t="s">
        <v>70</v>
      </c>
      <c r="F1587" s="19">
        <v>1</v>
      </c>
      <c r="G1587" s="19">
        <v>0</v>
      </c>
      <c r="H1587" s="19">
        <v>0</v>
      </c>
      <c r="I1587" s="20"/>
      <c r="J1587" s="21" t="s">
        <v>1191</v>
      </c>
      <c r="K1587" s="43"/>
      <c r="L1587" s="21" t="s">
        <v>1192</v>
      </c>
      <c r="M1587" s="23" t="s">
        <v>1193</v>
      </c>
      <c r="N1587" s="24">
        <f t="shared" si="366"/>
        <v>1999</v>
      </c>
      <c r="O1587" s="25">
        <v>36195</v>
      </c>
      <c r="P1587" s="23" t="s">
        <v>75</v>
      </c>
      <c r="Q1587" s="23" t="s">
        <v>75</v>
      </c>
      <c r="R1587" s="23" t="s">
        <v>75</v>
      </c>
      <c r="S1587" s="23" t="s">
        <v>75</v>
      </c>
      <c r="T1587" s="23" t="s">
        <v>75</v>
      </c>
      <c r="U1587" s="23" t="s">
        <v>75</v>
      </c>
      <c r="V1587" s="19">
        <v>1</v>
      </c>
      <c r="W1587" s="19">
        <f t="shared" si="360"/>
        <v>0</v>
      </c>
      <c r="X1587" s="19">
        <f t="shared" si="361"/>
        <v>0</v>
      </c>
      <c r="Y1587" s="19">
        <f t="shared" si="362"/>
        <v>0</v>
      </c>
      <c r="Z1587" s="19">
        <v>-1</v>
      </c>
      <c r="AA1587" s="19">
        <v>-2</v>
      </c>
      <c r="AB1587" s="19">
        <v>0</v>
      </c>
      <c r="AC1587" s="19">
        <v>1</v>
      </c>
      <c r="AD1587" s="19">
        <v>0</v>
      </c>
      <c r="AE1587" s="19">
        <v>1</v>
      </c>
      <c r="AF1587" s="19">
        <v>0</v>
      </c>
      <c r="AG1587" s="19">
        <v>1</v>
      </c>
      <c r="AH1587" s="26">
        <v>1</v>
      </c>
      <c r="AI1587" s="19">
        <v>0</v>
      </c>
      <c r="AJ1587" s="18" t="s">
        <v>391</v>
      </c>
      <c r="AK1587" s="18" t="s">
        <v>77</v>
      </c>
      <c r="AL1587" s="21" t="s">
        <v>1194</v>
      </c>
      <c r="AM1587" s="19">
        <f t="shared" si="367"/>
        <v>3</v>
      </c>
      <c r="AN1587" s="19">
        <v>1</v>
      </c>
      <c r="AO1587" s="19">
        <v>1</v>
      </c>
      <c r="AP1587" s="19">
        <v>1</v>
      </c>
      <c r="AQ1587" s="19">
        <v>1</v>
      </c>
      <c r="AR1587" s="19">
        <v>1</v>
      </c>
      <c r="AS1587" s="19">
        <v>0</v>
      </c>
      <c r="AT1587" s="19">
        <v>0</v>
      </c>
      <c r="AU1587" s="26">
        <f t="shared" si="368"/>
        <v>-1</v>
      </c>
      <c r="AV1587" s="19">
        <v>0</v>
      </c>
      <c r="AW1587" s="19">
        <v>0</v>
      </c>
      <c r="AX1587" s="19">
        <v>1</v>
      </c>
      <c r="AY1587" s="19">
        <v>0</v>
      </c>
      <c r="AZ1587" s="19">
        <v>0</v>
      </c>
      <c r="BA1587" s="19">
        <v>0</v>
      </c>
      <c r="BB1587" s="19">
        <v>0</v>
      </c>
      <c r="BC1587" s="19">
        <v>0</v>
      </c>
      <c r="BD1587" s="28"/>
      <c r="BE1587" s="20"/>
      <c r="BF1587" s="18" t="s">
        <v>1195</v>
      </c>
      <c r="BG1587" s="20"/>
      <c r="BH1587" s="20"/>
      <c r="BI1587" s="20"/>
      <c r="BJ1587" s="19">
        <v>1</v>
      </c>
      <c r="BK1587" s="20"/>
      <c r="BL1587" s="20"/>
      <c r="BM1587" s="20"/>
      <c r="BN1587" s="20"/>
      <c r="BO1587" s="20"/>
    </row>
    <row r="1588" spans="1:67" ht="304" hidden="1" x14ac:dyDescent="0.2">
      <c r="A1588" s="17" t="s">
        <v>214</v>
      </c>
      <c r="B1588" s="17" t="s">
        <v>676</v>
      </c>
      <c r="C1588" s="64" t="s">
        <v>1800</v>
      </c>
      <c r="D1588" s="18" t="s">
        <v>678</v>
      </c>
      <c r="E1588" s="18" t="s">
        <v>92</v>
      </c>
      <c r="F1588" s="19">
        <v>1</v>
      </c>
      <c r="G1588" s="19">
        <v>1</v>
      </c>
      <c r="H1588" s="19">
        <v>1</v>
      </c>
      <c r="I1588" s="20"/>
      <c r="J1588" s="21" t="s">
        <v>1779</v>
      </c>
      <c r="K1588" s="22" t="s">
        <v>1780</v>
      </c>
      <c r="L1588" s="375" t="s">
        <v>3577</v>
      </c>
      <c r="M1588" s="23" t="s">
        <v>1781</v>
      </c>
      <c r="N1588" s="24">
        <f t="shared" si="366"/>
        <v>2006</v>
      </c>
      <c r="O1588" s="25">
        <v>38974</v>
      </c>
      <c r="P1588" s="23" t="s">
        <v>75</v>
      </c>
      <c r="Q1588" s="23" t="s">
        <v>75</v>
      </c>
      <c r="R1588" s="23" t="s">
        <v>75</v>
      </c>
      <c r="S1588" s="23" t="s">
        <v>75</v>
      </c>
      <c r="T1588" s="23" t="s">
        <v>75</v>
      </c>
      <c r="U1588" s="23" t="s">
        <v>75</v>
      </c>
      <c r="V1588" s="19">
        <v>1</v>
      </c>
      <c r="W1588" s="19">
        <f t="shared" si="360"/>
        <v>0</v>
      </c>
      <c r="X1588" s="19">
        <f t="shared" si="361"/>
        <v>0</v>
      </c>
      <c r="Y1588" s="19">
        <f t="shared" si="362"/>
        <v>0</v>
      </c>
      <c r="Z1588" s="19">
        <v>-1</v>
      </c>
      <c r="AA1588" s="19">
        <v>-2</v>
      </c>
      <c r="AB1588" s="19">
        <v>1</v>
      </c>
      <c r="AC1588" s="19">
        <v>1</v>
      </c>
      <c r="AD1588" s="19">
        <v>0</v>
      </c>
      <c r="AE1588" s="19">
        <v>1</v>
      </c>
      <c r="AF1588" s="19">
        <v>1</v>
      </c>
      <c r="AG1588" s="19">
        <v>1</v>
      </c>
      <c r="AH1588" s="19">
        <v>1</v>
      </c>
      <c r="AI1588" s="19">
        <v>1</v>
      </c>
      <c r="AJ1588" s="18" t="s">
        <v>87</v>
      </c>
      <c r="AK1588" s="18" t="s">
        <v>97</v>
      </c>
      <c r="AL1588" s="21" t="s">
        <v>1782</v>
      </c>
      <c r="AM1588" s="19">
        <f t="shared" si="367"/>
        <v>3</v>
      </c>
      <c r="AN1588" s="19">
        <v>1</v>
      </c>
      <c r="AO1588" s="19">
        <v>1</v>
      </c>
      <c r="AP1588" s="19">
        <v>1</v>
      </c>
      <c r="AQ1588" s="19">
        <v>1</v>
      </c>
      <c r="AR1588" s="19">
        <v>1</v>
      </c>
      <c r="AS1588" s="19">
        <v>0</v>
      </c>
      <c r="AT1588" s="19">
        <v>0</v>
      </c>
      <c r="AU1588" s="26">
        <f t="shared" si="368"/>
        <v>-1</v>
      </c>
      <c r="AV1588" s="19">
        <v>0</v>
      </c>
      <c r="AW1588" s="19">
        <v>0</v>
      </c>
      <c r="AX1588" s="19">
        <v>0</v>
      </c>
      <c r="AY1588" s="19">
        <v>0</v>
      </c>
      <c r="AZ1588" s="19">
        <v>0</v>
      </c>
      <c r="BA1588" s="19">
        <v>0</v>
      </c>
      <c r="BB1588" s="19">
        <v>0</v>
      </c>
      <c r="BC1588" s="19">
        <v>0</v>
      </c>
      <c r="BD1588" s="28"/>
      <c r="BE1588" s="20"/>
      <c r="BF1588" s="20"/>
      <c r="BG1588" s="20"/>
      <c r="BH1588" s="20"/>
      <c r="BI1588" s="20"/>
      <c r="BJ1588" s="19">
        <v>1</v>
      </c>
      <c r="BK1588" s="20"/>
      <c r="BL1588" s="20"/>
      <c r="BM1588" s="20"/>
      <c r="BN1588" s="20"/>
      <c r="BO1588" s="20"/>
    </row>
    <row r="1589" spans="1:67" ht="112" hidden="1" x14ac:dyDescent="0.2">
      <c r="A1589" s="17" t="s">
        <v>78</v>
      </c>
      <c r="B1589" s="17" t="s">
        <v>79</v>
      </c>
      <c r="C1589" s="64" t="s">
        <v>408</v>
      </c>
      <c r="D1589" s="18" t="s">
        <v>409</v>
      </c>
      <c r="E1589" s="18" t="s">
        <v>236</v>
      </c>
      <c r="F1589" s="19">
        <v>1</v>
      </c>
      <c r="G1589" s="19">
        <v>0</v>
      </c>
      <c r="H1589" s="19">
        <v>0</v>
      </c>
      <c r="I1589" s="20"/>
      <c r="J1589" s="44"/>
      <c r="K1589" s="22" t="s">
        <v>410</v>
      </c>
      <c r="L1589" s="21" t="s">
        <v>411</v>
      </c>
      <c r="M1589" s="24">
        <v>1992</v>
      </c>
      <c r="N1589" s="24">
        <f t="shared" si="366"/>
        <v>1995</v>
      </c>
      <c r="O1589" s="25">
        <v>35004</v>
      </c>
      <c r="P1589" s="23" t="s">
        <v>75</v>
      </c>
      <c r="Q1589" s="23" t="s">
        <v>75</v>
      </c>
      <c r="R1589" s="23" t="s">
        <v>75</v>
      </c>
      <c r="S1589" s="23" t="s">
        <v>75</v>
      </c>
      <c r="T1589" s="23" t="s">
        <v>75</v>
      </c>
      <c r="U1589" s="23" t="s">
        <v>75</v>
      </c>
      <c r="V1589" s="19">
        <v>1</v>
      </c>
      <c r="W1589" s="19">
        <f t="shared" si="360"/>
        <v>0</v>
      </c>
      <c r="X1589" s="19">
        <f t="shared" si="361"/>
        <v>0</v>
      </c>
      <c r="Y1589" s="19">
        <f t="shared" si="362"/>
        <v>0</v>
      </c>
      <c r="Z1589" s="19">
        <v>-1</v>
      </c>
      <c r="AA1589" s="19">
        <v>-2</v>
      </c>
      <c r="AB1589" s="19">
        <v>0</v>
      </c>
      <c r="AC1589" s="19">
        <v>0</v>
      </c>
      <c r="AD1589" s="19">
        <v>1</v>
      </c>
      <c r="AE1589" s="19">
        <v>0</v>
      </c>
      <c r="AF1589" s="19">
        <v>0</v>
      </c>
      <c r="AG1589" s="19">
        <v>0</v>
      </c>
      <c r="AH1589" s="26">
        <v>1</v>
      </c>
      <c r="AI1589" s="26">
        <v>0</v>
      </c>
      <c r="AJ1589" s="18" t="s">
        <v>97</v>
      </c>
      <c r="AK1589" s="18" t="s">
        <v>77</v>
      </c>
      <c r="AL1589" s="21" t="s">
        <v>412</v>
      </c>
      <c r="AM1589" s="19">
        <v>4</v>
      </c>
      <c r="AN1589" s="19">
        <v>-1</v>
      </c>
      <c r="AO1589" s="19">
        <v>0</v>
      </c>
      <c r="AP1589" s="19">
        <v>0</v>
      </c>
      <c r="AQ1589" s="19">
        <v>-1</v>
      </c>
      <c r="AR1589" s="19">
        <v>-1</v>
      </c>
      <c r="AS1589" s="19">
        <v>0</v>
      </c>
      <c r="AT1589" s="19">
        <v>-2</v>
      </c>
      <c r="AU1589" s="26">
        <v>-3</v>
      </c>
      <c r="AV1589" s="19">
        <v>0</v>
      </c>
      <c r="AW1589" s="19">
        <v>0</v>
      </c>
      <c r="AX1589" s="19">
        <v>0</v>
      </c>
      <c r="AY1589" s="19">
        <v>0</v>
      </c>
      <c r="AZ1589" s="19">
        <v>1</v>
      </c>
      <c r="BA1589" s="19">
        <v>1</v>
      </c>
      <c r="BB1589" s="19">
        <v>-1</v>
      </c>
      <c r="BC1589" s="19">
        <v>1</v>
      </c>
      <c r="BD1589" s="28"/>
      <c r="BE1589" s="20"/>
      <c r="BF1589" s="20"/>
      <c r="BG1589" s="20"/>
      <c r="BH1589" s="20"/>
      <c r="BI1589" s="20"/>
      <c r="BJ1589" s="26">
        <v>-1</v>
      </c>
      <c r="BK1589" s="20"/>
      <c r="BL1589" s="20"/>
      <c r="BM1589" s="20"/>
      <c r="BN1589" s="20"/>
      <c r="BO1589" s="20"/>
    </row>
    <row r="1590" spans="1:67" ht="48" hidden="1" x14ac:dyDescent="0.2">
      <c r="A1590" s="18" t="s">
        <v>740</v>
      </c>
      <c r="B1590" s="20"/>
      <c r="C1590" s="21" t="s">
        <v>2687</v>
      </c>
      <c r="D1590" s="18" t="s">
        <v>124</v>
      </c>
      <c r="E1590" s="18" t="s">
        <v>137</v>
      </c>
      <c r="F1590" s="19">
        <v>1</v>
      </c>
      <c r="G1590" s="19">
        <v>0</v>
      </c>
      <c r="H1590" s="19">
        <v>0</v>
      </c>
      <c r="I1590" s="20"/>
      <c r="J1590" s="21" t="s">
        <v>1077</v>
      </c>
      <c r="K1590" s="22" t="s">
        <v>1089</v>
      </c>
      <c r="L1590" s="21" t="s">
        <v>2647</v>
      </c>
      <c r="M1590" s="23" t="s">
        <v>75</v>
      </c>
      <c r="N1590" s="24">
        <f t="shared" si="366"/>
        <v>1988</v>
      </c>
      <c r="O1590" s="25">
        <v>32174</v>
      </c>
      <c r="P1590" s="23" t="s">
        <v>75</v>
      </c>
      <c r="Q1590" s="23" t="s">
        <v>75</v>
      </c>
      <c r="R1590" s="23" t="s">
        <v>75</v>
      </c>
      <c r="S1590" s="23" t="s">
        <v>75</v>
      </c>
      <c r="T1590" s="23" t="s">
        <v>75</v>
      </c>
      <c r="U1590" s="23" t="s">
        <v>75</v>
      </c>
      <c r="V1590" s="19">
        <v>1</v>
      </c>
      <c r="W1590" s="19">
        <f t="shared" si="360"/>
        <v>0</v>
      </c>
      <c r="X1590" s="19">
        <f t="shared" si="361"/>
        <v>0</v>
      </c>
      <c r="Y1590" s="19">
        <f t="shared" si="362"/>
        <v>0</v>
      </c>
      <c r="Z1590" s="19">
        <v>-1</v>
      </c>
      <c r="AA1590" s="19">
        <v>-2</v>
      </c>
      <c r="AB1590" s="19">
        <v>0</v>
      </c>
      <c r="AC1590" s="19">
        <v>0</v>
      </c>
      <c r="AD1590" s="19">
        <v>1</v>
      </c>
      <c r="AE1590" s="19">
        <v>0</v>
      </c>
      <c r="AF1590" s="19">
        <v>0</v>
      </c>
      <c r="AG1590" s="19">
        <v>0</v>
      </c>
      <c r="AH1590" s="26">
        <v>1</v>
      </c>
      <c r="AI1590" s="26">
        <v>0</v>
      </c>
      <c r="AJ1590" s="18" t="s">
        <v>128</v>
      </c>
      <c r="AK1590" s="18" t="s">
        <v>139</v>
      </c>
      <c r="AL1590" s="21" t="s">
        <v>2642</v>
      </c>
      <c r="AM1590" s="19">
        <f>IF(AND(AN1590=1,AO1590=1),3,IF(AND(AN1590=1,OR(AO1590=0,AO1590=-1)),1,IF(AND(OR(AN1590=0,AN1590=-1),AO1590=1),2,IF(AND(AN1590=0,AN1590=-1),OR(AO1590=0,AO1590=-1),4))))</f>
        <v>3</v>
      </c>
      <c r="AN1590" s="19">
        <v>1</v>
      </c>
      <c r="AO1590" s="19">
        <v>1</v>
      </c>
      <c r="AP1590" s="19">
        <v>0</v>
      </c>
      <c r="AQ1590" s="19">
        <v>-1</v>
      </c>
      <c r="AR1590" s="19">
        <v>-1</v>
      </c>
      <c r="AS1590" s="19">
        <v>0</v>
      </c>
      <c r="AT1590" s="19">
        <v>-2</v>
      </c>
      <c r="AU1590" s="26">
        <v>-3</v>
      </c>
      <c r="AV1590" s="19">
        <v>0</v>
      </c>
      <c r="AW1590" s="19">
        <v>0</v>
      </c>
      <c r="AX1590" s="19">
        <v>0</v>
      </c>
      <c r="AY1590" s="19">
        <v>0</v>
      </c>
      <c r="AZ1590" s="19">
        <v>1</v>
      </c>
      <c r="BA1590" s="19">
        <v>1</v>
      </c>
      <c r="BB1590" s="19">
        <v>-1</v>
      </c>
      <c r="BC1590" s="19">
        <v>1</v>
      </c>
      <c r="BD1590" s="28"/>
      <c r="BE1590" s="20"/>
      <c r="BF1590" s="20"/>
      <c r="BG1590" s="20"/>
      <c r="BH1590" s="20"/>
      <c r="BI1590" s="20"/>
      <c r="BJ1590" s="19">
        <v>-1</v>
      </c>
      <c r="BK1590" s="20"/>
      <c r="BL1590" s="20"/>
      <c r="BM1590" s="20"/>
      <c r="BN1590" s="20"/>
      <c r="BO1590" s="20"/>
    </row>
    <row r="1591" spans="1:67" ht="48" x14ac:dyDescent="0.2">
      <c r="A1591" s="18" t="s">
        <v>740</v>
      </c>
      <c r="B1591" s="20"/>
      <c r="C1591" s="21" t="s">
        <v>2688</v>
      </c>
      <c r="D1591" s="18" t="s">
        <v>124</v>
      </c>
      <c r="E1591" s="18" t="s">
        <v>137</v>
      </c>
      <c r="F1591" s="19">
        <v>1</v>
      </c>
      <c r="G1591" s="19">
        <v>0</v>
      </c>
      <c r="H1591" s="19">
        <v>0</v>
      </c>
      <c r="I1591" s="20"/>
      <c r="J1591" s="21" t="s">
        <v>1077</v>
      </c>
      <c r="K1591" s="22" t="s">
        <v>1089</v>
      </c>
      <c r="L1591" s="21" t="s">
        <v>2647</v>
      </c>
      <c r="M1591" s="23" t="s">
        <v>75</v>
      </c>
      <c r="N1591" s="24">
        <f t="shared" si="366"/>
        <v>1988</v>
      </c>
      <c r="O1591" s="649">
        <v>32174</v>
      </c>
      <c r="P1591" s="649" t="s">
        <v>75</v>
      </c>
      <c r="Q1591" s="649" t="s">
        <v>75</v>
      </c>
      <c r="R1591" s="649" t="s">
        <v>75</v>
      </c>
      <c r="S1591" s="649" t="s">
        <v>75</v>
      </c>
      <c r="T1591" s="649" t="s">
        <v>75</v>
      </c>
      <c r="U1591" s="649" t="s">
        <v>75</v>
      </c>
      <c r="V1591" s="19">
        <v>1</v>
      </c>
      <c r="W1591" s="19">
        <f t="shared" si="360"/>
        <v>0</v>
      </c>
      <c r="X1591" s="19">
        <f t="shared" si="361"/>
        <v>0</v>
      </c>
      <c r="Y1591" s="19">
        <f t="shared" si="362"/>
        <v>0</v>
      </c>
      <c r="Z1591" s="19">
        <v>-1</v>
      </c>
      <c r="AA1591" s="19">
        <v>-2</v>
      </c>
      <c r="AB1591" s="19">
        <v>0</v>
      </c>
      <c r="AC1591" s="19">
        <v>0</v>
      </c>
      <c r="AD1591" s="19">
        <v>1</v>
      </c>
      <c r="AE1591" s="19">
        <v>0</v>
      </c>
      <c r="AF1591" s="19">
        <v>0</v>
      </c>
      <c r="AG1591" s="19">
        <v>0</v>
      </c>
      <c r="AH1591" s="26">
        <v>1</v>
      </c>
      <c r="AI1591" s="26">
        <v>0</v>
      </c>
      <c r="AJ1591" s="18" t="s">
        <v>128</v>
      </c>
      <c r="AK1591" s="18" t="s">
        <v>139</v>
      </c>
      <c r="AL1591" s="21" t="s">
        <v>2642</v>
      </c>
      <c r="AM1591" s="19">
        <f>IF(AND(AN1591=1,AO1591=1),3,IF(AND(AN1591=1,OR(AO1591=0,AO1591=-1)),1,IF(AND(OR(AN1591=0,AN1591=-1),AO1591=1),2,IF(AND(AN1591=0,AN1591=-1),OR(AO1591=0,AO1591=-1),4))))</f>
        <v>3</v>
      </c>
      <c r="AN1591" s="19">
        <v>1</v>
      </c>
      <c r="AO1591" s="19">
        <v>1</v>
      </c>
      <c r="AP1591" s="19">
        <v>0</v>
      </c>
      <c r="AQ1591" s="19">
        <v>-1</v>
      </c>
      <c r="AR1591" s="19">
        <v>-1</v>
      </c>
      <c r="AS1591" s="19">
        <v>0</v>
      </c>
      <c r="AT1591" s="19">
        <v>-2</v>
      </c>
      <c r="AU1591" s="26">
        <v>-3</v>
      </c>
      <c r="AV1591" s="19">
        <v>0</v>
      </c>
      <c r="AW1591" s="19">
        <v>0</v>
      </c>
      <c r="AX1591" s="19">
        <v>0</v>
      </c>
      <c r="AY1591" s="19">
        <v>0</v>
      </c>
      <c r="AZ1591" s="19">
        <v>1</v>
      </c>
      <c r="BA1591" s="19">
        <v>1</v>
      </c>
      <c r="BB1591" s="19">
        <v>-1</v>
      </c>
      <c r="BC1591" s="19">
        <v>1</v>
      </c>
      <c r="BD1591" s="28"/>
      <c r="BE1591" s="20"/>
      <c r="BF1591" s="20"/>
      <c r="BG1591" s="20"/>
      <c r="BH1591" s="20"/>
      <c r="BI1591" s="20"/>
      <c r="BJ1591" s="19">
        <v>-1</v>
      </c>
      <c r="BK1591" s="20"/>
      <c r="BL1591" s="20"/>
      <c r="BM1591" s="20"/>
      <c r="BN1591" s="20"/>
      <c r="BO1591" s="20"/>
    </row>
    <row r="1592" spans="1:67" ht="192" x14ac:dyDescent="0.2">
      <c r="A1592" s="64" t="s">
        <v>1061</v>
      </c>
      <c r="B1592" s="17" t="s">
        <v>79</v>
      </c>
      <c r="C1592" s="64" t="s">
        <v>1062</v>
      </c>
      <c r="D1592" s="18" t="s">
        <v>153</v>
      </c>
      <c r="E1592" s="18" t="s">
        <v>210</v>
      </c>
      <c r="F1592" s="19">
        <v>1</v>
      </c>
      <c r="G1592" s="19">
        <v>1</v>
      </c>
      <c r="H1592" s="19">
        <v>0</v>
      </c>
      <c r="I1592" s="20"/>
      <c r="J1592" s="21" t="s">
        <v>1063</v>
      </c>
      <c r="K1592" s="46"/>
      <c r="L1592" s="375" t="s">
        <v>3184</v>
      </c>
      <c r="M1592" s="25"/>
      <c r="N1592" s="24">
        <f t="shared" si="366"/>
        <v>2015</v>
      </c>
      <c r="O1592" s="649">
        <v>42005</v>
      </c>
      <c r="P1592" s="649" t="s">
        <v>75</v>
      </c>
      <c r="Q1592" s="649">
        <v>42992</v>
      </c>
      <c r="R1592" s="649">
        <v>42425</v>
      </c>
      <c r="S1592" s="649">
        <v>42996</v>
      </c>
      <c r="T1592" s="649">
        <v>43003</v>
      </c>
      <c r="U1592" s="649" t="s">
        <v>75</v>
      </c>
      <c r="V1592" s="19">
        <v>1</v>
      </c>
      <c r="W1592" s="19">
        <f t="shared" ref="W1592:W1625" si="369">IF(OR(AND(Q1592&lt;&gt;"NA",Q1592&lt;&gt;""),AND(S1592&lt;&gt;"NA",S1592&lt;&gt;""),AND(T1592&lt;&gt;"NA",T1592&lt;&gt;"")),1,0)</f>
        <v>1</v>
      </c>
      <c r="X1592" s="19">
        <f t="shared" ref="X1592:X1623" si="370">IF(OR(AND(S1592&lt;&gt;"NA",S1592&lt;&gt;""),Y1592=1),1,0)</f>
        <v>1</v>
      </c>
      <c r="Y1592" s="19">
        <f t="shared" ref="Y1592:Y1625" si="371">IF(AND(T1592&lt;&gt;"NA",T1592&lt;&gt;""),1,0)</f>
        <v>1</v>
      </c>
      <c r="Z1592" s="19">
        <v>1</v>
      </c>
      <c r="AA1592" s="19">
        <v>-1</v>
      </c>
      <c r="AB1592" s="19">
        <v>0</v>
      </c>
      <c r="AC1592" s="19">
        <v>0</v>
      </c>
      <c r="AD1592" s="19">
        <v>1</v>
      </c>
      <c r="AE1592" s="19">
        <v>0</v>
      </c>
      <c r="AF1592" s="19">
        <v>0</v>
      </c>
      <c r="AG1592" s="19">
        <v>1</v>
      </c>
      <c r="AH1592" s="26">
        <v>-1</v>
      </c>
      <c r="AI1592" s="26">
        <v>0</v>
      </c>
      <c r="AJ1592" s="18" t="s">
        <v>134</v>
      </c>
      <c r="AK1592" s="18" t="s">
        <v>139</v>
      </c>
      <c r="AL1592" s="21" t="s">
        <v>1064</v>
      </c>
      <c r="AM1592" s="19">
        <v>7</v>
      </c>
      <c r="AN1592" s="19">
        <v>-1</v>
      </c>
      <c r="AO1592" s="19">
        <v>0</v>
      </c>
      <c r="AP1592" s="19">
        <v>1</v>
      </c>
      <c r="AQ1592" s="19">
        <v>-1</v>
      </c>
      <c r="AR1592" s="19">
        <v>1</v>
      </c>
      <c r="AS1592" s="19">
        <v>0</v>
      </c>
      <c r="AT1592" s="19">
        <v>-1</v>
      </c>
      <c r="AU1592" s="26">
        <v>0</v>
      </c>
      <c r="AV1592" s="19">
        <v>0</v>
      </c>
      <c r="AW1592" s="26">
        <v>0</v>
      </c>
      <c r="AX1592" s="19">
        <v>0</v>
      </c>
      <c r="AY1592" s="19">
        <v>0</v>
      </c>
      <c r="AZ1592" s="19">
        <v>1</v>
      </c>
      <c r="BA1592" s="19">
        <v>1</v>
      </c>
      <c r="BB1592" s="19">
        <v>1</v>
      </c>
      <c r="BC1592" s="19">
        <v>0</v>
      </c>
      <c r="BD1592" s="28"/>
      <c r="BE1592" s="20"/>
      <c r="BF1592" s="20"/>
      <c r="BG1592" s="20"/>
      <c r="BH1592" s="20"/>
      <c r="BI1592" s="20"/>
      <c r="BJ1592" s="19">
        <v>0</v>
      </c>
      <c r="BK1592" s="20"/>
      <c r="BL1592" s="20"/>
      <c r="BM1592" s="20"/>
      <c r="BN1592" s="20"/>
      <c r="BO1592" s="20"/>
    </row>
    <row r="1593" spans="1:67" ht="48" hidden="1" x14ac:dyDescent="0.2">
      <c r="A1593" s="18" t="s">
        <v>512</v>
      </c>
      <c r="B1593" s="20"/>
      <c r="C1593" s="21" t="s">
        <v>513</v>
      </c>
      <c r="D1593" s="18" t="s">
        <v>124</v>
      </c>
      <c r="E1593" s="18" t="s">
        <v>92</v>
      </c>
      <c r="F1593" s="19">
        <v>1</v>
      </c>
      <c r="G1593" s="19">
        <v>0</v>
      </c>
      <c r="H1593" s="19">
        <v>0</v>
      </c>
      <c r="I1593" s="20"/>
      <c r="J1593" s="21" t="s">
        <v>514</v>
      </c>
      <c r="K1593" s="22" t="s">
        <v>515</v>
      </c>
      <c r="L1593" s="21" t="s">
        <v>516</v>
      </c>
      <c r="M1593" s="23" t="s">
        <v>517</v>
      </c>
      <c r="N1593" s="24">
        <f t="shared" si="366"/>
        <v>2008</v>
      </c>
      <c r="O1593" s="25">
        <v>39618</v>
      </c>
      <c r="P1593" s="25">
        <v>39963</v>
      </c>
      <c r="Q1593" s="25">
        <v>40073</v>
      </c>
      <c r="R1593" s="23" t="s">
        <v>75</v>
      </c>
      <c r="S1593" s="23" t="s">
        <v>75</v>
      </c>
      <c r="T1593" s="23" t="s">
        <v>75</v>
      </c>
      <c r="U1593" s="23" t="s">
        <v>75</v>
      </c>
      <c r="V1593" s="19">
        <v>1</v>
      </c>
      <c r="W1593" s="19">
        <f t="shared" si="369"/>
        <v>1</v>
      </c>
      <c r="X1593" s="19">
        <f t="shared" si="370"/>
        <v>0</v>
      </c>
      <c r="Y1593" s="19">
        <f t="shared" si="371"/>
        <v>0</v>
      </c>
      <c r="Z1593" s="19">
        <v>-1</v>
      </c>
      <c r="AA1593" s="19">
        <v>-2</v>
      </c>
      <c r="AB1593" s="19">
        <v>1</v>
      </c>
      <c r="AC1593" s="19">
        <v>0</v>
      </c>
      <c r="AD1593" s="19">
        <v>0</v>
      </c>
      <c r="AE1593" s="19">
        <v>1</v>
      </c>
      <c r="AF1593" s="19">
        <v>0</v>
      </c>
      <c r="AG1593" s="19">
        <v>0</v>
      </c>
      <c r="AH1593" s="19">
        <v>1</v>
      </c>
      <c r="AI1593" s="19">
        <v>0</v>
      </c>
      <c r="AJ1593" s="18" t="s">
        <v>128</v>
      </c>
      <c r="AK1593" s="18" t="s">
        <v>97</v>
      </c>
      <c r="AL1593" s="21" t="s">
        <v>518</v>
      </c>
      <c r="AM1593" s="19">
        <f>IF(AND(AN1593=1,AO1593=1),3,IF(AND(AN1593=1,OR(AO1593=0,AO1593=-1)),1,IF(AND(OR(AN1593=0,AN1593=-1),AO1593=1),2,IF(AND(AN1593=0,AN1593=-1),OR(AO1593=0,AO1593=-1),4))))</f>
        <v>3</v>
      </c>
      <c r="AN1593" s="19">
        <v>1</v>
      </c>
      <c r="AO1593" s="19">
        <v>1</v>
      </c>
      <c r="AP1593" s="19">
        <v>1</v>
      </c>
      <c r="AQ1593" s="19">
        <v>1</v>
      </c>
      <c r="AR1593" s="19">
        <v>1</v>
      </c>
      <c r="AS1593" s="19">
        <v>0</v>
      </c>
      <c r="AT1593" s="19">
        <v>-2</v>
      </c>
      <c r="AU1593" s="26">
        <f>IF(BA1593&lt;1,-1)</f>
        <v>-1</v>
      </c>
      <c r="AV1593" s="19">
        <v>0</v>
      </c>
      <c r="AW1593" s="19">
        <v>0</v>
      </c>
      <c r="AX1593" s="19">
        <v>0</v>
      </c>
      <c r="AY1593" s="19">
        <v>0</v>
      </c>
      <c r="AZ1593" s="19">
        <v>0</v>
      </c>
      <c r="BA1593" s="19">
        <v>0</v>
      </c>
      <c r="BB1593" s="19">
        <v>0</v>
      </c>
      <c r="BC1593" s="19">
        <v>0</v>
      </c>
      <c r="BD1593" s="28"/>
      <c r="BE1593" s="20"/>
      <c r="BF1593" s="20"/>
      <c r="BG1593" s="19">
        <v>0</v>
      </c>
      <c r="BH1593" s="20"/>
      <c r="BI1593" s="20"/>
      <c r="BJ1593" s="19">
        <v>-1</v>
      </c>
      <c r="BK1593" s="20"/>
      <c r="BL1593" s="20"/>
      <c r="BM1593" s="20"/>
      <c r="BN1593" s="20"/>
      <c r="BO1593" s="20"/>
    </row>
    <row r="1594" spans="1:67" ht="144" hidden="1" x14ac:dyDescent="0.2">
      <c r="A1594" s="42" t="s">
        <v>3373</v>
      </c>
      <c r="B1594" s="42"/>
      <c r="C1594" s="64" t="s">
        <v>3597</v>
      </c>
      <c r="D1594" s="42" t="s">
        <v>652</v>
      </c>
      <c r="E1594" s="401" t="s">
        <v>82</v>
      </c>
      <c r="F1594" s="20">
        <v>1</v>
      </c>
      <c r="G1594" s="20">
        <v>1</v>
      </c>
      <c r="H1594" s="20">
        <v>1</v>
      </c>
      <c r="I1594" s="20">
        <v>1</v>
      </c>
      <c r="J1594" s="387" t="s">
        <v>3374</v>
      </c>
      <c r="K1594" s="46"/>
      <c r="L1594" s="387" t="s">
        <v>3376</v>
      </c>
      <c r="M1594" s="385" t="s">
        <v>3375</v>
      </c>
      <c r="N1594" s="47">
        <v>2018</v>
      </c>
      <c r="O1594" s="508">
        <v>43304</v>
      </c>
      <c r="P1594" s="25">
        <v>43347</v>
      </c>
      <c r="Q1594" s="23" t="s">
        <v>75</v>
      </c>
      <c r="R1594" s="25">
        <v>43347</v>
      </c>
      <c r="S1594" s="23" t="s">
        <v>75</v>
      </c>
      <c r="T1594" s="23" t="s">
        <v>75</v>
      </c>
      <c r="U1594" s="23" t="s">
        <v>75</v>
      </c>
      <c r="V1594" s="19">
        <v>1</v>
      </c>
      <c r="W1594" s="19">
        <f t="shared" si="369"/>
        <v>0</v>
      </c>
      <c r="X1594" s="19">
        <f t="shared" si="370"/>
        <v>0</v>
      </c>
      <c r="Y1594" s="19">
        <f t="shared" si="371"/>
        <v>0</v>
      </c>
      <c r="Z1594" s="19">
        <v>-1</v>
      </c>
      <c r="AA1594" s="19">
        <v>-2</v>
      </c>
      <c r="AB1594" s="20">
        <v>1</v>
      </c>
      <c r="AC1594" s="20">
        <v>0</v>
      </c>
      <c r="AD1594" s="20">
        <v>1</v>
      </c>
      <c r="AE1594" s="20">
        <v>1</v>
      </c>
      <c r="AF1594" s="20">
        <v>1</v>
      </c>
      <c r="AG1594" s="19">
        <v>1</v>
      </c>
      <c r="AH1594" s="26">
        <v>1</v>
      </c>
      <c r="AI1594" s="20">
        <v>0</v>
      </c>
      <c r="AJ1594" s="401" t="s">
        <v>263</v>
      </c>
      <c r="AK1594" s="401" t="s">
        <v>77</v>
      </c>
      <c r="AL1594" s="433" t="s">
        <v>3377</v>
      </c>
      <c r="AM1594" s="20">
        <v>3</v>
      </c>
      <c r="AN1594" s="20">
        <v>1</v>
      </c>
      <c r="AO1594" s="20">
        <v>1</v>
      </c>
      <c r="AP1594" s="20">
        <v>1</v>
      </c>
      <c r="AQ1594" s="20">
        <v>-1</v>
      </c>
      <c r="AR1594" s="20">
        <v>-1</v>
      </c>
      <c r="AS1594" s="20">
        <v>0</v>
      </c>
      <c r="AT1594" s="20">
        <v>-1</v>
      </c>
      <c r="AU1594" s="26">
        <v>-1</v>
      </c>
      <c r="AV1594" s="20">
        <v>-1</v>
      </c>
      <c r="AW1594" s="20">
        <v>0</v>
      </c>
      <c r="AX1594" s="20">
        <v>1</v>
      </c>
      <c r="AY1594" s="20">
        <v>0</v>
      </c>
      <c r="AZ1594" s="20">
        <v>1</v>
      </c>
      <c r="BA1594" s="20">
        <v>1</v>
      </c>
      <c r="BB1594" s="20">
        <v>-1</v>
      </c>
      <c r="BC1594" s="401">
        <v>1</v>
      </c>
      <c r="BD1594" s="20"/>
      <c r="BE1594" s="20"/>
      <c r="BF1594" s="20"/>
      <c r="BG1594" s="20"/>
      <c r="BH1594" s="20"/>
      <c r="BI1594" s="20"/>
      <c r="BJ1594" s="20"/>
      <c r="BK1594" s="20"/>
      <c r="BL1594" s="20"/>
      <c r="BM1594" s="20"/>
      <c r="BN1594" s="20"/>
      <c r="BO1594" s="20"/>
    </row>
    <row r="1595" spans="1:67" ht="395" hidden="1" x14ac:dyDescent="0.2">
      <c r="A1595" s="29" t="s">
        <v>186</v>
      </c>
      <c r="B1595" s="30"/>
      <c r="C1595" s="97" t="s">
        <v>2582</v>
      </c>
      <c r="D1595" s="31" t="s">
        <v>270</v>
      </c>
      <c r="E1595" s="31" t="s">
        <v>92</v>
      </c>
      <c r="F1595" s="32">
        <v>1</v>
      </c>
      <c r="G1595" s="32">
        <v>0</v>
      </c>
      <c r="H1595" s="32">
        <v>0</v>
      </c>
      <c r="I1595" s="33"/>
      <c r="J1595" s="34" t="s">
        <v>2490</v>
      </c>
      <c r="K1595" s="35"/>
      <c r="L1595" s="34" t="s">
        <v>2496</v>
      </c>
      <c r="M1595" s="36" t="s">
        <v>2244</v>
      </c>
      <c r="N1595" s="24">
        <f t="shared" ref="N1595:N1625" si="372">YEAR(IF(AND(O1595&lt;&gt;"NA",O1595&lt;&gt;""),O1595,IF(AND(P1595&lt;&gt;"NA",P1595&lt;&gt;""),P1595,IF(AND(Q1595&lt;&gt;"NA",Q1595&lt;&gt;""),Q1595,IF(AND(R1595&lt;&gt;"NA",R1595&lt;&gt;""),R1595,S1595)))))</f>
        <v>1999</v>
      </c>
      <c r="O1595" s="37">
        <v>36235</v>
      </c>
      <c r="P1595" s="37">
        <v>36466</v>
      </c>
      <c r="Q1595" s="36" t="s">
        <v>75</v>
      </c>
      <c r="R1595" s="36" t="s">
        <v>75</v>
      </c>
      <c r="S1595" s="36" t="s">
        <v>75</v>
      </c>
      <c r="T1595" s="36" t="s">
        <v>75</v>
      </c>
      <c r="U1595" s="36" t="s">
        <v>75</v>
      </c>
      <c r="V1595" s="32">
        <v>1</v>
      </c>
      <c r="W1595" s="19">
        <f t="shared" si="369"/>
        <v>0</v>
      </c>
      <c r="X1595" s="19">
        <f t="shared" si="370"/>
        <v>0</v>
      </c>
      <c r="Y1595" s="19">
        <f t="shared" si="371"/>
        <v>0</v>
      </c>
      <c r="Z1595" s="96">
        <v>-1</v>
      </c>
      <c r="AA1595" s="96">
        <v>-2</v>
      </c>
      <c r="AB1595" s="32">
        <v>1</v>
      </c>
      <c r="AC1595" s="32">
        <v>1</v>
      </c>
      <c r="AD1595" s="32">
        <v>0</v>
      </c>
      <c r="AE1595" s="32">
        <v>0</v>
      </c>
      <c r="AF1595" s="32">
        <v>1</v>
      </c>
      <c r="AG1595" s="32">
        <v>1</v>
      </c>
      <c r="AH1595" s="32">
        <v>1</v>
      </c>
      <c r="AI1595" s="32">
        <v>1</v>
      </c>
      <c r="AJ1595" s="31" t="s">
        <v>96</v>
      </c>
      <c r="AK1595" s="31" t="s">
        <v>97</v>
      </c>
      <c r="AL1595" s="34" t="s">
        <v>2493</v>
      </c>
      <c r="AM1595" s="19">
        <f t="shared" ref="AM1595:AM1620" si="373">IF(AND(AN1595=1,AO1595=1),3,IF(AND(AN1595=1,OR(AO1595=0,AO1595=-1)),1,IF(AND(OR(AN1595=0,AN1595=-1),AO1595=1),2,IF(AND(AN1595=0,AN1595=-1),OR(AO1595=0,AO1595=-1),4))))</f>
        <v>3</v>
      </c>
      <c r="AN1595" s="32">
        <v>1</v>
      </c>
      <c r="AO1595" s="32">
        <v>1</v>
      </c>
      <c r="AP1595" s="32">
        <v>1</v>
      </c>
      <c r="AQ1595" s="32">
        <v>1</v>
      </c>
      <c r="AR1595" s="32">
        <v>1</v>
      </c>
      <c r="AS1595" s="33"/>
      <c r="AT1595" s="32">
        <v>0</v>
      </c>
      <c r="AU1595" s="26">
        <f>IF(BA1595&lt;1,-1)</f>
        <v>-1</v>
      </c>
      <c r="AV1595" s="32">
        <v>1</v>
      </c>
      <c r="AW1595" s="32">
        <v>0</v>
      </c>
      <c r="AX1595" s="32">
        <v>0</v>
      </c>
      <c r="AY1595" s="19">
        <v>0</v>
      </c>
      <c r="AZ1595" s="32">
        <v>0</v>
      </c>
      <c r="BA1595" s="32">
        <v>0</v>
      </c>
      <c r="BB1595" s="32">
        <v>0</v>
      </c>
      <c r="BC1595" s="32">
        <v>0</v>
      </c>
      <c r="BD1595" s="28"/>
      <c r="BE1595" s="33"/>
      <c r="BF1595" s="34" t="s">
        <v>2494</v>
      </c>
      <c r="BG1595" s="33"/>
      <c r="BH1595" s="33"/>
      <c r="BI1595" s="32">
        <v>1</v>
      </c>
      <c r="BJ1595" s="32">
        <v>1</v>
      </c>
      <c r="BK1595" s="33"/>
      <c r="BL1595" s="33"/>
      <c r="BM1595" s="33"/>
      <c r="BN1595" s="33"/>
      <c r="BO1595" s="33"/>
    </row>
    <row r="1596" spans="1:67" ht="304" hidden="1" x14ac:dyDescent="0.2">
      <c r="A1596" s="17" t="s">
        <v>466</v>
      </c>
      <c r="B1596" s="17" t="s">
        <v>676</v>
      </c>
      <c r="C1596" s="64" t="s">
        <v>1797</v>
      </c>
      <c r="D1596" s="18" t="s">
        <v>678</v>
      </c>
      <c r="E1596" s="18" t="s">
        <v>92</v>
      </c>
      <c r="F1596" s="19">
        <v>1</v>
      </c>
      <c r="G1596" s="19">
        <v>1</v>
      </c>
      <c r="H1596" s="19">
        <v>1</v>
      </c>
      <c r="I1596" s="20"/>
      <c r="J1596" s="21" t="s">
        <v>1779</v>
      </c>
      <c r="K1596" s="46"/>
      <c r="L1596" s="375" t="s">
        <v>3577</v>
      </c>
      <c r="M1596" s="45"/>
      <c r="N1596" s="24">
        <f t="shared" si="372"/>
        <v>2006</v>
      </c>
      <c r="O1596" s="25">
        <v>38974</v>
      </c>
      <c r="P1596" s="23" t="s">
        <v>75</v>
      </c>
      <c r="Q1596" s="25">
        <v>42103</v>
      </c>
      <c r="R1596" s="23" t="s">
        <v>75</v>
      </c>
      <c r="S1596" s="23" t="s">
        <v>75</v>
      </c>
      <c r="T1596" s="23" t="s">
        <v>75</v>
      </c>
      <c r="U1596" s="23" t="s">
        <v>75</v>
      </c>
      <c r="V1596" s="19">
        <v>1</v>
      </c>
      <c r="W1596" s="19">
        <f t="shared" si="369"/>
        <v>1</v>
      </c>
      <c r="X1596" s="19">
        <f t="shared" si="370"/>
        <v>0</v>
      </c>
      <c r="Y1596" s="19">
        <f t="shared" si="371"/>
        <v>0</v>
      </c>
      <c r="Z1596" s="19">
        <v>-1</v>
      </c>
      <c r="AA1596" s="19">
        <v>-2</v>
      </c>
      <c r="AB1596" s="19">
        <v>1</v>
      </c>
      <c r="AC1596" s="19">
        <v>1</v>
      </c>
      <c r="AD1596" s="19">
        <v>0</v>
      </c>
      <c r="AE1596" s="19">
        <v>1</v>
      </c>
      <c r="AF1596" s="19">
        <v>1</v>
      </c>
      <c r="AG1596" s="19">
        <v>1</v>
      </c>
      <c r="AH1596" s="19">
        <v>1</v>
      </c>
      <c r="AI1596" s="19">
        <v>1</v>
      </c>
      <c r="AJ1596" s="18" t="s">
        <v>87</v>
      </c>
      <c r="AK1596" s="18" t="s">
        <v>97</v>
      </c>
      <c r="AL1596" s="21" t="s">
        <v>1782</v>
      </c>
      <c r="AM1596" s="19">
        <f t="shared" si="373"/>
        <v>3</v>
      </c>
      <c r="AN1596" s="19">
        <v>1</v>
      </c>
      <c r="AO1596" s="19">
        <v>1</v>
      </c>
      <c r="AP1596" s="19">
        <v>1</v>
      </c>
      <c r="AQ1596" s="19">
        <v>1</v>
      </c>
      <c r="AR1596" s="19">
        <v>1</v>
      </c>
      <c r="AS1596" s="19">
        <v>-1</v>
      </c>
      <c r="AT1596" s="19">
        <v>0</v>
      </c>
      <c r="AU1596" s="26">
        <f>IF(BA1596&lt;1,-1)</f>
        <v>-1</v>
      </c>
      <c r="AV1596" s="19">
        <v>0</v>
      </c>
      <c r="AW1596" s="19">
        <v>0</v>
      </c>
      <c r="AX1596" s="19">
        <v>0</v>
      </c>
      <c r="AY1596" s="19">
        <v>0</v>
      </c>
      <c r="AZ1596" s="19">
        <v>0</v>
      </c>
      <c r="BA1596" s="19">
        <v>0</v>
      </c>
      <c r="BB1596" s="19">
        <v>0</v>
      </c>
      <c r="BC1596" s="19">
        <v>0</v>
      </c>
      <c r="BD1596" s="28"/>
      <c r="BE1596" s="20"/>
      <c r="BF1596" s="20"/>
      <c r="BG1596" s="20"/>
      <c r="BH1596" s="20"/>
      <c r="BI1596" s="20"/>
      <c r="BJ1596" s="19">
        <v>1</v>
      </c>
      <c r="BK1596" s="20"/>
      <c r="BL1596" s="20"/>
      <c r="BM1596" s="20"/>
      <c r="BN1596" s="20"/>
      <c r="BO1596" s="20"/>
    </row>
    <row r="1597" spans="1:67" ht="395" hidden="1" x14ac:dyDescent="0.2">
      <c r="A1597" s="29" t="s">
        <v>186</v>
      </c>
      <c r="B1597" s="30"/>
      <c r="C1597" s="97" t="s">
        <v>2525</v>
      </c>
      <c r="D1597" s="31" t="s">
        <v>270</v>
      </c>
      <c r="E1597" s="31" t="s">
        <v>92</v>
      </c>
      <c r="F1597" s="32">
        <v>1</v>
      </c>
      <c r="G1597" s="32">
        <v>0</v>
      </c>
      <c r="H1597" s="32">
        <v>0</v>
      </c>
      <c r="I1597" s="33"/>
      <c r="J1597" s="34" t="s">
        <v>2490</v>
      </c>
      <c r="K1597" s="35"/>
      <c r="L1597" s="34" t="s">
        <v>2496</v>
      </c>
      <c r="M1597" s="36" t="s">
        <v>2244</v>
      </c>
      <c r="N1597" s="24">
        <f t="shared" si="372"/>
        <v>1997</v>
      </c>
      <c r="O1597" s="37">
        <v>35628</v>
      </c>
      <c r="P1597" s="37">
        <v>36466</v>
      </c>
      <c r="Q1597" s="36" t="s">
        <v>75</v>
      </c>
      <c r="R1597" s="36" t="s">
        <v>75</v>
      </c>
      <c r="S1597" s="36" t="s">
        <v>75</v>
      </c>
      <c r="T1597" s="36" t="s">
        <v>75</v>
      </c>
      <c r="U1597" s="36" t="s">
        <v>75</v>
      </c>
      <c r="V1597" s="32">
        <v>1</v>
      </c>
      <c r="W1597" s="19">
        <f t="shared" si="369"/>
        <v>0</v>
      </c>
      <c r="X1597" s="19">
        <f t="shared" si="370"/>
        <v>0</v>
      </c>
      <c r="Y1597" s="19">
        <f t="shared" si="371"/>
        <v>0</v>
      </c>
      <c r="Z1597" s="96">
        <v>-1</v>
      </c>
      <c r="AA1597" s="96">
        <v>-2</v>
      </c>
      <c r="AB1597" s="32">
        <v>1</v>
      </c>
      <c r="AC1597" s="32">
        <v>1</v>
      </c>
      <c r="AD1597" s="32">
        <v>0</v>
      </c>
      <c r="AE1597" s="32">
        <v>0</v>
      </c>
      <c r="AF1597" s="32">
        <v>1</v>
      </c>
      <c r="AG1597" s="32">
        <v>1</v>
      </c>
      <c r="AH1597" s="32">
        <v>1</v>
      </c>
      <c r="AI1597" s="32">
        <v>1</v>
      </c>
      <c r="AJ1597" s="31" t="s">
        <v>96</v>
      </c>
      <c r="AK1597" s="31" t="s">
        <v>97</v>
      </c>
      <c r="AL1597" s="34" t="s">
        <v>2493</v>
      </c>
      <c r="AM1597" s="19">
        <f t="shared" si="373"/>
        <v>3</v>
      </c>
      <c r="AN1597" s="32">
        <v>1</v>
      </c>
      <c r="AO1597" s="32">
        <v>1</v>
      </c>
      <c r="AP1597" s="32">
        <v>1</v>
      </c>
      <c r="AQ1597" s="32">
        <v>1</v>
      </c>
      <c r="AR1597" s="32">
        <v>1</v>
      </c>
      <c r="AS1597" s="33"/>
      <c r="AT1597" s="32">
        <v>0</v>
      </c>
      <c r="AU1597" s="26">
        <f>IF(BA1597&lt;1,-1)</f>
        <v>-1</v>
      </c>
      <c r="AV1597" s="32">
        <v>1</v>
      </c>
      <c r="AW1597" s="32">
        <v>0</v>
      </c>
      <c r="AX1597" s="32">
        <v>0</v>
      </c>
      <c r="AY1597" s="19">
        <v>0</v>
      </c>
      <c r="AZ1597" s="32">
        <v>0</v>
      </c>
      <c r="BA1597" s="32">
        <v>0</v>
      </c>
      <c r="BB1597" s="32">
        <v>0</v>
      </c>
      <c r="BC1597" s="32">
        <v>0</v>
      </c>
      <c r="BD1597" s="28"/>
      <c r="BE1597" s="33"/>
      <c r="BF1597" s="34" t="s">
        <v>2494</v>
      </c>
      <c r="BG1597" s="33"/>
      <c r="BH1597" s="33"/>
      <c r="BI1597" s="32">
        <v>1</v>
      </c>
      <c r="BJ1597" s="32">
        <v>1</v>
      </c>
      <c r="BK1597" s="33"/>
      <c r="BL1597" s="33"/>
      <c r="BM1597" s="33"/>
      <c r="BN1597" s="33"/>
      <c r="BO1597" s="33"/>
    </row>
    <row r="1598" spans="1:67" ht="395" hidden="1" x14ac:dyDescent="0.2">
      <c r="A1598" s="29" t="s">
        <v>186</v>
      </c>
      <c r="B1598" s="30"/>
      <c r="C1598" s="97" t="s">
        <v>2625</v>
      </c>
      <c r="D1598" s="31" t="s">
        <v>270</v>
      </c>
      <c r="E1598" s="31" t="s">
        <v>92</v>
      </c>
      <c r="F1598" s="32">
        <v>1</v>
      </c>
      <c r="G1598" s="32">
        <v>0</v>
      </c>
      <c r="H1598" s="32">
        <v>0</v>
      </c>
      <c r="I1598" s="33"/>
      <c r="J1598" s="34" t="s">
        <v>2490</v>
      </c>
      <c r="K1598" s="35"/>
      <c r="L1598" s="34" t="s">
        <v>2496</v>
      </c>
      <c r="M1598" s="36" t="s">
        <v>2244</v>
      </c>
      <c r="N1598" s="24">
        <f t="shared" si="372"/>
        <v>1999</v>
      </c>
      <c r="O1598" s="37">
        <v>36453</v>
      </c>
      <c r="P1598" s="37">
        <v>36466</v>
      </c>
      <c r="Q1598" s="36" t="s">
        <v>75</v>
      </c>
      <c r="R1598" s="36" t="s">
        <v>75</v>
      </c>
      <c r="S1598" s="36" t="s">
        <v>75</v>
      </c>
      <c r="T1598" s="36" t="s">
        <v>75</v>
      </c>
      <c r="U1598" s="36" t="s">
        <v>75</v>
      </c>
      <c r="V1598" s="32">
        <v>1</v>
      </c>
      <c r="W1598" s="19">
        <f t="shared" si="369"/>
        <v>0</v>
      </c>
      <c r="X1598" s="19">
        <f t="shared" si="370"/>
        <v>0</v>
      </c>
      <c r="Y1598" s="19">
        <f t="shared" si="371"/>
        <v>0</v>
      </c>
      <c r="Z1598" s="96">
        <v>-1</v>
      </c>
      <c r="AA1598" s="96">
        <v>-2</v>
      </c>
      <c r="AB1598" s="32">
        <v>1</v>
      </c>
      <c r="AC1598" s="32">
        <v>1</v>
      </c>
      <c r="AD1598" s="32">
        <v>0</v>
      </c>
      <c r="AE1598" s="32">
        <v>0</v>
      </c>
      <c r="AF1598" s="32">
        <v>1</v>
      </c>
      <c r="AG1598" s="32">
        <v>1</v>
      </c>
      <c r="AH1598" s="32">
        <v>1</v>
      </c>
      <c r="AI1598" s="32">
        <v>1</v>
      </c>
      <c r="AJ1598" s="31" t="s">
        <v>96</v>
      </c>
      <c r="AK1598" s="31" t="s">
        <v>97</v>
      </c>
      <c r="AL1598" s="34" t="s">
        <v>2493</v>
      </c>
      <c r="AM1598" s="19">
        <f t="shared" si="373"/>
        <v>3</v>
      </c>
      <c r="AN1598" s="32">
        <v>1</v>
      </c>
      <c r="AO1598" s="32">
        <v>1</v>
      </c>
      <c r="AP1598" s="32">
        <v>1</v>
      </c>
      <c r="AQ1598" s="32">
        <v>1</v>
      </c>
      <c r="AR1598" s="32">
        <v>1</v>
      </c>
      <c r="AS1598" s="33"/>
      <c r="AT1598" s="32">
        <v>0</v>
      </c>
      <c r="AU1598" s="26">
        <f>IF(BA1598&lt;1,-1)</f>
        <v>-1</v>
      </c>
      <c r="AV1598" s="32">
        <v>1</v>
      </c>
      <c r="AW1598" s="32">
        <v>0</v>
      </c>
      <c r="AX1598" s="32">
        <v>0</v>
      </c>
      <c r="AY1598" s="19">
        <v>0</v>
      </c>
      <c r="AZ1598" s="32">
        <v>0</v>
      </c>
      <c r="BA1598" s="32">
        <v>0</v>
      </c>
      <c r="BB1598" s="32">
        <v>0</v>
      </c>
      <c r="BC1598" s="32">
        <v>0</v>
      </c>
      <c r="BD1598" s="28"/>
      <c r="BE1598" s="33"/>
      <c r="BF1598" s="34" t="s">
        <v>2494</v>
      </c>
      <c r="BG1598" s="33"/>
      <c r="BH1598" s="33"/>
      <c r="BI1598" s="32">
        <v>1</v>
      </c>
      <c r="BJ1598" s="32">
        <v>1</v>
      </c>
      <c r="BK1598" s="33"/>
      <c r="BL1598" s="33"/>
      <c r="BM1598" s="33"/>
      <c r="BN1598" s="33"/>
      <c r="BO1598" s="33"/>
    </row>
    <row r="1599" spans="1:67" ht="304" hidden="1" x14ac:dyDescent="0.2">
      <c r="A1599" s="17" t="s">
        <v>466</v>
      </c>
      <c r="B1599" s="17" t="s">
        <v>676</v>
      </c>
      <c r="C1599" s="64" t="s">
        <v>1801</v>
      </c>
      <c r="D1599" s="18" t="s">
        <v>678</v>
      </c>
      <c r="E1599" s="18" t="s">
        <v>92</v>
      </c>
      <c r="F1599" s="19">
        <v>1</v>
      </c>
      <c r="G1599" s="19">
        <v>1</v>
      </c>
      <c r="H1599" s="20"/>
      <c r="I1599" s="20"/>
      <c r="J1599" s="21" t="s">
        <v>1779</v>
      </c>
      <c r="K1599" s="46"/>
      <c r="L1599" s="375" t="s">
        <v>3577</v>
      </c>
      <c r="M1599" s="45"/>
      <c r="N1599" s="24">
        <f t="shared" si="372"/>
        <v>2006</v>
      </c>
      <c r="O1599" s="25">
        <v>38974</v>
      </c>
      <c r="P1599" s="23" t="s">
        <v>75</v>
      </c>
      <c r="Q1599" s="23" t="s">
        <v>75</v>
      </c>
      <c r="R1599" s="23" t="s">
        <v>75</v>
      </c>
      <c r="S1599" s="23" t="s">
        <v>75</v>
      </c>
      <c r="T1599" s="23" t="s">
        <v>75</v>
      </c>
      <c r="U1599" s="23" t="s">
        <v>75</v>
      </c>
      <c r="V1599" s="19">
        <v>1</v>
      </c>
      <c r="W1599" s="19">
        <f t="shared" si="369"/>
        <v>0</v>
      </c>
      <c r="X1599" s="19">
        <f t="shared" si="370"/>
        <v>0</v>
      </c>
      <c r="Y1599" s="19">
        <f t="shared" si="371"/>
        <v>0</v>
      </c>
      <c r="Z1599" s="19">
        <v>-1</v>
      </c>
      <c r="AA1599" s="19">
        <v>-2</v>
      </c>
      <c r="AB1599" s="19">
        <v>1</v>
      </c>
      <c r="AC1599" s="19">
        <v>1</v>
      </c>
      <c r="AD1599" s="19">
        <v>0</v>
      </c>
      <c r="AE1599" s="19">
        <v>1</v>
      </c>
      <c r="AF1599" s="19">
        <v>1</v>
      </c>
      <c r="AG1599" s="19">
        <v>1</v>
      </c>
      <c r="AH1599" s="19">
        <v>1</v>
      </c>
      <c r="AI1599" s="19">
        <v>1</v>
      </c>
      <c r="AJ1599" s="18" t="s">
        <v>87</v>
      </c>
      <c r="AK1599" s="18" t="s">
        <v>97</v>
      </c>
      <c r="AL1599" s="21" t="s">
        <v>1782</v>
      </c>
      <c r="AM1599" s="19">
        <f t="shared" si="373"/>
        <v>3</v>
      </c>
      <c r="AN1599" s="19">
        <v>1</v>
      </c>
      <c r="AO1599" s="19">
        <v>1</v>
      </c>
      <c r="AP1599" s="19">
        <v>1</v>
      </c>
      <c r="AQ1599" s="19">
        <v>1</v>
      </c>
      <c r="AR1599" s="19">
        <v>1</v>
      </c>
      <c r="AS1599" s="19">
        <v>-1</v>
      </c>
      <c r="AT1599" s="19">
        <v>0</v>
      </c>
      <c r="AU1599" s="26">
        <f>IF(BA1599&lt;1,-1)</f>
        <v>-1</v>
      </c>
      <c r="AV1599" s="19">
        <v>0</v>
      </c>
      <c r="AW1599" s="19">
        <v>0</v>
      </c>
      <c r="AX1599" s="19">
        <v>0</v>
      </c>
      <c r="AY1599" s="19">
        <v>0</v>
      </c>
      <c r="AZ1599" s="19">
        <v>0</v>
      </c>
      <c r="BA1599" s="19">
        <v>0</v>
      </c>
      <c r="BB1599" s="19">
        <v>0</v>
      </c>
      <c r="BC1599" s="19">
        <v>0</v>
      </c>
      <c r="BD1599" s="28"/>
      <c r="BE1599" s="20"/>
      <c r="BF1599" s="20"/>
      <c r="BG1599" s="20"/>
      <c r="BH1599" s="20"/>
      <c r="BI1599" s="20"/>
      <c r="BJ1599" s="19">
        <v>1</v>
      </c>
      <c r="BK1599" s="20"/>
      <c r="BL1599" s="20"/>
      <c r="BM1599" s="20"/>
      <c r="BN1599" s="20"/>
      <c r="BO1599" s="20"/>
    </row>
    <row r="1600" spans="1:67" ht="160" hidden="1" x14ac:dyDescent="0.2">
      <c r="A1600" s="64" t="s">
        <v>1858</v>
      </c>
      <c r="B1600" s="42"/>
      <c r="C1600" s="64" t="s">
        <v>1859</v>
      </c>
      <c r="D1600" s="18" t="s">
        <v>182</v>
      </c>
      <c r="E1600" s="18" t="s">
        <v>82</v>
      </c>
      <c r="F1600" s="19">
        <v>1</v>
      </c>
      <c r="G1600" s="19">
        <v>0</v>
      </c>
      <c r="H1600" s="19">
        <v>1</v>
      </c>
      <c r="I1600" s="20"/>
      <c r="J1600" s="21" t="s">
        <v>184</v>
      </c>
      <c r="K1600" s="22" t="s">
        <v>1860</v>
      </c>
      <c r="L1600" s="21" t="s">
        <v>1861</v>
      </c>
      <c r="M1600" s="25"/>
      <c r="N1600" s="24">
        <f t="shared" si="372"/>
        <v>2000</v>
      </c>
      <c r="O1600" s="25">
        <v>36530</v>
      </c>
      <c r="P1600" s="23" t="s">
        <v>75</v>
      </c>
      <c r="Q1600" s="23" t="s">
        <v>75</v>
      </c>
      <c r="R1600" s="23" t="s">
        <v>1862</v>
      </c>
      <c r="S1600" s="23" t="s">
        <v>75</v>
      </c>
      <c r="T1600" s="23" t="s">
        <v>75</v>
      </c>
      <c r="U1600" s="23" t="s">
        <v>75</v>
      </c>
      <c r="V1600" s="19">
        <v>1</v>
      </c>
      <c r="W1600" s="19">
        <f t="shared" si="369"/>
        <v>0</v>
      </c>
      <c r="X1600" s="19">
        <f t="shared" si="370"/>
        <v>0</v>
      </c>
      <c r="Y1600" s="19">
        <f t="shared" si="371"/>
        <v>0</v>
      </c>
      <c r="Z1600" s="19">
        <v>-1</v>
      </c>
      <c r="AA1600" s="19">
        <v>-2</v>
      </c>
      <c r="AB1600" s="19">
        <v>0</v>
      </c>
      <c r="AC1600" s="19">
        <v>1</v>
      </c>
      <c r="AD1600" s="19">
        <v>0</v>
      </c>
      <c r="AE1600" s="19">
        <v>1</v>
      </c>
      <c r="AF1600" s="19">
        <v>0</v>
      </c>
      <c r="AG1600" s="26">
        <v>1</v>
      </c>
      <c r="AH1600" s="26">
        <v>1</v>
      </c>
      <c r="AI1600" s="26">
        <v>0</v>
      </c>
      <c r="AJ1600" s="18" t="s">
        <v>185</v>
      </c>
      <c r="AK1600" s="18" t="s">
        <v>77</v>
      </c>
      <c r="AL1600" s="21" t="s">
        <v>1863</v>
      </c>
      <c r="AM1600" s="19">
        <f t="shared" si="373"/>
        <v>2</v>
      </c>
      <c r="AN1600" s="26">
        <v>-1</v>
      </c>
      <c r="AO1600" s="19">
        <v>1</v>
      </c>
      <c r="AP1600" s="19">
        <v>1</v>
      </c>
      <c r="AQ1600" s="26">
        <v>1</v>
      </c>
      <c r="AR1600" s="19">
        <v>1</v>
      </c>
      <c r="AS1600" s="19">
        <v>0</v>
      </c>
      <c r="AT1600" s="19">
        <v>2</v>
      </c>
      <c r="AU1600" s="26">
        <v>0</v>
      </c>
      <c r="AV1600" s="26">
        <v>0</v>
      </c>
      <c r="AW1600" s="26">
        <v>0</v>
      </c>
      <c r="AX1600" s="26">
        <v>1</v>
      </c>
      <c r="AY1600" s="19">
        <v>0</v>
      </c>
      <c r="AZ1600" s="19">
        <v>1</v>
      </c>
      <c r="BA1600" s="19">
        <v>1</v>
      </c>
      <c r="BB1600" s="19">
        <v>-1</v>
      </c>
      <c r="BC1600" s="19">
        <v>-1</v>
      </c>
      <c r="BD1600" s="28"/>
      <c r="BE1600" s="20"/>
      <c r="BF1600" s="20"/>
      <c r="BG1600" s="20"/>
      <c r="BH1600" s="20"/>
      <c r="BI1600" s="19">
        <v>1</v>
      </c>
      <c r="BJ1600" s="19">
        <v>0</v>
      </c>
      <c r="BK1600" s="20"/>
      <c r="BL1600" s="20"/>
      <c r="BM1600" s="20"/>
      <c r="BN1600" s="20"/>
      <c r="BO1600" s="20"/>
    </row>
    <row r="1601" spans="1:67" ht="176" hidden="1" x14ac:dyDescent="0.2">
      <c r="A1601" s="17" t="s">
        <v>367</v>
      </c>
      <c r="B1601" s="42"/>
      <c r="C1601" s="64" t="s">
        <v>1916</v>
      </c>
      <c r="D1601" s="18" t="s">
        <v>1917</v>
      </c>
      <c r="E1601" s="18" t="s">
        <v>70</v>
      </c>
      <c r="F1601" s="19">
        <v>1</v>
      </c>
      <c r="G1601" s="19">
        <v>0</v>
      </c>
      <c r="H1601" s="19">
        <v>0</v>
      </c>
      <c r="I1601" s="20"/>
      <c r="J1601" s="44"/>
      <c r="K1601" s="22" t="s">
        <v>1918</v>
      </c>
      <c r="L1601" s="21" t="s">
        <v>1919</v>
      </c>
      <c r="M1601" s="24">
        <v>2000</v>
      </c>
      <c r="N1601" s="24">
        <f t="shared" si="372"/>
        <v>2001</v>
      </c>
      <c r="O1601" s="25">
        <v>37068</v>
      </c>
      <c r="P1601" s="23" t="s">
        <v>75</v>
      </c>
      <c r="Q1601" s="23" t="s">
        <v>75</v>
      </c>
      <c r="R1601" s="23" t="s">
        <v>75</v>
      </c>
      <c r="S1601" s="23" t="s">
        <v>75</v>
      </c>
      <c r="T1601" s="23" t="s">
        <v>75</v>
      </c>
      <c r="U1601" s="23" t="s">
        <v>75</v>
      </c>
      <c r="V1601" s="19">
        <v>1</v>
      </c>
      <c r="W1601" s="19">
        <f t="shared" si="369"/>
        <v>0</v>
      </c>
      <c r="X1601" s="19">
        <f t="shared" si="370"/>
        <v>0</v>
      </c>
      <c r="Y1601" s="19">
        <f t="shared" si="371"/>
        <v>0</v>
      </c>
      <c r="Z1601" s="19">
        <v>-1</v>
      </c>
      <c r="AA1601" s="19">
        <v>-2</v>
      </c>
      <c r="AB1601" s="19">
        <v>0</v>
      </c>
      <c r="AC1601" s="19">
        <v>0</v>
      </c>
      <c r="AD1601" s="19">
        <v>0</v>
      </c>
      <c r="AE1601" s="19">
        <v>1</v>
      </c>
      <c r="AF1601" s="19">
        <v>0</v>
      </c>
      <c r="AG1601" s="19">
        <v>1</v>
      </c>
      <c r="AH1601" s="26">
        <v>1</v>
      </c>
      <c r="AI1601" s="26">
        <v>0</v>
      </c>
      <c r="AJ1601" s="18" t="s">
        <v>263</v>
      </c>
      <c r="AK1601" s="18" t="s">
        <v>77</v>
      </c>
      <c r="AL1601" s="21" t="s">
        <v>1920</v>
      </c>
      <c r="AM1601" s="19">
        <f t="shared" si="373"/>
        <v>3</v>
      </c>
      <c r="AN1601" s="26">
        <v>1</v>
      </c>
      <c r="AO1601" s="26">
        <v>1</v>
      </c>
      <c r="AP1601" s="26">
        <v>1</v>
      </c>
      <c r="AQ1601" s="26">
        <v>1</v>
      </c>
      <c r="AR1601" s="26">
        <v>1</v>
      </c>
      <c r="AS1601" s="26">
        <v>1</v>
      </c>
      <c r="AT1601" s="26">
        <v>0</v>
      </c>
      <c r="AU1601" s="26">
        <f>IF(BA1601&lt;1,-1)</f>
        <v>-1</v>
      </c>
      <c r="AV1601" s="26">
        <v>0</v>
      </c>
      <c r="AW1601" s="26">
        <v>0</v>
      </c>
      <c r="AX1601" s="26">
        <v>0</v>
      </c>
      <c r="AY1601" s="19">
        <v>0</v>
      </c>
      <c r="AZ1601" s="26">
        <v>0</v>
      </c>
      <c r="BA1601" s="26">
        <v>0</v>
      </c>
      <c r="BB1601" s="26">
        <v>0</v>
      </c>
      <c r="BC1601" s="26">
        <v>0</v>
      </c>
      <c r="BD1601" s="28"/>
      <c r="BE1601" s="20"/>
      <c r="BF1601" s="18" t="s">
        <v>1195</v>
      </c>
      <c r="BG1601" s="20"/>
      <c r="BH1601" s="18" t="s">
        <v>1921</v>
      </c>
      <c r="BI1601" s="20"/>
      <c r="BJ1601" s="26">
        <v>1</v>
      </c>
      <c r="BK1601" s="20"/>
      <c r="BL1601" s="20"/>
      <c r="BM1601" s="20"/>
      <c r="BN1601" s="20"/>
      <c r="BO1601" s="20"/>
    </row>
    <row r="1602" spans="1:67" ht="80" hidden="1" x14ac:dyDescent="0.2">
      <c r="A1602" s="17" t="s">
        <v>346</v>
      </c>
      <c r="B1602" s="42"/>
      <c r="C1602" s="64" t="s">
        <v>1864</v>
      </c>
      <c r="D1602" s="18" t="s">
        <v>182</v>
      </c>
      <c r="E1602" s="18" t="s">
        <v>82</v>
      </c>
      <c r="F1602" s="19">
        <v>1</v>
      </c>
      <c r="G1602" s="19">
        <v>0</v>
      </c>
      <c r="H1602" s="19">
        <v>0</v>
      </c>
      <c r="I1602" s="20"/>
      <c r="J1602" s="21" t="s">
        <v>184</v>
      </c>
      <c r="K1602" s="22" t="s">
        <v>1865</v>
      </c>
      <c r="L1602" s="21" t="s">
        <v>1866</v>
      </c>
      <c r="M1602" s="25"/>
      <c r="N1602" s="24">
        <f t="shared" si="372"/>
        <v>2000</v>
      </c>
      <c r="O1602" s="25">
        <v>36531</v>
      </c>
      <c r="P1602" s="25">
        <v>41411</v>
      </c>
      <c r="Q1602" s="23" t="s">
        <v>75</v>
      </c>
      <c r="R1602" s="25">
        <v>41466</v>
      </c>
      <c r="S1602" s="23" t="s">
        <v>75</v>
      </c>
      <c r="T1602" s="23" t="s">
        <v>75</v>
      </c>
      <c r="U1602" s="23" t="s">
        <v>75</v>
      </c>
      <c r="V1602" s="19">
        <v>1</v>
      </c>
      <c r="W1602" s="19">
        <f t="shared" si="369"/>
        <v>0</v>
      </c>
      <c r="X1602" s="19">
        <f t="shared" si="370"/>
        <v>0</v>
      </c>
      <c r="Y1602" s="19">
        <f t="shared" si="371"/>
        <v>0</v>
      </c>
      <c r="Z1602" s="19">
        <v>-1</v>
      </c>
      <c r="AA1602" s="19">
        <v>-2</v>
      </c>
      <c r="AB1602" s="19">
        <v>0</v>
      </c>
      <c r="AC1602" s="19">
        <v>1</v>
      </c>
      <c r="AD1602" s="19">
        <v>0</v>
      </c>
      <c r="AE1602" s="19">
        <v>0</v>
      </c>
      <c r="AF1602" s="19">
        <v>0</v>
      </c>
      <c r="AG1602" s="26">
        <v>1</v>
      </c>
      <c r="AH1602" s="26">
        <v>1</v>
      </c>
      <c r="AI1602" s="26">
        <v>0</v>
      </c>
      <c r="AJ1602" s="18" t="s">
        <v>185</v>
      </c>
      <c r="AK1602" s="18" t="s">
        <v>77</v>
      </c>
      <c r="AL1602" s="21" t="s">
        <v>1867</v>
      </c>
      <c r="AM1602" s="19">
        <f t="shared" si="373"/>
        <v>2</v>
      </c>
      <c r="AN1602" s="26">
        <v>-1</v>
      </c>
      <c r="AO1602" s="19">
        <v>1</v>
      </c>
      <c r="AP1602" s="19">
        <v>1</v>
      </c>
      <c r="AQ1602" s="26">
        <v>1</v>
      </c>
      <c r="AR1602" s="19">
        <v>1</v>
      </c>
      <c r="AS1602" s="19">
        <v>0</v>
      </c>
      <c r="AT1602" s="19">
        <v>2</v>
      </c>
      <c r="AU1602" s="26">
        <v>0</v>
      </c>
      <c r="AV1602" s="26">
        <v>0</v>
      </c>
      <c r="AW1602" s="26">
        <v>0</v>
      </c>
      <c r="AX1602" s="26">
        <v>1</v>
      </c>
      <c r="AY1602" s="19">
        <v>0</v>
      </c>
      <c r="AZ1602" s="19">
        <v>1</v>
      </c>
      <c r="BA1602" s="19">
        <v>1</v>
      </c>
      <c r="BB1602" s="19">
        <v>1</v>
      </c>
      <c r="BC1602" s="19">
        <v>0</v>
      </c>
      <c r="BD1602" s="28"/>
      <c r="BE1602" s="20"/>
      <c r="BF1602" s="20"/>
      <c r="BG1602" s="20"/>
      <c r="BH1602" s="20"/>
      <c r="BI1602" s="20"/>
      <c r="BJ1602" s="19">
        <v>0</v>
      </c>
      <c r="BK1602" s="20"/>
      <c r="BL1602" s="20"/>
      <c r="BM1602" s="20"/>
      <c r="BN1602" s="20"/>
      <c r="BO1602" s="20"/>
    </row>
    <row r="1603" spans="1:67" ht="80" hidden="1" x14ac:dyDescent="0.2">
      <c r="A1603" s="17" t="s">
        <v>346</v>
      </c>
      <c r="B1603" s="42"/>
      <c r="C1603" s="64" t="s">
        <v>1868</v>
      </c>
      <c r="D1603" s="18" t="s">
        <v>182</v>
      </c>
      <c r="E1603" s="18" t="s">
        <v>82</v>
      </c>
      <c r="F1603" s="19">
        <v>1</v>
      </c>
      <c r="G1603" s="19">
        <v>1</v>
      </c>
      <c r="H1603" s="19">
        <v>0</v>
      </c>
      <c r="I1603" s="20"/>
      <c r="J1603" s="21" t="s">
        <v>184</v>
      </c>
      <c r="K1603" s="22" t="s">
        <v>1869</v>
      </c>
      <c r="L1603" s="375" t="s">
        <v>3282</v>
      </c>
      <c r="M1603" s="25"/>
      <c r="N1603" s="24">
        <f t="shared" si="372"/>
        <v>2001</v>
      </c>
      <c r="O1603" s="25">
        <v>37235</v>
      </c>
      <c r="P1603" s="25">
        <v>41411</v>
      </c>
      <c r="Q1603" s="23" t="s">
        <v>75</v>
      </c>
      <c r="R1603" s="25">
        <v>41466</v>
      </c>
      <c r="S1603" s="23" t="s">
        <v>75</v>
      </c>
      <c r="T1603" s="23" t="s">
        <v>75</v>
      </c>
      <c r="U1603" s="23" t="s">
        <v>75</v>
      </c>
      <c r="V1603" s="19">
        <v>1</v>
      </c>
      <c r="W1603" s="19">
        <f t="shared" si="369"/>
        <v>0</v>
      </c>
      <c r="X1603" s="19">
        <f t="shared" si="370"/>
        <v>0</v>
      </c>
      <c r="Y1603" s="19">
        <f t="shared" si="371"/>
        <v>0</v>
      </c>
      <c r="Z1603" s="19">
        <v>-1</v>
      </c>
      <c r="AA1603" s="19">
        <v>-2</v>
      </c>
      <c r="AB1603" s="19">
        <v>0</v>
      </c>
      <c r="AC1603" s="19">
        <v>1</v>
      </c>
      <c r="AD1603" s="19">
        <v>0</v>
      </c>
      <c r="AE1603" s="19">
        <v>0</v>
      </c>
      <c r="AF1603" s="19">
        <v>0</v>
      </c>
      <c r="AG1603" s="26">
        <v>1</v>
      </c>
      <c r="AH1603" s="26">
        <v>1</v>
      </c>
      <c r="AI1603" s="26">
        <v>0</v>
      </c>
      <c r="AJ1603" s="18" t="s">
        <v>185</v>
      </c>
      <c r="AK1603" s="18" t="s">
        <v>77</v>
      </c>
      <c r="AL1603" s="21" t="s">
        <v>1867</v>
      </c>
      <c r="AM1603" s="19">
        <f t="shared" si="373"/>
        <v>2</v>
      </c>
      <c r="AN1603" s="26">
        <v>-1</v>
      </c>
      <c r="AO1603" s="19">
        <v>1</v>
      </c>
      <c r="AP1603" s="19">
        <v>1</v>
      </c>
      <c r="AQ1603" s="26">
        <v>1</v>
      </c>
      <c r="AR1603" s="19">
        <v>1</v>
      </c>
      <c r="AS1603" s="19">
        <v>0</v>
      </c>
      <c r="AT1603" s="19">
        <v>2</v>
      </c>
      <c r="AU1603" s="26">
        <v>0</v>
      </c>
      <c r="AV1603" s="26">
        <v>0</v>
      </c>
      <c r="AW1603" s="26">
        <v>0</v>
      </c>
      <c r="AX1603" s="26">
        <v>1</v>
      </c>
      <c r="AY1603" s="19">
        <v>0</v>
      </c>
      <c r="AZ1603" s="19">
        <v>1</v>
      </c>
      <c r="BA1603" s="19">
        <v>1</v>
      </c>
      <c r="BB1603" s="19">
        <v>1</v>
      </c>
      <c r="BC1603" s="19">
        <v>0</v>
      </c>
      <c r="BD1603" s="28"/>
      <c r="BE1603" s="20"/>
      <c r="BF1603" s="20"/>
      <c r="BG1603" s="20"/>
      <c r="BH1603" s="20"/>
      <c r="BI1603" s="20"/>
      <c r="BJ1603" s="19">
        <v>0</v>
      </c>
      <c r="BK1603" s="20"/>
      <c r="BL1603" s="20"/>
      <c r="BM1603" s="20"/>
      <c r="BN1603" s="20"/>
      <c r="BO1603" s="20"/>
    </row>
    <row r="1604" spans="1:67" ht="48" hidden="1" x14ac:dyDescent="0.2">
      <c r="A1604" s="18" t="s">
        <v>740</v>
      </c>
      <c r="B1604" s="20"/>
      <c r="C1604" s="21" t="s">
        <v>2689</v>
      </c>
      <c r="D1604" s="18" t="s">
        <v>124</v>
      </c>
      <c r="E1604" s="18" t="s">
        <v>137</v>
      </c>
      <c r="F1604" s="19">
        <v>1</v>
      </c>
      <c r="G1604" s="19">
        <v>0</v>
      </c>
      <c r="H1604" s="19">
        <v>0</v>
      </c>
      <c r="I1604" s="20"/>
      <c r="J1604" s="21" t="s">
        <v>1077</v>
      </c>
      <c r="K1604" s="22" t="s">
        <v>1089</v>
      </c>
      <c r="L1604" s="21" t="s">
        <v>2647</v>
      </c>
      <c r="M1604" s="23" t="s">
        <v>75</v>
      </c>
      <c r="N1604" s="24">
        <f t="shared" si="372"/>
        <v>1988</v>
      </c>
      <c r="O1604" s="25">
        <v>32174</v>
      </c>
      <c r="P1604" s="23" t="s">
        <v>75</v>
      </c>
      <c r="Q1604" s="23" t="s">
        <v>75</v>
      </c>
      <c r="R1604" s="23" t="s">
        <v>75</v>
      </c>
      <c r="S1604" s="23" t="s">
        <v>75</v>
      </c>
      <c r="T1604" s="23" t="s">
        <v>75</v>
      </c>
      <c r="U1604" s="23" t="s">
        <v>75</v>
      </c>
      <c r="V1604" s="19">
        <v>1</v>
      </c>
      <c r="W1604" s="19">
        <f t="shared" si="369"/>
        <v>0</v>
      </c>
      <c r="X1604" s="19">
        <f t="shared" si="370"/>
        <v>0</v>
      </c>
      <c r="Y1604" s="19">
        <f t="shared" si="371"/>
        <v>0</v>
      </c>
      <c r="Z1604" s="19">
        <v>-1</v>
      </c>
      <c r="AA1604" s="19">
        <v>-2</v>
      </c>
      <c r="AB1604" s="19">
        <v>0</v>
      </c>
      <c r="AC1604" s="19">
        <v>0</v>
      </c>
      <c r="AD1604" s="19">
        <v>1</v>
      </c>
      <c r="AE1604" s="19">
        <v>0</v>
      </c>
      <c r="AF1604" s="19">
        <v>0</v>
      </c>
      <c r="AG1604" s="19">
        <v>0</v>
      </c>
      <c r="AH1604" s="26">
        <v>1</v>
      </c>
      <c r="AI1604" s="26">
        <v>0</v>
      </c>
      <c r="AJ1604" s="18" t="s">
        <v>128</v>
      </c>
      <c r="AK1604" s="18" t="s">
        <v>139</v>
      </c>
      <c r="AL1604" s="21" t="s">
        <v>2642</v>
      </c>
      <c r="AM1604" s="19">
        <f t="shared" si="373"/>
        <v>3</v>
      </c>
      <c r="AN1604" s="19">
        <v>1</v>
      </c>
      <c r="AO1604" s="19">
        <v>1</v>
      </c>
      <c r="AP1604" s="19">
        <v>0</v>
      </c>
      <c r="AQ1604" s="19">
        <v>-1</v>
      </c>
      <c r="AR1604" s="19">
        <v>-1</v>
      </c>
      <c r="AS1604" s="19">
        <v>0</v>
      </c>
      <c r="AT1604" s="19">
        <v>-2</v>
      </c>
      <c r="AU1604" s="26">
        <v>-3</v>
      </c>
      <c r="AV1604" s="19">
        <v>0</v>
      </c>
      <c r="AW1604" s="19">
        <v>0</v>
      </c>
      <c r="AX1604" s="19">
        <v>0</v>
      </c>
      <c r="AY1604" s="19">
        <v>0</v>
      </c>
      <c r="AZ1604" s="19">
        <v>1</v>
      </c>
      <c r="BA1604" s="19">
        <v>1</v>
      </c>
      <c r="BB1604" s="19">
        <v>-1</v>
      </c>
      <c r="BC1604" s="19">
        <v>1</v>
      </c>
      <c r="BD1604" s="28"/>
      <c r="BE1604" s="20"/>
      <c r="BF1604" s="20"/>
      <c r="BG1604" s="20"/>
      <c r="BH1604" s="20"/>
      <c r="BI1604" s="20"/>
      <c r="BJ1604" s="19">
        <v>-1</v>
      </c>
      <c r="BK1604" s="20"/>
      <c r="BL1604" s="20"/>
      <c r="BM1604" s="20"/>
      <c r="BN1604" s="20"/>
      <c r="BO1604" s="20"/>
    </row>
    <row r="1605" spans="1:67" ht="304" hidden="1" x14ac:dyDescent="0.2">
      <c r="A1605" s="17" t="s">
        <v>466</v>
      </c>
      <c r="B1605" s="17" t="s">
        <v>676</v>
      </c>
      <c r="C1605" s="64" t="s">
        <v>1784</v>
      </c>
      <c r="D1605" s="18" t="s">
        <v>678</v>
      </c>
      <c r="E1605" s="18" t="s">
        <v>92</v>
      </c>
      <c r="F1605" s="19">
        <v>1</v>
      </c>
      <c r="G1605" s="19">
        <v>0</v>
      </c>
      <c r="H1605" s="19">
        <v>1</v>
      </c>
      <c r="I1605" s="20"/>
      <c r="J1605" s="21" t="s">
        <v>1779</v>
      </c>
      <c r="K1605" s="22" t="s">
        <v>1780</v>
      </c>
      <c r="L1605" s="375" t="s">
        <v>3577</v>
      </c>
      <c r="M1605" s="23" t="s">
        <v>1781</v>
      </c>
      <c r="N1605" s="24">
        <f t="shared" si="372"/>
        <v>2006</v>
      </c>
      <c r="O1605" s="25">
        <v>38974</v>
      </c>
      <c r="P1605" s="25">
        <v>42103</v>
      </c>
      <c r="Q1605" s="25">
        <v>42103</v>
      </c>
      <c r="R1605" s="23" t="s">
        <v>75</v>
      </c>
      <c r="S1605" s="23" t="s">
        <v>75</v>
      </c>
      <c r="T1605" s="23" t="s">
        <v>75</v>
      </c>
      <c r="U1605" s="23" t="s">
        <v>75</v>
      </c>
      <c r="V1605" s="19">
        <v>1</v>
      </c>
      <c r="W1605" s="19">
        <f t="shared" si="369"/>
        <v>1</v>
      </c>
      <c r="X1605" s="19">
        <f t="shared" si="370"/>
        <v>0</v>
      </c>
      <c r="Y1605" s="19">
        <f t="shared" si="371"/>
        <v>0</v>
      </c>
      <c r="Z1605" s="19">
        <v>-1</v>
      </c>
      <c r="AA1605" s="19">
        <v>-2</v>
      </c>
      <c r="AB1605" s="19">
        <v>1</v>
      </c>
      <c r="AC1605" s="19">
        <v>1</v>
      </c>
      <c r="AD1605" s="19">
        <v>0</v>
      </c>
      <c r="AE1605" s="19">
        <v>1</v>
      </c>
      <c r="AF1605" s="19">
        <v>1</v>
      </c>
      <c r="AG1605" s="19">
        <v>1</v>
      </c>
      <c r="AH1605" s="19">
        <v>1</v>
      </c>
      <c r="AI1605" s="19">
        <v>1</v>
      </c>
      <c r="AJ1605" s="18" t="s">
        <v>87</v>
      </c>
      <c r="AK1605" s="18" t="s">
        <v>97</v>
      </c>
      <c r="AL1605" s="21" t="s">
        <v>1782</v>
      </c>
      <c r="AM1605" s="19">
        <f t="shared" si="373"/>
        <v>3</v>
      </c>
      <c r="AN1605" s="19">
        <v>1</v>
      </c>
      <c r="AO1605" s="19">
        <v>1</v>
      </c>
      <c r="AP1605" s="19">
        <v>1</v>
      </c>
      <c r="AQ1605" s="19">
        <v>1</v>
      </c>
      <c r="AR1605" s="19">
        <v>1</v>
      </c>
      <c r="AS1605" s="19">
        <v>0</v>
      </c>
      <c r="AT1605" s="19">
        <v>0</v>
      </c>
      <c r="AU1605" s="26">
        <f>IF(BA1605&lt;1,-1)</f>
        <v>-1</v>
      </c>
      <c r="AV1605" s="19">
        <v>0</v>
      </c>
      <c r="AW1605" s="19">
        <v>0</v>
      </c>
      <c r="AX1605" s="19">
        <v>0</v>
      </c>
      <c r="AY1605" s="19">
        <v>0</v>
      </c>
      <c r="AZ1605" s="19">
        <v>0</v>
      </c>
      <c r="BA1605" s="19">
        <v>0</v>
      </c>
      <c r="BB1605" s="19">
        <v>0</v>
      </c>
      <c r="BC1605" s="19">
        <v>0</v>
      </c>
      <c r="BD1605" s="28"/>
      <c r="BE1605" s="20"/>
      <c r="BF1605" s="20"/>
      <c r="BG1605" s="20"/>
      <c r="BH1605" s="20"/>
      <c r="BI1605" s="20"/>
      <c r="BJ1605" s="19">
        <v>1</v>
      </c>
      <c r="BK1605" s="20"/>
      <c r="BL1605" s="20"/>
      <c r="BM1605" s="20"/>
      <c r="BN1605" s="20"/>
      <c r="BO1605" s="20"/>
    </row>
    <row r="1606" spans="1:67" ht="48" hidden="1" x14ac:dyDescent="0.2">
      <c r="A1606" s="18" t="s">
        <v>740</v>
      </c>
      <c r="B1606" s="20"/>
      <c r="C1606" s="21" t="s">
        <v>2690</v>
      </c>
      <c r="D1606" s="18" t="s">
        <v>124</v>
      </c>
      <c r="E1606" s="18" t="s">
        <v>137</v>
      </c>
      <c r="F1606" s="19">
        <v>1</v>
      </c>
      <c r="G1606" s="19">
        <v>0</v>
      </c>
      <c r="H1606" s="19">
        <v>0</v>
      </c>
      <c r="I1606" s="20"/>
      <c r="J1606" s="21" t="s">
        <v>1077</v>
      </c>
      <c r="K1606" s="22" t="s">
        <v>1089</v>
      </c>
      <c r="L1606" s="21" t="s">
        <v>2647</v>
      </c>
      <c r="M1606" s="23" t="s">
        <v>75</v>
      </c>
      <c r="N1606" s="24">
        <f t="shared" si="372"/>
        <v>1988</v>
      </c>
      <c r="O1606" s="25">
        <v>32174</v>
      </c>
      <c r="P1606" s="23" t="s">
        <v>75</v>
      </c>
      <c r="Q1606" s="23" t="s">
        <v>75</v>
      </c>
      <c r="R1606" s="23" t="s">
        <v>75</v>
      </c>
      <c r="S1606" s="23" t="s">
        <v>75</v>
      </c>
      <c r="T1606" s="23" t="s">
        <v>75</v>
      </c>
      <c r="U1606" s="23" t="s">
        <v>75</v>
      </c>
      <c r="V1606" s="19">
        <v>1</v>
      </c>
      <c r="W1606" s="19">
        <f t="shared" si="369"/>
        <v>0</v>
      </c>
      <c r="X1606" s="19">
        <f t="shared" si="370"/>
        <v>0</v>
      </c>
      <c r="Y1606" s="19">
        <f t="shared" si="371"/>
        <v>0</v>
      </c>
      <c r="Z1606" s="19">
        <v>-1</v>
      </c>
      <c r="AA1606" s="19">
        <v>-2</v>
      </c>
      <c r="AB1606" s="19">
        <v>0</v>
      </c>
      <c r="AC1606" s="19">
        <v>0</v>
      </c>
      <c r="AD1606" s="19">
        <v>1</v>
      </c>
      <c r="AE1606" s="19">
        <v>0</v>
      </c>
      <c r="AF1606" s="19">
        <v>0</v>
      </c>
      <c r="AG1606" s="19">
        <v>0</v>
      </c>
      <c r="AH1606" s="26">
        <v>1</v>
      </c>
      <c r="AI1606" s="26">
        <v>0</v>
      </c>
      <c r="AJ1606" s="18" t="s">
        <v>128</v>
      </c>
      <c r="AK1606" s="18" t="s">
        <v>139</v>
      </c>
      <c r="AL1606" s="21" t="s">
        <v>2642</v>
      </c>
      <c r="AM1606" s="19">
        <f t="shared" si="373"/>
        <v>3</v>
      </c>
      <c r="AN1606" s="19">
        <v>1</v>
      </c>
      <c r="AO1606" s="19">
        <v>1</v>
      </c>
      <c r="AP1606" s="19">
        <v>0</v>
      </c>
      <c r="AQ1606" s="19">
        <v>-1</v>
      </c>
      <c r="AR1606" s="19">
        <v>-1</v>
      </c>
      <c r="AS1606" s="19">
        <v>0</v>
      </c>
      <c r="AT1606" s="19">
        <v>-2</v>
      </c>
      <c r="AU1606" s="26">
        <v>-3</v>
      </c>
      <c r="AV1606" s="19">
        <v>0</v>
      </c>
      <c r="AW1606" s="19">
        <v>0</v>
      </c>
      <c r="AX1606" s="19">
        <v>0</v>
      </c>
      <c r="AY1606" s="19">
        <v>0</v>
      </c>
      <c r="AZ1606" s="19">
        <v>1</v>
      </c>
      <c r="BA1606" s="19">
        <v>1</v>
      </c>
      <c r="BB1606" s="19">
        <v>-1</v>
      </c>
      <c r="BC1606" s="19">
        <v>1</v>
      </c>
      <c r="BD1606" s="28"/>
      <c r="BE1606" s="20"/>
      <c r="BF1606" s="20"/>
      <c r="BG1606" s="20"/>
      <c r="BH1606" s="20"/>
      <c r="BI1606" s="20"/>
      <c r="BJ1606" s="19">
        <v>-1</v>
      </c>
      <c r="BK1606" s="20"/>
      <c r="BL1606" s="20"/>
      <c r="BM1606" s="20"/>
      <c r="BN1606" s="20"/>
      <c r="BO1606" s="20"/>
    </row>
    <row r="1607" spans="1:67" ht="48" hidden="1" x14ac:dyDescent="0.2">
      <c r="A1607" s="18" t="s">
        <v>512</v>
      </c>
      <c r="B1607" s="20"/>
      <c r="C1607" s="21" t="s">
        <v>519</v>
      </c>
      <c r="D1607" s="18" t="s">
        <v>124</v>
      </c>
      <c r="E1607" s="18" t="s">
        <v>92</v>
      </c>
      <c r="F1607" s="19">
        <v>1</v>
      </c>
      <c r="G1607" s="19">
        <v>0</v>
      </c>
      <c r="H1607" s="19">
        <v>0</v>
      </c>
      <c r="I1607" s="20"/>
      <c r="J1607" s="21" t="s">
        <v>514</v>
      </c>
      <c r="K1607" s="22" t="s">
        <v>520</v>
      </c>
      <c r="L1607" s="21" t="s">
        <v>521</v>
      </c>
      <c r="M1607" s="23" t="s">
        <v>522</v>
      </c>
      <c r="N1607" s="24">
        <f t="shared" si="372"/>
        <v>2008</v>
      </c>
      <c r="O1607" s="25">
        <v>39618</v>
      </c>
      <c r="P1607" s="25">
        <v>39963</v>
      </c>
      <c r="Q1607" s="25">
        <v>40073</v>
      </c>
      <c r="R1607" s="23" t="s">
        <v>75</v>
      </c>
      <c r="S1607" s="23" t="s">
        <v>75</v>
      </c>
      <c r="T1607" s="23" t="s">
        <v>75</v>
      </c>
      <c r="U1607" s="23" t="s">
        <v>75</v>
      </c>
      <c r="V1607" s="19">
        <v>1</v>
      </c>
      <c r="W1607" s="19">
        <f t="shared" si="369"/>
        <v>1</v>
      </c>
      <c r="X1607" s="19">
        <f t="shared" si="370"/>
        <v>0</v>
      </c>
      <c r="Y1607" s="19">
        <f t="shared" si="371"/>
        <v>0</v>
      </c>
      <c r="Z1607" s="19">
        <v>-1</v>
      </c>
      <c r="AA1607" s="19">
        <v>-2</v>
      </c>
      <c r="AB1607" s="19">
        <v>1</v>
      </c>
      <c r="AC1607" s="19">
        <v>0</v>
      </c>
      <c r="AD1607" s="19">
        <v>0</v>
      </c>
      <c r="AE1607" s="19">
        <v>1</v>
      </c>
      <c r="AF1607" s="19">
        <v>0</v>
      </c>
      <c r="AG1607" s="19">
        <v>0</v>
      </c>
      <c r="AH1607" s="19">
        <v>1</v>
      </c>
      <c r="AI1607" s="19">
        <v>0</v>
      </c>
      <c r="AJ1607" s="18" t="s">
        <v>128</v>
      </c>
      <c r="AK1607" s="18" t="s">
        <v>97</v>
      </c>
      <c r="AL1607" s="21" t="s">
        <v>518</v>
      </c>
      <c r="AM1607" s="19">
        <f t="shared" si="373"/>
        <v>3</v>
      </c>
      <c r="AN1607" s="19">
        <v>1</v>
      </c>
      <c r="AO1607" s="19">
        <v>1</v>
      </c>
      <c r="AP1607" s="19">
        <v>1</v>
      </c>
      <c r="AQ1607" s="19">
        <v>1</v>
      </c>
      <c r="AR1607" s="19">
        <v>1</v>
      </c>
      <c r="AS1607" s="19">
        <v>0</v>
      </c>
      <c r="AT1607" s="19">
        <v>-2</v>
      </c>
      <c r="AU1607" s="26">
        <f t="shared" ref="AU1607:AU1617" si="374">IF(BA1607&lt;1,-1)</f>
        <v>-1</v>
      </c>
      <c r="AV1607" s="19">
        <v>0</v>
      </c>
      <c r="AW1607" s="19">
        <v>0</v>
      </c>
      <c r="AX1607" s="19">
        <v>0</v>
      </c>
      <c r="AY1607" s="19">
        <v>0</v>
      </c>
      <c r="AZ1607" s="19">
        <v>0</v>
      </c>
      <c r="BA1607" s="19">
        <v>0</v>
      </c>
      <c r="BB1607" s="19">
        <v>0</v>
      </c>
      <c r="BC1607" s="19">
        <v>0</v>
      </c>
      <c r="BD1607" s="28"/>
      <c r="BE1607" s="20"/>
      <c r="BF1607" s="20"/>
      <c r="BG1607" s="19">
        <v>0</v>
      </c>
      <c r="BH1607" s="20"/>
      <c r="BI1607" s="20"/>
      <c r="BJ1607" s="19">
        <v>-1</v>
      </c>
      <c r="BK1607" s="20"/>
      <c r="BL1607" s="20"/>
      <c r="BM1607" s="20"/>
      <c r="BN1607" s="20"/>
      <c r="BO1607" s="20"/>
    </row>
    <row r="1608" spans="1:67" ht="80" hidden="1" x14ac:dyDescent="0.2">
      <c r="A1608" s="29" t="s">
        <v>248</v>
      </c>
      <c r="B1608" s="30"/>
      <c r="C1608" s="97" t="s">
        <v>450</v>
      </c>
      <c r="D1608" s="31" t="s">
        <v>117</v>
      </c>
      <c r="E1608" s="31" t="s">
        <v>92</v>
      </c>
      <c r="F1608" s="32">
        <v>1</v>
      </c>
      <c r="G1608" s="32">
        <v>0</v>
      </c>
      <c r="H1608" s="32">
        <v>0</v>
      </c>
      <c r="I1608" s="33"/>
      <c r="J1608" s="34" t="s">
        <v>451</v>
      </c>
      <c r="K1608" s="41" t="s">
        <v>146</v>
      </c>
      <c r="L1608" s="31" t="s">
        <v>438</v>
      </c>
      <c r="M1608" s="36" t="s">
        <v>452</v>
      </c>
      <c r="N1608" s="24">
        <f t="shared" si="372"/>
        <v>2008</v>
      </c>
      <c r="O1608" s="37">
        <v>39662</v>
      </c>
      <c r="P1608" s="37">
        <v>39662</v>
      </c>
      <c r="Q1608" s="36" t="s">
        <v>75</v>
      </c>
      <c r="R1608" s="36" t="s">
        <v>75</v>
      </c>
      <c r="S1608" s="36" t="s">
        <v>75</v>
      </c>
      <c r="T1608" s="36" t="s">
        <v>75</v>
      </c>
      <c r="U1608" s="36" t="s">
        <v>75</v>
      </c>
      <c r="V1608" s="32">
        <v>1</v>
      </c>
      <c r="W1608" s="19">
        <f t="shared" si="369"/>
        <v>0</v>
      </c>
      <c r="X1608" s="19">
        <f t="shared" si="370"/>
        <v>0</v>
      </c>
      <c r="Y1608" s="19">
        <f t="shared" si="371"/>
        <v>0</v>
      </c>
      <c r="Z1608" s="32">
        <v>-1</v>
      </c>
      <c r="AA1608" s="32">
        <v>-2</v>
      </c>
      <c r="AB1608" s="32">
        <v>0</v>
      </c>
      <c r="AC1608" s="32">
        <v>0</v>
      </c>
      <c r="AD1608" s="32">
        <v>0</v>
      </c>
      <c r="AE1608" s="32">
        <v>1</v>
      </c>
      <c r="AF1608" s="32">
        <v>0</v>
      </c>
      <c r="AG1608" s="32">
        <v>0</v>
      </c>
      <c r="AH1608" s="32">
        <v>1</v>
      </c>
      <c r="AI1608" s="32">
        <v>0</v>
      </c>
      <c r="AJ1608" s="31" t="s">
        <v>120</v>
      </c>
      <c r="AK1608" s="31" t="s">
        <v>97</v>
      </c>
      <c r="AL1608" s="34" t="s">
        <v>440</v>
      </c>
      <c r="AM1608" s="19">
        <f t="shared" si="373"/>
        <v>3</v>
      </c>
      <c r="AN1608" s="32">
        <v>1</v>
      </c>
      <c r="AO1608" s="32">
        <v>1</v>
      </c>
      <c r="AP1608" s="32">
        <v>1</v>
      </c>
      <c r="AQ1608" s="32">
        <v>1</v>
      </c>
      <c r="AR1608" s="32">
        <v>1</v>
      </c>
      <c r="AS1608" s="33"/>
      <c r="AT1608" s="32">
        <v>0</v>
      </c>
      <c r="AU1608" s="26">
        <f t="shared" si="374"/>
        <v>-1</v>
      </c>
      <c r="AV1608" s="32">
        <v>0</v>
      </c>
      <c r="AW1608" s="32">
        <v>0</v>
      </c>
      <c r="AX1608" s="32">
        <v>0</v>
      </c>
      <c r="AY1608" s="19">
        <v>0</v>
      </c>
      <c r="AZ1608" s="19">
        <v>0</v>
      </c>
      <c r="BA1608" s="32">
        <v>0</v>
      </c>
      <c r="BB1608" s="19">
        <v>0</v>
      </c>
      <c r="BC1608" s="32">
        <v>0</v>
      </c>
      <c r="BD1608" s="28"/>
      <c r="BE1608" s="33"/>
      <c r="BF1608" s="33"/>
      <c r="BG1608" s="33"/>
      <c r="BH1608" s="31" t="s">
        <v>441</v>
      </c>
      <c r="BI1608" s="31" t="s">
        <v>442</v>
      </c>
      <c r="BJ1608" s="32">
        <v>1</v>
      </c>
      <c r="BK1608" s="33"/>
      <c r="BL1608" s="33"/>
      <c r="BM1608" s="33"/>
      <c r="BN1608" s="33"/>
      <c r="BO1608" s="33"/>
    </row>
    <row r="1609" spans="1:67" ht="160" hidden="1" x14ac:dyDescent="0.2">
      <c r="A1609" s="17" t="s">
        <v>140</v>
      </c>
      <c r="B1609" s="42"/>
      <c r="C1609" s="64" t="s">
        <v>986</v>
      </c>
      <c r="D1609" s="18" t="s">
        <v>117</v>
      </c>
      <c r="E1609" s="18" t="s">
        <v>82</v>
      </c>
      <c r="F1609" s="19">
        <v>1</v>
      </c>
      <c r="G1609" s="19">
        <v>1</v>
      </c>
      <c r="H1609" s="19">
        <v>0</v>
      </c>
      <c r="I1609" s="20"/>
      <c r="J1609" s="21" t="s">
        <v>118</v>
      </c>
      <c r="K1609" s="43"/>
      <c r="L1609" s="375" t="s">
        <v>987</v>
      </c>
      <c r="M1609" s="25"/>
      <c r="N1609" s="24">
        <f t="shared" si="372"/>
        <v>2004</v>
      </c>
      <c r="O1609" s="25">
        <v>38170</v>
      </c>
      <c r="P1609" s="23" t="s">
        <v>75</v>
      </c>
      <c r="Q1609" s="23" t="s">
        <v>75</v>
      </c>
      <c r="R1609" s="23" t="s">
        <v>75</v>
      </c>
      <c r="S1609" s="23" t="s">
        <v>75</v>
      </c>
      <c r="T1609" s="23" t="s">
        <v>75</v>
      </c>
      <c r="U1609" s="23" t="s">
        <v>75</v>
      </c>
      <c r="V1609" s="19">
        <v>1</v>
      </c>
      <c r="W1609" s="19">
        <f t="shared" si="369"/>
        <v>0</v>
      </c>
      <c r="X1609" s="19">
        <f t="shared" si="370"/>
        <v>0</v>
      </c>
      <c r="Y1609" s="19">
        <f t="shared" si="371"/>
        <v>0</v>
      </c>
      <c r="Z1609" s="19">
        <v>-1</v>
      </c>
      <c r="AA1609" s="19">
        <v>-2</v>
      </c>
      <c r="AB1609" s="19">
        <v>1</v>
      </c>
      <c r="AC1609" s="19">
        <v>0</v>
      </c>
      <c r="AD1609" s="19">
        <v>0</v>
      </c>
      <c r="AE1609" s="19">
        <v>0</v>
      </c>
      <c r="AF1609" s="19">
        <v>0</v>
      </c>
      <c r="AG1609" s="19">
        <v>0</v>
      </c>
      <c r="AH1609" s="26">
        <v>1</v>
      </c>
      <c r="AI1609" s="19">
        <v>0</v>
      </c>
      <c r="AJ1609" s="18" t="s">
        <v>120</v>
      </c>
      <c r="AK1609" s="18" t="s">
        <v>77</v>
      </c>
      <c r="AL1609" s="21" t="s">
        <v>988</v>
      </c>
      <c r="AM1609" s="19">
        <f t="shared" si="373"/>
        <v>1</v>
      </c>
      <c r="AN1609" s="19">
        <v>1</v>
      </c>
      <c r="AO1609" s="19">
        <v>0</v>
      </c>
      <c r="AP1609" s="19">
        <v>1</v>
      </c>
      <c r="AQ1609" s="19">
        <v>1</v>
      </c>
      <c r="AR1609" s="19">
        <v>1</v>
      </c>
      <c r="AS1609" s="19">
        <v>-1</v>
      </c>
      <c r="AT1609" s="19">
        <v>0</v>
      </c>
      <c r="AU1609" s="26">
        <f t="shared" si="374"/>
        <v>-1</v>
      </c>
      <c r="AV1609" s="19">
        <v>0</v>
      </c>
      <c r="AW1609" s="19">
        <v>0</v>
      </c>
      <c r="AX1609" s="19">
        <v>0</v>
      </c>
      <c r="AY1609" s="19">
        <v>0</v>
      </c>
      <c r="AZ1609" s="19">
        <v>1</v>
      </c>
      <c r="BA1609" s="19">
        <v>0</v>
      </c>
      <c r="BB1609" s="19">
        <v>0</v>
      </c>
      <c r="BC1609" s="19">
        <v>0</v>
      </c>
      <c r="BD1609" s="28"/>
      <c r="BE1609" s="20"/>
      <c r="BF1609" s="20"/>
      <c r="BG1609" s="20"/>
      <c r="BH1609" s="20"/>
      <c r="BI1609" s="20"/>
      <c r="BJ1609" s="19">
        <v>1</v>
      </c>
      <c r="BK1609" s="20"/>
      <c r="BL1609" s="20"/>
      <c r="BM1609" s="20"/>
      <c r="BN1609" s="20"/>
      <c r="BO1609" s="20"/>
    </row>
    <row r="1610" spans="1:67" ht="64" hidden="1" x14ac:dyDescent="0.2">
      <c r="A1610" s="17" t="s">
        <v>228</v>
      </c>
      <c r="B1610" s="42"/>
      <c r="C1610" s="64" t="s">
        <v>116</v>
      </c>
      <c r="D1610" s="18" t="s">
        <v>117</v>
      </c>
      <c r="E1610" s="18" t="s">
        <v>70</v>
      </c>
      <c r="F1610" s="19">
        <v>1</v>
      </c>
      <c r="G1610" s="19">
        <v>0</v>
      </c>
      <c r="H1610" s="20"/>
      <c r="I1610" s="20"/>
      <c r="J1610" s="21" t="s">
        <v>118</v>
      </c>
      <c r="K1610" s="43"/>
      <c r="L1610" s="21" t="s">
        <v>230</v>
      </c>
      <c r="M1610" s="25"/>
      <c r="N1610" s="24">
        <f t="shared" si="372"/>
        <v>2003</v>
      </c>
      <c r="O1610" s="25">
        <v>37853</v>
      </c>
      <c r="P1610" s="23" t="s">
        <v>75</v>
      </c>
      <c r="Q1610" s="23" t="s">
        <v>75</v>
      </c>
      <c r="R1610" s="23" t="s">
        <v>75</v>
      </c>
      <c r="S1610" s="23" t="s">
        <v>75</v>
      </c>
      <c r="T1610" s="23" t="s">
        <v>75</v>
      </c>
      <c r="U1610" s="23" t="s">
        <v>75</v>
      </c>
      <c r="V1610" s="24">
        <v>1</v>
      </c>
      <c r="W1610" s="19">
        <f t="shared" si="369"/>
        <v>0</v>
      </c>
      <c r="X1610" s="19">
        <f t="shared" si="370"/>
        <v>0</v>
      </c>
      <c r="Y1610" s="19">
        <f t="shared" si="371"/>
        <v>0</v>
      </c>
      <c r="Z1610" s="19">
        <v>-1</v>
      </c>
      <c r="AA1610" s="19">
        <v>-2</v>
      </c>
      <c r="AB1610" s="19">
        <v>1</v>
      </c>
      <c r="AC1610" s="19">
        <v>1</v>
      </c>
      <c r="AD1610" s="19">
        <v>0</v>
      </c>
      <c r="AE1610" s="19">
        <v>1</v>
      </c>
      <c r="AF1610" s="19">
        <v>0</v>
      </c>
      <c r="AG1610" s="19">
        <v>0</v>
      </c>
      <c r="AH1610" s="26">
        <v>1</v>
      </c>
      <c r="AI1610" s="19">
        <v>0</v>
      </c>
      <c r="AJ1610" s="18" t="s">
        <v>120</v>
      </c>
      <c r="AK1610" s="18" t="s">
        <v>77</v>
      </c>
      <c r="AL1610" s="21" t="s">
        <v>231</v>
      </c>
      <c r="AM1610" s="19">
        <f t="shared" si="373"/>
        <v>3</v>
      </c>
      <c r="AN1610" s="19">
        <v>1</v>
      </c>
      <c r="AO1610" s="19">
        <v>1</v>
      </c>
      <c r="AP1610" s="19">
        <v>1</v>
      </c>
      <c r="AQ1610" s="19">
        <v>1</v>
      </c>
      <c r="AR1610" s="19">
        <v>1</v>
      </c>
      <c r="AS1610" s="19">
        <v>0</v>
      </c>
      <c r="AT1610" s="19">
        <v>0</v>
      </c>
      <c r="AU1610" s="26">
        <f t="shared" si="374"/>
        <v>-1</v>
      </c>
      <c r="AV1610" s="19">
        <v>0</v>
      </c>
      <c r="AW1610" s="19">
        <v>0</v>
      </c>
      <c r="AX1610" s="19">
        <v>0</v>
      </c>
      <c r="AY1610" s="19">
        <v>0</v>
      </c>
      <c r="AZ1610" s="19">
        <v>0</v>
      </c>
      <c r="BA1610" s="19">
        <v>0</v>
      </c>
      <c r="BB1610" s="19">
        <v>0</v>
      </c>
      <c r="BC1610" s="19">
        <v>0</v>
      </c>
      <c r="BD1610" s="28"/>
      <c r="BE1610" s="20"/>
      <c r="BF1610" s="20"/>
      <c r="BG1610" s="20"/>
      <c r="BH1610" s="20"/>
      <c r="BI1610" s="20"/>
      <c r="BJ1610" s="19">
        <v>0</v>
      </c>
      <c r="BK1610" s="20"/>
      <c r="BL1610" s="20"/>
      <c r="BM1610" s="20"/>
      <c r="BN1610" s="20"/>
      <c r="BO1610" s="20"/>
    </row>
    <row r="1611" spans="1:67" ht="128" hidden="1" x14ac:dyDescent="0.2">
      <c r="A1611" s="17" t="s">
        <v>115</v>
      </c>
      <c r="B1611" s="42"/>
      <c r="C1611" s="64" t="s">
        <v>116</v>
      </c>
      <c r="D1611" s="18" t="s">
        <v>117</v>
      </c>
      <c r="E1611" s="18" t="s">
        <v>82</v>
      </c>
      <c r="F1611" s="19">
        <v>1</v>
      </c>
      <c r="G1611" s="19">
        <v>1</v>
      </c>
      <c r="H1611" s="19">
        <v>0</v>
      </c>
      <c r="I1611" s="20"/>
      <c r="J1611" s="21" t="s">
        <v>118</v>
      </c>
      <c r="K1611" s="43"/>
      <c r="L1611" s="375" t="s">
        <v>119</v>
      </c>
      <c r="M1611" s="25"/>
      <c r="N1611" s="24">
        <f t="shared" si="372"/>
        <v>2002</v>
      </c>
      <c r="O1611" s="25">
        <v>37594</v>
      </c>
      <c r="P1611" s="23" t="s">
        <v>75</v>
      </c>
      <c r="Q1611" s="23" t="s">
        <v>75</v>
      </c>
      <c r="R1611" s="23" t="s">
        <v>75</v>
      </c>
      <c r="S1611" s="23" t="s">
        <v>75</v>
      </c>
      <c r="T1611" s="23" t="s">
        <v>75</v>
      </c>
      <c r="U1611" s="23" t="s">
        <v>75</v>
      </c>
      <c r="V1611" s="19">
        <v>1</v>
      </c>
      <c r="W1611" s="19">
        <f t="shared" si="369"/>
        <v>0</v>
      </c>
      <c r="X1611" s="19">
        <f t="shared" si="370"/>
        <v>0</v>
      </c>
      <c r="Y1611" s="19">
        <f t="shared" si="371"/>
        <v>0</v>
      </c>
      <c r="Z1611" s="19">
        <v>-1</v>
      </c>
      <c r="AA1611" s="19">
        <v>-2</v>
      </c>
      <c r="AB1611" s="19">
        <v>1</v>
      </c>
      <c r="AC1611" s="19">
        <v>0</v>
      </c>
      <c r="AD1611" s="19">
        <v>0</v>
      </c>
      <c r="AE1611" s="19">
        <v>0</v>
      </c>
      <c r="AF1611" s="19">
        <v>0</v>
      </c>
      <c r="AG1611" s="19">
        <v>0</v>
      </c>
      <c r="AH1611" s="26">
        <v>1</v>
      </c>
      <c r="AI1611" s="19">
        <v>0</v>
      </c>
      <c r="AJ1611" s="18" t="s">
        <v>120</v>
      </c>
      <c r="AK1611" s="18" t="s">
        <v>77</v>
      </c>
      <c r="AL1611" s="21" t="s">
        <v>121</v>
      </c>
      <c r="AM1611" s="19">
        <f t="shared" si="373"/>
        <v>1</v>
      </c>
      <c r="AN1611" s="19">
        <v>1</v>
      </c>
      <c r="AO1611" s="19">
        <v>0</v>
      </c>
      <c r="AP1611" s="19">
        <v>1</v>
      </c>
      <c r="AQ1611" s="19">
        <v>1</v>
      </c>
      <c r="AR1611" s="19">
        <v>1</v>
      </c>
      <c r="AS1611" s="19">
        <v>1</v>
      </c>
      <c r="AT1611" s="19">
        <v>0</v>
      </c>
      <c r="AU1611" s="26">
        <f t="shared" si="374"/>
        <v>-1</v>
      </c>
      <c r="AV1611" s="19">
        <v>0</v>
      </c>
      <c r="AW1611" s="19">
        <v>0</v>
      </c>
      <c r="AX1611" s="19">
        <v>0</v>
      </c>
      <c r="AY1611" s="19">
        <v>0</v>
      </c>
      <c r="AZ1611" s="19">
        <v>1</v>
      </c>
      <c r="BA1611" s="19">
        <v>0</v>
      </c>
      <c r="BB1611" s="19">
        <v>0</v>
      </c>
      <c r="BC1611" s="19">
        <v>0</v>
      </c>
      <c r="BD1611" s="28"/>
      <c r="BE1611" s="20"/>
      <c r="BF1611" s="18" t="s">
        <v>122</v>
      </c>
      <c r="BG1611" s="20"/>
      <c r="BH1611" s="20"/>
      <c r="BI1611" s="20"/>
      <c r="BJ1611" s="19">
        <v>1</v>
      </c>
      <c r="BK1611" s="20"/>
      <c r="BL1611" s="20"/>
      <c r="BM1611" s="20"/>
      <c r="BN1611" s="20"/>
      <c r="BO1611" s="20"/>
    </row>
    <row r="1612" spans="1:67" ht="176" hidden="1" x14ac:dyDescent="0.2">
      <c r="A1612" s="17" t="s">
        <v>115</v>
      </c>
      <c r="B1612" s="42"/>
      <c r="C1612" s="64" t="s">
        <v>116</v>
      </c>
      <c r="D1612" s="18" t="s">
        <v>117</v>
      </c>
      <c r="E1612" s="18" t="s">
        <v>302</v>
      </c>
      <c r="F1612" s="19">
        <v>1</v>
      </c>
      <c r="G1612" s="19">
        <v>0</v>
      </c>
      <c r="H1612" s="19">
        <v>0</v>
      </c>
      <c r="I1612" s="20"/>
      <c r="J1612" s="21" t="s">
        <v>118</v>
      </c>
      <c r="K1612" s="22" t="s">
        <v>2252</v>
      </c>
      <c r="L1612" s="21" t="s">
        <v>2253</v>
      </c>
      <c r="M1612" s="23" t="s">
        <v>2254</v>
      </c>
      <c r="N1612" s="24">
        <f t="shared" si="372"/>
        <v>2003</v>
      </c>
      <c r="O1612" s="25">
        <v>37946</v>
      </c>
      <c r="P1612" s="23" t="s">
        <v>75</v>
      </c>
      <c r="Q1612" s="23" t="s">
        <v>75</v>
      </c>
      <c r="R1612" s="23" t="s">
        <v>75</v>
      </c>
      <c r="S1612" s="23" t="s">
        <v>75</v>
      </c>
      <c r="T1612" s="23" t="s">
        <v>75</v>
      </c>
      <c r="U1612" s="23" t="s">
        <v>75</v>
      </c>
      <c r="V1612" s="19">
        <v>1</v>
      </c>
      <c r="W1612" s="19">
        <f t="shared" si="369"/>
        <v>0</v>
      </c>
      <c r="X1612" s="19">
        <f t="shared" si="370"/>
        <v>0</v>
      </c>
      <c r="Y1612" s="19">
        <f t="shared" si="371"/>
        <v>0</v>
      </c>
      <c r="Z1612" s="19">
        <v>-1</v>
      </c>
      <c r="AA1612" s="19">
        <v>-2</v>
      </c>
      <c r="AB1612" s="19">
        <v>1</v>
      </c>
      <c r="AC1612" s="19">
        <v>1</v>
      </c>
      <c r="AD1612" s="19">
        <v>0</v>
      </c>
      <c r="AE1612" s="19">
        <v>1</v>
      </c>
      <c r="AF1612" s="19">
        <v>1</v>
      </c>
      <c r="AG1612" s="19">
        <v>0</v>
      </c>
      <c r="AH1612" s="19">
        <v>1</v>
      </c>
      <c r="AI1612" s="19">
        <v>0</v>
      </c>
      <c r="AJ1612" s="18" t="s">
        <v>120</v>
      </c>
      <c r="AK1612" s="18" t="s">
        <v>77</v>
      </c>
      <c r="AL1612" s="21" t="s">
        <v>2255</v>
      </c>
      <c r="AM1612" s="19">
        <f t="shared" si="373"/>
        <v>3</v>
      </c>
      <c r="AN1612" s="19">
        <v>1</v>
      </c>
      <c r="AO1612" s="19">
        <v>1</v>
      </c>
      <c r="AP1612" s="19">
        <v>1</v>
      </c>
      <c r="AQ1612" s="19">
        <v>1</v>
      </c>
      <c r="AR1612" s="19">
        <v>1</v>
      </c>
      <c r="AS1612" s="19">
        <v>0</v>
      </c>
      <c r="AT1612" s="19">
        <v>0</v>
      </c>
      <c r="AU1612" s="26">
        <f t="shared" si="374"/>
        <v>-1</v>
      </c>
      <c r="AV1612" s="19">
        <v>0</v>
      </c>
      <c r="AW1612" s="19">
        <v>0</v>
      </c>
      <c r="AX1612" s="19">
        <v>0</v>
      </c>
      <c r="AY1612" s="19">
        <v>0</v>
      </c>
      <c r="AZ1612" s="19">
        <v>0</v>
      </c>
      <c r="BA1612" s="19">
        <v>0</v>
      </c>
      <c r="BB1612" s="19">
        <v>0</v>
      </c>
      <c r="BC1612" s="19">
        <v>0</v>
      </c>
      <c r="BD1612" s="28"/>
      <c r="BE1612" s="20"/>
      <c r="BF1612" s="20"/>
      <c r="BG1612" s="19">
        <v>1</v>
      </c>
      <c r="BH1612" s="23" t="s">
        <v>2252</v>
      </c>
      <c r="BI1612" s="20"/>
      <c r="BJ1612" s="19">
        <v>1</v>
      </c>
      <c r="BK1612" s="45"/>
      <c r="BL1612" s="45"/>
      <c r="BM1612" s="45"/>
      <c r="BN1612" s="20"/>
      <c r="BO1612" s="20"/>
    </row>
    <row r="1613" spans="1:67" ht="16" hidden="1" x14ac:dyDescent="0.2">
      <c r="A1613" s="17" t="s">
        <v>228</v>
      </c>
      <c r="B1613" s="42"/>
      <c r="C1613" s="64" t="s">
        <v>116</v>
      </c>
      <c r="D1613" s="18" t="s">
        <v>117</v>
      </c>
      <c r="E1613" s="18" t="s">
        <v>737</v>
      </c>
      <c r="F1613" s="19">
        <v>1</v>
      </c>
      <c r="G1613" s="19">
        <v>1</v>
      </c>
      <c r="H1613" s="20"/>
      <c r="I1613" s="20"/>
      <c r="J1613" s="21" t="s">
        <v>118</v>
      </c>
      <c r="K1613" s="22" t="s">
        <v>475</v>
      </c>
      <c r="L1613" s="377" t="s">
        <v>738</v>
      </c>
      <c r="M1613" s="24">
        <v>2001</v>
      </c>
      <c r="N1613" s="24">
        <f t="shared" si="372"/>
        <v>2004</v>
      </c>
      <c r="O1613" s="25">
        <v>38204</v>
      </c>
      <c r="P1613" s="23" t="s">
        <v>75</v>
      </c>
      <c r="Q1613" s="23" t="s">
        <v>75</v>
      </c>
      <c r="R1613" s="23" t="s">
        <v>75</v>
      </c>
      <c r="S1613" s="23" t="s">
        <v>75</v>
      </c>
      <c r="T1613" s="23" t="s">
        <v>75</v>
      </c>
      <c r="U1613" s="23" t="s">
        <v>75</v>
      </c>
      <c r="V1613" s="19">
        <v>1</v>
      </c>
      <c r="W1613" s="19">
        <f t="shared" si="369"/>
        <v>0</v>
      </c>
      <c r="X1613" s="19">
        <f t="shared" si="370"/>
        <v>0</v>
      </c>
      <c r="Y1613" s="19">
        <f t="shared" si="371"/>
        <v>0</v>
      </c>
      <c r="Z1613" s="19">
        <v>-1</v>
      </c>
      <c r="AA1613" s="19">
        <v>-2</v>
      </c>
      <c r="AB1613" s="19">
        <v>1</v>
      </c>
      <c r="AC1613" s="19">
        <v>1</v>
      </c>
      <c r="AD1613" s="19">
        <v>0</v>
      </c>
      <c r="AE1613" s="19">
        <v>0</v>
      </c>
      <c r="AF1613" s="19">
        <v>0</v>
      </c>
      <c r="AG1613" s="19">
        <v>0</v>
      </c>
      <c r="AH1613" s="19">
        <v>0</v>
      </c>
      <c r="AI1613" s="19">
        <v>0</v>
      </c>
      <c r="AJ1613" s="18" t="s">
        <v>120</v>
      </c>
      <c r="AK1613" s="18" t="s">
        <v>97</v>
      </c>
      <c r="AL1613" s="21" t="s">
        <v>1333</v>
      </c>
      <c r="AM1613" s="19">
        <f t="shared" si="373"/>
        <v>3</v>
      </c>
      <c r="AN1613" s="19">
        <v>1</v>
      </c>
      <c r="AO1613" s="19">
        <v>1</v>
      </c>
      <c r="AP1613" s="19">
        <v>1</v>
      </c>
      <c r="AQ1613" s="19">
        <v>0</v>
      </c>
      <c r="AR1613" s="19">
        <v>0</v>
      </c>
      <c r="AS1613" s="19">
        <v>0</v>
      </c>
      <c r="AT1613" s="19">
        <v>0</v>
      </c>
      <c r="AU1613" s="26">
        <f t="shared" si="374"/>
        <v>-1</v>
      </c>
      <c r="AV1613" s="19">
        <v>0</v>
      </c>
      <c r="AW1613" s="19">
        <v>0</v>
      </c>
      <c r="AX1613" s="19">
        <v>0</v>
      </c>
      <c r="AY1613" s="19">
        <v>0</v>
      </c>
      <c r="AZ1613" s="19">
        <v>1</v>
      </c>
      <c r="BA1613" s="19">
        <v>0</v>
      </c>
      <c r="BB1613" s="19">
        <v>0</v>
      </c>
      <c r="BC1613" s="19">
        <v>0</v>
      </c>
      <c r="BD1613" s="28"/>
      <c r="BE1613" s="20"/>
      <c r="BF1613" s="20"/>
      <c r="BG1613" s="20"/>
      <c r="BH1613" s="45"/>
      <c r="BI1613" s="20"/>
      <c r="BJ1613" s="19">
        <v>1</v>
      </c>
      <c r="BK1613" s="45"/>
      <c r="BL1613" s="45"/>
      <c r="BM1613" s="45"/>
      <c r="BN1613" s="20"/>
      <c r="BO1613" s="20"/>
    </row>
    <row r="1614" spans="1:67" ht="160" hidden="1" x14ac:dyDescent="0.2">
      <c r="A1614" s="17" t="s">
        <v>140</v>
      </c>
      <c r="B1614" s="42"/>
      <c r="C1614" s="64" t="s">
        <v>116</v>
      </c>
      <c r="D1614" s="18" t="s">
        <v>117</v>
      </c>
      <c r="E1614" s="18" t="s">
        <v>236</v>
      </c>
      <c r="F1614" s="19">
        <v>1</v>
      </c>
      <c r="G1614" s="19">
        <v>1</v>
      </c>
      <c r="H1614" s="19">
        <v>0</v>
      </c>
      <c r="I1614" s="20"/>
      <c r="J1614" s="21" t="s">
        <v>118</v>
      </c>
      <c r="K1614" s="43"/>
      <c r="L1614" s="21" t="s">
        <v>598</v>
      </c>
      <c r="M1614" s="25"/>
      <c r="N1614" s="24">
        <f t="shared" si="372"/>
        <v>2004</v>
      </c>
      <c r="O1614" s="25">
        <v>38322</v>
      </c>
      <c r="P1614" s="23" t="s">
        <v>75</v>
      </c>
      <c r="Q1614" s="23" t="s">
        <v>75</v>
      </c>
      <c r="R1614" s="23" t="s">
        <v>75</v>
      </c>
      <c r="S1614" s="23" t="s">
        <v>75</v>
      </c>
      <c r="T1614" s="23" t="s">
        <v>75</v>
      </c>
      <c r="U1614" s="23" t="s">
        <v>75</v>
      </c>
      <c r="V1614" s="19">
        <v>1</v>
      </c>
      <c r="W1614" s="19">
        <f t="shared" si="369"/>
        <v>0</v>
      </c>
      <c r="X1614" s="19">
        <f t="shared" si="370"/>
        <v>0</v>
      </c>
      <c r="Y1614" s="19">
        <f t="shared" si="371"/>
        <v>0</v>
      </c>
      <c r="Z1614" s="19">
        <v>-1</v>
      </c>
      <c r="AA1614" s="19">
        <v>-2</v>
      </c>
      <c r="AB1614" s="19">
        <v>1</v>
      </c>
      <c r="AC1614" s="19">
        <v>1</v>
      </c>
      <c r="AD1614" s="19">
        <v>0</v>
      </c>
      <c r="AE1614" s="19">
        <v>0</v>
      </c>
      <c r="AF1614" s="19">
        <v>0</v>
      </c>
      <c r="AG1614" s="19">
        <v>0</v>
      </c>
      <c r="AH1614" s="19">
        <v>1</v>
      </c>
      <c r="AI1614" s="19">
        <v>0</v>
      </c>
      <c r="AJ1614" s="18" t="s">
        <v>120</v>
      </c>
      <c r="AK1614" s="18" t="s">
        <v>77</v>
      </c>
      <c r="AL1614" s="21" t="s">
        <v>599</v>
      </c>
      <c r="AM1614" s="19">
        <f t="shared" si="373"/>
        <v>2</v>
      </c>
      <c r="AN1614" s="19">
        <v>0</v>
      </c>
      <c r="AO1614" s="19">
        <v>1</v>
      </c>
      <c r="AP1614" s="19">
        <v>0</v>
      </c>
      <c r="AQ1614" s="19">
        <v>-1</v>
      </c>
      <c r="AR1614" s="19">
        <v>1</v>
      </c>
      <c r="AS1614" s="19">
        <v>0</v>
      </c>
      <c r="AT1614" s="19">
        <v>0</v>
      </c>
      <c r="AU1614" s="26">
        <f t="shared" si="374"/>
        <v>-1</v>
      </c>
      <c r="AV1614" s="19">
        <v>0</v>
      </c>
      <c r="AW1614" s="19">
        <v>0</v>
      </c>
      <c r="AX1614" s="19">
        <v>0</v>
      </c>
      <c r="AY1614" s="19">
        <v>0</v>
      </c>
      <c r="AZ1614" s="19">
        <v>0</v>
      </c>
      <c r="BA1614" s="19">
        <v>0</v>
      </c>
      <c r="BB1614" s="19">
        <v>0</v>
      </c>
      <c r="BC1614" s="19">
        <v>0</v>
      </c>
      <c r="BD1614" s="28"/>
      <c r="BE1614" s="20"/>
      <c r="BF1614" s="18" t="s">
        <v>600</v>
      </c>
      <c r="BG1614" s="20"/>
      <c r="BH1614" s="20"/>
      <c r="BI1614" s="20"/>
      <c r="BJ1614" s="19">
        <v>1</v>
      </c>
      <c r="BK1614" s="20"/>
      <c r="BL1614" s="20"/>
      <c r="BM1614" s="20"/>
      <c r="BN1614" s="20"/>
      <c r="BO1614" s="20"/>
    </row>
    <row r="1615" spans="1:67" ht="80" hidden="1" x14ac:dyDescent="0.2">
      <c r="A1615" s="29" t="s">
        <v>248</v>
      </c>
      <c r="B1615" s="30"/>
      <c r="C1615" s="97" t="s">
        <v>443</v>
      </c>
      <c r="D1615" s="31" t="s">
        <v>117</v>
      </c>
      <c r="E1615" s="31" t="s">
        <v>92</v>
      </c>
      <c r="F1615" s="32">
        <v>1</v>
      </c>
      <c r="G1615" s="32">
        <v>0</v>
      </c>
      <c r="H1615" s="32">
        <v>0</v>
      </c>
      <c r="I1615" s="33"/>
      <c r="J1615" s="34" t="s">
        <v>437</v>
      </c>
      <c r="K1615" s="41" t="s">
        <v>146</v>
      </c>
      <c r="L1615" s="31" t="s">
        <v>438</v>
      </c>
      <c r="M1615" s="36" t="s">
        <v>439</v>
      </c>
      <c r="N1615" s="24">
        <f t="shared" si="372"/>
        <v>2005</v>
      </c>
      <c r="O1615" s="37">
        <v>38531</v>
      </c>
      <c r="P1615" s="37">
        <v>41596</v>
      </c>
      <c r="Q1615" s="36" t="s">
        <v>75</v>
      </c>
      <c r="R1615" s="36" t="s">
        <v>75</v>
      </c>
      <c r="S1615" s="36" t="s">
        <v>75</v>
      </c>
      <c r="T1615" s="36" t="s">
        <v>75</v>
      </c>
      <c r="U1615" s="36" t="s">
        <v>75</v>
      </c>
      <c r="V1615" s="32">
        <v>1</v>
      </c>
      <c r="W1615" s="19">
        <f t="shared" si="369"/>
        <v>0</v>
      </c>
      <c r="X1615" s="19">
        <f t="shared" si="370"/>
        <v>0</v>
      </c>
      <c r="Y1615" s="19">
        <f t="shared" si="371"/>
        <v>0</v>
      </c>
      <c r="Z1615" s="32">
        <v>-1</v>
      </c>
      <c r="AA1615" s="32">
        <v>-2</v>
      </c>
      <c r="AB1615" s="32">
        <v>0</v>
      </c>
      <c r="AC1615" s="32">
        <v>1</v>
      </c>
      <c r="AD1615" s="32">
        <v>0</v>
      </c>
      <c r="AE1615" s="32">
        <v>0</v>
      </c>
      <c r="AF1615" s="32">
        <v>0</v>
      </c>
      <c r="AG1615" s="32">
        <v>0</v>
      </c>
      <c r="AH1615" s="32">
        <v>1</v>
      </c>
      <c r="AI1615" s="32">
        <v>0</v>
      </c>
      <c r="AJ1615" s="31" t="s">
        <v>120</v>
      </c>
      <c r="AK1615" s="31" t="s">
        <v>97</v>
      </c>
      <c r="AL1615" s="34" t="s">
        <v>440</v>
      </c>
      <c r="AM1615" s="19">
        <f t="shared" si="373"/>
        <v>3</v>
      </c>
      <c r="AN1615" s="32">
        <v>1</v>
      </c>
      <c r="AO1615" s="32">
        <v>1</v>
      </c>
      <c r="AP1615" s="32">
        <v>1</v>
      </c>
      <c r="AQ1615" s="32">
        <v>1</v>
      </c>
      <c r="AR1615" s="32">
        <v>1</v>
      </c>
      <c r="AS1615" s="33"/>
      <c r="AT1615" s="32">
        <v>0</v>
      </c>
      <c r="AU1615" s="26">
        <f t="shared" si="374"/>
        <v>-1</v>
      </c>
      <c r="AV1615" s="32">
        <v>0</v>
      </c>
      <c r="AW1615" s="32">
        <v>0</v>
      </c>
      <c r="AX1615" s="32">
        <v>0</v>
      </c>
      <c r="AY1615" s="19">
        <v>0</v>
      </c>
      <c r="AZ1615" s="19">
        <v>0</v>
      </c>
      <c r="BA1615" s="32">
        <v>0</v>
      </c>
      <c r="BB1615" s="19">
        <v>0</v>
      </c>
      <c r="BC1615" s="32">
        <v>0</v>
      </c>
      <c r="BD1615" s="28"/>
      <c r="BE1615" s="33"/>
      <c r="BF1615" s="33"/>
      <c r="BG1615" s="33"/>
      <c r="BH1615" s="31" t="s">
        <v>441</v>
      </c>
      <c r="BI1615" s="31" t="s">
        <v>442</v>
      </c>
      <c r="BJ1615" s="32">
        <v>1</v>
      </c>
      <c r="BK1615" s="33"/>
      <c r="BL1615" s="33"/>
      <c r="BM1615" s="33"/>
      <c r="BN1615" s="33"/>
      <c r="BO1615" s="33"/>
    </row>
    <row r="1616" spans="1:67" ht="256" hidden="1" x14ac:dyDescent="0.2">
      <c r="A1616" s="17" t="s">
        <v>248</v>
      </c>
      <c r="B1616" s="17" t="s">
        <v>197</v>
      </c>
      <c r="C1616" s="64" t="s">
        <v>291</v>
      </c>
      <c r="D1616" s="18" t="s">
        <v>92</v>
      </c>
      <c r="E1616" s="18" t="s">
        <v>270</v>
      </c>
      <c r="F1616" s="19">
        <v>1</v>
      </c>
      <c r="G1616" s="19">
        <v>1</v>
      </c>
      <c r="H1616" s="19">
        <v>1</v>
      </c>
      <c r="I1616" s="20"/>
      <c r="J1616" s="21" t="s">
        <v>278</v>
      </c>
      <c r="K1616" s="46"/>
      <c r="L1616" s="21" t="s">
        <v>272</v>
      </c>
      <c r="M1616" s="45"/>
      <c r="N1616" s="24">
        <f t="shared" si="372"/>
        <v>2010</v>
      </c>
      <c r="O1616" s="25">
        <v>40282</v>
      </c>
      <c r="P1616" s="25">
        <v>41943</v>
      </c>
      <c r="Q1616" s="23" t="s">
        <v>75</v>
      </c>
      <c r="R1616" s="23" t="s">
        <v>75</v>
      </c>
      <c r="S1616" s="23" t="s">
        <v>75</v>
      </c>
      <c r="T1616" s="23" t="s">
        <v>75</v>
      </c>
      <c r="U1616" s="23" t="s">
        <v>75</v>
      </c>
      <c r="V1616" s="26">
        <v>1</v>
      </c>
      <c r="W1616" s="19">
        <f t="shared" si="369"/>
        <v>0</v>
      </c>
      <c r="X1616" s="19">
        <f t="shared" si="370"/>
        <v>0</v>
      </c>
      <c r="Y1616" s="19">
        <f t="shared" si="371"/>
        <v>0</v>
      </c>
      <c r="Z1616" s="26">
        <v>-1</v>
      </c>
      <c r="AA1616" s="19">
        <v>-2</v>
      </c>
      <c r="AB1616" s="26">
        <v>0</v>
      </c>
      <c r="AC1616" s="26">
        <v>0</v>
      </c>
      <c r="AD1616" s="26">
        <v>0</v>
      </c>
      <c r="AE1616" s="26">
        <v>1</v>
      </c>
      <c r="AF1616" s="26">
        <v>1</v>
      </c>
      <c r="AG1616" s="19">
        <v>0</v>
      </c>
      <c r="AH1616" s="26">
        <v>0</v>
      </c>
      <c r="AI1616" s="26">
        <v>0</v>
      </c>
      <c r="AJ1616" s="18" t="s">
        <v>97</v>
      </c>
      <c r="AK1616" s="18" t="s">
        <v>96</v>
      </c>
      <c r="AL1616" s="21" t="s">
        <v>273</v>
      </c>
      <c r="AM1616" s="19">
        <f t="shared" si="373"/>
        <v>3</v>
      </c>
      <c r="AN1616" s="26">
        <v>1</v>
      </c>
      <c r="AO1616" s="26">
        <v>1</v>
      </c>
      <c r="AP1616" s="26">
        <v>0</v>
      </c>
      <c r="AQ1616" s="26">
        <v>1</v>
      </c>
      <c r="AR1616" s="26">
        <v>1</v>
      </c>
      <c r="AS1616" s="26">
        <v>0</v>
      </c>
      <c r="AT1616" s="26">
        <v>0</v>
      </c>
      <c r="AU1616" s="26">
        <f t="shared" si="374"/>
        <v>-1</v>
      </c>
      <c r="AV1616" s="26">
        <v>1</v>
      </c>
      <c r="AW1616" s="26">
        <v>0</v>
      </c>
      <c r="AX1616" s="26">
        <v>0</v>
      </c>
      <c r="AY1616" s="19">
        <v>0</v>
      </c>
      <c r="AZ1616" s="26">
        <v>0</v>
      </c>
      <c r="BA1616" s="26">
        <v>0</v>
      </c>
      <c r="BB1616" s="26">
        <v>0</v>
      </c>
      <c r="BC1616" s="26">
        <v>0</v>
      </c>
      <c r="BD1616" s="28"/>
      <c r="BE1616" s="20"/>
      <c r="BF1616" s="26"/>
      <c r="BG1616" s="26"/>
      <c r="BH1616" s="26"/>
      <c r="BI1616" s="26">
        <v>2</v>
      </c>
      <c r="BJ1616" s="26">
        <v>1</v>
      </c>
      <c r="BK1616" s="26"/>
      <c r="BL1616" s="26"/>
      <c r="BM1616" s="26"/>
      <c r="BN1616" s="20"/>
      <c r="BO1616" s="20"/>
    </row>
    <row r="1617" spans="1:67" ht="395" hidden="1" x14ac:dyDescent="0.2">
      <c r="A1617" s="29" t="s">
        <v>186</v>
      </c>
      <c r="B1617" s="30"/>
      <c r="C1617" s="97" t="s">
        <v>2526</v>
      </c>
      <c r="D1617" s="31" t="s">
        <v>270</v>
      </c>
      <c r="E1617" s="31" t="s">
        <v>92</v>
      </c>
      <c r="F1617" s="32">
        <v>1</v>
      </c>
      <c r="G1617" s="32">
        <v>0</v>
      </c>
      <c r="H1617" s="32">
        <v>0</v>
      </c>
      <c r="I1617" s="33"/>
      <c r="J1617" s="34" t="s">
        <v>2490</v>
      </c>
      <c r="K1617" s="35"/>
      <c r="L1617" s="34" t="s">
        <v>2496</v>
      </c>
      <c r="M1617" s="36" t="s">
        <v>2244</v>
      </c>
      <c r="N1617" s="24">
        <f t="shared" si="372"/>
        <v>1997</v>
      </c>
      <c r="O1617" s="37">
        <v>35628</v>
      </c>
      <c r="P1617" s="37">
        <v>36466</v>
      </c>
      <c r="Q1617" s="36" t="s">
        <v>75</v>
      </c>
      <c r="R1617" s="36" t="s">
        <v>75</v>
      </c>
      <c r="S1617" s="36" t="s">
        <v>75</v>
      </c>
      <c r="T1617" s="36" t="s">
        <v>75</v>
      </c>
      <c r="U1617" s="36" t="s">
        <v>75</v>
      </c>
      <c r="V1617" s="32">
        <v>1</v>
      </c>
      <c r="W1617" s="19">
        <f t="shared" si="369"/>
        <v>0</v>
      </c>
      <c r="X1617" s="19">
        <f t="shared" si="370"/>
        <v>0</v>
      </c>
      <c r="Y1617" s="19">
        <f t="shared" si="371"/>
        <v>0</v>
      </c>
      <c r="Z1617" s="96">
        <v>-1</v>
      </c>
      <c r="AA1617" s="96">
        <v>-2</v>
      </c>
      <c r="AB1617" s="32">
        <v>1</v>
      </c>
      <c r="AC1617" s="32">
        <v>1</v>
      </c>
      <c r="AD1617" s="32">
        <v>0</v>
      </c>
      <c r="AE1617" s="32">
        <v>0</v>
      </c>
      <c r="AF1617" s="32">
        <v>1</v>
      </c>
      <c r="AG1617" s="32">
        <v>1</v>
      </c>
      <c r="AH1617" s="32">
        <v>1</v>
      </c>
      <c r="AI1617" s="32">
        <v>1</v>
      </c>
      <c r="AJ1617" s="31" t="s">
        <v>96</v>
      </c>
      <c r="AK1617" s="31" t="s">
        <v>97</v>
      </c>
      <c r="AL1617" s="34" t="s">
        <v>2493</v>
      </c>
      <c r="AM1617" s="19">
        <f t="shared" si="373"/>
        <v>3</v>
      </c>
      <c r="AN1617" s="32">
        <v>1</v>
      </c>
      <c r="AO1617" s="32">
        <v>1</v>
      </c>
      <c r="AP1617" s="32">
        <v>1</v>
      </c>
      <c r="AQ1617" s="32">
        <v>1</v>
      </c>
      <c r="AR1617" s="32">
        <v>1</v>
      </c>
      <c r="AS1617" s="33"/>
      <c r="AT1617" s="32">
        <v>0</v>
      </c>
      <c r="AU1617" s="26">
        <f t="shared" si="374"/>
        <v>-1</v>
      </c>
      <c r="AV1617" s="32">
        <v>1</v>
      </c>
      <c r="AW1617" s="32">
        <v>0</v>
      </c>
      <c r="AX1617" s="32">
        <v>0</v>
      </c>
      <c r="AY1617" s="19">
        <v>0</v>
      </c>
      <c r="AZ1617" s="32">
        <v>0</v>
      </c>
      <c r="BA1617" s="32">
        <v>0</v>
      </c>
      <c r="BB1617" s="32">
        <v>0</v>
      </c>
      <c r="BC1617" s="32">
        <v>0</v>
      </c>
      <c r="BD1617" s="28"/>
      <c r="BE1617" s="33"/>
      <c r="BF1617" s="34" t="s">
        <v>2494</v>
      </c>
      <c r="BG1617" s="33"/>
      <c r="BH1617" s="33"/>
      <c r="BI1617" s="32">
        <v>1</v>
      </c>
      <c r="BJ1617" s="32">
        <v>1</v>
      </c>
      <c r="BK1617" s="33"/>
      <c r="BL1617" s="33"/>
      <c r="BM1617" s="33"/>
      <c r="BN1617" s="33"/>
      <c r="BO1617" s="33"/>
    </row>
    <row r="1618" spans="1:67" ht="48" hidden="1" x14ac:dyDescent="0.2">
      <c r="A1618" s="18" t="s">
        <v>740</v>
      </c>
      <c r="B1618" s="20"/>
      <c r="C1618" s="21" t="s">
        <v>2691</v>
      </c>
      <c r="D1618" s="18" t="s">
        <v>124</v>
      </c>
      <c r="E1618" s="18" t="s">
        <v>137</v>
      </c>
      <c r="F1618" s="19">
        <v>1</v>
      </c>
      <c r="G1618" s="19">
        <v>0</v>
      </c>
      <c r="H1618" s="19">
        <v>0</v>
      </c>
      <c r="I1618" s="20"/>
      <c r="J1618" s="21" t="s">
        <v>1077</v>
      </c>
      <c r="K1618" s="22" t="s">
        <v>1089</v>
      </c>
      <c r="L1618" s="21" t="s">
        <v>2647</v>
      </c>
      <c r="M1618" s="23" t="s">
        <v>75</v>
      </c>
      <c r="N1618" s="24">
        <f t="shared" si="372"/>
        <v>1988</v>
      </c>
      <c r="O1618" s="25">
        <v>32174</v>
      </c>
      <c r="P1618" s="23" t="s">
        <v>75</v>
      </c>
      <c r="Q1618" s="23" t="s">
        <v>75</v>
      </c>
      <c r="R1618" s="23" t="s">
        <v>75</v>
      </c>
      <c r="S1618" s="23" t="s">
        <v>75</v>
      </c>
      <c r="T1618" s="23" t="s">
        <v>75</v>
      </c>
      <c r="U1618" s="23" t="s">
        <v>75</v>
      </c>
      <c r="V1618" s="19">
        <v>1</v>
      </c>
      <c r="W1618" s="19">
        <f t="shared" si="369"/>
        <v>0</v>
      </c>
      <c r="X1618" s="19">
        <f t="shared" si="370"/>
        <v>0</v>
      </c>
      <c r="Y1618" s="19">
        <f t="shared" si="371"/>
        <v>0</v>
      </c>
      <c r="Z1618" s="19">
        <v>-1</v>
      </c>
      <c r="AA1618" s="19">
        <v>-2</v>
      </c>
      <c r="AB1618" s="19">
        <v>0</v>
      </c>
      <c r="AC1618" s="19">
        <v>0</v>
      </c>
      <c r="AD1618" s="19">
        <v>1</v>
      </c>
      <c r="AE1618" s="19">
        <v>0</v>
      </c>
      <c r="AF1618" s="19">
        <v>0</v>
      </c>
      <c r="AG1618" s="19">
        <v>0</v>
      </c>
      <c r="AH1618" s="26">
        <v>1</v>
      </c>
      <c r="AI1618" s="26">
        <v>0</v>
      </c>
      <c r="AJ1618" s="18" t="s">
        <v>128</v>
      </c>
      <c r="AK1618" s="18" t="s">
        <v>139</v>
      </c>
      <c r="AL1618" s="21" t="s">
        <v>2642</v>
      </c>
      <c r="AM1618" s="19">
        <f t="shared" si="373"/>
        <v>3</v>
      </c>
      <c r="AN1618" s="19">
        <v>1</v>
      </c>
      <c r="AO1618" s="19">
        <v>1</v>
      </c>
      <c r="AP1618" s="19">
        <v>0</v>
      </c>
      <c r="AQ1618" s="19">
        <v>-1</v>
      </c>
      <c r="AR1618" s="19">
        <v>-1</v>
      </c>
      <c r="AS1618" s="19">
        <v>0</v>
      </c>
      <c r="AT1618" s="19">
        <v>-2</v>
      </c>
      <c r="AU1618" s="26">
        <v>-3</v>
      </c>
      <c r="AV1618" s="19">
        <v>0</v>
      </c>
      <c r="AW1618" s="19">
        <v>0</v>
      </c>
      <c r="AX1618" s="19">
        <v>0</v>
      </c>
      <c r="AY1618" s="19">
        <v>0</v>
      </c>
      <c r="AZ1618" s="19">
        <v>1</v>
      </c>
      <c r="BA1618" s="19">
        <v>1</v>
      </c>
      <c r="BB1618" s="19">
        <v>-1</v>
      </c>
      <c r="BC1618" s="19">
        <v>1</v>
      </c>
      <c r="BD1618" s="28"/>
      <c r="BE1618" s="20"/>
      <c r="BF1618" s="20"/>
      <c r="BG1618" s="20"/>
      <c r="BH1618" s="20"/>
      <c r="BI1618" s="20"/>
      <c r="BJ1618" s="19">
        <v>-1</v>
      </c>
      <c r="BK1618" s="20"/>
      <c r="BL1618" s="20"/>
      <c r="BM1618" s="20"/>
      <c r="BN1618" s="20"/>
      <c r="BO1618" s="20"/>
    </row>
    <row r="1619" spans="1:67" ht="176" hidden="1" x14ac:dyDescent="0.2">
      <c r="A1619" s="17" t="s">
        <v>115</v>
      </c>
      <c r="B1619" s="42"/>
      <c r="C1619" s="64" t="s">
        <v>131</v>
      </c>
      <c r="D1619" s="18" t="s">
        <v>117</v>
      </c>
      <c r="E1619" s="18" t="s">
        <v>302</v>
      </c>
      <c r="F1619" s="19">
        <v>1</v>
      </c>
      <c r="G1619" s="19">
        <v>0</v>
      </c>
      <c r="H1619" s="19">
        <v>0</v>
      </c>
      <c r="I1619" s="20"/>
      <c r="J1619" s="21" t="s">
        <v>118</v>
      </c>
      <c r="K1619" s="22" t="s">
        <v>2252</v>
      </c>
      <c r="L1619" s="21" t="s">
        <v>2253</v>
      </c>
      <c r="M1619" s="23" t="s">
        <v>2254</v>
      </c>
      <c r="N1619" s="24">
        <f t="shared" si="372"/>
        <v>2003</v>
      </c>
      <c r="O1619" s="25">
        <v>37946</v>
      </c>
      <c r="P1619" s="23" t="s">
        <v>75</v>
      </c>
      <c r="Q1619" s="23" t="s">
        <v>75</v>
      </c>
      <c r="R1619" s="23" t="s">
        <v>75</v>
      </c>
      <c r="S1619" s="23" t="s">
        <v>75</v>
      </c>
      <c r="T1619" s="23" t="s">
        <v>75</v>
      </c>
      <c r="U1619" s="23" t="s">
        <v>75</v>
      </c>
      <c r="V1619" s="19">
        <v>1</v>
      </c>
      <c r="W1619" s="19">
        <f t="shared" si="369"/>
        <v>0</v>
      </c>
      <c r="X1619" s="19">
        <f t="shared" si="370"/>
        <v>0</v>
      </c>
      <c r="Y1619" s="19">
        <f t="shared" si="371"/>
        <v>0</v>
      </c>
      <c r="Z1619" s="19">
        <v>-1</v>
      </c>
      <c r="AA1619" s="19">
        <v>-2</v>
      </c>
      <c r="AB1619" s="19">
        <v>1</v>
      </c>
      <c r="AC1619" s="19">
        <v>1</v>
      </c>
      <c r="AD1619" s="19">
        <v>0</v>
      </c>
      <c r="AE1619" s="19">
        <v>1</v>
      </c>
      <c r="AF1619" s="19">
        <v>1</v>
      </c>
      <c r="AG1619" s="19">
        <v>0</v>
      </c>
      <c r="AH1619" s="19">
        <v>1</v>
      </c>
      <c r="AI1619" s="19">
        <v>0</v>
      </c>
      <c r="AJ1619" s="18" t="s">
        <v>120</v>
      </c>
      <c r="AK1619" s="18" t="s">
        <v>77</v>
      </c>
      <c r="AL1619" s="21" t="s">
        <v>2255</v>
      </c>
      <c r="AM1619" s="19">
        <f t="shared" si="373"/>
        <v>3</v>
      </c>
      <c r="AN1619" s="19">
        <v>1</v>
      </c>
      <c r="AO1619" s="19">
        <v>1</v>
      </c>
      <c r="AP1619" s="19">
        <v>1</v>
      </c>
      <c r="AQ1619" s="19">
        <v>1</v>
      </c>
      <c r="AR1619" s="19">
        <v>1</v>
      </c>
      <c r="AS1619" s="19">
        <v>0</v>
      </c>
      <c r="AT1619" s="19">
        <v>0</v>
      </c>
      <c r="AU1619" s="26">
        <f t="shared" ref="AU1619:AU1625" si="375">IF(BA1619&lt;1,-1)</f>
        <v>-1</v>
      </c>
      <c r="AV1619" s="19">
        <v>0</v>
      </c>
      <c r="AW1619" s="19">
        <v>0</v>
      </c>
      <c r="AX1619" s="19">
        <v>0</v>
      </c>
      <c r="AY1619" s="19">
        <v>0</v>
      </c>
      <c r="AZ1619" s="19">
        <v>0</v>
      </c>
      <c r="BA1619" s="19">
        <v>0</v>
      </c>
      <c r="BB1619" s="19">
        <v>0</v>
      </c>
      <c r="BC1619" s="19">
        <v>0</v>
      </c>
      <c r="BD1619" s="28"/>
      <c r="BE1619" s="20"/>
      <c r="BF1619" s="20"/>
      <c r="BG1619" s="19">
        <v>1</v>
      </c>
      <c r="BH1619" s="23" t="s">
        <v>2252</v>
      </c>
      <c r="BI1619" s="20"/>
      <c r="BJ1619" s="19">
        <v>1</v>
      </c>
      <c r="BK1619" s="45"/>
      <c r="BL1619" s="45"/>
      <c r="BM1619" s="45"/>
      <c r="BN1619" s="20"/>
      <c r="BO1619" s="20"/>
    </row>
    <row r="1620" spans="1:67" ht="80" hidden="1" x14ac:dyDescent="0.2">
      <c r="A1620" s="17" t="s">
        <v>115</v>
      </c>
      <c r="B1620" s="42"/>
      <c r="C1620" s="64" t="s">
        <v>131</v>
      </c>
      <c r="D1620" s="18" t="s">
        <v>117</v>
      </c>
      <c r="E1620" s="18" t="s">
        <v>132</v>
      </c>
      <c r="F1620" s="19">
        <v>1</v>
      </c>
      <c r="G1620" s="19">
        <v>0</v>
      </c>
      <c r="H1620" s="19">
        <v>0</v>
      </c>
      <c r="I1620" s="20"/>
      <c r="J1620" s="21" t="s">
        <v>118</v>
      </c>
      <c r="K1620" s="43"/>
      <c r="L1620" s="21" t="s">
        <v>133</v>
      </c>
      <c r="M1620" s="25"/>
      <c r="N1620" s="24">
        <f t="shared" si="372"/>
        <v>2006</v>
      </c>
      <c r="O1620" s="25">
        <v>39041</v>
      </c>
      <c r="P1620" s="23" t="s">
        <v>75</v>
      </c>
      <c r="Q1620" s="23" t="s">
        <v>75</v>
      </c>
      <c r="R1620" s="23" t="s">
        <v>75</v>
      </c>
      <c r="S1620" s="23" t="s">
        <v>75</v>
      </c>
      <c r="T1620" s="23" t="s">
        <v>75</v>
      </c>
      <c r="U1620" s="23" t="s">
        <v>75</v>
      </c>
      <c r="V1620" s="19">
        <v>1</v>
      </c>
      <c r="W1620" s="19">
        <f t="shared" si="369"/>
        <v>0</v>
      </c>
      <c r="X1620" s="19">
        <f t="shared" si="370"/>
        <v>0</v>
      </c>
      <c r="Y1620" s="19">
        <f t="shared" si="371"/>
        <v>0</v>
      </c>
      <c r="Z1620" s="19">
        <v>-1</v>
      </c>
      <c r="AA1620" s="19">
        <v>-2</v>
      </c>
      <c r="AB1620" s="19">
        <v>0</v>
      </c>
      <c r="AC1620" s="19">
        <v>0</v>
      </c>
      <c r="AD1620" s="19">
        <v>0</v>
      </c>
      <c r="AE1620" s="19">
        <v>1</v>
      </c>
      <c r="AF1620" s="19">
        <v>0</v>
      </c>
      <c r="AG1620" s="19">
        <v>0</v>
      </c>
      <c r="AH1620" s="19">
        <v>0</v>
      </c>
      <c r="AI1620" s="26">
        <v>0</v>
      </c>
      <c r="AJ1620" s="18" t="s">
        <v>120</v>
      </c>
      <c r="AK1620" s="18" t="s">
        <v>134</v>
      </c>
      <c r="AL1620" s="21" t="s">
        <v>135</v>
      </c>
      <c r="AM1620" s="19">
        <f t="shared" si="373"/>
        <v>2</v>
      </c>
      <c r="AN1620" s="19">
        <v>-1</v>
      </c>
      <c r="AO1620" s="19">
        <v>1</v>
      </c>
      <c r="AP1620" s="19">
        <v>-1</v>
      </c>
      <c r="AQ1620" s="19">
        <v>-1</v>
      </c>
      <c r="AR1620" s="19">
        <v>-1</v>
      </c>
      <c r="AS1620" s="19">
        <v>0</v>
      </c>
      <c r="AT1620" s="19">
        <v>0</v>
      </c>
      <c r="AU1620" s="26">
        <f t="shared" si="375"/>
        <v>-1</v>
      </c>
      <c r="AV1620" s="19">
        <v>0</v>
      </c>
      <c r="AW1620" s="19">
        <v>0</v>
      </c>
      <c r="AX1620" s="19">
        <v>0</v>
      </c>
      <c r="AY1620" s="19">
        <v>0</v>
      </c>
      <c r="AZ1620" s="19">
        <v>1</v>
      </c>
      <c r="BA1620" s="19">
        <v>0</v>
      </c>
      <c r="BB1620" s="19">
        <v>0</v>
      </c>
      <c r="BC1620" s="19">
        <v>0</v>
      </c>
      <c r="BD1620" s="28"/>
      <c r="BE1620" s="20"/>
      <c r="BF1620" s="20"/>
      <c r="BG1620" s="19">
        <v>-1</v>
      </c>
      <c r="BH1620" s="20"/>
      <c r="BI1620" s="20"/>
      <c r="BJ1620" s="19">
        <v>1</v>
      </c>
      <c r="BK1620" s="20"/>
      <c r="BL1620" s="20"/>
      <c r="BM1620" s="20"/>
      <c r="BN1620" s="20"/>
      <c r="BO1620" s="20"/>
    </row>
    <row r="1621" spans="1:67" ht="80" hidden="1" x14ac:dyDescent="0.2">
      <c r="A1621" s="17" t="s">
        <v>253</v>
      </c>
      <c r="B1621" s="42"/>
      <c r="C1621" s="64" t="s">
        <v>692</v>
      </c>
      <c r="D1621" s="18" t="s">
        <v>132</v>
      </c>
      <c r="E1621" s="18" t="s">
        <v>460</v>
      </c>
      <c r="F1621" s="19">
        <v>1</v>
      </c>
      <c r="G1621" s="19">
        <v>0</v>
      </c>
      <c r="H1621" s="19">
        <v>0</v>
      </c>
      <c r="I1621" s="20"/>
      <c r="J1621" s="44"/>
      <c r="K1621" s="43"/>
      <c r="L1621" s="21" t="s">
        <v>780</v>
      </c>
      <c r="M1621" s="25"/>
      <c r="N1621" s="24">
        <f t="shared" si="372"/>
        <v>2006</v>
      </c>
      <c r="O1621" s="25">
        <v>38958</v>
      </c>
      <c r="P1621" s="18" t="s">
        <v>75</v>
      </c>
      <c r="Q1621" s="18" t="s">
        <v>75</v>
      </c>
      <c r="R1621" s="18" t="s">
        <v>75</v>
      </c>
      <c r="S1621" s="18" t="s">
        <v>75</v>
      </c>
      <c r="T1621" s="18" t="s">
        <v>75</v>
      </c>
      <c r="U1621" s="18" t="s">
        <v>75</v>
      </c>
      <c r="V1621" s="19">
        <v>1</v>
      </c>
      <c r="W1621" s="19">
        <f t="shared" si="369"/>
        <v>0</v>
      </c>
      <c r="X1621" s="19">
        <f t="shared" si="370"/>
        <v>0</v>
      </c>
      <c r="Y1621" s="19">
        <f t="shared" si="371"/>
        <v>0</v>
      </c>
      <c r="Z1621" s="19">
        <v>-1</v>
      </c>
      <c r="AA1621" s="19">
        <v>-2</v>
      </c>
      <c r="AB1621" s="19">
        <v>0</v>
      </c>
      <c r="AC1621" s="19">
        <v>0</v>
      </c>
      <c r="AD1621" s="19">
        <v>1</v>
      </c>
      <c r="AE1621" s="19">
        <v>0</v>
      </c>
      <c r="AF1621" s="19">
        <v>0</v>
      </c>
      <c r="AG1621" s="19">
        <v>1</v>
      </c>
      <c r="AH1621" s="26">
        <v>1</v>
      </c>
      <c r="AI1621" s="26">
        <v>0</v>
      </c>
      <c r="AJ1621" s="18" t="s">
        <v>134</v>
      </c>
      <c r="AK1621" s="18" t="s">
        <v>139</v>
      </c>
      <c r="AL1621" s="21" t="s">
        <v>781</v>
      </c>
      <c r="AM1621" s="19">
        <v>7</v>
      </c>
      <c r="AN1621" s="19">
        <v>0</v>
      </c>
      <c r="AO1621" s="19">
        <v>0</v>
      </c>
      <c r="AP1621" s="19">
        <v>0</v>
      </c>
      <c r="AQ1621" s="19">
        <v>0</v>
      </c>
      <c r="AR1621" s="19">
        <v>0</v>
      </c>
      <c r="AS1621" s="19">
        <v>1</v>
      </c>
      <c r="AT1621" s="19">
        <v>0</v>
      </c>
      <c r="AU1621" s="26">
        <f t="shared" si="375"/>
        <v>-1</v>
      </c>
      <c r="AV1621" s="19">
        <v>0</v>
      </c>
      <c r="AW1621" s="19">
        <v>0</v>
      </c>
      <c r="AX1621" s="19">
        <v>0</v>
      </c>
      <c r="AY1621" s="19">
        <v>0</v>
      </c>
      <c r="AZ1621" s="19">
        <v>1</v>
      </c>
      <c r="BA1621" s="19">
        <v>0</v>
      </c>
      <c r="BB1621" s="19">
        <v>0</v>
      </c>
      <c r="BC1621" s="19">
        <v>0</v>
      </c>
      <c r="BD1621" s="28"/>
      <c r="BE1621" s="20"/>
      <c r="BF1621" s="20"/>
      <c r="BG1621" s="20"/>
      <c r="BH1621" s="20"/>
      <c r="BI1621" s="19">
        <v>0</v>
      </c>
      <c r="BJ1621" s="19">
        <v>1</v>
      </c>
      <c r="BK1621" s="20"/>
      <c r="BL1621" s="20"/>
      <c r="BM1621" s="20"/>
      <c r="BN1621" s="20"/>
      <c r="BO1621" s="20"/>
    </row>
    <row r="1622" spans="1:67" ht="144" hidden="1" x14ac:dyDescent="0.2">
      <c r="A1622" s="17" t="s">
        <v>253</v>
      </c>
      <c r="B1622" s="42"/>
      <c r="C1622" s="64" t="s">
        <v>692</v>
      </c>
      <c r="D1622" s="18" t="s">
        <v>132</v>
      </c>
      <c r="E1622" s="18" t="s">
        <v>331</v>
      </c>
      <c r="F1622" s="19">
        <v>1</v>
      </c>
      <c r="G1622" s="19">
        <v>0</v>
      </c>
      <c r="H1622" s="19">
        <v>0</v>
      </c>
      <c r="I1622" s="20"/>
      <c r="J1622" s="21" t="s">
        <v>222</v>
      </c>
      <c r="K1622" s="22" t="s">
        <v>687</v>
      </c>
      <c r="L1622" s="21" t="s">
        <v>688</v>
      </c>
      <c r="M1622" s="23" t="s">
        <v>689</v>
      </c>
      <c r="N1622" s="24">
        <f t="shared" si="372"/>
        <v>2009</v>
      </c>
      <c r="O1622" s="25">
        <v>39923</v>
      </c>
      <c r="P1622" s="23" t="s">
        <v>75</v>
      </c>
      <c r="Q1622" s="23" t="s">
        <v>75</v>
      </c>
      <c r="R1622" s="23" t="s">
        <v>75</v>
      </c>
      <c r="S1622" s="23" t="s">
        <v>75</v>
      </c>
      <c r="T1622" s="23" t="s">
        <v>75</v>
      </c>
      <c r="U1622" s="23" t="s">
        <v>75</v>
      </c>
      <c r="V1622" s="19">
        <v>1</v>
      </c>
      <c r="W1622" s="19">
        <f t="shared" si="369"/>
        <v>0</v>
      </c>
      <c r="X1622" s="19">
        <f t="shared" si="370"/>
        <v>0</v>
      </c>
      <c r="Y1622" s="19">
        <f t="shared" si="371"/>
        <v>0</v>
      </c>
      <c r="Z1622" s="19">
        <v>-1</v>
      </c>
      <c r="AA1622" s="19">
        <v>-2</v>
      </c>
      <c r="AB1622" s="19">
        <v>0</v>
      </c>
      <c r="AC1622" s="19">
        <v>0</v>
      </c>
      <c r="AD1622" s="19">
        <v>1</v>
      </c>
      <c r="AE1622" s="19">
        <v>0</v>
      </c>
      <c r="AF1622" s="19">
        <v>0</v>
      </c>
      <c r="AG1622" s="19">
        <v>1</v>
      </c>
      <c r="AH1622" s="19">
        <v>0</v>
      </c>
      <c r="AI1622" s="26">
        <v>0</v>
      </c>
      <c r="AJ1622" s="18" t="s">
        <v>134</v>
      </c>
      <c r="AK1622" s="18" t="s">
        <v>139</v>
      </c>
      <c r="AL1622" s="21" t="s">
        <v>690</v>
      </c>
      <c r="AM1622" s="19">
        <f>IF(AND(AN1622=1,AO1622=1),3,IF(AND(AN1622=1,OR(AO1622=0,AO1622=-1)),1,IF(AND(OR(AN1622=0,AN1622=-1),AO1622=1),2,IF(AND(AN1622=0,AN1622=-1),OR(AO1622=0,AO1622=-1),4))))</f>
        <v>1</v>
      </c>
      <c r="AN1622" s="19">
        <v>1</v>
      </c>
      <c r="AO1622" s="19">
        <v>0</v>
      </c>
      <c r="AP1622" s="19">
        <v>1</v>
      </c>
      <c r="AQ1622" s="19">
        <v>1</v>
      </c>
      <c r="AR1622" s="19">
        <v>1</v>
      </c>
      <c r="AS1622" s="19">
        <v>-1</v>
      </c>
      <c r="AT1622" s="19">
        <v>0</v>
      </c>
      <c r="AU1622" s="26">
        <f t="shared" si="375"/>
        <v>-1</v>
      </c>
      <c r="AV1622" s="19">
        <v>0</v>
      </c>
      <c r="AW1622" s="19">
        <v>0</v>
      </c>
      <c r="AX1622" s="19">
        <v>0</v>
      </c>
      <c r="AY1622" s="19">
        <v>0</v>
      </c>
      <c r="AZ1622" s="19">
        <v>0</v>
      </c>
      <c r="BA1622" s="19">
        <v>0</v>
      </c>
      <c r="BB1622" s="19">
        <v>0</v>
      </c>
      <c r="BC1622" s="19">
        <v>0</v>
      </c>
      <c r="BD1622" s="28"/>
      <c r="BE1622" s="20"/>
      <c r="BF1622" s="18" t="s">
        <v>691</v>
      </c>
      <c r="BG1622" s="20"/>
      <c r="BH1622" s="20"/>
      <c r="BI1622" s="20"/>
      <c r="BJ1622" s="19">
        <v>1</v>
      </c>
      <c r="BK1622" s="20"/>
      <c r="BL1622" s="20"/>
      <c r="BM1622" s="20"/>
      <c r="BN1622" s="20"/>
      <c r="BO1622" s="20"/>
    </row>
    <row r="1623" spans="1:67" ht="64" hidden="1" x14ac:dyDescent="0.2">
      <c r="A1623" s="17" t="s">
        <v>228</v>
      </c>
      <c r="B1623" s="42"/>
      <c r="C1623" s="64" t="s">
        <v>692</v>
      </c>
      <c r="D1623" s="18" t="s">
        <v>132</v>
      </c>
      <c r="E1623" s="18" t="s">
        <v>852</v>
      </c>
      <c r="F1623" s="19">
        <v>1</v>
      </c>
      <c r="G1623" s="19">
        <v>0</v>
      </c>
      <c r="H1623" s="19">
        <v>0</v>
      </c>
      <c r="I1623" s="20"/>
      <c r="J1623" s="21" t="s">
        <v>222</v>
      </c>
      <c r="K1623" s="22" t="s">
        <v>1019</v>
      </c>
      <c r="L1623" s="21" t="s">
        <v>1020</v>
      </c>
      <c r="M1623" s="23" t="s">
        <v>1021</v>
      </c>
      <c r="N1623" s="24">
        <f t="shared" si="372"/>
        <v>2009</v>
      </c>
      <c r="O1623" s="25">
        <v>39842</v>
      </c>
      <c r="P1623" s="23" t="s">
        <v>75</v>
      </c>
      <c r="Q1623" s="23" t="s">
        <v>75</v>
      </c>
      <c r="R1623" s="23" t="s">
        <v>75</v>
      </c>
      <c r="S1623" s="23" t="s">
        <v>75</v>
      </c>
      <c r="T1623" s="23" t="s">
        <v>75</v>
      </c>
      <c r="U1623" s="23" t="s">
        <v>75</v>
      </c>
      <c r="V1623" s="19">
        <v>1</v>
      </c>
      <c r="W1623" s="19">
        <f t="shared" si="369"/>
        <v>0</v>
      </c>
      <c r="X1623" s="19">
        <f t="shared" si="370"/>
        <v>0</v>
      </c>
      <c r="Y1623" s="19">
        <f t="shared" si="371"/>
        <v>0</v>
      </c>
      <c r="Z1623" s="19">
        <v>-1</v>
      </c>
      <c r="AA1623" s="19">
        <v>-2</v>
      </c>
      <c r="AB1623" s="19">
        <v>0</v>
      </c>
      <c r="AC1623" s="19">
        <v>1</v>
      </c>
      <c r="AD1623" s="19">
        <v>0</v>
      </c>
      <c r="AE1623" s="19">
        <v>1</v>
      </c>
      <c r="AF1623" s="19">
        <v>0</v>
      </c>
      <c r="AG1623" s="19">
        <v>1</v>
      </c>
      <c r="AH1623" s="26">
        <v>-1</v>
      </c>
      <c r="AI1623" s="26">
        <v>-1</v>
      </c>
      <c r="AJ1623" s="18" t="s">
        <v>134</v>
      </c>
      <c r="AK1623" s="18" t="s">
        <v>134</v>
      </c>
      <c r="AL1623" s="21" t="s">
        <v>1022</v>
      </c>
      <c r="AM1623" s="19">
        <f>IF(AND(AN1623=1,AO1623=1),3,IF(AND(AN1623=1,OR(AO1623=0,AO1623=-1)),1,IF(AND(OR(AN1623=0,AN1623=-1),AO1623=1),2,IF(AND(AN1623=0,AN1623=-1),OR(AO1623=0,AO1623=-1),4))))</f>
        <v>2</v>
      </c>
      <c r="AN1623" s="19">
        <v>0</v>
      </c>
      <c r="AO1623" s="19">
        <v>1</v>
      </c>
      <c r="AP1623" s="19">
        <v>0</v>
      </c>
      <c r="AQ1623" s="19">
        <v>-1</v>
      </c>
      <c r="AR1623" s="19">
        <v>1</v>
      </c>
      <c r="AS1623" s="19">
        <v>-1</v>
      </c>
      <c r="AT1623" s="19">
        <v>0</v>
      </c>
      <c r="AU1623" s="26">
        <f t="shared" si="375"/>
        <v>-1</v>
      </c>
      <c r="AV1623" s="19">
        <v>0</v>
      </c>
      <c r="AW1623" s="19">
        <v>0</v>
      </c>
      <c r="AX1623" s="19">
        <v>0</v>
      </c>
      <c r="AY1623" s="19">
        <v>0</v>
      </c>
      <c r="AZ1623" s="19">
        <v>0</v>
      </c>
      <c r="BA1623" s="19">
        <v>0</v>
      </c>
      <c r="BB1623" s="19">
        <v>0</v>
      </c>
      <c r="BC1623" s="19">
        <v>0</v>
      </c>
      <c r="BD1623" s="28"/>
      <c r="BE1623" s="20"/>
      <c r="BF1623" s="20"/>
      <c r="BG1623" s="20"/>
      <c r="BH1623" s="18" t="s">
        <v>1023</v>
      </c>
      <c r="BI1623" s="20"/>
      <c r="BJ1623" s="19">
        <v>1</v>
      </c>
      <c r="BK1623" s="20"/>
      <c r="BL1623" s="20"/>
      <c r="BM1623" s="20"/>
      <c r="BN1623" s="20"/>
      <c r="BO1623" s="20"/>
    </row>
    <row r="1624" spans="1:67" ht="395" hidden="1" x14ac:dyDescent="0.2">
      <c r="A1624" s="29" t="s">
        <v>186</v>
      </c>
      <c r="B1624" s="30"/>
      <c r="C1624" s="97" t="s">
        <v>2583</v>
      </c>
      <c r="D1624" s="31" t="s">
        <v>270</v>
      </c>
      <c r="E1624" s="31" t="s">
        <v>92</v>
      </c>
      <c r="F1624" s="32">
        <v>1</v>
      </c>
      <c r="G1624" s="32">
        <v>0</v>
      </c>
      <c r="H1624" s="32">
        <v>0</v>
      </c>
      <c r="I1624" s="33"/>
      <c r="J1624" s="34" t="s">
        <v>2490</v>
      </c>
      <c r="K1624" s="35"/>
      <c r="L1624" s="34" t="s">
        <v>2496</v>
      </c>
      <c r="M1624" s="36" t="s">
        <v>2244</v>
      </c>
      <c r="N1624" s="24">
        <f t="shared" si="372"/>
        <v>1999</v>
      </c>
      <c r="O1624" s="37">
        <v>36235</v>
      </c>
      <c r="P1624" s="37">
        <v>36466</v>
      </c>
      <c r="Q1624" s="36" t="s">
        <v>75</v>
      </c>
      <c r="R1624" s="36" t="s">
        <v>75</v>
      </c>
      <c r="S1624" s="36" t="s">
        <v>75</v>
      </c>
      <c r="T1624" s="36" t="s">
        <v>75</v>
      </c>
      <c r="U1624" s="36" t="s">
        <v>75</v>
      </c>
      <c r="V1624" s="32">
        <v>1</v>
      </c>
      <c r="W1624" s="19">
        <f t="shared" si="369"/>
        <v>0</v>
      </c>
      <c r="X1624" s="19">
        <f t="shared" ref="X1624:X1625" si="376">IF(OR(AND(S1624&lt;&gt;"NA",S1624&lt;&gt;""),Y1624=1),1,0)</f>
        <v>0</v>
      </c>
      <c r="Y1624" s="19">
        <f t="shared" si="371"/>
        <v>0</v>
      </c>
      <c r="Z1624" s="96">
        <v>-1</v>
      </c>
      <c r="AA1624" s="96">
        <v>-2</v>
      </c>
      <c r="AB1624" s="32">
        <v>1</v>
      </c>
      <c r="AC1624" s="32">
        <v>1</v>
      </c>
      <c r="AD1624" s="32">
        <v>0</v>
      </c>
      <c r="AE1624" s="32">
        <v>0</v>
      </c>
      <c r="AF1624" s="32">
        <v>1</v>
      </c>
      <c r="AG1624" s="32">
        <v>1</v>
      </c>
      <c r="AH1624" s="32">
        <v>1</v>
      </c>
      <c r="AI1624" s="32">
        <v>1</v>
      </c>
      <c r="AJ1624" s="31" t="s">
        <v>96</v>
      </c>
      <c r="AK1624" s="31" t="s">
        <v>97</v>
      </c>
      <c r="AL1624" s="34" t="s">
        <v>2493</v>
      </c>
      <c r="AM1624" s="19">
        <f>IF(AND(AN1624=1,AO1624=1),3,IF(AND(AN1624=1,OR(AO1624=0,AO1624=-1)),1,IF(AND(OR(AN1624=0,AN1624=-1),AO1624=1),2,IF(AND(AN1624=0,AN1624=-1),OR(AO1624=0,AO1624=-1),4))))</f>
        <v>3</v>
      </c>
      <c r="AN1624" s="32">
        <v>1</v>
      </c>
      <c r="AO1624" s="32">
        <v>1</v>
      </c>
      <c r="AP1624" s="32">
        <v>1</v>
      </c>
      <c r="AQ1624" s="32">
        <v>1</v>
      </c>
      <c r="AR1624" s="32">
        <v>1</v>
      </c>
      <c r="AS1624" s="33"/>
      <c r="AT1624" s="32">
        <v>0</v>
      </c>
      <c r="AU1624" s="26">
        <f t="shared" si="375"/>
        <v>-1</v>
      </c>
      <c r="AV1624" s="32">
        <v>1</v>
      </c>
      <c r="AW1624" s="32">
        <v>0</v>
      </c>
      <c r="AX1624" s="32">
        <v>0</v>
      </c>
      <c r="AY1624" s="19">
        <v>0</v>
      </c>
      <c r="AZ1624" s="32">
        <v>0</v>
      </c>
      <c r="BA1624" s="32">
        <v>0</v>
      </c>
      <c r="BB1624" s="32">
        <v>0</v>
      </c>
      <c r="BC1624" s="32">
        <v>0</v>
      </c>
      <c r="BD1624" s="28"/>
      <c r="BE1624" s="33"/>
      <c r="BF1624" s="34" t="s">
        <v>2494</v>
      </c>
      <c r="BG1624" s="33"/>
      <c r="BH1624" s="33"/>
      <c r="BI1624" s="32">
        <v>1</v>
      </c>
      <c r="BJ1624" s="32">
        <v>1</v>
      </c>
      <c r="BK1624" s="33"/>
      <c r="BL1624" s="33"/>
      <c r="BM1624" s="33"/>
      <c r="BN1624" s="33"/>
      <c r="BO1624" s="33"/>
    </row>
    <row r="1625" spans="1:67" ht="395" hidden="1" x14ac:dyDescent="0.2">
      <c r="A1625" s="29" t="s">
        <v>186</v>
      </c>
      <c r="B1625" s="30"/>
      <c r="C1625" s="97" t="s">
        <v>2626</v>
      </c>
      <c r="D1625" s="31" t="s">
        <v>270</v>
      </c>
      <c r="E1625" s="31" t="s">
        <v>92</v>
      </c>
      <c r="F1625" s="32">
        <v>1</v>
      </c>
      <c r="G1625" s="32">
        <v>0</v>
      </c>
      <c r="H1625" s="32">
        <v>0</v>
      </c>
      <c r="I1625" s="33"/>
      <c r="J1625" s="34" t="s">
        <v>2490</v>
      </c>
      <c r="K1625" s="35"/>
      <c r="L1625" s="34" t="s">
        <v>2496</v>
      </c>
      <c r="M1625" s="36" t="s">
        <v>2244</v>
      </c>
      <c r="N1625" s="24">
        <f t="shared" si="372"/>
        <v>1999</v>
      </c>
      <c r="O1625" s="37">
        <v>36453</v>
      </c>
      <c r="P1625" s="37">
        <v>36466</v>
      </c>
      <c r="Q1625" s="36" t="s">
        <v>75</v>
      </c>
      <c r="R1625" s="36" t="s">
        <v>75</v>
      </c>
      <c r="S1625" s="36" t="s">
        <v>75</v>
      </c>
      <c r="T1625" s="36" t="s">
        <v>75</v>
      </c>
      <c r="U1625" s="36" t="s">
        <v>75</v>
      </c>
      <c r="V1625" s="32">
        <v>1</v>
      </c>
      <c r="W1625" s="19">
        <f t="shared" si="369"/>
        <v>0</v>
      </c>
      <c r="X1625" s="19">
        <f t="shared" si="376"/>
        <v>0</v>
      </c>
      <c r="Y1625" s="19">
        <f t="shared" si="371"/>
        <v>0</v>
      </c>
      <c r="Z1625" s="96">
        <v>-1</v>
      </c>
      <c r="AA1625" s="96">
        <v>-2</v>
      </c>
      <c r="AB1625" s="32">
        <v>1</v>
      </c>
      <c r="AC1625" s="32">
        <v>1</v>
      </c>
      <c r="AD1625" s="32">
        <v>0</v>
      </c>
      <c r="AE1625" s="32">
        <v>0</v>
      </c>
      <c r="AF1625" s="32">
        <v>1</v>
      </c>
      <c r="AG1625" s="32">
        <v>1</v>
      </c>
      <c r="AH1625" s="32">
        <v>1</v>
      </c>
      <c r="AI1625" s="32">
        <v>1</v>
      </c>
      <c r="AJ1625" s="31" t="s">
        <v>96</v>
      </c>
      <c r="AK1625" s="31" t="s">
        <v>97</v>
      </c>
      <c r="AL1625" s="34" t="s">
        <v>2493</v>
      </c>
      <c r="AM1625" s="19">
        <f>IF(AND(AN1625=1,AO1625=1),3,IF(AND(AN1625=1,OR(AO1625=0,AO1625=-1)),1,IF(AND(OR(AN1625=0,AN1625=-1),AO1625=1),2,IF(AND(AN1625=0,AN1625=-1),OR(AO1625=0,AO1625=-1),4))))</f>
        <v>3</v>
      </c>
      <c r="AN1625" s="32">
        <v>1</v>
      </c>
      <c r="AO1625" s="32">
        <v>1</v>
      </c>
      <c r="AP1625" s="32">
        <v>1</v>
      </c>
      <c r="AQ1625" s="32">
        <v>1</v>
      </c>
      <c r="AR1625" s="32">
        <v>1</v>
      </c>
      <c r="AS1625" s="33"/>
      <c r="AT1625" s="32">
        <v>0</v>
      </c>
      <c r="AU1625" s="26">
        <f t="shared" si="375"/>
        <v>-1</v>
      </c>
      <c r="AV1625" s="32">
        <v>1</v>
      </c>
      <c r="AW1625" s="32">
        <v>0</v>
      </c>
      <c r="AX1625" s="32">
        <v>0</v>
      </c>
      <c r="AY1625" s="19">
        <v>0</v>
      </c>
      <c r="AZ1625" s="32">
        <v>0</v>
      </c>
      <c r="BA1625" s="32">
        <v>0</v>
      </c>
      <c r="BB1625" s="32">
        <v>0</v>
      </c>
      <c r="BC1625" s="32">
        <v>0</v>
      </c>
      <c r="BD1625" s="28"/>
      <c r="BE1625" s="33"/>
      <c r="BF1625" s="34" t="s">
        <v>2494</v>
      </c>
      <c r="BG1625" s="33"/>
      <c r="BH1625" s="33"/>
      <c r="BI1625" s="32">
        <v>1</v>
      </c>
      <c r="BJ1625" s="32">
        <v>1</v>
      </c>
      <c r="BK1625" s="33"/>
      <c r="BL1625" s="33"/>
      <c r="BM1625" s="33"/>
      <c r="BN1625" s="33"/>
      <c r="BO1625" s="33"/>
    </row>
    <row r="1626" spans="1:67" ht="192" hidden="1" x14ac:dyDescent="0.2">
      <c r="A1626" s="99" t="s">
        <v>3386</v>
      </c>
      <c r="B1626" s="99"/>
      <c r="C1626" s="492" t="s">
        <v>3394</v>
      </c>
      <c r="D1626" s="442" t="s">
        <v>3413</v>
      </c>
      <c r="E1626" s="442" t="s">
        <v>270</v>
      </c>
      <c r="F1626" s="65">
        <v>1</v>
      </c>
      <c r="G1626" s="65">
        <v>1</v>
      </c>
      <c r="H1626" s="65">
        <v>1</v>
      </c>
      <c r="I1626" s="100"/>
      <c r="J1626" s="394" t="s">
        <v>3385</v>
      </c>
      <c r="K1626" s="102"/>
      <c r="L1626" s="394" t="s">
        <v>3408</v>
      </c>
      <c r="M1626" s="103">
        <v>1974</v>
      </c>
      <c r="N1626" s="57">
        <v>2013</v>
      </c>
      <c r="O1626" s="507">
        <v>41492</v>
      </c>
      <c r="P1626" s="23" t="s">
        <v>75</v>
      </c>
      <c r="Q1626" s="23" t="s">
        <v>75</v>
      </c>
      <c r="R1626" s="23" t="s">
        <v>75</v>
      </c>
      <c r="S1626" s="23" t="s">
        <v>75</v>
      </c>
      <c r="T1626" s="23" t="s">
        <v>75</v>
      </c>
      <c r="U1626" s="23" t="s">
        <v>75</v>
      </c>
      <c r="V1626" s="19">
        <v>1</v>
      </c>
      <c r="W1626" s="19">
        <v>0</v>
      </c>
      <c r="X1626" s="19">
        <v>0</v>
      </c>
      <c r="Y1626" s="19">
        <v>0</v>
      </c>
      <c r="Z1626" s="19">
        <v>-1</v>
      </c>
      <c r="AA1626" s="19">
        <v>-2</v>
      </c>
      <c r="AB1626" s="442" t="s">
        <v>3602</v>
      </c>
      <c r="AC1626" s="100">
        <v>1</v>
      </c>
      <c r="AD1626" s="100">
        <v>0</v>
      </c>
      <c r="AE1626" s="100">
        <v>1</v>
      </c>
      <c r="AF1626" s="100">
        <v>0</v>
      </c>
      <c r="AG1626" s="19">
        <v>1</v>
      </c>
      <c r="AH1626" s="106">
        <v>0</v>
      </c>
      <c r="AI1626" s="106">
        <v>0</v>
      </c>
      <c r="AJ1626" s="442" t="s">
        <v>96</v>
      </c>
      <c r="AK1626" s="442" t="s">
        <v>96</v>
      </c>
      <c r="AL1626" s="392" t="s">
        <v>3614</v>
      </c>
      <c r="AM1626" s="65">
        <v>3</v>
      </c>
      <c r="AN1626" s="106">
        <v>1</v>
      </c>
      <c r="AO1626" s="106">
        <v>1</v>
      </c>
      <c r="AP1626" s="106">
        <v>1</v>
      </c>
      <c r="AQ1626" s="106">
        <v>1</v>
      </c>
      <c r="AR1626" s="106">
        <v>1</v>
      </c>
      <c r="AS1626" s="106">
        <v>0</v>
      </c>
      <c r="AT1626" s="68">
        <v>0</v>
      </c>
      <c r="AU1626" s="26">
        <v>-1</v>
      </c>
      <c r="AV1626" s="106">
        <v>-1</v>
      </c>
      <c r="AW1626" s="106">
        <v>0</v>
      </c>
      <c r="AX1626" s="106">
        <v>0</v>
      </c>
      <c r="AY1626" s="19">
        <v>0</v>
      </c>
      <c r="AZ1626" s="62">
        <v>0</v>
      </c>
      <c r="BA1626" s="62">
        <v>0</v>
      </c>
      <c r="BB1626" s="62">
        <v>0</v>
      </c>
      <c r="BC1626" s="62">
        <v>0</v>
      </c>
      <c r="BD1626" s="28"/>
      <c r="BE1626" s="100"/>
      <c r="BF1626" s="100"/>
      <c r="BG1626" s="100"/>
      <c r="BH1626" s="100"/>
      <c r="BI1626" s="100"/>
      <c r="BJ1626" s="106"/>
      <c r="BK1626" s="100"/>
      <c r="BL1626" s="100"/>
      <c r="BM1626" s="100"/>
      <c r="BN1626" s="100"/>
      <c r="BO1626" s="100"/>
    </row>
    <row r="1627" spans="1:67" ht="304" hidden="1" x14ac:dyDescent="0.2">
      <c r="A1627" s="17" t="s">
        <v>466</v>
      </c>
      <c r="B1627" s="17" t="s">
        <v>676</v>
      </c>
      <c r="C1627" s="64" t="s">
        <v>1798</v>
      </c>
      <c r="D1627" s="18" t="s">
        <v>678</v>
      </c>
      <c r="E1627" s="18" t="s">
        <v>92</v>
      </c>
      <c r="F1627" s="19">
        <v>1</v>
      </c>
      <c r="G1627" s="19">
        <v>1</v>
      </c>
      <c r="H1627" s="19">
        <v>1</v>
      </c>
      <c r="I1627" s="20"/>
      <c r="J1627" s="21" t="s">
        <v>1779</v>
      </c>
      <c r="K1627" s="46"/>
      <c r="L1627" s="375" t="s">
        <v>3577</v>
      </c>
      <c r="M1627" s="45"/>
      <c r="N1627" s="24">
        <f t="shared" ref="N1627:N1658" si="377">YEAR(IF(AND(O1627&lt;&gt;"NA",O1627&lt;&gt;""),O1627,IF(AND(P1627&lt;&gt;"NA",P1627&lt;&gt;""),P1627,IF(AND(Q1627&lt;&gt;"NA",Q1627&lt;&gt;""),Q1627,IF(AND(R1627&lt;&gt;"NA",R1627&lt;&gt;""),R1627,S1627)))))</f>
        <v>2006</v>
      </c>
      <c r="O1627" s="25">
        <v>38974</v>
      </c>
      <c r="P1627" s="23" t="s">
        <v>75</v>
      </c>
      <c r="Q1627" s="25">
        <v>42103</v>
      </c>
      <c r="R1627" s="23" t="s">
        <v>75</v>
      </c>
      <c r="S1627" s="23" t="s">
        <v>75</v>
      </c>
      <c r="T1627" s="23" t="s">
        <v>75</v>
      </c>
      <c r="U1627" s="23" t="s">
        <v>75</v>
      </c>
      <c r="V1627" s="19">
        <v>1</v>
      </c>
      <c r="W1627" s="19">
        <f t="shared" ref="W1627:W1658" si="378">IF(OR(AND(Q1627&lt;&gt;"NA",Q1627&lt;&gt;""),AND(S1627&lt;&gt;"NA",S1627&lt;&gt;""),AND(T1627&lt;&gt;"NA",T1627&lt;&gt;"")),1,0)</f>
        <v>1</v>
      </c>
      <c r="X1627" s="19">
        <f t="shared" ref="X1627:X1658" si="379">IF(OR(AND(S1627&lt;&gt;"NA",S1627&lt;&gt;""),Y1627=1),1,0)</f>
        <v>0</v>
      </c>
      <c r="Y1627" s="19">
        <f t="shared" ref="Y1627:Y1658" si="380">IF(AND(T1627&lt;&gt;"NA",T1627&lt;&gt;""),1,0)</f>
        <v>0</v>
      </c>
      <c r="Z1627" s="19">
        <v>-1</v>
      </c>
      <c r="AA1627" s="19">
        <v>-2</v>
      </c>
      <c r="AB1627" s="19">
        <v>1</v>
      </c>
      <c r="AC1627" s="19">
        <v>1</v>
      </c>
      <c r="AD1627" s="19">
        <v>0</v>
      </c>
      <c r="AE1627" s="19">
        <v>1</v>
      </c>
      <c r="AF1627" s="19">
        <v>1</v>
      </c>
      <c r="AG1627" s="19">
        <v>1</v>
      </c>
      <c r="AH1627" s="19">
        <v>1</v>
      </c>
      <c r="AI1627" s="19">
        <v>1</v>
      </c>
      <c r="AJ1627" s="18" t="s">
        <v>87</v>
      </c>
      <c r="AK1627" s="18" t="s">
        <v>97</v>
      </c>
      <c r="AL1627" s="21" t="s">
        <v>1782</v>
      </c>
      <c r="AM1627" s="19">
        <f>IF(AND(AN1627=1,AO1627=1),3,IF(AND(AN1627=1,OR(AO1627=0,AO1627=-1)),1,IF(AND(OR(AN1627=0,AN1627=-1),AO1627=1),2,IF(AND(AN1627=0,AN1627=-1),OR(AO1627=0,AO1627=-1),4))))</f>
        <v>3</v>
      </c>
      <c r="AN1627" s="19">
        <v>1</v>
      </c>
      <c r="AO1627" s="19">
        <v>1</v>
      </c>
      <c r="AP1627" s="19">
        <v>1</v>
      </c>
      <c r="AQ1627" s="19">
        <v>1</v>
      </c>
      <c r="AR1627" s="19">
        <v>1</v>
      </c>
      <c r="AS1627" s="19">
        <v>-1</v>
      </c>
      <c r="AT1627" s="19">
        <v>0</v>
      </c>
      <c r="AU1627" s="26">
        <f>IF(BA1627&lt;1,-1)</f>
        <v>-1</v>
      </c>
      <c r="AV1627" s="19">
        <v>0</v>
      </c>
      <c r="AW1627" s="19">
        <v>0</v>
      </c>
      <c r="AX1627" s="19">
        <v>0</v>
      </c>
      <c r="AY1627" s="19">
        <v>0</v>
      </c>
      <c r="AZ1627" s="19">
        <v>0</v>
      </c>
      <c r="BA1627" s="19">
        <v>0</v>
      </c>
      <c r="BB1627" s="19">
        <v>0</v>
      </c>
      <c r="BC1627" s="19">
        <v>0</v>
      </c>
      <c r="BD1627" s="28"/>
      <c r="BE1627" s="20"/>
      <c r="BF1627" s="20"/>
      <c r="BG1627" s="20"/>
      <c r="BH1627" s="20"/>
      <c r="BI1627" s="20"/>
      <c r="BJ1627" s="19">
        <v>1</v>
      </c>
      <c r="BK1627" s="20"/>
      <c r="BL1627" s="20"/>
      <c r="BM1627" s="20"/>
      <c r="BN1627" s="20"/>
      <c r="BO1627" s="20"/>
    </row>
    <row r="1628" spans="1:67" ht="112" hidden="1" x14ac:dyDescent="0.2">
      <c r="A1628" s="17" t="s">
        <v>466</v>
      </c>
      <c r="B1628" s="17" t="s">
        <v>593</v>
      </c>
      <c r="C1628" s="64" t="s">
        <v>2178</v>
      </c>
      <c r="D1628" s="18" t="s">
        <v>678</v>
      </c>
      <c r="E1628" s="18" t="s">
        <v>92</v>
      </c>
      <c r="F1628" s="19">
        <v>1</v>
      </c>
      <c r="G1628" s="19">
        <v>1</v>
      </c>
      <c r="H1628" s="19">
        <v>1</v>
      </c>
      <c r="I1628" s="20"/>
      <c r="J1628" s="21" t="s">
        <v>2164</v>
      </c>
      <c r="K1628" s="46"/>
      <c r="L1628" s="21" t="s">
        <v>2165</v>
      </c>
      <c r="M1628" s="45"/>
      <c r="N1628" s="24">
        <f t="shared" si="377"/>
        <v>2007</v>
      </c>
      <c r="O1628" s="25">
        <v>39430</v>
      </c>
      <c r="P1628" s="23" t="s">
        <v>75</v>
      </c>
      <c r="Q1628" s="23" t="s">
        <v>75</v>
      </c>
      <c r="R1628" s="23" t="s">
        <v>75</v>
      </c>
      <c r="S1628" s="23" t="s">
        <v>75</v>
      </c>
      <c r="T1628" s="23" t="s">
        <v>75</v>
      </c>
      <c r="U1628" s="23" t="s">
        <v>75</v>
      </c>
      <c r="V1628" s="19">
        <v>1</v>
      </c>
      <c r="W1628" s="19">
        <f t="shared" si="378"/>
        <v>0</v>
      </c>
      <c r="X1628" s="19">
        <f t="shared" si="379"/>
        <v>0</v>
      </c>
      <c r="Y1628" s="19">
        <f t="shared" si="380"/>
        <v>0</v>
      </c>
      <c r="Z1628" s="19">
        <v>-1</v>
      </c>
      <c r="AA1628" s="19">
        <v>-2</v>
      </c>
      <c r="AB1628" s="19">
        <v>1</v>
      </c>
      <c r="AC1628" s="19">
        <v>1</v>
      </c>
      <c r="AD1628" s="19">
        <v>0</v>
      </c>
      <c r="AE1628" s="19">
        <v>0</v>
      </c>
      <c r="AF1628" s="19">
        <v>1</v>
      </c>
      <c r="AG1628" s="19">
        <v>1</v>
      </c>
      <c r="AH1628" s="19">
        <v>1</v>
      </c>
      <c r="AI1628" s="19">
        <v>1</v>
      </c>
      <c r="AJ1628" s="18" t="s">
        <v>87</v>
      </c>
      <c r="AK1628" s="18" t="s">
        <v>97</v>
      </c>
      <c r="AL1628" s="21" t="s">
        <v>2166</v>
      </c>
      <c r="AM1628" s="19">
        <f>IF(AND(AN1628=1,AO1628=1),3,IF(AND(AN1628=1,OR(AO1628=0,AO1628=-1)),1,IF(AND(OR(AN1628=0,AN1628=-1),AO1628=1),2,IF(AND(AN1628=0,AN1628=-1),OR(AO1628=0,AO1628=-1),4))))</f>
        <v>3</v>
      </c>
      <c r="AN1628" s="19">
        <v>1</v>
      </c>
      <c r="AO1628" s="19">
        <v>1</v>
      </c>
      <c r="AP1628" s="19">
        <v>1</v>
      </c>
      <c r="AQ1628" s="19">
        <v>1</v>
      </c>
      <c r="AR1628" s="19">
        <v>1</v>
      </c>
      <c r="AS1628" s="19">
        <v>0</v>
      </c>
      <c r="AT1628" s="19">
        <v>0</v>
      </c>
      <c r="AU1628" s="26">
        <f>IF(BA1628&lt;1,-1)</f>
        <v>-1</v>
      </c>
      <c r="AV1628" s="19">
        <v>0</v>
      </c>
      <c r="AW1628" s="19">
        <v>0</v>
      </c>
      <c r="AX1628" s="19">
        <v>0</v>
      </c>
      <c r="AY1628" s="19">
        <v>0</v>
      </c>
      <c r="AZ1628" s="19">
        <v>-1</v>
      </c>
      <c r="BA1628" s="19">
        <v>-1</v>
      </c>
      <c r="BB1628" s="19">
        <v>-1</v>
      </c>
      <c r="BC1628" s="19">
        <v>-1</v>
      </c>
      <c r="BD1628" s="28"/>
      <c r="BE1628" s="20"/>
      <c r="BF1628" s="20"/>
      <c r="BG1628" s="20"/>
      <c r="BH1628" s="20"/>
      <c r="BI1628" s="20"/>
      <c r="BJ1628" s="19">
        <v>1</v>
      </c>
      <c r="BK1628" s="20"/>
      <c r="BL1628" s="20"/>
      <c r="BM1628" s="20"/>
      <c r="BN1628" s="20"/>
      <c r="BO1628" s="20"/>
    </row>
    <row r="1629" spans="1:67" ht="32" hidden="1" x14ac:dyDescent="0.2">
      <c r="A1629" s="449" t="s">
        <v>3558</v>
      </c>
      <c r="B1629" s="62"/>
      <c r="C1629" s="492" t="s">
        <v>3564</v>
      </c>
      <c r="D1629" s="442" t="s">
        <v>91</v>
      </c>
      <c r="E1629" s="442" t="s">
        <v>92</v>
      </c>
      <c r="F1629" s="429">
        <v>1</v>
      </c>
      <c r="G1629" s="65">
        <v>0</v>
      </c>
      <c r="H1629" s="62"/>
      <c r="I1629" s="62"/>
      <c r="J1629" s="394" t="s">
        <v>3617</v>
      </c>
      <c r="K1629" s="62"/>
      <c r="L1629" s="433" t="s">
        <v>3565</v>
      </c>
      <c r="M1629" s="62">
        <v>1973</v>
      </c>
      <c r="N1629" s="24">
        <f t="shared" si="377"/>
        <v>2002</v>
      </c>
      <c r="O1629" s="503">
        <v>37516</v>
      </c>
      <c r="P1629" s="23" t="s">
        <v>75</v>
      </c>
      <c r="Q1629" s="23" t="s">
        <v>75</v>
      </c>
      <c r="R1629" s="23" t="s">
        <v>75</v>
      </c>
      <c r="S1629" s="23" t="s">
        <v>75</v>
      </c>
      <c r="T1629" s="23" t="s">
        <v>75</v>
      </c>
      <c r="U1629" s="23" t="s">
        <v>75</v>
      </c>
      <c r="V1629" s="19">
        <v>1</v>
      </c>
      <c r="W1629" s="19">
        <f t="shared" si="378"/>
        <v>0</v>
      </c>
      <c r="X1629" s="19">
        <f t="shared" si="379"/>
        <v>0</v>
      </c>
      <c r="Y1629" s="19">
        <f t="shared" si="380"/>
        <v>0</v>
      </c>
      <c r="Z1629" s="19">
        <v>-1</v>
      </c>
      <c r="AA1629" s="19">
        <v>-2</v>
      </c>
      <c r="AB1629" s="429">
        <v>1</v>
      </c>
      <c r="AC1629" s="429">
        <v>1</v>
      </c>
      <c r="AD1629" s="62">
        <v>0</v>
      </c>
      <c r="AE1629" s="62">
        <v>0</v>
      </c>
      <c r="AF1629" s="62">
        <v>1</v>
      </c>
      <c r="AG1629" s="19">
        <v>1</v>
      </c>
      <c r="AH1629" s="26">
        <v>1</v>
      </c>
      <c r="AI1629" s="62">
        <v>1</v>
      </c>
      <c r="AJ1629" s="408" t="s">
        <v>96</v>
      </c>
      <c r="AK1629" s="442" t="s">
        <v>97</v>
      </c>
      <c r="AL1629" s="452" t="s">
        <v>3566</v>
      </c>
      <c r="AM1629" s="62">
        <v>2</v>
      </c>
      <c r="AN1629" s="62">
        <v>-1</v>
      </c>
      <c r="AO1629" s="62">
        <v>1</v>
      </c>
      <c r="AP1629" s="62">
        <v>-1</v>
      </c>
      <c r="AQ1629" s="62">
        <v>1</v>
      </c>
      <c r="AR1629" s="62">
        <v>1</v>
      </c>
      <c r="AS1629" s="62">
        <v>0</v>
      </c>
      <c r="AT1629" s="62">
        <v>0</v>
      </c>
      <c r="AU1629" s="62">
        <v>-1</v>
      </c>
      <c r="AV1629" s="62">
        <v>-1</v>
      </c>
      <c r="AW1629" s="62">
        <v>0</v>
      </c>
      <c r="AX1629" s="62">
        <v>0</v>
      </c>
      <c r="AY1629" s="62">
        <v>0</v>
      </c>
      <c r="AZ1629" s="62">
        <v>0</v>
      </c>
      <c r="BA1629" s="62">
        <v>0</v>
      </c>
      <c r="BB1629" s="62">
        <v>0</v>
      </c>
      <c r="BC1629" s="62">
        <v>0</v>
      </c>
      <c r="BD1629" s="62"/>
      <c r="BE1629" s="62"/>
      <c r="BF1629" s="62"/>
      <c r="BG1629" s="62"/>
      <c r="BH1629" s="62"/>
      <c r="BI1629" s="62"/>
      <c r="BJ1629" s="62"/>
      <c r="BK1629" s="62"/>
      <c r="BL1629" s="62"/>
      <c r="BM1629" s="62"/>
      <c r="BN1629" s="62"/>
      <c r="BO1629" s="62"/>
    </row>
    <row r="1630" spans="1:67" ht="395" hidden="1" x14ac:dyDescent="0.2">
      <c r="A1630" s="29" t="s">
        <v>186</v>
      </c>
      <c r="B1630" s="30"/>
      <c r="C1630" s="97" t="s">
        <v>2601</v>
      </c>
      <c r="D1630" s="31" t="s">
        <v>270</v>
      </c>
      <c r="E1630" s="31" t="s">
        <v>92</v>
      </c>
      <c r="F1630" s="32">
        <v>1</v>
      </c>
      <c r="G1630" s="32">
        <v>3</v>
      </c>
      <c r="H1630" s="32">
        <v>0</v>
      </c>
      <c r="I1630" s="33"/>
      <c r="J1630" s="34" t="s">
        <v>2490</v>
      </c>
      <c r="K1630" s="35"/>
      <c r="L1630" s="34" t="s">
        <v>2496</v>
      </c>
      <c r="M1630" s="36" t="s">
        <v>2244</v>
      </c>
      <c r="N1630" s="24">
        <f t="shared" si="377"/>
        <v>1999</v>
      </c>
      <c r="O1630" s="37">
        <v>36235</v>
      </c>
      <c r="P1630" s="37"/>
      <c r="Q1630" s="36" t="s">
        <v>75</v>
      </c>
      <c r="R1630" s="36" t="s">
        <v>75</v>
      </c>
      <c r="S1630" s="36" t="s">
        <v>75</v>
      </c>
      <c r="T1630" s="36" t="s">
        <v>75</v>
      </c>
      <c r="U1630" s="36" t="s">
        <v>75</v>
      </c>
      <c r="V1630" s="32">
        <v>1</v>
      </c>
      <c r="W1630" s="19">
        <f t="shared" si="378"/>
        <v>0</v>
      </c>
      <c r="X1630" s="19">
        <f t="shared" si="379"/>
        <v>0</v>
      </c>
      <c r="Y1630" s="19">
        <f t="shared" si="380"/>
        <v>0</v>
      </c>
      <c r="Z1630" s="96">
        <v>-1</v>
      </c>
      <c r="AA1630" s="96">
        <v>-2</v>
      </c>
      <c r="AB1630" s="32">
        <v>1</v>
      </c>
      <c r="AC1630" s="32">
        <v>1</v>
      </c>
      <c r="AD1630" s="32">
        <v>0</v>
      </c>
      <c r="AE1630" s="32">
        <v>0</v>
      </c>
      <c r="AF1630" s="32">
        <v>1</v>
      </c>
      <c r="AG1630" s="32">
        <v>1</v>
      </c>
      <c r="AH1630" s="32">
        <v>1</v>
      </c>
      <c r="AI1630" s="32">
        <v>1</v>
      </c>
      <c r="AJ1630" s="31" t="s">
        <v>96</v>
      </c>
      <c r="AK1630" s="31" t="s">
        <v>97</v>
      </c>
      <c r="AL1630" s="34" t="s">
        <v>2493</v>
      </c>
      <c r="AM1630" s="19">
        <f t="shared" ref="AM1630:AM1639" si="381">IF(AND(AN1630=1,AO1630=1),3,IF(AND(AN1630=1,OR(AO1630=0,AO1630=-1)),1,IF(AND(OR(AN1630=0,AN1630=-1),AO1630=1),2,IF(AND(AN1630=0,AN1630=-1),OR(AO1630=0,AO1630=-1),4))))</f>
        <v>3</v>
      </c>
      <c r="AN1630" s="32">
        <v>1</v>
      </c>
      <c r="AO1630" s="32">
        <v>1</v>
      </c>
      <c r="AP1630" s="32">
        <v>1</v>
      </c>
      <c r="AQ1630" s="32">
        <v>1</v>
      </c>
      <c r="AR1630" s="32">
        <v>1</v>
      </c>
      <c r="AS1630" s="33"/>
      <c r="AT1630" s="32">
        <v>0</v>
      </c>
      <c r="AU1630" s="26">
        <f t="shared" ref="AU1630:AU1647" si="382">IF(BA1630&lt;1,-1)</f>
        <v>-1</v>
      </c>
      <c r="AV1630" s="32">
        <v>1</v>
      </c>
      <c r="AW1630" s="32">
        <v>0</v>
      </c>
      <c r="AX1630" s="32">
        <v>0</v>
      </c>
      <c r="AY1630" s="19">
        <v>0</v>
      </c>
      <c r="AZ1630" s="32">
        <v>0</v>
      </c>
      <c r="BA1630" s="32">
        <v>0</v>
      </c>
      <c r="BB1630" s="32">
        <v>0</v>
      </c>
      <c r="BC1630" s="32">
        <v>0</v>
      </c>
      <c r="BD1630" s="28"/>
      <c r="BE1630" s="33"/>
      <c r="BF1630" s="34" t="s">
        <v>2494</v>
      </c>
      <c r="BG1630" s="33"/>
      <c r="BH1630" s="33"/>
      <c r="BI1630" s="32">
        <v>1</v>
      </c>
      <c r="BJ1630" s="32">
        <v>1</v>
      </c>
      <c r="BK1630" s="33"/>
      <c r="BL1630" s="33"/>
      <c r="BM1630" s="33"/>
      <c r="BN1630" s="33"/>
      <c r="BO1630" s="33"/>
    </row>
    <row r="1631" spans="1:67" ht="64" hidden="1" x14ac:dyDescent="0.2">
      <c r="A1631" s="17" t="s">
        <v>228</v>
      </c>
      <c r="B1631" s="42"/>
      <c r="C1631" s="64" t="s">
        <v>792</v>
      </c>
      <c r="D1631" s="18" t="s">
        <v>117</v>
      </c>
      <c r="E1631" s="18" t="s">
        <v>793</v>
      </c>
      <c r="F1631" s="19">
        <v>1</v>
      </c>
      <c r="G1631" s="19">
        <v>1</v>
      </c>
      <c r="H1631" s="20"/>
      <c r="I1631" s="20"/>
      <c r="J1631" s="21" t="s">
        <v>118</v>
      </c>
      <c r="K1631" s="46"/>
      <c r="L1631" s="375" t="s">
        <v>794</v>
      </c>
      <c r="M1631" s="45"/>
      <c r="N1631" s="24">
        <f t="shared" si="377"/>
        <v>2003</v>
      </c>
      <c r="O1631" s="25">
        <v>37880</v>
      </c>
      <c r="P1631" s="23" t="s">
        <v>75</v>
      </c>
      <c r="Q1631" s="23" t="s">
        <v>75</v>
      </c>
      <c r="R1631" s="23" t="s">
        <v>75</v>
      </c>
      <c r="S1631" s="23" t="s">
        <v>75</v>
      </c>
      <c r="T1631" s="23" t="s">
        <v>75</v>
      </c>
      <c r="U1631" s="23" t="s">
        <v>75</v>
      </c>
      <c r="V1631" s="24">
        <v>1</v>
      </c>
      <c r="W1631" s="19">
        <f t="shared" si="378"/>
        <v>0</v>
      </c>
      <c r="X1631" s="19">
        <f t="shared" si="379"/>
        <v>0</v>
      </c>
      <c r="Y1631" s="19">
        <f t="shared" si="380"/>
        <v>0</v>
      </c>
      <c r="Z1631" s="19">
        <v>-1</v>
      </c>
      <c r="AA1631" s="19">
        <v>-2</v>
      </c>
      <c r="AB1631" s="19">
        <v>1</v>
      </c>
      <c r="AC1631" s="19">
        <v>1</v>
      </c>
      <c r="AD1631" s="19">
        <v>0</v>
      </c>
      <c r="AE1631" s="19">
        <v>0</v>
      </c>
      <c r="AF1631" s="19">
        <v>0</v>
      </c>
      <c r="AG1631" s="19">
        <v>0</v>
      </c>
      <c r="AH1631" s="19">
        <v>0</v>
      </c>
      <c r="AI1631" s="19">
        <v>0</v>
      </c>
      <c r="AJ1631" s="18" t="s">
        <v>120</v>
      </c>
      <c r="AK1631" s="18" t="s">
        <v>134</v>
      </c>
      <c r="AL1631" s="21" t="s">
        <v>795</v>
      </c>
      <c r="AM1631" s="19">
        <f t="shared" si="381"/>
        <v>3</v>
      </c>
      <c r="AN1631" s="19">
        <v>1</v>
      </c>
      <c r="AO1631" s="19">
        <v>1</v>
      </c>
      <c r="AP1631" s="19">
        <v>1</v>
      </c>
      <c r="AQ1631" s="19">
        <v>0</v>
      </c>
      <c r="AR1631" s="19">
        <v>0</v>
      </c>
      <c r="AS1631" s="19">
        <v>0</v>
      </c>
      <c r="AT1631" s="19">
        <v>0</v>
      </c>
      <c r="AU1631" s="26">
        <f t="shared" si="382"/>
        <v>-1</v>
      </c>
      <c r="AV1631" s="19">
        <v>0</v>
      </c>
      <c r="AW1631" s="19">
        <v>0</v>
      </c>
      <c r="AX1631" s="19">
        <v>0</v>
      </c>
      <c r="AY1631" s="19">
        <v>0</v>
      </c>
      <c r="AZ1631" s="19">
        <v>1</v>
      </c>
      <c r="BA1631" s="19">
        <v>0</v>
      </c>
      <c r="BB1631" s="19">
        <v>0</v>
      </c>
      <c r="BC1631" s="19">
        <v>0</v>
      </c>
      <c r="BD1631" s="28"/>
      <c r="BE1631" s="20"/>
      <c r="BF1631" s="20"/>
      <c r="BG1631" s="20"/>
      <c r="BH1631" s="20"/>
      <c r="BI1631" s="20"/>
      <c r="BJ1631" s="19">
        <v>1</v>
      </c>
      <c r="BK1631" s="20"/>
      <c r="BL1631" s="20"/>
      <c r="BM1631" s="20"/>
      <c r="BN1631" s="20"/>
      <c r="BO1631" s="20"/>
    </row>
    <row r="1632" spans="1:67" ht="64" hidden="1" x14ac:dyDescent="0.2">
      <c r="A1632" s="17" t="s">
        <v>228</v>
      </c>
      <c r="B1632" s="42"/>
      <c r="C1632" s="64" t="s">
        <v>792</v>
      </c>
      <c r="D1632" s="18" t="s">
        <v>117</v>
      </c>
      <c r="E1632" s="18" t="s">
        <v>70</v>
      </c>
      <c r="F1632" s="19">
        <v>1</v>
      </c>
      <c r="G1632" s="19">
        <v>0</v>
      </c>
      <c r="H1632" s="20"/>
      <c r="I1632" s="20"/>
      <c r="J1632" s="21" t="s">
        <v>118</v>
      </c>
      <c r="K1632" s="43"/>
      <c r="L1632" s="375" t="s">
        <v>230</v>
      </c>
      <c r="M1632" s="25"/>
      <c r="N1632" s="24">
        <f t="shared" si="377"/>
        <v>2003</v>
      </c>
      <c r="O1632" s="25">
        <v>37853</v>
      </c>
      <c r="P1632" s="23" t="s">
        <v>75</v>
      </c>
      <c r="Q1632" s="23" t="s">
        <v>75</v>
      </c>
      <c r="R1632" s="23" t="s">
        <v>75</v>
      </c>
      <c r="S1632" s="23" t="s">
        <v>75</v>
      </c>
      <c r="T1632" s="23" t="s">
        <v>75</v>
      </c>
      <c r="U1632" s="23" t="s">
        <v>75</v>
      </c>
      <c r="V1632" s="24">
        <v>1</v>
      </c>
      <c r="W1632" s="19">
        <f t="shared" si="378"/>
        <v>0</v>
      </c>
      <c r="X1632" s="19">
        <f t="shared" si="379"/>
        <v>0</v>
      </c>
      <c r="Y1632" s="19">
        <f t="shared" si="380"/>
        <v>0</v>
      </c>
      <c r="Z1632" s="19">
        <v>-1</v>
      </c>
      <c r="AA1632" s="19">
        <v>-2</v>
      </c>
      <c r="AB1632" s="19">
        <v>1</v>
      </c>
      <c r="AC1632" s="19">
        <v>1</v>
      </c>
      <c r="AD1632" s="19">
        <v>0</v>
      </c>
      <c r="AE1632" s="19">
        <v>1</v>
      </c>
      <c r="AF1632" s="19">
        <v>0</v>
      </c>
      <c r="AG1632" s="19">
        <v>0</v>
      </c>
      <c r="AH1632" s="26">
        <v>1</v>
      </c>
      <c r="AI1632" s="19">
        <v>0</v>
      </c>
      <c r="AJ1632" s="18" t="s">
        <v>120</v>
      </c>
      <c r="AK1632" s="18" t="s">
        <v>77</v>
      </c>
      <c r="AL1632" s="21" t="s">
        <v>2195</v>
      </c>
      <c r="AM1632" s="19">
        <f t="shared" si="381"/>
        <v>3</v>
      </c>
      <c r="AN1632" s="19">
        <v>1</v>
      </c>
      <c r="AO1632" s="19">
        <v>1</v>
      </c>
      <c r="AP1632" s="19">
        <v>1</v>
      </c>
      <c r="AQ1632" s="19">
        <v>1</v>
      </c>
      <c r="AR1632" s="19">
        <v>1</v>
      </c>
      <c r="AS1632" s="19">
        <v>-1</v>
      </c>
      <c r="AT1632" s="19">
        <v>0</v>
      </c>
      <c r="AU1632" s="26">
        <f t="shared" si="382"/>
        <v>-1</v>
      </c>
      <c r="AV1632" s="19">
        <v>0</v>
      </c>
      <c r="AW1632" s="19">
        <v>0</v>
      </c>
      <c r="AX1632" s="19">
        <v>0</v>
      </c>
      <c r="AY1632" s="19">
        <v>0</v>
      </c>
      <c r="AZ1632" s="19">
        <v>0</v>
      </c>
      <c r="BA1632" s="19">
        <v>0</v>
      </c>
      <c r="BB1632" s="19">
        <v>0</v>
      </c>
      <c r="BC1632" s="19">
        <v>0</v>
      </c>
      <c r="BD1632" s="28"/>
      <c r="BE1632" s="20"/>
      <c r="BF1632" s="20"/>
      <c r="BG1632" s="20"/>
      <c r="BH1632" s="20"/>
      <c r="BI1632" s="20"/>
      <c r="BJ1632" s="19">
        <v>0</v>
      </c>
      <c r="BK1632" s="20"/>
      <c r="BL1632" s="20"/>
      <c r="BM1632" s="20"/>
      <c r="BN1632" s="20"/>
      <c r="BO1632" s="20"/>
    </row>
    <row r="1633" spans="1:67" ht="64" hidden="1" x14ac:dyDescent="0.2">
      <c r="A1633" s="17" t="s">
        <v>228</v>
      </c>
      <c r="B1633" s="42"/>
      <c r="C1633" s="64" t="s">
        <v>792</v>
      </c>
      <c r="D1633" s="18" t="s">
        <v>117</v>
      </c>
      <c r="E1633" s="18" t="s">
        <v>866</v>
      </c>
      <c r="F1633" s="19">
        <v>1</v>
      </c>
      <c r="G1633" s="19">
        <v>0</v>
      </c>
      <c r="H1633" s="20"/>
      <c r="I1633" s="20"/>
      <c r="J1633" s="21" t="s">
        <v>118</v>
      </c>
      <c r="K1633" s="43"/>
      <c r="L1633" s="375" t="s">
        <v>867</v>
      </c>
      <c r="M1633" s="25"/>
      <c r="N1633" s="24">
        <f t="shared" si="377"/>
        <v>2003</v>
      </c>
      <c r="O1633" s="25">
        <v>37875</v>
      </c>
      <c r="P1633" s="23" t="s">
        <v>75</v>
      </c>
      <c r="Q1633" s="23" t="s">
        <v>75</v>
      </c>
      <c r="R1633" s="23" t="s">
        <v>75</v>
      </c>
      <c r="S1633" s="23" t="s">
        <v>75</v>
      </c>
      <c r="T1633" s="23" t="s">
        <v>75</v>
      </c>
      <c r="U1633" s="23" t="s">
        <v>75</v>
      </c>
      <c r="V1633" s="24">
        <v>1</v>
      </c>
      <c r="W1633" s="19">
        <f t="shared" si="378"/>
        <v>0</v>
      </c>
      <c r="X1633" s="19">
        <f t="shared" si="379"/>
        <v>0</v>
      </c>
      <c r="Y1633" s="19">
        <f t="shared" si="380"/>
        <v>0</v>
      </c>
      <c r="Z1633" s="19">
        <v>-1</v>
      </c>
      <c r="AA1633" s="19">
        <v>-2</v>
      </c>
      <c r="AB1633" s="19">
        <v>1</v>
      </c>
      <c r="AC1633" s="19">
        <v>1</v>
      </c>
      <c r="AD1633" s="19">
        <v>0</v>
      </c>
      <c r="AE1633" s="19">
        <v>0</v>
      </c>
      <c r="AF1633" s="19">
        <v>0</v>
      </c>
      <c r="AG1633" s="19">
        <v>0</v>
      </c>
      <c r="AH1633" s="19">
        <v>0</v>
      </c>
      <c r="AI1633" s="19">
        <v>0</v>
      </c>
      <c r="AJ1633" s="18" t="s">
        <v>120</v>
      </c>
      <c r="AK1633" s="18" t="s">
        <v>139</v>
      </c>
      <c r="AL1633" s="21" t="s">
        <v>868</v>
      </c>
      <c r="AM1633" s="19">
        <f t="shared" si="381"/>
        <v>3</v>
      </c>
      <c r="AN1633" s="19">
        <v>1</v>
      </c>
      <c r="AO1633" s="19">
        <v>1</v>
      </c>
      <c r="AP1633" s="19">
        <v>1</v>
      </c>
      <c r="AQ1633" s="19">
        <v>0</v>
      </c>
      <c r="AR1633" s="19">
        <v>0</v>
      </c>
      <c r="AS1633" s="19">
        <v>-1</v>
      </c>
      <c r="AT1633" s="19">
        <v>0</v>
      </c>
      <c r="AU1633" s="26">
        <f t="shared" si="382"/>
        <v>-1</v>
      </c>
      <c r="AV1633" s="19">
        <v>0</v>
      </c>
      <c r="AW1633" s="19">
        <v>0</v>
      </c>
      <c r="AX1633" s="19">
        <v>0</v>
      </c>
      <c r="AY1633" s="19">
        <v>0</v>
      </c>
      <c r="AZ1633" s="19">
        <v>1</v>
      </c>
      <c r="BA1633" s="19">
        <v>0</v>
      </c>
      <c r="BB1633" s="19">
        <v>0</v>
      </c>
      <c r="BC1633" s="19">
        <v>0</v>
      </c>
      <c r="BD1633" s="28"/>
      <c r="BE1633" s="20"/>
      <c r="BF1633" s="20"/>
      <c r="BG1633" s="20"/>
      <c r="BH1633" s="20"/>
      <c r="BI1633" s="20"/>
      <c r="BJ1633" s="19">
        <v>1</v>
      </c>
      <c r="BK1633" s="20"/>
      <c r="BL1633" s="20"/>
      <c r="BM1633" s="20"/>
      <c r="BN1633" s="20"/>
      <c r="BO1633" s="20"/>
    </row>
    <row r="1634" spans="1:67" ht="176" hidden="1" x14ac:dyDescent="0.2">
      <c r="A1634" s="17" t="s">
        <v>115</v>
      </c>
      <c r="B1634" s="42"/>
      <c r="C1634" s="64" t="s">
        <v>792</v>
      </c>
      <c r="D1634" s="18" t="s">
        <v>117</v>
      </c>
      <c r="E1634" s="18" t="s">
        <v>302</v>
      </c>
      <c r="F1634" s="19">
        <v>1</v>
      </c>
      <c r="G1634" s="19">
        <v>0</v>
      </c>
      <c r="H1634" s="19">
        <v>0</v>
      </c>
      <c r="I1634" s="20"/>
      <c r="J1634" s="21" t="s">
        <v>118</v>
      </c>
      <c r="K1634" s="22" t="s">
        <v>2252</v>
      </c>
      <c r="L1634" s="21" t="s">
        <v>2253</v>
      </c>
      <c r="M1634" s="23" t="s">
        <v>2254</v>
      </c>
      <c r="N1634" s="24">
        <f t="shared" si="377"/>
        <v>2003</v>
      </c>
      <c r="O1634" s="25">
        <v>37946</v>
      </c>
      <c r="P1634" s="23" t="s">
        <v>75</v>
      </c>
      <c r="Q1634" s="23" t="s">
        <v>75</v>
      </c>
      <c r="R1634" s="23" t="s">
        <v>75</v>
      </c>
      <c r="S1634" s="23" t="s">
        <v>75</v>
      </c>
      <c r="T1634" s="23" t="s">
        <v>75</v>
      </c>
      <c r="U1634" s="23" t="s">
        <v>75</v>
      </c>
      <c r="V1634" s="19">
        <v>1</v>
      </c>
      <c r="W1634" s="19">
        <f t="shared" si="378"/>
        <v>0</v>
      </c>
      <c r="X1634" s="19">
        <f t="shared" si="379"/>
        <v>0</v>
      </c>
      <c r="Y1634" s="19">
        <f t="shared" si="380"/>
        <v>0</v>
      </c>
      <c r="Z1634" s="19">
        <v>-1</v>
      </c>
      <c r="AA1634" s="19">
        <v>-2</v>
      </c>
      <c r="AB1634" s="19">
        <v>1</v>
      </c>
      <c r="AC1634" s="19">
        <v>1</v>
      </c>
      <c r="AD1634" s="19">
        <v>0</v>
      </c>
      <c r="AE1634" s="19">
        <v>1</v>
      </c>
      <c r="AF1634" s="19">
        <v>1</v>
      </c>
      <c r="AG1634" s="19">
        <v>0</v>
      </c>
      <c r="AH1634" s="19">
        <v>1</v>
      </c>
      <c r="AI1634" s="19">
        <v>0</v>
      </c>
      <c r="AJ1634" s="18" t="s">
        <v>120</v>
      </c>
      <c r="AK1634" s="18" t="s">
        <v>77</v>
      </c>
      <c r="AL1634" s="21" t="s">
        <v>2255</v>
      </c>
      <c r="AM1634" s="19">
        <f t="shared" si="381"/>
        <v>3</v>
      </c>
      <c r="AN1634" s="19">
        <v>1</v>
      </c>
      <c r="AO1634" s="19">
        <v>1</v>
      </c>
      <c r="AP1634" s="19">
        <v>1</v>
      </c>
      <c r="AQ1634" s="19">
        <v>1</v>
      </c>
      <c r="AR1634" s="19">
        <v>1</v>
      </c>
      <c r="AS1634" s="19">
        <v>-1</v>
      </c>
      <c r="AT1634" s="19">
        <v>0</v>
      </c>
      <c r="AU1634" s="26">
        <f t="shared" si="382"/>
        <v>-1</v>
      </c>
      <c r="AV1634" s="19">
        <v>0</v>
      </c>
      <c r="AW1634" s="19">
        <v>0</v>
      </c>
      <c r="AX1634" s="19">
        <v>0</v>
      </c>
      <c r="AY1634" s="19">
        <v>0</v>
      </c>
      <c r="AZ1634" s="19">
        <v>0</v>
      </c>
      <c r="BA1634" s="19">
        <v>0</v>
      </c>
      <c r="BB1634" s="19">
        <v>0</v>
      </c>
      <c r="BC1634" s="19">
        <v>0</v>
      </c>
      <c r="BD1634" s="28"/>
      <c r="BE1634" s="20"/>
      <c r="BF1634" s="20"/>
      <c r="BG1634" s="19">
        <v>1</v>
      </c>
      <c r="BH1634" s="23" t="s">
        <v>2252</v>
      </c>
      <c r="BI1634" s="20"/>
      <c r="BJ1634" s="19">
        <v>1</v>
      </c>
      <c r="BK1634" s="45"/>
      <c r="BL1634" s="45"/>
      <c r="BM1634" s="45"/>
      <c r="BN1634" s="20"/>
      <c r="BO1634" s="20"/>
    </row>
    <row r="1635" spans="1:67" ht="16" hidden="1" x14ac:dyDescent="0.2">
      <c r="A1635" s="17" t="s">
        <v>228</v>
      </c>
      <c r="B1635" s="42"/>
      <c r="C1635" s="64" t="s">
        <v>792</v>
      </c>
      <c r="D1635" s="18" t="s">
        <v>117</v>
      </c>
      <c r="E1635" s="18" t="s">
        <v>737</v>
      </c>
      <c r="F1635" s="19">
        <v>1</v>
      </c>
      <c r="G1635" s="19">
        <v>1</v>
      </c>
      <c r="H1635" s="20"/>
      <c r="I1635" s="20"/>
      <c r="J1635" s="21" t="s">
        <v>118</v>
      </c>
      <c r="K1635" s="22" t="s">
        <v>475</v>
      </c>
      <c r="L1635" s="18" t="s">
        <v>738</v>
      </c>
      <c r="M1635" s="24">
        <v>2001</v>
      </c>
      <c r="N1635" s="24">
        <f t="shared" si="377"/>
        <v>2004</v>
      </c>
      <c r="O1635" s="25">
        <v>38204</v>
      </c>
      <c r="P1635" s="23" t="s">
        <v>75</v>
      </c>
      <c r="Q1635" s="23" t="s">
        <v>75</v>
      </c>
      <c r="R1635" s="23" t="s">
        <v>75</v>
      </c>
      <c r="S1635" s="23" t="s">
        <v>75</v>
      </c>
      <c r="T1635" s="23" t="s">
        <v>75</v>
      </c>
      <c r="U1635" s="23" t="s">
        <v>75</v>
      </c>
      <c r="V1635" s="19">
        <v>1</v>
      </c>
      <c r="W1635" s="19">
        <f t="shared" si="378"/>
        <v>0</v>
      </c>
      <c r="X1635" s="19">
        <f t="shared" si="379"/>
        <v>0</v>
      </c>
      <c r="Y1635" s="19">
        <f t="shared" si="380"/>
        <v>0</v>
      </c>
      <c r="Z1635" s="19">
        <v>-1</v>
      </c>
      <c r="AA1635" s="19">
        <v>-2</v>
      </c>
      <c r="AB1635" s="19">
        <v>1</v>
      </c>
      <c r="AC1635" s="19">
        <v>1</v>
      </c>
      <c r="AD1635" s="19">
        <v>0</v>
      </c>
      <c r="AE1635" s="19">
        <v>0</v>
      </c>
      <c r="AF1635" s="19">
        <v>0</v>
      </c>
      <c r="AG1635" s="19">
        <v>0</v>
      </c>
      <c r="AH1635" s="19">
        <v>0</v>
      </c>
      <c r="AI1635" s="19">
        <v>0</v>
      </c>
      <c r="AJ1635" s="18" t="s">
        <v>120</v>
      </c>
      <c r="AK1635" s="18" t="s">
        <v>97</v>
      </c>
      <c r="AL1635" s="21" t="s">
        <v>1333</v>
      </c>
      <c r="AM1635" s="19">
        <f t="shared" si="381"/>
        <v>3</v>
      </c>
      <c r="AN1635" s="19">
        <v>1</v>
      </c>
      <c r="AO1635" s="19">
        <v>1</v>
      </c>
      <c r="AP1635" s="19">
        <v>1</v>
      </c>
      <c r="AQ1635" s="19">
        <v>0</v>
      </c>
      <c r="AR1635" s="19">
        <v>0</v>
      </c>
      <c r="AS1635" s="19">
        <v>-1</v>
      </c>
      <c r="AT1635" s="19">
        <v>0</v>
      </c>
      <c r="AU1635" s="26">
        <f t="shared" si="382"/>
        <v>-1</v>
      </c>
      <c r="AV1635" s="19">
        <v>0</v>
      </c>
      <c r="AW1635" s="19">
        <v>0</v>
      </c>
      <c r="AX1635" s="19">
        <v>0</v>
      </c>
      <c r="AY1635" s="19">
        <v>0</v>
      </c>
      <c r="AZ1635" s="19">
        <v>1</v>
      </c>
      <c r="BA1635" s="19">
        <v>0</v>
      </c>
      <c r="BB1635" s="19">
        <v>0</v>
      </c>
      <c r="BC1635" s="19">
        <v>0</v>
      </c>
      <c r="BD1635" s="28"/>
      <c r="BE1635" s="20"/>
      <c r="BF1635" s="20"/>
      <c r="BG1635" s="20"/>
      <c r="BH1635" s="45"/>
      <c r="BI1635" s="20"/>
      <c r="BJ1635" s="19">
        <v>1</v>
      </c>
      <c r="BK1635" s="45"/>
      <c r="BL1635" s="45"/>
      <c r="BM1635" s="45"/>
      <c r="BN1635" s="20"/>
      <c r="BO1635" s="20"/>
    </row>
    <row r="1636" spans="1:67" ht="80" hidden="1" x14ac:dyDescent="0.2">
      <c r="A1636" s="17" t="s">
        <v>115</v>
      </c>
      <c r="B1636" s="42"/>
      <c r="C1636" s="64" t="s">
        <v>792</v>
      </c>
      <c r="D1636" s="18" t="s">
        <v>117</v>
      </c>
      <c r="E1636" s="18" t="s">
        <v>204</v>
      </c>
      <c r="F1636" s="19">
        <v>1</v>
      </c>
      <c r="G1636" s="19">
        <v>0</v>
      </c>
      <c r="H1636" s="19">
        <v>0</v>
      </c>
      <c r="I1636" s="20"/>
      <c r="J1636" s="21" t="s">
        <v>118</v>
      </c>
      <c r="K1636" s="43"/>
      <c r="L1636" s="21" t="s">
        <v>1914</v>
      </c>
      <c r="M1636" s="25"/>
      <c r="N1636" s="24">
        <f t="shared" si="377"/>
        <v>2003</v>
      </c>
      <c r="O1636" s="25">
        <v>37872</v>
      </c>
      <c r="P1636" s="23" t="s">
        <v>75</v>
      </c>
      <c r="Q1636" s="23" t="s">
        <v>75</v>
      </c>
      <c r="R1636" s="23" t="s">
        <v>75</v>
      </c>
      <c r="S1636" s="23" t="s">
        <v>75</v>
      </c>
      <c r="T1636" s="23" t="s">
        <v>75</v>
      </c>
      <c r="U1636" s="23" t="s">
        <v>75</v>
      </c>
      <c r="V1636" s="19">
        <v>1</v>
      </c>
      <c r="W1636" s="19">
        <f t="shared" si="378"/>
        <v>0</v>
      </c>
      <c r="X1636" s="19">
        <f t="shared" si="379"/>
        <v>0</v>
      </c>
      <c r="Y1636" s="19">
        <f t="shared" si="380"/>
        <v>0</v>
      </c>
      <c r="Z1636" s="19">
        <v>-1</v>
      </c>
      <c r="AA1636" s="19">
        <v>-2</v>
      </c>
      <c r="AB1636" s="19">
        <v>1</v>
      </c>
      <c r="AC1636" s="19">
        <v>0</v>
      </c>
      <c r="AD1636" s="19">
        <v>0</v>
      </c>
      <c r="AE1636" s="19">
        <v>0</v>
      </c>
      <c r="AF1636" s="19">
        <v>0</v>
      </c>
      <c r="AG1636" s="19">
        <v>0</v>
      </c>
      <c r="AH1636" s="19">
        <v>0</v>
      </c>
      <c r="AI1636" s="19">
        <v>0</v>
      </c>
      <c r="AJ1636" s="18" t="s">
        <v>120</v>
      </c>
      <c r="AK1636" s="18" t="s">
        <v>97</v>
      </c>
      <c r="AL1636" s="21" t="s">
        <v>1915</v>
      </c>
      <c r="AM1636" s="19">
        <f t="shared" si="381"/>
        <v>1</v>
      </c>
      <c r="AN1636" s="19">
        <v>1</v>
      </c>
      <c r="AO1636" s="19">
        <v>0</v>
      </c>
      <c r="AP1636" s="19">
        <v>1</v>
      </c>
      <c r="AQ1636" s="19">
        <v>0</v>
      </c>
      <c r="AR1636" s="19">
        <v>0</v>
      </c>
      <c r="AS1636" s="19">
        <v>-1</v>
      </c>
      <c r="AT1636" s="19">
        <v>0</v>
      </c>
      <c r="AU1636" s="26">
        <f t="shared" si="382"/>
        <v>-1</v>
      </c>
      <c r="AV1636" s="19">
        <v>0</v>
      </c>
      <c r="AW1636" s="19">
        <v>0</v>
      </c>
      <c r="AX1636" s="19">
        <v>0</v>
      </c>
      <c r="AY1636" s="19">
        <v>0</v>
      </c>
      <c r="AZ1636" s="19">
        <v>1</v>
      </c>
      <c r="BA1636" s="19">
        <v>0</v>
      </c>
      <c r="BB1636" s="19">
        <v>0</v>
      </c>
      <c r="BC1636" s="19">
        <v>0</v>
      </c>
      <c r="BD1636" s="28"/>
      <c r="BE1636" s="20"/>
      <c r="BF1636" s="18" t="s">
        <v>122</v>
      </c>
      <c r="BG1636" s="19">
        <v>0</v>
      </c>
      <c r="BH1636" s="20"/>
      <c r="BI1636" s="20"/>
      <c r="BJ1636" s="19">
        <v>1</v>
      </c>
      <c r="BK1636" s="20"/>
      <c r="BL1636" s="20"/>
      <c r="BM1636" s="20"/>
      <c r="BN1636" s="20"/>
      <c r="BO1636" s="20"/>
    </row>
    <row r="1637" spans="1:67" ht="48" hidden="1" x14ac:dyDescent="0.2">
      <c r="A1637" s="17" t="s">
        <v>140</v>
      </c>
      <c r="B1637" s="42"/>
      <c r="C1637" s="64" t="s">
        <v>792</v>
      </c>
      <c r="D1637" s="18" t="s">
        <v>117</v>
      </c>
      <c r="E1637" s="18" t="s">
        <v>1749</v>
      </c>
      <c r="F1637" s="19">
        <v>1</v>
      </c>
      <c r="G1637" s="19">
        <v>1</v>
      </c>
      <c r="H1637" s="19">
        <v>0</v>
      </c>
      <c r="I1637" s="20"/>
      <c r="J1637" s="21" t="s">
        <v>118</v>
      </c>
      <c r="K1637" s="43"/>
      <c r="L1637" s="21" t="s">
        <v>1750</v>
      </c>
      <c r="M1637" s="25"/>
      <c r="N1637" s="24">
        <f t="shared" si="377"/>
        <v>2003</v>
      </c>
      <c r="O1637" s="25">
        <v>37981</v>
      </c>
      <c r="P1637" s="23" t="s">
        <v>75</v>
      </c>
      <c r="Q1637" s="23" t="s">
        <v>75</v>
      </c>
      <c r="R1637" s="23" t="s">
        <v>75</v>
      </c>
      <c r="S1637" s="23" t="s">
        <v>75</v>
      </c>
      <c r="T1637" s="23" t="s">
        <v>75</v>
      </c>
      <c r="U1637" s="23" t="s">
        <v>75</v>
      </c>
      <c r="V1637" s="19">
        <v>1</v>
      </c>
      <c r="W1637" s="19">
        <f t="shared" si="378"/>
        <v>0</v>
      </c>
      <c r="X1637" s="19">
        <f t="shared" si="379"/>
        <v>0</v>
      </c>
      <c r="Y1637" s="19">
        <f t="shared" si="380"/>
        <v>0</v>
      </c>
      <c r="Z1637" s="19">
        <v>-1</v>
      </c>
      <c r="AA1637" s="19">
        <v>-2</v>
      </c>
      <c r="AB1637" s="19">
        <v>0</v>
      </c>
      <c r="AC1637" s="19">
        <v>1</v>
      </c>
      <c r="AD1637" s="19">
        <v>0</v>
      </c>
      <c r="AE1637" s="19">
        <v>0</v>
      </c>
      <c r="AF1637" s="19">
        <v>0</v>
      </c>
      <c r="AG1637" s="19">
        <v>0</v>
      </c>
      <c r="AH1637" s="19">
        <v>0</v>
      </c>
      <c r="AI1637" s="19">
        <v>0</v>
      </c>
      <c r="AJ1637" s="18" t="s">
        <v>120</v>
      </c>
      <c r="AK1637" s="18" t="s">
        <v>120</v>
      </c>
      <c r="AL1637" s="21" t="s">
        <v>1751</v>
      </c>
      <c r="AM1637" s="19">
        <f t="shared" si="381"/>
        <v>2</v>
      </c>
      <c r="AN1637" s="19">
        <v>-1</v>
      </c>
      <c r="AO1637" s="19">
        <v>1</v>
      </c>
      <c r="AP1637" s="19">
        <v>-1</v>
      </c>
      <c r="AQ1637" s="19">
        <v>-1</v>
      </c>
      <c r="AR1637" s="19">
        <v>-1</v>
      </c>
      <c r="AS1637" s="19">
        <v>-1</v>
      </c>
      <c r="AT1637" s="19">
        <v>0</v>
      </c>
      <c r="AU1637" s="26">
        <f t="shared" si="382"/>
        <v>-1</v>
      </c>
      <c r="AV1637" s="19">
        <v>0</v>
      </c>
      <c r="AW1637" s="19">
        <v>0</v>
      </c>
      <c r="AX1637" s="19">
        <v>0</v>
      </c>
      <c r="AY1637" s="19">
        <v>0</v>
      </c>
      <c r="AZ1637" s="19">
        <v>0</v>
      </c>
      <c r="BA1637" s="19">
        <v>0</v>
      </c>
      <c r="BB1637" s="19">
        <v>0</v>
      </c>
      <c r="BC1637" s="19">
        <v>0</v>
      </c>
      <c r="BD1637" s="28"/>
      <c r="BE1637" s="20"/>
      <c r="BF1637" s="18" t="s">
        <v>1752</v>
      </c>
      <c r="BG1637" s="19">
        <v>0</v>
      </c>
      <c r="BH1637" s="20"/>
      <c r="BI1637" s="20"/>
      <c r="BJ1637" s="19">
        <v>1</v>
      </c>
      <c r="BK1637" s="20"/>
      <c r="BL1637" s="20"/>
      <c r="BM1637" s="20"/>
      <c r="BN1637" s="20"/>
      <c r="BO1637" s="20"/>
    </row>
    <row r="1638" spans="1:67" ht="288" hidden="1" x14ac:dyDescent="0.2">
      <c r="A1638" s="17" t="s">
        <v>140</v>
      </c>
      <c r="B1638" s="42"/>
      <c r="C1638" s="64" t="s">
        <v>314</v>
      </c>
      <c r="D1638" s="18" t="s">
        <v>117</v>
      </c>
      <c r="E1638" s="18" t="s">
        <v>92</v>
      </c>
      <c r="F1638" s="19">
        <v>1</v>
      </c>
      <c r="G1638" s="19">
        <v>0</v>
      </c>
      <c r="H1638" s="19">
        <v>0</v>
      </c>
      <c r="I1638" s="20"/>
      <c r="J1638" s="21" t="s">
        <v>118</v>
      </c>
      <c r="K1638" s="46"/>
      <c r="L1638" s="375" t="s">
        <v>3575</v>
      </c>
      <c r="M1638" s="45"/>
      <c r="N1638" s="24">
        <f t="shared" si="377"/>
        <v>2003</v>
      </c>
      <c r="O1638" s="25">
        <v>37909</v>
      </c>
      <c r="P1638" s="23" t="s">
        <v>75</v>
      </c>
      <c r="Q1638" s="25">
        <v>40119</v>
      </c>
      <c r="R1638" s="23" t="s">
        <v>75</v>
      </c>
      <c r="S1638" s="23" t="s">
        <v>75</v>
      </c>
      <c r="T1638" s="23" t="s">
        <v>75</v>
      </c>
      <c r="U1638" s="23" t="s">
        <v>75</v>
      </c>
      <c r="V1638" s="19">
        <v>1</v>
      </c>
      <c r="W1638" s="19">
        <f t="shared" si="378"/>
        <v>1</v>
      </c>
      <c r="X1638" s="19">
        <f t="shared" si="379"/>
        <v>0</v>
      </c>
      <c r="Y1638" s="19">
        <f t="shared" si="380"/>
        <v>0</v>
      </c>
      <c r="Z1638" s="19">
        <v>-1</v>
      </c>
      <c r="AA1638" s="19">
        <v>-2</v>
      </c>
      <c r="AB1638" s="19">
        <v>1</v>
      </c>
      <c r="AC1638" s="19">
        <v>1</v>
      </c>
      <c r="AD1638" s="19">
        <v>0</v>
      </c>
      <c r="AE1638" s="19">
        <v>0</v>
      </c>
      <c r="AF1638" s="19">
        <v>0</v>
      </c>
      <c r="AG1638" s="19">
        <v>0</v>
      </c>
      <c r="AH1638" s="19">
        <v>1</v>
      </c>
      <c r="AI1638" s="19">
        <v>0</v>
      </c>
      <c r="AJ1638" s="18" t="s">
        <v>120</v>
      </c>
      <c r="AK1638" s="18" t="s">
        <v>97</v>
      </c>
      <c r="AL1638" s="21" t="s">
        <v>3576</v>
      </c>
      <c r="AM1638" s="19">
        <f t="shared" si="381"/>
        <v>1</v>
      </c>
      <c r="AN1638" s="19">
        <v>1</v>
      </c>
      <c r="AO1638" s="19">
        <v>0</v>
      </c>
      <c r="AP1638" s="19">
        <v>0</v>
      </c>
      <c r="AQ1638" s="19">
        <v>1</v>
      </c>
      <c r="AR1638" s="19">
        <v>1</v>
      </c>
      <c r="AS1638" s="19">
        <v>-1</v>
      </c>
      <c r="AT1638" s="19">
        <v>0</v>
      </c>
      <c r="AU1638" s="26">
        <f t="shared" si="382"/>
        <v>-1</v>
      </c>
      <c r="AV1638" s="19">
        <v>0</v>
      </c>
      <c r="AW1638" s="19">
        <v>0</v>
      </c>
      <c r="AX1638" s="19">
        <v>0</v>
      </c>
      <c r="AY1638" s="19">
        <v>0</v>
      </c>
      <c r="AZ1638" s="19">
        <v>0</v>
      </c>
      <c r="BA1638" s="19">
        <v>0</v>
      </c>
      <c r="BB1638" s="19">
        <v>0</v>
      </c>
      <c r="BC1638" s="19">
        <v>0</v>
      </c>
      <c r="BD1638" s="28"/>
      <c r="BE1638" s="20"/>
      <c r="BF1638" s="20"/>
      <c r="BG1638" s="20"/>
      <c r="BH1638" s="20"/>
      <c r="BI1638" s="20"/>
      <c r="BJ1638" s="19">
        <v>1</v>
      </c>
      <c r="BK1638" s="20"/>
      <c r="BL1638" s="20"/>
      <c r="BM1638" s="20"/>
      <c r="BN1638" s="20"/>
      <c r="BO1638" s="20"/>
    </row>
    <row r="1639" spans="1:67" ht="64" hidden="1" x14ac:dyDescent="0.2">
      <c r="A1639" s="17" t="s">
        <v>78</v>
      </c>
      <c r="B1639" s="17" t="s">
        <v>79</v>
      </c>
      <c r="C1639" s="64" t="s">
        <v>150</v>
      </c>
      <c r="D1639" s="18" t="s">
        <v>117</v>
      </c>
      <c r="E1639" s="18" t="s">
        <v>270</v>
      </c>
      <c r="F1639" s="19">
        <v>1</v>
      </c>
      <c r="G1639" s="19">
        <v>1</v>
      </c>
      <c r="H1639" s="19">
        <v>0</v>
      </c>
      <c r="I1639" s="20"/>
      <c r="J1639" s="21" t="s">
        <v>118</v>
      </c>
      <c r="K1639" s="22" t="s">
        <v>603</v>
      </c>
      <c r="L1639" s="21" t="s">
        <v>604</v>
      </c>
      <c r="M1639" s="23" t="s">
        <v>605</v>
      </c>
      <c r="N1639" s="24">
        <f t="shared" si="377"/>
        <v>2005</v>
      </c>
      <c r="O1639" s="25">
        <v>38699</v>
      </c>
      <c r="P1639" s="25">
        <v>40164</v>
      </c>
      <c r="Q1639" s="23" t="s">
        <v>75</v>
      </c>
      <c r="R1639" s="23" t="s">
        <v>75</v>
      </c>
      <c r="S1639" s="23" t="s">
        <v>75</v>
      </c>
      <c r="T1639" s="23" t="s">
        <v>75</v>
      </c>
      <c r="U1639" s="23" t="s">
        <v>75</v>
      </c>
      <c r="V1639" s="19">
        <v>1</v>
      </c>
      <c r="W1639" s="19">
        <f t="shared" si="378"/>
        <v>0</v>
      </c>
      <c r="X1639" s="19">
        <f t="shared" si="379"/>
        <v>0</v>
      </c>
      <c r="Y1639" s="19">
        <f t="shared" si="380"/>
        <v>0</v>
      </c>
      <c r="Z1639" s="19">
        <v>-1</v>
      </c>
      <c r="AA1639" s="19">
        <v>-2</v>
      </c>
      <c r="AB1639" s="19">
        <v>1</v>
      </c>
      <c r="AC1639" s="19">
        <v>1</v>
      </c>
      <c r="AD1639" s="19">
        <v>0</v>
      </c>
      <c r="AE1639" s="19">
        <v>0</v>
      </c>
      <c r="AF1639" s="19">
        <v>0</v>
      </c>
      <c r="AG1639" s="19">
        <v>0</v>
      </c>
      <c r="AH1639" s="19">
        <v>0</v>
      </c>
      <c r="AI1639" s="19">
        <v>0</v>
      </c>
      <c r="AJ1639" s="18" t="s">
        <v>120</v>
      </c>
      <c r="AK1639" s="18" t="s">
        <v>96</v>
      </c>
      <c r="AL1639" s="21" t="s">
        <v>606</v>
      </c>
      <c r="AM1639" s="19">
        <f t="shared" si="381"/>
        <v>3</v>
      </c>
      <c r="AN1639" s="19">
        <v>1</v>
      </c>
      <c r="AO1639" s="19">
        <v>1</v>
      </c>
      <c r="AP1639" s="19">
        <v>-1</v>
      </c>
      <c r="AQ1639" s="19">
        <v>1</v>
      </c>
      <c r="AR1639" s="19">
        <v>1</v>
      </c>
      <c r="AS1639" s="19">
        <v>-1</v>
      </c>
      <c r="AT1639" s="19">
        <v>0</v>
      </c>
      <c r="AU1639" s="26">
        <f t="shared" si="382"/>
        <v>-1</v>
      </c>
      <c r="AV1639" s="19">
        <v>0</v>
      </c>
      <c r="AW1639" s="19">
        <v>0</v>
      </c>
      <c r="AX1639" s="19">
        <v>0</v>
      </c>
      <c r="AY1639" s="19">
        <v>0</v>
      </c>
      <c r="AZ1639" s="19">
        <v>0</v>
      </c>
      <c r="BA1639" s="19">
        <v>0</v>
      </c>
      <c r="BB1639" s="19">
        <v>0</v>
      </c>
      <c r="BC1639" s="19">
        <v>0</v>
      </c>
      <c r="BD1639" s="28"/>
      <c r="BE1639" s="18" t="s">
        <v>607</v>
      </c>
      <c r="BF1639" s="20"/>
      <c r="BG1639" s="20"/>
      <c r="BH1639" s="20"/>
      <c r="BI1639" s="20"/>
      <c r="BJ1639" s="19">
        <v>0</v>
      </c>
      <c r="BK1639" s="20"/>
      <c r="BL1639" s="20"/>
      <c r="BM1639" s="20"/>
      <c r="BN1639" s="20"/>
      <c r="BO1639" s="20"/>
    </row>
    <row r="1640" spans="1:67" ht="272" hidden="1" x14ac:dyDescent="0.2">
      <c r="A1640" s="18" t="s">
        <v>151</v>
      </c>
      <c r="B1640" s="18" t="s">
        <v>197</v>
      </c>
      <c r="C1640" s="21" t="s">
        <v>1050</v>
      </c>
      <c r="D1640" s="18" t="s">
        <v>852</v>
      </c>
      <c r="E1640" s="18" t="s">
        <v>302</v>
      </c>
      <c r="F1640" s="19">
        <v>1</v>
      </c>
      <c r="G1640" s="19">
        <v>1</v>
      </c>
      <c r="H1640" s="19">
        <v>1</v>
      </c>
      <c r="I1640" s="20"/>
      <c r="J1640" s="44"/>
      <c r="K1640" s="44"/>
      <c r="L1640" s="21" t="s">
        <v>1032</v>
      </c>
      <c r="M1640" s="20"/>
      <c r="N1640" s="19">
        <f t="shared" si="377"/>
        <v>2016</v>
      </c>
      <c r="O1640" s="82">
        <v>42548</v>
      </c>
      <c r="P1640" s="18" t="s">
        <v>75</v>
      </c>
      <c r="Q1640" s="18" t="s">
        <v>75</v>
      </c>
      <c r="R1640" s="18" t="s">
        <v>75</v>
      </c>
      <c r="S1640" s="18" t="s">
        <v>75</v>
      </c>
      <c r="T1640" s="18" t="s">
        <v>75</v>
      </c>
      <c r="U1640" s="18" t="s">
        <v>75</v>
      </c>
      <c r="V1640" s="19">
        <v>1</v>
      </c>
      <c r="W1640" s="19">
        <f t="shared" si="378"/>
        <v>0</v>
      </c>
      <c r="X1640" s="19">
        <f t="shared" si="379"/>
        <v>0</v>
      </c>
      <c r="Y1640" s="19">
        <f t="shared" si="380"/>
        <v>0</v>
      </c>
      <c r="Z1640" s="19">
        <v>-1</v>
      </c>
      <c r="AA1640" s="19">
        <v>-2</v>
      </c>
      <c r="AB1640" s="19">
        <v>0</v>
      </c>
      <c r="AC1640" s="19">
        <v>0</v>
      </c>
      <c r="AD1640" s="19">
        <v>1</v>
      </c>
      <c r="AE1640" s="19">
        <v>1</v>
      </c>
      <c r="AF1640" s="19">
        <v>0</v>
      </c>
      <c r="AG1640" s="19">
        <v>0</v>
      </c>
      <c r="AH1640" s="19">
        <v>1</v>
      </c>
      <c r="AI1640" s="19">
        <v>0</v>
      </c>
      <c r="AJ1640" s="18" t="s">
        <v>134</v>
      </c>
      <c r="AK1640" s="18" t="s">
        <v>77</v>
      </c>
      <c r="AL1640" s="21" t="s">
        <v>1033</v>
      </c>
      <c r="AM1640" s="19">
        <v>8</v>
      </c>
      <c r="AN1640" s="19">
        <v>0</v>
      </c>
      <c r="AO1640" s="19">
        <v>1</v>
      </c>
      <c r="AP1640" s="19">
        <v>0</v>
      </c>
      <c r="AQ1640" s="19">
        <v>1</v>
      </c>
      <c r="AR1640" s="19">
        <v>1</v>
      </c>
      <c r="AS1640" s="19">
        <v>-1</v>
      </c>
      <c r="AT1640" s="19">
        <v>0</v>
      </c>
      <c r="AU1640" s="26">
        <f t="shared" si="382"/>
        <v>-1</v>
      </c>
      <c r="AV1640" s="19">
        <v>0</v>
      </c>
      <c r="AW1640" s="19">
        <v>0</v>
      </c>
      <c r="AX1640" s="19">
        <v>0</v>
      </c>
      <c r="AY1640" s="19">
        <v>0</v>
      </c>
      <c r="AZ1640" s="19">
        <v>0</v>
      </c>
      <c r="BA1640" s="19">
        <v>0</v>
      </c>
      <c r="BB1640" s="19">
        <v>0</v>
      </c>
      <c r="BC1640" s="19">
        <v>0</v>
      </c>
      <c r="BD1640" s="28"/>
      <c r="BE1640" s="20"/>
      <c r="BF1640" s="20"/>
      <c r="BG1640" s="20"/>
      <c r="BH1640" s="20"/>
      <c r="BI1640" s="20"/>
      <c r="BJ1640" s="19">
        <v>1</v>
      </c>
      <c r="BK1640" s="20"/>
      <c r="BL1640" s="20"/>
      <c r="BM1640" s="20"/>
      <c r="BN1640" s="20"/>
      <c r="BO1640" s="20"/>
    </row>
    <row r="1641" spans="1:67" ht="208" hidden="1" x14ac:dyDescent="0.2">
      <c r="A1641" s="17" t="s">
        <v>196</v>
      </c>
      <c r="B1641" s="42"/>
      <c r="C1641" s="64" t="s">
        <v>260</v>
      </c>
      <c r="D1641" s="18" t="s">
        <v>261</v>
      </c>
      <c r="E1641" s="18" t="s">
        <v>70</v>
      </c>
      <c r="F1641" s="19">
        <v>1</v>
      </c>
      <c r="G1641" s="19">
        <v>0</v>
      </c>
      <c r="H1641" s="19">
        <v>0</v>
      </c>
      <c r="I1641" s="20"/>
      <c r="J1641" s="44"/>
      <c r="K1641" s="43"/>
      <c r="L1641" s="21" t="s">
        <v>262</v>
      </c>
      <c r="M1641" s="25"/>
      <c r="N1641" s="24">
        <f t="shared" si="377"/>
        <v>2006</v>
      </c>
      <c r="O1641" s="25">
        <v>38748</v>
      </c>
      <c r="P1641" s="23" t="s">
        <v>75</v>
      </c>
      <c r="Q1641" s="23" t="s">
        <v>75</v>
      </c>
      <c r="R1641" s="23" t="s">
        <v>75</v>
      </c>
      <c r="S1641" s="23" t="s">
        <v>75</v>
      </c>
      <c r="T1641" s="23" t="s">
        <v>75</v>
      </c>
      <c r="U1641" s="23" t="s">
        <v>75</v>
      </c>
      <c r="V1641" s="19">
        <v>1</v>
      </c>
      <c r="W1641" s="19">
        <f t="shared" si="378"/>
        <v>0</v>
      </c>
      <c r="X1641" s="19">
        <f t="shared" si="379"/>
        <v>0</v>
      </c>
      <c r="Y1641" s="19">
        <f t="shared" si="380"/>
        <v>0</v>
      </c>
      <c r="Z1641" s="19">
        <v>-1</v>
      </c>
      <c r="AA1641" s="19">
        <v>-2</v>
      </c>
      <c r="AB1641" s="19">
        <v>1</v>
      </c>
      <c r="AC1641" s="19">
        <v>0</v>
      </c>
      <c r="AD1641" s="19">
        <v>0</v>
      </c>
      <c r="AE1641" s="19">
        <v>1</v>
      </c>
      <c r="AF1641" s="19">
        <v>0</v>
      </c>
      <c r="AG1641" s="19">
        <v>1</v>
      </c>
      <c r="AH1641" s="26">
        <v>1</v>
      </c>
      <c r="AI1641" s="19">
        <v>0</v>
      </c>
      <c r="AJ1641" s="18" t="s">
        <v>263</v>
      </c>
      <c r="AK1641" s="18" t="s">
        <v>77</v>
      </c>
      <c r="AL1641" s="21" t="s">
        <v>264</v>
      </c>
      <c r="AM1641" s="19">
        <f t="shared" ref="AM1641:AM1647" si="383">IF(AND(AN1641=1,AO1641=1),3,IF(AND(AN1641=1,OR(AO1641=0,AO1641=-1)),1,IF(AND(OR(AN1641=0,AN1641=-1),AO1641=1),2,IF(AND(AN1641=0,AN1641=-1),OR(AO1641=0,AO1641=-1),4))))</f>
        <v>2</v>
      </c>
      <c r="AN1641" s="19">
        <v>-1</v>
      </c>
      <c r="AO1641" s="19">
        <v>1</v>
      </c>
      <c r="AP1641" s="19">
        <v>-1</v>
      </c>
      <c r="AQ1641" s="19">
        <v>-1</v>
      </c>
      <c r="AR1641" s="19">
        <v>-1</v>
      </c>
      <c r="AS1641" s="19">
        <v>0</v>
      </c>
      <c r="AT1641" s="19">
        <v>0</v>
      </c>
      <c r="AU1641" s="26">
        <f t="shared" si="382"/>
        <v>-1</v>
      </c>
      <c r="AV1641" s="19">
        <v>0</v>
      </c>
      <c r="AW1641" s="19">
        <v>0</v>
      </c>
      <c r="AX1641" s="19">
        <v>1</v>
      </c>
      <c r="AY1641" s="19">
        <v>0</v>
      </c>
      <c r="AZ1641" s="19">
        <v>0</v>
      </c>
      <c r="BA1641" s="19">
        <v>0</v>
      </c>
      <c r="BB1641" s="19">
        <v>0</v>
      </c>
      <c r="BC1641" s="19">
        <v>0</v>
      </c>
      <c r="BD1641" s="28"/>
      <c r="BE1641" s="20"/>
      <c r="BF1641" s="20"/>
      <c r="BG1641" s="20"/>
      <c r="BH1641" s="20"/>
      <c r="BI1641" s="20"/>
      <c r="BJ1641" s="19">
        <v>1</v>
      </c>
      <c r="BK1641" s="20"/>
      <c r="BL1641" s="20"/>
      <c r="BM1641" s="20"/>
      <c r="BN1641" s="20"/>
      <c r="BO1641" s="20"/>
    </row>
    <row r="1642" spans="1:67" ht="64" hidden="1" x14ac:dyDescent="0.2">
      <c r="A1642" s="17" t="s">
        <v>253</v>
      </c>
      <c r="B1642" s="17" t="s">
        <v>254</v>
      </c>
      <c r="C1642" s="64" t="s">
        <v>258</v>
      </c>
      <c r="D1642" s="18" t="s">
        <v>82</v>
      </c>
      <c r="E1642" s="18" t="s">
        <v>70</v>
      </c>
      <c r="F1642" s="19">
        <v>1</v>
      </c>
      <c r="G1642" s="19">
        <v>0</v>
      </c>
      <c r="H1642" s="19">
        <v>0</v>
      </c>
      <c r="I1642" s="20"/>
      <c r="J1642" s="44"/>
      <c r="K1642" s="22" t="s">
        <v>259</v>
      </c>
      <c r="L1642" s="21" t="s">
        <v>256</v>
      </c>
      <c r="M1642" s="25"/>
      <c r="N1642" s="24">
        <f t="shared" si="377"/>
        <v>2002</v>
      </c>
      <c r="O1642" s="25">
        <v>37432</v>
      </c>
      <c r="P1642" s="23" t="s">
        <v>75</v>
      </c>
      <c r="Q1642" s="23" t="s">
        <v>75</v>
      </c>
      <c r="R1642" s="23" t="s">
        <v>75</v>
      </c>
      <c r="S1642" s="23" t="s">
        <v>75</v>
      </c>
      <c r="T1642" s="23" t="s">
        <v>75</v>
      </c>
      <c r="U1642" s="23" t="s">
        <v>75</v>
      </c>
      <c r="V1642" s="19">
        <v>1</v>
      </c>
      <c r="W1642" s="19">
        <f t="shared" si="378"/>
        <v>0</v>
      </c>
      <c r="X1642" s="19">
        <f t="shared" si="379"/>
        <v>0</v>
      </c>
      <c r="Y1642" s="19">
        <f t="shared" si="380"/>
        <v>0</v>
      </c>
      <c r="Z1642" s="19">
        <v>-1</v>
      </c>
      <c r="AA1642" s="19">
        <v>-2</v>
      </c>
      <c r="AB1642" s="19">
        <v>0</v>
      </c>
      <c r="AC1642" s="19">
        <v>0</v>
      </c>
      <c r="AD1642" s="19">
        <v>0</v>
      </c>
      <c r="AE1642" s="19">
        <v>1</v>
      </c>
      <c r="AF1642" s="19">
        <v>0</v>
      </c>
      <c r="AG1642" s="19">
        <v>0</v>
      </c>
      <c r="AH1642" s="26">
        <v>1</v>
      </c>
      <c r="AI1642" s="19">
        <v>0</v>
      </c>
      <c r="AJ1642" s="18" t="s">
        <v>77</v>
      </c>
      <c r="AK1642" s="18" t="s">
        <v>77</v>
      </c>
      <c r="AL1642" s="21" t="s">
        <v>257</v>
      </c>
      <c r="AM1642" s="19">
        <f t="shared" si="383"/>
        <v>1</v>
      </c>
      <c r="AN1642" s="19">
        <v>1</v>
      </c>
      <c r="AO1642" s="19">
        <v>0</v>
      </c>
      <c r="AP1642" s="19">
        <v>0</v>
      </c>
      <c r="AQ1642" s="19">
        <v>1</v>
      </c>
      <c r="AR1642" s="19">
        <v>1</v>
      </c>
      <c r="AS1642" s="19">
        <v>0</v>
      </c>
      <c r="AT1642" s="19">
        <v>-1</v>
      </c>
      <c r="AU1642" s="26">
        <f t="shared" si="382"/>
        <v>-1</v>
      </c>
      <c r="AV1642" s="19">
        <v>0</v>
      </c>
      <c r="AW1642" s="19">
        <v>0</v>
      </c>
      <c r="AX1642" s="19">
        <v>0</v>
      </c>
      <c r="AY1642" s="19">
        <v>0</v>
      </c>
      <c r="AZ1642" s="19">
        <v>0</v>
      </c>
      <c r="BA1642" s="19">
        <v>0</v>
      </c>
      <c r="BB1642" s="19">
        <v>0</v>
      </c>
      <c r="BC1642" s="19">
        <v>0</v>
      </c>
      <c r="BD1642" s="28"/>
      <c r="BE1642" s="20"/>
      <c r="BF1642" s="20"/>
      <c r="BG1642" s="20"/>
      <c r="BH1642" s="20"/>
      <c r="BI1642" s="20"/>
      <c r="BJ1642" s="19">
        <v>0</v>
      </c>
      <c r="BK1642" s="20"/>
      <c r="BL1642" s="20"/>
      <c r="BM1642" s="20"/>
      <c r="BN1642" s="20"/>
      <c r="BO1642" s="20"/>
    </row>
    <row r="1643" spans="1:67" ht="395" hidden="1" x14ac:dyDescent="0.2">
      <c r="A1643" s="29" t="s">
        <v>186</v>
      </c>
      <c r="B1643" s="30"/>
      <c r="C1643" s="97" t="s">
        <v>2527</v>
      </c>
      <c r="D1643" s="31" t="s">
        <v>270</v>
      </c>
      <c r="E1643" s="31" t="s">
        <v>92</v>
      </c>
      <c r="F1643" s="32">
        <v>1</v>
      </c>
      <c r="G1643" s="32">
        <v>0</v>
      </c>
      <c r="H1643" s="32">
        <v>0</v>
      </c>
      <c r="I1643" s="33"/>
      <c r="J1643" s="34" t="s">
        <v>2490</v>
      </c>
      <c r="K1643" s="35"/>
      <c r="L1643" s="34" t="s">
        <v>2496</v>
      </c>
      <c r="M1643" s="36" t="s">
        <v>2244</v>
      </c>
      <c r="N1643" s="24">
        <f t="shared" si="377"/>
        <v>1997</v>
      </c>
      <c r="O1643" s="37">
        <v>35628</v>
      </c>
      <c r="P1643" s="37">
        <v>36466</v>
      </c>
      <c r="Q1643" s="36" t="s">
        <v>75</v>
      </c>
      <c r="R1643" s="36" t="s">
        <v>75</v>
      </c>
      <c r="S1643" s="36" t="s">
        <v>75</v>
      </c>
      <c r="T1643" s="36" t="s">
        <v>75</v>
      </c>
      <c r="U1643" s="36" t="s">
        <v>75</v>
      </c>
      <c r="V1643" s="32">
        <v>1</v>
      </c>
      <c r="W1643" s="19">
        <f t="shared" si="378"/>
        <v>0</v>
      </c>
      <c r="X1643" s="19">
        <f t="shared" si="379"/>
        <v>0</v>
      </c>
      <c r="Y1643" s="19">
        <f t="shared" si="380"/>
        <v>0</v>
      </c>
      <c r="Z1643" s="96">
        <v>-1</v>
      </c>
      <c r="AA1643" s="96">
        <v>-2</v>
      </c>
      <c r="AB1643" s="32">
        <v>1</v>
      </c>
      <c r="AC1643" s="32">
        <v>1</v>
      </c>
      <c r="AD1643" s="32">
        <v>0</v>
      </c>
      <c r="AE1643" s="32">
        <v>0</v>
      </c>
      <c r="AF1643" s="32">
        <v>1</v>
      </c>
      <c r="AG1643" s="32">
        <v>1</v>
      </c>
      <c r="AH1643" s="32">
        <v>1</v>
      </c>
      <c r="AI1643" s="32">
        <v>1</v>
      </c>
      <c r="AJ1643" s="31" t="s">
        <v>96</v>
      </c>
      <c r="AK1643" s="31" t="s">
        <v>97</v>
      </c>
      <c r="AL1643" s="34" t="s">
        <v>2493</v>
      </c>
      <c r="AM1643" s="19">
        <f t="shared" si="383"/>
        <v>3</v>
      </c>
      <c r="AN1643" s="32">
        <v>1</v>
      </c>
      <c r="AO1643" s="32">
        <v>1</v>
      </c>
      <c r="AP1643" s="32">
        <v>1</v>
      </c>
      <c r="AQ1643" s="32">
        <v>1</v>
      </c>
      <c r="AR1643" s="32">
        <v>1</v>
      </c>
      <c r="AS1643" s="33"/>
      <c r="AT1643" s="32">
        <v>0</v>
      </c>
      <c r="AU1643" s="26">
        <f t="shared" si="382"/>
        <v>-1</v>
      </c>
      <c r="AV1643" s="32">
        <v>1</v>
      </c>
      <c r="AW1643" s="32">
        <v>0</v>
      </c>
      <c r="AX1643" s="32">
        <v>0</v>
      </c>
      <c r="AY1643" s="19">
        <v>0</v>
      </c>
      <c r="AZ1643" s="32">
        <v>0</v>
      </c>
      <c r="BA1643" s="32">
        <v>0</v>
      </c>
      <c r="BB1643" s="32">
        <v>0</v>
      </c>
      <c r="BC1643" s="32">
        <v>0</v>
      </c>
      <c r="BD1643" s="28"/>
      <c r="BE1643" s="33"/>
      <c r="BF1643" s="34" t="s">
        <v>2494</v>
      </c>
      <c r="BG1643" s="33"/>
      <c r="BH1643" s="33"/>
      <c r="BI1643" s="32">
        <v>1</v>
      </c>
      <c r="BJ1643" s="32">
        <v>1</v>
      </c>
      <c r="BK1643" s="33"/>
      <c r="BL1643" s="33"/>
      <c r="BM1643" s="33"/>
      <c r="BN1643" s="33"/>
      <c r="BO1643" s="33"/>
    </row>
    <row r="1644" spans="1:67" ht="112" hidden="1" x14ac:dyDescent="0.2">
      <c r="A1644" s="17" t="s">
        <v>466</v>
      </c>
      <c r="B1644" s="17" t="s">
        <v>593</v>
      </c>
      <c r="C1644" s="64" t="s">
        <v>2179</v>
      </c>
      <c r="D1644" s="18" t="s">
        <v>678</v>
      </c>
      <c r="E1644" s="18" t="s">
        <v>92</v>
      </c>
      <c r="F1644" s="19">
        <v>1</v>
      </c>
      <c r="G1644" s="19">
        <v>1</v>
      </c>
      <c r="H1644" s="19">
        <v>1</v>
      </c>
      <c r="I1644" s="20"/>
      <c r="J1644" s="21" t="s">
        <v>2164</v>
      </c>
      <c r="K1644" s="46"/>
      <c r="L1644" s="21" t="s">
        <v>2165</v>
      </c>
      <c r="M1644" s="45"/>
      <c r="N1644" s="24">
        <f t="shared" si="377"/>
        <v>2007</v>
      </c>
      <c r="O1644" s="25">
        <v>39430</v>
      </c>
      <c r="P1644" s="23" t="s">
        <v>75</v>
      </c>
      <c r="Q1644" s="23" t="s">
        <v>75</v>
      </c>
      <c r="R1644" s="23" t="s">
        <v>75</v>
      </c>
      <c r="S1644" s="23" t="s">
        <v>75</v>
      </c>
      <c r="T1644" s="23" t="s">
        <v>75</v>
      </c>
      <c r="U1644" s="23" t="s">
        <v>75</v>
      </c>
      <c r="V1644" s="19">
        <v>1</v>
      </c>
      <c r="W1644" s="19">
        <f t="shared" si="378"/>
        <v>0</v>
      </c>
      <c r="X1644" s="19">
        <f t="shared" si="379"/>
        <v>0</v>
      </c>
      <c r="Y1644" s="19">
        <f t="shared" si="380"/>
        <v>0</v>
      </c>
      <c r="Z1644" s="19">
        <v>-1</v>
      </c>
      <c r="AA1644" s="19">
        <v>-2</v>
      </c>
      <c r="AB1644" s="19">
        <v>1</v>
      </c>
      <c r="AC1644" s="19">
        <v>1</v>
      </c>
      <c r="AD1644" s="19">
        <v>0</v>
      </c>
      <c r="AE1644" s="19">
        <v>0</v>
      </c>
      <c r="AF1644" s="19">
        <v>1</v>
      </c>
      <c r="AG1644" s="19">
        <v>1</v>
      </c>
      <c r="AH1644" s="19">
        <v>1</v>
      </c>
      <c r="AI1644" s="19">
        <v>1</v>
      </c>
      <c r="AJ1644" s="18" t="s">
        <v>87</v>
      </c>
      <c r="AK1644" s="18" t="s">
        <v>97</v>
      </c>
      <c r="AL1644" s="21" t="s">
        <v>2166</v>
      </c>
      <c r="AM1644" s="19">
        <f t="shared" si="383"/>
        <v>3</v>
      </c>
      <c r="AN1644" s="19">
        <v>1</v>
      </c>
      <c r="AO1644" s="19">
        <v>1</v>
      </c>
      <c r="AP1644" s="19">
        <v>1</v>
      </c>
      <c r="AQ1644" s="19">
        <v>1</v>
      </c>
      <c r="AR1644" s="19">
        <v>1</v>
      </c>
      <c r="AS1644" s="19">
        <v>0</v>
      </c>
      <c r="AT1644" s="19">
        <v>0</v>
      </c>
      <c r="AU1644" s="26">
        <f t="shared" si="382"/>
        <v>-1</v>
      </c>
      <c r="AV1644" s="19">
        <v>0</v>
      </c>
      <c r="AW1644" s="19">
        <v>0</v>
      </c>
      <c r="AX1644" s="19">
        <v>0</v>
      </c>
      <c r="AY1644" s="19">
        <v>0</v>
      </c>
      <c r="AZ1644" s="19">
        <v>-1</v>
      </c>
      <c r="BA1644" s="19">
        <v>-1</v>
      </c>
      <c r="BB1644" s="19">
        <v>-1</v>
      </c>
      <c r="BC1644" s="19">
        <v>-1</v>
      </c>
      <c r="BD1644" s="28"/>
      <c r="BE1644" s="20"/>
      <c r="BF1644" s="20"/>
      <c r="BG1644" s="20"/>
      <c r="BH1644" s="20"/>
      <c r="BI1644" s="20"/>
      <c r="BJ1644" s="19">
        <v>1</v>
      </c>
      <c r="BK1644" s="20"/>
      <c r="BL1644" s="20"/>
      <c r="BM1644" s="20"/>
      <c r="BN1644" s="20"/>
      <c r="BO1644" s="20"/>
    </row>
    <row r="1645" spans="1:67" ht="112" hidden="1" x14ac:dyDescent="0.2">
      <c r="A1645" s="17" t="s">
        <v>466</v>
      </c>
      <c r="B1645" s="17" t="s">
        <v>593</v>
      </c>
      <c r="C1645" s="64" t="s">
        <v>2180</v>
      </c>
      <c r="D1645" s="18" t="s">
        <v>678</v>
      </c>
      <c r="E1645" s="18" t="s">
        <v>92</v>
      </c>
      <c r="F1645" s="19">
        <v>1</v>
      </c>
      <c r="G1645" s="19">
        <v>1</v>
      </c>
      <c r="H1645" s="19">
        <v>1</v>
      </c>
      <c r="I1645" s="20"/>
      <c r="J1645" s="21" t="s">
        <v>2164</v>
      </c>
      <c r="K1645" s="46"/>
      <c r="L1645" s="21" t="s">
        <v>2165</v>
      </c>
      <c r="M1645" s="45"/>
      <c r="N1645" s="24">
        <f t="shared" si="377"/>
        <v>2007</v>
      </c>
      <c r="O1645" s="25">
        <v>39430</v>
      </c>
      <c r="P1645" s="23" t="s">
        <v>75</v>
      </c>
      <c r="Q1645" s="23" t="s">
        <v>75</v>
      </c>
      <c r="R1645" s="23" t="s">
        <v>75</v>
      </c>
      <c r="S1645" s="23" t="s">
        <v>75</v>
      </c>
      <c r="T1645" s="23" t="s">
        <v>75</v>
      </c>
      <c r="U1645" s="23" t="s">
        <v>75</v>
      </c>
      <c r="V1645" s="19">
        <v>1</v>
      </c>
      <c r="W1645" s="19">
        <f t="shared" si="378"/>
        <v>0</v>
      </c>
      <c r="X1645" s="19">
        <f t="shared" si="379"/>
        <v>0</v>
      </c>
      <c r="Y1645" s="19">
        <f t="shared" si="380"/>
        <v>0</v>
      </c>
      <c r="Z1645" s="19">
        <v>-1</v>
      </c>
      <c r="AA1645" s="19">
        <v>-2</v>
      </c>
      <c r="AB1645" s="19">
        <v>1</v>
      </c>
      <c r="AC1645" s="19">
        <v>1</v>
      </c>
      <c r="AD1645" s="19">
        <v>0</v>
      </c>
      <c r="AE1645" s="19">
        <v>0</v>
      </c>
      <c r="AF1645" s="19">
        <v>1</v>
      </c>
      <c r="AG1645" s="19">
        <v>1</v>
      </c>
      <c r="AH1645" s="19">
        <v>1</v>
      </c>
      <c r="AI1645" s="19">
        <v>1</v>
      </c>
      <c r="AJ1645" s="18" t="s">
        <v>87</v>
      </c>
      <c r="AK1645" s="18" t="s">
        <v>97</v>
      </c>
      <c r="AL1645" s="21" t="s">
        <v>2166</v>
      </c>
      <c r="AM1645" s="19">
        <f t="shared" si="383"/>
        <v>3</v>
      </c>
      <c r="AN1645" s="19">
        <v>1</v>
      </c>
      <c r="AO1645" s="19">
        <v>1</v>
      </c>
      <c r="AP1645" s="19">
        <v>1</v>
      </c>
      <c r="AQ1645" s="19">
        <v>1</v>
      </c>
      <c r="AR1645" s="19">
        <v>1</v>
      </c>
      <c r="AS1645" s="19">
        <v>0</v>
      </c>
      <c r="AT1645" s="19">
        <v>0</v>
      </c>
      <c r="AU1645" s="26">
        <f t="shared" si="382"/>
        <v>-1</v>
      </c>
      <c r="AV1645" s="19">
        <v>0</v>
      </c>
      <c r="AW1645" s="19">
        <v>0</v>
      </c>
      <c r="AX1645" s="19">
        <v>0</v>
      </c>
      <c r="AY1645" s="19">
        <v>0</v>
      </c>
      <c r="AZ1645" s="19">
        <v>-1</v>
      </c>
      <c r="BA1645" s="19">
        <v>-1</v>
      </c>
      <c r="BB1645" s="19">
        <v>-1</v>
      </c>
      <c r="BC1645" s="19">
        <v>-1</v>
      </c>
      <c r="BD1645" s="28"/>
      <c r="BE1645" s="20"/>
      <c r="BF1645" s="20"/>
      <c r="BG1645" s="20"/>
      <c r="BH1645" s="20"/>
      <c r="BI1645" s="20"/>
      <c r="BJ1645" s="19">
        <v>1</v>
      </c>
      <c r="BK1645" s="20"/>
      <c r="BL1645" s="20"/>
      <c r="BM1645" s="20"/>
      <c r="BN1645" s="20"/>
      <c r="BO1645" s="20"/>
    </row>
    <row r="1646" spans="1:67" ht="112" hidden="1" x14ac:dyDescent="0.2">
      <c r="A1646" s="17" t="s">
        <v>466</v>
      </c>
      <c r="B1646" s="17" t="s">
        <v>593</v>
      </c>
      <c r="C1646" s="64" t="s">
        <v>2181</v>
      </c>
      <c r="D1646" s="18" t="s">
        <v>678</v>
      </c>
      <c r="E1646" s="18" t="s">
        <v>92</v>
      </c>
      <c r="F1646" s="19">
        <v>1</v>
      </c>
      <c r="G1646" s="19">
        <v>1</v>
      </c>
      <c r="H1646" s="19">
        <v>1</v>
      </c>
      <c r="I1646" s="20"/>
      <c r="J1646" s="21" t="s">
        <v>2164</v>
      </c>
      <c r="K1646" s="46"/>
      <c r="L1646" s="21" t="s">
        <v>2165</v>
      </c>
      <c r="M1646" s="45"/>
      <c r="N1646" s="24">
        <f t="shared" si="377"/>
        <v>2007</v>
      </c>
      <c r="O1646" s="25">
        <v>39430</v>
      </c>
      <c r="P1646" s="23" t="s">
        <v>75</v>
      </c>
      <c r="Q1646" s="23" t="s">
        <v>75</v>
      </c>
      <c r="R1646" s="23" t="s">
        <v>75</v>
      </c>
      <c r="S1646" s="23" t="s">
        <v>75</v>
      </c>
      <c r="T1646" s="23" t="s">
        <v>75</v>
      </c>
      <c r="U1646" s="23" t="s">
        <v>75</v>
      </c>
      <c r="V1646" s="19">
        <v>1</v>
      </c>
      <c r="W1646" s="19">
        <f t="shared" si="378"/>
        <v>0</v>
      </c>
      <c r="X1646" s="19">
        <f t="shared" si="379"/>
        <v>0</v>
      </c>
      <c r="Y1646" s="19">
        <f t="shared" si="380"/>
        <v>0</v>
      </c>
      <c r="Z1646" s="19">
        <v>-1</v>
      </c>
      <c r="AA1646" s="19">
        <v>-2</v>
      </c>
      <c r="AB1646" s="19">
        <v>1</v>
      </c>
      <c r="AC1646" s="19">
        <v>1</v>
      </c>
      <c r="AD1646" s="19">
        <v>0</v>
      </c>
      <c r="AE1646" s="19">
        <v>0</v>
      </c>
      <c r="AF1646" s="19">
        <v>1</v>
      </c>
      <c r="AG1646" s="19">
        <v>1</v>
      </c>
      <c r="AH1646" s="19">
        <v>1</v>
      </c>
      <c r="AI1646" s="19">
        <v>1</v>
      </c>
      <c r="AJ1646" s="18" t="s">
        <v>87</v>
      </c>
      <c r="AK1646" s="18" t="s">
        <v>97</v>
      </c>
      <c r="AL1646" s="21" t="s">
        <v>2166</v>
      </c>
      <c r="AM1646" s="19">
        <f t="shared" si="383"/>
        <v>3</v>
      </c>
      <c r="AN1646" s="19">
        <v>1</v>
      </c>
      <c r="AO1646" s="19">
        <v>1</v>
      </c>
      <c r="AP1646" s="19">
        <v>1</v>
      </c>
      <c r="AQ1646" s="19">
        <v>1</v>
      </c>
      <c r="AR1646" s="19">
        <v>1</v>
      </c>
      <c r="AS1646" s="19">
        <v>0</v>
      </c>
      <c r="AT1646" s="19">
        <v>0</v>
      </c>
      <c r="AU1646" s="26">
        <f t="shared" si="382"/>
        <v>-1</v>
      </c>
      <c r="AV1646" s="19">
        <v>0</v>
      </c>
      <c r="AW1646" s="19">
        <v>0</v>
      </c>
      <c r="AX1646" s="19">
        <v>0</v>
      </c>
      <c r="AY1646" s="19">
        <v>0</v>
      </c>
      <c r="AZ1646" s="19">
        <v>-1</v>
      </c>
      <c r="BA1646" s="19">
        <v>-1</v>
      </c>
      <c r="BB1646" s="19">
        <v>-1</v>
      </c>
      <c r="BC1646" s="19">
        <v>-1</v>
      </c>
      <c r="BD1646" s="28"/>
      <c r="BE1646" s="20"/>
      <c r="BF1646" s="20"/>
      <c r="BG1646" s="20"/>
      <c r="BH1646" s="20"/>
      <c r="BI1646" s="20"/>
      <c r="BJ1646" s="19">
        <v>1</v>
      </c>
      <c r="BK1646" s="20"/>
      <c r="BL1646" s="20"/>
      <c r="BM1646" s="20"/>
      <c r="BN1646" s="20"/>
      <c r="BO1646" s="20"/>
    </row>
    <row r="1647" spans="1:67" ht="256" x14ac:dyDescent="0.2">
      <c r="A1647" s="17" t="s">
        <v>253</v>
      </c>
      <c r="B1647" s="17" t="s">
        <v>913</v>
      </c>
      <c r="C1647" s="64" t="s">
        <v>950</v>
      </c>
      <c r="D1647" s="18" t="s">
        <v>182</v>
      </c>
      <c r="E1647" s="18" t="s">
        <v>92</v>
      </c>
      <c r="F1647" s="19">
        <v>1</v>
      </c>
      <c r="G1647" s="19">
        <v>0</v>
      </c>
      <c r="H1647" s="19">
        <v>0</v>
      </c>
      <c r="I1647" s="20"/>
      <c r="J1647" s="21" t="s">
        <v>915</v>
      </c>
      <c r="K1647" s="22" t="s">
        <v>546</v>
      </c>
      <c r="L1647" s="21" t="s">
        <v>916</v>
      </c>
      <c r="M1647" s="23" t="s">
        <v>917</v>
      </c>
      <c r="N1647" s="24">
        <f t="shared" si="377"/>
        <v>2005</v>
      </c>
      <c r="O1647" s="649">
        <v>38405</v>
      </c>
      <c r="P1647" s="649">
        <v>39484</v>
      </c>
      <c r="Q1647" s="649">
        <v>39484</v>
      </c>
      <c r="R1647" s="649" t="s">
        <v>75</v>
      </c>
      <c r="S1647" s="649" t="s">
        <v>75</v>
      </c>
      <c r="T1647" s="649" t="s">
        <v>75</v>
      </c>
      <c r="U1647" s="649" t="s">
        <v>75</v>
      </c>
      <c r="V1647" s="19">
        <v>1</v>
      </c>
      <c r="W1647" s="19">
        <f t="shared" si="378"/>
        <v>1</v>
      </c>
      <c r="X1647" s="19">
        <f t="shared" si="379"/>
        <v>0</v>
      </c>
      <c r="Y1647" s="19">
        <f t="shared" si="380"/>
        <v>0</v>
      </c>
      <c r="Z1647" s="19">
        <v>-1</v>
      </c>
      <c r="AA1647" s="19">
        <v>-2</v>
      </c>
      <c r="AB1647" s="19">
        <v>1</v>
      </c>
      <c r="AC1647" s="19">
        <v>1</v>
      </c>
      <c r="AD1647" s="19">
        <v>1</v>
      </c>
      <c r="AE1647" s="19">
        <v>1</v>
      </c>
      <c r="AF1647" s="19">
        <v>1</v>
      </c>
      <c r="AG1647" s="26">
        <v>1</v>
      </c>
      <c r="AH1647" s="19">
        <v>1</v>
      </c>
      <c r="AI1647" s="19">
        <v>0</v>
      </c>
      <c r="AJ1647" s="18" t="s">
        <v>185</v>
      </c>
      <c r="AK1647" s="18" t="s">
        <v>97</v>
      </c>
      <c r="AL1647" s="21" t="s">
        <v>918</v>
      </c>
      <c r="AM1647" s="19">
        <f t="shared" si="383"/>
        <v>3</v>
      </c>
      <c r="AN1647" s="19">
        <v>1</v>
      </c>
      <c r="AO1647" s="19">
        <v>1</v>
      </c>
      <c r="AP1647" s="19">
        <v>1</v>
      </c>
      <c r="AQ1647" s="19">
        <v>1</v>
      </c>
      <c r="AR1647" s="19">
        <v>1</v>
      </c>
      <c r="AS1647" s="19">
        <v>-1</v>
      </c>
      <c r="AT1647" s="19">
        <v>0</v>
      </c>
      <c r="AU1647" s="26">
        <f t="shared" si="382"/>
        <v>-1</v>
      </c>
      <c r="AV1647" s="26">
        <v>0</v>
      </c>
      <c r="AW1647" s="26">
        <v>0</v>
      </c>
      <c r="AX1647" s="26">
        <v>1</v>
      </c>
      <c r="AY1647" s="19">
        <v>0</v>
      </c>
      <c r="AZ1647" s="19">
        <v>0</v>
      </c>
      <c r="BA1647" s="19">
        <v>0</v>
      </c>
      <c r="BB1647" s="19">
        <v>0</v>
      </c>
      <c r="BC1647" s="19">
        <v>0</v>
      </c>
      <c r="BD1647" s="28"/>
      <c r="BE1647" s="20"/>
      <c r="BF1647" s="18" t="s">
        <v>919</v>
      </c>
      <c r="BG1647" s="20"/>
      <c r="BH1647" s="20"/>
      <c r="BI1647" s="19">
        <v>1</v>
      </c>
      <c r="BJ1647" s="19">
        <v>1</v>
      </c>
      <c r="BK1647" s="20"/>
      <c r="BL1647" s="20"/>
      <c r="BM1647" s="20"/>
      <c r="BN1647" s="20"/>
      <c r="BO1647" s="20"/>
    </row>
    <row r="1648" spans="1:67" ht="160" x14ac:dyDescent="0.2">
      <c r="A1648" s="17" t="s">
        <v>1258</v>
      </c>
      <c r="B1648" s="17" t="s">
        <v>79</v>
      </c>
      <c r="C1648" s="64" t="s">
        <v>1259</v>
      </c>
      <c r="D1648" s="18" t="s">
        <v>182</v>
      </c>
      <c r="E1648" s="18" t="s">
        <v>82</v>
      </c>
      <c r="F1648" s="19">
        <v>1</v>
      </c>
      <c r="G1648" s="19">
        <v>1</v>
      </c>
      <c r="H1648" s="19">
        <v>1</v>
      </c>
      <c r="I1648" s="20"/>
      <c r="J1648" s="21" t="s">
        <v>184</v>
      </c>
      <c r="K1648" s="22" t="s">
        <v>990</v>
      </c>
      <c r="L1648" s="21" t="s">
        <v>1260</v>
      </c>
      <c r="M1648" s="25">
        <v>34437</v>
      </c>
      <c r="N1648" s="24">
        <f t="shared" si="377"/>
        <v>2010</v>
      </c>
      <c r="O1648" s="649">
        <v>40319</v>
      </c>
      <c r="P1648" s="649">
        <v>40332</v>
      </c>
      <c r="Q1648" s="649">
        <v>41789</v>
      </c>
      <c r="R1648" s="649">
        <v>40332</v>
      </c>
      <c r="S1648" s="649">
        <v>42500</v>
      </c>
      <c r="T1648" s="649">
        <v>42558</v>
      </c>
      <c r="U1648" s="649" t="s">
        <v>75</v>
      </c>
      <c r="V1648" s="19">
        <v>1</v>
      </c>
      <c r="W1648" s="19">
        <f t="shared" si="378"/>
        <v>1</v>
      </c>
      <c r="X1648" s="19">
        <f t="shared" si="379"/>
        <v>1</v>
      </c>
      <c r="Y1648" s="19">
        <f t="shared" si="380"/>
        <v>1</v>
      </c>
      <c r="Z1648" s="19">
        <v>1</v>
      </c>
      <c r="AA1648" s="19">
        <v>1</v>
      </c>
      <c r="AB1648" s="19">
        <v>0</v>
      </c>
      <c r="AC1648" s="19">
        <v>1</v>
      </c>
      <c r="AD1648" s="19">
        <v>0</v>
      </c>
      <c r="AE1648" s="19">
        <v>1</v>
      </c>
      <c r="AF1648" s="19">
        <v>0</v>
      </c>
      <c r="AG1648" s="26">
        <v>1</v>
      </c>
      <c r="AH1648" s="26">
        <v>1</v>
      </c>
      <c r="AI1648" s="26">
        <v>0</v>
      </c>
      <c r="AJ1648" s="18" t="s">
        <v>185</v>
      </c>
      <c r="AK1648" s="18" t="s">
        <v>77</v>
      </c>
      <c r="AL1648" s="21" t="s">
        <v>1245</v>
      </c>
      <c r="AM1648" s="19">
        <v>2</v>
      </c>
      <c r="AN1648" s="19">
        <v>1</v>
      </c>
      <c r="AO1648" s="19">
        <v>1</v>
      </c>
      <c r="AP1648" s="19">
        <v>1</v>
      </c>
      <c r="AQ1648" s="19">
        <v>1</v>
      </c>
      <c r="AR1648" s="19">
        <v>1</v>
      </c>
      <c r="AS1648" s="19">
        <v>0</v>
      </c>
      <c r="AT1648" s="19">
        <v>-1</v>
      </c>
      <c r="AU1648" s="26"/>
      <c r="AV1648" s="26">
        <v>0</v>
      </c>
      <c r="AW1648" s="26">
        <v>0</v>
      </c>
      <c r="AX1648" s="26">
        <v>1</v>
      </c>
      <c r="AY1648" s="19">
        <v>0</v>
      </c>
      <c r="AZ1648" s="19">
        <v>1</v>
      </c>
      <c r="BA1648" s="19">
        <v>1</v>
      </c>
      <c r="BB1648" s="19">
        <v>1</v>
      </c>
      <c r="BC1648" s="19">
        <v>-1</v>
      </c>
      <c r="BD1648" s="28"/>
      <c r="BE1648" s="20"/>
      <c r="BF1648" s="20"/>
      <c r="BG1648" s="20"/>
      <c r="BH1648" s="20"/>
      <c r="BI1648" s="20"/>
      <c r="BJ1648" s="19">
        <v>0</v>
      </c>
      <c r="BK1648" s="20"/>
      <c r="BL1648" s="20"/>
      <c r="BM1648" s="20"/>
      <c r="BN1648" s="20"/>
      <c r="BO1648" s="20"/>
    </row>
    <row r="1649" spans="1:67" ht="144" hidden="1" x14ac:dyDescent="0.2">
      <c r="A1649" s="42"/>
      <c r="B1649" s="42"/>
      <c r="C1649" s="64" t="s">
        <v>2750</v>
      </c>
      <c r="D1649" s="18" t="s">
        <v>409</v>
      </c>
      <c r="E1649" s="18" t="s">
        <v>302</v>
      </c>
      <c r="F1649" s="19">
        <v>1</v>
      </c>
      <c r="G1649" s="19">
        <v>0</v>
      </c>
      <c r="H1649" s="19">
        <v>0</v>
      </c>
      <c r="I1649" s="20"/>
      <c r="J1649" s="21" t="s">
        <v>472</v>
      </c>
      <c r="K1649" s="46"/>
      <c r="L1649" s="21" t="s">
        <v>2751</v>
      </c>
      <c r="M1649" s="45"/>
      <c r="N1649" s="24">
        <f t="shared" si="377"/>
        <v>1998</v>
      </c>
      <c r="O1649" s="23" t="s">
        <v>75</v>
      </c>
      <c r="P1649" s="23" t="s">
        <v>75</v>
      </c>
      <c r="Q1649" s="88">
        <v>35796</v>
      </c>
      <c r="R1649" s="25">
        <v>35415</v>
      </c>
      <c r="S1649" s="25">
        <v>35929</v>
      </c>
      <c r="T1649" s="649">
        <v>36493</v>
      </c>
      <c r="U1649" s="25">
        <v>36943</v>
      </c>
      <c r="V1649" s="26">
        <v>1</v>
      </c>
      <c r="W1649" s="19">
        <f t="shared" si="378"/>
        <v>1</v>
      </c>
      <c r="X1649" s="19">
        <f t="shared" si="379"/>
        <v>1</v>
      </c>
      <c r="Y1649" s="19">
        <f t="shared" si="380"/>
        <v>1</v>
      </c>
      <c r="Z1649" s="26">
        <v>1</v>
      </c>
      <c r="AA1649" s="19">
        <v>1</v>
      </c>
      <c r="AB1649" s="26">
        <v>1</v>
      </c>
      <c r="AC1649" s="26">
        <v>1</v>
      </c>
      <c r="AD1649" s="26">
        <v>2</v>
      </c>
      <c r="AE1649" s="26">
        <v>0</v>
      </c>
      <c r="AF1649" s="26">
        <v>0</v>
      </c>
      <c r="AG1649" s="19">
        <v>0</v>
      </c>
      <c r="AH1649" s="26">
        <v>1</v>
      </c>
      <c r="AI1649" s="26">
        <v>0</v>
      </c>
      <c r="AJ1649" s="18" t="s">
        <v>97</v>
      </c>
      <c r="AK1649" s="18" t="s">
        <v>77</v>
      </c>
      <c r="AL1649" s="21" t="s">
        <v>2744</v>
      </c>
      <c r="AM1649" s="19">
        <v>-1</v>
      </c>
      <c r="AN1649" s="26">
        <v>-1</v>
      </c>
      <c r="AO1649" s="26">
        <v>-1</v>
      </c>
      <c r="AP1649" s="26">
        <v>-1</v>
      </c>
      <c r="AQ1649" s="26">
        <v>-1</v>
      </c>
      <c r="AR1649" s="26">
        <v>-1</v>
      </c>
      <c r="AS1649" s="26">
        <v>0</v>
      </c>
      <c r="AT1649" s="19">
        <v>-2</v>
      </c>
      <c r="AU1649" s="26">
        <v>-3</v>
      </c>
      <c r="AV1649" s="26">
        <v>0</v>
      </c>
      <c r="AW1649" s="26">
        <v>0</v>
      </c>
      <c r="AX1649" s="19">
        <v>0</v>
      </c>
      <c r="AY1649" s="19">
        <v>0</v>
      </c>
      <c r="AZ1649" s="26">
        <v>1</v>
      </c>
      <c r="BA1649" s="26">
        <v>1</v>
      </c>
      <c r="BB1649" s="26">
        <v>-1</v>
      </c>
      <c r="BC1649" s="26">
        <v>1</v>
      </c>
      <c r="BD1649" s="28"/>
      <c r="BE1649" s="20"/>
      <c r="BF1649" s="18" t="s">
        <v>2752</v>
      </c>
      <c r="BG1649" s="20"/>
      <c r="BH1649" s="26"/>
      <c r="BI1649" s="26">
        <v>1</v>
      </c>
      <c r="BJ1649" s="26">
        <v>1</v>
      </c>
      <c r="BK1649" s="26"/>
      <c r="BL1649" s="26"/>
      <c r="BM1649" s="26"/>
      <c r="BN1649" s="20"/>
      <c r="BO1649" s="20"/>
    </row>
    <row r="1650" spans="1:67" ht="96" hidden="1" x14ac:dyDescent="0.2">
      <c r="A1650" s="17" t="s">
        <v>228</v>
      </c>
      <c r="B1650" s="42"/>
      <c r="C1650" s="64" t="s">
        <v>395</v>
      </c>
      <c r="D1650" s="18" t="s">
        <v>387</v>
      </c>
      <c r="E1650" s="18" t="s">
        <v>210</v>
      </c>
      <c r="F1650" s="19">
        <v>1</v>
      </c>
      <c r="G1650" s="19">
        <v>0</v>
      </c>
      <c r="H1650" s="20"/>
      <c r="I1650" s="20"/>
      <c r="J1650" s="21" t="s">
        <v>388</v>
      </c>
      <c r="K1650" s="22" t="s">
        <v>389</v>
      </c>
      <c r="L1650" s="21" t="s">
        <v>394</v>
      </c>
      <c r="M1650" s="25"/>
      <c r="N1650" s="24">
        <f t="shared" si="377"/>
        <v>2004</v>
      </c>
      <c r="O1650" s="25">
        <v>38018</v>
      </c>
      <c r="P1650" s="23" t="s">
        <v>75</v>
      </c>
      <c r="Q1650" s="23" t="s">
        <v>75</v>
      </c>
      <c r="R1650" s="25">
        <v>38153</v>
      </c>
      <c r="S1650" s="23" t="s">
        <v>75</v>
      </c>
      <c r="T1650" s="23" t="s">
        <v>75</v>
      </c>
      <c r="U1650" s="23" t="s">
        <v>75</v>
      </c>
      <c r="V1650" s="19">
        <v>1</v>
      </c>
      <c r="W1650" s="19">
        <f t="shared" si="378"/>
        <v>0</v>
      </c>
      <c r="X1650" s="19">
        <f t="shared" si="379"/>
        <v>0</v>
      </c>
      <c r="Y1650" s="19">
        <f t="shared" si="380"/>
        <v>0</v>
      </c>
      <c r="Z1650" s="19">
        <v>-1</v>
      </c>
      <c r="AA1650" s="19">
        <v>-2</v>
      </c>
      <c r="AB1650" s="19">
        <v>0</v>
      </c>
      <c r="AC1650" s="19">
        <v>0</v>
      </c>
      <c r="AD1650" s="19">
        <v>1</v>
      </c>
      <c r="AE1650" s="19">
        <v>0</v>
      </c>
      <c r="AF1650" s="19">
        <v>0</v>
      </c>
      <c r="AG1650" s="19">
        <v>1</v>
      </c>
      <c r="AH1650" s="26">
        <v>-1</v>
      </c>
      <c r="AI1650" s="26">
        <v>0</v>
      </c>
      <c r="AJ1650" s="18" t="s">
        <v>391</v>
      </c>
      <c r="AK1650" s="18" t="s">
        <v>139</v>
      </c>
      <c r="AL1650" s="21" t="s">
        <v>392</v>
      </c>
      <c r="AM1650" s="19">
        <v>5</v>
      </c>
      <c r="AN1650" s="19">
        <v>0</v>
      </c>
      <c r="AO1650" s="19">
        <v>0</v>
      </c>
      <c r="AP1650" s="19">
        <v>1</v>
      </c>
      <c r="AQ1650" s="19">
        <v>0</v>
      </c>
      <c r="AR1650" s="19">
        <v>0</v>
      </c>
      <c r="AS1650" s="19">
        <v>0</v>
      </c>
      <c r="AT1650" s="19">
        <v>1</v>
      </c>
      <c r="AU1650" s="26">
        <v>1</v>
      </c>
      <c r="AV1650" s="19">
        <v>0</v>
      </c>
      <c r="AW1650" s="19">
        <v>0</v>
      </c>
      <c r="AX1650" s="19">
        <v>0</v>
      </c>
      <c r="AY1650" s="19">
        <v>0</v>
      </c>
      <c r="AZ1650" s="19">
        <v>1</v>
      </c>
      <c r="BA1650" s="19">
        <v>1</v>
      </c>
      <c r="BB1650" s="19">
        <v>1</v>
      </c>
      <c r="BC1650" s="19">
        <v>1</v>
      </c>
      <c r="BD1650" s="28"/>
      <c r="BE1650" s="20"/>
      <c r="BF1650" s="20"/>
      <c r="BG1650" s="20"/>
      <c r="BH1650" s="20"/>
      <c r="BI1650" s="20"/>
      <c r="BJ1650" s="19">
        <v>0</v>
      </c>
      <c r="BK1650" s="20"/>
      <c r="BL1650" s="20"/>
      <c r="BM1650" s="20"/>
      <c r="BN1650" s="20"/>
      <c r="BO1650" s="20"/>
    </row>
    <row r="1651" spans="1:67" ht="144" hidden="1" x14ac:dyDescent="0.2">
      <c r="A1651" s="17" t="s">
        <v>253</v>
      </c>
      <c r="B1651" s="42"/>
      <c r="C1651" s="64" t="s">
        <v>693</v>
      </c>
      <c r="D1651" s="18" t="s">
        <v>132</v>
      </c>
      <c r="E1651" s="18" t="s">
        <v>331</v>
      </c>
      <c r="F1651" s="19">
        <v>1</v>
      </c>
      <c r="G1651" s="19">
        <v>0</v>
      </c>
      <c r="H1651" s="19">
        <v>0</v>
      </c>
      <c r="I1651" s="20"/>
      <c r="J1651" s="21" t="s">
        <v>222</v>
      </c>
      <c r="K1651" s="22" t="s">
        <v>687</v>
      </c>
      <c r="L1651" s="21" t="s">
        <v>688</v>
      </c>
      <c r="M1651" s="23" t="s">
        <v>689</v>
      </c>
      <c r="N1651" s="24">
        <f t="shared" si="377"/>
        <v>2009</v>
      </c>
      <c r="O1651" s="25">
        <v>39923</v>
      </c>
      <c r="P1651" s="23" t="s">
        <v>75</v>
      </c>
      <c r="Q1651" s="23" t="s">
        <v>75</v>
      </c>
      <c r="R1651" s="23" t="s">
        <v>75</v>
      </c>
      <c r="S1651" s="23" t="s">
        <v>75</v>
      </c>
      <c r="T1651" s="23" t="s">
        <v>75</v>
      </c>
      <c r="U1651" s="23" t="s">
        <v>75</v>
      </c>
      <c r="V1651" s="19">
        <v>1</v>
      </c>
      <c r="W1651" s="19">
        <f t="shared" si="378"/>
        <v>0</v>
      </c>
      <c r="X1651" s="19">
        <f t="shared" si="379"/>
        <v>0</v>
      </c>
      <c r="Y1651" s="19">
        <f t="shared" si="380"/>
        <v>0</v>
      </c>
      <c r="Z1651" s="19">
        <v>-1</v>
      </c>
      <c r="AA1651" s="19">
        <v>-2</v>
      </c>
      <c r="AB1651" s="19">
        <v>0</v>
      </c>
      <c r="AC1651" s="19">
        <v>0</v>
      </c>
      <c r="AD1651" s="19">
        <v>1</v>
      </c>
      <c r="AE1651" s="19">
        <v>0</v>
      </c>
      <c r="AF1651" s="19">
        <v>0</v>
      </c>
      <c r="AG1651" s="19">
        <v>1</v>
      </c>
      <c r="AH1651" s="19">
        <v>0</v>
      </c>
      <c r="AI1651" s="26">
        <v>0</v>
      </c>
      <c r="AJ1651" s="18" t="s">
        <v>134</v>
      </c>
      <c r="AK1651" s="18" t="s">
        <v>139</v>
      </c>
      <c r="AL1651" s="21" t="s">
        <v>690</v>
      </c>
      <c r="AM1651" s="19">
        <f t="shared" ref="AM1651:AM1670" si="384">IF(AND(AN1651=1,AO1651=1),3,IF(AND(AN1651=1,OR(AO1651=0,AO1651=-1)),1,IF(AND(OR(AN1651=0,AN1651=-1),AO1651=1),2,IF(AND(AN1651=0,AN1651=-1),OR(AO1651=0,AO1651=-1),4))))</f>
        <v>1</v>
      </c>
      <c r="AN1651" s="19">
        <v>1</v>
      </c>
      <c r="AO1651" s="19">
        <v>0</v>
      </c>
      <c r="AP1651" s="19">
        <v>1</v>
      </c>
      <c r="AQ1651" s="19">
        <v>1</v>
      </c>
      <c r="AR1651" s="19">
        <v>1</v>
      </c>
      <c r="AS1651" s="19">
        <v>0</v>
      </c>
      <c r="AT1651" s="19">
        <v>0</v>
      </c>
      <c r="AU1651" s="26">
        <f>IF(BA1651&lt;1,-1)</f>
        <v>-1</v>
      </c>
      <c r="AV1651" s="19">
        <v>0</v>
      </c>
      <c r="AW1651" s="19">
        <v>0</v>
      </c>
      <c r="AX1651" s="19">
        <v>0</v>
      </c>
      <c r="AY1651" s="19">
        <v>0</v>
      </c>
      <c r="AZ1651" s="19">
        <v>0</v>
      </c>
      <c r="BA1651" s="19">
        <v>0</v>
      </c>
      <c r="BB1651" s="19">
        <v>0</v>
      </c>
      <c r="BC1651" s="19">
        <v>0</v>
      </c>
      <c r="BD1651" s="28"/>
      <c r="BE1651" s="20"/>
      <c r="BF1651" s="18" t="s">
        <v>691</v>
      </c>
      <c r="BG1651" s="20"/>
      <c r="BH1651" s="20"/>
      <c r="BI1651" s="20"/>
      <c r="BJ1651" s="19">
        <v>1</v>
      </c>
      <c r="BK1651" s="20"/>
      <c r="BL1651" s="20"/>
      <c r="BM1651" s="20"/>
      <c r="BN1651" s="20"/>
      <c r="BO1651" s="20"/>
    </row>
    <row r="1652" spans="1:67" ht="32" hidden="1" x14ac:dyDescent="0.2">
      <c r="A1652" s="17" t="s">
        <v>144</v>
      </c>
      <c r="B1652" s="17" t="s">
        <v>79</v>
      </c>
      <c r="C1652" s="64" t="s">
        <v>1322</v>
      </c>
      <c r="D1652" s="18" t="s">
        <v>1308</v>
      </c>
      <c r="E1652" s="18" t="s">
        <v>302</v>
      </c>
      <c r="F1652" s="19">
        <v>1</v>
      </c>
      <c r="G1652" s="19">
        <v>0</v>
      </c>
      <c r="H1652" s="20"/>
      <c r="I1652" s="20"/>
      <c r="J1652" s="21" t="s">
        <v>1309</v>
      </c>
      <c r="K1652" s="22" t="s">
        <v>1310</v>
      </c>
      <c r="L1652" s="18" t="s">
        <v>1311</v>
      </c>
      <c r="M1652" s="23" t="s">
        <v>1312</v>
      </c>
      <c r="N1652" s="24">
        <f t="shared" si="377"/>
        <v>2005</v>
      </c>
      <c r="O1652" s="25">
        <v>38698</v>
      </c>
      <c r="P1652" s="23" t="s">
        <v>75</v>
      </c>
      <c r="Q1652" s="23" t="s">
        <v>75</v>
      </c>
      <c r="R1652" s="23" t="s">
        <v>75</v>
      </c>
      <c r="S1652" s="23" t="s">
        <v>75</v>
      </c>
      <c r="T1652" s="23" t="s">
        <v>75</v>
      </c>
      <c r="U1652" s="23" t="s">
        <v>75</v>
      </c>
      <c r="V1652" s="19">
        <v>1</v>
      </c>
      <c r="W1652" s="19">
        <f t="shared" si="378"/>
        <v>0</v>
      </c>
      <c r="X1652" s="19">
        <f t="shared" si="379"/>
        <v>0</v>
      </c>
      <c r="Y1652" s="19">
        <f t="shared" si="380"/>
        <v>0</v>
      </c>
      <c r="Z1652" s="19">
        <v>-1</v>
      </c>
      <c r="AA1652" s="19">
        <v>-2</v>
      </c>
      <c r="AB1652" s="19">
        <v>1</v>
      </c>
      <c r="AC1652" s="19">
        <v>0</v>
      </c>
      <c r="AD1652" s="19">
        <v>0</v>
      </c>
      <c r="AE1652" s="19">
        <v>1</v>
      </c>
      <c r="AF1652" s="19">
        <v>0</v>
      </c>
      <c r="AG1652" s="19">
        <v>1</v>
      </c>
      <c r="AH1652" s="19">
        <v>1</v>
      </c>
      <c r="AI1652" s="26">
        <v>0</v>
      </c>
      <c r="AJ1652" s="18" t="s">
        <v>1313</v>
      </c>
      <c r="AK1652" s="18" t="s">
        <v>77</v>
      </c>
      <c r="AL1652" s="21" t="s">
        <v>1314</v>
      </c>
      <c r="AM1652" s="19">
        <f t="shared" si="384"/>
        <v>3</v>
      </c>
      <c r="AN1652" s="19">
        <v>1</v>
      </c>
      <c r="AO1652" s="19">
        <v>1</v>
      </c>
      <c r="AP1652" s="19">
        <v>1</v>
      </c>
      <c r="AQ1652" s="19">
        <v>1</v>
      </c>
      <c r="AR1652" s="19">
        <v>1</v>
      </c>
      <c r="AS1652" s="19">
        <v>0</v>
      </c>
      <c r="AT1652" s="19">
        <v>0</v>
      </c>
      <c r="AU1652" s="26">
        <f>IF(BA1652&lt;1,-1)</f>
        <v>-1</v>
      </c>
      <c r="AV1652" s="19">
        <v>0</v>
      </c>
      <c r="AW1652" s="19">
        <v>0</v>
      </c>
      <c r="AX1652" s="19">
        <v>0</v>
      </c>
      <c r="AY1652" s="19">
        <v>0</v>
      </c>
      <c r="AZ1652" s="19">
        <v>0</v>
      </c>
      <c r="BA1652" s="19">
        <v>0</v>
      </c>
      <c r="BB1652" s="19">
        <v>0</v>
      </c>
      <c r="BC1652" s="19">
        <v>0</v>
      </c>
      <c r="BD1652" s="28"/>
      <c r="BE1652" s="20"/>
      <c r="BF1652" s="18" t="s">
        <v>1315</v>
      </c>
      <c r="BG1652" s="20"/>
      <c r="BH1652" s="18" t="s">
        <v>1316</v>
      </c>
      <c r="BI1652" s="19">
        <v>1</v>
      </c>
      <c r="BJ1652" s="19">
        <v>1</v>
      </c>
      <c r="BK1652" s="20"/>
      <c r="BL1652" s="20"/>
      <c r="BM1652" s="20"/>
      <c r="BN1652" s="20"/>
      <c r="BO1652" s="20"/>
    </row>
    <row r="1653" spans="1:67" ht="224" hidden="1" x14ac:dyDescent="0.2">
      <c r="A1653" s="17" t="s">
        <v>346</v>
      </c>
      <c r="B1653" s="42"/>
      <c r="C1653" s="64" t="s">
        <v>1845</v>
      </c>
      <c r="D1653" s="18" t="s">
        <v>182</v>
      </c>
      <c r="E1653" s="18" t="s">
        <v>82</v>
      </c>
      <c r="F1653" s="19">
        <v>1</v>
      </c>
      <c r="G1653" s="19">
        <v>1</v>
      </c>
      <c r="H1653" s="19">
        <v>0</v>
      </c>
      <c r="I1653" s="20"/>
      <c r="J1653" s="21" t="s">
        <v>184</v>
      </c>
      <c r="K1653" s="46"/>
      <c r="L1653" s="375" t="s">
        <v>3312</v>
      </c>
      <c r="M1653" s="25"/>
      <c r="N1653" s="24">
        <f t="shared" si="377"/>
        <v>2011</v>
      </c>
      <c r="O1653" s="25">
        <v>40786</v>
      </c>
      <c r="P1653" s="23" t="s">
        <v>75</v>
      </c>
      <c r="Q1653" s="23" t="s">
        <v>75</v>
      </c>
      <c r="R1653" s="23" t="s">
        <v>75</v>
      </c>
      <c r="S1653" s="23" t="s">
        <v>75</v>
      </c>
      <c r="T1653" s="23" t="s">
        <v>75</v>
      </c>
      <c r="U1653" s="23" t="s">
        <v>75</v>
      </c>
      <c r="V1653" s="19">
        <v>1</v>
      </c>
      <c r="W1653" s="19">
        <f t="shared" si="378"/>
        <v>0</v>
      </c>
      <c r="X1653" s="19">
        <f t="shared" si="379"/>
        <v>0</v>
      </c>
      <c r="Y1653" s="19">
        <f t="shared" si="380"/>
        <v>0</v>
      </c>
      <c r="Z1653" s="19">
        <v>-1</v>
      </c>
      <c r="AA1653" s="19">
        <v>-2</v>
      </c>
      <c r="AB1653" s="19">
        <v>0</v>
      </c>
      <c r="AC1653" s="19">
        <v>1</v>
      </c>
      <c r="AD1653" s="19">
        <v>0</v>
      </c>
      <c r="AE1653" s="19">
        <v>1</v>
      </c>
      <c r="AF1653" s="19">
        <v>0</v>
      </c>
      <c r="AG1653" s="26">
        <v>1</v>
      </c>
      <c r="AH1653" s="26">
        <v>1</v>
      </c>
      <c r="AI1653" s="26">
        <v>0</v>
      </c>
      <c r="AJ1653" s="18" t="s">
        <v>185</v>
      </c>
      <c r="AK1653" s="18" t="s">
        <v>77</v>
      </c>
      <c r="AL1653" s="21" t="s">
        <v>1838</v>
      </c>
      <c r="AM1653" s="19">
        <f t="shared" si="384"/>
        <v>2</v>
      </c>
      <c r="AN1653" s="26">
        <v>-1</v>
      </c>
      <c r="AO1653" s="19">
        <v>1</v>
      </c>
      <c r="AP1653" s="19">
        <v>1</v>
      </c>
      <c r="AQ1653" s="26">
        <v>1</v>
      </c>
      <c r="AR1653" s="19">
        <v>1</v>
      </c>
      <c r="AS1653" s="19">
        <v>0</v>
      </c>
      <c r="AT1653" s="19">
        <v>2</v>
      </c>
      <c r="AU1653" s="26">
        <v>0</v>
      </c>
      <c r="AV1653" s="26">
        <v>0</v>
      </c>
      <c r="AW1653" s="26">
        <v>0</v>
      </c>
      <c r="AX1653" s="26">
        <v>1</v>
      </c>
      <c r="AY1653" s="19">
        <v>0</v>
      </c>
      <c r="AZ1653" s="19">
        <v>1</v>
      </c>
      <c r="BA1653" s="19">
        <v>1</v>
      </c>
      <c r="BB1653" s="19">
        <v>1</v>
      </c>
      <c r="BC1653" s="19">
        <v>1</v>
      </c>
      <c r="BD1653" s="28"/>
      <c r="BE1653" s="20"/>
      <c r="BF1653" s="20"/>
      <c r="BG1653" s="20"/>
      <c r="BH1653" s="20"/>
      <c r="BI1653" s="20"/>
      <c r="BJ1653" s="19">
        <v>0</v>
      </c>
      <c r="BK1653" s="20"/>
      <c r="BL1653" s="20"/>
      <c r="BM1653" s="20"/>
      <c r="BN1653" s="20"/>
      <c r="BO1653" s="20"/>
    </row>
    <row r="1654" spans="1:67" ht="240" hidden="1" x14ac:dyDescent="0.2">
      <c r="A1654" s="17" t="s">
        <v>346</v>
      </c>
      <c r="B1654" s="42"/>
      <c r="C1654" s="64" t="s">
        <v>1847</v>
      </c>
      <c r="D1654" s="18" t="s">
        <v>182</v>
      </c>
      <c r="E1654" s="18" t="s">
        <v>82</v>
      </c>
      <c r="F1654" s="19">
        <v>1</v>
      </c>
      <c r="G1654" s="19">
        <v>1</v>
      </c>
      <c r="H1654" s="19">
        <v>0</v>
      </c>
      <c r="I1654" s="20"/>
      <c r="J1654" s="21" t="s">
        <v>184</v>
      </c>
      <c r="K1654" s="46"/>
      <c r="L1654" s="375" t="s">
        <v>3313</v>
      </c>
      <c r="M1654" s="25"/>
      <c r="N1654" s="24">
        <f t="shared" si="377"/>
        <v>2012</v>
      </c>
      <c r="O1654" s="25">
        <v>40973</v>
      </c>
      <c r="P1654" s="23" t="s">
        <v>75</v>
      </c>
      <c r="Q1654" s="23" t="s">
        <v>75</v>
      </c>
      <c r="R1654" s="23" t="s">
        <v>75</v>
      </c>
      <c r="S1654" s="23" t="s">
        <v>75</v>
      </c>
      <c r="T1654" s="23" t="s">
        <v>75</v>
      </c>
      <c r="U1654" s="23" t="s">
        <v>75</v>
      </c>
      <c r="V1654" s="19">
        <v>1</v>
      </c>
      <c r="W1654" s="19">
        <f t="shared" si="378"/>
        <v>0</v>
      </c>
      <c r="X1654" s="19">
        <f t="shared" si="379"/>
        <v>0</v>
      </c>
      <c r="Y1654" s="19">
        <f t="shared" si="380"/>
        <v>0</v>
      </c>
      <c r="Z1654" s="19">
        <v>-1</v>
      </c>
      <c r="AA1654" s="19">
        <v>-2</v>
      </c>
      <c r="AB1654" s="19">
        <v>0</v>
      </c>
      <c r="AC1654" s="19">
        <v>1</v>
      </c>
      <c r="AD1654" s="19">
        <v>0</v>
      </c>
      <c r="AE1654" s="19">
        <v>1</v>
      </c>
      <c r="AF1654" s="19">
        <v>0</v>
      </c>
      <c r="AG1654" s="26">
        <v>1</v>
      </c>
      <c r="AH1654" s="26">
        <v>1</v>
      </c>
      <c r="AI1654" s="26">
        <v>0</v>
      </c>
      <c r="AJ1654" s="18" t="s">
        <v>185</v>
      </c>
      <c r="AK1654" s="18" t="s">
        <v>77</v>
      </c>
      <c r="AL1654" s="21" t="s">
        <v>1838</v>
      </c>
      <c r="AM1654" s="19">
        <f t="shared" si="384"/>
        <v>2</v>
      </c>
      <c r="AN1654" s="26">
        <v>-1</v>
      </c>
      <c r="AO1654" s="19">
        <v>1</v>
      </c>
      <c r="AP1654" s="19">
        <v>1</v>
      </c>
      <c r="AQ1654" s="26">
        <v>1</v>
      </c>
      <c r="AR1654" s="19">
        <v>1</v>
      </c>
      <c r="AS1654" s="19">
        <v>0</v>
      </c>
      <c r="AT1654" s="19">
        <v>2</v>
      </c>
      <c r="AU1654" s="26">
        <v>0</v>
      </c>
      <c r="AV1654" s="26">
        <v>0</v>
      </c>
      <c r="AW1654" s="26">
        <v>0</v>
      </c>
      <c r="AX1654" s="26">
        <v>1</v>
      </c>
      <c r="AY1654" s="19">
        <v>0</v>
      </c>
      <c r="AZ1654" s="19">
        <v>1</v>
      </c>
      <c r="BA1654" s="19">
        <v>1</v>
      </c>
      <c r="BB1654" s="19">
        <v>1</v>
      </c>
      <c r="BC1654" s="19">
        <v>1</v>
      </c>
      <c r="BD1654" s="28"/>
      <c r="BE1654" s="20"/>
      <c r="BF1654" s="20"/>
      <c r="BG1654" s="20"/>
      <c r="BH1654" s="20"/>
      <c r="BI1654" s="20"/>
      <c r="BJ1654" s="19">
        <v>0</v>
      </c>
      <c r="BK1654" s="20"/>
      <c r="BL1654" s="20"/>
      <c r="BM1654" s="20"/>
      <c r="BN1654" s="20"/>
      <c r="BO1654" s="20"/>
    </row>
    <row r="1655" spans="1:67" ht="304" hidden="1" x14ac:dyDescent="0.2">
      <c r="A1655" s="17" t="s">
        <v>466</v>
      </c>
      <c r="B1655" s="17" t="s">
        <v>676</v>
      </c>
      <c r="C1655" s="64" t="s">
        <v>1812</v>
      </c>
      <c r="D1655" s="18" t="s">
        <v>678</v>
      </c>
      <c r="E1655" s="18" t="s">
        <v>92</v>
      </c>
      <c r="F1655" s="19">
        <v>1</v>
      </c>
      <c r="G1655" s="19">
        <v>1</v>
      </c>
      <c r="H1655" s="20"/>
      <c r="I1655" s="20"/>
      <c r="J1655" s="21" t="s">
        <v>1779</v>
      </c>
      <c r="K1655" s="46"/>
      <c r="L1655" s="375" t="s">
        <v>3577</v>
      </c>
      <c r="M1655" s="45"/>
      <c r="N1655" s="24">
        <f t="shared" si="377"/>
        <v>2006</v>
      </c>
      <c r="O1655" s="25">
        <v>38974</v>
      </c>
      <c r="P1655" s="23" t="s">
        <v>75</v>
      </c>
      <c r="Q1655" s="23" t="s">
        <v>75</v>
      </c>
      <c r="R1655" s="23" t="s">
        <v>75</v>
      </c>
      <c r="S1655" s="23" t="s">
        <v>75</v>
      </c>
      <c r="T1655" s="23" t="s">
        <v>75</v>
      </c>
      <c r="U1655" s="23" t="s">
        <v>75</v>
      </c>
      <c r="V1655" s="19">
        <v>1</v>
      </c>
      <c r="W1655" s="19">
        <f t="shared" si="378"/>
        <v>0</v>
      </c>
      <c r="X1655" s="19">
        <f t="shared" si="379"/>
        <v>0</v>
      </c>
      <c r="Y1655" s="19">
        <f t="shared" si="380"/>
        <v>0</v>
      </c>
      <c r="Z1655" s="19">
        <v>-1</v>
      </c>
      <c r="AA1655" s="19">
        <v>-2</v>
      </c>
      <c r="AB1655" s="19">
        <v>1</v>
      </c>
      <c r="AC1655" s="19">
        <v>1</v>
      </c>
      <c r="AD1655" s="19">
        <v>0</v>
      </c>
      <c r="AE1655" s="19">
        <v>1</v>
      </c>
      <c r="AF1655" s="19">
        <v>1</v>
      </c>
      <c r="AG1655" s="19">
        <v>1</v>
      </c>
      <c r="AH1655" s="19">
        <v>1</v>
      </c>
      <c r="AI1655" s="19">
        <v>1</v>
      </c>
      <c r="AJ1655" s="18" t="s">
        <v>87</v>
      </c>
      <c r="AK1655" s="18" t="s">
        <v>97</v>
      </c>
      <c r="AL1655" s="21" t="s">
        <v>1782</v>
      </c>
      <c r="AM1655" s="19">
        <f t="shared" si="384"/>
        <v>3</v>
      </c>
      <c r="AN1655" s="19">
        <v>1</v>
      </c>
      <c r="AO1655" s="19">
        <v>1</v>
      </c>
      <c r="AP1655" s="19">
        <v>1</v>
      </c>
      <c r="AQ1655" s="19">
        <v>1</v>
      </c>
      <c r="AR1655" s="19">
        <v>1</v>
      </c>
      <c r="AS1655" s="19">
        <v>-1</v>
      </c>
      <c r="AT1655" s="19">
        <v>0</v>
      </c>
      <c r="AU1655" s="26">
        <f>IF(BA1655&lt;1,-1)</f>
        <v>-1</v>
      </c>
      <c r="AV1655" s="19">
        <v>0</v>
      </c>
      <c r="AW1655" s="19">
        <v>0</v>
      </c>
      <c r="AX1655" s="19">
        <v>0</v>
      </c>
      <c r="AY1655" s="19">
        <v>0</v>
      </c>
      <c r="AZ1655" s="19">
        <v>0</v>
      </c>
      <c r="BA1655" s="19">
        <v>0</v>
      </c>
      <c r="BB1655" s="19">
        <v>0</v>
      </c>
      <c r="BC1655" s="19">
        <v>0</v>
      </c>
      <c r="BD1655" s="28"/>
      <c r="BE1655" s="20"/>
      <c r="BF1655" s="20"/>
      <c r="BG1655" s="20"/>
      <c r="BH1655" s="20"/>
      <c r="BI1655" s="20"/>
      <c r="BJ1655" s="19">
        <v>1</v>
      </c>
      <c r="BK1655" s="20"/>
      <c r="BL1655" s="20"/>
      <c r="BM1655" s="20"/>
      <c r="BN1655" s="20"/>
      <c r="BO1655" s="20"/>
    </row>
    <row r="1656" spans="1:67" ht="112" hidden="1" x14ac:dyDescent="0.2">
      <c r="A1656" s="17" t="s">
        <v>140</v>
      </c>
      <c r="B1656" s="42"/>
      <c r="C1656" s="64" t="s">
        <v>828</v>
      </c>
      <c r="D1656" s="18" t="s">
        <v>821</v>
      </c>
      <c r="E1656" s="18" t="s">
        <v>92</v>
      </c>
      <c r="F1656" s="19">
        <v>1</v>
      </c>
      <c r="G1656" s="19">
        <v>0</v>
      </c>
      <c r="H1656" s="19">
        <v>0</v>
      </c>
      <c r="I1656" s="20"/>
      <c r="J1656" s="21" t="s">
        <v>821</v>
      </c>
      <c r="K1656" s="43"/>
      <c r="L1656" s="21" t="s">
        <v>829</v>
      </c>
      <c r="M1656" s="23" t="s">
        <v>823</v>
      </c>
      <c r="N1656" s="24">
        <f t="shared" si="377"/>
        <v>1999</v>
      </c>
      <c r="O1656" s="25">
        <v>36496</v>
      </c>
      <c r="P1656" s="25">
        <v>38905</v>
      </c>
      <c r="Q1656" s="25">
        <v>39008</v>
      </c>
      <c r="R1656" s="23" t="s">
        <v>75</v>
      </c>
      <c r="S1656" s="23" t="s">
        <v>75</v>
      </c>
      <c r="T1656" s="23" t="s">
        <v>75</v>
      </c>
      <c r="U1656" s="23" t="s">
        <v>75</v>
      </c>
      <c r="V1656" s="19">
        <v>1</v>
      </c>
      <c r="W1656" s="19">
        <f t="shared" si="378"/>
        <v>1</v>
      </c>
      <c r="X1656" s="19">
        <f t="shared" si="379"/>
        <v>0</v>
      </c>
      <c r="Y1656" s="19">
        <f t="shared" si="380"/>
        <v>0</v>
      </c>
      <c r="Z1656" s="19">
        <v>-1</v>
      </c>
      <c r="AA1656" s="19">
        <v>-2</v>
      </c>
      <c r="AB1656" s="19">
        <v>1</v>
      </c>
      <c r="AC1656" s="19">
        <v>1</v>
      </c>
      <c r="AD1656" s="19">
        <v>0</v>
      </c>
      <c r="AE1656" s="19">
        <v>0</v>
      </c>
      <c r="AF1656" s="19">
        <v>1</v>
      </c>
      <c r="AG1656" s="19">
        <v>1</v>
      </c>
      <c r="AH1656" s="19">
        <v>1</v>
      </c>
      <c r="AI1656" s="19">
        <v>1</v>
      </c>
      <c r="AJ1656" s="18" t="s">
        <v>533</v>
      </c>
      <c r="AK1656" s="18" t="s">
        <v>97</v>
      </c>
      <c r="AL1656" s="21" t="s">
        <v>824</v>
      </c>
      <c r="AM1656" s="19">
        <f t="shared" si="384"/>
        <v>3</v>
      </c>
      <c r="AN1656" s="19">
        <v>1</v>
      </c>
      <c r="AO1656" s="19">
        <v>1</v>
      </c>
      <c r="AP1656" s="19">
        <v>1</v>
      </c>
      <c r="AQ1656" s="19">
        <v>-1</v>
      </c>
      <c r="AR1656" s="19">
        <v>-1</v>
      </c>
      <c r="AS1656" s="19">
        <v>0</v>
      </c>
      <c r="AT1656" s="19">
        <v>0</v>
      </c>
      <c r="AU1656" s="26">
        <f>IF(BA1656&lt;1,-1)</f>
        <v>-1</v>
      </c>
      <c r="AV1656" s="19">
        <v>1</v>
      </c>
      <c r="AW1656" s="19">
        <v>0</v>
      </c>
      <c r="AX1656" s="19">
        <v>0</v>
      </c>
      <c r="AY1656" s="19">
        <v>0</v>
      </c>
      <c r="AZ1656" s="19">
        <v>0</v>
      </c>
      <c r="BA1656" s="19">
        <v>0</v>
      </c>
      <c r="BB1656" s="19">
        <v>0</v>
      </c>
      <c r="BC1656" s="19">
        <v>0</v>
      </c>
      <c r="BD1656" s="28"/>
      <c r="BE1656" s="20"/>
      <c r="BF1656" s="20"/>
      <c r="BG1656" s="20"/>
      <c r="BH1656" s="20"/>
      <c r="BI1656" s="20"/>
      <c r="BJ1656" s="19">
        <v>1</v>
      </c>
      <c r="BK1656" s="20"/>
      <c r="BL1656" s="20"/>
      <c r="BM1656" s="20"/>
      <c r="BN1656" s="20"/>
      <c r="BO1656" s="20"/>
    </row>
    <row r="1657" spans="1:67" ht="395" hidden="1" x14ac:dyDescent="0.2">
      <c r="A1657" s="29" t="s">
        <v>186</v>
      </c>
      <c r="B1657" s="30"/>
      <c r="C1657" s="97" t="s">
        <v>2584</v>
      </c>
      <c r="D1657" s="31" t="s">
        <v>270</v>
      </c>
      <c r="E1657" s="31" t="s">
        <v>92</v>
      </c>
      <c r="F1657" s="32">
        <v>1</v>
      </c>
      <c r="G1657" s="32">
        <v>0</v>
      </c>
      <c r="H1657" s="32">
        <v>0</v>
      </c>
      <c r="I1657" s="33"/>
      <c r="J1657" s="34" t="s">
        <v>2490</v>
      </c>
      <c r="K1657" s="35"/>
      <c r="L1657" s="34" t="s">
        <v>2496</v>
      </c>
      <c r="M1657" s="36" t="s">
        <v>2244</v>
      </c>
      <c r="N1657" s="24">
        <f t="shared" si="377"/>
        <v>1999</v>
      </c>
      <c r="O1657" s="37">
        <v>36235</v>
      </c>
      <c r="P1657" s="37">
        <v>36466</v>
      </c>
      <c r="Q1657" s="36" t="s">
        <v>75</v>
      </c>
      <c r="R1657" s="36" t="s">
        <v>75</v>
      </c>
      <c r="S1657" s="36" t="s">
        <v>75</v>
      </c>
      <c r="T1657" s="36" t="s">
        <v>75</v>
      </c>
      <c r="U1657" s="36" t="s">
        <v>75</v>
      </c>
      <c r="V1657" s="32">
        <v>1</v>
      </c>
      <c r="W1657" s="19">
        <f t="shared" si="378"/>
        <v>0</v>
      </c>
      <c r="X1657" s="19">
        <f t="shared" si="379"/>
        <v>0</v>
      </c>
      <c r="Y1657" s="19">
        <f t="shared" si="380"/>
        <v>0</v>
      </c>
      <c r="Z1657" s="96">
        <v>-1</v>
      </c>
      <c r="AA1657" s="96">
        <v>-2</v>
      </c>
      <c r="AB1657" s="32">
        <v>1</v>
      </c>
      <c r="AC1657" s="32">
        <v>1</v>
      </c>
      <c r="AD1657" s="32">
        <v>0</v>
      </c>
      <c r="AE1657" s="32">
        <v>0</v>
      </c>
      <c r="AF1657" s="32">
        <v>1</v>
      </c>
      <c r="AG1657" s="32">
        <v>1</v>
      </c>
      <c r="AH1657" s="32">
        <v>1</v>
      </c>
      <c r="AI1657" s="32">
        <v>1</v>
      </c>
      <c r="AJ1657" s="31" t="s">
        <v>96</v>
      </c>
      <c r="AK1657" s="31" t="s">
        <v>97</v>
      </c>
      <c r="AL1657" s="34" t="s">
        <v>2493</v>
      </c>
      <c r="AM1657" s="19">
        <f t="shared" si="384"/>
        <v>3</v>
      </c>
      <c r="AN1657" s="32">
        <v>1</v>
      </c>
      <c r="AO1657" s="32">
        <v>1</v>
      </c>
      <c r="AP1657" s="32">
        <v>1</v>
      </c>
      <c r="AQ1657" s="32">
        <v>1</v>
      </c>
      <c r="AR1657" s="32">
        <v>1</v>
      </c>
      <c r="AS1657" s="33"/>
      <c r="AT1657" s="32">
        <v>0</v>
      </c>
      <c r="AU1657" s="26">
        <f>IF(BA1657&lt;1,-1)</f>
        <v>-1</v>
      </c>
      <c r="AV1657" s="32">
        <v>1</v>
      </c>
      <c r="AW1657" s="32">
        <v>0</v>
      </c>
      <c r="AX1657" s="32">
        <v>0</v>
      </c>
      <c r="AY1657" s="19">
        <v>0</v>
      </c>
      <c r="AZ1657" s="32">
        <v>0</v>
      </c>
      <c r="BA1657" s="32">
        <v>0</v>
      </c>
      <c r="BB1657" s="32">
        <v>0</v>
      </c>
      <c r="BC1657" s="32">
        <v>0</v>
      </c>
      <c r="BD1657" s="28"/>
      <c r="BE1657" s="33"/>
      <c r="BF1657" s="34" t="s">
        <v>2494</v>
      </c>
      <c r="BG1657" s="33"/>
      <c r="BH1657" s="33"/>
      <c r="BI1657" s="32">
        <v>1</v>
      </c>
      <c r="BJ1657" s="32">
        <v>1</v>
      </c>
      <c r="BK1657" s="33"/>
      <c r="BL1657" s="33"/>
      <c r="BM1657" s="33"/>
      <c r="BN1657" s="33"/>
      <c r="BO1657" s="33"/>
    </row>
    <row r="1658" spans="1:67" ht="272" hidden="1" x14ac:dyDescent="0.2">
      <c r="A1658" s="17" t="s">
        <v>196</v>
      </c>
      <c r="B1658" s="17" t="s">
        <v>197</v>
      </c>
      <c r="C1658" s="64" t="s">
        <v>198</v>
      </c>
      <c r="D1658" s="18" t="s">
        <v>199</v>
      </c>
      <c r="E1658" s="18" t="s">
        <v>200</v>
      </c>
      <c r="F1658" s="19">
        <v>1</v>
      </c>
      <c r="G1658" s="19">
        <v>1</v>
      </c>
      <c r="H1658" s="19">
        <v>0</v>
      </c>
      <c r="I1658" s="20"/>
      <c r="J1658" s="44"/>
      <c r="K1658" s="46"/>
      <c r="L1658" s="375" t="s">
        <v>3265</v>
      </c>
      <c r="M1658" s="25"/>
      <c r="N1658" s="24">
        <f t="shared" si="377"/>
        <v>2012</v>
      </c>
      <c r="O1658" s="25">
        <v>41060</v>
      </c>
      <c r="P1658" s="23" t="s">
        <v>75</v>
      </c>
      <c r="Q1658" s="23" t="s">
        <v>75</v>
      </c>
      <c r="R1658" s="23" t="s">
        <v>75</v>
      </c>
      <c r="S1658" s="23" t="s">
        <v>75</v>
      </c>
      <c r="T1658" s="23" t="s">
        <v>75</v>
      </c>
      <c r="U1658" s="23" t="s">
        <v>75</v>
      </c>
      <c r="V1658" s="19">
        <v>1</v>
      </c>
      <c r="W1658" s="19">
        <f t="shared" si="378"/>
        <v>0</v>
      </c>
      <c r="X1658" s="19">
        <f t="shared" si="379"/>
        <v>0</v>
      </c>
      <c r="Y1658" s="19">
        <f t="shared" si="380"/>
        <v>0</v>
      </c>
      <c r="Z1658" s="19">
        <v>-1</v>
      </c>
      <c r="AA1658" s="19">
        <v>-2</v>
      </c>
      <c r="AB1658" s="19">
        <v>0</v>
      </c>
      <c r="AC1658" s="19">
        <v>0</v>
      </c>
      <c r="AD1658" s="19">
        <v>0</v>
      </c>
      <c r="AE1658" s="19">
        <v>1</v>
      </c>
      <c r="AF1658" s="19">
        <v>0</v>
      </c>
      <c r="AG1658" s="19">
        <v>1</v>
      </c>
      <c r="AH1658" s="19">
        <v>0</v>
      </c>
      <c r="AI1658" s="19">
        <v>0</v>
      </c>
      <c r="AJ1658" s="18" t="s">
        <v>185</v>
      </c>
      <c r="AK1658" s="18" t="s">
        <v>185</v>
      </c>
      <c r="AL1658" s="21" t="s">
        <v>201</v>
      </c>
      <c r="AM1658" s="19">
        <f t="shared" si="384"/>
        <v>3</v>
      </c>
      <c r="AN1658" s="19">
        <v>1</v>
      </c>
      <c r="AO1658" s="19">
        <v>1</v>
      </c>
      <c r="AP1658" s="19">
        <v>1</v>
      </c>
      <c r="AQ1658" s="19">
        <v>-1</v>
      </c>
      <c r="AR1658" s="19">
        <v>-1</v>
      </c>
      <c r="AS1658" s="19">
        <v>0</v>
      </c>
      <c r="AT1658" s="19">
        <v>-1</v>
      </c>
      <c r="AU1658" s="26">
        <v>1</v>
      </c>
      <c r="AV1658" s="19">
        <v>0</v>
      </c>
      <c r="AW1658" s="19">
        <v>0</v>
      </c>
      <c r="AX1658" s="19">
        <v>1</v>
      </c>
      <c r="AY1658" s="19">
        <v>0</v>
      </c>
      <c r="AZ1658" s="19">
        <v>1</v>
      </c>
      <c r="BA1658" s="19">
        <v>1</v>
      </c>
      <c r="BB1658" s="19">
        <v>1</v>
      </c>
      <c r="BC1658" s="19">
        <v>1</v>
      </c>
      <c r="BD1658" s="28"/>
      <c r="BE1658" s="20"/>
      <c r="BF1658" s="20"/>
      <c r="BG1658" s="19">
        <v>1</v>
      </c>
      <c r="BH1658" s="20"/>
      <c r="BI1658" s="20"/>
      <c r="BJ1658" s="19">
        <v>0</v>
      </c>
      <c r="BK1658" s="20"/>
      <c r="BL1658" s="20"/>
      <c r="BM1658" s="20"/>
      <c r="BN1658" s="20"/>
      <c r="BO1658" s="20"/>
    </row>
    <row r="1659" spans="1:67" ht="144" hidden="1" x14ac:dyDescent="0.2">
      <c r="A1659" s="17" t="s">
        <v>346</v>
      </c>
      <c r="B1659" s="17" t="s">
        <v>79</v>
      </c>
      <c r="C1659" s="64" t="s">
        <v>1246</v>
      </c>
      <c r="D1659" s="18" t="s">
        <v>182</v>
      </c>
      <c r="E1659" s="18" t="s">
        <v>82</v>
      </c>
      <c r="F1659" s="19">
        <v>1</v>
      </c>
      <c r="G1659" s="19">
        <v>0</v>
      </c>
      <c r="H1659" s="19">
        <v>0</v>
      </c>
      <c r="I1659" s="20"/>
      <c r="J1659" s="21" t="s">
        <v>184</v>
      </c>
      <c r="K1659" s="22" t="s">
        <v>1247</v>
      </c>
      <c r="L1659" s="21" t="s">
        <v>1248</v>
      </c>
      <c r="M1659" s="25"/>
      <c r="N1659" s="24">
        <f t="shared" ref="N1659:N1690" si="385">YEAR(IF(AND(O1659&lt;&gt;"NA",O1659&lt;&gt;""),O1659,IF(AND(P1659&lt;&gt;"NA",P1659&lt;&gt;""),P1659,IF(AND(Q1659&lt;&gt;"NA",Q1659&lt;&gt;""),Q1659,IF(AND(R1659&lt;&gt;"NA",R1659&lt;&gt;""),R1659,S1659)))))</f>
        <v>2008</v>
      </c>
      <c r="O1659" s="25">
        <v>39722</v>
      </c>
      <c r="P1659" s="24">
        <v>2002</v>
      </c>
      <c r="Q1659" s="23" t="s">
        <v>75</v>
      </c>
      <c r="R1659" s="25">
        <v>39645</v>
      </c>
      <c r="S1659" s="23" t="s">
        <v>75</v>
      </c>
      <c r="T1659" s="23" t="s">
        <v>75</v>
      </c>
      <c r="U1659" s="23" t="s">
        <v>75</v>
      </c>
      <c r="V1659" s="24">
        <v>1</v>
      </c>
      <c r="W1659" s="19">
        <f t="shared" ref="W1659:W1690" si="386">IF(OR(AND(Q1659&lt;&gt;"NA",Q1659&lt;&gt;""),AND(S1659&lt;&gt;"NA",S1659&lt;&gt;""),AND(T1659&lt;&gt;"NA",T1659&lt;&gt;"")),1,0)</f>
        <v>0</v>
      </c>
      <c r="X1659" s="19">
        <f t="shared" ref="X1659:X1690" si="387">IF(OR(AND(S1659&lt;&gt;"NA",S1659&lt;&gt;""),Y1659=1),1,0)</f>
        <v>0</v>
      </c>
      <c r="Y1659" s="19">
        <f t="shared" ref="Y1659:Y1690" si="388">IF(AND(T1659&lt;&gt;"NA",T1659&lt;&gt;""),1,0)</f>
        <v>0</v>
      </c>
      <c r="Z1659" s="19">
        <v>-1</v>
      </c>
      <c r="AA1659" s="19">
        <v>-2</v>
      </c>
      <c r="AB1659" s="19">
        <v>0</v>
      </c>
      <c r="AC1659" s="19">
        <v>1</v>
      </c>
      <c r="AD1659" s="19">
        <v>0</v>
      </c>
      <c r="AE1659" s="19">
        <v>1</v>
      </c>
      <c r="AF1659" s="19">
        <v>0</v>
      </c>
      <c r="AG1659" s="26">
        <v>1</v>
      </c>
      <c r="AH1659" s="26">
        <v>1</v>
      </c>
      <c r="AI1659" s="26">
        <v>0</v>
      </c>
      <c r="AJ1659" s="18" t="s">
        <v>185</v>
      </c>
      <c r="AK1659" s="18" t="s">
        <v>77</v>
      </c>
      <c r="AL1659" s="21" t="s">
        <v>1245</v>
      </c>
      <c r="AM1659" s="19">
        <f t="shared" si="384"/>
        <v>2</v>
      </c>
      <c r="AN1659" s="26">
        <v>-1</v>
      </c>
      <c r="AO1659" s="19">
        <v>1</v>
      </c>
      <c r="AP1659" s="19">
        <v>1</v>
      </c>
      <c r="AQ1659" s="26">
        <v>1</v>
      </c>
      <c r="AR1659" s="19">
        <v>1</v>
      </c>
      <c r="AS1659" s="19">
        <v>0</v>
      </c>
      <c r="AT1659" s="19">
        <v>2</v>
      </c>
      <c r="AU1659" s="26">
        <v>1</v>
      </c>
      <c r="AV1659" s="26">
        <v>0</v>
      </c>
      <c r="AW1659" s="26">
        <v>0</v>
      </c>
      <c r="AX1659" s="26">
        <v>1</v>
      </c>
      <c r="AY1659" s="19">
        <v>0</v>
      </c>
      <c r="AZ1659" s="19">
        <v>1</v>
      </c>
      <c r="BA1659" s="19">
        <v>1</v>
      </c>
      <c r="BB1659" s="19">
        <v>-1</v>
      </c>
      <c r="BC1659" s="19">
        <v>-1</v>
      </c>
      <c r="BD1659" s="28"/>
      <c r="BE1659" s="20"/>
      <c r="BF1659" s="20"/>
      <c r="BG1659" s="20"/>
      <c r="BH1659" s="20"/>
      <c r="BI1659" s="20"/>
      <c r="BJ1659" s="19">
        <v>0</v>
      </c>
      <c r="BK1659" s="20"/>
      <c r="BL1659" s="20"/>
      <c r="BM1659" s="20"/>
      <c r="BN1659" s="20"/>
      <c r="BO1659" s="20"/>
    </row>
    <row r="1660" spans="1:67" ht="395" hidden="1" x14ac:dyDescent="0.2">
      <c r="A1660" s="29" t="s">
        <v>186</v>
      </c>
      <c r="B1660" s="30"/>
      <c r="C1660" s="97" t="s">
        <v>2550</v>
      </c>
      <c r="D1660" s="31" t="s">
        <v>270</v>
      </c>
      <c r="E1660" s="31" t="s">
        <v>92</v>
      </c>
      <c r="F1660" s="32">
        <v>1</v>
      </c>
      <c r="G1660" s="32">
        <v>3</v>
      </c>
      <c r="H1660" s="32">
        <v>0</v>
      </c>
      <c r="I1660" s="33"/>
      <c r="J1660" s="34" t="s">
        <v>2490</v>
      </c>
      <c r="K1660" s="35"/>
      <c r="L1660" s="34" t="s">
        <v>2496</v>
      </c>
      <c r="M1660" s="36" t="s">
        <v>2244</v>
      </c>
      <c r="N1660" s="24">
        <f t="shared" si="385"/>
        <v>1997</v>
      </c>
      <c r="O1660" s="37">
        <v>35628</v>
      </c>
      <c r="P1660" s="37">
        <v>35713</v>
      </c>
      <c r="Q1660" s="36" t="s">
        <v>75</v>
      </c>
      <c r="R1660" s="36" t="s">
        <v>75</v>
      </c>
      <c r="S1660" s="36" t="s">
        <v>75</v>
      </c>
      <c r="T1660" s="36" t="s">
        <v>75</v>
      </c>
      <c r="U1660" s="36" t="s">
        <v>75</v>
      </c>
      <c r="V1660" s="32">
        <v>1</v>
      </c>
      <c r="W1660" s="19">
        <f t="shared" si="386"/>
        <v>0</v>
      </c>
      <c r="X1660" s="19">
        <f t="shared" si="387"/>
        <v>0</v>
      </c>
      <c r="Y1660" s="19">
        <f t="shared" si="388"/>
        <v>0</v>
      </c>
      <c r="Z1660" s="96">
        <v>-1</v>
      </c>
      <c r="AA1660" s="96">
        <v>-2</v>
      </c>
      <c r="AB1660" s="32">
        <v>1</v>
      </c>
      <c r="AC1660" s="32">
        <v>1</v>
      </c>
      <c r="AD1660" s="32">
        <v>0</v>
      </c>
      <c r="AE1660" s="32">
        <v>0</v>
      </c>
      <c r="AF1660" s="32">
        <v>1</v>
      </c>
      <c r="AG1660" s="32">
        <v>1</v>
      </c>
      <c r="AH1660" s="32">
        <v>1</v>
      </c>
      <c r="AI1660" s="32">
        <v>1</v>
      </c>
      <c r="AJ1660" s="31" t="s">
        <v>96</v>
      </c>
      <c r="AK1660" s="31" t="s">
        <v>97</v>
      </c>
      <c r="AL1660" s="34" t="s">
        <v>2493</v>
      </c>
      <c r="AM1660" s="19">
        <f t="shared" si="384"/>
        <v>3</v>
      </c>
      <c r="AN1660" s="32">
        <v>1</v>
      </c>
      <c r="AO1660" s="32">
        <v>1</v>
      </c>
      <c r="AP1660" s="32">
        <v>1</v>
      </c>
      <c r="AQ1660" s="32">
        <v>1</v>
      </c>
      <c r="AR1660" s="32">
        <v>1</v>
      </c>
      <c r="AS1660" s="33"/>
      <c r="AT1660" s="32">
        <v>0</v>
      </c>
      <c r="AU1660" s="26">
        <f>IF(BA1660&lt;1,-1)</f>
        <v>-1</v>
      </c>
      <c r="AV1660" s="32">
        <v>1</v>
      </c>
      <c r="AW1660" s="32">
        <v>0</v>
      </c>
      <c r="AX1660" s="32">
        <v>0</v>
      </c>
      <c r="AY1660" s="19">
        <v>0</v>
      </c>
      <c r="AZ1660" s="32">
        <v>0</v>
      </c>
      <c r="BA1660" s="32">
        <v>0</v>
      </c>
      <c r="BB1660" s="32">
        <v>0</v>
      </c>
      <c r="BC1660" s="32">
        <v>0</v>
      </c>
      <c r="BD1660" s="28"/>
      <c r="BE1660" s="33"/>
      <c r="BF1660" s="34" t="s">
        <v>2494</v>
      </c>
      <c r="BG1660" s="33"/>
      <c r="BH1660" s="33"/>
      <c r="BI1660" s="32">
        <v>1</v>
      </c>
      <c r="BJ1660" s="32">
        <v>1</v>
      </c>
      <c r="BK1660" s="33"/>
      <c r="BL1660" s="33"/>
      <c r="BM1660" s="33"/>
      <c r="BN1660" s="33"/>
      <c r="BO1660" s="33"/>
    </row>
    <row r="1661" spans="1:67" ht="395" hidden="1" x14ac:dyDescent="0.2">
      <c r="A1661" s="97" t="s">
        <v>3539</v>
      </c>
      <c r="B1661" s="30"/>
      <c r="C1661" s="97" t="s">
        <v>2550</v>
      </c>
      <c r="D1661" s="31" t="s">
        <v>270</v>
      </c>
      <c r="E1661" s="31" t="s">
        <v>92</v>
      </c>
      <c r="F1661" s="32">
        <v>1</v>
      </c>
      <c r="G1661" s="19">
        <v>0</v>
      </c>
      <c r="H1661" s="32">
        <v>0</v>
      </c>
      <c r="I1661" s="33"/>
      <c r="J1661" s="34" t="s">
        <v>2490</v>
      </c>
      <c r="K1661" s="35"/>
      <c r="L1661" s="34" t="s">
        <v>2496</v>
      </c>
      <c r="M1661" s="36" t="s">
        <v>2244</v>
      </c>
      <c r="N1661" s="24">
        <f t="shared" si="385"/>
        <v>1997</v>
      </c>
      <c r="O1661" s="37">
        <v>35628</v>
      </c>
      <c r="P1661" s="37">
        <v>35713</v>
      </c>
      <c r="Q1661" s="36" t="s">
        <v>75</v>
      </c>
      <c r="R1661" s="36" t="s">
        <v>75</v>
      </c>
      <c r="S1661" s="36" t="s">
        <v>75</v>
      </c>
      <c r="T1661" s="36" t="s">
        <v>75</v>
      </c>
      <c r="U1661" s="36" t="s">
        <v>75</v>
      </c>
      <c r="V1661" s="32">
        <v>1</v>
      </c>
      <c r="W1661" s="19">
        <f t="shared" si="386"/>
        <v>0</v>
      </c>
      <c r="X1661" s="19">
        <f t="shared" si="387"/>
        <v>0</v>
      </c>
      <c r="Y1661" s="19">
        <f t="shared" si="388"/>
        <v>0</v>
      </c>
      <c r="Z1661" s="96">
        <v>-1</v>
      </c>
      <c r="AA1661" s="96">
        <v>-2</v>
      </c>
      <c r="AB1661" s="32">
        <v>1</v>
      </c>
      <c r="AC1661" s="32">
        <v>1</v>
      </c>
      <c r="AD1661" s="32">
        <v>0</v>
      </c>
      <c r="AE1661" s="32">
        <v>0</v>
      </c>
      <c r="AF1661" s="32">
        <v>1</v>
      </c>
      <c r="AG1661" s="32">
        <v>1</v>
      </c>
      <c r="AH1661" s="32">
        <v>1</v>
      </c>
      <c r="AI1661" s="32">
        <v>1</v>
      </c>
      <c r="AJ1661" s="31" t="s">
        <v>96</v>
      </c>
      <c r="AK1661" s="31" t="s">
        <v>97</v>
      </c>
      <c r="AL1661" s="34" t="s">
        <v>2493</v>
      </c>
      <c r="AM1661" s="19">
        <f t="shared" si="384"/>
        <v>3</v>
      </c>
      <c r="AN1661" s="32">
        <v>1</v>
      </c>
      <c r="AO1661" s="32">
        <v>1</v>
      </c>
      <c r="AP1661" s="32">
        <v>1</v>
      </c>
      <c r="AQ1661" s="32">
        <v>1</v>
      </c>
      <c r="AR1661" s="32">
        <v>1</v>
      </c>
      <c r="AS1661" s="33"/>
      <c r="AT1661" s="32">
        <v>0</v>
      </c>
      <c r="AU1661" s="26">
        <f>IF(BA1661&lt;1,-1)</f>
        <v>-1</v>
      </c>
      <c r="AV1661" s="32">
        <v>1</v>
      </c>
      <c r="AW1661" s="32">
        <v>0</v>
      </c>
      <c r="AX1661" s="32">
        <v>0</v>
      </c>
      <c r="AY1661" s="19">
        <v>0</v>
      </c>
      <c r="AZ1661" s="32">
        <v>0</v>
      </c>
      <c r="BA1661" s="32">
        <v>0</v>
      </c>
      <c r="BB1661" s="32">
        <v>0</v>
      </c>
      <c r="BC1661" s="32">
        <v>0</v>
      </c>
      <c r="BD1661" s="28"/>
      <c r="BE1661" s="33"/>
      <c r="BF1661" s="34" t="s">
        <v>2494</v>
      </c>
      <c r="BG1661" s="33"/>
      <c r="BH1661" s="33"/>
      <c r="BI1661" s="32">
        <v>1</v>
      </c>
      <c r="BJ1661" s="32">
        <v>1</v>
      </c>
      <c r="BK1661" s="33"/>
      <c r="BL1661" s="33"/>
      <c r="BM1661" s="33"/>
      <c r="BN1661" s="33"/>
      <c r="BO1661" s="33"/>
    </row>
    <row r="1662" spans="1:67" ht="48" hidden="1" x14ac:dyDescent="0.2">
      <c r="A1662" s="18" t="s">
        <v>740</v>
      </c>
      <c r="B1662" s="20"/>
      <c r="C1662" s="21" t="s">
        <v>2692</v>
      </c>
      <c r="D1662" s="18" t="s">
        <v>124</v>
      </c>
      <c r="E1662" s="18" t="s">
        <v>137</v>
      </c>
      <c r="F1662" s="19">
        <v>1</v>
      </c>
      <c r="G1662" s="19">
        <v>0</v>
      </c>
      <c r="H1662" s="19">
        <v>0</v>
      </c>
      <c r="I1662" s="20"/>
      <c r="J1662" s="21" t="s">
        <v>1077</v>
      </c>
      <c r="K1662" s="22" t="s">
        <v>1089</v>
      </c>
      <c r="L1662" s="21" t="s">
        <v>2647</v>
      </c>
      <c r="M1662" s="23" t="s">
        <v>75</v>
      </c>
      <c r="N1662" s="24">
        <f t="shared" si="385"/>
        <v>1988</v>
      </c>
      <c r="O1662" s="25">
        <v>32174</v>
      </c>
      <c r="P1662" s="23" t="s">
        <v>75</v>
      </c>
      <c r="Q1662" s="23" t="s">
        <v>75</v>
      </c>
      <c r="R1662" s="23" t="s">
        <v>75</v>
      </c>
      <c r="S1662" s="23" t="s">
        <v>75</v>
      </c>
      <c r="T1662" s="23" t="s">
        <v>75</v>
      </c>
      <c r="U1662" s="23" t="s">
        <v>75</v>
      </c>
      <c r="V1662" s="19">
        <v>1</v>
      </c>
      <c r="W1662" s="19">
        <f t="shared" si="386"/>
        <v>0</v>
      </c>
      <c r="X1662" s="19">
        <f t="shared" si="387"/>
        <v>0</v>
      </c>
      <c r="Y1662" s="19">
        <f t="shared" si="388"/>
        <v>0</v>
      </c>
      <c r="Z1662" s="19">
        <v>-1</v>
      </c>
      <c r="AA1662" s="19">
        <v>-2</v>
      </c>
      <c r="AB1662" s="19">
        <v>0</v>
      </c>
      <c r="AC1662" s="19">
        <v>0</v>
      </c>
      <c r="AD1662" s="19">
        <v>1</v>
      </c>
      <c r="AE1662" s="19">
        <v>0</v>
      </c>
      <c r="AF1662" s="19">
        <v>0</v>
      </c>
      <c r="AG1662" s="19">
        <v>0</v>
      </c>
      <c r="AH1662" s="26">
        <v>1</v>
      </c>
      <c r="AI1662" s="26">
        <v>0</v>
      </c>
      <c r="AJ1662" s="18" t="s">
        <v>128</v>
      </c>
      <c r="AK1662" s="18" t="s">
        <v>139</v>
      </c>
      <c r="AL1662" s="21" t="s">
        <v>2642</v>
      </c>
      <c r="AM1662" s="19">
        <f t="shared" si="384"/>
        <v>3</v>
      </c>
      <c r="AN1662" s="19">
        <v>1</v>
      </c>
      <c r="AO1662" s="19">
        <v>1</v>
      </c>
      <c r="AP1662" s="19">
        <v>0</v>
      </c>
      <c r="AQ1662" s="19">
        <v>-1</v>
      </c>
      <c r="AR1662" s="19">
        <v>-1</v>
      </c>
      <c r="AS1662" s="19">
        <v>0</v>
      </c>
      <c r="AT1662" s="19">
        <v>-2</v>
      </c>
      <c r="AU1662" s="26">
        <v>-3</v>
      </c>
      <c r="AV1662" s="19">
        <v>0</v>
      </c>
      <c r="AW1662" s="19">
        <v>0</v>
      </c>
      <c r="AX1662" s="19">
        <v>0</v>
      </c>
      <c r="AY1662" s="19">
        <v>0</v>
      </c>
      <c r="AZ1662" s="19">
        <v>1</v>
      </c>
      <c r="BA1662" s="19">
        <v>1</v>
      </c>
      <c r="BB1662" s="19">
        <v>-1</v>
      </c>
      <c r="BC1662" s="19">
        <v>1</v>
      </c>
      <c r="BD1662" s="28"/>
      <c r="BE1662" s="20"/>
      <c r="BF1662" s="20"/>
      <c r="BG1662" s="20"/>
      <c r="BH1662" s="20"/>
      <c r="BI1662" s="20"/>
      <c r="BJ1662" s="19">
        <v>-1</v>
      </c>
      <c r="BK1662" s="20"/>
      <c r="BL1662" s="20"/>
      <c r="BM1662" s="20"/>
      <c r="BN1662" s="20"/>
      <c r="BO1662" s="20"/>
    </row>
    <row r="1663" spans="1:67" ht="48" hidden="1" x14ac:dyDescent="0.2">
      <c r="A1663" s="18" t="s">
        <v>740</v>
      </c>
      <c r="B1663" s="20"/>
      <c r="C1663" s="21" t="s">
        <v>2693</v>
      </c>
      <c r="D1663" s="18" t="s">
        <v>124</v>
      </c>
      <c r="E1663" s="18" t="s">
        <v>137</v>
      </c>
      <c r="F1663" s="19">
        <v>1</v>
      </c>
      <c r="G1663" s="19">
        <v>0</v>
      </c>
      <c r="H1663" s="19">
        <v>0</v>
      </c>
      <c r="I1663" s="20"/>
      <c r="J1663" s="21" t="s">
        <v>1077</v>
      </c>
      <c r="K1663" s="22" t="s">
        <v>1089</v>
      </c>
      <c r="L1663" s="21" t="s">
        <v>2647</v>
      </c>
      <c r="M1663" s="23" t="s">
        <v>75</v>
      </c>
      <c r="N1663" s="24">
        <f t="shared" si="385"/>
        <v>1988</v>
      </c>
      <c r="O1663" s="25">
        <v>32174</v>
      </c>
      <c r="P1663" s="23" t="s">
        <v>75</v>
      </c>
      <c r="Q1663" s="23" t="s">
        <v>75</v>
      </c>
      <c r="R1663" s="23" t="s">
        <v>75</v>
      </c>
      <c r="S1663" s="23" t="s">
        <v>75</v>
      </c>
      <c r="T1663" s="23" t="s">
        <v>75</v>
      </c>
      <c r="U1663" s="23" t="s">
        <v>75</v>
      </c>
      <c r="V1663" s="19">
        <v>1</v>
      </c>
      <c r="W1663" s="19">
        <f t="shared" si="386"/>
        <v>0</v>
      </c>
      <c r="X1663" s="19">
        <f t="shared" si="387"/>
        <v>0</v>
      </c>
      <c r="Y1663" s="19">
        <f t="shared" si="388"/>
        <v>0</v>
      </c>
      <c r="Z1663" s="19">
        <v>-1</v>
      </c>
      <c r="AA1663" s="19">
        <v>-2</v>
      </c>
      <c r="AB1663" s="19">
        <v>0</v>
      </c>
      <c r="AC1663" s="19">
        <v>0</v>
      </c>
      <c r="AD1663" s="19">
        <v>1</v>
      </c>
      <c r="AE1663" s="19">
        <v>0</v>
      </c>
      <c r="AF1663" s="19">
        <v>0</v>
      </c>
      <c r="AG1663" s="19">
        <v>0</v>
      </c>
      <c r="AH1663" s="26">
        <v>1</v>
      </c>
      <c r="AI1663" s="26">
        <v>0</v>
      </c>
      <c r="AJ1663" s="18" t="s">
        <v>128</v>
      </c>
      <c r="AK1663" s="18" t="s">
        <v>139</v>
      </c>
      <c r="AL1663" s="21" t="s">
        <v>2642</v>
      </c>
      <c r="AM1663" s="19">
        <f t="shared" si="384"/>
        <v>3</v>
      </c>
      <c r="AN1663" s="19">
        <v>1</v>
      </c>
      <c r="AO1663" s="19">
        <v>1</v>
      </c>
      <c r="AP1663" s="19">
        <v>0</v>
      </c>
      <c r="AQ1663" s="19">
        <v>-1</v>
      </c>
      <c r="AR1663" s="19">
        <v>-1</v>
      </c>
      <c r="AS1663" s="19">
        <v>0</v>
      </c>
      <c r="AT1663" s="19">
        <v>-2</v>
      </c>
      <c r="AU1663" s="26">
        <v>-3</v>
      </c>
      <c r="AV1663" s="19">
        <v>0</v>
      </c>
      <c r="AW1663" s="19">
        <v>0</v>
      </c>
      <c r="AX1663" s="19">
        <v>0</v>
      </c>
      <c r="AY1663" s="19">
        <v>0</v>
      </c>
      <c r="AZ1663" s="19">
        <v>1</v>
      </c>
      <c r="BA1663" s="19">
        <v>1</v>
      </c>
      <c r="BB1663" s="19">
        <v>-1</v>
      </c>
      <c r="BC1663" s="19">
        <v>1</v>
      </c>
      <c r="BD1663" s="28"/>
      <c r="BE1663" s="20"/>
      <c r="BF1663" s="20"/>
      <c r="BG1663" s="20"/>
      <c r="BH1663" s="20"/>
      <c r="BI1663" s="20"/>
      <c r="BJ1663" s="19">
        <v>-1</v>
      </c>
      <c r="BK1663" s="20"/>
      <c r="BL1663" s="20"/>
      <c r="BM1663" s="20"/>
      <c r="BN1663" s="20"/>
      <c r="BO1663" s="20"/>
    </row>
    <row r="1664" spans="1:67" ht="144" hidden="1" x14ac:dyDescent="0.2">
      <c r="A1664" s="17" t="s">
        <v>253</v>
      </c>
      <c r="B1664" s="42"/>
      <c r="C1664" s="64" t="s">
        <v>694</v>
      </c>
      <c r="D1664" s="18" t="s">
        <v>132</v>
      </c>
      <c r="E1664" s="18" t="s">
        <v>331</v>
      </c>
      <c r="F1664" s="19">
        <v>1</v>
      </c>
      <c r="G1664" s="19">
        <v>0</v>
      </c>
      <c r="H1664" s="19">
        <v>0</v>
      </c>
      <c r="I1664" s="20"/>
      <c r="J1664" s="21" t="s">
        <v>222</v>
      </c>
      <c r="K1664" s="22" t="s">
        <v>687</v>
      </c>
      <c r="L1664" s="21" t="s">
        <v>688</v>
      </c>
      <c r="M1664" s="23" t="s">
        <v>689</v>
      </c>
      <c r="N1664" s="24">
        <f t="shared" si="385"/>
        <v>2009</v>
      </c>
      <c r="O1664" s="25">
        <v>39923</v>
      </c>
      <c r="P1664" s="23" t="s">
        <v>75</v>
      </c>
      <c r="Q1664" s="23" t="s">
        <v>75</v>
      </c>
      <c r="R1664" s="23" t="s">
        <v>75</v>
      </c>
      <c r="S1664" s="23" t="s">
        <v>75</v>
      </c>
      <c r="T1664" s="23" t="s">
        <v>75</v>
      </c>
      <c r="U1664" s="23" t="s">
        <v>75</v>
      </c>
      <c r="V1664" s="19">
        <v>1</v>
      </c>
      <c r="W1664" s="19">
        <f t="shared" si="386"/>
        <v>0</v>
      </c>
      <c r="X1664" s="19">
        <f t="shared" si="387"/>
        <v>0</v>
      </c>
      <c r="Y1664" s="19">
        <f t="shared" si="388"/>
        <v>0</v>
      </c>
      <c r="Z1664" s="19">
        <v>-1</v>
      </c>
      <c r="AA1664" s="19">
        <v>-2</v>
      </c>
      <c r="AB1664" s="19">
        <v>0</v>
      </c>
      <c r="AC1664" s="19">
        <v>0</v>
      </c>
      <c r="AD1664" s="19">
        <v>1</v>
      </c>
      <c r="AE1664" s="19">
        <v>0</v>
      </c>
      <c r="AF1664" s="19">
        <v>0</v>
      </c>
      <c r="AG1664" s="19">
        <v>1</v>
      </c>
      <c r="AH1664" s="19">
        <v>0</v>
      </c>
      <c r="AI1664" s="26">
        <v>0</v>
      </c>
      <c r="AJ1664" s="18" t="s">
        <v>134</v>
      </c>
      <c r="AK1664" s="18" t="s">
        <v>139</v>
      </c>
      <c r="AL1664" s="21" t="s">
        <v>690</v>
      </c>
      <c r="AM1664" s="19">
        <f t="shared" si="384"/>
        <v>1</v>
      </c>
      <c r="AN1664" s="19">
        <v>1</v>
      </c>
      <c r="AO1664" s="19">
        <v>0</v>
      </c>
      <c r="AP1664" s="19">
        <v>1</v>
      </c>
      <c r="AQ1664" s="19">
        <v>1</v>
      </c>
      <c r="AR1664" s="19">
        <v>1</v>
      </c>
      <c r="AS1664" s="19">
        <v>0</v>
      </c>
      <c r="AT1664" s="19">
        <v>0</v>
      </c>
      <c r="AU1664" s="26">
        <f>IF(BA1664&lt;1,-1)</f>
        <v>-1</v>
      </c>
      <c r="AV1664" s="19">
        <v>0</v>
      </c>
      <c r="AW1664" s="19">
        <v>0</v>
      </c>
      <c r="AX1664" s="19">
        <v>0</v>
      </c>
      <c r="AY1664" s="19">
        <v>0</v>
      </c>
      <c r="AZ1664" s="19">
        <v>0</v>
      </c>
      <c r="BA1664" s="19">
        <v>0</v>
      </c>
      <c r="BB1664" s="19">
        <v>0</v>
      </c>
      <c r="BC1664" s="19">
        <v>0</v>
      </c>
      <c r="BD1664" s="28"/>
      <c r="BE1664" s="20"/>
      <c r="BF1664" s="18" t="s">
        <v>691</v>
      </c>
      <c r="BG1664" s="20"/>
      <c r="BH1664" s="20"/>
      <c r="BI1664" s="20"/>
      <c r="BJ1664" s="19">
        <v>1</v>
      </c>
      <c r="BK1664" s="20"/>
      <c r="BL1664" s="20"/>
      <c r="BM1664" s="20"/>
      <c r="BN1664" s="20"/>
      <c r="BO1664" s="20"/>
    </row>
    <row r="1665" spans="1:67" ht="395" hidden="1" x14ac:dyDescent="0.2">
      <c r="A1665" s="29" t="s">
        <v>186</v>
      </c>
      <c r="B1665" s="30"/>
      <c r="C1665" s="97" t="s">
        <v>2585</v>
      </c>
      <c r="D1665" s="31" t="s">
        <v>270</v>
      </c>
      <c r="E1665" s="31" t="s">
        <v>92</v>
      </c>
      <c r="F1665" s="32">
        <v>1</v>
      </c>
      <c r="G1665" s="32">
        <v>0</v>
      </c>
      <c r="H1665" s="32">
        <v>0</v>
      </c>
      <c r="I1665" s="33"/>
      <c r="J1665" s="34" t="s">
        <v>2490</v>
      </c>
      <c r="K1665" s="35"/>
      <c r="L1665" s="34" t="s">
        <v>2496</v>
      </c>
      <c r="M1665" s="36" t="s">
        <v>2244</v>
      </c>
      <c r="N1665" s="24">
        <f t="shared" si="385"/>
        <v>1999</v>
      </c>
      <c r="O1665" s="37">
        <v>36235</v>
      </c>
      <c r="P1665" s="37">
        <v>36466</v>
      </c>
      <c r="Q1665" s="36" t="s">
        <v>75</v>
      </c>
      <c r="R1665" s="36" t="s">
        <v>75</v>
      </c>
      <c r="S1665" s="36" t="s">
        <v>75</v>
      </c>
      <c r="T1665" s="36" t="s">
        <v>75</v>
      </c>
      <c r="U1665" s="36" t="s">
        <v>75</v>
      </c>
      <c r="V1665" s="32">
        <v>1</v>
      </c>
      <c r="W1665" s="19">
        <f t="shared" si="386"/>
        <v>0</v>
      </c>
      <c r="X1665" s="19">
        <f t="shared" si="387"/>
        <v>0</v>
      </c>
      <c r="Y1665" s="19">
        <f t="shared" si="388"/>
        <v>0</v>
      </c>
      <c r="Z1665" s="96">
        <v>-1</v>
      </c>
      <c r="AA1665" s="96">
        <v>-2</v>
      </c>
      <c r="AB1665" s="32">
        <v>1</v>
      </c>
      <c r="AC1665" s="32">
        <v>1</v>
      </c>
      <c r="AD1665" s="32">
        <v>0</v>
      </c>
      <c r="AE1665" s="32">
        <v>0</v>
      </c>
      <c r="AF1665" s="32">
        <v>1</v>
      </c>
      <c r="AG1665" s="32">
        <v>1</v>
      </c>
      <c r="AH1665" s="32">
        <v>1</v>
      </c>
      <c r="AI1665" s="32">
        <v>1</v>
      </c>
      <c r="AJ1665" s="31" t="s">
        <v>96</v>
      </c>
      <c r="AK1665" s="31" t="s">
        <v>97</v>
      </c>
      <c r="AL1665" s="34" t="s">
        <v>2493</v>
      </c>
      <c r="AM1665" s="19">
        <f t="shared" si="384"/>
        <v>3</v>
      </c>
      <c r="AN1665" s="32">
        <v>1</v>
      </c>
      <c r="AO1665" s="32">
        <v>1</v>
      </c>
      <c r="AP1665" s="32">
        <v>1</v>
      </c>
      <c r="AQ1665" s="32">
        <v>1</v>
      </c>
      <c r="AR1665" s="32">
        <v>1</v>
      </c>
      <c r="AS1665" s="33"/>
      <c r="AT1665" s="32">
        <v>0</v>
      </c>
      <c r="AU1665" s="26">
        <f>IF(BA1665&lt;1,-1)</f>
        <v>-1</v>
      </c>
      <c r="AV1665" s="32">
        <v>1</v>
      </c>
      <c r="AW1665" s="32">
        <v>0</v>
      </c>
      <c r="AX1665" s="32">
        <v>0</v>
      </c>
      <c r="AY1665" s="19">
        <v>0</v>
      </c>
      <c r="AZ1665" s="32">
        <v>0</v>
      </c>
      <c r="BA1665" s="32">
        <v>0</v>
      </c>
      <c r="BB1665" s="32">
        <v>0</v>
      </c>
      <c r="BC1665" s="32">
        <v>0</v>
      </c>
      <c r="BD1665" s="28"/>
      <c r="BE1665" s="33"/>
      <c r="BF1665" s="34" t="s">
        <v>2494</v>
      </c>
      <c r="BG1665" s="33"/>
      <c r="BH1665" s="33"/>
      <c r="BI1665" s="32">
        <v>1</v>
      </c>
      <c r="BJ1665" s="32">
        <v>1</v>
      </c>
      <c r="BK1665" s="33"/>
      <c r="BL1665" s="33"/>
      <c r="BM1665" s="33"/>
      <c r="BN1665" s="33"/>
      <c r="BO1665" s="33"/>
    </row>
    <row r="1666" spans="1:67" ht="160" hidden="1" x14ac:dyDescent="0.2">
      <c r="A1666" s="17" t="s">
        <v>67</v>
      </c>
      <c r="B1666" s="17" t="s">
        <v>79</v>
      </c>
      <c r="C1666" s="64" t="s">
        <v>651</v>
      </c>
      <c r="D1666" s="18" t="s">
        <v>652</v>
      </c>
      <c r="E1666" s="18" t="s">
        <v>70</v>
      </c>
      <c r="F1666" s="19">
        <v>1</v>
      </c>
      <c r="G1666" s="19">
        <v>1</v>
      </c>
      <c r="H1666" s="19">
        <v>1</v>
      </c>
      <c r="I1666" s="20"/>
      <c r="J1666" s="21" t="s">
        <v>653</v>
      </c>
      <c r="K1666" s="22" t="s">
        <v>546</v>
      </c>
      <c r="L1666" s="375" t="s">
        <v>654</v>
      </c>
      <c r="M1666" s="23" t="s">
        <v>655</v>
      </c>
      <c r="N1666" s="24">
        <f t="shared" si="385"/>
        <v>2012</v>
      </c>
      <c r="O1666" s="25">
        <v>40909</v>
      </c>
      <c r="P1666" s="23" t="s">
        <v>75</v>
      </c>
      <c r="Q1666" s="25">
        <v>41899</v>
      </c>
      <c r="R1666" s="25">
        <v>41899</v>
      </c>
      <c r="S1666" s="23" t="s">
        <v>75</v>
      </c>
      <c r="T1666" s="23" t="s">
        <v>75</v>
      </c>
      <c r="U1666" s="23" t="s">
        <v>75</v>
      </c>
      <c r="V1666" s="19">
        <v>1</v>
      </c>
      <c r="W1666" s="19">
        <f t="shared" si="386"/>
        <v>1</v>
      </c>
      <c r="X1666" s="19">
        <f t="shared" si="387"/>
        <v>0</v>
      </c>
      <c r="Y1666" s="19">
        <f t="shared" si="388"/>
        <v>0</v>
      </c>
      <c r="Z1666" s="19">
        <v>-1</v>
      </c>
      <c r="AA1666" s="19">
        <v>-2</v>
      </c>
      <c r="AB1666" s="19">
        <v>0</v>
      </c>
      <c r="AC1666" s="19">
        <v>0</v>
      </c>
      <c r="AD1666" s="19">
        <v>1</v>
      </c>
      <c r="AE1666" s="19">
        <v>1</v>
      </c>
      <c r="AF1666" s="19">
        <v>1</v>
      </c>
      <c r="AG1666" s="19">
        <v>1</v>
      </c>
      <c r="AH1666" s="26">
        <v>1</v>
      </c>
      <c r="AI1666" s="26">
        <v>0</v>
      </c>
      <c r="AJ1666" s="18" t="s">
        <v>263</v>
      </c>
      <c r="AK1666" s="18" t="s">
        <v>77</v>
      </c>
      <c r="AL1666" s="21" t="s">
        <v>656</v>
      </c>
      <c r="AM1666" s="19">
        <f t="shared" si="384"/>
        <v>3</v>
      </c>
      <c r="AN1666" s="19">
        <v>1</v>
      </c>
      <c r="AO1666" s="19">
        <v>1</v>
      </c>
      <c r="AP1666" s="19">
        <v>1</v>
      </c>
      <c r="AQ1666" s="19">
        <v>-1</v>
      </c>
      <c r="AR1666" s="19">
        <v>0</v>
      </c>
      <c r="AS1666" s="19">
        <v>0</v>
      </c>
      <c r="AT1666" s="19">
        <v>-1</v>
      </c>
      <c r="AU1666" s="26"/>
      <c r="AV1666" s="19">
        <v>0</v>
      </c>
      <c r="AW1666" s="19">
        <v>0</v>
      </c>
      <c r="AX1666" s="19">
        <v>1</v>
      </c>
      <c r="AY1666" s="19">
        <v>0</v>
      </c>
      <c r="AZ1666" s="19">
        <v>1</v>
      </c>
      <c r="BA1666" s="19">
        <v>1</v>
      </c>
      <c r="BB1666" s="19">
        <v>1</v>
      </c>
      <c r="BC1666" s="19">
        <v>-1</v>
      </c>
      <c r="BD1666" s="28"/>
      <c r="BE1666" s="20"/>
      <c r="BF1666" s="20"/>
      <c r="BG1666" s="20"/>
      <c r="BH1666" s="20"/>
      <c r="BI1666" s="20"/>
      <c r="BJ1666" s="19">
        <v>-1</v>
      </c>
      <c r="BK1666" s="20"/>
      <c r="BL1666" s="20"/>
      <c r="BM1666" s="20"/>
      <c r="BN1666" s="20"/>
      <c r="BO1666" s="20"/>
    </row>
    <row r="1667" spans="1:67" ht="395" hidden="1" x14ac:dyDescent="0.2">
      <c r="A1667" s="29" t="s">
        <v>186</v>
      </c>
      <c r="B1667" s="30"/>
      <c r="C1667" s="97" t="s">
        <v>2602</v>
      </c>
      <c r="D1667" s="31" t="s">
        <v>270</v>
      </c>
      <c r="E1667" s="31" t="s">
        <v>92</v>
      </c>
      <c r="F1667" s="32">
        <v>1</v>
      </c>
      <c r="G1667" s="32">
        <v>3</v>
      </c>
      <c r="H1667" s="32">
        <v>0</v>
      </c>
      <c r="I1667" s="33"/>
      <c r="J1667" s="34" t="s">
        <v>2490</v>
      </c>
      <c r="K1667" s="35"/>
      <c r="L1667" s="34" t="s">
        <v>2496</v>
      </c>
      <c r="M1667" s="36" t="s">
        <v>2244</v>
      </c>
      <c r="N1667" s="24">
        <f t="shared" si="385"/>
        <v>1999</v>
      </c>
      <c r="O1667" s="37">
        <v>36235</v>
      </c>
      <c r="P1667" s="37"/>
      <c r="Q1667" s="36" t="s">
        <v>75</v>
      </c>
      <c r="R1667" s="36" t="s">
        <v>75</v>
      </c>
      <c r="S1667" s="36" t="s">
        <v>75</v>
      </c>
      <c r="T1667" s="36" t="s">
        <v>75</v>
      </c>
      <c r="U1667" s="36" t="s">
        <v>75</v>
      </c>
      <c r="V1667" s="32">
        <v>1</v>
      </c>
      <c r="W1667" s="19">
        <f t="shared" si="386"/>
        <v>0</v>
      </c>
      <c r="X1667" s="19">
        <f t="shared" si="387"/>
        <v>0</v>
      </c>
      <c r="Y1667" s="19">
        <f t="shared" si="388"/>
        <v>0</v>
      </c>
      <c r="Z1667" s="96">
        <v>-1</v>
      </c>
      <c r="AA1667" s="96">
        <v>-2</v>
      </c>
      <c r="AB1667" s="32">
        <v>1</v>
      </c>
      <c r="AC1667" s="32">
        <v>1</v>
      </c>
      <c r="AD1667" s="32">
        <v>0</v>
      </c>
      <c r="AE1667" s="32">
        <v>0</v>
      </c>
      <c r="AF1667" s="32">
        <v>1</v>
      </c>
      <c r="AG1667" s="32">
        <v>1</v>
      </c>
      <c r="AH1667" s="32">
        <v>1</v>
      </c>
      <c r="AI1667" s="32">
        <v>1</v>
      </c>
      <c r="AJ1667" s="31" t="s">
        <v>96</v>
      </c>
      <c r="AK1667" s="31" t="s">
        <v>97</v>
      </c>
      <c r="AL1667" s="34" t="s">
        <v>2493</v>
      </c>
      <c r="AM1667" s="19">
        <f t="shared" si="384"/>
        <v>3</v>
      </c>
      <c r="AN1667" s="32">
        <v>1</v>
      </c>
      <c r="AO1667" s="32">
        <v>1</v>
      </c>
      <c r="AP1667" s="32">
        <v>1</v>
      </c>
      <c r="AQ1667" s="32">
        <v>1</v>
      </c>
      <c r="AR1667" s="32">
        <v>1</v>
      </c>
      <c r="AS1667" s="33"/>
      <c r="AT1667" s="32">
        <v>0</v>
      </c>
      <c r="AU1667" s="26">
        <f>IF(BA1667&lt;1,-1)</f>
        <v>-1</v>
      </c>
      <c r="AV1667" s="32">
        <v>1</v>
      </c>
      <c r="AW1667" s="32">
        <v>0</v>
      </c>
      <c r="AX1667" s="32">
        <v>0</v>
      </c>
      <c r="AY1667" s="19">
        <v>0</v>
      </c>
      <c r="AZ1667" s="32">
        <v>0</v>
      </c>
      <c r="BA1667" s="32">
        <v>0</v>
      </c>
      <c r="BB1667" s="32">
        <v>0</v>
      </c>
      <c r="BC1667" s="32">
        <v>0</v>
      </c>
      <c r="BD1667" s="28"/>
      <c r="BE1667" s="33"/>
      <c r="BF1667" s="34" t="s">
        <v>2494</v>
      </c>
      <c r="BG1667" s="33"/>
      <c r="BH1667" s="33"/>
      <c r="BI1667" s="32">
        <v>1</v>
      </c>
      <c r="BJ1667" s="32">
        <v>1</v>
      </c>
      <c r="BK1667" s="33"/>
      <c r="BL1667" s="33"/>
      <c r="BM1667" s="33"/>
      <c r="BN1667" s="33"/>
      <c r="BO1667" s="33"/>
    </row>
    <row r="1668" spans="1:67" ht="112" hidden="1" x14ac:dyDescent="0.2">
      <c r="A1668" s="17" t="s">
        <v>140</v>
      </c>
      <c r="B1668" s="42"/>
      <c r="C1668" s="64" t="s">
        <v>777</v>
      </c>
      <c r="D1668" s="18" t="s">
        <v>773</v>
      </c>
      <c r="E1668" s="18" t="s">
        <v>70</v>
      </c>
      <c r="F1668" s="19">
        <v>1</v>
      </c>
      <c r="G1668" s="19">
        <v>0</v>
      </c>
      <c r="H1668" s="19">
        <v>0</v>
      </c>
      <c r="I1668" s="20"/>
      <c r="J1668" s="44"/>
      <c r="K1668" s="22" t="s">
        <v>774</v>
      </c>
      <c r="L1668" s="21" t="s">
        <v>775</v>
      </c>
      <c r="M1668" s="25"/>
      <c r="N1668" s="24">
        <f t="shared" si="385"/>
        <v>2001</v>
      </c>
      <c r="O1668" s="25">
        <v>37222</v>
      </c>
      <c r="P1668" s="23" t="s">
        <v>75</v>
      </c>
      <c r="Q1668" s="23" t="s">
        <v>75</v>
      </c>
      <c r="R1668" s="23" t="s">
        <v>75</v>
      </c>
      <c r="S1668" s="23" t="s">
        <v>75</v>
      </c>
      <c r="T1668" s="23" t="s">
        <v>75</v>
      </c>
      <c r="U1668" s="23" t="s">
        <v>75</v>
      </c>
      <c r="V1668" s="19">
        <v>1</v>
      </c>
      <c r="W1668" s="19">
        <f t="shared" si="386"/>
        <v>0</v>
      </c>
      <c r="X1668" s="19">
        <f t="shared" si="387"/>
        <v>0</v>
      </c>
      <c r="Y1668" s="19">
        <f t="shared" si="388"/>
        <v>0</v>
      </c>
      <c r="Z1668" s="19">
        <v>-1</v>
      </c>
      <c r="AA1668" s="19">
        <v>-2</v>
      </c>
      <c r="AB1668" s="19">
        <v>0</v>
      </c>
      <c r="AC1668" s="19">
        <v>1</v>
      </c>
      <c r="AD1668" s="19">
        <v>0</v>
      </c>
      <c r="AE1668" s="19">
        <v>1</v>
      </c>
      <c r="AF1668" s="19">
        <v>1</v>
      </c>
      <c r="AG1668" s="19">
        <v>1</v>
      </c>
      <c r="AH1668" s="26">
        <v>1</v>
      </c>
      <c r="AI1668" s="19">
        <v>0</v>
      </c>
      <c r="AJ1668" s="18" t="s">
        <v>134</v>
      </c>
      <c r="AK1668" s="18" t="s">
        <v>77</v>
      </c>
      <c r="AL1668" s="21" t="s">
        <v>776</v>
      </c>
      <c r="AM1668" s="19">
        <f t="shared" si="384"/>
        <v>3</v>
      </c>
      <c r="AN1668" s="26">
        <v>1</v>
      </c>
      <c r="AO1668" s="26">
        <v>1</v>
      </c>
      <c r="AP1668" s="26">
        <v>1</v>
      </c>
      <c r="AQ1668" s="26">
        <v>1</v>
      </c>
      <c r="AR1668" s="26">
        <v>1</v>
      </c>
      <c r="AS1668" s="19">
        <v>-1</v>
      </c>
      <c r="AT1668" s="26">
        <v>0</v>
      </c>
      <c r="AU1668" s="26">
        <f>IF(BA1668&lt;1,-1)</f>
        <v>-1</v>
      </c>
      <c r="AV1668" s="26">
        <v>0</v>
      </c>
      <c r="AW1668" s="26">
        <v>0</v>
      </c>
      <c r="AX1668" s="26">
        <v>0</v>
      </c>
      <c r="AY1668" s="19">
        <v>0</v>
      </c>
      <c r="AZ1668" s="26">
        <v>0</v>
      </c>
      <c r="BA1668" s="26">
        <v>0</v>
      </c>
      <c r="BB1668" s="26">
        <v>0</v>
      </c>
      <c r="BC1668" s="26">
        <v>0</v>
      </c>
      <c r="BD1668" s="28"/>
      <c r="BE1668" s="20"/>
      <c r="BF1668" s="20"/>
      <c r="BG1668" s="20"/>
      <c r="BH1668" s="20"/>
      <c r="BI1668" s="20"/>
      <c r="BJ1668" s="26">
        <v>1</v>
      </c>
      <c r="BK1668" s="20"/>
      <c r="BL1668" s="20"/>
      <c r="BM1668" s="20"/>
      <c r="BN1668" s="20"/>
      <c r="BO1668" s="20"/>
    </row>
    <row r="1669" spans="1:67" ht="395" hidden="1" x14ac:dyDescent="0.2">
      <c r="A1669" s="29" t="s">
        <v>186</v>
      </c>
      <c r="B1669" s="30"/>
      <c r="C1669" s="97" t="s">
        <v>2528</v>
      </c>
      <c r="D1669" s="31" t="s">
        <v>270</v>
      </c>
      <c r="E1669" s="31" t="s">
        <v>92</v>
      </c>
      <c r="F1669" s="32">
        <v>1</v>
      </c>
      <c r="G1669" s="32">
        <v>0</v>
      </c>
      <c r="H1669" s="32">
        <v>0</v>
      </c>
      <c r="I1669" s="33"/>
      <c r="J1669" s="34" t="s">
        <v>2490</v>
      </c>
      <c r="K1669" s="35"/>
      <c r="L1669" s="34" t="s">
        <v>2496</v>
      </c>
      <c r="M1669" s="36" t="s">
        <v>2244</v>
      </c>
      <c r="N1669" s="24">
        <f t="shared" si="385"/>
        <v>1997</v>
      </c>
      <c r="O1669" s="37">
        <v>35628</v>
      </c>
      <c r="P1669" s="37">
        <v>35713</v>
      </c>
      <c r="Q1669" s="36" t="s">
        <v>75</v>
      </c>
      <c r="R1669" s="36" t="s">
        <v>75</v>
      </c>
      <c r="S1669" s="36" t="s">
        <v>75</v>
      </c>
      <c r="T1669" s="36" t="s">
        <v>75</v>
      </c>
      <c r="U1669" s="36" t="s">
        <v>75</v>
      </c>
      <c r="V1669" s="32">
        <v>1</v>
      </c>
      <c r="W1669" s="19">
        <f t="shared" si="386"/>
        <v>0</v>
      </c>
      <c r="X1669" s="19">
        <f t="shared" si="387"/>
        <v>0</v>
      </c>
      <c r="Y1669" s="19">
        <f t="shared" si="388"/>
        <v>0</v>
      </c>
      <c r="Z1669" s="96">
        <v>-1</v>
      </c>
      <c r="AA1669" s="96">
        <v>-2</v>
      </c>
      <c r="AB1669" s="32">
        <v>1</v>
      </c>
      <c r="AC1669" s="32">
        <v>1</v>
      </c>
      <c r="AD1669" s="32">
        <v>0</v>
      </c>
      <c r="AE1669" s="32">
        <v>0</v>
      </c>
      <c r="AF1669" s="32">
        <v>1</v>
      </c>
      <c r="AG1669" s="32">
        <v>1</v>
      </c>
      <c r="AH1669" s="32">
        <v>1</v>
      </c>
      <c r="AI1669" s="32">
        <v>1</v>
      </c>
      <c r="AJ1669" s="31" t="s">
        <v>96</v>
      </c>
      <c r="AK1669" s="31" t="s">
        <v>97</v>
      </c>
      <c r="AL1669" s="34" t="s">
        <v>2493</v>
      </c>
      <c r="AM1669" s="19">
        <f t="shared" si="384"/>
        <v>3</v>
      </c>
      <c r="AN1669" s="32">
        <v>1</v>
      </c>
      <c r="AO1669" s="32">
        <v>1</v>
      </c>
      <c r="AP1669" s="32">
        <v>1</v>
      </c>
      <c r="AQ1669" s="32">
        <v>1</v>
      </c>
      <c r="AR1669" s="32">
        <v>1</v>
      </c>
      <c r="AS1669" s="33"/>
      <c r="AT1669" s="32">
        <v>0</v>
      </c>
      <c r="AU1669" s="26">
        <f>IF(BA1669&lt;1,-1)</f>
        <v>-1</v>
      </c>
      <c r="AV1669" s="32">
        <v>1</v>
      </c>
      <c r="AW1669" s="32">
        <v>0</v>
      </c>
      <c r="AX1669" s="32">
        <v>0</v>
      </c>
      <c r="AY1669" s="19">
        <v>0</v>
      </c>
      <c r="AZ1669" s="32">
        <v>0</v>
      </c>
      <c r="BA1669" s="32">
        <v>0</v>
      </c>
      <c r="BB1669" s="32">
        <v>0</v>
      </c>
      <c r="BC1669" s="32">
        <v>0</v>
      </c>
      <c r="BD1669" s="28"/>
      <c r="BE1669" s="33"/>
      <c r="BF1669" s="34" t="s">
        <v>2494</v>
      </c>
      <c r="BG1669" s="33"/>
      <c r="BH1669" s="33"/>
      <c r="BI1669" s="32">
        <v>1</v>
      </c>
      <c r="BJ1669" s="32">
        <v>1</v>
      </c>
      <c r="BK1669" s="33"/>
      <c r="BL1669" s="33"/>
      <c r="BM1669" s="33"/>
      <c r="BN1669" s="33"/>
      <c r="BO1669" s="33"/>
    </row>
    <row r="1670" spans="1:67" ht="256" hidden="1" x14ac:dyDescent="0.2">
      <c r="A1670" s="17" t="s">
        <v>253</v>
      </c>
      <c r="B1670" s="17" t="s">
        <v>913</v>
      </c>
      <c r="C1670" s="64" t="s">
        <v>951</v>
      </c>
      <c r="D1670" s="18" t="s">
        <v>182</v>
      </c>
      <c r="E1670" s="18" t="s">
        <v>92</v>
      </c>
      <c r="F1670" s="19">
        <v>1</v>
      </c>
      <c r="G1670" s="19">
        <v>0</v>
      </c>
      <c r="H1670" s="19">
        <v>0</v>
      </c>
      <c r="I1670" s="20"/>
      <c r="J1670" s="21" t="s">
        <v>915</v>
      </c>
      <c r="K1670" s="43"/>
      <c r="L1670" s="21" t="s">
        <v>916</v>
      </c>
      <c r="M1670" s="23" t="s">
        <v>917</v>
      </c>
      <c r="N1670" s="24">
        <f t="shared" si="385"/>
        <v>2005</v>
      </c>
      <c r="O1670" s="25">
        <v>38405</v>
      </c>
      <c r="P1670" s="25">
        <v>39484</v>
      </c>
      <c r="Q1670" s="25">
        <v>39484</v>
      </c>
      <c r="R1670" s="23" t="s">
        <v>75</v>
      </c>
      <c r="S1670" s="23" t="s">
        <v>75</v>
      </c>
      <c r="T1670" s="23" t="s">
        <v>75</v>
      </c>
      <c r="U1670" s="23" t="s">
        <v>75</v>
      </c>
      <c r="V1670" s="19">
        <v>1</v>
      </c>
      <c r="W1670" s="19">
        <f t="shared" si="386"/>
        <v>1</v>
      </c>
      <c r="X1670" s="19">
        <f t="shared" si="387"/>
        <v>0</v>
      </c>
      <c r="Y1670" s="19">
        <f t="shared" si="388"/>
        <v>0</v>
      </c>
      <c r="Z1670" s="19">
        <v>-1</v>
      </c>
      <c r="AA1670" s="19">
        <v>-2</v>
      </c>
      <c r="AB1670" s="19">
        <v>1</v>
      </c>
      <c r="AC1670" s="19">
        <v>1</v>
      </c>
      <c r="AD1670" s="19">
        <v>1</v>
      </c>
      <c r="AE1670" s="19">
        <v>1</v>
      </c>
      <c r="AF1670" s="19">
        <v>1</v>
      </c>
      <c r="AG1670" s="26">
        <v>1</v>
      </c>
      <c r="AH1670" s="19">
        <v>1</v>
      </c>
      <c r="AI1670" s="19">
        <v>0</v>
      </c>
      <c r="AJ1670" s="18" t="s">
        <v>185</v>
      </c>
      <c r="AK1670" s="18" t="s">
        <v>97</v>
      </c>
      <c r="AL1670" s="21" t="s">
        <v>918</v>
      </c>
      <c r="AM1670" s="19">
        <f t="shared" si="384"/>
        <v>3</v>
      </c>
      <c r="AN1670" s="19">
        <v>1</v>
      </c>
      <c r="AO1670" s="19">
        <v>1</v>
      </c>
      <c r="AP1670" s="19">
        <v>1</v>
      </c>
      <c r="AQ1670" s="19">
        <v>1</v>
      </c>
      <c r="AR1670" s="19">
        <v>1</v>
      </c>
      <c r="AS1670" s="19">
        <v>0</v>
      </c>
      <c r="AT1670" s="19">
        <v>0</v>
      </c>
      <c r="AU1670" s="26">
        <f>IF(BA1670&lt;1,-1)</f>
        <v>-1</v>
      </c>
      <c r="AV1670" s="26">
        <v>0</v>
      </c>
      <c r="AW1670" s="26">
        <v>0</v>
      </c>
      <c r="AX1670" s="26">
        <v>1</v>
      </c>
      <c r="AY1670" s="19">
        <v>0</v>
      </c>
      <c r="AZ1670" s="19">
        <v>0</v>
      </c>
      <c r="BA1670" s="19">
        <v>0</v>
      </c>
      <c r="BB1670" s="19">
        <v>0</v>
      </c>
      <c r="BC1670" s="19">
        <v>0</v>
      </c>
      <c r="BD1670" s="28"/>
      <c r="BE1670" s="20"/>
      <c r="BF1670" s="18" t="s">
        <v>919</v>
      </c>
      <c r="BG1670" s="20"/>
      <c r="BH1670" s="20"/>
      <c r="BI1670" s="19">
        <v>1</v>
      </c>
      <c r="BJ1670" s="19">
        <v>1</v>
      </c>
      <c r="BK1670" s="20"/>
      <c r="BL1670" s="20"/>
      <c r="BM1670" s="20"/>
      <c r="BN1670" s="20"/>
      <c r="BO1670" s="20"/>
    </row>
    <row r="1671" spans="1:67" ht="192" hidden="1" x14ac:dyDescent="0.2">
      <c r="A1671" s="17" t="s">
        <v>248</v>
      </c>
      <c r="B1671" s="42"/>
      <c r="C1671" s="64" t="s">
        <v>2155</v>
      </c>
      <c r="D1671" s="18" t="s">
        <v>182</v>
      </c>
      <c r="E1671" s="18" t="s">
        <v>70</v>
      </c>
      <c r="F1671" s="19">
        <v>1</v>
      </c>
      <c r="G1671" s="19">
        <v>1</v>
      </c>
      <c r="H1671" s="19">
        <v>1</v>
      </c>
      <c r="I1671" s="20"/>
      <c r="J1671" s="44"/>
      <c r="K1671" s="22" t="s">
        <v>2156</v>
      </c>
      <c r="L1671" s="21" t="s">
        <v>2157</v>
      </c>
      <c r="M1671" s="25"/>
      <c r="N1671" s="24">
        <f t="shared" si="385"/>
        <v>2009</v>
      </c>
      <c r="O1671" s="23" t="s">
        <v>75</v>
      </c>
      <c r="P1671" s="88">
        <v>39814</v>
      </c>
      <c r="Q1671" s="23" t="s">
        <v>75</v>
      </c>
      <c r="R1671" s="25">
        <v>40651</v>
      </c>
      <c r="S1671" s="23" t="s">
        <v>75</v>
      </c>
      <c r="T1671" s="23" t="s">
        <v>75</v>
      </c>
      <c r="U1671" s="23" t="s">
        <v>75</v>
      </c>
      <c r="V1671" s="24">
        <v>1</v>
      </c>
      <c r="W1671" s="19">
        <f t="shared" si="386"/>
        <v>0</v>
      </c>
      <c r="X1671" s="19">
        <f t="shared" si="387"/>
        <v>0</v>
      </c>
      <c r="Y1671" s="19">
        <f t="shared" si="388"/>
        <v>0</v>
      </c>
      <c r="Z1671" s="19">
        <v>-1</v>
      </c>
      <c r="AA1671" s="19">
        <v>-2</v>
      </c>
      <c r="AB1671" s="19">
        <v>0</v>
      </c>
      <c r="AC1671" s="19">
        <v>1</v>
      </c>
      <c r="AD1671" s="19">
        <v>1</v>
      </c>
      <c r="AE1671" s="19">
        <v>0</v>
      </c>
      <c r="AF1671" s="19">
        <v>0</v>
      </c>
      <c r="AG1671" s="26">
        <v>1</v>
      </c>
      <c r="AH1671" s="26">
        <v>1</v>
      </c>
      <c r="AI1671" s="26">
        <v>1</v>
      </c>
      <c r="AJ1671" s="18" t="s">
        <v>185</v>
      </c>
      <c r="AK1671" s="18" t="s">
        <v>77</v>
      </c>
      <c r="AL1671" s="21" t="s">
        <v>2158</v>
      </c>
      <c r="AM1671" s="19">
        <v>5</v>
      </c>
      <c r="AN1671" s="19">
        <v>-1</v>
      </c>
      <c r="AO1671" s="19">
        <v>-1</v>
      </c>
      <c r="AP1671" s="19">
        <v>1</v>
      </c>
      <c r="AQ1671" s="19">
        <v>1</v>
      </c>
      <c r="AR1671" s="19">
        <v>0</v>
      </c>
      <c r="AS1671" s="19">
        <v>0</v>
      </c>
      <c r="AT1671" s="19">
        <v>-1</v>
      </c>
      <c r="AU1671" s="26"/>
      <c r="AV1671" s="26">
        <v>0</v>
      </c>
      <c r="AW1671" s="19">
        <v>0</v>
      </c>
      <c r="AX1671" s="26">
        <v>1</v>
      </c>
      <c r="AY1671" s="19">
        <v>0</v>
      </c>
      <c r="AZ1671" s="19">
        <v>1</v>
      </c>
      <c r="BA1671" s="19">
        <v>1</v>
      </c>
      <c r="BB1671" s="19">
        <v>-1</v>
      </c>
      <c r="BC1671" s="19">
        <v>-1</v>
      </c>
      <c r="BD1671" s="28"/>
      <c r="BE1671" s="20"/>
      <c r="BF1671" s="20"/>
      <c r="BG1671" s="20"/>
      <c r="BH1671" s="20"/>
      <c r="BI1671" s="20"/>
      <c r="BJ1671" s="19">
        <v>0</v>
      </c>
      <c r="BK1671" s="20"/>
      <c r="BL1671" s="20"/>
      <c r="BM1671" s="20"/>
      <c r="BN1671" s="20"/>
      <c r="BO1671" s="20"/>
    </row>
    <row r="1672" spans="1:67" ht="395" hidden="1" x14ac:dyDescent="0.2">
      <c r="A1672" s="29" t="s">
        <v>186</v>
      </c>
      <c r="B1672" s="30"/>
      <c r="C1672" s="97" t="s">
        <v>2529</v>
      </c>
      <c r="D1672" s="31" t="s">
        <v>270</v>
      </c>
      <c r="E1672" s="31" t="s">
        <v>92</v>
      </c>
      <c r="F1672" s="32">
        <v>1</v>
      </c>
      <c r="G1672" s="32">
        <v>0</v>
      </c>
      <c r="H1672" s="32">
        <v>0</v>
      </c>
      <c r="I1672" s="33"/>
      <c r="J1672" s="34" t="s">
        <v>2490</v>
      </c>
      <c r="K1672" s="35"/>
      <c r="L1672" s="34" t="s">
        <v>2496</v>
      </c>
      <c r="M1672" s="36" t="s">
        <v>2244</v>
      </c>
      <c r="N1672" s="24">
        <f t="shared" si="385"/>
        <v>1997</v>
      </c>
      <c r="O1672" s="37">
        <v>35628</v>
      </c>
      <c r="P1672" s="37">
        <v>36466</v>
      </c>
      <c r="Q1672" s="36" t="s">
        <v>75</v>
      </c>
      <c r="R1672" s="36" t="s">
        <v>75</v>
      </c>
      <c r="S1672" s="36" t="s">
        <v>75</v>
      </c>
      <c r="T1672" s="36" t="s">
        <v>75</v>
      </c>
      <c r="U1672" s="36" t="s">
        <v>75</v>
      </c>
      <c r="V1672" s="32">
        <v>1</v>
      </c>
      <c r="W1672" s="19">
        <f t="shared" si="386"/>
        <v>0</v>
      </c>
      <c r="X1672" s="19">
        <f t="shared" si="387"/>
        <v>0</v>
      </c>
      <c r="Y1672" s="19">
        <f t="shared" si="388"/>
        <v>0</v>
      </c>
      <c r="Z1672" s="96">
        <v>-1</v>
      </c>
      <c r="AA1672" s="96">
        <v>-2</v>
      </c>
      <c r="AB1672" s="32">
        <v>1</v>
      </c>
      <c r="AC1672" s="32">
        <v>1</v>
      </c>
      <c r="AD1672" s="32">
        <v>0</v>
      </c>
      <c r="AE1672" s="32">
        <v>0</v>
      </c>
      <c r="AF1672" s="32">
        <v>1</v>
      </c>
      <c r="AG1672" s="32">
        <v>1</v>
      </c>
      <c r="AH1672" s="32">
        <v>1</v>
      </c>
      <c r="AI1672" s="32">
        <v>1</v>
      </c>
      <c r="AJ1672" s="31" t="s">
        <v>96</v>
      </c>
      <c r="AK1672" s="31" t="s">
        <v>97</v>
      </c>
      <c r="AL1672" s="34" t="s">
        <v>2493</v>
      </c>
      <c r="AM1672" s="19">
        <f>IF(AND(AN1672=1,AO1672=1),3,IF(AND(AN1672=1,OR(AO1672=0,AO1672=-1)),1,IF(AND(OR(AN1672=0,AN1672=-1),AO1672=1),2,IF(AND(AN1672=0,AN1672=-1),OR(AO1672=0,AO1672=-1),4))))</f>
        <v>3</v>
      </c>
      <c r="AN1672" s="32">
        <v>1</v>
      </c>
      <c r="AO1672" s="32">
        <v>1</v>
      </c>
      <c r="AP1672" s="32">
        <v>1</v>
      </c>
      <c r="AQ1672" s="32">
        <v>1</v>
      </c>
      <c r="AR1672" s="32">
        <v>1</v>
      </c>
      <c r="AS1672" s="33"/>
      <c r="AT1672" s="32">
        <v>0</v>
      </c>
      <c r="AU1672" s="26">
        <f t="shared" ref="AU1672:AU1679" si="389">IF(BA1672&lt;1,-1)</f>
        <v>-1</v>
      </c>
      <c r="AV1672" s="32">
        <v>1</v>
      </c>
      <c r="AW1672" s="32">
        <v>0</v>
      </c>
      <c r="AX1672" s="32">
        <v>0</v>
      </c>
      <c r="AY1672" s="19">
        <v>0</v>
      </c>
      <c r="AZ1672" s="32">
        <v>0</v>
      </c>
      <c r="BA1672" s="32">
        <v>0</v>
      </c>
      <c r="BB1672" s="32">
        <v>0</v>
      </c>
      <c r="BC1672" s="32">
        <v>0</v>
      </c>
      <c r="BD1672" s="28"/>
      <c r="BE1672" s="33"/>
      <c r="BF1672" s="34" t="s">
        <v>2494</v>
      </c>
      <c r="BG1672" s="33"/>
      <c r="BH1672" s="33"/>
      <c r="BI1672" s="32">
        <v>1</v>
      </c>
      <c r="BJ1672" s="32">
        <v>1</v>
      </c>
      <c r="BK1672" s="33"/>
      <c r="BL1672" s="33"/>
      <c r="BM1672" s="33"/>
      <c r="BN1672" s="33"/>
      <c r="BO1672" s="33"/>
    </row>
    <row r="1673" spans="1:67" ht="32" hidden="1" x14ac:dyDescent="0.2">
      <c r="A1673" s="17" t="s">
        <v>346</v>
      </c>
      <c r="B1673" s="42"/>
      <c r="C1673" s="64" t="s">
        <v>1243</v>
      </c>
      <c r="D1673" s="18" t="s">
        <v>182</v>
      </c>
      <c r="E1673" s="18" t="s">
        <v>82</v>
      </c>
      <c r="F1673" s="19">
        <v>1</v>
      </c>
      <c r="G1673" s="19">
        <v>0</v>
      </c>
      <c r="H1673" s="19">
        <v>0</v>
      </c>
      <c r="I1673" s="20"/>
      <c r="J1673" s="21" t="s">
        <v>184</v>
      </c>
      <c r="K1673" s="43"/>
      <c r="L1673" s="18" t="s">
        <v>1244</v>
      </c>
      <c r="M1673" s="25"/>
      <c r="N1673" s="24">
        <f t="shared" si="385"/>
        <v>2008</v>
      </c>
      <c r="O1673" s="25">
        <v>39566</v>
      </c>
      <c r="P1673" s="23" t="s">
        <v>75</v>
      </c>
      <c r="Q1673" s="23" t="s">
        <v>75</v>
      </c>
      <c r="R1673" s="23" t="s">
        <v>75</v>
      </c>
      <c r="S1673" s="23" t="s">
        <v>75</v>
      </c>
      <c r="T1673" s="23" t="s">
        <v>75</v>
      </c>
      <c r="U1673" s="23" t="s">
        <v>75</v>
      </c>
      <c r="V1673" s="19">
        <v>1</v>
      </c>
      <c r="W1673" s="19">
        <f t="shared" si="386"/>
        <v>0</v>
      </c>
      <c r="X1673" s="19">
        <f t="shared" si="387"/>
        <v>0</v>
      </c>
      <c r="Y1673" s="19">
        <f t="shared" si="388"/>
        <v>0</v>
      </c>
      <c r="Z1673" s="19">
        <v>-1</v>
      </c>
      <c r="AA1673" s="19">
        <v>-2</v>
      </c>
      <c r="AB1673" s="26">
        <v>0</v>
      </c>
      <c r="AC1673" s="26">
        <v>0</v>
      </c>
      <c r="AD1673" s="26">
        <v>0</v>
      </c>
      <c r="AE1673" s="26">
        <v>0</v>
      </c>
      <c r="AF1673" s="26">
        <v>0</v>
      </c>
      <c r="AG1673" s="85">
        <v>1</v>
      </c>
      <c r="AH1673" s="26">
        <v>1</v>
      </c>
      <c r="AI1673" s="26">
        <v>0</v>
      </c>
      <c r="AJ1673" s="81" t="s">
        <v>185</v>
      </c>
      <c r="AK1673" s="18" t="s">
        <v>77</v>
      </c>
      <c r="AL1673" s="21" t="s">
        <v>1245</v>
      </c>
      <c r="AM1673" s="19">
        <f>IF(AND(AN1673=1,AO1673=1),3,IF(AND(AN1673=1,OR(AO1673=0,AO1673=-1)),1,IF(AND(OR(AN1673=0,AN1673=-1),AO1673=1),2,IF(AND(AN1673=0,AN1673=-1),OR(AO1673=0,AO1673=-1),4))))</f>
        <v>2</v>
      </c>
      <c r="AN1673" s="26">
        <v>-1</v>
      </c>
      <c r="AO1673" s="26">
        <v>1</v>
      </c>
      <c r="AP1673" s="26">
        <v>-1</v>
      </c>
      <c r="AQ1673" s="26">
        <v>1</v>
      </c>
      <c r="AR1673" s="26">
        <v>-1</v>
      </c>
      <c r="AS1673" s="26">
        <v>0</v>
      </c>
      <c r="AT1673" s="26">
        <v>-1</v>
      </c>
      <c r="AU1673" s="26">
        <f t="shared" si="389"/>
        <v>-1</v>
      </c>
      <c r="AV1673" s="26">
        <v>0</v>
      </c>
      <c r="AW1673" s="26">
        <v>0</v>
      </c>
      <c r="AX1673" s="26">
        <v>1</v>
      </c>
      <c r="AY1673" s="19">
        <v>0</v>
      </c>
      <c r="AZ1673" s="19">
        <v>-1</v>
      </c>
      <c r="BA1673" s="26">
        <v>-1</v>
      </c>
      <c r="BB1673" s="26">
        <v>-1</v>
      </c>
      <c r="BC1673" s="26">
        <v>-1</v>
      </c>
      <c r="BD1673" s="28"/>
      <c r="BE1673" s="20"/>
      <c r="BF1673" s="26"/>
      <c r="BG1673" s="26"/>
      <c r="BH1673" s="26"/>
      <c r="BI1673" s="20"/>
      <c r="BJ1673" s="26">
        <v>-1</v>
      </c>
      <c r="BK1673" s="26"/>
      <c r="BL1673" s="26"/>
      <c r="BM1673" s="26"/>
      <c r="BN1673" s="20"/>
      <c r="BO1673" s="20"/>
    </row>
    <row r="1674" spans="1:67" ht="160" hidden="1" x14ac:dyDescent="0.2">
      <c r="A1674" s="17" t="s">
        <v>346</v>
      </c>
      <c r="B1674" s="42"/>
      <c r="C1674" s="64" t="s">
        <v>1252</v>
      </c>
      <c r="D1674" s="18" t="s">
        <v>182</v>
      </c>
      <c r="E1674" s="18" t="s">
        <v>82</v>
      </c>
      <c r="F1674" s="19">
        <v>1</v>
      </c>
      <c r="G1674" s="19">
        <v>1</v>
      </c>
      <c r="H1674" s="19">
        <v>0</v>
      </c>
      <c r="I1674" s="20"/>
      <c r="J1674" s="21" t="s">
        <v>184</v>
      </c>
      <c r="K1674" s="43"/>
      <c r="L1674" s="379" t="s">
        <v>3300</v>
      </c>
      <c r="M1674" s="25"/>
      <c r="N1674" s="24">
        <f t="shared" si="385"/>
        <v>2008</v>
      </c>
      <c r="O1674" s="25">
        <v>39753</v>
      </c>
      <c r="P1674" s="23" t="s">
        <v>75</v>
      </c>
      <c r="Q1674" s="23" t="s">
        <v>75</v>
      </c>
      <c r="R1674" s="23" t="s">
        <v>75</v>
      </c>
      <c r="S1674" s="23" t="s">
        <v>75</v>
      </c>
      <c r="T1674" s="23" t="s">
        <v>75</v>
      </c>
      <c r="U1674" s="23" t="s">
        <v>75</v>
      </c>
      <c r="V1674" s="19">
        <v>1</v>
      </c>
      <c r="W1674" s="19">
        <f t="shared" si="386"/>
        <v>0</v>
      </c>
      <c r="X1674" s="19">
        <f t="shared" si="387"/>
        <v>0</v>
      </c>
      <c r="Y1674" s="19">
        <f t="shared" si="388"/>
        <v>0</v>
      </c>
      <c r="Z1674" s="19">
        <v>-1</v>
      </c>
      <c r="AA1674" s="19">
        <v>-2</v>
      </c>
      <c r="AB1674" s="26">
        <v>0</v>
      </c>
      <c r="AC1674" s="26">
        <v>0</v>
      </c>
      <c r="AD1674" s="26">
        <v>0</v>
      </c>
      <c r="AE1674" s="26">
        <v>0</v>
      </c>
      <c r="AF1674" s="26">
        <v>0</v>
      </c>
      <c r="AG1674" s="85">
        <v>1</v>
      </c>
      <c r="AH1674" s="26">
        <v>1</v>
      </c>
      <c r="AI1674" s="26">
        <v>0</v>
      </c>
      <c r="AJ1674" s="81" t="s">
        <v>185</v>
      </c>
      <c r="AK1674" s="18" t="s">
        <v>77</v>
      </c>
      <c r="AL1674" s="21" t="s">
        <v>1245</v>
      </c>
      <c r="AM1674" s="19">
        <f>IF(AND(AN1674=1,AO1674=1),3,IF(AND(AN1674=1,OR(AO1674=0,AO1674=-1)),1,IF(AND(OR(AN1674=0,AN1674=-1),AO1674=1),2,IF(AND(AN1674=0,AN1674=-1),OR(AO1674=0,AO1674=-1),4))))</f>
        <v>2</v>
      </c>
      <c r="AN1674" s="26">
        <v>-1</v>
      </c>
      <c r="AO1674" s="26">
        <v>1</v>
      </c>
      <c r="AP1674" s="26">
        <v>-1</v>
      </c>
      <c r="AQ1674" s="26">
        <v>1</v>
      </c>
      <c r="AR1674" s="26">
        <v>-1</v>
      </c>
      <c r="AS1674" s="26">
        <v>0</v>
      </c>
      <c r="AT1674" s="26">
        <v>-1</v>
      </c>
      <c r="AU1674" s="26">
        <f t="shared" si="389"/>
        <v>-1</v>
      </c>
      <c r="AV1674" s="26">
        <v>0</v>
      </c>
      <c r="AW1674" s="26">
        <v>0</v>
      </c>
      <c r="AX1674" s="26">
        <v>1</v>
      </c>
      <c r="AY1674" s="19">
        <v>0</v>
      </c>
      <c r="AZ1674" s="19">
        <v>-1</v>
      </c>
      <c r="BA1674" s="26">
        <v>-1</v>
      </c>
      <c r="BB1674" s="26">
        <v>-1</v>
      </c>
      <c r="BC1674" s="26">
        <v>-1</v>
      </c>
      <c r="BD1674" s="28"/>
      <c r="BE1674" s="20"/>
      <c r="BF1674" s="26"/>
      <c r="BG1674" s="26"/>
      <c r="BH1674" s="26"/>
      <c r="BI1674" s="20"/>
      <c r="BJ1674" s="26">
        <v>-1</v>
      </c>
      <c r="BK1674" s="26"/>
      <c r="BL1674" s="26"/>
      <c r="BM1674" s="26"/>
      <c r="BN1674" s="20"/>
      <c r="BO1674" s="20"/>
    </row>
    <row r="1675" spans="1:67" ht="112" hidden="1" x14ac:dyDescent="0.2">
      <c r="A1675" s="17" t="s">
        <v>248</v>
      </c>
      <c r="B1675" s="42"/>
      <c r="C1675" s="64" t="s">
        <v>487</v>
      </c>
      <c r="D1675" s="18" t="s">
        <v>182</v>
      </c>
      <c r="E1675" s="18" t="s">
        <v>70</v>
      </c>
      <c r="F1675" s="19">
        <v>1</v>
      </c>
      <c r="G1675" s="19">
        <v>0</v>
      </c>
      <c r="H1675" s="19">
        <v>0</v>
      </c>
      <c r="I1675" s="20"/>
      <c r="J1675" s="21" t="s">
        <v>488</v>
      </c>
      <c r="K1675" s="43"/>
      <c r="L1675" s="20"/>
      <c r="M1675" s="24">
        <v>1994</v>
      </c>
      <c r="N1675" s="24">
        <f t="shared" si="385"/>
        <v>1994</v>
      </c>
      <c r="O1675" s="25">
        <v>34335</v>
      </c>
      <c r="P1675" s="24">
        <v>1996</v>
      </c>
      <c r="Q1675" s="23" t="s">
        <v>75</v>
      </c>
      <c r="R1675" s="25">
        <v>35150</v>
      </c>
      <c r="S1675" s="23" t="s">
        <v>75</v>
      </c>
      <c r="T1675" s="23" t="s">
        <v>75</v>
      </c>
      <c r="U1675" s="23" t="s">
        <v>75</v>
      </c>
      <c r="V1675" s="19">
        <v>1</v>
      </c>
      <c r="W1675" s="19">
        <f t="shared" si="386"/>
        <v>0</v>
      </c>
      <c r="X1675" s="19">
        <f t="shared" si="387"/>
        <v>0</v>
      </c>
      <c r="Y1675" s="19">
        <f t="shared" si="388"/>
        <v>0</v>
      </c>
      <c r="Z1675" s="19">
        <v>-1</v>
      </c>
      <c r="AA1675" s="19">
        <v>-2</v>
      </c>
      <c r="AB1675" s="19">
        <v>0</v>
      </c>
      <c r="AC1675" s="19">
        <v>0</v>
      </c>
      <c r="AD1675" s="19">
        <v>0</v>
      </c>
      <c r="AE1675" s="19">
        <v>0</v>
      </c>
      <c r="AF1675" s="19">
        <v>0</v>
      </c>
      <c r="AG1675" s="26">
        <v>1</v>
      </c>
      <c r="AH1675" s="26">
        <v>1</v>
      </c>
      <c r="AI1675" s="26">
        <v>1</v>
      </c>
      <c r="AJ1675" s="18" t="s">
        <v>185</v>
      </c>
      <c r="AK1675" s="18" t="s">
        <v>77</v>
      </c>
      <c r="AL1675" s="21" t="s">
        <v>483</v>
      </c>
      <c r="AM1675" s="19">
        <f>IF(AND(AN1675=1,AO1675=1),3,IF(AND(AN1675=1,OR(AO1675=0,AO1675=-1)),1,IF(AND(OR(AN1675=0,AN1675=-1),AO1675=1),2,IF(AND(AN1675=0,AN1675=-1),OR(AO1675=0,AO1675=-1),4))))</f>
        <v>1</v>
      </c>
      <c r="AN1675" s="19">
        <v>1</v>
      </c>
      <c r="AO1675" s="19">
        <v>-1</v>
      </c>
      <c r="AP1675" s="19">
        <v>1</v>
      </c>
      <c r="AQ1675" s="19">
        <v>1</v>
      </c>
      <c r="AR1675" s="19">
        <v>1</v>
      </c>
      <c r="AS1675" s="19">
        <v>0</v>
      </c>
      <c r="AT1675" s="19">
        <v>-1</v>
      </c>
      <c r="AU1675" s="26">
        <f t="shared" si="389"/>
        <v>-1</v>
      </c>
      <c r="AV1675" s="26">
        <v>0</v>
      </c>
      <c r="AW1675" s="26">
        <v>0</v>
      </c>
      <c r="AX1675" s="26">
        <v>1</v>
      </c>
      <c r="AY1675" s="19">
        <v>0</v>
      </c>
      <c r="AZ1675" s="19">
        <v>0</v>
      </c>
      <c r="BA1675" s="19">
        <v>0</v>
      </c>
      <c r="BB1675" s="19">
        <v>0</v>
      </c>
      <c r="BC1675" s="19">
        <v>0</v>
      </c>
      <c r="BD1675" s="28"/>
      <c r="BE1675" s="20"/>
      <c r="BF1675" s="20"/>
      <c r="BG1675" s="20"/>
      <c r="BH1675" s="20"/>
      <c r="BI1675" s="19">
        <v>1</v>
      </c>
      <c r="BJ1675" s="19">
        <v>0</v>
      </c>
      <c r="BK1675" s="20"/>
      <c r="BL1675" s="20"/>
      <c r="BM1675" s="20"/>
      <c r="BN1675" s="20"/>
      <c r="BO1675" s="20"/>
    </row>
    <row r="1676" spans="1:67" ht="272" hidden="1" x14ac:dyDescent="0.2">
      <c r="A1676" s="18" t="s">
        <v>151</v>
      </c>
      <c r="B1676" s="18" t="s">
        <v>197</v>
      </c>
      <c r="C1676" s="21" t="s">
        <v>1037</v>
      </c>
      <c r="D1676" s="18" t="s">
        <v>852</v>
      </c>
      <c r="E1676" s="18" t="s">
        <v>302</v>
      </c>
      <c r="F1676" s="19">
        <v>1</v>
      </c>
      <c r="G1676" s="19">
        <v>1</v>
      </c>
      <c r="H1676" s="19">
        <v>1</v>
      </c>
      <c r="I1676" s="20"/>
      <c r="J1676" s="44"/>
      <c r="K1676" s="44"/>
      <c r="L1676" s="21" t="s">
        <v>1032</v>
      </c>
      <c r="M1676" s="20"/>
      <c r="N1676" s="19">
        <f t="shared" si="385"/>
        <v>2016</v>
      </c>
      <c r="O1676" s="82">
        <v>42548</v>
      </c>
      <c r="P1676" s="18" t="s">
        <v>75</v>
      </c>
      <c r="Q1676" s="18" t="s">
        <v>75</v>
      </c>
      <c r="R1676" s="18" t="s">
        <v>75</v>
      </c>
      <c r="S1676" s="18" t="s">
        <v>75</v>
      </c>
      <c r="T1676" s="18" t="s">
        <v>75</v>
      </c>
      <c r="U1676" s="18" t="s">
        <v>75</v>
      </c>
      <c r="V1676" s="19">
        <v>1</v>
      </c>
      <c r="W1676" s="19">
        <f t="shared" si="386"/>
        <v>0</v>
      </c>
      <c r="X1676" s="19">
        <f t="shared" si="387"/>
        <v>0</v>
      </c>
      <c r="Y1676" s="19">
        <f t="shared" si="388"/>
        <v>0</v>
      </c>
      <c r="Z1676" s="19">
        <v>-1</v>
      </c>
      <c r="AA1676" s="19">
        <v>-2</v>
      </c>
      <c r="AB1676" s="19">
        <v>0</v>
      </c>
      <c r="AC1676" s="19">
        <v>0</v>
      </c>
      <c r="AD1676" s="19">
        <v>1</v>
      </c>
      <c r="AE1676" s="19">
        <v>1</v>
      </c>
      <c r="AF1676" s="19">
        <v>0</v>
      </c>
      <c r="AG1676" s="19">
        <v>0</v>
      </c>
      <c r="AH1676" s="19">
        <v>1</v>
      </c>
      <c r="AI1676" s="19">
        <v>0</v>
      </c>
      <c r="AJ1676" s="18" t="s">
        <v>134</v>
      </c>
      <c r="AK1676" s="18" t="s">
        <v>77</v>
      </c>
      <c r="AL1676" s="21" t="s">
        <v>1033</v>
      </c>
      <c r="AM1676" s="19">
        <v>8</v>
      </c>
      <c r="AN1676" s="19">
        <v>0</v>
      </c>
      <c r="AO1676" s="19">
        <v>1</v>
      </c>
      <c r="AP1676" s="19">
        <v>0</v>
      </c>
      <c r="AQ1676" s="19">
        <v>1</v>
      </c>
      <c r="AR1676" s="19">
        <v>1</v>
      </c>
      <c r="AS1676" s="19">
        <v>-1</v>
      </c>
      <c r="AT1676" s="19">
        <v>0</v>
      </c>
      <c r="AU1676" s="26">
        <f t="shared" si="389"/>
        <v>-1</v>
      </c>
      <c r="AV1676" s="19">
        <v>0</v>
      </c>
      <c r="AW1676" s="19">
        <v>0</v>
      </c>
      <c r="AX1676" s="19">
        <v>0</v>
      </c>
      <c r="AY1676" s="19">
        <v>0</v>
      </c>
      <c r="AZ1676" s="19">
        <v>0</v>
      </c>
      <c r="BA1676" s="19">
        <v>0</v>
      </c>
      <c r="BB1676" s="19">
        <v>0</v>
      </c>
      <c r="BC1676" s="19">
        <v>0</v>
      </c>
      <c r="BD1676" s="28"/>
      <c r="BE1676" s="20"/>
      <c r="BF1676" s="20"/>
      <c r="BG1676" s="20"/>
      <c r="BH1676" s="20"/>
      <c r="BI1676" s="20"/>
      <c r="BJ1676" s="19">
        <v>1</v>
      </c>
      <c r="BK1676" s="20"/>
      <c r="BL1676" s="20"/>
      <c r="BM1676" s="20"/>
      <c r="BN1676" s="20"/>
      <c r="BO1676" s="20"/>
    </row>
    <row r="1677" spans="1:67" ht="395" hidden="1" x14ac:dyDescent="0.2">
      <c r="A1677" s="29" t="s">
        <v>186</v>
      </c>
      <c r="B1677" s="30"/>
      <c r="C1677" s="97" t="s">
        <v>2558</v>
      </c>
      <c r="D1677" s="31" t="s">
        <v>270</v>
      </c>
      <c r="E1677" s="31" t="s">
        <v>92</v>
      </c>
      <c r="F1677" s="32">
        <v>1</v>
      </c>
      <c r="G1677" s="32">
        <v>0</v>
      </c>
      <c r="H1677" s="32">
        <v>0</v>
      </c>
      <c r="I1677" s="33"/>
      <c r="J1677" s="34" t="s">
        <v>2490</v>
      </c>
      <c r="K1677" s="35"/>
      <c r="L1677" s="34" t="s">
        <v>2496</v>
      </c>
      <c r="M1677" s="36" t="s">
        <v>2244</v>
      </c>
      <c r="N1677" s="24">
        <f t="shared" si="385"/>
        <v>1998</v>
      </c>
      <c r="O1677" s="37">
        <v>35833</v>
      </c>
      <c r="P1677" s="37">
        <v>35713</v>
      </c>
      <c r="Q1677" s="36" t="s">
        <v>75</v>
      </c>
      <c r="R1677" s="36" t="s">
        <v>75</v>
      </c>
      <c r="S1677" s="36" t="s">
        <v>75</v>
      </c>
      <c r="T1677" s="36" t="s">
        <v>75</v>
      </c>
      <c r="U1677" s="36" t="s">
        <v>75</v>
      </c>
      <c r="V1677" s="32">
        <v>1</v>
      </c>
      <c r="W1677" s="19">
        <f t="shared" si="386"/>
        <v>0</v>
      </c>
      <c r="X1677" s="19">
        <f t="shared" si="387"/>
        <v>0</v>
      </c>
      <c r="Y1677" s="19">
        <f t="shared" si="388"/>
        <v>0</v>
      </c>
      <c r="Z1677" s="96">
        <v>-1</v>
      </c>
      <c r="AA1677" s="96">
        <v>-2</v>
      </c>
      <c r="AB1677" s="32">
        <v>1</v>
      </c>
      <c r="AC1677" s="32">
        <v>1</v>
      </c>
      <c r="AD1677" s="32">
        <v>0</v>
      </c>
      <c r="AE1677" s="32">
        <v>0</v>
      </c>
      <c r="AF1677" s="32">
        <v>1</v>
      </c>
      <c r="AG1677" s="32">
        <v>1</v>
      </c>
      <c r="AH1677" s="32">
        <v>1</v>
      </c>
      <c r="AI1677" s="32">
        <v>1</v>
      </c>
      <c r="AJ1677" s="31" t="s">
        <v>96</v>
      </c>
      <c r="AK1677" s="31" t="s">
        <v>97</v>
      </c>
      <c r="AL1677" s="34" t="s">
        <v>2493</v>
      </c>
      <c r="AM1677" s="19">
        <f>IF(AND(AN1677=1,AO1677=1),3,IF(AND(AN1677=1,OR(AO1677=0,AO1677=-1)),1,IF(AND(OR(AN1677=0,AN1677=-1),AO1677=1),2,IF(AND(AN1677=0,AN1677=-1),OR(AO1677=0,AO1677=-1),4))))</f>
        <v>3</v>
      </c>
      <c r="AN1677" s="32">
        <v>1</v>
      </c>
      <c r="AO1677" s="32">
        <v>1</v>
      </c>
      <c r="AP1677" s="32">
        <v>1</v>
      </c>
      <c r="AQ1677" s="32">
        <v>1</v>
      </c>
      <c r="AR1677" s="32">
        <v>1</v>
      </c>
      <c r="AS1677" s="33"/>
      <c r="AT1677" s="32">
        <v>0</v>
      </c>
      <c r="AU1677" s="26">
        <f t="shared" si="389"/>
        <v>-1</v>
      </c>
      <c r="AV1677" s="32">
        <v>1</v>
      </c>
      <c r="AW1677" s="32">
        <v>0</v>
      </c>
      <c r="AX1677" s="32">
        <v>0</v>
      </c>
      <c r="AY1677" s="19">
        <v>0</v>
      </c>
      <c r="AZ1677" s="32">
        <v>0</v>
      </c>
      <c r="BA1677" s="32">
        <v>0</v>
      </c>
      <c r="BB1677" s="32">
        <v>0</v>
      </c>
      <c r="BC1677" s="32">
        <v>0</v>
      </c>
      <c r="BD1677" s="28"/>
      <c r="BE1677" s="33"/>
      <c r="BF1677" s="34" t="s">
        <v>2494</v>
      </c>
      <c r="BG1677" s="33"/>
      <c r="BH1677" s="33"/>
      <c r="BI1677" s="32">
        <v>1</v>
      </c>
      <c r="BJ1677" s="32">
        <v>1</v>
      </c>
      <c r="BK1677" s="33"/>
      <c r="BL1677" s="33"/>
      <c r="BM1677" s="33"/>
      <c r="BN1677" s="33"/>
      <c r="BO1677" s="33"/>
    </row>
    <row r="1678" spans="1:67" ht="395" hidden="1" x14ac:dyDescent="0.2">
      <c r="A1678" s="29" t="s">
        <v>186</v>
      </c>
      <c r="B1678" s="30"/>
      <c r="C1678" s="97" t="s">
        <v>2586</v>
      </c>
      <c r="D1678" s="31" t="s">
        <v>270</v>
      </c>
      <c r="E1678" s="31" t="s">
        <v>92</v>
      </c>
      <c r="F1678" s="32">
        <v>1</v>
      </c>
      <c r="G1678" s="32">
        <v>0</v>
      </c>
      <c r="H1678" s="32">
        <v>0</v>
      </c>
      <c r="I1678" s="33"/>
      <c r="J1678" s="34" t="s">
        <v>2490</v>
      </c>
      <c r="K1678" s="35"/>
      <c r="L1678" s="34" t="s">
        <v>2496</v>
      </c>
      <c r="M1678" s="36" t="s">
        <v>2244</v>
      </c>
      <c r="N1678" s="24">
        <f t="shared" si="385"/>
        <v>1999</v>
      </c>
      <c r="O1678" s="37">
        <v>36235</v>
      </c>
      <c r="P1678" s="37">
        <v>35320</v>
      </c>
      <c r="Q1678" s="36" t="s">
        <v>75</v>
      </c>
      <c r="R1678" s="36" t="s">
        <v>75</v>
      </c>
      <c r="S1678" s="36" t="s">
        <v>75</v>
      </c>
      <c r="T1678" s="36" t="s">
        <v>75</v>
      </c>
      <c r="U1678" s="36" t="s">
        <v>75</v>
      </c>
      <c r="V1678" s="32">
        <v>1</v>
      </c>
      <c r="W1678" s="19">
        <f t="shared" si="386"/>
        <v>0</v>
      </c>
      <c r="X1678" s="19">
        <f t="shared" si="387"/>
        <v>0</v>
      </c>
      <c r="Y1678" s="19">
        <f t="shared" si="388"/>
        <v>0</v>
      </c>
      <c r="Z1678" s="96">
        <v>-1</v>
      </c>
      <c r="AA1678" s="96">
        <v>-2</v>
      </c>
      <c r="AB1678" s="32">
        <v>1</v>
      </c>
      <c r="AC1678" s="32">
        <v>1</v>
      </c>
      <c r="AD1678" s="32">
        <v>0</v>
      </c>
      <c r="AE1678" s="32">
        <v>0</v>
      </c>
      <c r="AF1678" s="32">
        <v>1</v>
      </c>
      <c r="AG1678" s="32">
        <v>1</v>
      </c>
      <c r="AH1678" s="32">
        <v>1</v>
      </c>
      <c r="AI1678" s="32">
        <v>1</v>
      </c>
      <c r="AJ1678" s="31" t="s">
        <v>96</v>
      </c>
      <c r="AK1678" s="31" t="s">
        <v>97</v>
      </c>
      <c r="AL1678" s="34" t="s">
        <v>2493</v>
      </c>
      <c r="AM1678" s="19">
        <f>IF(AND(AN1678=1,AO1678=1),3,IF(AND(AN1678=1,OR(AO1678=0,AO1678=-1)),1,IF(AND(OR(AN1678=0,AN1678=-1),AO1678=1),2,IF(AND(AN1678=0,AN1678=-1),OR(AO1678=0,AO1678=-1),4))))</f>
        <v>3</v>
      </c>
      <c r="AN1678" s="32">
        <v>1</v>
      </c>
      <c r="AO1678" s="32">
        <v>1</v>
      </c>
      <c r="AP1678" s="32">
        <v>1</v>
      </c>
      <c r="AQ1678" s="32">
        <v>1</v>
      </c>
      <c r="AR1678" s="32">
        <v>1</v>
      </c>
      <c r="AS1678" s="33"/>
      <c r="AT1678" s="32">
        <v>0</v>
      </c>
      <c r="AU1678" s="26">
        <f t="shared" si="389"/>
        <v>-1</v>
      </c>
      <c r="AV1678" s="32">
        <v>1</v>
      </c>
      <c r="AW1678" s="32">
        <v>0</v>
      </c>
      <c r="AX1678" s="32">
        <v>0</v>
      </c>
      <c r="AY1678" s="19">
        <v>0</v>
      </c>
      <c r="AZ1678" s="32">
        <v>0</v>
      </c>
      <c r="BA1678" s="32">
        <v>0</v>
      </c>
      <c r="BB1678" s="32">
        <v>0</v>
      </c>
      <c r="BC1678" s="32">
        <v>0</v>
      </c>
      <c r="BD1678" s="28"/>
      <c r="BE1678" s="33"/>
      <c r="BF1678" s="34" t="s">
        <v>2494</v>
      </c>
      <c r="BG1678" s="33"/>
      <c r="BH1678" s="33"/>
      <c r="BI1678" s="32">
        <v>1</v>
      </c>
      <c r="BJ1678" s="32">
        <v>1</v>
      </c>
      <c r="BK1678" s="33"/>
      <c r="BL1678" s="33"/>
      <c r="BM1678" s="33"/>
      <c r="BN1678" s="33"/>
      <c r="BO1678" s="33"/>
    </row>
    <row r="1679" spans="1:67" ht="395" hidden="1" x14ac:dyDescent="0.2">
      <c r="A1679" s="29" t="s">
        <v>186</v>
      </c>
      <c r="B1679" s="30"/>
      <c r="C1679" s="97" t="s">
        <v>2551</v>
      </c>
      <c r="D1679" s="31" t="s">
        <v>270</v>
      </c>
      <c r="E1679" s="31" t="s">
        <v>92</v>
      </c>
      <c r="F1679" s="32">
        <v>1</v>
      </c>
      <c r="G1679" s="32">
        <v>0</v>
      </c>
      <c r="H1679" s="32">
        <v>0</v>
      </c>
      <c r="I1679" s="33"/>
      <c r="J1679" s="34" t="s">
        <v>2490</v>
      </c>
      <c r="K1679" s="35"/>
      <c r="L1679" s="34" t="s">
        <v>2496</v>
      </c>
      <c r="M1679" s="36" t="s">
        <v>2244</v>
      </c>
      <c r="N1679" s="24">
        <f t="shared" si="385"/>
        <v>1997</v>
      </c>
      <c r="O1679" s="37">
        <v>35628</v>
      </c>
      <c r="P1679" s="37">
        <v>36466</v>
      </c>
      <c r="Q1679" s="36" t="s">
        <v>75</v>
      </c>
      <c r="R1679" s="36" t="s">
        <v>75</v>
      </c>
      <c r="S1679" s="36" t="s">
        <v>75</v>
      </c>
      <c r="T1679" s="36" t="s">
        <v>75</v>
      </c>
      <c r="U1679" s="36" t="s">
        <v>75</v>
      </c>
      <c r="V1679" s="32">
        <v>1</v>
      </c>
      <c r="W1679" s="19">
        <f t="shared" si="386"/>
        <v>0</v>
      </c>
      <c r="X1679" s="19">
        <f t="shared" si="387"/>
        <v>0</v>
      </c>
      <c r="Y1679" s="19">
        <f t="shared" si="388"/>
        <v>0</v>
      </c>
      <c r="Z1679" s="96">
        <v>-1</v>
      </c>
      <c r="AA1679" s="96">
        <v>-2</v>
      </c>
      <c r="AB1679" s="32">
        <v>1</v>
      </c>
      <c r="AC1679" s="32">
        <v>1</v>
      </c>
      <c r="AD1679" s="32">
        <v>0</v>
      </c>
      <c r="AE1679" s="32">
        <v>0</v>
      </c>
      <c r="AF1679" s="32">
        <v>1</v>
      </c>
      <c r="AG1679" s="32">
        <v>1</v>
      </c>
      <c r="AH1679" s="32">
        <v>1</v>
      </c>
      <c r="AI1679" s="32">
        <v>1</v>
      </c>
      <c r="AJ1679" s="31" t="s">
        <v>96</v>
      </c>
      <c r="AK1679" s="31" t="s">
        <v>97</v>
      </c>
      <c r="AL1679" s="34" t="s">
        <v>2493</v>
      </c>
      <c r="AM1679" s="19">
        <f>IF(AND(AN1679=1,AO1679=1),3,IF(AND(AN1679=1,OR(AO1679=0,AO1679=-1)),1,IF(AND(OR(AN1679=0,AN1679=-1),AO1679=1),2,IF(AND(AN1679=0,AN1679=-1),OR(AO1679=0,AO1679=-1),4))))</f>
        <v>3</v>
      </c>
      <c r="AN1679" s="32">
        <v>1</v>
      </c>
      <c r="AO1679" s="32">
        <v>1</v>
      </c>
      <c r="AP1679" s="32">
        <v>1</v>
      </c>
      <c r="AQ1679" s="32">
        <v>1</v>
      </c>
      <c r="AR1679" s="32">
        <v>1</v>
      </c>
      <c r="AS1679" s="33"/>
      <c r="AT1679" s="32">
        <v>0</v>
      </c>
      <c r="AU1679" s="26">
        <f t="shared" si="389"/>
        <v>-1</v>
      </c>
      <c r="AV1679" s="32">
        <v>1</v>
      </c>
      <c r="AW1679" s="32">
        <v>0</v>
      </c>
      <c r="AX1679" s="32">
        <v>0</v>
      </c>
      <c r="AY1679" s="19">
        <v>0</v>
      </c>
      <c r="AZ1679" s="32">
        <v>0</v>
      </c>
      <c r="BA1679" s="32">
        <v>0</v>
      </c>
      <c r="BB1679" s="32">
        <v>0</v>
      </c>
      <c r="BC1679" s="32">
        <v>0</v>
      </c>
      <c r="BD1679" s="28"/>
      <c r="BE1679" s="33"/>
      <c r="BF1679" s="34" t="s">
        <v>2494</v>
      </c>
      <c r="BG1679" s="33"/>
      <c r="BH1679" s="33"/>
      <c r="BI1679" s="32">
        <v>1</v>
      </c>
      <c r="BJ1679" s="32">
        <v>1</v>
      </c>
      <c r="BK1679" s="33"/>
      <c r="BL1679" s="33"/>
      <c r="BM1679" s="33"/>
      <c r="BN1679" s="33"/>
      <c r="BO1679" s="33"/>
    </row>
    <row r="1680" spans="1:67" ht="80" hidden="1" x14ac:dyDescent="0.2">
      <c r="A1680" s="18" t="s">
        <v>740</v>
      </c>
      <c r="B1680" s="20"/>
      <c r="C1680" s="21" t="s">
        <v>2694</v>
      </c>
      <c r="D1680" s="18" t="s">
        <v>124</v>
      </c>
      <c r="E1680" s="18" t="s">
        <v>137</v>
      </c>
      <c r="F1680" s="19">
        <v>1</v>
      </c>
      <c r="G1680" s="19">
        <v>0</v>
      </c>
      <c r="H1680" s="19">
        <v>0</v>
      </c>
      <c r="I1680" s="20"/>
      <c r="J1680" s="21" t="s">
        <v>1077</v>
      </c>
      <c r="K1680" s="22" t="s">
        <v>1089</v>
      </c>
      <c r="L1680" s="21" t="s">
        <v>2695</v>
      </c>
      <c r="M1680" s="23" t="s">
        <v>75</v>
      </c>
      <c r="N1680" s="24">
        <f t="shared" si="385"/>
        <v>1988</v>
      </c>
      <c r="O1680" s="25">
        <v>32174</v>
      </c>
      <c r="P1680" s="23" t="s">
        <v>75</v>
      </c>
      <c r="Q1680" s="23" t="s">
        <v>75</v>
      </c>
      <c r="R1680" s="23" t="s">
        <v>75</v>
      </c>
      <c r="S1680" s="23" t="s">
        <v>75</v>
      </c>
      <c r="T1680" s="23" t="s">
        <v>75</v>
      </c>
      <c r="U1680" s="23" t="s">
        <v>75</v>
      </c>
      <c r="V1680" s="19">
        <v>1</v>
      </c>
      <c r="W1680" s="19">
        <f t="shared" si="386"/>
        <v>0</v>
      </c>
      <c r="X1680" s="19">
        <f t="shared" si="387"/>
        <v>0</v>
      </c>
      <c r="Y1680" s="19">
        <f t="shared" si="388"/>
        <v>0</v>
      </c>
      <c r="Z1680" s="19">
        <v>-1</v>
      </c>
      <c r="AA1680" s="19">
        <v>-2</v>
      </c>
      <c r="AB1680" s="19">
        <v>0</v>
      </c>
      <c r="AC1680" s="19">
        <v>0</v>
      </c>
      <c r="AD1680" s="19">
        <v>1</v>
      </c>
      <c r="AE1680" s="19">
        <v>0</v>
      </c>
      <c r="AF1680" s="19">
        <v>0</v>
      </c>
      <c r="AG1680" s="19">
        <v>0</v>
      </c>
      <c r="AH1680" s="26">
        <v>1</v>
      </c>
      <c r="AI1680" s="26">
        <v>0</v>
      </c>
      <c r="AJ1680" s="18" t="s">
        <v>128</v>
      </c>
      <c r="AK1680" s="18" t="s">
        <v>139</v>
      </c>
      <c r="AL1680" s="21" t="s">
        <v>2642</v>
      </c>
      <c r="AM1680" s="19">
        <f>IF(AND(AN1680=1,AO1680=1),3,IF(AND(AN1680=1,OR(AO1680=0,AO1680=-1)),1,IF(AND(OR(AN1680=0,AN1680=-1),AO1680=1),2,IF(AND(AN1680=0,AN1680=-1),OR(AO1680=0,AO1680=-1),4))))</f>
        <v>3</v>
      </c>
      <c r="AN1680" s="19">
        <v>1</v>
      </c>
      <c r="AO1680" s="19">
        <v>1</v>
      </c>
      <c r="AP1680" s="19">
        <v>0</v>
      </c>
      <c r="AQ1680" s="19">
        <v>-1</v>
      </c>
      <c r="AR1680" s="19">
        <v>-1</v>
      </c>
      <c r="AS1680" s="19">
        <v>0</v>
      </c>
      <c r="AT1680" s="19">
        <v>-2</v>
      </c>
      <c r="AU1680" s="26">
        <v>-3</v>
      </c>
      <c r="AV1680" s="19">
        <v>0</v>
      </c>
      <c r="AW1680" s="19">
        <v>0</v>
      </c>
      <c r="AX1680" s="19">
        <v>0</v>
      </c>
      <c r="AY1680" s="19">
        <v>0</v>
      </c>
      <c r="AZ1680" s="19">
        <v>1</v>
      </c>
      <c r="BA1680" s="19">
        <v>1</v>
      </c>
      <c r="BB1680" s="19">
        <v>-1</v>
      </c>
      <c r="BC1680" s="19">
        <v>1</v>
      </c>
      <c r="BD1680" s="28"/>
      <c r="BE1680" s="20"/>
      <c r="BF1680" s="20"/>
      <c r="BG1680" s="20"/>
      <c r="BH1680" s="20"/>
      <c r="BI1680" s="20"/>
      <c r="BJ1680" s="19">
        <v>-1</v>
      </c>
      <c r="BK1680" s="20"/>
      <c r="BL1680" s="20"/>
      <c r="BM1680" s="20"/>
      <c r="BN1680" s="20"/>
      <c r="BO1680" s="20"/>
    </row>
    <row r="1681" spans="1:67" ht="48" hidden="1" x14ac:dyDescent="0.2">
      <c r="A1681" s="18" t="s">
        <v>248</v>
      </c>
      <c r="B1681" s="20"/>
      <c r="C1681" s="21" t="s">
        <v>2154</v>
      </c>
      <c r="D1681" s="18" t="s">
        <v>124</v>
      </c>
      <c r="E1681" s="18" t="s">
        <v>183</v>
      </c>
      <c r="F1681" s="19">
        <v>1</v>
      </c>
      <c r="G1681" s="19">
        <v>0</v>
      </c>
      <c r="H1681" s="19">
        <v>0</v>
      </c>
      <c r="I1681" s="20"/>
      <c r="J1681" s="21" t="s">
        <v>1077</v>
      </c>
      <c r="K1681" s="43"/>
      <c r="L1681" s="21" t="s">
        <v>1938</v>
      </c>
      <c r="M1681" s="25"/>
      <c r="N1681" s="24">
        <f t="shared" si="385"/>
        <v>1986</v>
      </c>
      <c r="O1681" s="25">
        <v>31776</v>
      </c>
      <c r="P1681" s="25">
        <v>32860</v>
      </c>
      <c r="Q1681" s="25"/>
      <c r="R1681" s="25"/>
      <c r="S1681" s="23" t="s">
        <v>1940</v>
      </c>
      <c r="T1681" s="23" t="s">
        <v>75</v>
      </c>
      <c r="U1681" s="23" t="s">
        <v>75</v>
      </c>
      <c r="V1681" s="26">
        <v>1</v>
      </c>
      <c r="W1681" s="19">
        <f t="shared" si="386"/>
        <v>1</v>
      </c>
      <c r="X1681" s="19">
        <f t="shared" si="387"/>
        <v>1</v>
      </c>
      <c r="Y1681" s="19">
        <f t="shared" si="388"/>
        <v>0</v>
      </c>
      <c r="Z1681" s="26">
        <v>-1</v>
      </c>
      <c r="AA1681" s="19">
        <v>-2</v>
      </c>
      <c r="AB1681" s="26">
        <v>0</v>
      </c>
      <c r="AC1681" s="26">
        <v>0</v>
      </c>
      <c r="AD1681" s="26">
        <v>1</v>
      </c>
      <c r="AE1681" s="26">
        <v>1</v>
      </c>
      <c r="AF1681" s="26">
        <v>0</v>
      </c>
      <c r="AG1681" s="26">
        <v>0</v>
      </c>
      <c r="AH1681" s="26">
        <v>0</v>
      </c>
      <c r="AI1681" s="26">
        <v>0</v>
      </c>
      <c r="AJ1681" s="18" t="s">
        <v>128</v>
      </c>
      <c r="AK1681" s="18" t="s">
        <v>76</v>
      </c>
      <c r="AL1681" s="21" t="s">
        <v>1935</v>
      </c>
      <c r="AM1681" s="19">
        <f>IF(AND(AN1681=1,AO1681=1),3,IF(AND(AN1681=1,OR(AO1681=0,AO1681=-1)),1,IF(AND(OR(AN1681=0,AN1681=-1),AO1681=1),2,IF(AND(AN1681=0,AN1681=-1),OR(AO1681=0,AO1681=-1),4))))</f>
        <v>3</v>
      </c>
      <c r="AN1681" s="26">
        <v>1</v>
      </c>
      <c r="AO1681" s="26">
        <v>1</v>
      </c>
      <c r="AP1681" s="26">
        <v>1</v>
      </c>
      <c r="AQ1681" s="26">
        <v>1</v>
      </c>
      <c r="AR1681" s="26">
        <v>1</v>
      </c>
      <c r="AS1681" s="26">
        <v>0</v>
      </c>
      <c r="AT1681" s="19">
        <v>-2</v>
      </c>
      <c r="AU1681" s="26">
        <v>-3</v>
      </c>
      <c r="AV1681" s="26">
        <v>0</v>
      </c>
      <c r="AW1681" s="26">
        <v>0</v>
      </c>
      <c r="AX1681" s="19">
        <v>0</v>
      </c>
      <c r="AY1681" s="19">
        <v>0</v>
      </c>
      <c r="AZ1681" s="26">
        <v>1</v>
      </c>
      <c r="BA1681" s="26">
        <v>1</v>
      </c>
      <c r="BB1681" s="26">
        <v>-1</v>
      </c>
      <c r="BC1681" s="26">
        <v>1</v>
      </c>
      <c r="BD1681" s="28"/>
      <c r="BE1681" s="20"/>
      <c r="BF1681" s="18" t="s">
        <v>1936</v>
      </c>
      <c r="BG1681" s="20"/>
      <c r="BH1681" s="26"/>
      <c r="BI1681" s="26">
        <v>1</v>
      </c>
      <c r="BJ1681" s="26">
        <v>0</v>
      </c>
      <c r="BK1681" s="26"/>
      <c r="BL1681" s="26"/>
      <c r="BM1681" s="26"/>
      <c r="BN1681" s="20"/>
      <c r="BO1681" s="20"/>
    </row>
    <row r="1682" spans="1:67" ht="64" hidden="1" x14ac:dyDescent="0.2">
      <c r="A1682" s="17" t="s">
        <v>346</v>
      </c>
      <c r="B1682" s="17" t="s">
        <v>79</v>
      </c>
      <c r="C1682" s="64" t="s">
        <v>608</v>
      </c>
      <c r="D1682" s="18" t="s">
        <v>182</v>
      </c>
      <c r="E1682" s="18" t="s">
        <v>236</v>
      </c>
      <c r="F1682" s="19">
        <v>1</v>
      </c>
      <c r="G1682" s="19">
        <v>0</v>
      </c>
      <c r="H1682" s="19">
        <v>0</v>
      </c>
      <c r="I1682" s="20"/>
      <c r="J1682" s="21" t="s">
        <v>184</v>
      </c>
      <c r="K1682" s="22" t="s">
        <v>609</v>
      </c>
      <c r="L1682" s="21" t="s">
        <v>610</v>
      </c>
      <c r="M1682" s="25"/>
      <c r="N1682" s="24">
        <f t="shared" si="385"/>
        <v>2007</v>
      </c>
      <c r="O1682" s="25">
        <v>39185</v>
      </c>
      <c r="P1682" s="23" t="s">
        <v>75</v>
      </c>
      <c r="Q1682" s="23" t="s">
        <v>75</v>
      </c>
      <c r="R1682" s="23" t="s">
        <v>75</v>
      </c>
      <c r="S1682" s="23" t="s">
        <v>75</v>
      </c>
      <c r="T1682" s="23" t="s">
        <v>75</v>
      </c>
      <c r="U1682" s="23" t="s">
        <v>75</v>
      </c>
      <c r="V1682" s="19">
        <v>1</v>
      </c>
      <c r="W1682" s="19">
        <f t="shared" si="386"/>
        <v>0</v>
      </c>
      <c r="X1682" s="19">
        <f t="shared" si="387"/>
        <v>0</v>
      </c>
      <c r="Y1682" s="19">
        <f t="shared" si="388"/>
        <v>0</v>
      </c>
      <c r="Z1682" s="19">
        <v>-1</v>
      </c>
      <c r="AA1682" s="19">
        <v>-2</v>
      </c>
      <c r="AB1682" s="19">
        <v>0</v>
      </c>
      <c r="AC1682" s="19">
        <v>1</v>
      </c>
      <c r="AD1682" s="19">
        <v>1</v>
      </c>
      <c r="AE1682" s="19">
        <v>0</v>
      </c>
      <c r="AF1682" s="19">
        <v>1</v>
      </c>
      <c r="AG1682" s="26">
        <v>1</v>
      </c>
      <c r="AH1682" s="26">
        <v>1</v>
      </c>
      <c r="AI1682" s="26">
        <v>0</v>
      </c>
      <c r="AJ1682" s="18" t="s">
        <v>185</v>
      </c>
      <c r="AK1682" s="18" t="s">
        <v>77</v>
      </c>
      <c r="AL1682" s="21" t="s">
        <v>611</v>
      </c>
      <c r="AM1682" s="19">
        <v>6</v>
      </c>
      <c r="AN1682" s="19">
        <v>-1</v>
      </c>
      <c r="AO1682" s="19">
        <v>0</v>
      </c>
      <c r="AP1682" s="19">
        <v>0</v>
      </c>
      <c r="AQ1682" s="19">
        <v>-1</v>
      </c>
      <c r="AR1682" s="19">
        <v>0</v>
      </c>
      <c r="AS1682" s="19">
        <v>0</v>
      </c>
      <c r="AT1682" s="19">
        <v>-1</v>
      </c>
      <c r="AU1682" s="26">
        <v>0</v>
      </c>
      <c r="AV1682" s="26">
        <v>0</v>
      </c>
      <c r="AW1682" s="26">
        <v>0</v>
      </c>
      <c r="AX1682" s="26">
        <v>1</v>
      </c>
      <c r="AY1682" s="19">
        <v>0</v>
      </c>
      <c r="AZ1682" s="19">
        <v>1</v>
      </c>
      <c r="BA1682" s="19">
        <v>1</v>
      </c>
      <c r="BB1682" s="19">
        <v>1</v>
      </c>
      <c r="BC1682" s="19">
        <v>-1</v>
      </c>
      <c r="BD1682" s="28"/>
      <c r="BE1682" s="20"/>
      <c r="BF1682" s="20"/>
      <c r="BG1682" s="20"/>
      <c r="BH1682" s="20"/>
      <c r="BI1682" s="20"/>
      <c r="BJ1682" s="19">
        <v>-1</v>
      </c>
      <c r="BK1682" s="20"/>
      <c r="BL1682" s="20"/>
      <c r="BM1682" s="20"/>
      <c r="BN1682" s="20"/>
      <c r="BO1682" s="20"/>
    </row>
    <row r="1683" spans="1:67" ht="160" x14ac:dyDescent="0.2">
      <c r="A1683" s="64" t="s">
        <v>3457</v>
      </c>
      <c r="B1683" s="17" t="s">
        <v>79</v>
      </c>
      <c r="C1683" s="64" t="s">
        <v>3488</v>
      </c>
      <c r="D1683" s="18" t="s">
        <v>182</v>
      </c>
      <c r="E1683" s="18" t="s">
        <v>302</v>
      </c>
      <c r="F1683" s="19">
        <v>1</v>
      </c>
      <c r="G1683" s="19">
        <v>0</v>
      </c>
      <c r="H1683" s="19">
        <v>0</v>
      </c>
      <c r="I1683" s="20"/>
      <c r="J1683" s="44"/>
      <c r="K1683" s="44"/>
      <c r="L1683" s="21" t="s">
        <v>3489</v>
      </c>
      <c r="M1683" s="25"/>
      <c r="N1683" s="24">
        <f t="shared" si="385"/>
        <v>2007</v>
      </c>
      <c r="O1683" s="649">
        <v>39083</v>
      </c>
      <c r="P1683" s="702">
        <v>2007</v>
      </c>
      <c r="Q1683" s="649">
        <v>40388</v>
      </c>
      <c r="R1683" s="649">
        <v>40385</v>
      </c>
      <c r="S1683" s="649">
        <v>40561</v>
      </c>
      <c r="T1683" s="652">
        <v>41688</v>
      </c>
      <c r="U1683" s="649">
        <v>42367</v>
      </c>
      <c r="V1683" s="19">
        <v>1</v>
      </c>
      <c r="W1683" s="19">
        <f t="shared" si="386"/>
        <v>1</v>
      </c>
      <c r="X1683" s="19">
        <f t="shared" si="387"/>
        <v>1</v>
      </c>
      <c r="Y1683" s="19">
        <f t="shared" si="388"/>
        <v>1</v>
      </c>
      <c r="Z1683" s="19">
        <v>1</v>
      </c>
      <c r="AA1683" s="19">
        <v>2</v>
      </c>
      <c r="AB1683" s="19">
        <v>0</v>
      </c>
      <c r="AC1683" s="19">
        <v>1</v>
      </c>
      <c r="AD1683" s="19">
        <v>0</v>
      </c>
      <c r="AE1683" s="19">
        <v>0</v>
      </c>
      <c r="AF1683" s="19">
        <v>1</v>
      </c>
      <c r="AG1683" s="26">
        <v>1</v>
      </c>
      <c r="AH1683" s="26">
        <v>1</v>
      </c>
      <c r="AI1683" s="26">
        <v>1</v>
      </c>
      <c r="AJ1683" s="18" t="s">
        <v>185</v>
      </c>
      <c r="AK1683" s="18" t="s">
        <v>77</v>
      </c>
      <c r="AL1683" s="21" t="s">
        <v>1934</v>
      </c>
      <c r="AM1683" s="19">
        <v>5</v>
      </c>
      <c r="AN1683" s="26">
        <v>-1</v>
      </c>
      <c r="AO1683" s="26">
        <v>0</v>
      </c>
      <c r="AP1683" s="19">
        <v>1</v>
      </c>
      <c r="AQ1683" s="19">
        <v>-1</v>
      </c>
      <c r="AR1683" s="19">
        <v>0</v>
      </c>
      <c r="AS1683" s="26">
        <v>0</v>
      </c>
      <c r="AT1683" s="26">
        <v>1</v>
      </c>
      <c r="AU1683" s="26">
        <v>1</v>
      </c>
      <c r="AV1683" s="26">
        <v>0</v>
      </c>
      <c r="AW1683" s="19">
        <v>0</v>
      </c>
      <c r="AX1683" s="26">
        <v>1</v>
      </c>
      <c r="AY1683" s="19">
        <v>0</v>
      </c>
      <c r="AZ1683" s="26">
        <v>1</v>
      </c>
      <c r="BA1683" s="26">
        <v>1</v>
      </c>
      <c r="BB1683" s="26">
        <v>1</v>
      </c>
      <c r="BC1683" s="26">
        <v>1</v>
      </c>
      <c r="BD1683" s="28"/>
      <c r="BE1683" s="23" t="s">
        <v>3490</v>
      </c>
      <c r="BF1683" s="18" t="s">
        <v>3491</v>
      </c>
      <c r="BG1683" s="20"/>
      <c r="BH1683" s="20"/>
      <c r="BI1683" s="26">
        <v>1</v>
      </c>
      <c r="BJ1683" s="26">
        <v>0</v>
      </c>
      <c r="BK1683" s="20"/>
      <c r="BL1683" s="20"/>
      <c r="BM1683" s="20"/>
      <c r="BN1683" s="20"/>
      <c r="BO1683" s="20"/>
    </row>
    <row r="1684" spans="1:67" ht="112" hidden="1" x14ac:dyDescent="0.2">
      <c r="A1684" s="17" t="s">
        <v>512</v>
      </c>
      <c r="B1684" s="42"/>
      <c r="C1684" s="64" t="s">
        <v>1181</v>
      </c>
      <c r="D1684" s="18" t="s">
        <v>69</v>
      </c>
      <c r="E1684" s="18" t="s">
        <v>302</v>
      </c>
      <c r="F1684" s="19">
        <v>1</v>
      </c>
      <c r="G1684" s="19">
        <v>0</v>
      </c>
      <c r="H1684" s="19">
        <v>0</v>
      </c>
      <c r="I1684" s="20"/>
      <c r="J1684" s="21" t="s">
        <v>1169</v>
      </c>
      <c r="K1684" s="22" t="s">
        <v>1170</v>
      </c>
      <c r="L1684" s="21" t="s">
        <v>1171</v>
      </c>
      <c r="M1684" s="25"/>
      <c r="N1684" s="24">
        <f t="shared" si="385"/>
        <v>2006</v>
      </c>
      <c r="O1684" s="25">
        <v>39035</v>
      </c>
      <c r="P1684" s="23" t="s">
        <v>75</v>
      </c>
      <c r="Q1684" s="23" t="s">
        <v>75</v>
      </c>
      <c r="R1684" s="23" t="s">
        <v>75</v>
      </c>
      <c r="S1684" s="23" t="s">
        <v>75</v>
      </c>
      <c r="T1684" s="23" t="s">
        <v>75</v>
      </c>
      <c r="U1684" s="23" t="s">
        <v>75</v>
      </c>
      <c r="V1684" s="19">
        <v>1</v>
      </c>
      <c r="W1684" s="19">
        <f t="shared" si="386"/>
        <v>0</v>
      </c>
      <c r="X1684" s="19">
        <f t="shared" si="387"/>
        <v>0</v>
      </c>
      <c r="Y1684" s="19">
        <f t="shared" si="388"/>
        <v>0</v>
      </c>
      <c r="Z1684" s="19">
        <v>-1</v>
      </c>
      <c r="AA1684" s="19">
        <v>-2</v>
      </c>
      <c r="AB1684" s="19">
        <v>1</v>
      </c>
      <c r="AC1684" s="19">
        <v>0</v>
      </c>
      <c r="AD1684" s="19">
        <v>1</v>
      </c>
      <c r="AE1684" s="19">
        <v>0</v>
      </c>
      <c r="AF1684" s="19">
        <v>1</v>
      </c>
      <c r="AG1684" s="19">
        <v>-1</v>
      </c>
      <c r="AH1684" s="19">
        <v>1</v>
      </c>
      <c r="AI1684" s="26">
        <v>0</v>
      </c>
      <c r="AJ1684" s="18" t="s">
        <v>76</v>
      </c>
      <c r="AK1684" s="18" t="s">
        <v>77</v>
      </c>
      <c r="AL1684" s="21" t="s">
        <v>1172</v>
      </c>
      <c r="AM1684" s="19">
        <f>IF(AND(AN1684=1,AO1684=1),3,IF(AND(AN1684=1,OR(AO1684=0,AO1684=-1)),1,IF(AND(OR(AN1684=0,AN1684=-1),AO1684=1),2,IF(AND(AN1684=0,AN1684=-1),OR(AO1684=0,AO1684=-1),4))))</f>
        <v>3</v>
      </c>
      <c r="AN1684" s="19">
        <v>1</v>
      </c>
      <c r="AO1684" s="19">
        <v>1</v>
      </c>
      <c r="AP1684" s="19">
        <v>0</v>
      </c>
      <c r="AQ1684" s="19">
        <v>0</v>
      </c>
      <c r="AR1684" s="19">
        <v>0</v>
      </c>
      <c r="AS1684" s="19">
        <v>-1</v>
      </c>
      <c r="AT1684" s="19">
        <v>0</v>
      </c>
      <c r="AU1684" s="26">
        <f t="shared" ref="AU1684:AU1693" si="390">IF(BA1684&lt;1,-1)</f>
        <v>-1</v>
      </c>
      <c r="AV1684" s="19">
        <v>1</v>
      </c>
      <c r="AW1684" s="19">
        <v>0</v>
      </c>
      <c r="AX1684" s="19">
        <v>0</v>
      </c>
      <c r="AY1684" s="19">
        <v>0</v>
      </c>
      <c r="AZ1684" s="19">
        <v>0</v>
      </c>
      <c r="BA1684" s="19">
        <v>0</v>
      </c>
      <c r="BB1684" s="19">
        <v>0</v>
      </c>
      <c r="BC1684" s="19">
        <v>0</v>
      </c>
      <c r="BD1684" s="28"/>
      <c r="BE1684" s="20"/>
      <c r="BF1684" s="18" t="s">
        <v>1173</v>
      </c>
      <c r="BG1684" s="19">
        <v>1</v>
      </c>
      <c r="BH1684" s="18" t="s">
        <v>1174</v>
      </c>
      <c r="BI1684" s="20"/>
      <c r="BJ1684" s="19">
        <v>1</v>
      </c>
      <c r="BK1684" s="20"/>
      <c r="BL1684" s="20"/>
      <c r="BM1684" s="20"/>
      <c r="BN1684" s="20"/>
      <c r="BO1684" s="20"/>
    </row>
    <row r="1685" spans="1:67" ht="395" hidden="1" x14ac:dyDescent="0.2">
      <c r="A1685" s="29" t="s">
        <v>186</v>
      </c>
      <c r="B1685" s="30"/>
      <c r="C1685" s="97" t="s">
        <v>2530</v>
      </c>
      <c r="D1685" s="31" t="s">
        <v>270</v>
      </c>
      <c r="E1685" s="31" t="s">
        <v>92</v>
      </c>
      <c r="F1685" s="32">
        <v>1</v>
      </c>
      <c r="G1685" s="32">
        <v>0</v>
      </c>
      <c r="H1685" s="32">
        <v>0</v>
      </c>
      <c r="I1685" s="33"/>
      <c r="J1685" s="34" t="s">
        <v>2490</v>
      </c>
      <c r="K1685" s="35"/>
      <c r="L1685" s="34" t="s">
        <v>2496</v>
      </c>
      <c r="M1685" s="36" t="s">
        <v>2244</v>
      </c>
      <c r="N1685" s="24">
        <f t="shared" si="385"/>
        <v>1997</v>
      </c>
      <c r="O1685" s="37">
        <v>35628</v>
      </c>
      <c r="P1685" s="37">
        <v>36466</v>
      </c>
      <c r="Q1685" s="36" t="s">
        <v>75</v>
      </c>
      <c r="R1685" s="36" t="s">
        <v>75</v>
      </c>
      <c r="S1685" s="36" t="s">
        <v>75</v>
      </c>
      <c r="T1685" s="36" t="s">
        <v>75</v>
      </c>
      <c r="U1685" s="36" t="s">
        <v>75</v>
      </c>
      <c r="V1685" s="32">
        <v>1</v>
      </c>
      <c r="W1685" s="19">
        <f t="shared" si="386"/>
        <v>0</v>
      </c>
      <c r="X1685" s="19">
        <f t="shared" si="387"/>
        <v>0</v>
      </c>
      <c r="Y1685" s="19">
        <f t="shared" si="388"/>
        <v>0</v>
      </c>
      <c r="Z1685" s="96">
        <v>-1</v>
      </c>
      <c r="AA1685" s="96">
        <v>-2</v>
      </c>
      <c r="AB1685" s="32">
        <v>1</v>
      </c>
      <c r="AC1685" s="32">
        <v>1</v>
      </c>
      <c r="AD1685" s="32">
        <v>0</v>
      </c>
      <c r="AE1685" s="32">
        <v>0</v>
      </c>
      <c r="AF1685" s="32">
        <v>1</v>
      </c>
      <c r="AG1685" s="32">
        <v>1</v>
      </c>
      <c r="AH1685" s="32">
        <v>1</v>
      </c>
      <c r="AI1685" s="32">
        <v>1</v>
      </c>
      <c r="AJ1685" s="31" t="s">
        <v>96</v>
      </c>
      <c r="AK1685" s="31" t="s">
        <v>97</v>
      </c>
      <c r="AL1685" s="34" t="s">
        <v>2493</v>
      </c>
      <c r="AM1685" s="19">
        <f>IF(AND(AN1685=1,AO1685=1),3,IF(AND(AN1685=1,OR(AO1685=0,AO1685=-1)),1,IF(AND(OR(AN1685=0,AN1685=-1),AO1685=1),2,IF(AND(AN1685=0,AN1685=-1),OR(AO1685=0,AO1685=-1),4))))</f>
        <v>3</v>
      </c>
      <c r="AN1685" s="32">
        <v>1</v>
      </c>
      <c r="AO1685" s="32">
        <v>1</v>
      </c>
      <c r="AP1685" s="32">
        <v>1</v>
      </c>
      <c r="AQ1685" s="32">
        <v>1</v>
      </c>
      <c r="AR1685" s="32">
        <v>1</v>
      </c>
      <c r="AS1685" s="33"/>
      <c r="AT1685" s="32">
        <v>0</v>
      </c>
      <c r="AU1685" s="26">
        <f t="shared" si="390"/>
        <v>-1</v>
      </c>
      <c r="AV1685" s="32">
        <v>1</v>
      </c>
      <c r="AW1685" s="32">
        <v>0</v>
      </c>
      <c r="AX1685" s="32">
        <v>0</v>
      </c>
      <c r="AY1685" s="19">
        <v>0</v>
      </c>
      <c r="AZ1685" s="32">
        <v>0</v>
      </c>
      <c r="BA1685" s="32">
        <v>0</v>
      </c>
      <c r="BB1685" s="32">
        <v>0</v>
      </c>
      <c r="BC1685" s="32">
        <v>0</v>
      </c>
      <c r="BD1685" s="28"/>
      <c r="BE1685" s="33"/>
      <c r="BF1685" s="34" t="s">
        <v>2494</v>
      </c>
      <c r="BG1685" s="33"/>
      <c r="BH1685" s="33"/>
      <c r="BI1685" s="32">
        <v>1</v>
      </c>
      <c r="BJ1685" s="32">
        <v>1</v>
      </c>
      <c r="BK1685" s="33"/>
      <c r="BL1685" s="33"/>
      <c r="BM1685" s="33"/>
      <c r="BN1685" s="33"/>
      <c r="BO1685" s="33"/>
    </row>
    <row r="1686" spans="1:67" ht="32" hidden="1" x14ac:dyDescent="0.2">
      <c r="A1686" s="17" t="s">
        <v>144</v>
      </c>
      <c r="B1686" s="17" t="s">
        <v>79</v>
      </c>
      <c r="C1686" s="64" t="s">
        <v>1323</v>
      </c>
      <c r="D1686" s="18" t="s">
        <v>1308</v>
      </c>
      <c r="E1686" s="18" t="s">
        <v>302</v>
      </c>
      <c r="F1686" s="19">
        <v>1</v>
      </c>
      <c r="G1686" s="19">
        <v>0</v>
      </c>
      <c r="H1686" s="20"/>
      <c r="I1686" s="20"/>
      <c r="J1686" s="21" t="s">
        <v>1309</v>
      </c>
      <c r="K1686" s="22" t="s">
        <v>1310</v>
      </c>
      <c r="L1686" s="18" t="s">
        <v>1311</v>
      </c>
      <c r="M1686" s="23" t="s">
        <v>1312</v>
      </c>
      <c r="N1686" s="24">
        <f t="shared" si="385"/>
        <v>2005</v>
      </c>
      <c r="O1686" s="25">
        <v>38698</v>
      </c>
      <c r="P1686" s="23" t="s">
        <v>75</v>
      </c>
      <c r="Q1686" s="23" t="s">
        <v>75</v>
      </c>
      <c r="R1686" s="23" t="s">
        <v>75</v>
      </c>
      <c r="S1686" s="23" t="s">
        <v>75</v>
      </c>
      <c r="T1686" s="23" t="s">
        <v>75</v>
      </c>
      <c r="U1686" s="23" t="s">
        <v>75</v>
      </c>
      <c r="V1686" s="19">
        <v>1</v>
      </c>
      <c r="W1686" s="19">
        <f t="shared" si="386"/>
        <v>0</v>
      </c>
      <c r="X1686" s="19">
        <f t="shared" si="387"/>
        <v>0</v>
      </c>
      <c r="Y1686" s="19">
        <f t="shared" si="388"/>
        <v>0</v>
      </c>
      <c r="Z1686" s="19">
        <v>-1</v>
      </c>
      <c r="AA1686" s="19">
        <v>-2</v>
      </c>
      <c r="AB1686" s="19">
        <v>1</v>
      </c>
      <c r="AC1686" s="19">
        <v>0</v>
      </c>
      <c r="AD1686" s="19">
        <v>0</v>
      </c>
      <c r="AE1686" s="19">
        <v>1</v>
      </c>
      <c r="AF1686" s="19">
        <v>0</v>
      </c>
      <c r="AG1686" s="19">
        <v>1</v>
      </c>
      <c r="AH1686" s="19">
        <v>1</v>
      </c>
      <c r="AI1686" s="26">
        <v>0</v>
      </c>
      <c r="AJ1686" s="18" t="s">
        <v>1313</v>
      </c>
      <c r="AK1686" s="18" t="s">
        <v>77</v>
      </c>
      <c r="AL1686" s="21" t="s">
        <v>1314</v>
      </c>
      <c r="AM1686" s="19">
        <f>IF(AND(AN1686=1,AO1686=1),3,IF(AND(AN1686=1,OR(AO1686=0,AO1686=-1)),1,IF(AND(OR(AN1686=0,AN1686=-1),AO1686=1),2,IF(AND(AN1686=0,AN1686=-1),OR(AO1686=0,AO1686=-1),4))))</f>
        <v>3</v>
      </c>
      <c r="AN1686" s="19">
        <v>1</v>
      </c>
      <c r="AO1686" s="19">
        <v>1</v>
      </c>
      <c r="AP1686" s="19">
        <v>1</v>
      </c>
      <c r="AQ1686" s="19">
        <v>1</v>
      </c>
      <c r="AR1686" s="19">
        <v>1</v>
      </c>
      <c r="AS1686" s="19">
        <v>-1</v>
      </c>
      <c r="AT1686" s="19">
        <v>0</v>
      </c>
      <c r="AU1686" s="26">
        <f t="shared" si="390"/>
        <v>-1</v>
      </c>
      <c r="AV1686" s="19">
        <v>0</v>
      </c>
      <c r="AW1686" s="19">
        <v>0</v>
      </c>
      <c r="AX1686" s="19">
        <v>0</v>
      </c>
      <c r="AY1686" s="19">
        <v>0</v>
      </c>
      <c r="AZ1686" s="19">
        <v>0</v>
      </c>
      <c r="BA1686" s="19">
        <v>0</v>
      </c>
      <c r="BB1686" s="19">
        <v>0</v>
      </c>
      <c r="BC1686" s="19">
        <v>0</v>
      </c>
      <c r="BD1686" s="28"/>
      <c r="BE1686" s="20"/>
      <c r="BF1686" s="18" t="s">
        <v>1315</v>
      </c>
      <c r="BG1686" s="20"/>
      <c r="BH1686" s="18" t="s">
        <v>1316</v>
      </c>
      <c r="BI1686" s="19">
        <v>1</v>
      </c>
      <c r="BJ1686" s="19">
        <v>1</v>
      </c>
      <c r="BK1686" s="20"/>
      <c r="BL1686" s="20"/>
      <c r="BM1686" s="20"/>
      <c r="BN1686" s="20"/>
      <c r="BO1686" s="20"/>
    </row>
    <row r="1687" spans="1:67" ht="144" hidden="1" x14ac:dyDescent="0.2">
      <c r="A1687" s="17" t="s">
        <v>253</v>
      </c>
      <c r="B1687" s="42"/>
      <c r="C1687" s="64" t="s">
        <v>695</v>
      </c>
      <c r="D1687" s="18" t="s">
        <v>132</v>
      </c>
      <c r="E1687" s="18" t="s">
        <v>331</v>
      </c>
      <c r="F1687" s="19">
        <v>1</v>
      </c>
      <c r="G1687" s="19">
        <v>0</v>
      </c>
      <c r="H1687" s="19">
        <v>0</v>
      </c>
      <c r="I1687" s="20"/>
      <c r="J1687" s="21" t="s">
        <v>222</v>
      </c>
      <c r="K1687" s="22" t="s">
        <v>687</v>
      </c>
      <c r="L1687" s="21" t="s">
        <v>688</v>
      </c>
      <c r="M1687" s="23" t="s">
        <v>689</v>
      </c>
      <c r="N1687" s="24">
        <f t="shared" si="385"/>
        <v>2009</v>
      </c>
      <c r="O1687" s="25">
        <v>39923</v>
      </c>
      <c r="P1687" s="23" t="s">
        <v>75</v>
      </c>
      <c r="Q1687" s="23" t="s">
        <v>75</v>
      </c>
      <c r="R1687" s="23" t="s">
        <v>75</v>
      </c>
      <c r="S1687" s="23" t="s">
        <v>75</v>
      </c>
      <c r="T1687" s="23" t="s">
        <v>75</v>
      </c>
      <c r="U1687" s="23" t="s">
        <v>75</v>
      </c>
      <c r="V1687" s="19">
        <v>1</v>
      </c>
      <c r="W1687" s="19">
        <f t="shared" si="386"/>
        <v>0</v>
      </c>
      <c r="X1687" s="19">
        <f t="shared" si="387"/>
        <v>0</v>
      </c>
      <c r="Y1687" s="19">
        <f t="shared" si="388"/>
        <v>0</v>
      </c>
      <c r="Z1687" s="19">
        <v>-1</v>
      </c>
      <c r="AA1687" s="19">
        <v>-2</v>
      </c>
      <c r="AB1687" s="19">
        <v>0</v>
      </c>
      <c r="AC1687" s="19">
        <v>0</v>
      </c>
      <c r="AD1687" s="19">
        <v>1</v>
      </c>
      <c r="AE1687" s="19">
        <v>0</v>
      </c>
      <c r="AF1687" s="19">
        <v>0</v>
      </c>
      <c r="AG1687" s="19">
        <v>1</v>
      </c>
      <c r="AH1687" s="19">
        <v>0</v>
      </c>
      <c r="AI1687" s="26">
        <v>0</v>
      </c>
      <c r="AJ1687" s="18" t="s">
        <v>134</v>
      </c>
      <c r="AK1687" s="18" t="s">
        <v>139</v>
      </c>
      <c r="AL1687" s="21" t="s">
        <v>690</v>
      </c>
      <c r="AM1687" s="19">
        <f>IF(AND(AN1687=1,AO1687=1),3,IF(AND(AN1687=1,OR(AO1687=0,AO1687=-1)),1,IF(AND(OR(AN1687=0,AN1687=-1),AO1687=1),2,IF(AND(AN1687=0,AN1687=-1),OR(AO1687=0,AO1687=-1),4))))</f>
        <v>1</v>
      </c>
      <c r="AN1687" s="19">
        <v>1</v>
      </c>
      <c r="AO1687" s="19">
        <v>0</v>
      </c>
      <c r="AP1687" s="19">
        <v>1</v>
      </c>
      <c r="AQ1687" s="19">
        <v>1</v>
      </c>
      <c r="AR1687" s="19">
        <v>1</v>
      </c>
      <c r="AS1687" s="19">
        <v>0</v>
      </c>
      <c r="AT1687" s="19">
        <v>0</v>
      </c>
      <c r="AU1687" s="26">
        <f t="shared" si="390"/>
        <v>-1</v>
      </c>
      <c r="AV1687" s="19">
        <v>0</v>
      </c>
      <c r="AW1687" s="19">
        <v>0</v>
      </c>
      <c r="AX1687" s="19">
        <v>0</v>
      </c>
      <c r="AY1687" s="19">
        <v>0</v>
      </c>
      <c r="AZ1687" s="19">
        <v>0</v>
      </c>
      <c r="BA1687" s="19">
        <v>0</v>
      </c>
      <c r="BB1687" s="19">
        <v>0</v>
      </c>
      <c r="BC1687" s="19">
        <v>0</v>
      </c>
      <c r="BD1687" s="28"/>
      <c r="BE1687" s="20"/>
      <c r="BF1687" s="18" t="s">
        <v>691</v>
      </c>
      <c r="BG1687" s="20"/>
      <c r="BH1687" s="20"/>
      <c r="BI1687" s="20"/>
      <c r="BJ1687" s="19">
        <v>1</v>
      </c>
      <c r="BK1687" s="20"/>
      <c r="BL1687" s="20"/>
      <c r="BM1687" s="20"/>
      <c r="BN1687" s="20"/>
      <c r="BO1687" s="20"/>
    </row>
    <row r="1688" spans="1:67" ht="256" hidden="1" x14ac:dyDescent="0.2">
      <c r="A1688" s="17" t="s">
        <v>253</v>
      </c>
      <c r="B1688" s="17" t="s">
        <v>913</v>
      </c>
      <c r="C1688" s="64" t="s">
        <v>952</v>
      </c>
      <c r="D1688" s="18" t="s">
        <v>182</v>
      </c>
      <c r="E1688" s="18" t="s">
        <v>92</v>
      </c>
      <c r="F1688" s="19">
        <v>1</v>
      </c>
      <c r="G1688" s="19">
        <v>0</v>
      </c>
      <c r="H1688" s="19">
        <v>0</v>
      </c>
      <c r="I1688" s="20"/>
      <c r="J1688" s="21" t="s">
        <v>915</v>
      </c>
      <c r="K1688" s="43"/>
      <c r="L1688" s="21" t="s">
        <v>916</v>
      </c>
      <c r="M1688" s="23" t="s">
        <v>917</v>
      </c>
      <c r="N1688" s="24">
        <f t="shared" si="385"/>
        <v>2005</v>
      </c>
      <c r="O1688" s="25">
        <v>38405</v>
      </c>
      <c r="P1688" s="25">
        <v>39484</v>
      </c>
      <c r="Q1688" s="25">
        <v>39484</v>
      </c>
      <c r="R1688" s="23" t="s">
        <v>75</v>
      </c>
      <c r="S1688" s="23" t="s">
        <v>75</v>
      </c>
      <c r="T1688" s="23" t="s">
        <v>75</v>
      </c>
      <c r="U1688" s="23" t="s">
        <v>75</v>
      </c>
      <c r="V1688" s="19">
        <v>1</v>
      </c>
      <c r="W1688" s="19">
        <f t="shared" si="386"/>
        <v>1</v>
      </c>
      <c r="X1688" s="19">
        <f t="shared" si="387"/>
        <v>0</v>
      </c>
      <c r="Y1688" s="19">
        <f t="shared" si="388"/>
        <v>0</v>
      </c>
      <c r="Z1688" s="19">
        <v>-1</v>
      </c>
      <c r="AA1688" s="19">
        <v>-2</v>
      </c>
      <c r="AB1688" s="19">
        <v>1</v>
      </c>
      <c r="AC1688" s="19">
        <v>1</v>
      </c>
      <c r="AD1688" s="19">
        <v>1</v>
      </c>
      <c r="AE1688" s="19">
        <v>1</v>
      </c>
      <c r="AF1688" s="19">
        <v>1</v>
      </c>
      <c r="AG1688" s="26">
        <v>1</v>
      </c>
      <c r="AH1688" s="19">
        <v>1</v>
      </c>
      <c r="AI1688" s="19">
        <v>0</v>
      </c>
      <c r="AJ1688" s="18" t="s">
        <v>185</v>
      </c>
      <c r="AK1688" s="18" t="s">
        <v>97</v>
      </c>
      <c r="AL1688" s="21" t="s">
        <v>918</v>
      </c>
      <c r="AM1688" s="19">
        <f>IF(AND(AN1688=1,AO1688=1),3,IF(AND(AN1688=1,OR(AO1688=0,AO1688=-1)),1,IF(AND(OR(AN1688=0,AN1688=-1),AO1688=1),2,IF(AND(AN1688=0,AN1688=-1),OR(AO1688=0,AO1688=-1),4))))</f>
        <v>3</v>
      </c>
      <c r="AN1688" s="19">
        <v>1</v>
      </c>
      <c r="AO1688" s="19">
        <v>1</v>
      </c>
      <c r="AP1688" s="19">
        <v>1</v>
      </c>
      <c r="AQ1688" s="19">
        <v>1</v>
      </c>
      <c r="AR1688" s="19">
        <v>1</v>
      </c>
      <c r="AS1688" s="19">
        <v>0</v>
      </c>
      <c r="AT1688" s="19">
        <v>0</v>
      </c>
      <c r="AU1688" s="26">
        <f t="shared" si="390"/>
        <v>-1</v>
      </c>
      <c r="AV1688" s="26">
        <v>0</v>
      </c>
      <c r="AW1688" s="26">
        <v>0</v>
      </c>
      <c r="AX1688" s="26">
        <v>1</v>
      </c>
      <c r="AY1688" s="19">
        <v>0</v>
      </c>
      <c r="AZ1688" s="19">
        <v>0</v>
      </c>
      <c r="BA1688" s="19">
        <v>0</v>
      </c>
      <c r="BB1688" s="19">
        <v>0</v>
      </c>
      <c r="BC1688" s="19">
        <v>0</v>
      </c>
      <c r="BD1688" s="28"/>
      <c r="BE1688" s="20"/>
      <c r="BF1688" s="18" t="s">
        <v>919</v>
      </c>
      <c r="BG1688" s="20"/>
      <c r="BH1688" s="20"/>
      <c r="BI1688" s="19">
        <v>1</v>
      </c>
      <c r="BJ1688" s="19">
        <v>1</v>
      </c>
      <c r="BK1688" s="20"/>
      <c r="BL1688" s="20"/>
      <c r="BM1688" s="20"/>
      <c r="BN1688" s="20"/>
      <c r="BO1688" s="20"/>
    </row>
    <row r="1689" spans="1:67" ht="64" hidden="1" x14ac:dyDescent="0.2">
      <c r="A1689" s="17" t="s">
        <v>228</v>
      </c>
      <c r="B1689" s="42"/>
      <c r="C1689" s="64" t="s">
        <v>808</v>
      </c>
      <c r="D1689" s="18" t="s">
        <v>809</v>
      </c>
      <c r="E1689" s="18" t="s">
        <v>137</v>
      </c>
      <c r="F1689" s="19">
        <v>1</v>
      </c>
      <c r="G1689" s="19">
        <v>0</v>
      </c>
      <c r="H1689" s="20"/>
      <c r="I1689" s="20"/>
      <c r="J1689" s="44"/>
      <c r="K1689" s="22" t="s">
        <v>810</v>
      </c>
      <c r="L1689" s="21" t="s">
        <v>811</v>
      </c>
      <c r="M1689" s="24">
        <v>2002</v>
      </c>
      <c r="N1689" s="24">
        <f t="shared" si="385"/>
        <v>2003</v>
      </c>
      <c r="O1689" s="25">
        <v>37853</v>
      </c>
      <c r="P1689" s="23" t="s">
        <v>75</v>
      </c>
      <c r="Q1689" s="23" t="s">
        <v>75</v>
      </c>
      <c r="R1689" s="23" t="s">
        <v>75</v>
      </c>
      <c r="S1689" s="23" t="s">
        <v>75</v>
      </c>
      <c r="T1689" s="23" t="s">
        <v>75</v>
      </c>
      <c r="U1689" s="23" t="s">
        <v>75</v>
      </c>
      <c r="V1689" s="19">
        <v>1</v>
      </c>
      <c r="W1689" s="19">
        <f t="shared" si="386"/>
        <v>0</v>
      </c>
      <c r="X1689" s="19">
        <f t="shared" si="387"/>
        <v>0</v>
      </c>
      <c r="Y1689" s="19">
        <f t="shared" si="388"/>
        <v>0</v>
      </c>
      <c r="Z1689" s="19">
        <v>-1</v>
      </c>
      <c r="AA1689" s="19">
        <v>-2</v>
      </c>
      <c r="AB1689" s="19">
        <v>1</v>
      </c>
      <c r="AC1689" s="19">
        <v>0</v>
      </c>
      <c r="AD1689" s="19">
        <v>0</v>
      </c>
      <c r="AE1689" s="19">
        <v>0</v>
      </c>
      <c r="AF1689" s="19">
        <v>0</v>
      </c>
      <c r="AG1689" s="19">
        <v>1</v>
      </c>
      <c r="AH1689" s="26">
        <v>1</v>
      </c>
      <c r="AI1689" s="19">
        <v>1</v>
      </c>
      <c r="AJ1689" s="18" t="s">
        <v>138</v>
      </c>
      <c r="AK1689" s="18" t="s">
        <v>139</v>
      </c>
      <c r="AL1689" s="21" t="s">
        <v>812</v>
      </c>
      <c r="AM1689" s="19">
        <v>5</v>
      </c>
      <c r="AN1689" s="19">
        <v>0</v>
      </c>
      <c r="AO1689" s="19">
        <v>0</v>
      </c>
      <c r="AP1689" s="19">
        <v>0</v>
      </c>
      <c r="AQ1689" s="19">
        <v>0</v>
      </c>
      <c r="AR1689" s="19">
        <v>1</v>
      </c>
      <c r="AS1689" s="19">
        <v>-1</v>
      </c>
      <c r="AT1689" s="19">
        <v>0</v>
      </c>
      <c r="AU1689" s="26">
        <f t="shared" si="390"/>
        <v>-1</v>
      </c>
      <c r="AV1689" s="19">
        <v>0</v>
      </c>
      <c r="AW1689" s="19">
        <v>0</v>
      </c>
      <c r="AX1689" s="19">
        <v>0</v>
      </c>
      <c r="AY1689" s="19">
        <v>0</v>
      </c>
      <c r="AZ1689" s="19">
        <v>1</v>
      </c>
      <c r="BA1689" s="19">
        <v>0</v>
      </c>
      <c r="BB1689" s="19">
        <v>0</v>
      </c>
      <c r="BC1689" s="19">
        <v>0</v>
      </c>
      <c r="BD1689" s="28"/>
      <c r="BE1689" s="20"/>
      <c r="BF1689" s="18" t="s">
        <v>813</v>
      </c>
      <c r="BG1689" s="20"/>
      <c r="BH1689" s="18" t="s">
        <v>814</v>
      </c>
      <c r="BI1689" s="20"/>
      <c r="BJ1689" s="19">
        <v>1</v>
      </c>
      <c r="BK1689" s="20"/>
      <c r="BL1689" s="20"/>
      <c r="BM1689" s="20"/>
      <c r="BN1689" s="20"/>
      <c r="BO1689" s="20"/>
    </row>
    <row r="1690" spans="1:67" ht="64" hidden="1" x14ac:dyDescent="0.2">
      <c r="A1690" s="17" t="s">
        <v>228</v>
      </c>
      <c r="B1690" s="42"/>
      <c r="C1690" s="64" t="s">
        <v>1026</v>
      </c>
      <c r="D1690" s="18" t="s">
        <v>132</v>
      </c>
      <c r="E1690" s="18" t="s">
        <v>852</v>
      </c>
      <c r="F1690" s="19">
        <v>1</v>
      </c>
      <c r="G1690" s="19">
        <v>0</v>
      </c>
      <c r="H1690" s="19">
        <v>0</v>
      </c>
      <c r="I1690" s="20"/>
      <c r="J1690" s="21" t="s">
        <v>222</v>
      </c>
      <c r="K1690" s="22" t="s">
        <v>1019</v>
      </c>
      <c r="L1690" s="21" t="s">
        <v>1020</v>
      </c>
      <c r="M1690" s="23" t="s">
        <v>1021</v>
      </c>
      <c r="N1690" s="24">
        <f t="shared" si="385"/>
        <v>2009</v>
      </c>
      <c r="O1690" s="25">
        <v>39842</v>
      </c>
      <c r="P1690" s="23" t="s">
        <v>75</v>
      </c>
      <c r="Q1690" s="23" t="s">
        <v>75</v>
      </c>
      <c r="R1690" s="23" t="s">
        <v>75</v>
      </c>
      <c r="S1690" s="23" t="s">
        <v>75</v>
      </c>
      <c r="T1690" s="23" t="s">
        <v>75</v>
      </c>
      <c r="U1690" s="23" t="s">
        <v>75</v>
      </c>
      <c r="V1690" s="19">
        <v>1</v>
      </c>
      <c r="W1690" s="19">
        <f t="shared" si="386"/>
        <v>0</v>
      </c>
      <c r="X1690" s="19">
        <f t="shared" si="387"/>
        <v>0</v>
      </c>
      <c r="Y1690" s="19">
        <f t="shared" si="388"/>
        <v>0</v>
      </c>
      <c r="Z1690" s="19">
        <v>-1</v>
      </c>
      <c r="AA1690" s="19">
        <v>-2</v>
      </c>
      <c r="AB1690" s="19">
        <v>0</v>
      </c>
      <c r="AC1690" s="19">
        <v>1</v>
      </c>
      <c r="AD1690" s="19">
        <v>0</v>
      </c>
      <c r="AE1690" s="19">
        <v>1</v>
      </c>
      <c r="AF1690" s="19">
        <v>0</v>
      </c>
      <c r="AG1690" s="19">
        <v>1</v>
      </c>
      <c r="AH1690" s="26">
        <v>-1</v>
      </c>
      <c r="AI1690" s="26">
        <v>-1</v>
      </c>
      <c r="AJ1690" s="18" t="s">
        <v>134</v>
      </c>
      <c r="AK1690" s="18" t="s">
        <v>134</v>
      </c>
      <c r="AL1690" s="21" t="s">
        <v>1022</v>
      </c>
      <c r="AM1690" s="19">
        <f>IF(AND(AN1690=1,AO1690=1),3,IF(AND(AN1690=1,OR(AO1690=0,AO1690=-1)),1,IF(AND(OR(AN1690=0,AN1690=-1),AO1690=1),2,IF(AND(AN1690=0,AN1690=-1),OR(AO1690=0,AO1690=-1),4))))</f>
        <v>2</v>
      </c>
      <c r="AN1690" s="19">
        <v>0</v>
      </c>
      <c r="AO1690" s="19">
        <v>1</v>
      </c>
      <c r="AP1690" s="19">
        <v>0</v>
      </c>
      <c r="AQ1690" s="19">
        <v>-1</v>
      </c>
      <c r="AR1690" s="19">
        <v>1</v>
      </c>
      <c r="AS1690" s="19">
        <v>-1</v>
      </c>
      <c r="AT1690" s="19">
        <v>0</v>
      </c>
      <c r="AU1690" s="26">
        <f t="shared" si="390"/>
        <v>-1</v>
      </c>
      <c r="AV1690" s="19">
        <v>0</v>
      </c>
      <c r="AW1690" s="19">
        <v>0</v>
      </c>
      <c r="AX1690" s="19">
        <v>0</v>
      </c>
      <c r="AY1690" s="19">
        <v>0</v>
      </c>
      <c r="AZ1690" s="19">
        <v>0</v>
      </c>
      <c r="BA1690" s="19">
        <v>0</v>
      </c>
      <c r="BB1690" s="19">
        <v>0</v>
      </c>
      <c r="BC1690" s="19">
        <v>0</v>
      </c>
      <c r="BD1690" s="28"/>
      <c r="BE1690" s="20"/>
      <c r="BF1690" s="20"/>
      <c r="BG1690" s="20"/>
      <c r="BH1690" s="18" t="s">
        <v>1023</v>
      </c>
      <c r="BI1690" s="20"/>
      <c r="BJ1690" s="19">
        <v>1</v>
      </c>
      <c r="BK1690" s="20"/>
      <c r="BL1690" s="20"/>
      <c r="BM1690" s="20"/>
      <c r="BN1690" s="20"/>
      <c r="BO1690" s="20"/>
    </row>
    <row r="1691" spans="1:67" ht="128" hidden="1" x14ac:dyDescent="0.2">
      <c r="A1691" s="17" t="s">
        <v>253</v>
      </c>
      <c r="B1691" s="17" t="s">
        <v>79</v>
      </c>
      <c r="C1691" s="64" t="s">
        <v>1356</v>
      </c>
      <c r="D1691" s="18" t="s">
        <v>132</v>
      </c>
      <c r="E1691" s="18" t="s">
        <v>137</v>
      </c>
      <c r="F1691" s="19">
        <v>1</v>
      </c>
      <c r="G1691" s="19">
        <v>1</v>
      </c>
      <c r="H1691" s="19">
        <v>0</v>
      </c>
      <c r="I1691" s="20"/>
      <c r="J1691" s="44"/>
      <c r="K1691" s="22" t="s">
        <v>1357</v>
      </c>
      <c r="L1691" s="375" t="s">
        <v>3305</v>
      </c>
      <c r="M1691" s="23" t="s">
        <v>1358</v>
      </c>
      <c r="N1691" s="24">
        <f t="shared" ref="N1691:N1707" si="391">YEAR(IF(AND(O1691&lt;&gt;"NA",O1691&lt;&gt;""),O1691,IF(AND(P1691&lt;&gt;"NA",P1691&lt;&gt;""),P1691,IF(AND(Q1691&lt;&gt;"NA",Q1691&lt;&gt;""),Q1691,IF(AND(R1691&lt;&gt;"NA",R1691&lt;&gt;""),R1691,S1691)))))</f>
        <v>2002</v>
      </c>
      <c r="O1691" s="25">
        <v>37558</v>
      </c>
      <c r="P1691" s="23" t="s">
        <v>75</v>
      </c>
      <c r="Q1691" s="23" t="s">
        <v>75</v>
      </c>
      <c r="R1691" s="23" t="s">
        <v>75</v>
      </c>
      <c r="S1691" s="23" t="s">
        <v>75</v>
      </c>
      <c r="T1691" s="23" t="s">
        <v>75</v>
      </c>
      <c r="U1691" s="23" t="s">
        <v>75</v>
      </c>
      <c r="V1691" s="19">
        <v>1</v>
      </c>
      <c r="W1691" s="19">
        <f t="shared" ref="W1691:W1707" si="392">IF(OR(AND(Q1691&lt;&gt;"NA",Q1691&lt;&gt;""),AND(S1691&lt;&gt;"NA",S1691&lt;&gt;""),AND(T1691&lt;&gt;"NA",T1691&lt;&gt;"")),1,0)</f>
        <v>0</v>
      </c>
      <c r="X1691" s="19">
        <f t="shared" ref="X1691:X1707" si="393">IF(OR(AND(S1691&lt;&gt;"NA",S1691&lt;&gt;""),Y1691=1),1,0)</f>
        <v>0</v>
      </c>
      <c r="Y1691" s="19">
        <f t="shared" ref="Y1691:Y1707" si="394">IF(AND(T1691&lt;&gt;"NA",T1691&lt;&gt;""),1,0)</f>
        <v>0</v>
      </c>
      <c r="Z1691" s="19">
        <v>-1</v>
      </c>
      <c r="AA1691" s="19">
        <v>-2</v>
      </c>
      <c r="AB1691" s="19">
        <v>0</v>
      </c>
      <c r="AC1691" s="19">
        <v>0</v>
      </c>
      <c r="AD1691" s="19">
        <v>1</v>
      </c>
      <c r="AE1691" s="19">
        <v>0</v>
      </c>
      <c r="AF1691" s="19">
        <v>0</v>
      </c>
      <c r="AG1691" s="19">
        <v>1</v>
      </c>
      <c r="AH1691" s="26">
        <v>1</v>
      </c>
      <c r="AI1691" s="19">
        <v>1</v>
      </c>
      <c r="AJ1691" s="18" t="s">
        <v>134</v>
      </c>
      <c r="AK1691" s="18" t="s">
        <v>139</v>
      </c>
      <c r="AL1691" s="21" t="s">
        <v>1359</v>
      </c>
      <c r="AM1691" s="19">
        <f>IF(AND(AN1691=1,AO1691=1),3,IF(AND(AN1691=1,OR(AO1691=0,AO1691=-1)),1,IF(AND(OR(AN1691=0,AN1691=-1),AO1691=1),2,IF(AND(AN1691=0,AN1691=-1),OR(AO1691=0,AO1691=-1),4))))</f>
        <v>3</v>
      </c>
      <c r="AN1691" s="19">
        <v>1</v>
      </c>
      <c r="AO1691" s="19">
        <v>1</v>
      </c>
      <c r="AP1691" s="19">
        <v>0</v>
      </c>
      <c r="AQ1691" s="19">
        <v>0</v>
      </c>
      <c r="AR1691" s="19">
        <v>0</v>
      </c>
      <c r="AS1691" s="19">
        <v>1</v>
      </c>
      <c r="AT1691" s="19">
        <v>0</v>
      </c>
      <c r="AU1691" s="26">
        <f t="shared" si="390"/>
        <v>-1</v>
      </c>
      <c r="AV1691" s="19">
        <v>0</v>
      </c>
      <c r="AW1691" s="19">
        <v>0</v>
      </c>
      <c r="AX1691" s="19">
        <v>0</v>
      </c>
      <c r="AY1691" s="19">
        <v>0</v>
      </c>
      <c r="AZ1691" s="19">
        <v>1</v>
      </c>
      <c r="BA1691" s="19">
        <v>0</v>
      </c>
      <c r="BB1691" s="19">
        <v>0</v>
      </c>
      <c r="BC1691" s="19">
        <v>0</v>
      </c>
      <c r="BD1691" s="28"/>
      <c r="BE1691" s="20"/>
      <c r="BF1691" s="20"/>
      <c r="BG1691" s="20"/>
      <c r="BH1691" s="20"/>
      <c r="BI1691" s="20"/>
      <c r="BJ1691" s="19">
        <v>1</v>
      </c>
      <c r="BK1691" s="20"/>
      <c r="BL1691" s="20"/>
      <c r="BM1691" s="20"/>
      <c r="BN1691" s="20"/>
      <c r="BO1691" s="20"/>
    </row>
    <row r="1692" spans="1:67" ht="112" hidden="1" x14ac:dyDescent="0.2">
      <c r="A1692" s="17" t="s">
        <v>253</v>
      </c>
      <c r="B1692" s="42"/>
      <c r="C1692" s="64" t="s">
        <v>1356</v>
      </c>
      <c r="D1692" s="18" t="s">
        <v>132</v>
      </c>
      <c r="E1692" s="18" t="s">
        <v>137</v>
      </c>
      <c r="F1692" s="19">
        <v>1</v>
      </c>
      <c r="G1692" s="19">
        <v>0</v>
      </c>
      <c r="H1692" s="19">
        <v>0</v>
      </c>
      <c r="I1692" s="20"/>
      <c r="J1692" s="21" t="s">
        <v>222</v>
      </c>
      <c r="K1692" s="22" t="s">
        <v>507</v>
      </c>
      <c r="L1692" s="375" t="s">
        <v>3304</v>
      </c>
      <c r="M1692" s="25"/>
      <c r="N1692" s="24">
        <f t="shared" si="391"/>
        <v>2004</v>
      </c>
      <c r="O1692" s="25">
        <v>38029</v>
      </c>
      <c r="P1692" s="23" t="s">
        <v>75</v>
      </c>
      <c r="Q1692" s="23" t="s">
        <v>75</v>
      </c>
      <c r="R1692" s="23" t="s">
        <v>75</v>
      </c>
      <c r="S1692" s="23" t="s">
        <v>75</v>
      </c>
      <c r="T1692" s="23" t="s">
        <v>75</v>
      </c>
      <c r="U1692" s="23" t="s">
        <v>75</v>
      </c>
      <c r="V1692" s="19">
        <v>1</v>
      </c>
      <c r="W1692" s="19">
        <f t="shared" si="392"/>
        <v>0</v>
      </c>
      <c r="X1692" s="19">
        <f t="shared" si="393"/>
        <v>0</v>
      </c>
      <c r="Y1692" s="19">
        <f t="shared" si="394"/>
        <v>0</v>
      </c>
      <c r="Z1692" s="19">
        <v>-1</v>
      </c>
      <c r="AA1692" s="19">
        <v>-2</v>
      </c>
      <c r="AB1692" s="19">
        <v>0</v>
      </c>
      <c r="AC1692" s="19">
        <v>0</v>
      </c>
      <c r="AD1692" s="19">
        <v>1</v>
      </c>
      <c r="AE1692" s="19">
        <v>0</v>
      </c>
      <c r="AF1692" s="19">
        <v>0</v>
      </c>
      <c r="AG1692" s="19">
        <v>1</v>
      </c>
      <c r="AH1692" s="26">
        <v>1</v>
      </c>
      <c r="AI1692" s="19">
        <v>1</v>
      </c>
      <c r="AJ1692" s="18" t="s">
        <v>134</v>
      </c>
      <c r="AK1692" s="18" t="s">
        <v>139</v>
      </c>
      <c r="AL1692" s="21" t="s">
        <v>2766</v>
      </c>
      <c r="AM1692" s="19">
        <f>IF(AND(AN1692=1,AO1692=1),3,IF(AND(AN1692=1,OR(AO1692=0,AO1692=-1)),1,IF(AND(OR(AN1692=0,AN1692=-1),AO1692=1),2,IF(AND(AN1692=0,AN1692=-1),OR(AO1692=0,AO1692=-1),4))))</f>
        <v>2</v>
      </c>
      <c r="AN1692" s="19">
        <v>-1</v>
      </c>
      <c r="AO1692" s="19">
        <v>1</v>
      </c>
      <c r="AP1692" s="19">
        <v>-1</v>
      </c>
      <c r="AQ1692" s="19">
        <v>-1</v>
      </c>
      <c r="AR1692" s="19">
        <v>-1</v>
      </c>
      <c r="AS1692" s="19">
        <v>1</v>
      </c>
      <c r="AT1692" s="19">
        <v>0</v>
      </c>
      <c r="AU1692" s="26">
        <f t="shared" si="390"/>
        <v>-1</v>
      </c>
      <c r="AV1692" s="19">
        <v>0</v>
      </c>
      <c r="AW1692" s="19">
        <v>0</v>
      </c>
      <c r="AX1692" s="19">
        <v>0</v>
      </c>
      <c r="AY1692" s="19">
        <v>0</v>
      </c>
      <c r="AZ1692" s="19">
        <v>0</v>
      </c>
      <c r="BA1692" s="19">
        <v>0</v>
      </c>
      <c r="BB1692" s="19">
        <v>0</v>
      </c>
      <c r="BC1692" s="19">
        <v>0</v>
      </c>
      <c r="BD1692" s="28"/>
      <c r="BE1692" s="20"/>
      <c r="BF1692" s="18" t="s">
        <v>1913</v>
      </c>
      <c r="BG1692" s="20"/>
      <c r="BH1692" s="20"/>
      <c r="BI1692" s="20"/>
      <c r="BJ1692" s="19">
        <v>1</v>
      </c>
      <c r="BK1692" s="20"/>
      <c r="BL1692" s="20"/>
      <c r="BM1692" s="20"/>
      <c r="BN1692" s="20"/>
      <c r="BO1692" s="20"/>
    </row>
    <row r="1693" spans="1:67" ht="64" hidden="1" x14ac:dyDescent="0.2">
      <c r="A1693" s="17" t="s">
        <v>253</v>
      </c>
      <c r="B1693" s="42"/>
      <c r="C1693" s="64" t="s">
        <v>1356</v>
      </c>
      <c r="D1693" s="18" t="s">
        <v>132</v>
      </c>
      <c r="E1693" s="18" t="s">
        <v>137</v>
      </c>
      <c r="F1693" s="19">
        <v>1</v>
      </c>
      <c r="G1693" s="19">
        <v>1</v>
      </c>
      <c r="H1693" s="19">
        <v>0</v>
      </c>
      <c r="I1693" s="20"/>
      <c r="J1693" s="44"/>
      <c r="K1693" s="43"/>
      <c r="L1693" s="21" t="s">
        <v>1911</v>
      </c>
      <c r="M1693" s="45"/>
      <c r="N1693" s="24">
        <f t="shared" si="391"/>
        <v>2015</v>
      </c>
      <c r="O1693" s="25">
        <v>42177</v>
      </c>
      <c r="P1693" s="23" t="s">
        <v>75</v>
      </c>
      <c r="Q1693" s="23" t="s">
        <v>75</v>
      </c>
      <c r="R1693" s="23" t="s">
        <v>75</v>
      </c>
      <c r="S1693" s="23" t="s">
        <v>75</v>
      </c>
      <c r="T1693" s="23" t="s">
        <v>75</v>
      </c>
      <c r="U1693" s="23" t="s">
        <v>75</v>
      </c>
      <c r="V1693" s="19">
        <v>1</v>
      </c>
      <c r="W1693" s="19">
        <f t="shared" si="392"/>
        <v>0</v>
      </c>
      <c r="X1693" s="19">
        <f t="shared" si="393"/>
        <v>0</v>
      </c>
      <c r="Y1693" s="19">
        <f t="shared" si="394"/>
        <v>0</v>
      </c>
      <c r="Z1693" s="19">
        <v>-1</v>
      </c>
      <c r="AA1693" s="19">
        <v>-2</v>
      </c>
      <c r="AB1693" s="19">
        <v>0</v>
      </c>
      <c r="AC1693" s="19">
        <v>0</v>
      </c>
      <c r="AD1693" s="19">
        <v>1</v>
      </c>
      <c r="AE1693" s="19">
        <v>0</v>
      </c>
      <c r="AF1693" s="19">
        <v>0</v>
      </c>
      <c r="AG1693" s="19">
        <v>1</v>
      </c>
      <c r="AH1693" s="26">
        <v>1</v>
      </c>
      <c r="AI1693" s="19">
        <v>1</v>
      </c>
      <c r="AJ1693" s="18" t="s">
        <v>134</v>
      </c>
      <c r="AK1693" s="18" t="s">
        <v>139</v>
      </c>
      <c r="AL1693" s="21" t="s">
        <v>1912</v>
      </c>
      <c r="AM1693" s="19">
        <f>IF(AND(AN1693=1,AO1693=1),3,IF(AND(AN1693=1,OR(AO1693=0,AO1693=-1)),1,IF(AND(OR(AN1693=0,AN1693=-1),AO1693=1),2,IF(AND(AN1693=0,AN1693=-1),OR(AO1693=0,AO1693=-1),4))))</f>
        <v>3</v>
      </c>
      <c r="AN1693" s="19">
        <v>1</v>
      </c>
      <c r="AO1693" s="19">
        <v>1</v>
      </c>
      <c r="AP1693" s="19">
        <v>0</v>
      </c>
      <c r="AQ1693" s="19">
        <v>0</v>
      </c>
      <c r="AR1693" s="19">
        <v>0</v>
      </c>
      <c r="AS1693" s="19">
        <v>0</v>
      </c>
      <c r="AT1693" s="19">
        <v>0</v>
      </c>
      <c r="AU1693" s="26">
        <f t="shared" si="390"/>
        <v>-1</v>
      </c>
      <c r="AV1693" s="19">
        <v>0</v>
      </c>
      <c r="AW1693" s="19">
        <v>0</v>
      </c>
      <c r="AX1693" s="19">
        <v>0</v>
      </c>
      <c r="AY1693" s="19">
        <v>0</v>
      </c>
      <c r="AZ1693" s="19">
        <v>1</v>
      </c>
      <c r="BA1693" s="19">
        <v>0</v>
      </c>
      <c r="BB1693" s="19">
        <v>0</v>
      </c>
      <c r="BC1693" s="19">
        <v>0</v>
      </c>
      <c r="BD1693" s="28"/>
      <c r="BE1693" s="20"/>
      <c r="BF1693" s="18" t="s">
        <v>1913</v>
      </c>
      <c r="BG1693" s="20"/>
      <c r="BH1693" s="20"/>
      <c r="BI1693" s="20"/>
      <c r="BJ1693" s="19">
        <v>1</v>
      </c>
      <c r="BK1693" s="20"/>
      <c r="BL1693" s="20"/>
      <c r="BM1693" s="20"/>
      <c r="BN1693" s="20"/>
      <c r="BO1693" s="20"/>
    </row>
    <row r="1694" spans="1:67" ht="160" x14ac:dyDescent="0.2">
      <c r="A1694" s="64" t="s">
        <v>3544</v>
      </c>
      <c r="B1694" s="17" t="s">
        <v>181</v>
      </c>
      <c r="C1694" s="64" t="s">
        <v>3526</v>
      </c>
      <c r="D1694" s="18" t="s">
        <v>182</v>
      </c>
      <c r="E1694" s="18" t="s">
        <v>82</v>
      </c>
      <c r="F1694" s="19">
        <v>1</v>
      </c>
      <c r="G1694" s="19">
        <v>0</v>
      </c>
      <c r="H1694" s="19">
        <v>0</v>
      </c>
      <c r="I1694" s="20"/>
      <c r="J1694" s="21" t="s">
        <v>184</v>
      </c>
      <c r="K1694" s="22" t="s">
        <v>3527</v>
      </c>
      <c r="L1694" s="21" t="s">
        <v>3528</v>
      </c>
      <c r="M1694" s="24">
        <v>1994</v>
      </c>
      <c r="N1694" s="24">
        <f t="shared" si="391"/>
        <v>2009</v>
      </c>
      <c r="O1694" s="649">
        <v>39845</v>
      </c>
      <c r="P1694" s="649" t="s">
        <v>75</v>
      </c>
      <c r="Q1694" s="649">
        <v>39919</v>
      </c>
      <c r="R1694" s="649">
        <v>39749</v>
      </c>
      <c r="S1694" s="649">
        <v>41674</v>
      </c>
      <c r="T1694" s="649">
        <v>41712</v>
      </c>
      <c r="U1694" s="649">
        <v>42707</v>
      </c>
      <c r="V1694" s="19">
        <v>1</v>
      </c>
      <c r="W1694" s="19">
        <f t="shared" si="392"/>
        <v>1</v>
      </c>
      <c r="X1694" s="19">
        <f t="shared" si="393"/>
        <v>1</v>
      </c>
      <c r="Y1694" s="19">
        <f t="shared" si="394"/>
        <v>1</v>
      </c>
      <c r="Z1694" s="19">
        <v>1</v>
      </c>
      <c r="AA1694" s="19">
        <v>1</v>
      </c>
      <c r="AB1694" s="19">
        <v>0</v>
      </c>
      <c r="AC1694" s="19">
        <v>1</v>
      </c>
      <c r="AD1694" s="19">
        <v>0</v>
      </c>
      <c r="AE1694" s="19">
        <v>1</v>
      </c>
      <c r="AF1694" s="19">
        <v>0</v>
      </c>
      <c r="AG1694" s="26">
        <v>1</v>
      </c>
      <c r="AH1694" s="26">
        <v>1</v>
      </c>
      <c r="AI1694" s="26">
        <v>0</v>
      </c>
      <c r="AJ1694" s="18" t="s">
        <v>185</v>
      </c>
      <c r="AK1694" s="18" t="s">
        <v>77</v>
      </c>
      <c r="AL1694" s="21" t="s">
        <v>3529</v>
      </c>
      <c r="AM1694" s="19">
        <f>IF(AND(AN1694=1,AO1694=1),3,IF(AND(AN1694=1,OR(AO1694=0,AO1694=-1)),1,IF(AND(OR(AN1694=0,AN1694=-1),AO1694=1),2,IF(AND(AN1694=0,AN1694=-1),OR(AO1694=0,AO1694=-1),4))))</f>
        <v>2</v>
      </c>
      <c r="AN1694" s="26">
        <v>-1</v>
      </c>
      <c r="AO1694" s="26">
        <v>1</v>
      </c>
      <c r="AP1694" s="26">
        <v>1</v>
      </c>
      <c r="AQ1694" s="26">
        <v>1</v>
      </c>
      <c r="AR1694" s="26">
        <v>1</v>
      </c>
      <c r="AS1694" s="26">
        <v>0</v>
      </c>
      <c r="AT1694" s="26">
        <v>2</v>
      </c>
      <c r="AU1694" s="26">
        <v>0</v>
      </c>
      <c r="AV1694" s="26">
        <v>0</v>
      </c>
      <c r="AW1694" s="26">
        <v>0</v>
      </c>
      <c r="AX1694" s="26">
        <v>1</v>
      </c>
      <c r="AY1694" s="19">
        <v>0</v>
      </c>
      <c r="AZ1694" s="26">
        <v>1</v>
      </c>
      <c r="BA1694" s="26">
        <v>1</v>
      </c>
      <c r="BB1694" s="26">
        <v>1</v>
      </c>
      <c r="BC1694" s="26">
        <v>-1</v>
      </c>
      <c r="BD1694" s="63"/>
      <c r="BE1694" s="20"/>
      <c r="BF1694" s="20"/>
      <c r="BG1694" s="20"/>
      <c r="BH1694" s="20"/>
      <c r="BI1694" s="26"/>
      <c r="BJ1694" s="26">
        <v>0</v>
      </c>
      <c r="BK1694" s="20"/>
      <c r="BL1694" s="20"/>
      <c r="BM1694" s="20"/>
      <c r="BN1694" s="20"/>
      <c r="BO1694" s="20"/>
    </row>
    <row r="1695" spans="1:67" ht="80" hidden="1" x14ac:dyDescent="0.2">
      <c r="A1695" s="66" t="s">
        <v>151</v>
      </c>
      <c r="B1695" s="67"/>
      <c r="C1695" s="74" t="s">
        <v>2746</v>
      </c>
      <c r="D1695" s="66" t="s">
        <v>153</v>
      </c>
      <c r="E1695" s="61" t="s">
        <v>302</v>
      </c>
      <c r="F1695" s="62">
        <v>1</v>
      </c>
      <c r="G1695" s="62">
        <v>1</v>
      </c>
      <c r="H1695" s="62">
        <v>1</v>
      </c>
      <c r="I1695" s="62">
        <v>1</v>
      </c>
      <c r="J1695" s="392" t="s">
        <v>3306</v>
      </c>
      <c r="K1695" s="76"/>
      <c r="L1695" s="386" t="s">
        <v>3310</v>
      </c>
      <c r="M1695" s="72"/>
      <c r="N1695" s="57">
        <f t="shared" si="391"/>
        <v>2018</v>
      </c>
      <c r="O1695" s="73" t="s">
        <v>75</v>
      </c>
      <c r="P1695" s="73" t="s">
        <v>75</v>
      </c>
      <c r="Q1695" s="73" t="s">
        <v>75</v>
      </c>
      <c r="R1695" s="72">
        <v>43272</v>
      </c>
      <c r="S1695" s="73" t="s">
        <v>75</v>
      </c>
      <c r="T1695" s="73" t="s">
        <v>75</v>
      </c>
      <c r="U1695" s="73" t="s">
        <v>75</v>
      </c>
      <c r="V1695" s="62">
        <v>1</v>
      </c>
      <c r="W1695" s="19">
        <f t="shared" si="392"/>
        <v>0</v>
      </c>
      <c r="X1695" s="19">
        <f t="shared" si="393"/>
        <v>0</v>
      </c>
      <c r="Y1695" s="19">
        <f t="shared" si="394"/>
        <v>0</v>
      </c>
      <c r="Z1695" s="62">
        <v>-1</v>
      </c>
      <c r="AA1695" s="62">
        <v>-2</v>
      </c>
      <c r="AB1695" s="62">
        <v>0</v>
      </c>
      <c r="AC1695" s="62">
        <v>0</v>
      </c>
      <c r="AD1695" s="62">
        <v>1</v>
      </c>
      <c r="AE1695" s="62">
        <v>0</v>
      </c>
      <c r="AF1695" s="62">
        <v>0</v>
      </c>
      <c r="AG1695" s="62">
        <v>1</v>
      </c>
      <c r="AH1695" s="62">
        <v>1</v>
      </c>
      <c r="AI1695" s="62">
        <v>0</v>
      </c>
      <c r="AJ1695" s="61" t="s">
        <v>134</v>
      </c>
      <c r="AK1695" s="61" t="s">
        <v>77</v>
      </c>
      <c r="AL1695" s="69" t="s">
        <v>2744</v>
      </c>
      <c r="AM1695" s="19">
        <v>-1</v>
      </c>
      <c r="AN1695" s="19">
        <v>-1</v>
      </c>
      <c r="AO1695" s="19">
        <v>-1</v>
      </c>
      <c r="AP1695" s="19">
        <v>-1</v>
      </c>
      <c r="AQ1695" s="19">
        <v>-1</v>
      </c>
      <c r="AR1695" s="19">
        <v>-1</v>
      </c>
      <c r="AS1695" s="62">
        <v>0</v>
      </c>
      <c r="AT1695" s="62">
        <v>0</v>
      </c>
      <c r="AU1695" s="78">
        <v>0</v>
      </c>
      <c r="AV1695" s="62">
        <v>0</v>
      </c>
      <c r="AW1695" s="62">
        <v>0</v>
      </c>
      <c r="AX1695" s="62">
        <v>0</v>
      </c>
      <c r="AY1695" s="62">
        <v>0</v>
      </c>
      <c r="AZ1695" s="62">
        <v>1</v>
      </c>
      <c r="BA1695" s="62">
        <v>1</v>
      </c>
      <c r="BB1695" s="62">
        <v>-1</v>
      </c>
      <c r="BC1695" s="62">
        <v>-1</v>
      </c>
      <c r="BD1695" s="68"/>
      <c r="BE1695" s="68"/>
      <c r="BF1695" s="68"/>
      <c r="BG1695" s="68"/>
      <c r="BH1695" s="68"/>
      <c r="BI1695" s="68"/>
      <c r="BJ1695" s="68"/>
      <c r="BK1695" s="68"/>
      <c r="BL1695" s="68"/>
      <c r="BM1695" s="68"/>
      <c r="BN1695" s="68"/>
      <c r="BO1695" s="68"/>
    </row>
    <row r="1696" spans="1:67" ht="112" hidden="1" x14ac:dyDescent="0.2">
      <c r="A1696" s="17" t="s">
        <v>466</v>
      </c>
      <c r="B1696" s="17" t="s">
        <v>593</v>
      </c>
      <c r="C1696" s="64" t="s">
        <v>2182</v>
      </c>
      <c r="D1696" s="18" t="s">
        <v>678</v>
      </c>
      <c r="E1696" s="18" t="s">
        <v>92</v>
      </c>
      <c r="F1696" s="19">
        <v>1</v>
      </c>
      <c r="G1696" s="19">
        <v>1</v>
      </c>
      <c r="H1696" s="19">
        <v>1</v>
      </c>
      <c r="I1696" s="20"/>
      <c r="J1696" s="21" t="s">
        <v>2164</v>
      </c>
      <c r="K1696" s="46"/>
      <c r="L1696" s="21" t="s">
        <v>2165</v>
      </c>
      <c r="M1696" s="45"/>
      <c r="N1696" s="24">
        <f t="shared" si="391"/>
        <v>2007</v>
      </c>
      <c r="O1696" s="25">
        <v>39430</v>
      </c>
      <c r="P1696" s="23" t="s">
        <v>75</v>
      </c>
      <c r="Q1696" s="23" t="s">
        <v>75</v>
      </c>
      <c r="R1696" s="23" t="s">
        <v>75</v>
      </c>
      <c r="S1696" s="23" t="s">
        <v>75</v>
      </c>
      <c r="T1696" s="23" t="s">
        <v>75</v>
      </c>
      <c r="U1696" s="23" t="s">
        <v>75</v>
      </c>
      <c r="V1696" s="19">
        <v>1</v>
      </c>
      <c r="W1696" s="19">
        <f t="shared" si="392"/>
        <v>0</v>
      </c>
      <c r="X1696" s="19">
        <f t="shared" si="393"/>
        <v>0</v>
      </c>
      <c r="Y1696" s="19">
        <f t="shared" si="394"/>
        <v>0</v>
      </c>
      <c r="Z1696" s="19">
        <v>-1</v>
      </c>
      <c r="AA1696" s="19">
        <v>-2</v>
      </c>
      <c r="AB1696" s="19">
        <v>1</v>
      </c>
      <c r="AC1696" s="19">
        <v>1</v>
      </c>
      <c r="AD1696" s="19">
        <v>0</v>
      </c>
      <c r="AE1696" s="19">
        <v>0</v>
      </c>
      <c r="AF1696" s="19">
        <v>1</v>
      </c>
      <c r="AG1696" s="19">
        <v>1</v>
      </c>
      <c r="AH1696" s="19">
        <v>1</v>
      </c>
      <c r="AI1696" s="19">
        <v>1</v>
      </c>
      <c r="AJ1696" s="18" t="s">
        <v>87</v>
      </c>
      <c r="AK1696" s="18" t="s">
        <v>97</v>
      </c>
      <c r="AL1696" s="21" t="s">
        <v>2166</v>
      </c>
      <c r="AM1696" s="19">
        <f t="shared" ref="AM1696:AM1707" si="395">IF(AND(AN1696=1,AO1696=1),3,IF(AND(AN1696=1,OR(AO1696=0,AO1696=-1)),1,IF(AND(OR(AN1696=0,AN1696=-1),AO1696=1),2,IF(AND(AN1696=0,AN1696=-1),OR(AO1696=0,AO1696=-1),4))))</f>
        <v>3</v>
      </c>
      <c r="AN1696" s="19">
        <v>1</v>
      </c>
      <c r="AO1696" s="19">
        <v>1</v>
      </c>
      <c r="AP1696" s="19">
        <v>1</v>
      </c>
      <c r="AQ1696" s="19">
        <v>1</v>
      </c>
      <c r="AR1696" s="19">
        <v>1</v>
      </c>
      <c r="AS1696" s="19">
        <v>0</v>
      </c>
      <c r="AT1696" s="19">
        <v>0</v>
      </c>
      <c r="AU1696" s="26">
        <f t="shared" ref="AU1696:AU1701" si="396">IF(BA1696&lt;1,-1)</f>
        <v>-1</v>
      </c>
      <c r="AV1696" s="19">
        <v>0</v>
      </c>
      <c r="AW1696" s="19">
        <v>0</v>
      </c>
      <c r="AX1696" s="19">
        <v>0</v>
      </c>
      <c r="AY1696" s="19">
        <v>0</v>
      </c>
      <c r="AZ1696" s="19">
        <v>-1</v>
      </c>
      <c r="BA1696" s="19">
        <v>-1</v>
      </c>
      <c r="BB1696" s="19">
        <v>-1</v>
      </c>
      <c r="BC1696" s="19">
        <v>-1</v>
      </c>
      <c r="BD1696" s="28"/>
      <c r="BE1696" s="20"/>
      <c r="BF1696" s="20"/>
      <c r="BG1696" s="20"/>
      <c r="BH1696" s="20"/>
      <c r="BI1696" s="20"/>
      <c r="BJ1696" s="19">
        <v>1</v>
      </c>
      <c r="BK1696" s="20"/>
      <c r="BL1696" s="20"/>
      <c r="BM1696" s="20"/>
      <c r="BN1696" s="20"/>
      <c r="BO1696" s="20"/>
    </row>
    <row r="1697" spans="1:67" ht="112" hidden="1" x14ac:dyDescent="0.2">
      <c r="A1697" s="17" t="s">
        <v>466</v>
      </c>
      <c r="B1697" s="17" t="s">
        <v>593</v>
      </c>
      <c r="C1697" s="64" t="s">
        <v>2183</v>
      </c>
      <c r="D1697" s="18" t="s">
        <v>678</v>
      </c>
      <c r="E1697" s="18" t="s">
        <v>92</v>
      </c>
      <c r="F1697" s="19">
        <v>1</v>
      </c>
      <c r="G1697" s="19">
        <v>1</v>
      </c>
      <c r="H1697" s="19">
        <v>1</v>
      </c>
      <c r="I1697" s="20"/>
      <c r="J1697" s="21" t="s">
        <v>2164</v>
      </c>
      <c r="K1697" s="46"/>
      <c r="L1697" s="21" t="s">
        <v>2165</v>
      </c>
      <c r="M1697" s="45"/>
      <c r="N1697" s="24">
        <f t="shared" si="391"/>
        <v>2007</v>
      </c>
      <c r="O1697" s="25">
        <v>39430</v>
      </c>
      <c r="P1697" s="23" t="s">
        <v>75</v>
      </c>
      <c r="Q1697" s="23" t="s">
        <v>75</v>
      </c>
      <c r="R1697" s="23" t="s">
        <v>75</v>
      </c>
      <c r="S1697" s="23" t="s">
        <v>75</v>
      </c>
      <c r="T1697" s="23" t="s">
        <v>75</v>
      </c>
      <c r="U1697" s="23" t="s">
        <v>75</v>
      </c>
      <c r="V1697" s="19">
        <v>1</v>
      </c>
      <c r="W1697" s="19">
        <f t="shared" si="392"/>
        <v>0</v>
      </c>
      <c r="X1697" s="19">
        <f t="shared" si="393"/>
        <v>0</v>
      </c>
      <c r="Y1697" s="19">
        <f t="shared" si="394"/>
        <v>0</v>
      </c>
      <c r="Z1697" s="19">
        <v>-1</v>
      </c>
      <c r="AA1697" s="19">
        <v>-2</v>
      </c>
      <c r="AB1697" s="19">
        <v>1</v>
      </c>
      <c r="AC1697" s="19">
        <v>1</v>
      </c>
      <c r="AD1697" s="19">
        <v>0</v>
      </c>
      <c r="AE1697" s="19">
        <v>0</v>
      </c>
      <c r="AF1697" s="19">
        <v>1</v>
      </c>
      <c r="AG1697" s="19">
        <v>1</v>
      </c>
      <c r="AH1697" s="19">
        <v>1</v>
      </c>
      <c r="AI1697" s="19">
        <v>1</v>
      </c>
      <c r="AJ1697" s="18" t="s">
        <v>87</v>
      </c>
      <c r="AK1697" s="18" t="s">
        <v>97</v>
      </c>
      <c r="AL1697" s="21" t="s">
        <v>2166</v>
      </c>
      <c r="AM1697" s="19">
        <f t="shared" si="395"/>
        <v>3</v>
      </c>
      <c r="AN1697" s="19">
        <v>1</v>
      </c>
      <c r="AO1697" s="19">
        <v>1</v>
      </c>
      <c r="AP1697" s="19">
        <v>1</v>
      </c>
      <c r="AQ1697" s="19">
        <v>1</v>
      </c>
      <c r="AR1697" s="19">
        <v>1</v>
      </c>
      <c r="AS1697" s="19">
        <v>0</v>
      </c>
      <c r="AT1697" s="19">
        <v>0</v>
      </c>
      <c r="AU1697" s="26">
        <f t="shared" si="396"/>
        <v>-1</v>
      </c>
      <c r="AV1697" s="19">
        <v>0</v>
      </c>
      <c r="AW1697" s="19">
        <v>0</v>
      </c>
      <c r="AX1697" s="19">
        <v>0</v>
      </c>
      <c r="AY1697" s="19">
        <v>0</v>
      </c>
      <c r="AZ1697" s="19">
        <v>-1</v>
      </c>
      <c r="BA1697" s="19">
        <v>-1</v>
      </c>
      <c r="BB1697" s="19">
        <v>-1</v>
      </c>
      <c r="BC1697" s="19">
        <v>-1</v>
      </c>
      <c r="BD1697" s="28"/>
      <c r="BE1697" s="20"/>
      <c r="BF1697" s="20"/>
      <c r="BG1697" s="20"/>
      <c r="BH1697" s="20"/>
      <c r="BI1697" s="20"/>
      <c r="BJ1697" s="19">
        <v>1</v>
      </c>
      <c r="BK1697" s="20"/>
      <c r="BL1697" s="20"/>
      <c r="BM1697" s="20"/>
      <c r="BN1697" s="20"/>
      <c r="BO1697" s="20"/>
    </row>
    <row r="1698" spans="1:67" ht="112" hidden="1" x14ac:dyDescent="0.2">
      <c r="A1698" s="17" t="s">
        <v>466</v>
      </c>
      <c r="B1698" s="17" t="s">
        <v>593</v>
      </c>
      <c r="C1698" s="64" t="s">
        <v>2184</v>
      </c>
      <c r="D1698" s="18" t="s">
        <v>678</v>
      </c>
      <c r="E1698" s="18" t="s">
        <v>92</v>
      </c>
      <c r="F1698" s="19">
        <v>1</v>
      </c>
      <c r="G1698" s="19">
        <v>1</v>
      </c>
      <c r="H1698" s="19">
        <v>1</v>
      </c>
      <c r="I1698" s="20"/>
      <c r="J1698" s="21" t="s">
        <v>2164</v>
      </c>
      <c r="K1698" s="46"/>
      <c r="L1698" s="21" t="s">
        <v>2165</v>
      </c>
      <c r="M1698" s="45"/>
      <c r="N1698" s="24">
        <f t="shared" si="391"/>
        <v>2007</v>
      </c>
      <c r="O1698" s="25">
        <v>39430</v>
      </c>
      <c r="P1698" s="23" t="s">
        <v>75</v>
      </c>
      <c r="Q1698" s="23" t="s">
        <v>75</v>
      </c>
      <c r="R1698" s="23" t="s">
        <v>75</v>
      </c>
      <c r="S1698" s="23" t="s">
        <v>75</v>
      </c>
      <c r="T1698" s="23" t="s">
        <v>75</v>
      </c>
      <c r="U1698" s="23" t="s">
        <v>75</v>
      </c>
      <c r="V1698" s="19">
        <v>1</v>
      </c>
      <c r="W1698" s="19">
        <f t="shared" si="392"/>
        <v>0</v>
      </c>
      <c r="X1698" s="19">
        <f t="shared" si="393"/>
        <v>0</v>
      </c>
      <c r="Y1698" s="19">
        <f t="shared" si="394"/>
        <v>0</v>
      </c>
      <c r="Z1698" s="19">
        <v>-1</v>
      </c>
      <c r="AA1698" s="19">
        <v>-2</v>
      </c>
      <c r="AB1698" s="19">
        <v>1</v>
      </c>
      <c r="AC1698" s="19">
        <v>1</v>
      </c>
      <c r="AD1698" s="19">
        <v>0</v>
      </c>
      <c r="AE1698" s="19">
        <v>0</v>
      </c>
      <c r="AF1698" s="19">
        <v>1</v>
      </c>
      <c r="AG1698" s="19">
        <v>1</v>
      </c>
      <c r="AH1698" s="19">
        <v>1</v>
      </c>
      <c r="AI1698" s="19">
        <v>1</v>
      </c>
      <c r="AJ1698" s="18" t="s">
        <v>87</v>
      </c>
      <c r="AK1698" s="18" t="s">
        <v>97</v>
      </c>
      <c r="AL1698" s="21" t="s">
        <v>2166</v>
      </c>
      <c r="AM1698" s="19">
        <f t="shared" si="395"/>
        <v>3</v>
      </c>
      <c r="AN1698" s="19">
        <v>1</v>
      </c>
      <c r="AO1698" s="19">
        <v>1</v>
      </c>
      <c r="AP1698" s="19">
        <v>1</v>
      </c>
      <c r="AQ1698" s="19">
        <v>1</v>
      </c>
      <c r="AR1698" s="19">
        <v>1</v>
      </c>
      <c r="AS1698" s="19">
        <v>0</v>
      </c>
      <c r="AT1698" s="19">
        <v>0</v>
      </c>
      <c r="AU1698" s="26">
        <f t="shared" si="396"/>
        <v>-1</v>
      </c>
      <c r="AV1698" s="19">
        <v>0</v>
      </c>
      <c r="AW1698" s="19">
        <v>0</v>
      </c>
      <c r="AX1698" s="19">
        <v>0</v>
      </c>
      <c r="AY1698" s="19">
        <v>0</v>
      </c>
      <c r="AZ1698" s="19">
        <v>-1</v>
      </c>
      <c r="BA1698" s="19">
        <v>-1</v>
      </c>
      <c r="BB1698" s="19">
        <v>-1</v>
      </c>
      <c r="BC1698" s="19">
        <v>-1</v>
      </c>
      <c r="BD1698" s="28"/>
      <c r="BE1698" s="20"/>
      <c r="BF1698" s="20"/>
      <c r="BG1698" s="20"/>
      <c r="BH1698" s="20"/>
      <c r="BI1698" s="20"/>
      <c r="BJ1698" s="19">
        <v>1</v>
      </c>
      <c r="BK1698" s="20"/>
      <c r="BL1698" s="20"/>
      <c r="BM1698" s="20"/>
      <c r="BN1698" s="20"/>
      <c r="BO1698" s="20"/>
    </row>
    <row r="1699" spans="1:67" ht="112" hidden="1" x14ac:dyDescent="0.2">
      <c r="A1699" s="17" t="s">
        <v>466</v>
      </c>
      <c r="B1699" s="17" t="s">
        <v>593</v>
      </c>
      <c r="C1699" s="64" t="s">
        <v>2185</v>
      </c>
      <c r="D1699" s="18" t="s">
        <v>678</v>
      </c>
      <c r="E1699" s="18" t="s">
        <v>92</v>
      </c>
      <c r="F1699" s="19">
        <v>1</v>
      </c>
      <c r="G1699" s="19">
        <v>1</v>
      </c>
      <c r="H1699" s="19">
        <v>1</v>
      </c>
      <c r="I1699" s="20"/>
      <c r="J1699" s="21" t="s">
        <v>2164</v>
      </c>
      <c r="K1699" s="46"/>
      <c r="L1699" s="21" t="s">
        <v>2165</v>
      </c>
      <c r="M1699" s="45"/>
      <c r="N1699" s="24">
        <f t="shared" si="391"/>
        <v>2007</v>
      </c>
      <c r="O1699" s="25">
        <v>39430</v>
      </c>
      <c r="P1699" s="23" t="s">
        <v>75</v>
      </c>
      <c r="Q1699" s="23" t="s">
        <v>75</v>
      </c>
      <c r="R1699" s="23" t="s">
        <v>75</v>
      </c>
      <c r="S1699" s="23" t="s">
        <v>75</v>
      </c>
      <c r="T1699" s="23" t="s">
        <v>75</v>
      </c>
      <c r="U1699" s="23" t="s">
        <v>75</v>
      </c>
      <c r="V1699" s="19">
        <v>1</v>
      </c>
      <c r="W1699" s="19">
        <f t="shared" si="392"/>
        <v>0</v>
      </c>
      <c r="X1699" s="19">
        <f t="shared" si="393"/>
        <v>0</v>
      </c>
      <c r="Y1699" s="19">
        <f t="shared" si="394"/>
        <v>0</v>
      </c>
      <c r="Z1699" s="19">
        <v>-1</v>
      </c>
      <c r="AA1699" s="19">
        <v>-2</v>
      </c>
      <c r="AB1699" s="19">
        <v>1</v>
      </c>
      <c r="AC1699" s="19">
        <v>1</v>
      </c>
      <c r="AD1699" s="19">
        <v>0</v>
      </c>
      <c r="AE1699" s="19">
        <v>0</v>
      </c>
      <c r="AF1699" s="19">
        <v>1</v>
      </c>
      <c r="AG1699" s="19">
        <v>1</v>
      </c>
      <c r="AH1699" s="19">
        <v>1</v>
      </c>
      <c r="AI1699" s="19">
        <v>1</v>
      </c>
      <c r="AJ1699" s="18" t="s">
        <v>87</v>
      </c>
      <c r="AK1699" s="18" t="s">
        <v>97</v>
      </c>
      <c r="AL1699" s="21" t="s">
        <v>2166</v>
      </c>
      <c r="AM1699" s="19">
        <f t="shared" si="395"/>
        <v>3</v>
      </c>
      <c r="AN1699" s="19">
        <v>1</v>
      </c>
      <c r="AO1699" s="19">
        <v>1</v>
      </c>
      <c r="AP1699" s="19">
        <v>1</v>
      </c>
      <c r="AQ1699" s="19">
        <v>1</v>
      </c>
      <c r="AR1699" s="19">
        <v>1</v>
      </c>
      <c r="AS1699" s="19">
        <v>0</v>
      </c>
      <c r="AT1699" s="19">
        <v>0</v>
      </c>
      <c r="AU1699" s="26">
        <f t="shared" si="396"/>
        <v>-1</v>
      </c>
      <c r="AV1699" s="19">
        <v>0</v>
      </c>
      <c r="AW1699" s="19">
        <v>0</v>
      </c>
      <c r="AX1699" s="19">
        <v>0</v>
      </c>
      <c r="AY1699" s="19">
        <v>0</v>
      </c>
      <c r="AZ1699" s="19">
        <v>-1</v>
      </c>
      <c r="BA1699" s="19">
        <v>-1</v>
      </c>
      <c r="BB1699" s="19">
        <v>-1</v>
      </c>
      <c r="BC1699" s="19">
        <v>-1</v>
      </c>
      <c r="BD1699" s="28"/>
      <c r="BE1699" s="20"/>
      <c r="BF1699" s="20"/>
      <c r="BG1699" s="20"/>
      <c r="BH1699" s="20"/>
      <c r="BI1699" s="20"/>
      <c r="BJ1699" s="19">
        <v>1</v>
      </c>
      <c r="BK1699" s="20"/>
      <c r="BL1699" s="20"/>
      <c r="BM1699" s="20"/>
      <c r="BN1699" s="20"/>
      <c r="BO1699" s="20"/>
    </row>
    <row r="1700" spans="1:67" ht="112" hidden="1" x14ac:dyDescent="0.2">
      <c r="A1700" s="17" t="s">
        <v>466</v>
      </c>
      <c r="B1700" s="17" t="s">
        <v>593</v>
      </c>
      <c r="C1700" s="64" t="s">
        <v>2186</v>
      </c>
      <c r="D1700" s="18" t="s">
        <v>678</v>
      </c>
      <c r="E1700" s="18" t="s">
        <v>92</v>
      </c>
      <c r="F1700" s="19">
        <v>1</v>
      </c>
      <c r="G1700" s="19">
        <v>1</v>
      </c>
      <c r="H1700" s="19">
        <v>1</v>
      </c>
      <c r="I1700" s="20"/>
      <c r="J1700" s="21" t="s">
        <v>2164</v>
      </c>
      <c r="K1700" s="46"/>
      <c r="L1700" s="21" t="s">
        <v>2165</v>
      </c>
      <c r="M1700" s="45"/>
      <c r="N1700" s="24">
        <f t="shared" si="391"/>
        <v>2007</v>
      </c>
      <c r="O1700" s="25">
        <v>39430</v>
      </c>
      <c r="P1700" s="23" t="s">
        <v>75</v>
      </c>
      <c r="Q1700" s="23" t="s">
        <v>75</v>
      </c>
      <c r="R1700" s="23" t="s">
        <v>75</v>
      </c>
      <c r="S1700" s="23" t="s">
        <v>75</v>
      </c>
      <c r="T1700" s="23" t="s">
        <v>75</v>
      </c>
      <c r="U1700" s="23" t="s">
        <v>75</v>
      </c>
      <c r="V1700" s="19">
        <v>1</v>
      </c>
      <c r="W1700" s="19">
        <f t="shared" si="392"/>
        <v>0</v>
      </c>
      <c r="X1700" s="19">
        <f t="shared" si="393"/>
        <v>0</v>
      </c>
      <c r="Y1700" s="19">
        <f t="shared" si="394"/>
        <v>0</v>
      </c>
      <c r="Z1700" s="19">
        <v>-1</v>
      </c>
      <c r="AA1700" s="19">
        <v>-2</v>
      </c>
      <c r="AB1700" s="19">
        <v>1</v>
      </c>
      <c r="AC1700" s="19">
        <v>1</v>
      </c>
      <c r="AD1700" s="19">
        <v>0</v>
      </c>
      <c r="AE1700" s="19">
        <v>0</v>
      </c>
      <c r="AF1700" s="19">
        <v>1</v>
      </c>
      <c r="AG1700" s="19">
        <v>1</v>
      </c>
      <c r="AH1700" s="19">
        <v>1</v>
      </c>
      <c r="AI1700" s="19">
        <v>1</v>
      </c>
      <c r="AJ1700" s="18" t="s">
        <v>87</v>
      </c>
      <c r="AK1700" s="18" t="s">
        <v>97</v>
      </c>
      <c r="AL1700" s="21" t="s">
        <v>2166</v>
      </c>
      <c r="AM1700" s="19">
        <f t="shared" si="395"/>
        <v>3</v>
      </c>
      <c r="AN1700" s="19">
        <v>1</v>
      </c>
      <c r="AO1700" s="19">
        <v>1</v>
      </c>
      <c r="AP1700" s="19">
        <v>1</v>
      </c>
      <c r="AQ1700" s="19">
        <v>1</v>
      </c>
      <c r="AR1700" s="19">
        <v>1</v>
      </c>
      <c r="AS1700" s="19">
        <v>0</v>
      </c>
      <c r="AT1700" s="19">
        <v>0</v>
      </c>
      <c r="AU1700" s="26">
        <f t="shared" si="396"/>
        <v>-1</v>
      </c>
      <c r="AV1700" s="19">
        <v>0</v>
      </c>
      <c r="AW1700" s="19">
        <v>0</v>
      </c>
      <c r="AX1700" s="19">
        <v>0</v>
      </c>
      <c r="AY1700" s="19">
        <v>0</v>
      </c>
      <c r="AZ1700" s="19">
        <v>-1</v>
      </c>
      <c r="BA1700" s="19">
        <v>-1</v>
      </c>
      <c r="BB1700" s="19">
        <v>-1</v>
      </c>
      <c r="BC1700" s="19">
        <v>-1</v>
      </c>
      <c r="BD1700" s="28"/>
      <c r="BE1700" s="20"/>
      <c r="BF1700" s="20"/>
      <c r="BG1700" s="20"/>
      <c r="BH1700" s="20"/>
      <c r="BI1700" s="20"/>
      <c r="BJ1700" s="19">
        <v>1</v>
      </c>
      <c r="BK1700" s="20"/>
      <c r="BL1700" s="20"/>
      <c r="BM1700" s="20"/>
      <c r="BN1700" s="20"/>
      <c r="BO1700" s="20"/>
    </row>
    <row r="1701" spans="1:67" ht="112" hidden="1" x14ac:dyDescent="0.2">
      <c r="A1701" s="17" t="s">
        <v>466</v>
      </c>
      <c r="B1701" s="17" t="s">
        <v>593</v>
      </c>
      <c r="C1701" s="64" t="s">
        <v>2187</v>
      </c>
      <c r="D1701" s="18" t="s">
        <v>678</v>
      </c>
      <c r="E1701" s="18" t="s">
        <v>92</v>
      </c>
      <c r="F1701" s="19">
        <v>1</v>
      </c>
      <c r="G1701" s="19">
        <v>1</v>
      </c>
      <c r="H1701" s="19">
        <v>1</v>
      </c>
      <c r="I1701" s="20"/>
      <c r="J1701" s="21" t="s">
        <v>2164</v>
      </c>
      <c r="K1701" s="46"/>
      <c r="L1701" s="21" t="s">
        <v>2165</v>
      </c>
      <c r="M1701" s="45"/>
      <c r="N1701" s="24">
        <f t="shared" si="391"/>
        <v>2007</v>
      </c>
      <c r="O1701" s="25">
        <v>39430</v>
      </c>
      <c r="P1701" s="23" t="s">
        <v>75</v>
      </c>
      <c r="Q1701" s="23" t="s">
        <v>75</v>
      </c>
      <c r="R1701" s="23" t="s">
        <v>75</v>
      </c>
      <c r="S1701" s="23" t="s">
        <v>75</v>
      </c>
      <c r="T1701" s="23" t="s">
        <v>75</v>
      </c>
      <c r="U1701" s="23" t="s">
        <v>75</v>
      </c>
      <c r="V1701" s="19">
        <v>1</v>
      </c>
      <c r="W1701" s="19">
        <f t="shared" si="392"/>
        <v>0</v>
      </c>
      <c r="X1701" s="19">
        <f t="shared" si="393"/>
        <v>0</v>
      </c>
      <c r="Y1701" s="19">
        <f t="shared" si="394"/>
        <v>0</v>
      </c>
      <c r="Z1701" s="19">
        <v>-1</v>
      </c>
      <c r="AA1701" s="19">
        <v>-2</v>
      </c>
      <c r="AB1701" s="19">
        <v>1</v>
      </c>
      <c r="AC1701" s="19">
        <v>1</v>
      </c>
      <c r="AD1701" s="19">
        <v>0</v>
      </c>
      <c r="AE1701" s="19">
        <v>0</v>
      </c>
      <c r="AF1701" s="19">
        <v>1</v>
      </c>
      <c r="AG1701" s="19">
        <v>1</v>
      </c>
      <c r="AH1701" s="19">
        <v>1</v>
      </c>
      <c r="AI1701" s="19">
        <v>1</v>
      </c>
      <c r="AJ1701" s="18" t="s">
        <v>87</v>
      </c>
      <c r="AK1701" s="18" t="s">
        <v>97</v>
      </c>
      <c r="AL1701" s="21" t="s">
        <v>2166</v>
      </c>
      <c r="AM1701" s="19">
        <f t="shared" si="395"/>
        <v>3</v>
      </c>
      <c r="AN1701" s="19">
        <v>1</v>
      </c>
      <c r="AO1701" s="19">
        <v>1</v>
      </c>
      <c r="AP1701" s="19">
        <v>1</v>
      </c>
      <c r="AQ1701" s="19">
        <v>1</v>
      </c>
      <c r="AR1701" s="19">
        <v>1</v>
      </c>
      <c r="AS1701" s="19">
        <v>0</v>
      </c>
      <c r="AT1701" s="19">
        <v>0</v>
      </c>
      <c r="AU1701" s="26">
        <f t="shared" si="396"/>
        <v>-1</v>
      </c>
      <c r="AV1701" s="19">
        <v>0</v>
      </c>
      <c r="AW1701" s="19">
        <v>0</v>
      </c>
      <c r="AX1701" s="19">
        <v>0</v>
      </c>
      <c r="AY1701" s="19">
        <v>0</v>
      </c>
      <c r="AZ1701" s="19">
        <v>-1</v>
      </c>
      <c r="BA1701" s="19">
        <v>-1</v>
      </c>
      <c r="BB1701" s="19">
        <v>-1</v>
      </c>
      <c r="BC1701" s="19">
        <v>-1</v>
      </c>
      <c r="BD1701" s="28"/>
      <c r="BE1701" s="20"/>
      <c r="BF1701" s="20"/>
      <c r="BG1701" s="20"/>
      <c r="BH1701" s="20"/>
      <c r="BI1701" s="20"/>
      <c r="BJ1701" s="19">
        <v>1</v>
      </c>
      <c r="BK1701" s="20"/>
      <c r="BL1701" s="20"/>
      <c r="BM1701" s="20"/>
      <c r="BN1701" s="20"/>
      <c r="BO1701" s="20"/>
    </row>
    <row r="1702" spans="1:67" ht="80" hidden="1" x14ac:dyDescent="0.2">
      <c r="A1702" s="17" t="s">
        <v>740</v>
      </c>
      <c r="B1702" s="17" t="s">
        <v>79</v>
      </c>
      <c r="C1702" s="64" t="s">
        <v>885</v>
      </c>
      <c r="D1702" s="18" t="s">
        <v>886</v>
      </c>
      <c r="E1702" s="18" t="s">
        <v>137</v>
      </c>
      <c r="F1702" s="19">
        <v>1</v>
      </c>
      <c r="G1702" s="19">
        <v>0</v>
      </c>
      <c r="H1702" s="19">
        <v>0</v>
      </c>
      <c r="I1702" s="20"/>
      <c r="J1702" s="44"/>
      <c r="K1702" s="22" t="s">
        <v>887</v>
      </c>
      <c r="L1702" s="21" t="s">
        <v>888</v>
      </c>
      <c r="M1702" s="23" t="s">
        <v>889</v>
      </c>
      <c r="N1702" s="24">
        <f t="shared" si="391"/>
        <v>1997</v>
      </c>
      <c r="O1702" s="23" t="s">
        <v>75</v>
      </c>
      <c r="P1702" s="25">
        <v>35674</v>
      </c>
      <c r="Q1702" s="23" t="s">
        <v>75</v>
      </c>
      <c r="R1702" s="24">
        <v>1997</v>
      </c>
      <c r="S1702" s="23" t="s">
        <v>75</v>
      </c>
      <c r="T1702" s="23" t="s">
        <v>75</v>
      </c>
      <c r="U1702" s="23" t="s">
        <v>75</v>
      </c>
      <c r="V1702" s="24">
        <v>1</v>
      </c>
      <c r="W1702" s="19">
        <f t="shared" si="392"/>
        <v>0</v>
      </c>
      <c r="X1702" s="19">
        <f t="shared" si="393"/>
        <v>0</v>
      </c>
      <c r="Y1702" s="19">
        <f t="shared" si="394"/>
        <v>0</v>
      </c>
      <c r="Z1702" s="19">
        <v>-1</v>
      </c>
      <c r="AA1702" s="19">
        <v>-2</v>
      </c>
      <c r="AB1702" s="19">
        <v>1</v>
      </c>
      <c r="AC1702" s="19">
        <v>0</v>
      </c>
      <c r="AD1702" s="19">
        <v>0</v>
      </c>
      <c r="AE1702" s="19">
        <v>0</v>
      </c>
      <c r="AF1702" s="19">
        <v>0</v>
      </c>
      <c r="AG1702" s="19">
        <v>1</v>
      </c>
      <c r="AH1702" s="26">
        <v>1</v>
      </c>
      <c r="AI1702" s="19">
        <v>1</v>
      </c>
      <c r="AJ1702" s="18" t="s">
        <v>87</v>
      </c>
      <c r="AK1702" s="18" t="s">
        <v>139</v>
      </c>
      <c r="AL1702" s="21" t="s">
        <v>890</v>
      </c>
      <c r="AM1702" s="19">
        <f t="shared" si="395"/>
        <v>1</v>
      </c>
      <c r="AN1702" s="19">
        <v>1</v>
      </c>
      <c r="AO1702" s="19">
        <v>0</v>
      </c>
      <c r="AP1702" s="19">
        <v>1</v>
      </c>
      <c r="AQ1702" s="19">
        <v>1</v>
      </c>
      <c r="AR1702" s="19">
        <v>1</v>
      </c>
      <c r="AS1702" s="19">
        <v>0</v>
      </c>
      <c r="AT1702" s="19">
        <v>-1</v>
      </c>
      <c r="AU1702" s="26">
        <v>0</v>
      </c>
      <c r="AV1702" s="19">
        <v>-1</v>
      </c>
      <c r="AW1702" s="19">
        <v>0</v>
      </c>
      <c r="AX1702" s="19">
        <v>1</v>
      </c>
      <c r="AY1702" s="19">
        <v>0</v>
      </c>
      <c r="AZ1702" s="19">
        <v>1</v>
      </c>
      <c r="BA1702" s="19">
        <v>1</v>
      </c>
      <c r="BB1702" s="19">
        <v>1</v>
      </c>
      <c r="BC1702" s="19">
        <v>1</v>
      </c>
      <c r="BD1702" s="28"/>
      <c r="BE1702" s="20"/>
      <c r="BF1702" s="18" t="s">
        <v>891</v>
      </c>
      <c r="BG1702" s="20"/>
      <c r="BH1702" s="18" t="s">
        <v>745</v>
      </c>
      <c r="BI1702" s="20"/>
      <c r="BJ1702" s="19">
        <v>0</v>
      </c>
      <c r="BK1702" s="20"/>
      <c r="BL1702" s="20"/>
      <c r="BM1702" s="20"/>
      <c r="BN1702" s="20"/>
      <c r="BO1702" s="20"/>
    </row>
    <row r="1703" spans="1:67" ht="112" hidden="1" x14ac:dyDescent="0.2">
      <c r="A1703" s="17" t="s">
        <v>140</v>
      </c>
      <c r="B1703" s="42"/>
      <c r="C1703" s="64" t="s">
        <v>778</v>
      </c>
      <c r="D1703" s="18" t="s">
        <v>773</v>
      </c>
      <c r="E1703" s="18" t="s">
        <v>70</v>
      </c>
      <c r="F1703" s="19">
        <v>1</v>
      </c>
      <c r="G1703" s="19">
        <v>0</v>
      </c>
      <c r="H1703" s="19">
        <v>0</v>
      </c>
      <c r="I1703" s="20"/>
      <c r="J1703" s="44"/>
      <c r="K1703" s="22" t="s">
        <v>774</v>
      </c>
      <c r="L1703" s="21" t="s">
        <v>775</v>
      </c>
      <c r="M1703" s="25"/>
      <c r="N1703" s="24">
        <f t="shared" si="391"/>
        <v>2001</v>
      </c>
      <c r="O1703" s="25">
        <v>37222</v>
      </c>
      <c r="P1703" s="23" t="s">
        <v>75</v>
      </c>
      <c r="Q1703" s="23" t="s">
        <v>75</v>
      </c>
      <c r="R1703" s="23" t="s">
        <v>75</v>
      </c>
      <c r="S1703" s="23" t="s">
        <v>75</v>
      </c>
      <c r="T1703" s="23" t="s">
        <v>75</v>
      </c>
      <c r="U1703" s="23" t="s">
        <v>75</v>
      </c>
      <c r="V1703" s="19">
        <v>1</v>
      </c>
      <c r="W1703" s="19">
        <f t="shared" si="392"/>
        <v>0</v>
      </c>
      <c r="X1703" s="19">
        <f t="shared" si="393"/>
        <v>0</v>
      </c>
      <c r="Y1703" s="19">
        <f t="shared" si="394"/>
        <v>0</v>
      </c>
      <c r="Z1703" s="19">
        <v>-1</v>
      </c>
      <c r="AA1703" s="19">
        <v>-2</v>
      </c>
      <c r="AB1703" s="19">
        <v>0</v>
      </c>
      <c r="AC1703" s="19">
        <v>1</v>
      </c>
      <c r="AD1703" s="19">
        <v>0</v>
      </c>
      <c r="AE1703" s="19">
        <v>1</v>
      </c>
      <c r="AF1703" s="19">
        <v>1</v>
      </c>
      <c r="AG1703" s="19">
        <v>1</v>
      </c>
      <c r="AH1703" s="26">
        <v>1</v>
      </c>
      <c r="AI1703" s="19">
        <v>0</v>
      </c>
      <c r="AJ1703" s="18" t="s">
        <v>134</v>
      </c>
      <c r="AK1703" s="18" t="s">
        <v>77</v>
      </c>
      <c r="AL1703" s="21" t="s">
        <v>776</v>
      </c>
      <c r="AM1703" s="19">
        <f t="shared" si="395"/>
        <v>3</v>
      </c>
      <c r="AN1703" s="26">
        <v>1</v>
      </c>
      <c r="AO1703" s="26">
        <v>1</v>
      </c>
      <c r="AP1703" s="26">
        <v>1</v>
      </c>
      <c r="AQ1703" s="26">
        <v>1</v>
      </c>
      <c r="AR1703" s="26">
        <v>1</v>
      </c>
      <c r="AS1703" s="19">
        <v>0</v>
      </c>
      <c r="AT1703" s="26">
        <v>0</v>
      </c>
      <c r="AU1703" s="26">
        <f>IF(BA1703&lt;1,-1)</f>
        <v>-1</v>
      </c>
      <c r="AV1703" s="26">
        <v>0</v>
      </c>
      <c r="AW1703" s="26">
        <v>0</v>
      </c>
      <c r="AX1703" s="26">
        <v>0</v>
      </c>
      <c r="AY1703" s="19">
        <v>0</v>
      </c>
      <c r="AZ1703" s="26">
        <v>0</v>
      </c>
      <c r="BA1703" s="26">
        <v>0</v>
      </c>
      <c r="BB1703" s="26">
        <v>0</v>
      </c>
      <c r="BC1703" s="26">
        <v>0</v>
      </c>
      <c r="BD1703" s="28"/>
      <c r="BE1703" s="20"/>
      <c r="BF1703" s="20"/>
      <c r="BG1703" s="20"/>
      <c r="BH1703" s="20"/>
      <c r="BI1703" s="20"/>
      <c r="BJ1703" s="26">
        <v>1</v>
      </c>
      <c r="BK1703" s="20"/>
      <c r="BL1703" s="20"/>
      <c r="BM1703" s="20"/>
      <c r="BN1703" s="20"/>
      <c r="BO1703" s="20"/>
    </row>
    <row r="1704" spans="1:67" ht="128" hidden="1" x14ac:dyDescent="0.2">
      <c r="A1704" s="17" t="s">
        <v>151</v>
      </c>
      <c r="B1704" s="42"/>
      <c r="C1704" s="64" t="s">
        <v>786</v>
      </c>
      <c r="D1704" s="17" t="s">
        <v>153</v>
      </c>
      <c r="E1704" s="18" t="s">
        <v>302</v>
      </c>
      <c r="F1704" s="19">
        <v>1</v>
      </c>
      <c r="G1704" s="19">
        <v>1</v>
      </c>
      <c r="H1704" s="19">
        <v>1</v>
      </c>
      <c r="I1704" s="19">
        <v>0</v>
      </c>
      <c r="J1704" s="21" t="s">
        <v>783</v>
      </c>
      <c r="K1704" s="46"/>
      <c r="L1704" s="21" t="s">
        <v>784</v>
      </c>
      <c r="M1704" s="25" t="s">
        <v>3230</v>
      </c>
      <c r="N1704" s="47">
        <f t="shared" si="391"/>
        <v>2017</v>
      </c>
      <c r="O1704" s="25">
        <v>43045</v>
      </c>
      <c r="P1704" s="23" t="s">
        <v>75</v>
      </c>
      <c r="Q1704" s="23" t="s">
        <v>75</v>
      </c>
      <c r="R1704" s="23" t="s">
        <v>75</v>
      </c>
      <c r="S1704" s="23" t="s">
        <v>75</v>
      </c>
      <c r="T1704" s="23" t="s">
        <v>75</v>
      </c>
      <c r="U1704" s="23" t="s">
        <v>75</v>
      </c>
      <c r="V1704" s="19">
        <v>1</v>
      </c>
      <c r="W1704" s="19">
        <f t="shared" si="392"/>
        <v>0</v>
      </c>
      <c r="X1704" s="19">
        <f t="shared" si="393"/>
        <v>0</v>
      </c>
      <c r="Y1704" s="19">
        <f t="shared" si="394"/>
        <v>0</v>
      </c>
      <c r="Z1704" s="19">
        <v>-1</v>
      </c>
      <c r="AA1704" s="19">
        <v>-2</v>
      </c>
      <c r="AB1704" s="19">
        <v>1</v>
      </c>
      <c r="AC1704" s="19">
        <v>0</v>
      </c>
      <c r="AD1704" s="19">
        <v>1</v>
      </c>
      <c r="AE1704" s="19">
        <v>1</v>
      </c>
      <c r="AF1704" s="19">
        <v>1</v>
      </c>
      <c r="AG1704" s="19">
        <v>1</v>
      </c>
      <c r="AH1704" s="19">
        <v>1</v>
      </c>
      <c r="AI1704" s="19">
        <v>0</v>
      </c>
      <c r="AJ1704" s="18" t="s">
        <v>134</v>
      </c>
      <c r="AK1704" s="18" t="s">
        <v>77</v>
      </c>
      <c r="AL1704" s="21" t="s">
        <v>785</v>
      </c>
      <c r="AM1704" s="19">
        <f t="shared" si="395"/>
        <v>3</v>
      </c>
      <c r="AN1704" s="19">
        <v>1</v>
      </c>
      <c r="AO1704" s="19">
        <v>1</v>
      </c>
      <c r="AP1704" s="19">
        <v>1</v>
      </c>
      <c r="AQ1704" s="19">
        <v>1</v>
      </c>
      <c r="AR1704" s="19">
        <v>1</v>
      </c>
      <c r="AS1704" s="19">
        <v>0</v>
      </c>
      <c r="AT1704" s="19">
        <v>0</v>
      </c>
      <c r="AU1704" s="26">
        <v>-1</v>
      </c>
      <c r="AV1704" s="19">
        <v>0</v>
      </c>
      <c r="AW1704" s="19">
        <v>0</v>
      </c>
      <c r="AX1704" s="19">
        <v>0</v>
      </c>
      <c r="AY1704" s="19">
        <v>0</v>
      </c>
      <c r="AZ1704" s="19">
        <v>0</v>
      </c>
      <c r="BA1704" s="19">
        <v>0</v>
      </c>
      <c r="BB1704" s="19">
        <v>0</v>
      </c>
      <c r="BC1704" s="19">
        <v>0</v>
      </c>
      <c r="BD1704" s="20"/>
      <c r="BE1704" s="20"/>
      <c r="BF1704" s="20"/>
      <c r="BG1704" s="20"/>
      <c r="BH1704" s="20"/>
      <c r="BI1704" s="20"/>
      <c r="BJ1704" s="20"/>
      <c r="BK1704" s="20"/>
      <c r="BL1704" s="20"/>
      <c r="BM1704" s="20"/>
      <c r="BN1704" s="20"/>
      <c r="BO1704" s="20"/>
    </row>
    <row r="1705" spans="1:67" ht="192" hidden="1" x14ac:dyDescent="0.2">
      <c r="A1705" s="17" t="s">
        <v>367</v>
      </c>
      <c r="B1705" s="42"/>
      <c r="C1705" s="64" t="s">
        <v>1926</v>
      </c>
      <c r="D1705" s="18" t="s">
        <v>1917</v>
      </c>
      <c r="E1705" s="18" t="s">
        <v>70</v>
      </c>
      <c r="F1705" s="19">
        <v>1</v>
      </c>
      <c r="G1705" s="19">
        <v>1</v>
      </c>
      <c r="H1705" s="19">
        <v>0</v>
      </c>
      <c r="I1705" s="20"/>
      <c r="J1705" s="21" t="s">
        <v>1924</v>
      </c>
      <c r="K1705" s="22" t="s">
        <v>1918</v>
      </c>
      <c r="L1705" s="375" t="s">
        <v>3286</v>
      </c>
      <c r="M1705" s="24">
        <v>2000</v>
      </c>
      <c r="N1705" s="24">
        <f t="shared" si="391"/>
        <v>2001</v>
      </c>
      <c r="O1705" s="25">
        <v>37068</v>
      </c>
      <c r="P1705" s="23" t="s">
        <v>75</v>
      </c>
      <c r="Q1705" s="23" t="s">
        <v>75</v>
      </c>
      <c r="R1705" s="23" t="s">
        <v>75</v>
      </c>
      <c r="S1705" s="23" t="s">
        <v>75</v>
      </c>
      <c r="T1705" s="23" t="s">
        <v>75</v>
      </c>
      <c r="U1705" s="23" t="s">
        <v>75</v>
      </c>
      <c r="V1705" s="19">
        <v>1</v>
      </c>
      <c r="W1705" s="19">
        <f t="shared" si="392"/>
        <v>0</v>
      </c>
      <c r="X1705" s="19">
        <f t="shared" si="393"/>
        <v>0</v>
      </c>
      <c r="Y1705" s="19">
        <f t="shared" si="394"/>
        <v>0</v>
      </c>
      <c r="Z1705" s="19">
        <v>-1</v>
      </c>
      <c r="AA1705" s="19">
        <v>-2</v>
      </c>
      <c r="AB1705" s="19">
        <v>0</v>
      </c>
      <c r="AC1705" s="19">
        <v>0</v>
      </c>
      <c r="AD1705" s="19">
        <v>0</v>
      </c>
      <c r="AE1705" s="19">
        <v>1</v>
      </c>
      <c r="AF1705" s="19">
        <v>0</v>
      </c>
      <c r="AG1705" s="19">
        <v>1</v>
      </c>
      <c r="AH1705" s="26">
        <v>1</v>
      </c>
      <c r="AI1705" s="26">
        <v>0</v>
      </c>
      <c r="AJ1705" s="18" t="s">
        <v>263</v>
      </c>
      <c r="AK1705" s="18" t="s">
        <v>77</v>
      </c>
      <c r="AL1705" s="21" t="s">
        <v>1920</v>
      </c>
      <c r="AM1705" s="19">
        <f t="shared" si="395"/>
        <v>3</v>
      </c>
      <c r="AN1705" s="26">
        <v>1</v>
      </c>
      <c r="AO1705" s="26">
        <v>1</v>
      </c>
      <c r="AP1705" s="26">
        <v>1</v>
      </c>
      <c r="AQ1705" s="26">
        <v>1</v>
      </c>
      <c r="AR1705" s="26">
        <v>1</v>
      </c>
      <c r="AS1705" s="26">
        <v>-1</v>
      </c>
      <c r="AT1705" s="26">
        <v>0</v>
      </c>
      <c r="AU1705" s="26">
        <f>IF(BA1705&lt;1,-1)</f>
        <v>-1</v>
      </c>
      <c r="AV1705" s="26">
        <v>0</v>
      </c>
      <c r="AW1705" s="26">
        <v>0</v>
      </c>
      <c r="AX1705" s="26">
        <v>0</v>
      </c>
      <c r="AY1705" s="19">
        <v>0</v>
      </c>
      <c r="AZ1705" s="26">
        <v>0</v>
      </c>
      <c r="BA1705" s="26">
        <v>0</v>
      </c>
      <c r="BB1705" s="26">
        <v>0</v>
      </c>
      <c r="BC1705" s="26">
        <v>0</v>
      </c>
      <c r="BD1705" s="28"/>
      <c r="BE1705" s="20"/>
      <c r="BF1705" s="18" t="s">
        <v>1195</v>
      </c>
      <c r="BG1705" s="20"/>
      <c r="BH1705" s="18" t="s">
        <v>1921</v>
      </c>
      <c r="BI1705" s="20"/>
      <c r="BJ1705" s="26">
        <v>1</v>
      </c>
      <c r="BK1705" s="20"/>
      <c r="BL1705" s="20"/>
      <c r="BM1705" s="20"/>
      <c r="BN1705" s="20"/>
      <c r="BO1705" s="20"/>
    </row>
    <row r="1706" spans="1:67" ht="112" hidden="1" x14ac:dyDescent="0.2">
      <c r="A1706" s="17" t="s">
        <v>466</v>
      </c>
      <c r="B1706" s="17" t="s">
        <v>593</v>
      </c>
      <c r="C1706" s="64" t="s">
        <v>2188</v>
      </c>
      <c r="D1706" s="18" t="s">
        <v>678</v>
      </c>
      <c r="E1706" s="18" t="s">
        <v>92</v>
      </c>
      <c r="F1706" s="19">
        <v>1</v>
      </c>
      <c r="G1706" s="19">
        <v>1</v>
      </c>
      <c r="H1706" s="19">
        <v>1</v>
      </c>
      <c r="I1706" s="20"/>
      <c r="J1706" s="21" t="s">
        <v>2164</v>
      </c>
      <c r="K1706" s="46"/>
      <c r="L1706" s="21" t="s">
        <v>2165</v>
      </c>
      <c r="M1706" s="45"/>
      <c r="N1706" s="24">
        <f t="shared" si="391"/>
        <v>2007</v>
      </c>
      <c r="O1706" s="25">
        <v>39430</v>
      </c>
      <c r="P1706" s="23" t="s">
        <v>75</v>
      </c>
      <c r="Q1706" s="23" t="s">
        <v>75</v>
      </c>
      <c r="R1706" s="23" t="s">
        <v>75</v>
      </c>
      <c r="S1706" s="23" t="s">
        <v>75</v>
      </c>
      <c r="T1706" s="23" t="s">
        <v>75</v>
      </c>
      <c r="U1706" s="23" t="s">
        <v>75</v>
      </c>
      <c r="V1706" s="19">
        <v>1</v>
      </c>
      <c r="W1706" s="19">
        <f t="shared" si="392"/>
        <v>0</v>
      </c>
      <c r="X1706" s="19">
        <f t="shared" si="393"/>
        <v>0</v>
      </c>
      <c r="Y1706" s="19">
        <f t="shared" si="394"/>
        <v>0</v>
      </c>
      <c r="Z1706" s="19">
        <v>-1</v>
      </c>
      <c r="AA1706" s="19">
        <v>-2</v>
      </c>
      <c r="AB1706" s="19">
        <v>1</v>
      </c>
      <c r="AC1706" s="19">
        <v>1</v>
      </c>
      <c r="AD1706" s="19">
        <v>0</v>
      </c>
      <c r="AE1706" s="19">
        <v>0</v>
      </c>
      <c r="AF1706" s="19">
        <v>1</v>
      </c>
      <c r="AG1706" s="19">
        <v>1</v>
      </c>
      <c r="AH1706" s="19">
        <v>1</v>
      </c>
      <c r="AI1706" s="19">
        <v>1</v>
      </c>
      <c r="AJ1706" s="18" t="s">
        <v>87</v>
      </c>
      <c r="AK1706" s="18" t="s">
        <v>97</v>
      </c>
      <c r="AL1706" s="21" t="s">
        <v>2166</v>
      </c>
      <c r="AM1706" s="19">
        <f t="shared" si="395"/>
        <v>3</v>
      </c>
      <c r="AN1706" s="19">
        <v>1</v>
      </c>
      <c r="AO1706" s="19">
        <v>1</v>
      </c>
      <c r="AP1706" s="19">
        <v>1</v>
      </c>
      <c r="AQ1706" s="19">
        <v>1</v>
      </c>
      <c r="AR1706" s="19">
        <v>1</v>
      </c>
      <c r="AS1706" s="19">
        <v>0</v>
      </c>
      <c r="AT1706" s="19">
        <v>0</v>
      </c>
      <c r="AU1706" s="26">
        <f>IF(BA1706&lt;1,-1)</f>
        <v>-1</v>
      </c>
      <c r="AV1706" s="19">
        <v>0</v>
      </c>
      <c r="AW1706" s="19">
        <v>0</v>
      </c>
      <c r="AX1706" s="19">
        <v>0</v>
      </c>
      <c r="AY1706" s="19">
        <v>0</v>
      </c>
      <c r="AZ1706" s="19">
        <v>-1</v>
      </c>
      <c r="BA1706" s="19">
        <v>-1</v>
      </c>
      <c r="BB1706" s="19">
        <v>-1</v>
      </c>
      <c r="BC1706" s="19">
        <v>-1</v>
      </c>
      <c r="BD1706" s="28"/>
      <c r="BE1706" s="20"/>
      <c r="BF1706" s="20"/>
      <c r="BG1706" s="20"/>
      <c r="BH1706" s="20"/>
      <c r="BI1706" s="20"/>
      <c r="BJ1706" s="19">
        <v>1</v>
      </c>
      <c r="BK1706" s="20"/>
      <c r="BL1706" s="20"/>
      <c r="BM1706" s="20"/>
      <c r="BN1706" s="20"/>
      <c r="BO1706" s="20"/>
    </row>
    <row r="1707" spans="1:67" ht="112" hidden="1" x14ac:dyDescent="0.2">
      <c r="A1707" s="17" t="s">
        <v>466</v>
      </c>
      <c r="B1707" s="17" t="s">
        <v>593</v>
      </c>
      <c r="C1707" s="64" t="s">
        <v>2189</v>
      </c>
      <c r="D1707" s="18" t="s">
        <v>678</v>
      </c>
      <c r="E1707" s="18" t="s">
        <v>92</v>
      </c>
      <c r="F1707" s="19">
        <v>1</v>
      </c>
      <c r="G1707" s="19">
        <v>1</v>
      </c>
      <c r="H1707" s="19">
        <v>1</v>
      </c>
      <c r="I1707" s="20"/>
      <c r="J1707" s="21" t="s">
        <v>2164</v>
      </c>
      <c r="K1707" s="46"/>
      <c r="L1707" s="21" t="s">
        <v>2165</v>
      </c>
      <c r="M1707" s="45"/>
      <c r="N1707" s="24">
        <f t="shared" si="391"/>
        <v>2007</v>
      </c>
      <c r="O1707" s="25">
        <v>39430</v>
      </c>
      <c r="P1707" s="23" t="s">
        <v>75</v>
      </c>
      <c r="Q1707" s="23" t="s">
        <v>75</v>
      </c>
      <c r="R1707" s="23" t="s">
        <v>75</v>
      </c>
      <c r="S1707" s="23" t="s">
        <v>75</v>
      </c>
      <c r="T1707" s="23" t="s">
        <v>75</v>
      </c>
      <c r="U1707" s="23" t="s">
        <v>75</v>
      </c>
      <c r="V1707" s="19">
        <v>1</v>
      </c>
      <c r="W1707" s="19">
        <f t="shared" si="392"/>
        <v>0</v>
      </c>
      <c r="X1707" s="19">
        <f t="shared" si="393"/>
        <v>0</v>
      </c>
      <c r="Y1707" s="19">
        <f t="shared" si="394"/>
        <v>0</v>
      </c>
      <c r="Z1707" s="19">
        <v>-1</v>
      </c>
      <c r="AA1707" s="19">
        <v>-2</v>
      </c>
      <c r="AB1707" s="19">
        <v>1</v>
      </c>
      <c r="AC1707" s="19">
        <v>1</v>
      </c>
      <c r="AD1707" s="19">
        <v>0</v>
      </c>
      <c r="AE1707" s="19">
        <v>0</v>
      </c>
      <c r="AF1707" s="19">
        <v>1</v>
      </c>
      <c r="AG1707" s="19">
        <v>1</v>
      </c>
      <c r="AH1707" s="19">
        <v>1</v>
      </c>
      <c r="AI1707" s="19">
        <v>1</v>
      </c>
      <c r="AJ1707" s="18" t="s">
        <v>87</v>
      </c>
      <c r="AK1707" s="18" t="s">
        <v>97</v>
      </c>
      <c r="AL1707" s="21" t="s">
        <v>2166</v>
      </c>
      <c r="AM1707" s="19">
        <f t="shared" si="395"/>
        <v>3</v>
      </c>
      <c r="AN1707" s="19">
        <v>1</v>
      </c>
      <c r="AO1707" s="19">
        <v>1</v>
      </c>
      <c r="AP1707" s="19">
        <v>1</v>
      </c>
      <c r="AQ1707" s="19">
        <v>1</v>
      </c>
      <c r="AR1707" s="19">
        <v>1</v>
      </c>
      <c r="AS1707" s="19">
        <v>0</v>
      </c>
      <c r="AT1707" s="19">
        <v>0</v>
      </c>
      <c r="AU1707" s="26">
        <f>IF(BA1707&lt;1,-1)</f>
        <v>-1</v>
      </c>
      <c r="AV1707" s="19">
        <v>0</v>
      </c>
      <c r="AW1707" s="19">
        <v>0</v>
      </c>
      <c r="AX1707" s="19">
        <v>0</v>
      </c>
      <c r="AY1707" s="19">
        <v>0</v>
      </c>
      <c r="AZ1707" s="19">
        <v>-1</v>
      </c>
      <c r="BA1707" s="19">
        <v>-1</v>
      </c>
      <c r="BB1707" s="19">
        <v>-1</v>
      </c>
      <c r="BC1707" s="19">
        <v>-1</v>
      </c>
      <c r="BD1707" s="28"/>
      <c r="BE1707" s="20"/>
      <c r="BF1707" s="20"/>
      <c r="BG1707" s="20"/>
      <c r="BH1707" s="20"/>
      <c r="BI1707" s="20"/>
      <c r="BJ1707" s="19">
        <v>1</v>
      </c>
      <c r="BK1707" s="20"/>
      <c r="BL1707" s="20"/>
      <c r="BM1707" s="20"/>
      <c r="BN1707" s="20"/>
      <c r="BO1707" s="20"/>
    </row>
    <row r="1708" spans="1:67" ht="240" hidden="1" x14ac:dyDescent="0.2">
      <c r="A1708" s="449" t="s">
        <v>3386</v>
      </c>
      <c r="B1708" s="62"/>
      <c r="C1708" s="492" t="s">
        <v>3416</v>
      </c>
      <c r="D1708" s="442" t="s">
        <v>132</v>
      </c>
      <c r="E1708" s="442" t="s">
        <v>270</v>
      </c>
      <c r="F1708" s="65">
        <v>1</v>
      </c>
      <c r="G1708" s="65">
        <v>1</v>
      </c>
      <c r="H1708" s="65">
        <v>1</v>
      </c>
      <c r="I1708" s="62"/>
      <c r="J1708" s="394" t="s">
        <v>3417</v>
      </c>
      <c r="K1708" s="62"/>
      <c r="L1708" s="452" t="s">
        <v>3418</v>
      </c>
      <c r="M1708" s="62">
        <v>2014</v>
      </c>
      <c r="N1708" s="468">
        <v>2014</v>
      </c>
      <c r="O1708" s="503">
        <v>41852</v>
      </c>
      <c r="P1708" s="23" t="s">
        <v>75</v>
      </c>
      <c r="Q1708" s="23" t="s">
        <v>75</v>
      </c>
      <c r="R1708" s="23" t="s">
        <v>75</v>
      </c>
      <c r="S1708" s="23" t="s">
        <v>75</v>
      </c>
      <c r="T1708" s="23" t="s">
        <v>75</v>
      </c>
      <c r="U1708" s="23" t="s">
        <v>75</v>
      </c>
      <c r="V1708" s="19">
        <v>1</v>
      </c>
      <c r="W1708" s="19">
        <v>0</v>
      </c>
      <c r="X1708" s="19">
        <v>0</v>
      </c>
      <c r="Y1708" s="19">
        <v>0</v>
      </c>
      <c r="Z1708" s="19">
        <v>-1</v>
      </c>
      <c r="AA1708" s="19">
        <v>-2</v>
      </c>
      <c r="AB1708" s="100">
        <v>0</v>
      </c>
      <c r="AC1708" s="62">
        <v>1</v>
      </c>
      <c r="AD1708" s="65">
        <v>1</v>
      </c>
      <c r="AE1708" s="65">
        <v>1</v>
      </c>
      <c r="AF1708" s="100">
        <v>0</v>
      </c>
      <c r="AG1708" s="19">
        <v>1</v>
      </c>
      <c r="AH1708" s="26">
        <v>0</v>
      </c>
      <c r="AI1708" s="26">
        <v>0</v>
      </c>
      <c r="AJ1708" s="62" t="s">
        <v>134</v>
      </c>
      <c r="AK1708" s="442" t="s">
        <v>96</v>
      </c>
      <c r="AL1708" s="452" t="s">
        <v>3615</v>
      </c>
      <c r="AM1708" s="429">
        <v>8</v>
      </c>
      <c r="AN1708" s="62">
        <v>0</v>
      </c>
      <c r="AO1708" s="62">
        <v>1</v>
      </c>
      <c r="AP1708" s="62">
        <v>-1</v>
      </c>
      <c r="AQ1708" s="62">
        <v>-1</v>
      </c>
      <c r="AR1708" s="62">
        <v>1</v>
      </c>
      <c r="AS1708" s="62">
        <v>1</v>
      </c>
      <c r="AT1708" s="62">
        <v>0</v>
      </c>
      <c r="AU1708" s="62">
        <v>-1</v>
      </c>
      <c r="AV1708" s="62">
        <v>-1</v>
      </c>
      <c r="AW1708" s="62">
        <v>0</v>
      </c>
      <c r="AX1708" s="62">
        <v>0</v>
      </c>
      <c r="AY1708" s="62">
        <v>0</v>
      </c>
      <c r="AZ1708" s="62">
        <v>0</v>
      </c>
      <c r="BA1708" s="62">
        <v>0</v>
      </c>
      <c r="BB1708" s="62">
        <v>0</v>
      </c>
      <c r="BC1708" s="62">
        <v>0</v>
      </c>
      <c r="BD1708" s="62"/>
      <c r="BE1708" s="62"/>
      <c r="BF1708" s="62"/>
      <c r="BG1708" s="62"/>
      <c r="BH1708" s="62"/>
      <c r="BI1708" s="62"/>
      <c r="BJ1708" s="62"/>
      <c r="BK1708" s="62"/>
      <c r="BL1708" s="62"/>
      <c r="BM1708" s="62"/>
      <c r="BN1708" s="62"/>
      <c r="BO1708" s="62"/>
    </row>
    <row r="1709" spans="1:67" ht="380" hidden="1" x14ac:dyDescent="0.2">
      <c r="A1709" s="18" t="s">
        <v>657</v>
      </c>
      <c r="B1709" s="20"/>
      <c r="C1709" s="21" t="s">
        <v>662</v>
      </c>
      <c r="D1709" s="18" t="s">
        <v>132</v>
      </c>
      <c r="E1709" s="18" t="s">
        <v>92</v>
      </c>
      <c r="F1709" s="19">
        <v>1</v>
      </c>
      <c r="G1709" s="19">
        <v>1</v>
      </c>
      <c r="H1709" s="19">
        <v>1</v>
      </c>
      <c r="I1709" s="20"/>
      <c r="J1709" s="21" t="s">
        <v>659</v>
      </c>
      <c r="K1709" s="21" t="s">
        <v>660</v>
      </c>
      <c r="L1709" s="375" t="s">
        <v>3226</v>
      </c>
      <c r="M1709" s="20"/>
      <c r="N1709" s="19">
        <f>YEAR(IF(AND(O1709&lt;&gt;"NA",O1709&lt;&gt;""),O1709,IF(AND(P1709&lt;&gt;"NA",P1709&lt;&gt;""),P1709,IF(AND(Q1709&lt;&gt;"NA",Q1709&lt;&gt;""),Q1709,IF(AND(R1709&lt;&gt;"NA",R1709&lt;&gt;""),R1709,S1709)))))</f>
        <v>2010</v>
      </c>
      <c r="O1709" s="82">
        <v>40360</v>
      </c>
      <c r="P1709" s="23" t="s">
        <v>75</v>
      </c>
      <c r="Q1709" s="23" t="s">
        <v>75</v>
      </c>
      <c r="R1709" s="23" t="s">
        <v>75</v>
      </c>
      <c r="S1709" s="23" t="s">
        <v>75</v>
      </c>
      <c r="T1709" s="23" t="s">
        <v>75</v>
      </c>
      <c r="U1709" s="23" t="s">
        <v>75</v>
      </c>
      <c r="V1709" s="19">
        <v>1</v>
      </c>
      <c r="W1709" s="19">
        <f>IF(OR(AND(Q1709&lt;&gt;"NA",Q1709&lt;&gt;""),AND(S1709&lt;&gt;"NA",S1709&lt;&gt;""),AND(T1709&lt;&gt;"NA",T1709&lt;&gt;"")),1,0)</f>
        <v>0</v>
      </c>
      <c r="X1709" s="19">
        <f>IF(OR(AND(S1709&lt;&gt;"NA",S1709&lt;&gt;""),Y1709=1),1,0)</f>
        <v>0</v>
      </c>
      <c r="Y1709" s="19">
        <f>IF(AND(T1709&lt;&gt;"NA",T1709&lt;&gt;""),1,0)</f>
        <v>0</v>
      </c>
      <c r="Z1709" s="19">
        <v>-1</v>
      </c>
      <c r="AA1709" s="19">
        <v>-2</v>
      </c>
      <c r="AB1709" s="19">
        <v>0</v>
      </c>
      <c r="AC1709" s="19">
        <v>0</v>
      </c>
      <c r="AD1709" s="19">
        <v>1</v>
      </c>
      <c r="AE1709" s="19">
        <v>0</v>
      </c>
      <c r="AF1709" s="19">
        <v>0</v>
      </c>
      <c r="AG1709" s="19">
        <v>1</v>
      </c>
      <c r="AH1709" s="19">
        <v>1</v>
      </c>
      <c r="AI1709" s="19">
        <v>0</v>
      </c>
      <c r="AJ1709" s="18" t="s">
        <v>134</v>
      </c>
      <c r="AK1709" s="18" t="s">
        <v>97</v>
      </c>
      <c r="AL1709" s="21" t="s">
        <v>661</v>
      </c>
      <c r="AM1709" s="65">
        <f>IF(AND(AN1709=1,AO1709=1),3,IF(AND(AN1709=1,OR(AO1709=0,AO1709=-1)),1,IF(AND(OR(AN1709=0,AN1709=-1),AO1709=1),2,IF(AND(AN1709=0,AN1709=-1),OR(AO1709=0,AO1709=-1),4))))</f>
        <v>1</v>
      </c>
      <c r="AN1709" s="19">
        <v>1</v>
      </c>
      <c r="AO1709" s="19">
        <v>0</v>
      </c>
      <c r="AP1709" s="19">
        <v>0</v>
      </c>
      <c r="AQ1709" s="19">
        <v>1</v>
      </c>
      <c r="AR1709" s="19">
        <v>1</v>
      </c>
      <c r="AS1709" s="19">
        <v>0</v>
      </c>
      <c r="AT1709" s="19">
        <v>0</v>
      </c>
      <c r="AU1709" s="26">
        <f>IF(BA1709&lt;1,-1)</f>
        <v>-1</v>
      </c>
      <c r="AV1709" s="19">
        <v>0</v>
      </c>
      <c r="AW1709" s="19">
        <v>0</v>
      </c>
      <c r="AX1709" s="19">
        <v>0</v>
      </c>
      <c r="AY1709" s="19">
        <v>0</v>
      </c>
      <c r="AZ1709" s="19">
        <v>0</v>
      </c>
      <c r="BA1709" s="19">
        <v>0</v>
      </c>
      <c r="BB1709" s="19">
        <v>0</v>
      </c>
      <c r="BC1709" s="19">
        <v>0</v>
      </c>
      <c r="BD1709" s="28"/>
      <c r="BE1709" s="20"/>
      <c r="BF1709" s="20"/>
      <c r="BG1709" s="20"/>
      <c r="BH1709" s="20"/>
      <c r="BI1709" s="20"/>
      <c r="BJ1709" s="19">
        <v>1</v>
      </c>
      <c r="BK1709" s="20"/>
      <c r="BL1709" s="20"/>
      <c r="BM1709" s="20"/>
      <c r="BN1709" s="20"/>
      <c r="BO1709" s="20"/>
    </row>
    <row r="1710" spans="1:67" ht="240" hidden="1" x14ac:dyDescent="0.2">
      <c r="A1710" s="449" t="s">
        <v>3386</v>
      </c>
      <c r="B1710" s="62"/>
      <c r="C1710" s="492" t="s">
        <v>3414</v>
      </c>
      <c r="D1710" s="442" t="s">
        <v>132</v>
      </c>
      <c r="E1710" s="442" t="s">
        <v>270</v>
      </c>
      <c r="F1710" s="65">
        <v>1</v>
      </c>
      <c r="G1710" s="65">
        <v>1</v>
      </c>
      <c r="H1710" s="65">
        <v>1</v>
      </c>
      <c r="I1710" s="62"/>
      <c r="J1710" s="394" t="s">
        <v>3417</v>
      </c>
      <c r="K1710" s="62"/>
      <c r="L1710" s="452" t="s">
        <v>3418</v>
      </c>
      <c r="M1710" s="62">
        <v>2014</v>
      </c>
      <c r="N1710" s="468">
        <v>2014</v>
      </c>
      <c r="O1710" s="503">
        <v>41852</v>
      </c>
      <c r="P1710" s="23" t="s">
        <v>75</v>
      </c>
      <c r="Q1710" s="23" t="s">
        <v>75</v>
      </c>
      <c r="R1710" s="23" t="s">
        <v>75</v>
      </c>
      <c r="S1710" s="23" t="s">
        <v>75</v>
      </c>
      <c r="T1710" s="23" t="s">
        <v>75</v>
      </c>
      <c r="U1710" s="23" t="s">
        <v>75</v>
      </c>
      <c r="V1710" s="19">
        <v>1</v>
      </c>
      <c r="W1710" s="19">
        <v>0</v>
      </c>
      <c r="X1710" s="19">
        <v>0</v>
      </c>
      <c r="Y1710" s="19">
        <v>0</v>
      </c>
      <c r="Z1710" s="19">
        <v>-1</v>
      </c>
      <c r="AA1710" s="19">
        <v>-2</v>
      </c>
      <c r="AB1710" s="100">
        <v>0</v>
      </c>
      <c r="AC1710" s="62">
        <v>1</v>
      </c>
      <c r="AD1710" s="65">
        <v>1</v>
      </c>
      <c r="AE1710" s="65">
        <v>1</v>
      </c>
      <c r="AF1710" s="100">
        <v>0</v>
      </c>
      <c r="AG1710" s="19">
        <v>1</v>
      </c>
      <c r="AH1710" s="26">
        <v>0</v>
      </c>
      <c r="AI1710" s="26">
        <v>0</v>
      </c>
      <c r="AJ1710" s="62" t="s">
        <v>134</v>
      </c>
      <c r="AK1710" s="442" t="s">
        <v>96</v>
      </c>
      <c r="AL1710" s="452" t="s">
        <v>3615</v>
      </c>
      <c r="AM1710" s="62">
        <v>8</v>
      </c>
      <c r="AN1710" s="62">
        <v>0</v>
      </c>
      <c r="AO1710" s="62">
        <v>1</v>
      </c>
      <c r="AP1710" s="62">
        <v>-1</v>
      </c>
      <c r="AQ1710" s="62">
        <v>-1</v>
      </c>
      <c r="AR1710" s="62">
        <v>1</v>
      </c>
      <c r="AS1710" s="62">
        <v>1</v>
      </c>
      <c r="AT1710" s="62">
        <v>0</v>
      </c>
      <c r="AU1710" s="62">
        <v>-1</v>
      </c>
      <c r="AV1710" s="62">
        <v>-1</v>
      </c>
      <c r="AW1710" s="62">
        <v>0</v>
      </c>
      <c r="AX1710" s="62">
        <v>0</v>
      </c>
      <c r="AY1710" s="62">
        <v>0</v>
      </c>
      <c r="AZ1710" s="62">
        <v>0</v>
      </c>
      <c r="BA1710" s="62">
        <v>0</v>
      </c>
      <c r="BB1710" s="62">
        <v>0</v>
      </c>
      <c r="BC1710" s="62">
        <v>0</v>
      </c>
      <c r="BD1710" s="62"/>
      <c r="BE1710" s="62"/>
      <c r="BF1710" s="62"/>
      <c r="BG1710" s="62"/>
      <c r="BH1710" s="62"/>
      <c r="BI1710" s="62"/>
      <c r="BJ1710" s="62"/>
      <c r="BK1710" s="62"/>
      <c r="BL1710" s="62"/>
      <c r="BM1710" s="62"/>
      <c r="BN1710" s="62"/>
      <c r="BO1710" s="62"/>
    </row>
    <row r="1711" spans="1:67" ht="240" x14ac:dyDescent="0.2">
      <c r="A1711" s="17" t="s">
        <v>214</v>
      </c>
      <c r="B1711" s="42"/>
      <c r="C1711" s="64" t="s">
        <v>2275</v>
      </c>
      <c r="D1711" s="18" t="s">
        <v>567</v>
      </c>
      <c r="E1711" s="18" t="s">
        <v>210</v>
      </c>
      <c r="F1711" s="19">
        <v>1</v>
      </c>
      <c r="G1711" s="19">
        <v>1</v>
      </c>
      <c r="H1711" s="19">
        <v>0</v>
      </c>
      <c r="I1711" s="20"/>
      <c r="J1711" s="44"/>
      <c r="K1711" s="43"/>
      <c r="L1711" s="375" t="s">
        <v>3189</v>
      </c>
      <c r="M1711" s="25"/>
      <c r="N1711" s="24">
        <f t="shared" ref="N1711:N1748" si="397">YEAR(IF(AND(O1711&lt;&gt;"NA",O1711&lt;&gt;""),O1711,IF(AND(P1711&lt;&gt;"NA",P1711&lt;&gt;""),P1711,IF(AND(Q1711&lt;&gt;"NA",Q1711&lt;&gt;""),Q1711,IF(AND(R1711&lt;&gt;"NA",R1711&lt;&gt;""),R1711,S1711)))))</f>
        <v>2016</v>
      </c>
      <c r="O1711" s="649">
        <v>42370</v>
      </c>
      <c r="P1711" s="649" t="s">
        <v>75</v>
      </c>
      <c r="Q1711" s="649" t="s">
        <v>75</v>
      </c>
      <c r="R1711" s="702" t="s">
        <v>75</v>
      </c>
      <c r="S1711" s="649" t="s">
        <v>75</v>
      </c>
      <c r="T1711" s="649">
        <v>42710</v>
      </c>
      <c r="U1711" s="649" t="s">
        <v>75</v>
      </c>
      <c r="V1711" s="19">
        <v>1</v>
      </c>
      <c r="W1711" s="19">
        <f t="shared" ref="W1711:W1753" si="398">IF(OR(AND(Q1711&lt;&gt;"NA",Q1711&lt;&gt;""),AND(S1711&lt;&gt;"NA",S1711&lt;&gt;""),AND(T1711&lt;&gt;"NA",T1711&lt;&gt;"")),1,0)</f>
        <v>1</v>
      </c>
      <c r="X1711" s="19">
        <f t="shared" ref="X1711:X1753" si="399">IF(OR(AND(S1711&lt;&gt;"NA",S1711&lt;&gt;""),Y1711=1),1,0)</f>
        <v>1</v>
      </c>
      <c r="Y1711" s="19">
        <f t="shared" ref="Y1711:Y1753" si="400">IF(AND(T1711&lt;&gt;"NA",T1711&lt;&gt;""),1,0)</f>
        <v>1</v>
      </c>
      <c r="Z1711" s="19">
        <v>1</v>
      </c>
      <c r="AA1711" s="19">
        <v>-1</v>
      </c>
      <c r="AB1711" s="19">
        <v>0</v>
      </c>
      <c r="AC1711" s="19">
        <v>0</v>
      </c>
      <c r="AD1711" s="19">
        <v>1</v>
      </c>
      <c r="AE1711" s="19">
        <v>0</v>
      </c>
      <c r="AF1711" s="19">
        <v>0</v>
      </c>
      <c r="AG1711" s="19">
        <v>1</v>
      </c>
      <c r="AH1711" s="26">
        <v>-1</v>
      </c>
      <c r="AI1711" s="26">
        <v>0</v>
      </c>
      <c r="AJ1711" s="18" t="s">
        <v>134</v>
      </c>
      <c r="AK1711" s="18" t="s">
        <v>139</v>
      </c>
      <c r="AL1711" s="21" t="s">
        <v>2276</v>
      </c>
      <c r="AM1711" s="19">
        <v>4</v>
      </c>
      <c r="AN1711" s="19">
        <v>-2</v>
      </c>
      <c r="AO1711" s="19">
        <v>-2</v>
      </c>
      <c r="AP1711" s="19">
        <v>-2</v>
      </c>
      <c r="AQ1711" s="19">
        <v>-2</v>
      </c>
      <c r="AR1711" s="19">
        <v>-2</v>
      </c>
      <c r="AS1711" s="19">
        <v>0</v>
      </c>
      <c r="AT1711" s="19">
        <v>-1</v>
      </c>
      <c r="AU1711" s="26">
        <v>-1</v>
      </c>
      <c r="AV1711" s="19">
        <v>0</v>
      </c>
      <c r="AW1711" s="19">
        <v>0</v>
      </c>
      <c r="AX1711" s="19">
        <v>0</v>
      </c>
      <c r="AY1711" s="19">
        <v>0</v>
      </c>
      <c r="AZ1711" s="19">
        <v>1</v>
      </c>
      <c r="BA1711" s="19">
        <v>1</v>
      </c>
      <c r="BB1711" s="19">
        <v>1</v>
      </c>
      <c r="BC1711" s="19">
        <v>-1</v>
      </c>
      <c r="BD1711" s="28"/>
      <c r="BE1711" s="20"/>
      <c r="BF1711" s="20"/>
      <c r="BG1711" s="20"/>
      <c r="BH1711" s="20"/>
      <c r="BI1711" s="20"/>
      <c r="BJ1711" s="19">
        <v>0</v>
      </c>
      <c r="BK1711" s="20"/>
      <c r="BL1711" s="20"/>
      <c r="BM1711" s="20"/>
      <c r="BN1711" s="20"/>
      <c r="BO1711" s="20"/>
    </row>
    <row r="1712" spans="1:67" ht="64" hidden="1" x14ac:dyDescent="0.2">
      <c r="A1712" s="29" t="s">
        <v>144</v>
      </c>
      <c r="B1712" s="30"/>
      <c r="C1712" s="97" t="s">
        <v>1211</v>
      </c>
      <c r="D1712" s="31" t="s">
        <v>1199</v>
      </c>
      <c r="E1712" s="31" t="s">
        <v>70</v>
      </c>
      <c r="F1712" s="32">
        <v>1</v>
      </c>
      <c r="G1712" s="19">
        <v>0</v>
      </c>
      <c r="H1712" s="19">
        <v>0</v>
      </c>
      <c r="I1712" s="20"/>
      <c r="J1712" s="34" t="s">
        <v>1200</v>
      </c>
      <c r="K1712" s="41" t="s">
        <v>1201</v>
      </c>
      <c r="L1712" s="34" t="s">
        <v>1202</v>
      </c>
      <c r="M1712" s="36" t="s">
        <v>1203</v>
      </c>
      <c r="N1712" s="24">
        <f t="shared" si="397"/>
        <v>2001</v>
      </c>
      <c r="O1712" s="37">
        <v>37243</v>
      </c>
      <c r="P1712" s="36" t="s">
        <v>75</v>
      </c>
      <c r="Q1712" s="36" t="s">
        <v>75</v>
      </c>
      <c r="R1712" s="36" t="s">
        <v>75</v>
      </c>
      <c r="S1712" s="36" t="s">
        <v>75</v>
      </c>
      <c r="T1712" s="36" t="s">
        <v>75</v>
      </c>
      <c r="U1712" s="36" t="s">
        <v>75</v>
      </c>
      <c r="V1712" s="32">
        <v>1</v>
      </c>
      <c r="W1712" s="19">
        <f t="shared" si="398"/>
        <v>0</v>
      </c>
      <c r="X1712" s="19">
        <f t="shared" si="399"/>
        <v>0</v>
      </c>
      <c r="Y1712" s="19">
        <f t="shared" si="400"/>
        <v>0</v>
      </c>
      <c r="Z1712" s="32">
        <v>-1</v>
      </c>
      <c r="AA1712" s="32">
        <v>-2</v>
      </c>
      <c r="AB1712" s="32">
        <v>1</v>
      </c>
      <c r="AC1712" s="32">
        <v>0</v>
      </c>
      <c r="AD1712" s="32">
        <v>0</v>
      </c>
      <c r="AE1712" s="32">
        <v>1</v>
      </c>
      <c r="AF1712" s="32">
        <v>1</v>
      </c>
      <c r="AG1712" s="32">
        <v>1</v>
      </c>
      <c r="AH1712" s="40">
        <v>1</v>
      </c>
      <c r="AI1712" s="32">
        <v>0</v>
      </c>
      <c r="AJ1712" s="31" t="s">
        <v>372</v>
      </c>
      <c r="AK1712" s="31" t="s">
        <v>77</v>
      </c>
      <c r="AL1712" s="34" t="s">
        <v>1204</v>
      </c>
      <c r="AM1712" s="19">
        <f>IF(AND(AN1712=1,AO1712=1),3,IF(AND(AN1712=1,OR(AO1712=0,AO1712=-1)),1,IF(AND(OR(AN1712=0,AN1712=-1),AO1712=1),2,IF(AND(AN1712=0,AN1712=-1),OR(AO1712=0,AO1712=-1),4))))</f>
        <v>3</v>
      </c>
      <c r="AN1712" s="32">
        <v>1</v>
      </c>
      <c r="AO1712" s="32">
        <v>1</v>
      </c>
      <c r="AP1712" s="32">
        <v>1</v>
      </c>
      <c r="AQ1712" s="32">
        <v>1</v>
      </c>
      <c r="AR1712" s="32">
        <v>1</v>
      </c>
      <c r="AS1712" s="32">
        <v>-1</v>
      </c>
      <c r="AT1712" s="19">
        <v>0</v>
      </c>
      <c r="AU1712" s="26">
        <f>IF(BA1712&lt;1,-1)</f>
        <v>-1</v>
      </c>
      <c r="AV1712" s="19">
        <v>0</v>
      </c>
      <c r="AW1712" s="32">
        <v>0</v>
      </c>
      <c r="AX1712" s="32">
        <v>0</v>
      </c>
      <c r="AY1712" s="19">
        <v>0</v>
      </c>
      <c r="AZ1712" s="32">
        <v>-1</v>
      </c>
      <c r="BA1712" s="32">
        <v>-1</v>
      </c>
      <c r="BB1712" s="32">
        <v>-1</v>
      </c>
      <c r="BC1712" s="32">
        <v>-1</v>
      </c>
      <c r="BD1712" s="28"/>
      <c r="BE1712" s="33"/>
      <c r="BF1712" s="33"/>
      <c r="BG1712" s="33"/>
      <c r="BH1712" s="31" t="s">
        <v>1205</v>
      </c>
      <c r="BI1712" s="33"/>
      <c r="BJ1712" s="33"/>
      <c r="BK1712" s="33"/>
      <c r="BL1712" s="33"/>
      <c r="BM1712" s="33"/>
      <c r="BN1712" s="33"/>
      <c r="BO1712" s="33"/>
    </row>
    <row r="1713" spans="1:67" ht="144" hidden="1" x14ac:dyDescent="0.2">
      <c r="A1713" s="17" t="s">
        <v>196</v>
      </c>
      <c r="B1713" s="42"/>
      <c r="C1713" s="64" t="s">
        <v>1065</v>
      </c>
      <c r="D1713" s="18" t="s">
        <v>1066</v>
      </c>
      <c r="E1713" s="18" t="s">
        <v>82</v>
      </c>
      <c r="F1713" s="19">
        <v>1</v>
      </c>
      <c r="G1713" s="19">
        <v>0</v>
      </c>
      <c r="H1713" s="19">
        <v>0</v>
      </c>
      <c r="I1713" s="20"/>
      <c r="J1713" s="21" t="s">
        <v>1067</v>
      </c>
      <c r="K1713" s="43"/>
      <c r="L1713" s="21" t="s">
        <v>1068</v>
      </c>
      <c r="M1713" s="25"/>
      <c r="N1713" s="24">
        <f t="shared" si="397"/>
        <v>2007</v>
      </c>
      <c r="O1713" s="25">
        <v>39427</v>
      </c>
      <c r="P1713" s="23" t="s">
        <v>75</v>
      </c>
      <c r="Q1713" s="23" t="s">
        <v>75</v>
      </c>
      <c r="R1713" s="23" t="s">
        <v>75</v>
      </c>
      <c r="S1713" s="23" t="s">
        <v>75</v>
      </c>
      <c r="T1713" s="23" t="s">
        <v>75</v>
      </c>
      <c r="U1713" s="23" t="s">
        <v>75</v>
      </c>
      <c r="V1713" s="19">
        <v>1</v>
      </c>
      <c r="W1713" s="19">
        <f t="shared" si="398"/>
        <v>0</v>
      </c>
      <c r="X1713" s="19">
        <f t="shared" si="399"/>
        <v>0</v>
      </c>
      <c r="Y1713" s="19">
        <f t="shared" si="400"/>
        <v>0</v>
      </c>
      <c r="Z1713" s="19">
        <v>-1</v>
      </c>
      <c r="AA1713" s="19">
        <v>-2</v>
      </c>
      <c r="AB1713" s="19">
        <v>1</v>
      </c>
      <c r="AC1713" s="19">
        <v>0</v>
      </c>
      <c r="AD1713" s="19">
        <v>0</v>
      </c>
      <c r="AE1713" s="19">
        <v>0</v>
      </c>
      <c r="AF1713" s="19">
        <v>0</v>
      </c>
      <c r="AG1713" s="19">
        <v>1</v>
      </c>
      <c r="AH1713" s="26">
        <v>1</v>
      </c>
      <c r="AI1713" s="19">
        <v>0</v>
      </c>
      <c r="AJ1713" s="18" t="s">
        <v>87</v>
      </c>
      <c r="AK1713" s="18" t="s">
        <v>77</v>
      </c>
      <c r="AL1713" s="21" t="s">
        <v>1069</v>
      </c>
      <c r="AM1713" s="19">
        <f>IF(AND(AN1713=1,AO1713=1),3,IF(AND(AN1713=1,OR(AO1713=0,AO1713=-1)),1,IF(AND(OR(AN1713=0,AN1713=-1),AO1713=1),2,IF(AND(AN1713=0,AN1713=-1),OR(AO1713=0,AO1713=-1),4))))</f>
        <v>3</v>
      </c>
      <c r="AN1713" s="19">
        <v>1</v>
      </c>
      <c r="AO1713" s="19">
        <v>1</v>
      </c>
      <c r="AP1713" s="19">
        <v>0</v>
      </c>
      <c r="AQ1713" s="19">
        <v>-1</v>
      </c>
      <c r="AR1713" s="19">
        <v>0</v>
      </c>
      <c r="AS1713" s="19">
        <v>1</v>
      </c>
      <c r="AT1713" s="19">
        <v>0</v>
      </c>
      <c r="AU1713" s="26">
        <f>IF(BA1713&lt;1,-1)</f>
        <v>-1</v>
      </c>
      <c r="AV1713" s="19">
        <v>0</v>
      </c>
      <c r="AW1713" s="19">
        <v>0</v>
      </c>
      <c r="AX1713" s="19">
        <v>0</v>
      </c>
      <c r="AY1713" s="19">
        <v>0</v>
      </c>
      <c r="AZ1713" s="19">
        <v>1</v>
      </c>
      <c r="BA1713" s="19">
        <v>0</v>
      </c>
      <c r="BB1713" s="19">
        <v>0</v>
      </c>
      <c r="BC1713" s="19">
        <v>0</v>
      </c>
      <c r="BD1713" s="28"/>
      <c r="BE1713" s="20"/>
      <c r="BF1713" s="20"/>
      <c r="BG1713" s="20"/>
      <c r="BH1713" s="20"/>
      <c r="BI1713" s="20"/>
      <c r="BJ1713" s="19">
        <v>1</v>
      </c>
      <c r="BK1713" s="20"/>
      <c r="BL1713" s="20"/>
      <c r="BM1713" s="20"/>
      <c r="BN1713" s="20"/>
      <c r="BO1713" s="20"/>
    </row>
    <row r="1714" spans="1:67" ht="48" hidden="1" x14ac:dyDescent="0.2">
      <c r="A1714" s="18" t="s">
        <v>740</v>
      </c>
      <c r="B1714" s="20"/>
      <c r="C1714" s="21" t="s">
        <v>2696</v>
      </c>
      <c r="D1714" s="18" t="s">
        <v>124</v>
      </c>
      <c r="E1714" s="18" t="s">
        <v>137</v>
      </c>
      <c r="F1714" s="19">
        <v>1</v>
      </c>
      <c r="G1714" s="19">
        <v>0</v>
      </c>
      <c r="H1714" s="19">
        <v>0</v>
      </c>
      <c r="I1714" s="20"/>
      <c r="J1714" s="21" t="s">
        <v>1077</v>
      </c>
      <c r="K1714" s="22" t="s">
        <v>1089</v>
      </c>
      <c r="L1714" s="21" t="s">
        <v>2647</v>
      </c>
      <c r="M1714" s="23" t="s">
        <v>75</v>
      </c>
      <c r="N1714" s="24">
        <f t="shared" si="397"/>
        <v>1988</v>
      </c>
      <c r="O1714" s="25">
        <v>32174</v>
      </c>
      <c r="P1714" s="23" t="s">
        <v>75</v>
      </c>
      <c r="Q1714" s="23" t="s">
        <v>75</v>
      </c>
      <c r="R1714" s="23" t="s">
        <v>75</v>
      </c>
      <c r="S1714" s="23" t="s">
        <v>75</v>
      </c>
      <c r="T1714" s="23" t="s">
        <v>75</v>
      </c>
      <c r="U1714" s="23" t="s">
        <v>75</v>
      </c>
      <c r="V1714" s="19">
        <v>1</v>
      </c>
      <c r="W1714" s="19">
        <f t="shared" si="398"/>
        <v>0</v>
      </c>
      <c r="X1714" s="19">
        <f t="shared" si="399"/>
        <v>0</v>
      </c>
      <c r="Y1714" s="19">
        <f t="shared" si="400"/>
        <v>0</v>
      </c>
      <c r="Z1714" s="19">
        <v>-1</v>
      </c>
      <c r="AA1714" s="19">
        <v>-2</v>
      </c>
      <c r="AB1714" s="19">
        <v>0</v>
      </c>
      <c r="AC1714" s="19">
        <v>0</v>
      </c>
      <c r="AD1714" s="19">
        <v>1</v>
      </c>
      <c r="AE1714" s="19">
        <v>0</v>
      </c>
      <c r="AF1714" s="19">
        <v>0</v>
      </c>
      <c r="AG1714" s="19">
        <v>0</v>
      </c>
      <c r="AH1714" s="26">
        <v>1</v>
      </c>
      <c r="AI1714" s="26">
        <v>0</v>
      </c>
      <c r="AJ1714" s="18" t="s">
        <v>128</v>
      </c>
      <c r="AK1714" s="18" t="s">
        <v>139</v>
      </c>
      <c r="AL1714" s="21" t="s">
        <v>2642</v>
      </c>
      <c r="AM1714" s="19">
        <f>IF(AND(AN1714=1,AO1714=1),3,IF(AND(AN1714=1,OR(AO1714=0,AO1714=-1)),1,IF(AND(OR(AN1714=0,AN1714=-1),AO1714=1),2,IF(AND(AN1714=0,AN1714=-1),OR(AO1714=0,AO1714=-1),4))))</f>
        <v>3</v>
      </c>
      <c r="AN1714" s="19">
        <v>1</v>
      </c>
      <c r="AO1714" s="19">
        <v>1</v>
      </c>
      <c r="AP1714" s="19">
        <v>0</v>
      </c>
      <c r="AQ1714" s="19">
        <v>-1</v>
      </c>
      <c r="AR1714" s="19">
        <v>-1</v>
      </c>
      <c r="AS1714" s="19">
        <v>0</v>
      </c>
      <c r="AT1714" s="19">
        <v>-2</v>
      </c>
      <c r="AU1714" s="26">
        <v>-3</v>
      </c>
      <c r="AV1714" s="19">
        <v>0</v>
      </c>
      <c r="AW1714" s="19">
        <v>0</v>
      </c>
      <c r="AX1714" s="19">
        <v>0</v>
      </c>
      <c r="AY1714" s="19">
        <v>0</v>
      </c>
      <c r="AZ1714" s="19">
        <v>1</v>
      </c>
      <c r="BA1714" s="19">
        <v>1</v>
      </c>
      <c r="BB1714" s="19">
        <v>-1</v>
      </c>
      <c r="BC1714" s="19">
        <v>1</v>
      </c>
      <c r="BD1714" s="28"/>
      <c r="BE1714" s="20"/>
      <c r="BF1714" s="20"/>
      <c r="BG1714" s="20"/>
      <c r="BH1714" s="20"/>
      <c r="BI1714" s="20"/>
      <c r="BJ1714" s="19">
        <v>-1</v>
      </c>
      <c r="BK1714" s="20"/>
      <c r="BL1714" s="20"/>
      <c r="BM1714" s="20"/>
      <c r="BN1714" s="20"/>
      <c r="BO1714" s="20"/>
    </row>
    <row r="1715" spans="1:67" ht="32" hidden="1" x14ac:dyDescent="0.2">
      <c r="A1715" s="17" t="s">
        <v>1713</v>
      </c>
      <c r="B1715" s="42"/>
      <c r="C1715" s="64" t="s">
        <v>1719</v>
      </c>
      <c r="D1715" s="18" t="s">
        <v>356</v>
      </c>
      <c r="E1715" s="18" t="s">
        <v>137</v>
      </c>
      <c r="F1715" s="19">
        <v>1</v>
      </c>
      <c r="G1715" s="19">
        <v>0</v>
      </c>
      <c r="H1715" s="19">
        <v>0</v>
      </c>
      <c r="I1715" s="20"/>
      <c r="J1715" s="44"/>
      <c r="K1715" s="43"/>
      <c r="L1715" s="21" t="s">
        <v>1720</v>
      </c>
      <c r="M1715" s="25"/>
      <c r="N1715" s="24">
        <f t="shared" si="397"/>
        <v>2004</v>
      </c>
      <c r="O1715" s="25">
        <v>38000</v>
      </c>
      <c r="P1715" s="23" t="s">
        <v>75</v>
      </c>
      <c r="Q1715" s="23" t="s">
        <v>75</v>
      </c>
      <c r="R1715" s="23" t="s">
        <v>75</v>
      </c>
      <c r="S1715" s="23" t="s">
        <v>75</v>
      </c>
      <c r="T1715" s="23" t="s">
        <v>75</v>
      </c>
      <c r="U1715" s="23" t="s">
        <v>75</v>
      </c>
      <c r="V1715" s="19">
        <v>1</v>
      </c>
      <c r="W1715" s="19">
        <f t="shared" si="398"/>
        <v>0</v>
      </c>
      <c r="X1715" s="19">
        <f t="shared" si="399"/>
        <v>0</v>
      </c>
      <c r="Y1715" s="19">
        <f t="shared" si="400"/>
        <v>0</v>
      </c>
      <c r="Z1715" s="19">
        <v>-1</v>
      </c>
      <c r="AA1715" s="19">
        <v>-2</v>
      </c>
      <c r="AB1715" s="19">
        <v>1</v>
      </c>
      <c r="AC1715" s="19">
        <v>0</v>
      </c>
      <c r="AD1715" s="19">
        <v>0</v>
      </c>
      <c r="AE1715" s="19">
        <v>0</v>
      </c>
      <c r="AF1715" s="19">
        <v>0</v>
      </c>
      <c r="AG1715" s="19">
        <v>1</v>
      </c>
      <c r="AH1715" s="26">
        <v>1</v>
      </c>
      <c r="AI1715" s="26">
        <v>1</v>
      </c>
      <c r="AJ1715" s="18" t="s">
        <v>185</v>
      </c>
      <c r="AK1715" s="18" t="s">
        <v>139</v>
      </c>
      <c r="AL1715" s="21" t="s">
        <v>1717</v>
      </c>
      <c r="AM1715" s="19">
        <v>7</v>
      </c>
      <c r="AN1715" s="19">
        <v>0</v>
      </c>
      <c r="AO1715" s="19">
        <v>0</v>
      </c>
      <c r="AP1715" s="19">
        <v>0</v>
      </c>
      <c r="AQ1715" s="19">
        <v>0</v>
      </c>
      <c r="AR1715" s="19">
        <v>0</v>
      </c>
      <c r="AS1715" s="19">
        <v>1</v>
      </c>
      <c r="AT1715" s="19">
        <v>0</v>
      </c>
      <c r="AU1715" s="26">
        <f>IF(BA1715&lt;1,-1)</f>
        <v>-1</v>
      </c>
      <c r="AV1715" s="26">
        <v>0</v>
      </c>
      <c r="AW1715" s="26">
        <v>0</v>
      </c>
      <c r="AX1715" s="19">
        <v>0</v>
      </c>
      <c r="AY1715" s="19">
        <v>0</v>
      </c>
      <c r="AZ1715" s="19">
        <v>0</v>
      </c>
      <c r="BA1715" s="19">
        <v>0</v>
      </c>
      <c r="BB1715" s="19">
        <v>0</v>
      </c>
      <c r="BC1715" s="19">
        <v>0</v>
      </c>
      <c r="BD1715" s="28"/>
      <c r="BE1715" s="20"/>
      <c r="BF1715" s="20"/>
      <c r="BG1715" s="20"/>
      <c r="BH1715" s="18" t="s">
        <v>1721</v>
      </c>
      <c r="BI1715" s="20"/>
      <c r="BJ1715" s="19">
        <v>1</v>
      </c>
      <c r="BK1715" s="20"/>
      <c r="BL1715" s="20"/>
      <c r="BM1715" s="20"/>
      <c r="BN1715" s="20"/>
      <c r="BO1715" s="20"/>
    </row>
    <row r="1716" spans="1:67" ht="80" hidden="1" x14ac:dyDescent="0.2">
      <c r="A1716" s="17" t="s">
        <v>1713</v>
      </c>
      <c r="B1716" s="42"/>
      <c r="C1716" s="64" t="s">
        <v>1714</v>
      </c>
      <c r="D1716" s="18" t="s">
        <v>356</v>
      </c>
      <c r="E1716" s="18" t="s">
        <v>82</v>
      </c>
      <c r="F1716" s="87">
        <v>1</v>
      </c>
      <c r="G1716" s="19">
        <v>0</v>
      </c>
      <c r="H1716" s="19">
        <v>0</v>
      </c>
      <c r="I1716" s="20"/>
      <c r="J1716" s="44"/>
      <c r="K1716" s="22" t="s">
        <v>1715</v>
      </c>
      <c r="L1716" s="21" t="s">
        <v>1716</v>
      </c>
      <c r="M1716" s="25"/>
      <c r="N1716" s="24">
        <f t="shared" si="397"/>
        <v>2003</v>
      </c>
      <c r="O1716" s="25">
        <v>37669</v>
      </c>
      <c r="P1716" s="23" t="s">
        <v>75</v>
      </c>
      <c r="Q1716" s="23" t="s">
        <v>75</v>
      </c>
      <c r="R1716" s="23" t="s">
        <v>75</v>
      </c>
      <c r="S1716" s="23" t="s">
        <v>75</v>
      </c>
      <c r="T1716" s="23" t="s">
        <v>75</v>
      </c>
      <c r="U1716" s="23" t="s">
        <v>75</v>
      </c>
      <c r="V1716" s="19">
        <v>1</v>
      </c>
      <c r="W1716" s="19">
        <f t="shared" si="398"/>
        <v>0</v>
      </c>
      <c r="X1716" s="19">
        <f t="shared" si="399"/>
        <v>0</v>
      </c>
      <c r="Y1716" s="19">
        <f t="shared" si="400"/>
        <v>0</v>
      </c>
      <c r="Z1716" s="19">
        <v>-1</v>
      </c>
      <c r="AA1716" s="19">
        <v>-2</v>
      </c>
      <c r="AB1716" s="19">
        <v>1</v>
      </c>
      <c r="AC1716" s="19">
        <v>0</v>
      </c>
      <c r="AD1716" s="19">
        <v>0</v>
      </c>
      <c r="AE1716" s="19">
        <v>0</v>
      </c>
      <c r="AF1716" s="19">
        <v>0</v>
      </c>
      <c r="AG1716" s="19">
        <v>1</v>
      </c>
      <c r="AH1716" s="26">
        <v>1</v>
      </c>
      <c r="AI1716" s="26">
        <v>0</v>
      </c>
      <c r="AJ1716" s="18" t="s">
        <v>185</v>
      </c>
      <c r="AK1716" s="18" t="s">
        <v>77</v>
      </c>
      <c r="AL1716" s="21" t="s">
        <v>1717</v>
      </c>
      <c r="AM1716" s="19">
        <v>7</v>
      </c>
      <c r="AN1716" s="26">
        <v>0</v>
      </c>
      <c r="AO1716" s="26">
        <v>0</v>
      </c>
      <c r="AP1716" s="26">
        <v>0</v>
      </c>
      <c r="AQ1716" s="26">
        <v>0</v>
      </c>
      <c r="AR1716" s="26">
        <v>1</v>
      </c>
      <c r="AS1716" s="26">
        <v>1</v>
      </c>
      <c r="AT1716" s="26">
        <v>0</v>
      </c>
      <c r="AU1716" s="26">
        <f>IF(BA1716&lt;1,-1)</f>
        <v>-1</v>
      </c>
      <c r="AV1716" s="26">
        <v>0</v>
      </c>
      <c r="AW1716" s="26">
        <v>0</v>
      </c>
      <c r="AX1716" s="19">
        <v>0</v>
      </c>
      <c r="AY1716" s="19">
        <v>0</v>
      </c>
      <c r="AZ1716" s="26">
        <v>1</v>
      </c>
      <c r="BA1716" s="26">
        <v>0</v>
      </c>
      <c r="BB1716" s="26">
        <v>0</v>
      </c>
      <c r="BC1716" s="26">
        <v>0</v>
      </c>
      <c r="BD1716" s="28"/>
      <c r="BE1716" s="20"/>
      <c r="BF1716" s="18" t="s">
        <v>1718</v>
      </c>
      <c r="BG1716" s="20"/>
      <c r="BH1716" s="20"/>
      <c r="BI1716" s="20"/>
      <c r="BJ1716" s="26">
        <v>1</v>
      </c>
      <c r="BK1716" s="20"/>
      <c r="BL1716" s="20"/>
      <c r="BM1716" s="20"/>
      <c r="BN1716" s="20"/>
      <c r="BO1716" s="20"/>
    </row>
    <row r="1717" spans="1:67" ht="256" hidden="1" x14ac:dyDescent="0.2">
      <c r="A1717" s="17" t="s">
        <v>300</v>
      </c>
      <c r="B1717" s="42"/>
      <c r="C1717" s="64" t="s">
        <v>307</v>
      </c>
      <c r="D1717" s="18" t="s">
        <v>153</v>
      </c>
      <c r="E1717" s="18" t="s">
        <v>302</v>
      </c>
      <c r="F1717" s="19">
        <v>1</v>
      </c>
      <c r="G1717" s="19">
        <v>1</v>
      </c>
      <c r="H1717" s="19">
        <v>1</v>
      </c>
      <c r="I1717" s="19">
        <v>0</v>
      </c>
      <c r="J1717" s="21" t="s">
        <v>303</v>
      </c>
      <c r="K1717" s="43"/>
      <c r="L1717" s="21" t="s">
        <v>304</v>
      </c>
      <c r="M1717" s="25"/>
      <c r="N1717" s="24">
        <f t="shared" si="397"/>
        <v>2017</v>
      </c>
      <c r="O1717" s="25">
        <v>42795</v>
      </c>
      <c r="P1717" s="23" t="s">
        <v>75</v>
      </c>
      <c r="Q1717" s="23" t="s">
        <v>75</v>
      </c>
      <c r="R1717" s="23" t="s">
        <v>75</v>
      </c>
      <c r="S1717" s="23" t="s">
        <v>75</v>
      </c>
      <c r="T1717" s="23" t="s">
        <v>75</v>
      </c>
      <c r="U1717" s="23" t="s">
        <v>75</v>
      </c>
      <c r="V1717" s="19">
        <v>1</v>
      </c>
      <c r="W1717" s="19">
        <f t="shared" si="398"/>
        <v>0</v>
      </c>
      <c r="X1717" s="19">
        <f t="shared" si="399"/>
        <v>0</v>
      </c>
      <c r="Y1717" s="19">
        <f t="shared" si="400"/>
        <v>0</v>
      </c>
      <c r="Z1717" s="19">
        <v>-1</v>
      </c>
      <c r="AA1717" s="19">
        <v>-2</v>
      </c>
      <c r="AB1717" s="19">
        <v>2</v>
      </c>
      <c r="AC1717" s="19">
        <v>0</v>
      </c>
      <c r="AD1717" s="19">
        <v>1</v>
      </c>
      <c r="AE1717" s="19">
        <v>1</v>
      </c>
      <c r="AF1717" s="19">
        <v>0</v>
      </c>
      <c r="AG1717" s="19">
        <v>1</v>
      </c>
      <c r="AH1717" s="26">
        <v>1</v>
      </c>
      <c r="AI1717" s="26">
        <v>0</v>
      </c>
      <c r="AJ1717" s="18" t="s">
        <v>134</v>
      </c>
      <c r="AK1717" s="18" t="s">
        <v>77</v>
      </c>
      <c r="AL1717" s="21" t="s">
        <v>305</v>
      </c>
      <c r="AM1717" s="19">
        <v>3</v>
      </c>
      <c r="AN1717" s="19">
        <v>1</v>
      </c>
      <c r="AO1717" s="19">
        <v>1</v>
      </c>
      <c r="AP1717" s="19">
        <v>1</v>
      </c>
      <c r="AQ1717" s="19">
        <v>1</v>
      </c>
      <c r="AR1717" s="19">
        <v>1</v>
      </c>
      <c r="AS1717" s="19">
        <v>-1</v>
      </c>
      <c r="AT1717" s="19">
        <v>0</v>
      </c>
      <c r="AU1717" s="26">
        <v>-1</v>
      </c>
      <c r="AV1717" s="26">
        <v>0</v>
      </c>
      <c r="AW1717" s="26">
        <v>0</v>
      </c>
      <c r="AX1717" s="19">
        <v>0</v>
      </c>
      <c r="AY1717" s="19">
        <v>0</v>
      </c>
      <c r="AZ1717" s="19">
        <v>0</v>
      </c>
      <c r="BA1717" s="19">
        <v>0</v>
      </c>
      <c r="BB1717" s="19">
        <v>0</v>
      </c>
      <c r="BC1717" s="19">
        <v>0</v>
      </c>
      <c r="BD1717" s="20"/>
      <c r="BE1717" s="20"/>
      <c r="BF1717" s="20"/>
      <c r="BG1717" s="20"/>
      <c r="BH1717" s="20"/>
      <c r="BI1717" s="20"/>
      <c r="BJ1717" s="20"/>
      <c r="BK1717" s="20"/>
      <c r="BL1717" s="20"/>
      <c r="BM1717" s="20"/>
      <c r="BN1717" s="20"/>
      <c r="BO1717" s="20"/>
    </row>
    <row r="1718" spans="1:67" ht="256" hidden="1" x14ac:dyDescent="0.2">
      <c r="A1718" s="17" t="s">
        <v>300</v>
      </c>
      <c r="B1718" s="42"/>
      <c r="C1718" s="64" t="s">
        <v>308</v>
      </c>
      <c r="D1718" s="18" t="s">
        <v>153</v>
      </c>
      <c r="E1718" s="18" t="s">
        <v>302</v>
      </c>
      <c r="F1718" s="19">
        <v>1</v>
      </c>
      <c r="G1718" s="19">
        <v>1</v>
      </c>
      <c r="H1718" s="19">
        <v>1</v>
      </c>
      <c r="I1718" s="19">
        <v>0</v>
      </c>
      <c r="J1718" s="21" t="s">
        <v>303</v>
      </c>
      <c r="K1718" s="43"/>
      <c r="L1718" s="21" t="s">
        <v>304</v>
      </c>
      <c r="M1718" s="25"/>
      <c r="N1718" s="24">
        <f t="shared" si="397"/>
        <v>2017</v>
      </c>
      <c r="O1718" s="25">
        <v>42795</v>
      </c>
      <c r="P1718" s="23" t="s">
        <v>75</v>
      </c>
      <c r="Q1718" s="23" t="s">
        <v>75</v>
      </c>
      <c r="R1718" s="23" t="s">
        <v>75</v>
      </c>
      <c r="S1718" s="23" t="s">
        <v>75</v>
      </c>
      <c r="T1718" s="23" t="s">
        <v>75</v>
      </c>
      <c r="U1718" s="23" t="s">
        <v>75</v>
      </c>
      <c r="V1718" s="19">
        <v>1</v>
      </c>
      <c r="W1718" s="19">
        <f t="shared" si="398"/>
        <v>0</v>
      </c>
      <c r="X1718" s="19">
        <f t="shared" si="399"/>
        <v>0</v>
      </c>
      <c r="Y1718" s="19">
        <f t="shared" si="400"/>
        <v>0</v>
      </c>
      <c r="Z1718" s="19">
        <v>-1</v>
      </c>
      <c r="AA1718" s="19">
        <v>-2</v>
      </c>
      <c r="AB1718" s="19">
        <v>2</v>
      </c>
      <c r="AC1718" s="19">
        <v>0</v>
      </c>
      <c r="AD1718" s="19">
        <v>1</v>
      </c>
      <c r="AE1718" s="19">
        <v>1</v>
      </c>
      <c r="AF1718" s="19">
        <v>0</v>
      </c>
      <c r="AG1718" s="19">
        <v>1</v>
      </c>
      <c r="AH1718" s="26">
        <v>1</v>
      </c>
      <c r="AI1718" s="26">
        <v>0</v>
      </c>
      <c r="AJ1718" s="18" t="s">
        <v>134</v>
      </c>
      <c r="AK1718" s="18" t="s">
        <v>77</v>
      </c>
      <c r="AL1718" s="21" t="s">
        <v>305</v>
      </c>
      <c r="AM1718" s="19">
        <v>3</v>
      </c>
      <c r="AN1718" s="19">
        <v>1</v>
      </c>
      <c r="AO1718" s="19">
        <v>1</v>
      </c>
      <c r="AP1718" s="19">
        <v>1</v>
      </c>
      <c r="AQ1718" s="19">
        <v>1</v>
      </c>
      <c r="AR1718" s="19">
        <v>1</v>
      </c>
      <c r="AS1718" s="19">
        <v>-1</v>
      </c>
      <c r="AT1718" s="19">
        <v>0</v>
      </c>
      <c r="AU1718" s="26">
        <v>-1</v>
      </c>
      <c r="AV1718" s="26">
        <v>0</v>
      </c>
      <c r="AW1718" s="26">
        <v>0</v>
      </c>
      <c r="AX1718" s="19">
        <v>0</v>
      </c>
      <c r="AY1718" s="19">
        <v>0</v>
      </c>
      <c r="AZ1718" s="19">
        <v>0</v>
      </c>
      <c r="BA1718" s="19">
        <v>0</v>
      </c>
      <c r="BB1718" s="19">
        <v>0</v>
      </c>
      <c r="BC1718" s="19">
        <v>0</v>
      </c>
      <c r="BD1718" s="20"/>
      <c r="BE1718" s="20"/>
      <c r="BF1718" s="20"/>
      <c r="BG1718" s="20"/>
      <c r="BH1718" s="20"/>
      <c r="BI1718" s="20"/>
      <c r="BJ1718" s="20"/>
      <c r="BK1718" s="20"/>
      <c r="BL1718" s="20"/>
      <c r="BM1718" s="20"/>
      <c r="BN1718" s="20"/>
      <c r="BO1718" s="20"/>
    </row>
    <row r="1719" spans="1:67" ht="32" hidden="1" x14ac:dyDescent="0.2">
      <c r="A1719" s="17" t="s">
        <v>144</v>
      </c>
      <c r="B1719" s="17" t="s">
        <v>79</v>
      </c>
      <c r="C1719" s="64" t="s">
        <v>1324</v>
      </c>
      <c r="D1719" s="18" t="s">
        <v>1308</v>
      </c>
      <c r="E1719" s="18" t="s">
        <v>302</v>
      </c>
      <c r="F1719" s="19">
        <v>1</v>
      </c>
      <c r="G1719" s="19">
        <v>0</v>
      </c>
      <c r="H1719" s="20"/>
      <c r="I1719" s="20"/>
      <c r="J1719" s="21" t="s">
        <v>1309</v>
      </c>
      <c r="K1719" s="22" t="s">
        <v>1310</v>
      </c>
      <c r="L1719" s="18" t="s">
        <v>1311</v>
      </c>
      <c r="M1719" s="23" t="s">
        <v>1312</v>
      </c>
      <c r="N1719" s="24">
        <f t="shared" si="397"/>
        <v>2005</v>
      </c>
      <c r="O1719" s="25">
        <v>38698</v>
      </c>
      <c r="P1719" s="23" t="s">
        <v>75</v>
      </c>
      <c r="Q1719" s="23" t="s">
        <v>75</v>
      </c>
      <c r="R1719" s="23" t="s">
        <v>75</v>
      </c>
      <c r="S1719" s="23" t="s">
        <v>75</v>
      </c>
      <c r="T1719" s="23" t="s">
        <v>75</v>
      </c>
      <c r="U1719" s="23" t="s">
        <v>75</v>
      </c>
      <c r="V1719" s="19">
        <v>1</v>
      </c>
      <c r="W1719" s="19">
        <f t="shared" si="398"/>
        <v>0</v>
      </c>
      <c r="X1719" s="19">
        <f t="shared" si="399"/>
        <v>0</v>
      </c>
      <c r="Y1719" s="19">
        <f t="shared" si="400"/>
        <v>0</v>
      </c>
      <c r="Z1719" s="19">
        <v>-1</v>
      </c>
      <c r="AA1719" s="19">
        <v>-2</v>
      </c>
      <c r="AB1719" s="19">
        <v>1</v>
      </c>
      <c r="AC1719" s="19">
        <v>0</v>
      </c>
      <c r="AD1719" s="19">
        <v>0</v>
      </c>
      <c r="AE1719" s="19">
        <v>1</v>
      </c>
      <c r="AF1719" s="19">
        <v>0</v>
      </c>
      <c r="AG1719" s="19">
        <v>1</v>
      </c>
      <c r="AH1719" s="19">
        <v>1</v>
      </c>
      <c r="AI1719" s="26">
        <v>0</v>
      </c>
      <c r="AJ1719" s="18" t="s">
        <v>1313</v>
      </c>
      <c r="AK1719" s="18" t="s">
        <v>77</v>
      </c>
      <c r="AL1719" s="21" t="s">
        <v>1314</v>
      </c>
      <c r="AM1719" s="19">
        <f>IF(AND(AN1719=1,AO1719=1),3,IF(AND(AN1719=1,OR(AO1719=0,AO1719=-1)),1,IF(AND(OR(AN1719=0,AN1719=-1),AO1719=1),2,IF(AND(AN1719=0,AN1719=-1),OR(AO1719=0,AO1719=-1),4))))</f>
        <v>3</v>
      </c>
      <c r="AN1719" s="19">
        <v>1</v>
      </c>
      <c r="AO1719" s="19">
        <v>1</v>
      </c>
      <c r="AP1719" s="19">
        <v>1</v>
      </c>
      <c r="AQ1719" s="19">
        <v>1</v>
      </c>
      <c r="AR1719" s="19">
        <v>1</v>
      </c>
      <c r="AS1719" s="19">
        <v>-1</v>
      </c>
      <c r="AT1719" s="19">
        <v>0</v>
      </c>
      <c r="AU1719" s="26">
        <f t="shared" ref="AU1719:AU1724" si="401">IF(BA1719&lt;1,-1)</f>
        <v>-1</v>
      </c>
      <c r="AV1719" s="19">
        <v>0</v>
      </c>
      <c r="AW1719" s="19">
        <v>0</v>
      </c>
      <c r="AX1719" s="19">
        <v>0</v>
      </c>
      <c r="AY1719" s="19">
        <v>0</v>
      </c>
      <c r="AZ1719" s="19">
        <v>0</v>
      </c>
      <c r="BA1719" s="19">
        <v>0</v>
      </c>
      <c r="BB1719" s="19">
        <v>0</v>
      </c>
      <c r="BC1719" s="19">
        <v>0</v>
      </c>
      <c r="BD1719" s="28"/>
      <c r="BE1719" s="20"/>
      <c r="BF1719" s="18" t="s">
        <v>1315</v>
      </c>
      <c r="BG1719" s="20"/>
      <c r="BH1719" s="18" t="s">
        <v>1316</v>
      </c>
      <c r="BI1719" s="19">
        <v>1</v>
      </c>
      <c r="BJ1719" s="19">
        <v>1</v>
      </c>
      <c r="BK1719" s="20"/>
      <c r="BL1719" s="20"/>
      <c r="BM1719" s="20"/>
      <c r="BN1719" s="20"/>
      <c r="BO1719" s="20"/>
    </row>
    <row r="1720" spans="1:67" ht="128" hidden="1" x14ac:dyDescent="0.2">
      <c r="A1720" s="17" t="s">
        <v>367</v>
      </c>
      <c r="B1720" s="42"/>
      <c r="C1720" s="64" t="s">
        <v>375</v>
      </c>
      <c r="D1720" s="18" t="s">
        <v>369</v>
      </c>
      <c r="E1720" s="18" t="s">
        <v>70</v>
      </c>
      <c r="F1720" s="19">
        <v>1</v>
      </c>
      <c r="G1720" s="19">
        <v>0</v>
      </c>
      <c r="H1720" s="19">
        <v>0</v>
      </c>
      <c r="I1720" s="20"/>
      <c r="J1720" s="44"/>
      <c r="K1720" s="22" t="s">
        <v>370</v>
      </c>
      <c r="L1720" s="21" t="s">
        <v>376</v>
      </c>
      <c r="M1720" s="25"/>
      <c r="N1720" s="24">
        <f t="shared" si="397"/>
        <v>1998</v>
      </c>
      <c r="O1720" s="25">
        <v>36119</v>
      </c>
      <c r="P1720" s="23" t="s">
        <v>75</v>
      </c>
      <c r="Q1720" s="23" t="s">
        <v>75</v>
      </c>
      <c r="R1720" s="23" t="s">
        <v>75</v>
      </c>
      <c r="S1720" s="23" t="s">
        <v>75</v>
      </c>
      <c r="T1720" s="23" t="s">
        <v>75</v>
      </c>
      <c r="U1720" s="23" t="s">
        <v>75</v>
      </c>
      <c r="V1720" s="19">
        <v>1</v>
      </c>
      <c r="W1720" s="19">
        <f t="shared" si="398"/>
        <v>0</v>
      </c>
      <c r="X1720" s="19">
        <f t="shared" si="399"/>
        <v>0</v>
      </c>
      <c r="Y1720" s="19">
        <f t="shared" si="400"/>
        <v>0</v>
      </c>
      <c r="Z1720" s="19">
        <v>-1</v>
      </c>
      <c r="AA1720" s="19">
        <v>-2</v>
      </c>
      <c r="AB1720" s="19">
        <v>0</v>
      </c>
      <c r="AC1720" s="19">
        <v>0</v>
      </c>
      <c r="AD1720" s="19">
        <v>1</v>
      </c>
      <c r="AE1720" s="19">
        <v>0</v>
      </c>
      <c r="AF1720" s="19">
        <v>0</v>
      </c>
      <c r="AG1720" s="19">
        <v>1</v>
      </c>
      <c r="AH1720" s="26">
        <v>1</v>
      </c>
      <c r="AI1720" s="19">
        <v>1</v>
      </c>
      <c r="AJ1720" s="18" t="s">
        <v>372</v>
      </c>
      <c r="AK1720" s="18" t="s">
        <v>77</v>
      </c>
      <c r="AL1720" s="21" t="s">
        <v>373</v>
      </c>
      <c r="AM1720" s="19">
        <f>IF(AND(AN1720=1,AO1720=1),3,IF(AND(AN1720=1,OR(AO1720=0,AO1720=-1)),1,IF(AND(OR(AN1720=0,AN1720=-1),AO1720=1),2,IF(AND(AN1720=0,AN1720=-1),OR(AO1720=0,AO1720=-1),4))))</f>
        <v>1</v>
      </c>
      <c r="AN1720" s="26">
        <v>1</v>
      </c>
      <c r="AO1720" s="19">
        <v>0</v>
      </c>
      <c r="AP1720" s="26">
        <v>1</v>
      </c>
      <c r="AQ1720" s="19">
        <v>1</v>
      </c>
      <c r="AR1720" s="19">
        <v>1</v>
      </c>
      <c r="AS1720" s="19">
        <v>-1</v>
      </c>
      <c r="AT1720" s="19">
        <v>0</v>
      </c>
      <c r="AU1720" s="26">
        <f t="shared" si="401"/>
        <v>-1</v>
      </c>
      <c r="AV1720" s="26">
        <v>0</v>
      </c>
      <c r="AW1720" s="26">
        <v>0</v>
      </c>
      <c r="AX1720" s="19">
        <v>1</v>
      </c>
      <c r="AY1720" s="19">
        <v>0</v>
      </c>
      <c r="AZ1720" s="26">
        <v>0</v>
      </c>
      <c r="BA1720" s="26">
        <v>0</v>
      </c>
      <c r="BB1720" s="26">
        <v>0</v>
      </c>
      <c r="BC1720" s="26">
        <v>0</v>
      </c>
      <c r="BD1720" s="28"/>
      <c r="BE1720" s="20"/>
      <c r="BF1720" s="18" t="s">
        <v>374</v>
      </c>
      <c r="BG1720" s="19">
        <v>0</v>
      </c>
      <c r="BH1720" s="20"/>
      <c r="BI1720" s="20"/>
      <c r="BJ1720" s="26">
        <v>1</v>
      </c>
      <c r="BK1720" s="20"/>
      <c r="BL1720" s="20"/>
      <c r="BM1720" s="20"/>
      <c r="BN1720" s="20"/>
      <c r="BO1720" s="20"/>
    </row>
    <row r="1721" spans="1:67" ht="256" hidden="1" x14ac:dyDescent="0.2">
      <c r="A1721" s="17" t="s">
        <v>253</v>
      </c>
      <c r="B1721" s="17" t="s">
        <v>913</v>
      </c>
      <c r="C1721" s="64" t="s">
        <v>953</v>
      </c>
      <c r="D1721" s="18" t="s">
        <v>182</v>
      </c>
      <c r="E1721" s="18" t="s">
        <v>92</v>
      </c>
      <c r="F1721" s="19">
        <v>1</v>
      </c>
      <c r="G1721" s="19">
        <v>0</v>
      </c>
      <c r="H1721" s="19">
        <v>0</v>
      </c>
      <c r="I1721" s="20"/>
      <c r="J1721" s="21" t="s">
        <v>915</v>
      </c>
      <c r="K1721" s="43"/>
      <c r="L1721" s="21" t="s">
        <v>916</v>
      </c>
      <c r="M1721" s="23" t="s">
        <v>917</v>
      </c>
      <c r="N1721" s="24">
        <f t="shared" si="397"/>
        <v>2005</v>
      </c>
      <c r="O1721" s="25">
        <v>38405</v>
      </c>
      <c r="P1721" s="25">
        <v>39484</v>
      </c>
      <c r="Q1721" s="25">
        <v>39484</v>
      </c>
      <c r="R1721" s="23" t="s">
        <v>75</v>
      </c>
      <c r="S1721" s="23" t="s">
        <v>75</v>
      </c>
      <c r="T1721" s="23" t="s">
        <v>75</v>
      </c>
      <c r="U1721" s="23" t="s">
        <v>75</v>
      </c>
      <c r="V1721" s="19">
        <v>1</v>
      </c>
      <c r="W1721" s="19">
        <f t="shared" si="398"/>
        <v>1</v>
      </c>
      <c r="X1721" s="19">
        <f t="shared" si="399"/>
        <v>0</v>
      </c>
      <c r="Y1721" s="19">
        <f t="shared" si="400"/>
        <v>0</v>
      </c>
      <c r="Z1721" s="19">
        <v>-1</v>
      </c>
      <c r="AA1721" s="19">
        <v>-2</v>
      </c>
      <c r="AB1721" s="19">
        <v>1</v>
      </c>
      <c r="AC1721" s="19">
        <v>1</v>
      </c>
      <c r="AD1721" s="19">
        <v>1</v>
      </c>
      <c r="AE1721" s="19">
        <v>1</v>
      </c>
      <c r="AF1721" s="19">
        <v>1</v>
      </c>
      <c r="AG1721" s="26">
        <v>1</v>
      </c>
      <c r="AH1721" s="19">
        <v>1</v>
      </c>
      <c r="AI1721" s="19">
        <v>0</v>
      </c>
      <c r="AJ1721" s="18" t="s">
        <v>185</v>
      </c>
      <c r="AK1721" s="18" t="s">
        <v>97</v>
      </c>
      <c r="AL1721" s="21" t="s">
        <v>918</v>
      </c>
      <c r="AM1721" s="19">
        <f>IF(AND(AN1721=1,AO1721=1),3,IF(AND(AN1721=1,OR(AO1721=0,AO1721=-1)),1,IF(AND(OR(AN1721=0,AN1721=-1),AO1721=1),2,IF(AND(AN1721=0,AN1721=-1),OR(AO1721=0,AO1721=-1),4))))</f>
        <v>3</v>
      </c>
      <c r="AN1721" s="19">
        <v>1</v>
      </c>
      <c r="AO1721" s="19">
        <v>1</v>
      </c>
      <c r="AP1721" s="19">
        <v>1</v>
      </c>
      <c r="AQ1721" s="19">
        <v>1</v>
      </c>
      <c r="AR1721" s="19">
        <v>1</v>
      </c>
      <c r="AS1721" s="19">
        <v>-1</v>
      </c>
      <c r="AT1721" s="19">
        <v>0</v>
      </c>
      <c r="AU1721" s="26">
        <f t="shared" si="401"/>
        <v>-1</v>
      </c>
      <c r="AV1721" s="26">
        <v>0</v>
      </c>
      <c r="AW1721" s="26">
        <v>0</v>
      </c>
      <c r="AX1721" s="26">
        <v>1</v>
      </c>
      <c r="AY1721" s="19">
        <v>0</v>
      </c>
      <c r="AZ1721" s="19">
        <v>0</v>
      </c>
      <c r="BA1721" s="19">
        <v>0</v>
      </c>
      <c r="BB1721" s="19">
        <v>0</v>
      </c>
      <c r="BC1721" s="19">
        <v>0</v>
      </c>
      <c r="BD1721" s="28"/>
      <c r="BE1721" s="20"/>
      <c r="BF1721" s="18" t="s">
        <v>919</v>
      </c>
      <c r="BG1721" s="20"/>
      <c r="BH1721" s="20"/>
      <c r="BI1721" s="19">
        <v>1</v>
      </c>
      <c r="BJ1721" s="19">
        <v>1</v>
      </c>
      <c r="BK1721" s="20"/>
      <c r="BL1721" s="20"/>
      <c r="BM1721" s="20"/>
      <c r="BN1721" s="20"/>
      <c r="BO1721" s="20"/>
    </row>
    <row r="1722" spans="1:67" ht="256" hidden="1" x14ac:dyDescent="0.2">
      <c r="A1722" s="17" t="s">
        <v>253</v>
      </c>
      <c r="B1722" s="17" t="s">
        <v>913</v>
      </c>
      <c r="C1722" s="64" t="s">
        <v>954</v>
      </c>
      <c r="D1722" s="18" t="s">
        <v>182</v>
      </c>
      <c r="E1722" s="18" t="s">
        <v>92</v>
      </c>
      <c r="F1722" s="19">
        <v>1</v>
      </c>
      <c r="G1722" s="19">
        <v>0</v>
      </c>
      <c r="H1722" s="19">
        <v>0</v>
      </c>
      <c r="I1722" s="20"/>
      <c r="J1722" s="21" t="s">
        <v>915</v>
      </c>
      <c r="K1722" s="43"/>
      <c r="L1722" s="21" t="s">
        <v>916</v>
      </c>
      <c r="M1722" s="23" t="s">
        <v>917</v>
      </c>
      <c r="N1722" s="24">
        <f t="shared" si="397"/>
        <v>2005</v>
      </c>
      <c r="O1722" s="25">
        <v>38405</v>
      </c>
      <c r="P1722" s="25">
        <v>39484</v>
      </c>
      <c r="Q1722" s="25">
        <v>39484</v>
      </c>
      <c r="R1722" s="23" t="s">
        <v>75</v>
      </c>
      <c r="S1722" s="23" t="s">
        <v>75</v>
      </c>
      <c r="T1722" s="23" t="s">
        <v>75</v>
      </c>
      <c r="U1722" s="23" t="s">
        <v>75</v>
      </c>
      <c r="V1722" s="19">
        <v>1</v>
      </c>
      <c r="W1722" s="19">
        <f t="shared" si="398"/>
        <v>1</v>
      </c>
      <c r="X1722" s="19">
        <f t="shared" si="399"/>
        <v>0</v>
      </c>
      <c r="Y1722" s="19">
        <f t="shared" si="400"/>
        <v>0</v>
      </c>
      <c r="Z1722" s="19">
        <v>-1</v>
      </c>
      <c r="AA1722" s="19">
        <v>-2</v>
      </c>
      <c r="AB1722" s="19">
        <v>1</v>
      </c>
      <c r="AC1722" s="19">
        <v>1</v>
      </c>
      <c r="AD1722" s="19">
        <v>1</v>
      </c>
      <c r="AE1722" s="19">
        <v>1</v>
      </c>
      <c r="AF1722" s="19">
        <v>1</v>
      </c>
      <c r="AG1722" s="26">
        <v>1</v>
      </c>
      <c r="AH1722" s="19">
        <v>1</v>
      </c>
      <c r="AI1722" s="19">
        <v>0</v>
      </c>
      <c r="AJ1722" s="18" t="s">
        <v>185</v>
      </c>
      <c r="AK1722" s="18" t="s">
        <v>97</v>
      </c>
      <c r="AL1722" s="21" t="s">
        <v>918</v>
      </c>
      <c r="AM1722" s="19">
        <f>IF(AND(AN1722=1,AO1722=1),3,IF(AND(AN1722=1,OR(AO1722=0,AO1722=-1)),1,IF(AND(OR(AN1722=0,AN1722=-1),AO1722=1),2,IF(AND(AN1722=0,AN1722=-1),OR(AO1722=0,AO1722=-1),4))))</f>
        <v>3</v>
      </c>
      <c r="AN1722" s="19">
        <v>1</v>
      </c>
      <c r="AO1722" s="19">
        <v>1</v>
      </c>
      <c r="AP1722" s="19">
        <v>1</v>
      </c>
      <c r="AQ1722" s="19">
        <v>1</v>
      </c>
      <c r="AR1722" s="19">
        <v>1</v>
      </c>
      <c r="AS1722" s="19">
        <v>0</v>
      </c>
      <c r="AT1722" s="19">
        <v>0</v>
      </c>
      <c r="AU1722" s="26">
        <f t="shared" si="401"/>
        <v>-1</v>
      </c>
      <c r="AV1722" s="26">
        <v>0</v>
      </c>
      <c r="AW1722" s="26">
        <v>0</v>
      </c>
      <c r="AX1722" s="26">
        <v>1</v>
      </c>
      <c r="AY1722" s="19">
        <v>0</v>
      </c>
      <c r="AZ1722" s="19">
        <v>0</v>
      </c>
      <c r="BA1722" s="19">
        <v>0</v>
      </c>
      <c r="BB1722" s="19">
        <v>0</v>
      </c>
      <c r="BC1722" s="19">
        <v>0</v>
      </c>
      <c r="BD1722" s="28"/>
      <c r="BE1722" s="20"/>
      <c r="BF1722" s="18" t="s">
        <v>919</v>
      </c>
      <c r="BG1722" s="20"/>
      <c r="BH1722" s="20"/>
      <c r="BI1722" s="19">
        <v>1</v>
      </c>
      <c r="BJ1722" s="19">
        <v>1</v>
      </c>
      <c r="BK1722" s="20"/>
      <c r="BL1722" s="20"/>
      <c r="BM1722" s="20"/>
      <c r="BN1722" s="20"/>
      <c r="BO1722" s="20"/>
    </row>
    <row r="1723" spans="1:67" ht="272" hidden="1" x14ac:dyDescent="0.2">
      <c r="A1723" s="18" t="s">
        <v>151</v>
      </c>
      <c r="B1723" s="18" t="s">
        <v>197</v>
      </c>
      <c r="C1723" s="21" t="s">
        <v>1041</v>
      </c>
      <c r="D1723" s="18" t="s">
        <v>852</v>
      </c>
      <c r="E1723" s="18" t="s">
        <v>302</v>
      </c>
      <c r="F1723" s="19">
        <v>1</v>
      </c>
      <c r="G1723" s="19">
        <v>1</v>
      </c>
      <c r="H1723" s="19">
        <v>1</v>
      </c>
      <c r="I1723" s="20"/>
      <c r="J1723" s="44"/>
      <c r="K1723" s="44"/>
      <c r="L1723" s="21" t="s">
        <v>1032</v>
      </c>
      <c r="M1723" s="20"/>
      <c r="N1723" s="19">
        <f t="shared" si="397"/>
        <v>2016</v>
      </c>
      <c r="O1723" s="82">
        <v>42548</v>
      </c>
      <c r="P1723" s="18" t="s">
        <v>75</v>
      </c>
      <c r="Q1723" s="18" t="s">
        <v>75</v>
      </c>
      <c r="R1723" s="18" t="s">
        <v>75</v>
      </c>
      <c r="S1723" s="18" t="s">
        <v>75</v>
      </c>
      <c r="T1723" s="18" t="s">
        <v>75</v>
      </c>
      <c r="U1723" s="18" t="s">
        <v>75</v>
      </c>
      <c r="V1723" s="19">
        <v>1</v>
      </c>
      <c r="W1723" s="19">
        <f t="shared" si="398"/>
        <v>0</v>
      </c>
      <c r="X1723" s="19">
        <f t="shared" si="399"/>
        <v>0</v>
      </c>
      <c r="Y1723" s="19">
        <f t="shared" si="400"/>
        <v>0</v>
      </c>
      <c r="Z1723" s="19">
        <v>-1</v>
      </c>
      <c r="AA1723" s="19">
        <v>-2</v>
      </c>
      <c r="AB1723" s="19">
        <v>0</v>
      </c>
      <c r="AC1723" s="19">
        <v>0</v>
      </c>
      <c r="AD1723" s="19">
        <v>1</v>
      </c>
      <c r="AE1723" s="19">
        <v>1</v>
      </c>
      <c r="AF1723" s="19">
        <v>0</v>
      </c>
      <c r="AG1723" s="19">
        <v>0</v>
      </c>
      <c r="AH1723" s="19">
        <v>1</v>
      </c>
      <c r="AI1723" s="19">
        <v>0</v>
      </c>
      <c r="AJ1723" s="18" t="s">
        <v>134</v>
      </c>
      <c r="AK1723" s="18" t="s">
        <v>77</v>
      </c>
      <c r="AL1723" s="21" t="s">
        <v>1033</v>
      </c>
      <c r="AM1723" s="19">
        <v>8</v>
      </c>
      <c r="AN1723" s="19">
        <v>0</v>
      </c>
      <c r="AO1723" s="19">
        <v>1</v>
      </c>
      <c r="AP1723" s="19">
        <v>0</v>
      </c>
      <c r="AQ1723" s="19">
        <v>1</v>
      </c>
      <c r="AR1723" s="19">
        <v>1</v>
      </c>
      <c r="AS1723" s="19">
        <v>-1</v>
      </c>
      <c r="AT1723" s="19">
        <v>0</v>
      </c>
      <c r="AU1723" s="26">
        <f t="shared" si="401"/>
        <v>-1</v>
      </c>
      <c r="AV1723" s="19">
        <v>0</v>
      </c>
      <c r="AW1723" s="19">
        <v>0</v>
      </c>
      <c r="AX1723" s="19">
        <v>0</v>
      </c>
      <c r="AY1723" s="19">
        <v>0</v>
      </c>
      <c r="AZ1723" s="19">
        <v>0</v>
      </c>
      <c r="BA1723" s="19">
        <v>0</v>
      </c>
      <c r="BB1723" s="19">
        <v>0</v>
      </c>
      <c r="BC1723" s="19">
        <v>0</v>
      </c>
      <c r="BD1723" s="28"/>
      <c r="BE1723" s="20"/>
      <c r="BF1723" s="20"/>
      <c r="BG1723" s="20"/>
      <c r="BH1723" s="20"/>
      <c r="BI1723" s="20"/>
      <c r="BJ1723" s="19">
        <v>1</v>
      </c>
      <c r="BK1723" s="20"/>
      <c r="BL1723" s="20"/>
      <c r="BM1723" s="20"/>
      <c r="BN1723" s="20"/>
      <c r="BO1723" s="20"/>
    </row>
    <row r="1724" spans="1:67" ht="256" hidden="1" x14ac:dyDescent="0.2">
      <c r="A1724" s="17" t="s">
        <v>253</v>
      </c>
      <c r="B1724" s="17" t="s">
        <v>913</v>
      </c>
      <c r="C1724" s="64" t="s">
        <v>955</v>
      </c>
      <c r="D1724" s="18" t="s">
        <v>182</v>
      </c>
      <c r="E1724" s="18" t="s">
        <v>92</v>
      </c>
      <c r="F1724" s="19">
        <v>1</v>
      </c>
      <c r="G1724" s="19">
        <v>0</v>
      </c>
      <c r="H1724" s="19">
        <v>0</v>
      </c>
      <c r="I1724" s="20"/>
      <c r="J1724" s="21" t="s">
        <v>915</v>
      </c>
      <c r="K1724" s="43"/>
      <c r="L1724" s="21" t="s">
        <v>916</v>
      </c>
      <c r="M1724" s="23" t="s">
        <v>917</v>
      </c>
      <c r="N1724" s="24">
        <f t="shared" si="397"/>
        <v>2005</v>
      </c>
      <c r="O1724" s="25">
        <v>38405</v>
      </c>
      <c r="P1724" s="25">
        <v>39484</v>
      </c>
      <c r="Q1724" s="25">
        <v>39484</v>
      </c>
      <c r="R1724" s="23" t="s">
        <v>75</v>
      </c>
      <c r="S1724" s="23" t="s">
        <v>75</v>
      </c>
      <c r="T1724" s="23" t="s">
        <v>75</v>
      </c>
      <c r="U1724" s="23" t="s">
        <v>75</v>
      </c>
      <c r="V1724" s="19">
        <v>1</v>
      </c>
      <c r="W1724" s="19">
        <f t="shared" si="398"/>
        <v>1</v>
      </c>
      <c r="X1724" s="19">
        <f t="shared" si="399"/>
        <v>0</v>
      </c>
      <c r="Y1724" s="19">
        <f t="shared" si="400"/>
        <v>0</v>
      </c>
      <c r="Z1724" s="19">
        <v>-1</v>
      </c>
      <c r="AA1724" s="19">
        <v>-2</v>
      </c>
      <c r="AB1724" s="19">
        <v>1</v>
      </c>
      <c r="AC1724" s="19">
        <v>1</v>
      </c>
      <c r="AD1724" s="19">
        <v>1</v>
      </c>
      <c r="AE1724" s="19">
        <v>1</v>
      </c>
      <c r="AF1724" s="19">
        <v>1</v>
      </c>
      <c r="AG1724" s="26">
        <v>1</v>
      </c>
      <c r="AH1724" s="19">
        <v>1</v>
      </c>
      <c r="AI1724" s="19">
        <v>0</v>
      </c>
      <c r="AJ1724" s="18" t="s">
        <v>185</v>
      </c>
      <c r="AK1724" s="18" t="s">
        <v>97</v>
      </c>
      <c r="AL1724" s="21" t="s">
        <v>918</v>
      </c>
      <c r="AM1724" s="19">
        <f>IF(AND(AN1724=1,AO1724=1),3,IF(AND(AN1724=1,OR(AO1724=0,AO1724=-1)),1,IF(AND(OR(AN1724=0,AN1724=-1),AO1724=1),2,IF(AND(AN1724=0,AN1724=-1),OR(AO1724=0,AO1724=-1),4))))</f>
        <v>3</v>
      </c>
      <c r="AN1724" s="19">
        <v>1</v>
      </c>
      <c r="AO1724" s="19">
        <v>1</v>
      </c>
      <c r="AP1724" s="19">
        <v>1</v>
      </c>
      <c r="AQ1724" s="19">
        <v>1</v>
      </c>
      <c r="AR1724" s="19">
        <v>1</v>
      </c>
      <c r="AS1724" s="19">
        <v>0</v>
      </c>
      <c r="AT1724" s="19">
        <v>0</v>
      </c>
      <c r="AU1724" s="26">
        <f t="shared" si="401"/>
        <v>-1</v>
      </c>
      <c r="AV1724" s="26">
        <v>0</v>
      </c>
      <c r="AW1724" s="26">
        <v>0</v>
      </c>
      <c r="AX1724" s="26">
        <v>1</v>
      </c>
      <c r="AY1724" s="19">
        <v>0</v>
      </c>
      <c r="AZ1724" s="19">
        <v>0</v>
      </c>
      <c r="BA1724" s="19">
        <v>0</v>
      </c>
      <c r="BB1724" s="19">
        <v>0</v>
      </c>
      <c r="BC1724" s="19">
        <v>0</v>
      </c>
      <c r="BD1724" s="28"/>
      <c r="BE1724" s="20"/>
      <c r="BF1724" s="18" t="s">
        <v>919</v>
      </c>
      <c r="BG1724" s="20"/>
      <c r="BH1724" s="20"/>
      <c r="BI1724" s="19">
        <v>1</v>
      </c>
      <c r="BJ1724" s="19">
        <v>1</v>
      </c>
      <c r="BK1724" s="20"/>
      <c r="BL1724" s="20"/>
      <c r="BM1724" s="20"/>
      <c r="BN1724" s="20"/>
      <c r="BO1724" s="20"/>
    </row>
    <row r="1725" spans="1:67" ht="176" hidden="1" x14ac:dyDescent="0.2">
      <c r="A1725" s="66" t="s">
        <v>151</v>
      </c>
      <c r="B1725" s="67"/>
      <c r="C1725" s="74" t="s">
        <v>2773</v>
      </c>
      <c r="D1725" s="66" t="s">
        <v>153</v>
      </c>
      <c r="E1725" s="18" t="s">
        <v>302</v>
      </c>
      <c r="F1725" s="62">
        <v>1</v>
      </c>
      <c r="G1725" s="62">
        <v>1</v>
      </c>
      <c r="H1725" s="62">
        <v>1</v>
      </c>
      <c r="I1725" s="62">
        <v>1</v>
      </c>
      <c r="J1725" s="376" t="s">
        <v>3307</v>
      </c>
      <c r="K1725" s="76"/>
      <c r="L1725" s="376" t="s">
        <v>3309</v>
      </c>
      <c r="M1725" s="77"/>
      <c r="N1725" s="71">
        <f t="shared" si="397"/>
        <v>2017</v>
      </c>
      <c r="O1725" s="23" t="s">
        <v>75</v>
      </c>
      <c r="P1725" s="72">
        <v>42885</v>
      </c>
      <c r="Q1725" s="25">
        <v>43125</v>
      </c>
      <c r="R1725" s="72">
        <v>42898</v>
      </c>
      <c r="S1725" s="23" t="s">
        <v>75</v>
      </c>
      <c r="T1725" s="23" t="s">
        <v>75</v>
      </c>
      <c r="U1725" s="23" t="s">
        <v>75</v>
      </c>
      <c r="V1725" s="62">
        <v>1</v>
      </c>
      <c r="W1725" s="62">
        <f t="shared" si="398"/>
        <v>1</v>
      </c>
      <c r="X1725" s="62">
        <f t="shared" si="399"/>
        <v>0</v>
      </c>
      <c r="Y1725" s="62">
        <f t="shared" si="400"/>
        <v>0</v>
      </c>
      <c r="Z1725" s="62">
        <v>-1</v>
      </c>
      <c r="AA1725" s="62">
        <v>-2</v>
      </c>
      <c r="AB1725" s="68"/>
      <c r="AC1725" s="68"/>
      <c r="AD1725" s="62">
        <v>1</v>
      </c>
      <c r="AE1725" s="68"/>
      <c r="AF1725" s="68"/>
      <c r="AG1725" s="19">
        <v>1</v>
      </c>
      <c r="AH1725" s="19">
        <v>1</v>
      </c>
      <c r="AI1725" s="19">
        <v>0</v>
      </c>
      <c r="AJ1725" s="18" t="s">
        <v>134</v>
      </c>
      <c r="AK1725" s="18" t="s">
        <v>77</v>
      </c>
      <c r="AL1725" s="69" t="s">
        <v>2775</v>
      </c>
      <c r="AM1725" s="62">
        <v>4</v>
      </c>
      <c r="AN1725" s="19">
        <v>-2</v>
      </c>
      <c r="AO1725" s="19">
        <v>-2</v>
      </c>
      <c r="AP1725" s="19">
        <v>-2</v>
      </c>
      <c r="AQ1725" s="19">
        <v>-2</v>
      </c>
      <c r="AR1725" s="19">
        <v>-2</v>
      </c>
      <c r="AS1725" s="62">
        <v>0</v>
      </c>
      <c r="AT1725" s="62">
        <v>-1</v>
      </c>
      <c r="AU1725" s="26">
        <v>0</v>
      </c>
      <c r="AV1725" s="19">
        <v>0</v>
      </c>
      <c r="AW1725" s="19">
        <v>0</v>
      </c>
      <c r="AX1725" s="19">
        <v>0</v>
      </c>
      <c r="AY1725" s="19">
        <v>0</v>
      </c>
      <c r="AZ1725" s="62">
        <v>1</v>
      </c>
      <c r="BA1725" s="62">
        <v>1</v>
      </c>
      <c r="BB1725" s="62">
        <v>1</v>
      </c>
      <c r="BC1725" s="62">
        <v>-1</v>
      </c>
      <c r="BD1725" s="68"/>
      <c r="BE1725" s="68"/>
      <c r="BF1725" s="68"/>
      <c r="BG1725" s="68"/>
      <c r="BH1725" s="68"/>
      <c r="BI1725" s="68"/>
      <c r="BJ1725" s="68"/>
      <c r="BK1725" s="68"/>
      <c r="BL1725" s="68"/>
      <c r="BM1725" s="68"/>
      <c r="BN1725" s="68"/>
      <c r="BO1725" s="68"/>
    </row>
    <row r="1726" spans="1:67" ht="272" hidden="1" x14ac:dyDescent="0.2">
      <c r="A1726" s="18" t="s">
        <v>151</v>
      </c>
      <c r="B1726" s="18" t="s">
        <v>197</v>
      </c>
      <c r="C1726" s="21" t="s">
        <v>1044</v>
      </c>
      <c r="D1726" s="18" t="s">
        <v>852</v>
      </c>
      <c r="E1726" s="18" t="s">
        <v>302</v>
      </c>
      <c r="F1726" s="19">
        <v>1</v>
      </c>
      <c r="G1726" s="19">
        <v>1</v>
      </c>
      <c r="H1726" s="19">
        <v>1</v>
      </c>
      <c r="I1726" s="20"/>
      <c r="J1726" s="44"/>
      <c r="K1726" s="44"/>
      <c r="L1726" s="21" t="s">
        <v>1032</v>
      </c>
      <c r="M1726" s="20"/>
      <c r="N1726" s="19">
        <f t="shared" si="397"/>
        <v>2016</v>
      </c>
      <c r="O1726" s="82">
        <v>42548</v>
      </c>
      <c r="P1726" s="18" t="s">
        <v>75</v>
      </c>
      <c r="Q1726" s="18" t="s">
        <v>75</v>
      </c>
      <c r="R1726" s="18" t="s">
        <v>75</v>
      </c>
      <c r="S1726" s="18" t="s">
        <v>75</v>
      </c>
      <c r="T1726" s="18" t="s">
        <v>75</v>
      </c>
      <c r="U1726" s="18" t="s">
        <v>75</v>
      </c>
      <c r="V1726" s="19">
        <v>1</v>
      </c>
      <c r="W1726" s="19">
        <f t="shared" si="398"/>
        <v>0</v>
      </c>
      <c r="X1726" s="19">
        <f t="shared" si="399"/>
        <v>0</v>
      </c>
      <c r="Y1726" s="19">
        <f t="shared" si="400"/>
        <v>0</v>
      </c>
      <c r="Z1726" s="19">
        <v>-1</v>
      </c>
      <c r="AA1726" s="19">
        <v>-2</v>
      </c>
      <c r="AB1726" s="19">
        <v>0</v>
      </c>
      <c r="AC1726" s="19">
        <v>0</v>
      </c>
      <c r="AD1726" s="19">
        <v>1</v>
      </c>
      <c r="AE1726" s="19">
        <v>1</v>
      </c>
      <c r="AF1726" s="19">
        <v>0</v>
      </c>
      <c r="AG1726" s="19">
        <v>0</v>
      </c>
      <c r="AH1726" s="19">
        <v>1</v>
      </c>
      <c r="AI1726" s="19">
        <v>0</v>
      </c>
      <c r="AJ1726" s="18" t="s">
        <v>134</v>
      </c>
      <c r="AK1726" s="18" t="s">
        <v>77</v>
      </c>
      <c r="AL1726" s="21" t="s">
        <v>1033</v>
      </c>
      <c r="AM1726" s="19">
        <v>8</v>
      </c>
      <c r="AN1726" s="19">
        <v>0</v>
      </c>
      <c r="AO1726" s="19">
        <v>1</v>
      </c>
      <c r="AP1726" s="19">
        <v>0</v>
      </c>
      <c r="AQ1726" s="19">
        <v>1</v>
      </c>
      <c r="AR1726" s="19">
        <v>1</v>
      </c>
      <c r="AS1726" s="19">
        <v>-1</v>
      </c>
      <c r="AT1726" s="19">
        <v>0</v>
      </c>
      <c r="AU1726" s="26">
        <f t="shared" ref="AU1726:AU1739" si="402">IF(BA1726&lt;1,-1)</f>
        <v>-1</v>
      </c>
      <c r="AV1726" s="19">
        <v>0</v>
      </c>
      <c r="AW1726" s="19">
        <v>0</v>
      </c>
      <c r="AX1726" s="19">
        <v>0</v>
      </c>
      <c r="AY1726" s="19">
        <v>0</v>
      </c>
      <c r="AZ1726" s="19">
        <v>0</v>
      </c>
      <c r="BA1726" s="19">
        <v>0</v>
      </c>
      <c r="BB1726" s="19">
        <v>0</v>
      </c>
      <c r="BC1726" s="19">
        <v>0</v>
      </c>
      <c r="BD1726" s="28"/>
      <c r="BE1726" s="20"/>
      <c r="BF1726" s="20"/>
      <c r="BG1726" s="20"/>
      <c r="BH1726" s="20"/>
      <c r="BI1726" s="20"/>
      <c r="BJ1726" s="19">
        <v>1</v>
      </c>
      <c r="BK1726" s="20"/>
      <c r="BL1726" s="20"/>
      <c r="BM1726" s="20"/>
      <c r="BN1726" s="20"/>
      <c r="BO1726" s="20"/>
    </row>
    <row r="1727" spans="1:67" ht="256" hidden="1" x14ac:dyDescent="0.2">
      <c r="A1727" s="17" t="s">
        <v>253</v>
      </c>
      <c r="B1727" s="17" t="s">
        <v>913</v>
      </c>
      <c r="C1727" s="64" t="s">
        <v>956</v>
      </c>
      <c r="D1727" s="18" t="s">
        <v>182</v>
      </c>
      <c r="E1727" s="18" t="s">
        <v>92</v>
      </c>
      <c r="F1727" s="19">
        <v>1</v>
      </c>
      <c r="G1727" s="19">
        <v>0</v>
      </c>
      <c r="H1727" s="19">
        <v>0</v>
      </c>
      <c r="I1727" s="20"/>
      <c r="J1727" s="21" t="s">
        <v>915</v>
      </c>
      <c r="K1727" s="43"/>
      <c r="L1727" s="21" t="s">
        <v>916</v>
      </c>
      <c r="M1727" s="23" t="s">
        <v>917</v>
      </c>
      <c r="N1727" s="24">
        <f t="shared" si="397"/>
        <v>2005</v>
      </c>
      <c r="O1727" s="25">
        <v>38405</v>
      </c>
      <c r="P1727" s="25">
        <v>39484</v>
      </c>
      <c r="Q1727" s="25">
        <v>39484</v>
      </c>
      <c r="R1727" s="23" t="s">
        <v>75</v>
      </c>
      <c r="S1727" s="23" t="s">
        <v>75</v>
      </c>
      <c r="T1727" s="23" t="s">
        <v>75</v>
      </c>
      <c r="U1727" s="23" t="s">
        <v>75</v>
      </c>
      <c r="V1727" s="19">
        <v>1</v>
      </c>
      <c r="W1727" s="19">
        <f t="shared" si="398"/>
        <v>1</v>
      </c>
      <c r="X1727" s="19">
        <f t="shared" si="399"/>
        <v>0</v>
      </c>
      <c r="Y1727" s="19">
        <f t="shared" si="400"/>
        <v>0</v>
      </c>
      <c r="Z1727" s="19">
        <v>-1</v>
      </c>
      <c r="AA1727" s="19">
        <v>-2</v>
      </c>
      <c r="AB1727" s="19">
        <v>1</v>
      </c>
      <c r="AC1727" s="19">
        <v>1</v>
      </c>
      <c r="AD1727" s="19">
        <v>1</v>
      </c>
      <c r="AE1727" s="19">
        <v>1</v>
      </c>
      <c r="AF1727" s="19">
        <v>1</v>
      </c>
      <c r="AG1727" s="26">
        <v>1</v>
      </c>
      <c r="AH1727" s="19">
        <v>1</v>
      </c>
      <c r="AI1727" s="19">
        <v>0</v>
      </c>
      <c r="AJ1727" s="18" t="s">
        <v>185</v>
      </c>
      <c r="AK1727" s="18" t="s">
        <v>97</v>
      </c>
      <c r="AL1727" s="21" t="s">
        <v>918</v>
      </c>
      <c r="AM1727" s="19">
        <f>IF(AND(AN1727=1,AO1727=1),3,IF(AND(AN1727=1,OR(AO1727=0,AO1727=-1)),1,IF(AND(OR(AN1727=0,AN1727=-1),AO1727=1),2,IF(AND(AN1727=0,AN1727=-1),OR(AO1727=0,AO1727=-1),4))))</f>
        <v>3</v>
      </c>
      <c r="AN1727" s="19">
        <v>1</v>
      </c>
      <c r="AO1727" s="19">
        <v>1</v>
      </c>
      <c r="AP1727" s="19">
        <v>1</v>
      </c>
      <c r="AQ1727" s="19">
        <v>1</v>
      </c>
      <c r="AR1727" s="19">
        <v>1</v>
      </c>
      <c r="AS1727" s="19">
        <v>0</v>
      </c>
      <c r="AT1727" s="19">
        <v>0</v>
      </c>
      <c r="AU1727" s="26">
        <f t="shared" si="402"/>
        <v>-1</v>
      </c>
      <c r="AV1727" s="26">
        <v>0</v>
      </c>
      <c r="AW1727" s="26">
        <v>0</v>
      </c>
      <c r="AX1727" s="26">
        <v>1</v>
      </c>
      <c r="AY1727" s="19">
        <v>0</v>
      </c>
      <c r="AZ1727" s="19">
        <v>0</v>
      </c>
      <c r="BA1727" s="19">
        <v>0</v>
      </c>
      <c r="BB1727" s="19">
        <v>0</v>
      </c>
      <c r="BC1727" s="19">
        <v>0</v>
      </c>
      <c r="BD1727" s="28"/>
      <c r="BE1727" s="20"/>
      <c r="BF1727" s="18" t="s">
        <v>919</v>
      </c>
      <c r="BG1727" s="20"/>
      <c r="BH1727" s="20"/>
      <c r="BI1727" s="19">
        <v>1</v>
      </c>
      <c r="BJ1727" s="19">
        <v>1</v>
      </c>
      <c r="BK1727" s="20"/>
      <c r="BL1727" s="20"/>
      <c r="BM1727" s="20"/>
      <c r="BN1727" s="20"/>
      <c r="BO1727" s="20"/>
    </row>
    <row r="1728" spans="1:67" ht="80" hidden="1" x14ac:dyDescent="0.2">
      <c r="A1728" s="17" t="s">
        <v>248</v>
      </c>
      <c r="B1728" s="42"/>
      <c r="C1728" s="64" t="s">
        <v>2286</v>
      </c>
      <c r="D1728" s="18" t="s">
        <v>69</v>
      </c>
      <c r="E1728" s="18" t="s">
        <v>324</v>
      </c>
      <c r="F1728" s="19">
        <v>1</v>
      </c>
      <c r="G1728" s="19">
        <v>0</v>
      </c>
      <c r="H1728" s="19">
        <v>0</v>
      </c>
      <c r="I1728" s="20"/>
      <c r="J1728" s="21" t="s">
        <v>2278</v>
      </c>
      <c r="K1728" s="22" t="s">
        <v>2279</v>
      </c>
      <c r="L1728" s="21" t="s">
        <v>2280</v>
      </c>
      <c r="M1728" s="23" t="s">
        <v>1899</v>
      </c>
      <c r="N1728" s="24">
        <f t="shared" si="397"/>
        <v>2003</v>
      </c>
      <c r="O1728" s="25">
        <v>37701</v>
      </c>
      <c r="P1728" s="23" t="s">
        <v>75</v>
      </c>
      <c r="Q1728" s="23" t="s">
        <v>75</v>
      </c>
      <c r="R1728" s="23" t="s">
        <v>75</v>
      </c>
      <c r="S1728" s="23" t="s">
        <v>75</v>
      </c>
      <c r="T1728" s="23" t="s">
        <v>75</v>
      </c>
      <c r="U1728" s="23" t="s">
        <v>75</v>
      </c>
      <c r="V1728" s="19">
        <v>1</v>
      </c>
      <c r="W1728" s="19">
        <f t="shared" si="398"/>
        <v>0</v>
      </c>
      <c r="X1728" s="19">
        <f t="shared" si="399"/>
        <v>0</v>
      </c>
      <c r="Y1728" s="19">
        <f t="shared" si="400"/>
        <v>0</v>
      </c>
      <c r="Z1728" s="19">
        <v>-1</v>
      </c>
      <c r="AA1728" s="19">
        <v>-2</v>
      </c>
      <c r="AB1728" s="19">
        <v>0</v>
      </c>
      <c r="AC1728" s="19">
        <v>1</v>
      </c>
      <c r="AD1728" s="19">
        <v>1</v>
      </c>
      <c r="AE1728" s="19">
        <v>1</v>
      </c>
      <c r="AF1728" s="19">
        <v>0</v>
      </c>
      <c r="AG1728" s="19">
        <v>-1</v>
      </c>
      <c r="AH1728" s="26">
        <v>-1</v>
      </c>
      <c r="AI1728" s="26">
        <v>0</v>
      </c>
      <c r="AJ1728" s="18" t="s">
        <v>76</v>
      </c>
      <c r="AK1728" s="18" t="s">
        <v>77</v>
      </c>
      <c r="AL1728" s="21" t="s">
        <v>2281</v>
      </c>
      <c r="AM1728" s="19">
        <f>IF(AND(AN1728=1,AO1728=1),3,IF(AND(AN1728=1,OR(AO1728=0,AO1728=-1)),1,IF(AND(OR(AN1728=0,AN1728=-1),AO1728=1),2,IF(AND(AN1728=0,AN1728=-1),OR(AO1728=0,AO1728=-1),4))))</f>
        <v>2</v>
      </c>
      <c r="AN1728" s="19">
        <v>0</v>
      </c>
      <c r="AO1728" s="19">
        <v>1</v>
      </c>
      <c r="AP1728" s="19">
        <v>0</v>
      </c>
      <c r="AQ1728" s="19">
        <v>-1</v>
      </c>
      <c r="AR1728" s="19">
        <v>1</v>
      </c>
      <c r="AS1728" s="19">
        <v>1</v>
      </c>
      <c r="AT1728" s="19">
        <v>0</v>
      </c>
      <c r="AU1728" s="26">
        <f t="shared" si="402"/>
        <v>-1</v>
      </c>
      <c r="AV1728" s="19">
        <v>0</v>
      </c>
      <c r="AW1728" s="19">
        <v>0</v>
      </c>
      <c r="AX1728" s="19">
        <v>0</v>
      </c>
      <c r="AY1728" s="19">
        <v>0</v>
      </c>
      <c r="AZ1728" s="19">
        <v>0</v>
      </c>
      <c r="BA1728" s="19">
        <v>0</v>
      </c>
      <c r="BB1728" s="19">
        <v>0</v>
      </c>
      <c r="BC1728" s="19">
        <v>0</v>
      </c>
      <c r="BD1728" s="28"/>
      <c r="BE1728" s="20"/>
      <c r="BF1728" s="20"/>
      <c r="BG1728" s="20"/>
      <c r="BH1728" s="23" t="s">
        <v>2279</v>
      </c>
      <c r="BI1728" s="19">
        <v>0</v>
      </c>
      <c r="BJ1728" s="19">
        <v>1</v>
      </c>
      <c r="BK1728" s="45"/>
      <c r="BL1728" s="45"/>
      <c r="BM1728" s="45"/>
      <c r="BN1728" s="20"/>
      <c r="BO1728" s="20"/>
    </row>
    <row r="1729" spans="1:67" ht="112" hidden="1" x14ac:dyDescent="0.2">
      <c r="A1729" s="17" t="s">
        <v>466</v>
      </c>
      <c r="B1729" s="17" t="s">
        <v>593</v>
      </c>
      <c r="C1729" s="64" t="s">
        <v>2190</v>
      </c>
      <c r="D1729" s="18" t="s">
        <v>678</v>
      </c>
      <c r="E1729" s="18" t="s">
        <v>92</v>
      </c>
      <c r="F1729" s="19">
        <v>1</v>
      </c>
      <c r="G1729" s="19">
        <v>1</v>
      </c>
      <c r="H1729" s="19">
        <v>1</v>
      </c>
      <c r="I1729" s="20"/>
      <c r="J1729" s="21" t="s">
        <v>2164</v>
      </c>
      <c r="K1729" s="46"/>
      <c r="L1729" s="21" t="s">
        <v>2165</v>
      </c>
      <c r="M1729" s="45"/>
      <c r="N1729" s="24">
        <f t="shared" si="397"/>
        <v>2007</v>
      </c>
      <c r="O1729" s="25">
        <v>39430</v>
      </c>
      <c r="P1729" s="23" t="s">
        <v>75</v>
      </c>
      <c r="Q1729" s="23" t="s">
        <v>75</v>
      </c>
      <c r="R1729" s="23" t="s">
        <v>75</v>
      </c>
      <c r="S1729" s="23" t="s">
        <v>75</v>
      </c>
      <c r="T1729" s="23" t="s">
        <v>75</v>
      </c>
      <c r="U1729" s="23" t="s">
        <v>75</v>
      </c>
      <c r="V1729" s="19">
        <v>1</v>
      </c>
      <c r="W1729" s="19">
        <f t="shared" si="398"/>
        <v>0</v>
      </c>
      <c r="X1729" s="19">
        <f t="shared" si="399"/>
        <v>0</v>
      </c>
      <c r="Y1729" s="19">
        <f t="shared" si="400"/>
        <v>0</v>
      </c>
      <c r="Z1729" s="19">
        <v>-1</v>
      </c>
      <c r="AA1729" s="19">
        <v>-2</v>
      </c>
      <c r="AB1729" s="19">
        <v>1</v>
      </c>
      <c r="AC1729" s="19">
        <v>1</v>
      </c>
      <c r="AD1729" s="19">
        <v>0</v>
      </c>
      <c r="AE1729" s="19">
        <v>0</v>
      </c>
      <c r="AF1729" s="19">
        <v>1</v>
      </c>
      <c r="AG1729" s="19">
        <v>1</v>
      </c>
      <c r="AH1729" s="19">
        <v>1</v>
      </c>
      <c r="AI1729" s="19">
        <v>1</v>
      </c>
      <c r="AJ1729" s="18" t="s">
        <v>87</v>
      </c>
      <c r="AK1729" s="18" t="s">
        <v>97</v>
      </c>
      <c r="AL1729" s="21" t="s">
        <v>2166</v>
      </c>
      <c r="AM1729" s="19">
        <f>IF(AND(AN1729=1,AO1729=1),3,IF(AND(AN1729=1,OR(AO1729=0,AO1729=-1)),1,IF(AND(OR(AN1729=0,AN1729=-1),AO1729=1),2,IF(AND(AN1729=0,AN1729=-1),OR(AO1729=0,AO1729=-1),4))))</f>
        <v>3</v>
      </c>
      <c r="AN1729" s="19">
        <v>1</v>
      </c>
      <c r="AO1729" s="19">
        <v>1</v>
      </c>
      <c r="AP1729" s="19">
        <v>1</v>
      </c>
      <c r="AQ1729" s="19">
        <v>1</v>
      </c>
      <c r="AR1729" s="19">
        <v>1</v>
      </c>
      <c r="AS1729" s="19">
        <v>0</v>
      </c>
      <c r="AT1729" s="19">
        <v>0</v>
      </c>
      <c r="AU1729" s="26">
        <f t="shared" si="402"/>
        <v>-1</v>
      </c>
      <c r="AV1729" s="19">
        <v>0</v>
      </c>
      <c r="AW1729" s="19">
        <v>0</v>
      </c>
      <c r="AX1729" s="19">
        <v>0</v>
      </c>
      <c r="AY1729" s="19">
        <v>0</v>
      </c>
      <c r="AZ1729" s="19">
        <v>-1</v>
      </c>
      <c r="BA1729" s="19">
        <v>-1</v>
      </c>
      <c r="BB1729" s="19">
        <v>-1</v>
      </c>
      <c r="BC1729" s="19">
        <v>-1</v>
      </c>
      <c r="BD1729" s="28"/>
      <c r="BE1729" s="20"/>
      <c r="BF1729" s="20"/>
      <c r="BG1729" s="20"/>
      <c r="BH1729" s="20"/>
      <c r="BI1729" s="20"/>
      <c r="BJ1729" s="19">
        <v>1</v>
      </c>
      <c r="BK1729" s="20"/>
      <c r="BL1729" s="20"/>
      <c r="BM1729" s="20"/>
      <c r="BN1729" s="20"/>
      <c r="BO1729" s="20"/>
    </row>
    <row r="1730" spans="1:67" ht="112" hidden="1" x14ac:dyDescent="0.2">
      <c r="A1730" s="17" t="s">
        <v>466</v>
      </c>
      <c r="B1730" s="17" t="s">
        <v>593</v>
      </c>
      <c r="C1730" s="64" t="s">
        <v>2191</v>
      </c>
      <c r="D1730" s="18" t="s">
        <v>678</v>
      </c>
      <c r="E1730" s="18" t="s">
        <v>92</v>
      </c>
      <c r="F1730" s="19">
        <v>1</v>
      </c>
      <c r="G1730" s="19">
        <v>1</v>
      </c>
      <c r="H1730" s="19">
        <v>1</v>
      </c>
      <c r="I1730" s="20"/>
      <c r="J1730" s="21" t="s">
        <v>2164</v>
      </c>
      <c r="K1730" s="46"/>
      <c r="L1730" s="21" t="s">
        <v>2165</v>
      </c>
      <c r="M1730" s="45"/>
      <c r="N1730" s="24">
        <f t="shared" si="397"/>
        <v>2007</v>
      </c>
      <c r="O1730" s="25">
        <v>39430</v>
      </c>
      <c r="P1730" s="23" t="s">
        <v>75</v>
      </c>
      <c r="Q1730" s="23" t="s">
        <v>75</v>
      </c>
      <c r="R1730" s="23" t="s">
        <v>75</v>
      </c>
      <c r="S1730" s="23" t="s">
        <v>75</v>
      </c>
      <c r="T1730" s="23" t="s">
        <v>75</v>
      </c>
      <c r="U1730" s="23" t="s">
        <v>75</v>
      </c>
      <c r="V1730" s="19">
        <v>1</v>
      </c>
      <c r="W1730" s="19">
        <f t="shared" si="398"/>
        <v>0</v>
      </c>
      <c r="X1730" s="19">
        <f t="shared" si="399"/>
        <v>0</v>
      </c>
      <c r="Y1730" s="19">
        <f t="shared" si="400"/>
        <v>0</v>
      </c>
      <c r="Z1730" s="19">
        <v>-1</v>
      </c>
      <c r="AA1730" s="19">
        <v>-2</v>
      </c>
      <c r="AB1730" s="19">
        <v>1</v>
      </c>
      <c r="AC1730" s="19">
        <v>1</v>
      </c>
      <c r="AD1730" s="19">
        <v>0</v>
      </c>
      <c r="AE1730" s="19">
        <v>0</v>
      </c>
      <c r="AF1730" s="19">
        <v>1</v>
      </c>
      <c r="AG1730" s="19">
        <v>1</v>
      </c>
      <c r="AH1730" s="19">
        <v>1</v>
      </c>
      <c r="AI1730" s="19">
        <v>1</v>
      </c>
      <c r="AJ1730" s="18" t="s">
        <v>87</v>
      </c>
      <c r="AK1730" s="18" t="s">
        <v>97</v>
      </c>
      <c r="AL1730" s="21" t="s">
        <v>2166</v>
      </c>
      <c r="AM1730" s="19">
        <f>IF(AND(AN1730=1,AO1730=1),3,IF(AND(AN1730=1,OR(AO1730=0,AO1730=-1)),1,IF(AND(OR(AN1730=0,AN1730=-1),AO1730=1),2,IF(AND(AN1730=0,AN1730=-1),OR(AO1730=0,AO1730=-1),4))))</f>
        <v>3</v>
      </c>
      <c r="AN1730" s="19">
        <v>1</v>
      </c>
      <c r="AO1730" s="19">
        <v>1</v>
      </c>
      <c r="AP1730" s="19">
        <v>1</v>
      </c>
      <c r="AQ1730" s="19">
        <v>1</v>
      </c>
      <c r="AR1730" s="19">
        <v>1</v>
      </c>
      <c r="AS1730" s="19">
        <v>0</v>
      </c>
      <c r="AT1730" s="19">
        <v>0</v>
      </c>
      <c r="AU1730" s="26">
        <f t="shared" si="402"/>
        <v>-1</v>
      </c>
      <c r="AV1730" s="19">
        <v>0</v>
      </c>
      <c r="AW1730" s="19">
        <v>0</v>
      </c>
      <c r="AX1730" s="19">
        <v>0</v>
      </c>
      <c r="AY1730" s="19">
        <v>0</v>
      </c>
      <c r="AZ1730" s="19">
        <v>-1</v>
      </c>
      <c r="BA1730" s="19">
        <v>-1</v>
      </c>
      <c r="BB1730" s="19">
        <v>-1</v>
      </c>
      <c r="BC1730" s="19">
        <v>-1</v>
      </c>
      <c r="BD1730" s="28"/>
      <c r="BE1730" s="20"/>
      <c r="BF1730" s="20"/>
      <c r="BG1730" s="20"/>
      <c r="BH1730" s="20"/>
      <c r="BI1730" s="20"/>
      <c r="BJ1730" s="19">
        <v>1</v>
      </c>
      <c r="BK1730" s="20"/>
      <c r="BL1730" s="20"/>
      <c r="BM1730" s="20"/>
      <c r="BN1730" s="20"/>
      <c r="BO1730" s="20"/>
    </row>
    <row r="1731" spans="1:67" ht="32" hidden="1" x14ac:dyDescent="0.2">
      <c r="A1731" s="17" t="s">
        <v>248</v>
      </c>
      <c r="B1731" s="42"/>
      <c r="C1731" s="64" t="s">
        <v>482</v>
      </c>
      <c r="D1731" s="18" t="s">
        <v>182</v>
      </c>
      <c r="E1731" s="18" t="s">
        <v>70</v>
      </c>
      <c r="F1731" s="19">
        <v>1</v>
      </c>
      <c r="G1731" s="19">
        <v>0</v>
      </c>
      <c r="H1731" s="19">
        <v>0</v>
      </c>
      <c r="I1731" s="20"/>
      <c r="J1731" s="44"/>
      <c r="K1731" s="43"/>
      <c r="L1731" s="20"/>
      <c r="M1731" s="24">
        <v>1994</v>
      </c>
      <c r="N1731" s="24">
        <f t="shared" si="397"/>
        <v>1994</v>
      </c>
      <c r="O1731" s="25">
        <v>34335</v>
      </c>
      <c r="P1731" s="24">
        <v>1996</v>
      </c>
      <c r="Q1731" s="23" t="s">
        <v>75</v>
      </c>
      <c r="R1731" s="25">
        <v>35150</v>
      </c>
      <c r="S1731" s="23" t="s">
        <v>75</v>
      </c>
      <c r="T1731" s="23" t="s">
        <v>75</v>
      </c>
      <c r="U1731" s="23" t="s">
        <v>75</v>
      </c>
      <c r="V1731" s="19">
        <v>1</v>
      </c>
      <c r="W1731" s="19">
        <f t="shared" si="398"/>
        <v>0</v>
      </c>
      <c r="X1731" s="19">
        <f t="shared" si="399"/>
        <v>0</v>
      </c>
      <c r="Y1731" s="19">
        <f t="shared" si="400"/>
        <v>0</v>
      </c>
      <c r="Z1731" s="19">
        <v>-1</v>
      </c>
      <c r="AA1731" s="19">
        <v>-2</v>
      </c>
      <c r="AB1731" s="19">
        <v>0</v>
      </c>
      <c r="AC1731" s="19">
        <v>0</v>
      </c>
      <c r="AD1731" s="19">
        <v>0</v>
      </c>
      <c r="AE1731" s="19">
        <v>0</v>
      </c>
      <c r="AF1731" s="19">
        <v>0</v>
      </c>
      <c r="AG1731" s="26">
        <v>1</v>
      </c>
      <c r="AH1731" s="26">
        <v>1</v>
      </c>
      <c r="AI1731" s="26">
        <v>1</v>
      </c>
      <c r="AJ1731" s="18" t="s">
        <v>185</v>
      </c>
      <c r="AK1731" s="18" t="s">
        <v>77</v>
      </c>
      <c r="AL1731" s="21" t="s">
        <v>483</v>
      </c>
      <c r="AM1731" s="19">
        <f>IF(AND(AN1731=1,AO1731=1),3,IF(AND(AN1731=1,OR(AO1731=0,AO1731=-1)),1,IF(AND(OR(AN1731=0,AN1731=-1),AO1731=1),2,IF(AND(AN1731=0,AN1731=-1),OR(AO1731=0,AO1731=-1),4))))</f>
        <v>1</v>
      </c>
      <c r="AN1731" s="19">
        <v>1</v>
      </c>
      <c r="AO1731" s="19">
        <v>-1</v>
      </c>
      <c r="AP1731" s="19">
        <v>1</v>
      </c>
      <c r="AQ1731" s="19">
        <v>1</v>
      </c>
      <c r="AR1731" s="19">
        <v>1</v>
      </c>
      <c r="AS1731" s="19">
        <v>0</v>
      </c>
      <c r="AT1731" s="19">
        <v>-1</v>
      </c>
      <c r="AU1731" s="26">
        <f t="shared" si="402"/>
        <v>-1</v>
      </c>
      <c r="AV1731" s="26">
        <v>0</v>
      </c>
      <c r="AW1731" s="26">
        <v>0</v>
      </c>
      <c r="AX1731" s="26">
        <v>1</v>
      </c>
      <c r="AY1731" s="19">
        <v>0</v>
      </c>
      <c r="AZ1731" s="19">
        <v>0</v>
      </c>
      <c r="BA1731" s="19">
        <v>0</v>
      </c>
      <c r="BB1731" s="19">
        <v>0</v>
      </c>
      <c r="BC1731" s="19">
        <v>0</v>
      </c>
      <c r="BD1731" s="28"/>
      <c r="BE1731" s="20"/>
      <c r="BF1731" s="20"/>
      <c r="BG1731" s="20"/>
      <c r="BH1731" s="20"/>
      <c r="BI1731" s="20"/>
      <c r="BJ1731" s="19">
        <v>-1</v>
      </c>
      <c r="BK1731" s="20"/>
      <c r="BL1731" s="20"/>
      <c r="BM1731" s="20"/>
      <c r="BN1731" s="20"/>
      <c r="BO1731" s="20"/>
    </row>
    <row r="1732" spans="1:67" ht="48" hidden="1" x14ac:dyDescent="0.2">
      <c r="A1732" s="17" t="s">
        <v>248</v>
      </c>
      <c r="B1732" s="42"/>
      <c r="C1732" s="64" t="s">
        <v>484</v>
      </c>
      <c r="D1732" s="18" t="s">
        <v>182</v>
      </c>
      <c r="E1732" s="18" t="s">
        <v>70</v>
      </c>
      <c r="F1732" s="19">
        <v>1</v>
      </c>
      <c r="G1732" s="19">
        <v>0</v>
      </c>
      <c r="H1732" s="19">
        <v>0</v>
      </c>
      <c r="I1732" s="20"/>
      <c r="J1732" s="44"/>
      <c r="K1732" s="22" t="s">
        <v>485</v>
      </c>
      <c r="L1732" s="21" t="s">
        <v>486</v>
      </c>
      <c r="M1732" s="24">
        <v>1994</v>
      </c>
      <c r="N1732" s="24">
        <f t="shared" si="397"/>
        <v>1994</v>
      </c>
      <c r="O1732" s="25">
        <v>34335</v>
      </c>
      <c r="P1732" s="24">
        <v>1996</v>
      </c>
      <c r="Q1732" s="23" t="s">
        <v>75</v>
      </c>
      <c r="R1732" s="25">
        <v>35150</v>
      </c>
      <c r="S1732" s="23" t="s">
        <v>75</v>
      </c>
      <c r="T1732" s="23" t="s">
        <v>75</v>
      </c>
      <c r="U1732" s="23" t="s">
        <v>75</v>
      </c>
      <c r="V1732" s="19">
        <v>1</v>
      </c>
      <c r="W1732" s="19">
        <f t="shared" si="398"/>
        <v>0</v>
      </c>
      <c r="X1732" s="19">
        <f t="shared" si="399"/>
        <v>0</v>
      </c>
      <c r="Y1732" s="19">
        <f t="shared" si="400"/>
        <v>0</v>
      </c>
      <c r="Z1732" s="19">
        <v>-1</v>
      </c>
      <c r="AA1732" s="19">
        <v>-2</v>
      </c>
      <c r="AB1732" s="19">
        <v>0</v>
      </c>
      <c r="AC1732" s="19">
        <v>0</v>
      </c>
      <c r="AD1732" s="19">
        <v>0</v>
      </c>
      <c r="AE1732" s="19">
        <v>0</v>
      </c>
      <c r="AF1732" s="19">
        <v>0</v>
      </c>
      <c r="AG1732" s="26">
        <v>1</v>
      </c>
      <c r="AH1732" s="26">
        <v>1</v>
      </c>
      <c r="AI1732" s="26">
        <v>1</v>
      </c>
      <c r="AJ1732" s="18" t="s">
        <v>185</v>
      </c>
      <c r="AK1732" s="18" t="s">
        <v>77</v>
      </c>
      <c r="AL1732" s="21" t="s">
        <v>483</v>
      </c>
      <c r="AM1732" s="19">
        <v>1</v>
      </c>
      <c r="AN1732" s="19">
        <v>1</v>
      </c>
      <c r="AO1732" s="19">
        <v>-1</v>
      </c>
      <c r="AP1732" s="19">
        <v>1</v>
      </c>
      <c r="AQ1732" s="19">
        <v>1</v>
      </c>
      <c r="AR1732" s="19">
        <v>1</v>
      </c>
      <c r="AS1732" s="19">
        <v>0</v>
      </c>
      <c r="AT1732" s="19">
        <v>-1</v>
      </c>
      <c r="AU1732" s="26">
        <f t="shared" si="402"/>
        <v>-1</v>
      </c>
      <c r="AV1732" s="26">
        <v>0</v>
      </c>
      <c r="AW1732" s="26">
        <v>0</v>
      </c>
      <c r="AX1732" s="26">
        <v>1</v>
      </c>
      <c r="AY1732" s="19">
        <v>0</v>
      </c>
      <c r="AZ1732" s="19">
        <v>0</v>
      </c>
      <c r="BA1732" s="19">
        <v>0</v>
      </c>
      <c r="BB1732" s="19">
        <v>0</v>
      </c>
      <c r="BC1732" s="19">
        <v>0</v>
      </c>
      <c r="BD1732" s="28"/>
      <c r="BE1732" s="20"/>
      <c r="BF1732" s="20"/>
      <c r="BG1732" s="20"/>
      <c r="BH1732" s="20"/>
      <c r="BI1732" s="20"/>
      <c r="BJ1732" s="19">
        <v>-1</v>
      </c>
      <c r="BK1732" s="20"/>
      <c r="BL1732" s="20"/>
      <c r="BM1732" s="20"/>
      <c r="BN1732" s="20"/>
      <c r="BO1732" s="20"/>
    </row>
    <row r="1733" spans="1:67" ht="395" hidden="1" x14ac:dyDescent="0.2">
      <c r="A1733" s="29" t="s">
        <v>186</v>
      </c>
      <c r="B1733" s="30"/>
      <c r="C1733" s="97" t="s">
        <v>2531</v>
      </c>
      <c r="D1733" s="31" t="s">
        <v>270</v>
      </c>
      <c r="E1733" s="31" t="s">
        <v>92</v>
      </c>
      <c r="F1733" s="32">
        <v>1</v>
      </c>
      <c r="G1733" s="32">
        <v>0</v>
      </c>
      <c r="H1733" s="32">
        <v>0</v>
      </c>
      <c r="I1733" s="33"/>
      <c r="J1733" s="34" t="s">
        <v>2490</v>
      </c>
      <c r="K1733" s="35"/>
      <c r="L1733" s="34" t="s">
        <v>2496</v>
      </c>
      <c r="M1733" s="36" t="s">
        <v>2244</v>
      </c>
      <c r="N1733" s="24">
        <f t="shared" si="397"/>
        <v>1997</v>
      </c>
      <c r="O1733" s="37">
        <v>35628</v>
      </c>
      <c r="P1733" s="37">
        <v>36466</v>
      </c>
      <c r="Q1733" s="36" t="s">
        <v>75</v>
      </c>
      <c r="R1733" s="36" t="s">
        <v>75</v>
      </c>
      <c r="S1733" s="36" t="s">
        <v>75</v>
      </c>
      <c r="T1733" s="36" t="s">
        <v>75</v>
      </c>
      <c r="U1733" s="36" t="s">
        <v>75</v>
      </c>
      <c r="V1733" s="32">
        <v>1</v>
      </c>
      <c r="W1733" s="19">
        <f t="shared" si="398"/>
        <v>0</v>
      </c>
      <c r="X1733" s="19">
        <f t="shared" si="399"/>
        <v>0</v>
      </c>
      <c r="Y1733" s="19">
        <f t="shared" si="400"/>
        <v>0</v>
      </c>
      <c r="Z1733" s="96">
        <v>-1</v>
      </c>
      <c r="AA1733" s="96">
        <v>-2</v>
      </c>
      <c r="AB1733" s="32">
        <v>1</v>
      </c>
      <c r="AC1733" s="32">
        <v>1</v>
      </c>
      <c r="AD1733" s="32">
        <v>0</v>
      </c>
      <c r="AE1733" s="32">
        <v>0</v>
      </c>
      <c r="AF1733" s="32">
        <v>1</v>
      </c>
      <c r="AG1733" s="32">
        <v>1</v>
      </c>
      <c r="AH1733" s="32">
        <v>1</v>
      </c>
      <c r="AI1733" s="32">
        <v>1</v>
      </c>
      <c r="AJ1733" s="31" t="s">
        <v>96</v>
      </c>
      <c r="AK1733" s="31" t="s">
        <v>97</v>
      </c>
      <c r="AL1733" s="34" t="s">
        <v>2493</v>
      </c>
      <c r="AM1733" s="19">
        <f t="shared" ref="AM1733:AM1741" si="403">IF(AND(AN1733=1,AO1733=1),3,IF(AND(AN1733=1,OR(AO1733=0,AO1733=-1)),1,IF(AND(OR(AN1733=0,AN1733=-1),AO1733=1),2,IF(AND(AN1733=0,AN1733=-1),OR(AO1733=0,AO1733=-1),4))))</f>
        <v>3</v>
      </c>
      <c r="AN1733" s="32">
        <v>1</v>
      </c>
      <c r="AO1733" s="32">
        <v>1</v>
      </c>
      <c r="AP1733" s="32">
        <v>1</v>
      </c>
      <c r="AQ1733" s="32">
        <v>1</v>
      </c>
      <c r="AR1733" s="32">
        <v>1</v>
      </c>
      <c r="AS1733" s="33"/>
      <c r="AT1733" s="32">
        <v>0</v>
      </c>
      <c r="AU1733" s="26">
        <f t="shared" si="402"/>
        <v>-1</v>
      </c>
      <c r="AV1733" s="32">
        <v>1</v>
      </c>
      <c r="AW1733" s="32">
        <v>0</v>
      </c>
      <c r="AX1733" s="32">
        <v>0</v>
      </c>
      <c r="AY1733" s="19">
        <v>0</v>
      </c>
      <c r="AZ1733" s="32">
        <v>0</v>
      </c>
      <c r="BA1733" s="32">
        <v>0</v>
      </c>
      <c r="BB1733" s="32">
        <v>0</v>
      </c>
      <c r="BC1733" s="32">
        <v>0</v>
      </c>
      <c r="BD1733" s="28"/>
      <c r="BE1733" s="33"/>
      <c r="BF1733" s="34" t="s">
        <v>2494</v>
      </c>
      <c r="BG1733" s="33"/>
      <c r="BH1733" s="33"/>
      <c r="BI1733" s="32">
        <v>1</v>
      </c>
      <c r="BJ1733" s="32">
        <v>1</v>
      </c>
      <c r="BK1733" s="33"/>
      <c r="BL1733" s="33"/>
      <c r="BM1733" s="33"/>
      <c r="BN1733" s="33"/>
      <c r="BO1733" s="33"/>
    </row>
    <row r="1734" spans="1:67" ht="395" hidden="1" x14ac:dyDescent="0.2">
      <c r="A1734" s="29" t="s">
        <v>186</v>
      </c>
      <c r="B1734" s="30"/>
      <c r="C1734" s="97" t="s">
        <v>2587</v>
      </c>
      <c r="D1734" s="31" t="s">
        <v>270</v>
      </c>
      <c r="E1734" s="31" t="s">
        <v>92</v>
      </c>
      <c r="F1734" s="32">
        <v>1</v>
      </c>
      <c r="G1734" s="32">
        <v>0</v>
      </c>
      <c r="H1734" s="32">
        <v>0</v>
      </c>
      <c r="I1734" s="33"/>
      <c r="J1734" s="34" t="s">
        <v>2490</v>
      </c>
      <c r="K1734" s="35"/>
      <c r="L1734" s="34" t="s">
        <v>2496</v>
      </c>
      <c r="M1734" s="36" t="s">
        <v>2244</v>
      </c>
      <c r="N1734" s="24">
        <f t="shared" si="397"/>
        <v>1999</v>
      </c>
      <c r="O1734" s="37">
        <v>36235</v>
      </c>
      <c r="P1734" s="37">
        <v>36466</v>
      </c>
      <c r="Q1734" s="36" t="s">
        <v>75</v>
      </c>
      <c r="R1734" s="36" t="s">
        <v>75</v>
      </c>
      <c r="S1734" s="36" t="s">
        <v>75</v>
      </c>
      <c r="T1734" s="36" t="s">
        <v>75</v>
      </c>
      <c r="U1734" s="36" t="s">
        <v>75</v>
      </c>
      <c r="V1734" s="32">
        <v>1</v>
      </c>
      <c r="W1734" s="19">
        <f t="shared" si="398"/>
        <v>0</v>
      </c>
      <c r="X1734" s="19">
        <f t="shared" si="399"/>
        <v>0</v>
      </c>
      <c r="Y1734" s="19">
        <f t="shared" si="400"/>
        <v>0</v>
      </c>
      <c r="Z1734" s="96">
        <v>-1</v>
      </c>
      <c r="AA1734" s="96">
        <v>-2</v>
      </c>
      <c r="AB1734" s="32">
        <v>1</v>
      </c>
      <c r="AC1734" s="32">
        <v>1</v>
      </c>
      <c r="AD1734" s="32">
        <v>0</v>
      </c>
      <c r="AE1734" s="32">
        <v>0</v>
      </c>
      <c r="AF1734" s="32">
        <v>1</v>
      </c>
      <c r="AG1734" s="32">
        <v>1</v>
      </c>
      <c r="AH1734" s="32">
        <v>1</v>
      </c>
      <c r="AI1734" s="32">
        <v>1</v>
      </c>
      <c r="AJ1734" s="31" t="s">
        <v>96</v>
      </c>
      <c r="AK1734" s="31" t="s">
        <v>97</v>
      </c>
      <c r="AL1734" s="34" t="s">
        <v>2493</v>
      </c>
      <c r="AM1734" s="19">
        <f t="shared" si="403"/>
        <v>3</v>
      </c>
      <c r="AN1734" s="32">
        <v>1</v>
      </c>
      <c r="AO1734" s="32">
        <v>1</v>
      </c>
      <c r="AP1734" s="32">
        <v>1</v>
      </c>
      <c r="AQ1734" s="32">
        <v>1</v>
      </c>
      <c r="AR1734" s="32">
        <v>1</v>
      </c>
      <c r="AS1734" s="33"/>
      <c r="AT1734" s="32">
        <v>0</v>
      </c>
      <c r="AU1734" s="26">
        <f t="shared" si="402"/>
        <v>-1</v>
      </c>
      <c r="AV1734" s="32">
        <v>1</v>
      </c>
      <c r="AW1734" s="32">
        <v>0</v>
      </c>
      <c r="AX1734" s="32">
        <v>0</v>
      </c>
      <c r="AY1734" s="19">
        <v>0</v>
      </c>
      <c r="AZ1734" s="32">
        <v>0</v>
      </c>
      <c r="BA1734" s="32">
        <v>0</v>
      </c>
      <c r="BB1734" s="32">
        <v>0</v>
      </c>
      <c r="BC1734" s="32">
        <v>0</v>
      </c>
      <c r="BD1734" s="28"/>
      <c r="BE1734" s="33"/>
      <c r="BF1734" s="34" t="s">
        <v>2494</v>
      </c>
      <c r="BG1734" s="33"/>
      <c r="BH1734" s="33"/>
      <c r="BI1734" s="32">
        <v>1</v>
      </c>
      <c r="BJ1734" s="32">
        <v>1</v>
      </c>
      <c r="BK1734" s="33"/>
      <c r="BL1734" s="33"/>
      <c r="BM1734" s="33"/>
      <c r="BN1734" s="33"/>
      <c r="BO1734" s="33"/>
    </row>
    <row r="1735" spans="1:67" ht="395" hidden="1" x14ac:dyDescent="0.2">
      <c r="A1735" s="29" t="s">
        <v>186</v>
      </c>
      <c r="B1735" s="30"/>
      <c r="C1735" s="97" t="s">
        <v>2532</v>
      </c>
      <c r="D1735" s="31" t="s">
        <v>270</v>
      </c>
      <c r="E1735" s="31" t="s">
        <v>92</v>
      </c>
      <c r="F1735" s="32">
        <v>1</v>
      </c>
      <c r="G1735" s="32">
        <v>0</v>
      </c>
      <c r="H1735" s="32">
        <v>0</v>
      </c>
      <c r="I1735" s="33"/>
      <c r="J1735" s="34" t="s">
        <v>2490</v>
      </c>
      <c r="K1735" s="35"/>
      <c r="L1735" s="34" t="s">
        <v>2496</v>
      </c>
      <c r="M1735" s="36" t="s">
        <v>2244</v>
      </c>
      <c r="N1735" s="24">
        <f t="shared" si="397"/>
        <v>1997</v>
      </c>
      <c r="O1735" s="37">
        <v>35628</v>
      </c>
      <c r="P1735" s="37">
        <v>36466</v>
      </c>
      <c r="Q1735" s="36" t="s">
        <v>75</v>
      </c>
      <c r="R1735" s="36" t="s">
        <v>75</v>
      </c>
      <c r="S1735" s="36" t="s">
        <v>75</v>
      </c>
      <c r="T1735" s="36" t="s">
        <v>75</v>
      </c>
      <c r="U1735" s="36" t="s">
        <v>75</v>
      </c>
      <c r="V1735" s="32">
        <v>1</v>
      </c>
      <c r="W1735" s="19">
        <f t="shared" si="398"/>
        <v>0</v>
      </c>
      <c r="X1735" s="19">
        <f t="shared" si="399"/>
        <v>0</v>
      </c>
      <c r="Y1735" s="19">
        <f t="shared" si="400"/>
        <v>0</v>
      </c>
      <c r="Z1735" s="96">
        <v>-1</v>
      </c>
      <c r="AA1735" s="96">
        <v>-2</v>
      </c>
      <c r="AB1735" s="32">
        <v>1</v>
      </c>
      <c r="AC1735" s="32">
        <v>1</v>
      </c>
      <c r="AD1735" s="32">
        <v>0</v>
      </c>
      <c r="AE1735" s="32">
        <v>0</v>
      </c>
      <c r="AF1735" s="32">
        <v>1</v>
      </c>
      <c r="AG1735" s="32">
        <v>1</v>
      </c>
      <c r="AH1735" s="32">
        <v>1</v>
      </c>
      <c r="AI1735" s="32">
        <v>1</v>
      </c>
      <c r="AJ1735" s="31" t="s">
        <v>96</v>
      </c>
      <c r="AK1735" s="31" t="s">
        <v>97</v>
      </c>
      <c r="AL1735" s="34" t="s">
        <v>2493</v>
      </c>
      <c r="AM1735" s="19">
        <f t="shared" si="403"/>
        <v>3</v>
      </c>
      <c r="AN1735" s="32">
        <v>1</v>
      </c>
      <c r="AO1735" s="32">
        <v>1</v>
      </c>
      <c r="AP1735" s="32">
        <v>1</v>
      </c>
      <c r="AQ1735" s="32">
        <v>1</v>
      </c>
      <c r="AR1735" s="32">
        <v>1</v>
      </c>
      <c r="AS1735" s="33"/>
      <c r="AT1735" s="32">
        <v>0</v>
      </c>
      <c r="AU1735" s="26">
        <f t="shared" si="402"/>
        <v>-1</v>
      </c>
      <c r="AV1735" s="32">
        <v>1</v>
      </c>
      <c r="AW1735" s="32">
        <v>0</v>
      </c>
      <c r="AX1735" s="32">
        <v>0</v>
      </c>
      <c r="AY1735" s="19">
        <v>0</v>
      </c>
      <c r="AZ1735" s="32">
        <v>0</v>
      </c>
      <c r="BA1735" s="32">
        <v>0</v>
      </c>
      <c r="BB1735" s="32">
        <v>0</v>
      </c>
      <c r="BC1735" s="32">
        <v>0</v>
      </c>
      <c r="BD1735" s="28"/>
      <c r="BE1735" s="33"/>
      <c r="BF1735" s="34" t="s">
        <v>2494</v>
      </c>
      <c r="BG1735" s="33"/>
      <c r="BH1735" s="33"/>
      <c r="BI1735" s="32">
        <v>1</v>
      </c>
      <c r="BJ1735" s="32">
        <v>1</v>
      </c>
      <c r="BK1735" s="33"/>
      <c r="BL1735" s="33"/>
      <c r="BM1735" s="33"/>
      <c r="BN1735" s="33"/>
      <c r="BO1735" s="33"/>
    </row>
    <row r="1736" spans="1:67" ht="32" hidden="1" x14ac:dyDescent="0.2">
      <c r="A1736" s="17" t="s">
        <v>466</v>
      </c>
      <c r="B1736" s="42"/>
      <c r="C1736" s="64" t="s">
        <v>1004</v>
      </c>
      <c r="D1736" s="18" t="s">
        <v>994</v>
      </c>
      <c r="E1736" s="18" t="s">
        <v>82</v>
      </c>
      <c r="F1736" s="19">
        <v>1</v>
      </c>
      <c r="G1736" s="19">
        <v>0</v>
      </c>
      <c r="H1736" s="19">
        <v>0</v>
      </c>
      <c r="I1736" s="20"/>
      <c r="J1736" s="21" t="s">
        <v>995</v>
      </c>
      <c r="K1736" s="22" t="s">
        <v>1005</v>
      </c>
      <c r="L1736" s="18" t="s">
        <v>1003</v>
      </c>
      <c r="M1736" s="23" t="s">
        <v>998</v>
      </c>
      <c r="N1736" s="24">
        <f t="shared" si="397"/>
        <v>2001</v>
      </c>
      <c r="O1736" s="25">
        <v>37230</v>
      </c>
      <c r="P1736" s="23" t="s">
        <v>75</v>
      </c>
      <c r="Q1736" s="23" t="s">
        <v>75</v>
      </c>
      <c r="R1736" s="25">
        <v>38078</v>
      </c>
      <c r="S1736" s="23" t="s">
        <v>75</v>
      </c>
      <c r="T1736" s="23" t="s">
        <v>75</v>
      </c>
      <c r="U1736" s="23" t="s">
        <v>75</v>
      </c>
      <c r="V1736" s="19">
        <v>1</v>
      </c>
      <c r="W1736" s="19">
        <f t="shared" si="398"/>
        <v>0</v>
      </c>
      <c r="X1736" s="19">
        <f t="shared" si="399"/>
        <v>0</v>
      </c>
      <c r="Y1736" s="19">
        <f t="shared" si="400"/>
        <v>0</v>
      </c>
      <c r="Z1736" s="19">
        <v>-1</v>
      </c>
      <c r="AA1736" s="19">
        <v>-2</v>
      </c>
      <c r="AB1736" s="19">
        <v>1</v>
      </c>
      <c r="AC1736" s="19">
        <v>0</v>
      </c>
      <c r="AD1736" s="19">
        <v>0</v>
      </c>
      <c r="AE1736" s="19">
        <v>1</v>
      </c>
      <c r="AF1736" s="19">
        <v>1</v>
      </c>
      <c r="AG1736" s="19">
        <v>1</v>
      </c>
      <c r="AH1736" s="26">
        <v>1</v>
      </c>
      <c r="AI1736" s="19">
        <v>1</v>
      </c>
      <c r="AJ1736" s="18" t="s">
        <v>372</v>
      </c>
      <c r="AK1736" s="18" t="s">
        <v>77</v>
      </c>
      <c r="AL1736" s="21" t="s">
        <v>1000</v>
      </c>
      <c r="AM1736" s="19">
        <f t="shared" si="403"/>
        <v>3</v>
      </c>
      <c r="AN1736" s="19">
        <v>1</v>
      </c>
      <c r="AO1736" s="19">
        <v>1</v>
      </c>
      <c r="AP1736" s="19">
        <v>1</v>
      </c>
      <c r="AQ1736" s="19">
        <v>1</v>
      </c>
      <c r="AR1736" s="19">
        <v>1</v>
      </c>
      <c r="AS1736" s="26">
        <v>-1</v>
      </c>
      <c r="AT1736" s="19">
        <v>0</v>
      </c>
      <c r="AU1736" s="26">
        <f t="shared" si="402"/>
        <v>-1</v>
      </c>
      <c r="AV1736" s="19">
        <v>0</v>
      </c>
      <c r="AW1736" s="19">
        <v>0</v>
      </c>
      <c r="AX1736" s="19">
        <v>0</v>
      </c>
      <c r="AY1736" s="19">
        <v>0</v>
      </c>
      <c r="AZ1736" s="19">
        <v>0</v>
      </c>
      <c r="BA1736" s="19">
        <v>0</v>
      </c>
      <c r="BB1736" s="19">
        <v>0</v>
      </c>
      <c r="BC1736" s="19">
        <v>0</v>
      </c>
      <c r="BD1736" s="28"/>
      <c r="BE1736" s="20"/>
      <c r="BF1736" s="18" t="s">
        <v>1001</v>
      </c>
      <c r="BG1736" s="20"/>
      <c r="BH1736" s="20"/>
      <c r="BI1736" s="19">
        <v>1</v>
      </c>
      <c r="BJ1736" s="19">
        <v>0</v>
      </c>
      <c r="BK1736" s="20"/>
      <c r="BL1736" s="20"/>
      <c r="BM1736" s="20"/>
      <c r="BN1736" s="20"/>
      <c r="BO1736" s="20"/>
    </row>
    <row r="1737" spans="1:67" ht="160" hidden="1" x14ac:dyDescent="0.2">
      <c r="A1737" s="17" t="s">
        <v>315</v>
      </c>
      <c r="B1737" s="64" t="s">
        <v>316</v>
      </c>
      <c r="C1737" s="64" t="s">
        <v>321</v>
      </c>
      <c r="D1737" s="18" t="s">
        <v>132</v>
      </c>
      <c r="E1737" s="18" t="s">
        <v>91</v>
      </c>
      <c r="F1737" s="19">
        <v>1</v>
      </c>
      <c r="G1737" s="19">
        <v>1</v>
      </c>
      <c r="H1737" s="19">
        <v>0</v>
      </c>
      <c r="I1737" s="20"/>
      <c r="J1737" s="44"/>
      <c r="K1737" s="22" t="s">
        <v>318</v>
      </c>
      <c r="L1737" s="21" t="s">
        <v>319</v>
      </c>
      <c r="M1737" s="45"/>
      <c r="N1737" s="24">
        <f t="shared" si="397"/>
        <v>2016</v>
      </c>
      <c r="O1737" s="25">
        <v>42702</v>
      </c>
      <c r="P1737" s="23" t="s">
        <v>75</v>
      </c>
      <c r="Q1737" s="23" t="s">
        <v>75</v>
      </c>
      <c r="R1737" s="23" t="s">
        <v>75</v>
      </c>
      <c r="S1737" s="23" t="s">
        <v>75</v>
      </c>
      <c r="T1737" s="23" t="s">
        <v>75</v>
      </c>
      <c r="U1737" s="23" t="s">
        <v>75</v>
      </c>
      <c r="V1737" s="26">
        <v>1</v>
      </c>
      <c r="W1737" s="19">
        <f t="shared" si="398"/>
        <v>0</v>
      </c>
      <c r="X1737" s="19">
        <f t="shared" si="399"/>
        <v>0</v>
      </c>
      <c r="Y1737" s="19">
        <f t="shared" si="400"/>
        <v>0</v>
      </c>
      <c r="Z1737" s="26">
        <v>-1</v>
      </c>
      <c r="AA1737" s="19">
        <v>-2</v>
      </c>
      <c r="AB1737" s="26">
        <v>0</v>
      </c>
      <c r="AC1737" s="26">
        <v>0</v>
      </c>
      <c r="AD1737" s="26">
        <v>1</v>
      </c>
      <c r="AE1737" s="26">
        <v>1</v>
      </c>
      <c r="AF1737" s="26">
        <v>0</v>
      </c>
      <c r="AG1737" s="19">
        <v>1</v>
      </c>
      <c r="AH1737" s="26">
        <v>0</v>
      </c>
      <c r="AI1737" s="26">
        <v>0</v>
      </c>
      <c r="AJ1737" s="18" t="s">
        <v>134</v>
      </c>
      <c r="AK1737" s="18" t="s">
        <v>96</v>
      </c>
      <c r="AL1737" s="21" t="s">
        <v>320</v>
      </c>
      <c r="AM1737" s="65">
        <f t="shared" si="403"/>
        <v>1</v>
      </c>
      <c r="AN1737" s="19">
        <v>1</v>
      </c>
      <c r="AO1737" s="19">
        <v>0</v>
      </c>
      <c r="AP1737" s="19">
        <v>1</v>
      </c>
      <c r="AQ1737" s="19">
        <v>1</v>
      </c>
      <c r="AR1737" s="19">
        <v>1</v>
      </c>
      <c r="AS1737" s="19">
        <v>-1</v>
      </c>
      <c r="AT1737" s="19">
        <v>0</v>
      </c>
      <c r="AU1737" s="26">
        <f t="shared" si="402"/>
        <v>-1</v>
      </c>
      <c r="AV1737" s="19">
        <v>0</v>
      </c>
      <c r="AW1737" s="19">
        <v>0</v>
      </c>
      <c r="AX1737" s="19">
        <v>0</v>
      </c>
      <c r="AY1737" s="19">
        <v>0</v>
      </c>
      <c r="AZ1737" s="19">
        <v>0</v>
      </c>
      <c r="BA1737" s="19">
        <v>0</v>
      </c>
      <c r="BB1737" s="19">
        <v>0</v>
      </c>
      <c r="BC1737" s="19">
        <v>0</v>
      </c>
      <c r="BD1737" s="28"/>
      <c r="BE1737" s="20"/>
      <c r="BF1737" s="26"/>
      <c r="BG1737" s="26">
        <v>-1</v>
      </c>
      <c r="BH1737" s="26"/>
      <c r="BI1737" s="20"/>
      <c r="BJ1737" s="20"/>
      <c r="BK1737" s="26"/>
      <c r="BL1737" s="26"/>
      <c r="BM1737" s="26"/>
      <c r="BN1737" s="20"/>
      <c r="BO1737" s="20"/>
    </row>
    <row r="1738" spans="1:67" ht="144" hidden="1" x14ac:dyDescent="0.2">
      <c r="A1738" s="17" t="s">
        <v>253</v>
      </c>
      <c r="B1738" s="42"/>
      <c r="C1738" s="64" t="s">
        <v>696</v>
      </c>
      <c r="D1738" s="18" t="s">
        <v>132</v>
      </c>
      <c r="E1738" s="18" t="s">
        <v>331</v>
      </c>
      <c r="F1738" s="19">
        <v>1</v>
      </c>
      <c r="G1738" s="19">
        <v>0</v>
      </c>
      <c r="H1738" s="19">
        <v>0</v>
      </c>
      <c r="I1738" s="20"/>
      <c r="J1738" s="21" t="s">
        <v>222</v>
      </c>
      <c r="K1738" s="22" t="s">
        <v>687</v>
      </c>
      <c r="L1738" s="21" t="s">
        <v>688</v>
      </c>
      <c r="M1738" s="23" t="s">
        <v>689</v>
      </c>
      <c r="N1738" s="24">
        <f t="shared" si="397"/>
        <v>2009</v>
      </c>
      <c r="O1738" s="25">
        <v>39923</v>
      </c>
      <c r="P1738" s="23" t="s">
        <v>75</v>
      </c>
      <c r="Q1738" s="23" t="s">
        <v>75</v>
      </c>
      <c r="R1738" s="23" t="s">
        <v>75</v>
      </c>
      <c r="S1738" s="23" t="s">
        <v>75</v>
      </c>
      <c r="T1738" s="23" t="s">
        <v>75</v>
      </c>
      <c r="U1738" s="23" t="s">
        <v>75</v>
      </c>
      <c r="V1738" s="19">
        <v>1</v>
      </c>
      <c r="W1738" s="19">
        <f t="shared" si="398"/>
        <v>0</v>
      </c>
      <c r="X1738" s="19">
        <f t="shared" si="399"/>
        <v>0</v>
      </c>
      <c r="Y1738" s="19">
        <f t="shared" si="400"/>
        <v>0</v>
      </c>
      <c r="Z1738" s="19">
        <v>-1</v>
      </c>
      <c r="AA1738" s="19">
        <v>-2</v>
      </c>
      <c r="AB1738" s="19">
        <v>0</v>
      </c>
      <c r="AC1738" s="19">
        <v>0</v>
      </c>
      <c r="AD1738" s="19">
        <v>1</v>
      </c>
      <c r="AE1738" s="19">
        <v>0</v>
      </c>
      <c r="AF1738" s="19">
        <v>0</v>
      </c>
      <c r="AG1738" s="19">
        <v>1</v>
      </c>
      <c r="AH1738" s="19">
        <v>0</v>
      </c>
      <c r="AI1738" s="26">
        <v>0</v>
      </c>
      <c r="AJ1738" s="18" t="s">
        <v>134</v>
      </c>
      <c r="AK1738" s="18" t="s">
        <v>139</v>
      </c>
      <c r="AL1738" s="21" t="s">
        <v>690</v>
      </c>
      <c r="AM1738" s="19">
        <f t="shared" si="403"/>
        <v>1</v>
      </c>
      <c r="AN1738" s="19">
        <v>1</v>
      </c>
      <c r="AO1738" s="19">
        <v>0</v>
      </c>
      <c r="AP1738" s="19">
        <v>1</v>
      </c>
      <c r="AQ1738" s="19">
        <v>1</v>
      </c>
      <c r="AR1738" s="19">
        <v>1</v>
      </c>
      <c r="AS1738" s="19">
        <v>0</v>
      </c>
      <c r="AT1738" s="19">
        <v>0</v>
      </c>
      <c r="AU1738" s="26">
        <f t="shared" si="402"/>
        <v>-1</v>
      </c>
      <c r="AV1738" s="19">
        <v>0</v>
      </c>
      <c r="AW1738" s="19">
        <v>0</v>
      </c>
      <c r="AX1738" s="19">
        <v>0</v>
      </c>
      <c r="AY1738" s="19">
        <v>0</v>
      </c>
      <c r="AZ1738" s="19">
        <v>0</v>
      </c>
      <c r="BA1738" s="19">
        <v>0</v>
      </c>
      <c r="BB1738" s="19">
        <v>0</v>
      </c>
      <c r="BC1738" s="19">
        <v>0</v>
      </c>
      <c r="BD1738" s="28"/>
      <c r="BE1738" s="20"/>
      <c r="BF1738" s="18" t="s">
        <v>691</v>
      </c>
      <c r="BG1738" s="20"/>
      <c r="BH1738" s="20"/>
      <c r="BI1738" s="20"/>
      <c r="BJ1738" s="19">
        <v>1</v>
      </c>
      <c r="BK1738" s="20"/>
      <c r="BL1738" s="20"/>
      <c r="BM1738" s="20"/>
      <c r="BN1738" s="20"/>
      <c r="BO1738" s="20"/>
    </row>
    <row r="1739" spans="1:67" ht="395" hidden="1" x14ac:dyDescent="0.2">
      <c r="A1739" s="29" t="s">
        <v>186</v>
      </c>
      <c r="B1739" s="30"/>
      <c r="C1739" s="97" t="s">
        <v>2588</v>
      </c>
      <c r="D1739" s="31" t="s">
        <v>270</v>
      </c>
      <c r="E1739" s="31" t="s">
        <v>92</v>
      </c>
      <c r="F1739" s="32">
        <v>1</v>
      </c>
      <c r="G1739" s="32">
        <v>0</v>
      </c>
      <c r="H1739" s="32">
        <v>0</v>
      </c>
      <c r="I1739" s="33"/>
      <c r="J1739" s="34" t="s">
        <v>2490</v>
      </c>
      <c r="K1739" s="35"/>
      <c r="L1739" s="34" t="s">
        <v>2496</v>
      </c>
      <c r="M1739" s="36" t="s">
        <v>2244</v>
      </c>
      <c r="N1739" s="24">
        <f t="shared" si="397"/>
        <v>1999</v>
      </c>
      <c r="O1739" s="37">
        <v>36235</v>
      </c>
      <c r="P1739" s="37">
        <v>36466</v>
      </c>
      <c r="Q1739" s="36" t="s">
        <v>75</v>
      </c>
      <c r="R1739" s="36" t="s">
        <v>75</v>
      </c>
      <c r="S1739" s="36" t="s">
        <v>75</v>
      </c>
      <c r="T1739" s="36" t="s">
        <v>75</v>
      </c>
      <c r="U1739" s="36" t="s">
        <v>75</v>
      </c>
      <c r="V1739" s="32">
        <v>1</v>
      </c>
      <c r="W1739" s="19">
        <f t="shared" si="398"/>
        <v>0</v>
      </c>
      <c r="X1739" s="19">
        <f t="shared" si="399"/>
        <v>0</v>
      </c>
      <c r="Y1739" s="19">
        <f t="shared" si="400"/>
        <v>0</v>
      </c>
      <c r="Z1739" s="96">
        <v>-1</v>
      </c>
      <c r="AA1739" s="96">
        <v>-2</v>
      </c>
      <c r="AB1739" s="32">
        <v>1</v>
      </c>
      <c r="AC1739" s="32">
        <v>1</v>
      </c>
      <c r="AD1739" s="32">
        <v>0</v>
      </c>
      <c r="AE1739" s="32">
        <v>0</v>
      </c>
      <c r="AF1739" s="32">
        <v>1</v>
      </c>
      <c r="AG1739" s="32">
        <v>1</v>
      </c>
      <c r="AH1739" s="32">
        <v>1</v>
      </c>
      <c r="AI1739" s="32">
        <v>1</v>
      </c>
      <c r="AJ1739" s="31" t="s">
        <v>96</v>
      </c>
      <c r="AK1739" s="31" t="s">
        <v>97</v>
      </c>
      <c r="AL1739" s="34" t="s">
        <v>2493</v>
      </c>
      <c r="AM1739" s="19">
        <f t="shared" si="403"/>
        <v>3</v>
      </c>
      <c r="AN1739" s="32">
        <v>1</v>
      </c>
      <c r="AO1739" s="32">
        <v>1</v>
      </c>
      <c r="AP1739" s="32">
        <v>1</v>
      </c>
      <c r="AQ1739" s="32">
        <v>1</v>
      </c>
      <c r="AR1739" s="32">
        <v>1</v>
      </c>
      <c r="AS1739" s="33"/>
      <c r="AT1739" s="32">
        <v>0</v>
      </c>
      <c r="AU1739" s="26">
        <f t="shared" si="402"/>
        <v>-1</v>
      </c>
      <c r="AV1739" s="32">
        <v>1</v>
      </c>
      <c r="AW1739" s="32">
        <v>0</v>
      </c>
      <c r="AX1739" s="32">
        <v>0</v>
      </c>
      <c r="AY1739" s="19">
        <v>0</v>
      </c>
      <c r="AZ1739" s="32">
        <v>0</v>
      </c>
      <c r="BA1739" s="32">
        <v>0</v>
      </c>
      <c r="BB1739" s="32">
        <v>0</v>
      </c>
      <c r="BC1739" s="32">
        <v>0</v>
      </c>
      <c r="BD1739" s="28"/>
      <c r="BE1739" s="33"/>
      <c r="BF1739" s="34" t="s">
        <v>2494</v>
      </c>
      <c r="BG1739" s="33"/>
      <c r="BH1739" s="33"/>
      <c r="BI1739" s="32">
        <v>1</v>
      </c>
      <c r="BJ1739" s="32">
        <v>1</v>
      </c>
      <c r="BK1739" s="33"/>
      <c r="BL1739" s="33"/>
      <c r="BM1739" s="33"/>
      <c r="BN1739" s="33"/>
      <c r="BO1739" s="33"/>
    </row>
    <row r="1740" spans="1:67" ht="48" hidden="1" x14ac:dyDescent="0.2">
      <c r="A1740" s="18" t="s">
        <v>740</v>
      </c>
      <c r="B1740" s="20"/>
      <c r="C1740" s="21" t="s">
        <v>2697</v>
      </c>
      <c r="D1740" s="18" t="s">
        <v>124</v>
      </c>
      <c r="E1740" s="18" t="s">
        <v>137</v>
      </c>
      <c r="F1740" s="19">
        <v>1</v>
      </c>
      <c r="G1740" s="19">
        <v>0</v>
      </c>
      <c r="H1740" s="19">
        <v>0</v>
      </c>
      <c r="I1740" s="20"/>
      <c r="J1740" s="21" t="s">
        <v>1077</v>
      </c>
      <c r="K1740" s="22" t="s">
        <v>1089</v>
      </c>
      <c r="L1740" s="21" t="s">
        <v>2647</v>
      </c>
      <c r="M1740" s="23" t="s">
        <v>75</v>
      </c>
      <c r="N1740" s="24">
        <f t="shared" si="397"/>
        <v>1988</v>
      </c>
      <c r="O1740" s="25">
        <v>32174</v>
      </c>
      <c r="P1740" s="23" t="s">
        <v>75</v>
      </c>
      <c r="Q1740" s="23" t="s">
        <v>75</v>
      </c>
      <c r="R1740" s="23" t="s">
        <v>75</v>
      </c>
      <c r="S1740" s="23" t="s">
        <v>75</v>
      </c>
      <c r="T1740" s="23" t="s">
        <v>75</v>
      </c>
      <c r="U1740" s="23" t="s">
        <v>75</v>
      </c>
      <c r="V1740" s="19">
        <v>1</v>
      </c>
      <c r="W1740" s="19">
        <f t="shared" si="398"/>
        <v>0</v>
      </c>
      <c r="X1740" s="19">
        <f t="shared" si="399"/>
        <v>0</v>
      </c>
      <c r="Y1740" s="19">
        <f t="shared" si="400"/>
        <v>0</v>
      </c>
      <c r="Z1740" s="19">
        <v>-1</v>
      </c>
      <c r="AA1740" s="19">
        <v>-2</v>
      </c>
      <c r="AB1740" s="19">
        <v>0</v>
      </c>
      <c r="AC1740" s="19">
        <v>0</v>
      </c>
      <c r="AD1740" s="19">
        <v>1</v>
      </c>
      <c r="AE1740" s="19">
        <v>0</v>
      </c>
      <c r="AF1740" s="19">
        <v>0</v>
      </c>
      <c r="AG1740" s="19">
        <v>0</v>
      </c>
      <c r="AH1740" s="26">
        <v>1</v>
      </c>
      <c r="AI1740" s="26">
        <v>0</v>
      </c>
      <c r="AJ1740" s="18" t="s">
        <v>128</v>
      </c>
      <c r="AK1740" s="18" t="s">
        <v>139</v>
      </c>
      <c r="AL1740" s="21" t="s">
        <v>2642</v>
      </c>
      <c r="AM1740" s="19">
        <f t="shared" si="403"/>
        <v>3</v>
      </c>
      <c r="AN1740" s="19">
        <v>1</v>
      </c>
      <c r="AO1740" s="19">
        <v>1</v>
      </c>
      <c r="AP1740" s="19">
        <v>0</v>
      </c>
      <c r="AQ1740" s="19">
        <v>-1</v>
      </c>
      <c r="AR1740" s="19">
        <v>-1</v>
      </c>
      <c r="AS1740" s="19">
        <v>0</v>
      </c>
      <c r="AT1740" s="19">
        <v>-2</v>
      </c>
      <c r="AU1740" s="26">
        <v>-3</v>
      </c>
      <c r="AV1740" s="19">
        <v>0</v>
      </c>
      <c r="AW1740" s="19">
        <v>0</v>
      </c>
      <c r="AX1740" s="19">
        <v>0</v>
      </c>
      <c r="AY1740" s="19">
        <v>0</v>
      </c>
      <c r="AZ1740" s="19">
        <v>1</v>
      </c>
      <c r="BA1740" s="19">
        <v>1</v>
      </c>
      <c r="BB1740" s="19">
        <v>-1</v>
      </c>
      <c r="BC1740" s="19">
        <v>1</v>
      </c>
      <c r="BD1740" s="28"/>
      <c r="BE1740" s="20"/>
      <c r="BF1740" s="20"/>
      <c r="BG1740" s="20"/>
      <c r="BH1740" s="20"/>
      <c r="BI1740" s="20"/>
      <c r="BJ1740" s="19">
        <v>-1</v>
      </c>
      <c r="BK1740" s="20"/>
      <c r="BL1740" s="20"/>
      <c r="BM1740" s="20"/>
      <c r="BN1740" s="20"/>
      <c r="BO1740" s="20"/>
    </row>
    <row r="1741" spans="1:67" ht="395" hidden="1" x14ac:dyDescent="0.2">
      <c r="A1741" s="29" t="s">
        <v>186</v>
      </c>
      <c r="B1741" s="30"/>
      <c r="C1741" s="97" t="s">
        <v>2627</v>
      </c>
      <c r="D1741" s="31" t="s">
        <v>270</v>
      </c>
      <c r="E1741" s="31" t="s">
        <v>92</v>
      </c>
      <c r="F1741" s="32">
        <v>1</v>
      </c>
      <c r="G1741" s="32">
        <v>0</v>
      </c>
      <c r="H1741" s="32">
        <v>0</v>
      </c>
      <c r="I1741" s="33"/>
      <c r="J1741" s="34" t="s">
        <v>2490</v>
      </c>
      <c r="K1741" s="35"/>
      <c r="L1741" s="34" t="s">
        <v>2496</v>
      </c>
      <c r="M1741" s="36" t="s">
        <v>2244</v>
      </c>
      <c r="N1741" s="24">
        <f t="shared" si="397"/>
        <v>1999</v>
      </c>
      <c r="O1741" s="37">
        <v>36453</v>
      </c>
      <c r="P1741" s="37">
        <v>36466</v>
      </c>
      <c r="Q1741" s="36" t="s">
        <v>75</v>
      </c>
      <c r="R1741" s="36" t="s">
        <v>75</v>
      </c>
      <c r="S1741" s="36" t="s">
        <v>75</v>
      </c>
      <c r="T1741" s="36" t="s">
        <v>75</v>
      </c>
      <c r="U1741" s="36" t="s">
        <v>75</v>
      </c>
      <c r="V1741" s="32">
        <v>1</v>
      </c>
      <c r="W1741" s="19">
        <f t="shared" si="398"/>
        <v>0</v>
      </c>
      <c r="X1741" s="19">
        <f t="shared" si="399"/>
        <v>0</v>
      </c>
      <c r="Y1741" s="19">
        <f t="shared" si="400"/>
        <v>0</v>
      </c>
      <c r="Z1741" s="96">
        <v>-1</v>
      </c>
      <c r="AA1741" s="96">
        <v>-2</v>
      </c>
      <c r="AB1741" s="32">
        <v>1</v>
      </c>
      <c r="AC1741" s="32">
        <v>1</v>
      </c>
      <c r="AD1741" s="32">
        <v>0</v>
      </c>
      <c r="AE1741" s="32">
        <v>0</v>
      </c>
      <c r="AF1741" s="32">
        <v>1</v>
      </c>
      <c r="AG1741" s="32">
        <v>1</v>
      </c>
      <c r="AH1741" s="32">
        <v>1</v>
      </c>
      <c r="AI1741" s="32">
        <v>1</v>
      </c>
      <c r="AJ1741" s="31" t="s">
        <v>96</v>
      </c>
      <c r="AK1741" s="31" t="s">
        <v>97</v>
      </c>
      <c r="AL1741" s="34" t="s">
        <v>2493</v>
      </c>
      <c r="AM1741" s="19">
        <f t="shared" si="403"/>
        <v>3</v>
      </c>
      <c r="AN1741" s="32">
        <v>1</v>
      </c>
      <c r="AO1741" s="32">
        <v>1</v>
      </c>
      <c r="AP1741" s="32">
        <v>1</v>
      </c>
      <c r="AQ1741" s="32">
        <v>1</v>
      </c>
      <c r="AR1741" s="32">
        <v>1</v>
      </c>
      <c r="AS1741" s="33"/>
      <c r="AT1741" s="32">
        <v>0</v>
      </c>
      <c r="AU1741" s="26">
        <f>IF(BA1741&lt;1,-1)</f>
        <v>-1</v>
      </c>
      <c r="AV1741" s="32">
        <v>1</v>
      </c>
      <c r="AW1741" s="32">
        <v>0</v>
      </c>
      <c r="AX1741" s="32">
        <v>0</v>
      </c>
      <c r="AY1741" s="19">
        <v>0</v>
      </c>
      <c r="AZ1741" s="32">
        <v>0</v>
      </c>
      <c r="BA1741" s="32">
        <v>0</v>
      </c>
      <c r="BB1741" s="32">
        <v>0</v>
      </c>
      <c r="BC1741" s="32">
        <v>0</v>
      </c>
      <c r="BD1741" s="28"/>
      <c r="BE1741" s="33"/>
      <c r="BF1741" s="34" t="s">
        <v>2494</v>
      </c>
      <c r="BG1741" s="33"/>
      <c r="BH1741" s="33"/>
      <c r="BI1741" s="32">
        <v>1</v>
      </c>
      <c r="BJ1741" s="32">
        <v>1</v>
      </c>
      <c r="BK1741" s="33"/>
      <c r="BL1741" s="33"/>
      <c r="BM1741" s="33"/>
      <c r="BN1741" s="33"/>
      <c r="BO1741" s="33"/>
    </row>
    <row r="1742" spans="1:67" ht="365" hidden="1" x14ac:dyDescent="0.2">
      <c r="A1742" s="17" t="s">
        <v>471</v>
      </c>
      <c r="B1742" s="17" t="s">
        <v>2741</v>
      </c>
      <c r="C1742" s="64" t="s">
        <v>2742</v>
      </c>
      <c r="D1742" s="18" t="s">
        <v>409</v>
      </c>
      <c r="E1742" s="18" t="s">
        <v>302</v>
      </c>
      <c r="F1742" s="19">
        <v>1</v>
      </c>
      <c r="G1742" s="19">
        <v>0</v>
      </c>
      <c r="H1742" s="19">
        <v>0</v>
      </c>
      <c r="I1742" s="20"/>
      <c r="J1742" s="21" t="s">
        <v>472</v>
      </c>
      <c r="K1742" s="46"/>
      <c r="L1742" s="21" t="s">
        <v>2743</v>
      </c>
      <c r="M1742" s="45"/>
      <c r="N1742" s="24">
        <f t="shared" si="397"/>
        <v>1995</v>
      </c>
      <c r="O1742" s="25">
        <v>34700</v>
      </c>
      <c r="P1742" s="23" t="s">
        <v>75</v>
      </c>
      <c r="Q1742" s="25">
        <v>35431</v>
      </c>
      <c r="R1742" s="25">
        <v>35049</v>
      </c>
      <c r="S1742" s="25">
        <v>35489</v>
      </c>
      <c r="T1742" s="649">
        <v>35699</v>
      </c>
      <c r="U1742" s="25">
        <v>36872</v>
      </c>
      <c r="V1742" s="26">
        <v>1</v>
      </c>
      <c r="W1742" s="19">
        <f t="shared" si="398"/>
        <v>1</v>
      </c>
      <c r="X1742" s="19">
        <f t="shared" si="399"/>
        <v>1</v>
      </c>
      <c r="Y1742" s="19">
        <f t="shared" si="400"/>
        <v>1</v>
      </c>
      <c r="Z1742" s="26">
        <v>2</v>
      </c>
      <c r="AA1742" s="19">
        <v>1</v>
      </c>
      <c r="AB1742" s="26">
        <v>0</v>
      </c>
      <c r="AC1742" s="26">
        <v>1</v>
      </c>
      <c r="AD1742" s="26">
        <v>0</v>
      </c>
      <c r="AE1742" s="26">
        <v>0</v>
      </c>
      <c r="AF1742" s="26">
        <v>0</v>
      </c>
      <c r="AG1742" s="19">
        <v>0</v>
      </c>
      <c r="AH1742" s="26">
        <v>1</v>
      </c>
      <c r="AI1742" s="26">
        <v>0</v>
      </c>
      <c r="AJ1742" s="18" t="s">
        <v>97</v>
      </c>
      <c r="AK1742" s="18" t="s">
        <v>77</v>
      </c>
      <c r="AL1742" s="21" t="s">
        <v>2744</v>
      </c>
      <c r="AM1742" s="19">
        <v>-1</v>
      </c>
      <c r="AN1742" s="26">
        <v>-1</v>
      </c>
      <c r="AO1742" s="26">
        <v>-1</v>
      </c>
      <c r="AP1742" s="26">
        <v>-1</v>
      </c>
      <c r="AQ1742" s="26">
        <v>-1</v>
      </c>
      <c r="AR1742" s="26">
        <v>-1</v>
      </c>
      <c r="AS1742" s="26">
        <v>0</v>
      </c>
      <c r="AT1742" s="19">
        <v>-2</v>
      </c>
      <c r="AU1742" s="26">
        <v>-3</v>
      </c>
      <c r="AV1742" s="26">
        <v>0</v>
      </c>
      <c r="AW1742" s="26">
        <v>0</v>
      </c>
      <c r="AX1742" s="19">
        <v>0</v>
      </c>
      <c r="AY1742" s="19">
        <v>0</v>
      </c>
      <c r="AZ1742" s="26">
        <v>1</v>
      </c>
      <c r="BA1742" s="26">
        <v>1</v>
      </c>
      <c r="BB1742" s="26">
        <v>-1</v>
      </c>
      <c r="BC1742" s="26">
        <v>1</v>
      </c>
      <c r="BD1742" s="28"/>
      <c r="BE1742" s="20"/>
      <c r="BF1742" s="21" t="s">
        <v>2745</v>
      </c>
      <c r="BG1742" s="26"/>
      <c r="BH1742" s="26"/>
      <c r="BI1742" s="20"/>
      <c r="BJ1742" s="26">
        <v>-1</v>
      </c>
      <c r="BK1742" s="26"/>
      <c r="BL1742" s="26"/>
      <c r="BM1742" s="26"/>
      <c r="BN1742" s="20"/>
      <c r="BO1742" s="20"/>
    </row>
    <row r="1743" spans="1:67" ht="144" hidden="1" x14ac:dyDescent="0.2">
      <c r="A1743" s="17" t="s">
        <v>722</v>
      </c>
      <c r="B1743" s="17" t="s">
        <v>181</v>
      </c>
      <c r="C1743" s="64" t="s">
        <v>723</v>
      </c>
      <c r="D1743" s="18" t="s">
        <v>567</v>
      </c>
      <c r="E1743" s="18" t="s">
        <v>460</v>
      </c>
      <c r="F1743" s="19">
        <v>1</v>
      </c>
      <c r="G1743" s="19">
        <v>0</v>
      </c>
      <c r="H1743" s="19">
        <v>0</v>
      </c>
      <c r="I1743" s="20"/>
      <c r="J1743" s="44"/>
      <c r="K1743" s="22" t="s">
        <v>724</v>
      </c>
      <c r="L1743" s="21" t="s">
        <v>725</v>
      </c>
      <c r="M1743" s="23" t="s">
        <v>726</v>
      </c>
      <c r="N1743" s="24">
        <f t="shared" si="397"/>
        <v>2001</v>
      </c>
      <c r="O1743" s="25">
        <v>37165</v>
      </c>
      <c r="P1743" s="25">
        <v>37697</v>
      </c>
      <c r="Q1743" s="25">
        <v>37579</v>
      </c>
      <c r="R1743" s="23" t="s">
        <v>75</v>
      </c>
      <c r="S1743" s="23" t="s">
        <v>75</v>
      </c>
      <c r="T1743" s="23" t="s">
        <v>75</v>
      </c>
      <c r="U1743" s="23" t="s">
        <v>75</v>
      </c>
      <c r="V1743" s="19">
        <v>1</v>
      </c>
      <c r="W1743" s="19">
        <f t="shared" si="398"/>
        <v>1</v>
      </c>
      <c r="X1743" s="19">
        <f t="shared" si="399"/>
        <v>0</v>
      </c>
      <c r="Y1743" s="19">
        <f t="shared" si="400"/>
        <v>0</v>
      </c>
      <c r="Z1743" s="19">
        <v>-1</v>
      </c>
      <c r="AA1743" s="19">
        <v>-2</v>
      </c>
      <c r="AB1743" s="19">
        <v>0</v>
      </c>
      <c r="AC1743" s="19">
        <v>0</v>
      </c>
      <c r="AD1743" s="19">
        <v>1</v>
      </c>
      <c r="AE1743" s="19">
        <v>0</v>
      </c>
      <c r="AF1743" s="19">
        <v>0</v>
      </c>
      <c r="AG1743" s="19">
        <v>1</v>
      </c>
      <c r="AH1743" s="26">
        <v>1</v>
      </c>
      <c r="AI1743" s="19">
        <v>0</v>
      </c>
      <c r="AJ1743" s="18" t="s">
        <v>134</v>
      </c>
      <c r="AK1743" s="18" t="s">
        <v>139</v>
      </c>
      <c r="AL1743" s="21" t="s">
        <v>727</v>
      </c>
      <c r="AM1743" s="19">
        <f>IF(AND(AN1743=1,AO1743=1),3,IF(AND(AN1743=1,OR(AO1743=0,AO1743=-1)),1,IF(AND(OR(AN1743=0,AN1743=-1),AO1743=1),2,IF(AND(AN1743=0,AN1743=-1),OR(AO1743=0,AO1743=-1),4))))</f>
        <v>1</v>
      </c>
      <c r="AN1743" s="19">
        <v>1</v>
      </c>
      <c r="AO1743" s="19">
        <v>0</v>
      </c>
      <c r="AP1743" s="19">
        <v>1</v>
      </c>
      <c r="AQ1743" s="19">
        <v>1</v>
      </c>
      <c r="AR1743" s="19">
        <v>1</v>
      </c>
      <c r="AS1743" s="19">
        <v>0</v>
      </c>
      <c r="AT1743" s="19">
        <v>0</v>
      </c>
      <c r="AU1743" s="26">
        <v>0</v>
      </c>
      <c r="AV1743" s="19">
        <v>0</v>
      </c>
      <c r="AW1743" s="19">
        <v>0</v>
      </c>
      <c r="AX1743" s="19">
        <v>0</v>
      </c>
      <c r="AY1743" s="19">
        <v>0</v>
      </c>
      <c r="AZ1743" s="19">
        <v>1</v>
      </c>
      <c r="BA1743" s="19">
        <v>1</v>
      </c>
      <c r="BB1743" s="19">
        <v>1</v>
      </c>
      <c r="BC1743" s="19">
        <v>1</v>
      </c>
      <c r="BD1743" s="28"/>
      <c r="BE1743" s="20"/>
      <c r="BF1743" s="20"/>
      <c r="BG1743" s="20"/>
      <c r="BH1743" s="18" t="s">
        <v>728</v>
      </c>
      <c r="BI1743" s="20"/>
      <c r="BJ1743" s="19">
        <v>1</v>
      </c>
      <c r="BK1743" s="20"/>
      <c r="BL1743" s="20"/>
      <c r="BM1743" s="20"/>
      <c r="BN1743" s="20"/>
      <c r="BO1743" s="20"/>
    </row>
    <row r="1744" spans="1:67" ht="192" hidden="1" x14ac:dyDescent="0.2">
      <c r="A1744" s="17" t="s">
        <v>466</v>
      </c>
      <c r="B1744" s="17" t="s">
        <v>79</v>
      </c>
      <c r="C1744" s="64" t="s">
        <v>993</v>
      </c>
      <c r="D1744" s="18" t="s">
        <v>994</v>
      </c>
      <c r="E1744" s="18" t="s">
        <v>82</v>
      </c>
      <c r="F1744" s="19">
        <v>1</v>
      </c>
      <c r="G1744" s="19">
        <v>0</v>
      </c>
      <c r="H1744" s="19">
        <v>1</v>
      </c>
      <c r="I1744" s="20"/>
      <c r="J1744" s="21" t="s">
        <v>995</v>
      </c>
      <c r="K1744" s="22" t="s">
        <v>996</v>
      </c>
      <c r="L1744" s="21" t="s">
        <v>997</v>
      </c>
      <c r="M1744" s="23" t="s">
        <v>998</v>
      </c>
      <c r="N1744" s="24">
        <f t="shared" si="397"/>
        <v>2001</v>
      </c>
      <c r="O1744" s="25">
        <v>37230</v>
      </c>
      <c r="P1744" s="23" t="s">
        <v>999</v>
      </c>
      <c r="Q1744" s="23" t="s">
        <v>75</v>
      </c>
      <c r="R1744" s="25">
        <v>41508</v>
      </c>
      <c r="S1744" s="23" t="s">
        <v>75</v>
      </c>
      <c r="T1744" s="23" t="s">
        <v>75</v>
      </c>
      <c r="U1744" s="23" t="s">
        <v>75</v>
      </c>
      <c r="V1744" s="26">
        <v>1</v>
      </c>
      <c r="W1744" s="19">
        <f t="shared" si="398"/>
        <v>0</v>
      </c>
      <c r="X1744" s="19">
        <f t="shared" si="399"/>
        <v>0</v>
      </c>
      <c r="Y1744" s="19">
        <f t="shared" si="400"/>
        <v>0</v>
      </c>
      <c r="Z1744" s="19">
        <v>-1</v>
      </c>
      <c r="AA1744" s="19">
        <v>-2</v>
      </c>
      <c r="AB1744" s="19">
        <v>1</v>
      </c>
      <c r="AC1744" s="19">
        <v>0</v>
      </c>
      <c r="AD1744" s="19">
        <v>0</v>
      </c>
      <c r="AE1744" s="19">
        <v>1</v>
      </c>
      <c r="AF1744" s="19">
        <v>1</v>
      </c>
      <c r="AG1744" s="19">
        <v>1</v>
      </c>
      <c r="AH1744" s="26">
        <v>1</v>
      </c>
      <c r="AI1744" s="19">
        <v>1</v>
      </c>
      <c r="AJ1744" s="18" t="s">
        <v>372</v>
      </c>
      <c r="AK1744" s="18" t="s">
        <v>77</v>
      </c>
      <c r="AL1744" s="21" t="s">
        <v>1000</v>
      </c>
      <c r="AM1744" s="19">
        <f>IF(AND(AN1744=1,AO1744=1),3,IF(AND(AN1744=1,OR(AO1744=0,AO1744=-1)),1,IF(AND(OR(AN1744=0,AN1744=-1),AO1744=1),2,IF(AND(AN1744=0,AN1744=-1),OR(AO1744=0,AO1744=-1),4))))</f>
        <v>3</v>
      </c>
      <c r="AN1744" s="19">
        <v>1</v>
      </c>
      <c r="AO1744" s="19">
        <v>1</v>
      </c>
      <c r="AP1744" s="19">
        <v>1</v>
      </c>
      <c r="AQ1744" s="19">
        <v>1</v>
      </c>
      <c r="AR1744" s="19">
        <v>1</v>
      </c>
      <c r="AS1744" s="19">
        <v>-1</v>
      </c>
      <c r="AT1744" s="19">
        <v>0</v>
      </c>
      <c r="AU1744" s="26">
        <v>0</v>
      </c>
      <c r="AV1744" s="19">
        <v>0</v>
      </c>
      <c r="AW1744" s="19">
        <v>0</v>
      </c>
      <c r="AX1744" s="19">
        <v>0</v>
      </c>
      <c r="AY1744" s="19">
        <v>0</v>
      </c>
      <c r="AZ1744" s="19">
        <v>1</v>
      </c>
      <c r="BA1744" s="19">
        <v>1</v>
      </c>
      <c r="BB1744" s="19">
        <v>0</v>
      </c>
      <c r="BC1744" s="19">
        <v>0</v>
      </c>
      <c r="BD1744" s="28"/>
      <c r="BE1744" s="20"/>
      <c r="BF1744" s="18" t="s">
        <v>1001</v>
      </c>
      <c r="BG1744" s="20"/>
      <c r="BH1744" s="20"/>
      <c r="BI1744" s="19">
        <v>1</v>
      </c>
      <c r="BJ1744" s="19">
        <v>0</v>
      </c>
      <c r="BK1744" s="20"/>
      <c r="BL1744" s="20"/>
      <c r="BM1744" s="20"/>
      <c r="BN1744" s="20"/>
      <c r="BO1744" s="20"/>
    </row>
    <row r="1745" spans="1:67" ht="192" hidden="1" x14ac:dyDescent="0.2">
      <c r="A1745" s="64" t="s">
        <v>3536</v>
      </c>
      <c r="B1745" s="42"/>
      <c r="C1745" s="64" t="s">
        <v>3479</v>
      </c>
      <c r="D1745" s="18" t="s">
        <v>409</v>
      </c>
      <c r="E1745" s="18" t="s">
        <v>302</v>
      </c>
      <c r="F1745" s="19">
        <v>1</v>
      </c>
      <c r="G1745" s="19">
        <v>0</v>
      </c>
      <c r="H1745" s="19">
        <v>0</v>
      </c>
      <c r="I1745" s="20"/>
      <c r="J1745" s="21" t="s">
        <v>472</v>
      </c>
      <c r="K1745" s="43"/>
      <c r="L1745" s="21" t="s">
        <v>3480</v>
      </c>
      <c r="M1745" s="25">
        <v>33777</v>
      </c>
      <c r="N1745" s="24">
        <f t="shared" si="397"/>
        <v>1996</v>
      </c>
      <c r="O1745" s="25">
        <v>35081</v>
      </c>
      <c r="P1745" s="23" t="s">
        <v>75</v>
      </c>
      <c r="Q1745" s="25">
        <v>35551</v>
      </c>
      <c r="R1745" s="23" t="s">
        <v>75</v>
      </c>
      <c r="S1745" s="25">
        <v>35485</v>
      </c>
      <c r="T1745" s="649">
        <v>35573</v>
      </c>
      <c r="U1745" s="25">
        <v>35573</v>
      </c>
      <c r="V1745" s="26">
        <v>1</v>
      </c>
      <c r="W1745" s="19">
        <f t="shared" si="398"/>
        <v>1</v>
      </c>
      <c r="X1745" s="19">
        <f t="shared" si="399"/>
        <v>1</v>
      </c>
      <c r="Y1745" s="19">
        <f t="shared" si="400"/>
        <v>1</v>
      </c>
      <c r="Z1745" s="26">
        <v>2</v>
      </c>
      <c r="AA1745" s="19">
        <v>-1</v>
      </c>
      <c r="AB1745" s="26">
        <v>0</v>
      </c>
      <c r="AC1745" s="26">
        <v>1</v>
      </c>
      <c r="AD1745" s="26">
        <v>0</v>
      </c>
      <c r="AE1745" s="26">
        <v>0</v>
      </c>
      <c r="AF1745" s="26">
        <v>1</v>
      </c>
      <c r="AG1745" s="19">
        <v>0</v>
      </c>
      <c r="AH1745" s="26">
        <v>1</v>
      </c>
      <c r="AI1745" s="26">
        <v>0</v>
      </c>
      <c r="AJ1745" s="18" t="s">
        <v>97</v>
      </c>
      <c r="AK1745" s="18" t="s">
        <v>77</v>
      </c>
      <c r="AL1745" s="21" t="s">
        <v>3481</v>
      </c>
      <c r="AM1745" s="19">
        <v>-1</v>
      </c>
      <c r="AN1745" s="26">
        <v>-1</v>
      </c>
      <c r="AO1745" s="26">
        <v>-1</v>
      </c>
      <c r="AP1745" s="26">
        <v>-1</v>
      </c>
      <c r="AQ1745" s="26">
        <v>-1</v>
      </c>
      <c r="AR1745" s="26">
        <v>-1</v>
      </c>
      <c r="AS1745" s="26">
        <v>0</v>
      </c>
      <c r="AT1745" s="19">
        <v>-2</v>
      </c>
      <c r="AU1745" s="26">
        <v>-3</v>
      </c>
      <c r="AV1745" s="26">
        <v>0</v>
      </c>
      <c r="AW1745" s="26">
        <v>0</v>
      </c>
      <c r="AX1745" s="19">
        <v>0</v>
      </c>
      <c r="AY1745" s="19">
        <v>0</v>
      </c>
      <c r="AZ1745" s="26">
        <v>1</v>
      </c>
      <c r="BA1745" s="26">
        <v>1</v>
      </c>
      <c r="BB1745" s="26">
        <v>-1</v>
      </c>
      <c r="BC1745" s="26">
        <v>-1</v>
      </c>
      <c r="BD1745" s="28"/>
      <c r="BE1745" s="18" t="s">
        <v>3482</v>
      </c>
      <c r="BF1745" s="18" t="s">
        <v>3483</v>
      </c>
      <c r="BG1745" s="26">
        <v>0</v>
      </c>
      <c r="BH1745" s="26"/>
      <c r="BI1745" s="26">
        <v>1</v>
      </c>
      <c r="BJ1745" s="26">
        <v>1</v>
      </c>
      <c r="BK1745" s="26"/>
      <c r="BL1745" s="26"/>
      <c r="BM1745" s="26"/>
      <c r="BN1745" s="20"/>
      <c r="BO1745" s="20"/>
    </row>
    <row r="1746" spans="1:67" ht="256" hidden="1" x14ac:dyDescent="0.2">
      <c r="A1746" s="17" t="s">
        <v>253</v>
      </c>
      <c r="B1746" s="17" t="s">
        <v>913</v>
      </c>
      <c r="C1746" s="64" t="s">
        <v>957</v>
      </c>
      <c r="D1746" s="18" t="s">
        <v>182</v>
      </c>
      <c r="E1746" s="18" t="s">
        <v>92</v>
      </c>
      <c r="F1746" s="19">
        <v>1</v>
      </c>
      <c r="G1746" s="19">
        <v>0</v>
      </c>
      <c r="H1746" s="19">
        <v>0</v>
      </c>
      <c r="I1746" s="20"/>
      <c r="J1746" s="21" t="s">
        <v>915</v>
      </c>
      <c r="K1746" s="43"/>
      <c r="L1746" s="21" t="s">
        <v>916</v>
      </c>
      <c r="M1746" s="23" t="s">
        <v>917</v>
      </c>
      <c r="N1746" s="24">
        <f t="shared" si="397"/>
        <v>2005</v>
      </c>
      <c r="O1746" s="25">
        <v>38405</v>
      </c>
      <c r="P1746" s="25">
        <v>39484</v>
      </c>
      <c r="Q1746" s="25">
        <v>39484</v>
      </c>
      <c r="R1746" s="23" t="s">
        <v>75</v>
      </c>
      <c r="S1746" s="23" t="s">
        <v>75</v>
      </c>
      <c r="T1746" s="23" t="s">
        <v>75</v>
      </c>
      <c r="U1746" s="23" t="s">
        <v>75</v>
      </c>
      <c r="V1746" s="19">
        <v>1</v>
      </c>
      <c r="W1746" s="19">
        <f t="shared" si="398"/>
        <v>1</v>
      </c>
      <c r="X1746" s="19">
        <f t="shared" si="399"/>
        <v>0</v>
      </c>
      <c r="Y1746" s="19">
        <f t="shared" si="400"/>
        <v>0</v>
      </c>
      <c r="Z1746" s="19">
        <v>-1</v>
      </c>
      <c r="AA1746" s="19">
        <v>-2</v>
      </c>
      <c r="AB1746" s="19">
        <v>1</v>
      </c>
      <c r="AC1746" s="19">
        <v>1</v>
      </c>
      <c r="AD1746" s="19">
        <v>1</v>
      </c>
      <c r="AE1746" s="19">
        <v>1</v>
      </c>
      <c r="AF1746" s="19">
        <v>1</v>
      </c>
      <c r="AG1746" s="26">
        <v>1</v>
      </c>
      <c r="AH1746" s="19">
        <v>1</v>
      </c>
      <c r="AI1746" s="19">
        <v>0</v>
      </c>
      <c r="AJ1746" s="18" t="s">
        <v>185</v>
      </c>
      <c r="AK1746" s="18" t="s">
        <v>97</v>
      </c>
      <c r="AL1746" s="21" t="s">
        <v>918</v>
      </c>
      <c r="AM1746" s="19">
        <f t="shared" ref="AM1746:AM1753" si="404">IF(AND(AN1746=1,AO1746=1),3,IF(AND(AN1746=1,OR(AO1746=0,AO1746=-1)),1,IF(AND(OR(AN1746=0,AN1746=-1),AO1746=1),2,IF(AND(AN1746=0,AN1746=-1),OR(AO1746=0,AO1746=-1),4))))</f>
        <v>3</v>
      </c>
      <c r="AN1746" s="19">
        <v>1</v>
      </c>
      <c r="AO1746" s="19">
        <v>1</v>
      </c>
      <c r="AP1746" s="19">
        <v>1</v>
      </c>
      <c r="AQ1746" s="19">
        <v>1</v>
      </c>
      <c r="AR1746" s="19">
        <v>1</v>
      </c>
      <c r="AS1746" s="19">
        <v>0</v>
      </c>
      <c r="AT1746" s="19">
        <v>0</v>
      </c>
      <c r="AU1746" s="26">
        <f t="shared" ref="AU1746:AU1753" si="405">IF(BA1746&lt;1,-1)</f>
        <v>-1</v>
      </c>
      <c r="AV1746" s="26">
        <v>0</v>
      </c>
      <c r="AW1746" s="26">
        <v>0</v>
      </c>
      <c r="AX1746" s="26">
        <v>1</v>
      </c>
      <c r="AY1746" s="19">
        <v>0</v>
      </c>
      <c r="AZ1746" s="19">
        <v>0</v>
      </c>
      <c r="BA1746" s="19">
        <v>0</v>
      </c>
      <c r="BB1746" s="19">
        <v>0</v>
      </c>
      <c r="BC1746" s="19">
        <v>0</v>
      </c>
      <c r="BD1746" s="28"/>
      <c r="BE1746" s="20"/>
      <c r="BF1746" s="18" t="s">
        <v>919</v>
      </c>
      <c r="BG1746" s="20"/>
      <c r="BH1746" s="20"/>
      <c r="BI1746" s="19">
        <v>1</v>
      </c>
      <c r="BJ1746" s="19">
        <v>1</v>
      </c>
      <c r="BK1746" s="20"/>
      <c r="BL1746" s="20"/>
      <c r="BM1746" s="20"/>
      <c r="BN1746" s="20"/>
      <c r="BO1746" s="20"/>
    </row>
    <row r="1747" spans="1:67" ht="112" hidden="1" x14ac:dyDescent="0.2">
      <c r="A1747" s="64" t="s">
        <v>3457</v>
      </c>
      <c r="B1747" s="17" t="s">
        <v>3438</v>
      </c>
      <c r="C1747" s="64" t="s">
        <v>3439</v>
      </c>
      <c r="D1747" s="18" t="s">
        <v>182</v>
      </c>
      <c r="E1747" s="18" t="s">
        <v>70</v>
      </c>
      <c r="F1747" s="19">
        <v>1</v>
      </c>
      <c r="G1747" s="19">
        <v>0</v>
      </c>
      <c r="H1747" s="19">
        <v>0</v>
      </c>
      <c r="I1747" s="20"/>
      <c r="J1747" s="44"/>
      <c r="K1747" s="43"/>
      <c r="L1747" s="375" t="s">
        <v>3440</v>
      </c>
      <c r="M1747" s="25"/>
      <c r="N1747" s="24">
        <f t="shared" si="397"/>
        <v>1995</v>
      </c>
      <c r="O1747" s="25">
        <v>34820</v>
      </c>
      <c r="P1747" s="25">
        <v>34820</v>
      </c>
      <c r="Q1747" s="23" t="s">
        <v>75</v>
      </c>
      <c r="R1747" s="25">
        <v>38047</v>
      </c>
      <c r="S1747" s="25">
        <v>39191</v>
      </c>
      <c r="T1747" s="649">
        <v>39268</v>
      </c>
      <c r="U1747" s="25">
        <v>39428</v>
      </c>
      <c r="V1747" s="26">
        <v>1</v>
      </c>
      <c r="W1747" s="19">
        <f t="shared" si="398"/>
        <v>1</v>
      </c>
      <c r="X1747" s="19">
        <f t="shared" si="399"/>
        <v>1</v>
      </c>
      <c r="Y1747" s="19">
        <f t="shared" si="400"/>
        <v>1</v>
      </c>
      <c r="Z1747" s="26">
        <v>1</v>
      </c>
      <c r="AA1747" s="19">
        <v>1</v>
      </c>
      <c r="AB1747" s="26">
        <v>0</v>
      </c>
      <c r="AC1747" s="26">
        <v>1</v>
      </c>
      <c r="AD1747" s="26">
        <v>1</v>
      </c>
      <c r="AE1747" s="26">
        <v>1</v>
      </c>
      <c r="AF1747" s="26">
        <v>0</v>
      </c>
      <c r="AG1747" s="26">
        <v>1</v>
      </c>
      <c r="AH1747" s="26">
        <v>1</v>
      </c>
      <c r="AI1747" s="26">
        <v>1</v>
      </c>
      <c r="AJ1747" s="18" t="s">
        <v>185</v>
      </c>
      <c r="AK1747" s="18" t="s">
        <v>77</v>
      </c>
      <c r="AL1747" s="21" t="s">
        <v>483</v>
      </c>
      <c r="AM1747" s="19">
        <f t="shared" si="404"/>
        <v>1</v>
      </c>
      <c r="AN1747" s="26">
        <v>1</v>
      </c>
      <c r="AO1747" s="26">
        <v>0</v>
      </c>
      <c r="AP1747" s="26">
        <v>1</v>
      </c>
      <c r="AQ1747" s="26">
        <v>1</v>
      </c>
      <c r="AR1747" s="26">
        <v>1</v>
      </c>
      <c r="AS1747" s="26">
        <v>0</v>
      </c>
      <c r="AT1747" s="26">
        <v>0</v>
      </c>
      <c r="AU1747" s="26">
        <f t="shared" si="405"/>
        <v>-1</v>
      </c>
      <c r="AV1747" s="26">
        <v>0</v>
      </c>
      <c r="AW1747" s="26">
        <v>0</v>
      </c>
      <c r="AX1747" s="26">
        <v>1</v>
      </c>
      <c r="AY1747" s="19">
        <v>0</v>
      </c>
      <c r="AZ1747" s="26">
        <v>0</v>
      </c>
      <c r="BA1747" s="26">
        <v>0</v>
      </c>
      <c r="BB1747" s="26">
        <v>0</v>
      </c>
      <c r="BC1747" s="26">
        <v>0</v>
      </c>
      <c r="BD1747" s="28"/>
      <c r="BE1747" s="20"/>
      <c r="BF1747" s="26"/>
      <c r="BG1747" s="26"/>
      <c r="BH1747" s="26"/>
      <c r="BI1747" s="20"/>
      <c r="BJ1747" s="26">
        <v>0</v>
      </c>
      <c r="BK1747" s="26"/>
      <c r="BL1747" s="26"/>
      <c r="BM1747" s="26"/>
      <c r="BN1747" s="20"/>
      <c r="BO1747" s="20"/>
    </row>
    <row r="1748" spans="1:67" ht="112" hidden="1" x14ac:dyDescent="0.2">
      <c r="A1748" s="18" t="s">
        <v>1188</v>
      </c>
      <c r="B1748" s="42"/>
      <c r="C1748" s="64" t="s">
        <v>1197</v>
      </c>
      <c r="D1748" s="18" t="s">
        <v>1190</v>
      </c>
      <c r="E1748" s="18" t="s">
        <v>70</v>
      </c>
      <c r="F1748" s="19">
        <v>1</v>
      </c>
      <c r="G1748" s="19">
        <v>0</v>
      </c>
      <c r="H1748" s="19">
        <v>0</v>
      </c>
      <c r="I1748" s="20"/>
      <c r="J1748" s="21" t="s">
        <v>1191</v>
      </c>
      <c r="K1748" s="43"/>
      <c r="L1748" s="21" t="s">
        <v>1192</v>
      </c>
      <c r="M1748" s="23" t="s">
        <v>1193</v>
      </c>
      <c r="N1748" s="24">
        <f t="shared" si="397"/>
        <v>1999</v>
      </c>
      <c r="O1748" s="25">
        <v>36195</v>
      </c>
      <c r="P1748" s="23" t="s">
        <v>75</v>
      </c>
      <c r="Q1748" s="23" t="s">
        <v>75</v>
      </c>
      <c r="R1748" s="23" t="s">
        <v>75</v>
      </c>
      <c r="S1748" s="23" t="s">
        <v>75</v>
      </c>
      <c r="T1748" s="23" t="s">
        <v>75</v>
      </c>
      <c r="U1748" s="23" t="s">
        <v>75</v>
      </c>
      <c r="V1748" s="19">
        <v>1</v>
      </c>
      <c r="W1748" s="19">
        <f t="shared" si="398"/>
        <v>0</v>
      </c>
      <c r="X1748" s="19">
        <f t="shared" si="399"/>
        <v>0</v>
      </c>
      <c r="Y1748" s="19">
        <f t="shared" si="400"/>
        <v>0</v>
      </c>
      <c r="Z1748" s="19">
        <v>-1</v>
      </c>
      <c r="AA1748" s="19">
        <v>-2</v>
      </c>
      <c r="AB1748" s="19">
        <v>0</v>
      </c>
      <c r="AC1748" s="19">
        <v>1</v>
      </c>
      <c r="AD1748" s="19">
        <v>0</v>
      </c>
      <c r="AE1748" s="19">
        <v>1</v>
      </c>
      <c r="AF1748" s="19">
        <v>1</v>
      </c>
      <c r="AG1748" s="19">
        <v>1</v>
      </c>
      <c r="AH1748" s="26">
        <v>1</v>
      </c>
      <c r="AI1748" s="19">
        <v>0</v>
      </c>
      <c r="AJ1748" s="18" t="s">
        <v>391</v>
      </c>
      <c r="AK1748" s="18" t="s">
        <v>77</v>
      </c>
      <c r="AL1748" s="21" t="s">
        <v>1194</v>
      </c>
      <c r="AM1748" s="19">
        <f t="shared" si="404"/>
        <v>3</v>
      </c>
      <c r="AN1748" s="19">
        <v>1</v>
      </c>
      <c r="AO1748" s="19">
        <v>1</v>
      </c>
      <c r="AP1748" s="19">
        <v>1</v>
      </c>
      <c r="AQ1748" s="19">
        <v>1</v>
      </c>
      <c r="AR1748" s="19">
        <v>1</v>
      </c>
      <c r="AS1748" s="19">
        <v>0</v>
      </c>
      <c r="AT1748" s="19">
        <v>0</v>
      </c>
      <c r="AU1748" s="26">
        <f t="shared" si="405"/>
        <v>-1</v>
      </c>
      <c r="AV1748" s="19">
        <v>0</v>
      </c>
      <c r="AW1748" s="19">
        <v>0</v>
      </c>
      <c r="AX1748" s="19">
        <v>1</v>
      </c>
      <c r="AY1748" s="19">
        <v>0</v>
      </c>
      <c r="AZ1748" s="19">
        <v>0</v>
      </c>
      <c r="BA1748" s="19">
        <v>0</v>
      </c>
      <c r="BB1748" s="19">
        <v>0</v>
      </c>
      <c r="BC1748" s="19">
        <v>0</v>
      </c>
      <c r="BD1748" s="28"/>
      <c r="BE1748" s="20"/>
      <c r="BF1748" s="18" t="s">
        <v>1195</v>
      </c>
      <c r="BG1748" s="20"/>
      <c r="BH1748" s="20"/>
      <c r="BI1748" s="20"/>
      <c r="BJ1748" s="19">
        <v>1</v>
      </c>
      <c r="BK1748" s="20"/>
      <c r="BL1748" s="20"/>
      <c r="BM1748" s="20"/>
      <c r="BN1748" s="20"/>
      <c r="BO1748" s="20"/>
    </row>
    <row r="1749" spans="1:67" ht="304" hidden="1" x14ac:dyDescent="0.2">
      <c r="A1749" s="17" t="s">
        <v>67</v>
      </c>
      <c r="B1749" s="17" t="s">
        <v>79</v>
      </c>
      <c r="C1749" s="64" t="s">
        <v>578</v>
      </c>
      <c r="D1749" s="18" t="s">
        <v>567</v>
      </c>
      <c r="E1749" s="18" t="s">
        <v>92</v>
      </c>
      <c r="F1749" s="19">
        <v>1</v>
      </c>
      <c r="G1749" s="19">
        <v>1</v>
      </c>
      <c r="H1749" s="19">
        <v>1</v>
      </c>
      <c r="I1749" s="20"/>
      <c r="J1749" s="21" t="s">
        <v>568</v>
      </c>
      <c r="K1749" s="22" t="s">
        <v>569</v>
      </c>
      <c r="L1749" s="21" t="s">
        <v>570</v>
      </c>
      <c r="M1749" s="25"/>
      <c r="N1749" s="24">
        <v>2009</v>
      </c>
      <c r="O1749" s="25">
        <v>40738</v>
      </c>
      <c r="P1749" s="23" t="s">
        <v>75</v>
      </c>
      <c r="Q1749" s="23" t="s">
        <v>75</v>
      </c>
      <c r="R1749" s="23" t="s">
        <v>75</v>
      </c>
      <c r="S1749" s="23" t="s">
        <v>75</v>
      </c>
      <c r="T1749" s="23" t="s">
        <v>75</v>
      </c>
      <c r="U1749" s="23" t="s">
        <v>75</v>
      </c>
      <c r="V1749" s="19">
        <v>1</v>
      </c>
      <c r="W1749" s="19">
        <f t="shared" si="398"/>
        <v>0</v>
      </c>
      <c r="X1749" s="19">
        <f t="shared" si="399"/>
        <v>0</v>
      </c>
      <c r="Y1749" s="19">
        <f t="shared" si="400"/>
        <v>0</v>
      </c>
      <c r="Z1749" s="19">
        <v>-1</v>
      </c>
      <c r="AA1749" s="19">
        <v>-2</v>
      </c>
      <c r="AB1749" s="19">
        <v>0</v>
      </c>
      <c r="AC1749" s="19">
        <v>0</v>
      </c>
      <c r="AD1749" s="19">
        <v>1</v>
      </c>
      <c r="AE1749" s="19">
        <v>1</v>
      </c>
      <c r="AF1749" s="19">
        <v>1</v>
      </c>
      <c r="AG1749" s="19">
        <v>1</v>
      </c>
      <c r="AH1749" s="19">
        <v>1</v>
      </c>
      <c r="AI1749" s="19">
        <v>0</v>
      </c>
      <c r="AJ1749" s="18" t="s">
        <v>134</v>
      </c>
      <c r="AK1749" s="18" t="s">
        <v>97</v>
      </c>
      <c r="AL1749" s="21" t="s">
        <v>571</v>
      </c>
      <c r="AM1749" s="19">
        <f t="shared" si="404"/>
        <v>2</v>
      </c>
      <c r="AN1749" s="19">
        <v>-1</v>
      </c>
      <c r="AO1749" s="19">
        <v>1</v>
      </c>
      <c r="AP1749" s="19">
        <v>-1</v>
      </c>
      <c r="AQ1749" s="19">
        <v>-1</v>
      </c>
      <c r="AR1749" s="19">
        <v>-1</v>
      </c>
      <c r="AS1749" s="19">
        <v>1</v>
      </c>
      <c r="AT1749" s="19">
        <v>0</v>
      </c>
      <c r="AU1749" s="26">
        <f t="shared" si="405"/>
        <v>-1</v>
      </c>
      <c r="AV1749" s="19">
        <v>0</v>
      </c>
      <c r="AW1749" s="19">
        <v>0</v>
      </c>
      <c r="AX1749" s="19">
        <v>0</v>
      </c>
      <c r="AY1749" s="19">
        <v>0</v>
      </c>
      <c r="AZ1749" s="19">
        <v>0</v>
      </c>
      <c r="BA1749" s="19">
        <v>0</v>
      </c>
      <c r="BB1749" s="19">
        <v>0</v>
      </c>
      <c r="BC1749" s="19">
        <v>0</v>
      </c>
      <c r="BD1749" s="28"/>
      <c r="BE1749" s="20"/>
      <c r="BF1749" s="20"/>
      <c r="BG1749" s="20"/>
      <c r="BH1749" s="20"/>
      <c r="BI1749" s="20"/>
      <c r="BJ1749" s="19">
        <v>1</v>
      </c>
      <c r="BK1749" s="20"/>
      <c r="BL1749" s="20"/>
      <c r="BM1749" s="20"/>
      <c r="BN1749" s="20"/>
      <c r="BO1749" s="20"/>
    </row>
    <row r="1750" spans="1:67" ht="256" hidden="1" x14ac:dyDescent="0.2">
      <c r="A1750" s="17" t="s">
        <v>253</v>
      </c>
      <c r="B1750" s="17" t="s">
        <v>913</v>
      </c>
      <c r="C1750" s="64" t="s">
        <v>958</v>
      </c>
      <c r="D1750" s="18" t="s">
        <v>182</v>
      </c>
      <c r="E1750" s="18" t="s">
        <v>92</v>
      </c>
      <c r="F1750" s="19">
        <v>1</v>
      </c>
      <c r="G1750" s="19">
        <v>0</v>
      </c>
      <c r="H1750" s="19">
        <v>0</v>
      </c>
      <c r="I1750" s="20"/>
      <c r="J1750" s="21" t="s">
        <v>915</v>
      </c>
      <c r="K1750" s="43"/>
      <c r="L1750" s="21" t="s">
        <v>916</v>
      </c>
      <c r="M1750" s="23" t="s">
        <v>917</v>
      </c>
      <c r="N1750" s="24">
        <f>YEAR(IF(AND(O1750&lt;&gt;"NA",O1750&lt;&gt;""),O1750,IF(AND(P1750&lt;&gt;"NA",P1750&lt;&gt;""),P1750,IF(AND(Q1750&lt;&gt;"NA",Q1750&lt;&gt;""),Q1750,IF(AND(R1750&lt;&gt;"NA",R1750&lt;&gt;""),R1750,S1750)))))</f>
        <v>2005</v>
      </c>
      <c r="O1750" s="25">
        <v>38405</v>
      </c>
      <c r="P1750" s="25">
        <v>39484</v>
      </c>
      <c r="Q1750" s="25">
        <v>39484</v>
      </c>
      <c r="R1750" s="23" t="s">
        <v>75</v>
      </c>
      <c r="S1750" s="23" t="s">
        <v>75</v>
      </c>
      <c r="T1750" s="23" t="s">
        <v>75</v>
      </c>
      <c r="U1750" s="23" t="s">
        <v>75</v>
      </c>
      <c r="V1750" s="19">
        <v>1</v>
      </c>
      <c r="W1750" s="19">
        <f t="shared" si="398"/>
        <v>1</v>
      </c>
      <c r="X1750" s="19">
        <f t="shared" si="399"/>
        <v>0</v>
      </c>
      <c r="Y1750" s="19">
        <f t="shared" si="400"/>
        <v>0</v>
      </c>
      <c r="Z1750" s="19">
        <v>-1</v>
      </c>
      <c r="AA1750" s="19">
        <v>-2</v>
      </c>
      <c r="AB1750" s="19">
        <v>1</v>
      </c>
      <c r="AC1750" s="19">
        <v>1</v>
      </c>
      <c r="AD1750" s="19">
        <v>1</v>
      </c>
      <c r="AE1750" s="19">
        <v>1</v>
      </c>
      <c r="AF1750" s="19">
        <v>1</v>
      </c>
      <c r="AG1750" s="26">
        <v>1</v>
      </c>
      <c r="AH1750" s="19">
        <v>1</v>
      </c>
      <c r="AI1750" s="19">
        <v>0</v>
      </c>
      <c r="AJ1750" s="18" t="s">
        <v>185</v>
      </c>
      <c r="AK1750" s="18" t="s">
        <v>97</v>
      </c>
      <c r="AL1750" s="21" t="s">
        <v>918</v>
      </c>
      <c r="AM1750" s="19">
        <f t="shared" si="404"/>
        <v>3</v>
      </c>
      <c r="AN1750" s="19">
        <v>1</v>
      </c>
      <c r="AO1750" s="19">
        <v>1</v>
      </c>
      <c r="AP1750" s="19">
        <v>1</v>
      </c>
      <c r="AQ1750" s="19">
        <v>1</v>
      </c>
      <c r="AR1750" s="19">
        <v>1</v>
      </c>
      <c r="AS1750" s="19">
        <v>-1</v>
      </c>
      <c r="AT1750" s="19">
        <v>0</v>
      </c>
      <c r="AU1750" s="26">
        <f t="shared" si="405"/>
        <v>-1</v>
      </c>
      <c r="AV1750" s="26">
        <v>0</v>
      </c>
      <c r="AW1750" s="26">
        <v>0</v>
      </c>
      <c r="AX1750" s="26">
        <v>1</v>
      </c>
      <c r="AY1750" s="19">
        <v>0</v>
      </c>
      <c r="AZ1750" s="19">
        <v>0</v>
      </c>
      <c r="BA1750" s="19">
        <v>0</v>
      </c>
      <c r="BB1750" s="19">
        <v>0</v>
      </c>
      <c r="BC1750" s="19">
        <v>0</v>
      </c>
      <c r="BD1750" s="28"/>
      <c r="BE1750" s="20"/>
      <c r="BF1750" s="18" t="s">
        <v>919</v>
      </c>
      <c r="BG1750" s="20"/>
      <c r="BH1750" s="20"/>
      <c r="BI1750" s="19">
        <v>1</v>
      </c>
      <c r="BJ1750" s="19">
        <v>1</v>
      </c>
      <c r="BK1750" s="20"/>
      <c r="BL1750" s="20"/>
      <c r="BM1750" s="20"/>
      <c r="BN1750" s="20"/>
      <c r="BO1750" s="20"/>
    </row>
    <row r="1751" spans="1:67" ht="256" hidden="1" x14ac:dyDescent="0.2">
      <c r="A1751" s="17" t="s">
        <v>253</v>
      </c>
      <c r="B1751" s="17" t="s">
        <v>913</v>
      </c>
      <c r="C1751" s="64" t="s">
        <v>959</v>
      </c>
      <c r="D1751" s="18" t="s">
        <v>182</v>
      </c>
      <c r="E1751" s="18" t="s">
        <v>92</v>
      </c>
      <c r="F1751" s="19">
        <v>1</v>
      </c>
      <c r="G1751" s="19">
        <v>0</v>
      </c>
      <c r="H1751" s="19">
        <v>0</v>
      </c>
      <c r="I1751" s="20"/>
      <c r="J1751" s="21" t="s">
        <v>915</v>
      </c>
      <c r="K1751" s="43"/>
      <c r="L1751" s="21" t="s">
        <v>916</v>
      </c>
      <c r="M1751" s="23" t="s">
        <v>917</v>
      </c>
      <c r="N1751" s="24">
        <f>YEAR(IF(AND(O1751&lt;&gt;"NA",O1751&lt;&gt;""),O1751,IF(AND(P1751&lt;&gt;"NA",P1751&lt;&gt;""),P1751,IF(AND(Q1751&lt;&gt;"NA",Q1751&lt;&gt;""),Q1751,IF(AND(R1751&lt;&gt;"NA",R1751&lt;&gt;""),R1751,S1751)))))</f>
        <v>2005</v>
      </c>
      <c r="O1751" s="25">
        <v>38405</v>
      </c>
      <c r="P1751" s="25">
        <v>39484</v>
      </c>
      <c r="Q1751" s="25">
        <v>39484</v>
      </c>
      <c r="R1751" s="23" t="s">
        <v>75</v>
      </c>
      <c r="S1751" s="23" t="s">
        <v>75</v>
      </c>
      <c r="T1751" s="23" t="s">
        <v>75</v>
      </c>
      <c r="U1751" s="23" t="s">
        <v>75</v>
      </c>
      <c r="V1751" s="19">
        <v>1</v>
      </c>
      <c r="W1751" s="19">
        <f t="shared" si="398"/>
        <v>1</v>
      </c>
      <c r="X1751" s="19">
        <f t="shared" si="399"/>
        <v>0</v>
      </c>
      <c r="Y1751" s="19">
        <f t="shared" si="400"/>
        <v>0</v>
      </c>
      <c r="Z1751" s="19">
        <v>-1</v>
      </c>
      <c r="AA1751" s="19">
        <v>-2</v>
      </c>
      <c r="AB1751" s="19">
        <v>1</v>
      </c>
      <c r="AC1751" s="19">
        <v>1</v>
      </c>
      <c r="AD1751" s="19">
        <v>1</v>
      </c>
      <c r="AE1751" s="19">
        <v>1</v>
      </c>
      <c r="AF1751" s="19">
        <v>1</v>
      </c>
      <c r="AG1751" s="26">
        <v>1</v>
      </c>
      <c r="AH1751" s="19">
        <v>1</v>
      </c>
      <c r="AI1751" s="19">
        <v>0</v>
      </c>
      <c r="AJ1751" s="18" t="s">
        <v>185</v>
      </c>
      <c r="AK1751" s="18" t="s">
        <v>97</v>
      </c>
      <c r="AL1751" s="21" t="s">
        <v>918</v>
      </c>
      <c r="AM1751" s="19">
        <f t="shared" si="404"/>
        <v>3</v>
      </c>
      <c r="AN1751" s="19">
        <v>1</v>
      </c>
      <c r="AO1751" s="19">
        <v>1</v>
      </c>
      <c r="AP1751" s="19">
        <v>1</v>
      </c>
      <c r="AQ1751" s="19">
        <v>1</v>
      </c>
      <c r="AR1751" s="19">
        <v>1</v>
      </c>
      <c r="AS1751" s="19">
        <v>0</v>
      </c>
      <c r="AT1751" s="19">
        <v>0</v>
      </c>
      <c r="AU1751" s="26">
        <f t="shared" si="405"/>
        <v>-1</v>
      </c>
      <c r="AV1751" s="26">
        <v>0</v>
      </c>
      <c r="AW1751" s="26">
        <v>0</v>
      </c>
      <c r="AX1751" s="26">
        <v>1</v>
      </c>
      <c r="AY1751" s="19">
        <v>0</v>
      </c>
      <c r="AZ1751" s="19">
        <v>0</v>
      </c>
      <c r="BA1751" s="19">
        <v>0</v>
      </c>
      <c r="BB1751" s="19">
        <v>0</v>
      </c>
      <c r="BC1751" s="19">
        <v>0</v>
      </c>
      <c r="BD1751" s="28"/>
      <c r="BE1751" s="20"/>
      <c r="BF1751" s="18" t="s">
        <v>919</v>
      </c>
      <c r="BG1751" s="20"/>
      <c r="BH1751" s="20"/>
      <c r="BI1751" s="19">
        <v>1</v>
      </c>
      <c r="BJ1751" s="19">
        <v>1</v>
      </c>
      <c r="BK1751" s="20"/>
      <c r="BL1751" s="20"/>
      <c r="BM1751" s="20"/>
      <c r="BN1751" s="20"/>
      <c r="BO1751" s="20"/>
    </row>
    <row r="1752" spans="1:67" ht="256" hidden="1" x14ac:dyDescent="0.2">
      <c r="A1752" s="17" t="s">
        <v>253</v>
      </c>
      <c r="B1752" s="17" t="s">
        <v>913</v>
      </c>
      <c r="C1752" s="64" t="s">
        <v>960</v>
      </c>
      <c r="D1752" s="18" t="s">
        <v>182</v>
      </c>
      <c r="E1752" s="18" t="s">
        <v>92</v>
      </c>
      <c r="F1752" s="19">
        <v>1</v>
      </c>
      <c r="G1752" s="19">
        <v>0</v>
      </c>
      <c r="H1752" s="19">
        <v>0</v>
      </c>
      <c r="I1752" s="20"/>
      <c r="J1752" s="21" t="s">
        <v>915</v>
      </c>
      <c r="K1752" s="43"/>
      <c r="L1752" s="21" t="s">
        <v>916</v>
      </c>
      <c r="M1752" s="23" t="s">
        <v>917</v>
      </c>
      <c r="N1752" s="24">
        <f>YEAR(IF(AND(O1752&lt;&gt;"NA",O1752&lt;&gt;""),O1752,IF(AND(P1752&lt;&gt;"NA",P1752&lt;&gt;""),P1752,IF(AND(Q1752&lt;&gt;"NA",Q1752&lt;&gt;""),Q1752,IF(AND(R1752&lt;&gt;"NA",R1752&lt;&gt;""),R1752,S1752)))))</f>
        <v>2005</v>
      </c>
      <c r="O1752" s="25">
        <v>38405</v>
      </c>
      <c r="P1752" s="25">
        <v>39484</v>
      </c>
      <c r="Q1752" s="25">
        <v>39484</v>
      </c>
      <c r="R1752" s="23" t="s">
        <v>75</v>
      </c>
      <c r="S1752" s="23" t="s">
        <v>75</v>
      </c>
      <c r="T1752" s="23" t="s">
        <v>75</v>
      </c>
      <c r="U1752" s="23" t="s">
        <v>75</v>
      </c>
      <c r="V1752" s="19">
        <v>1</v>
      </c>
      <c r="W1752" s="19">
        <f t="shared" si="398"/>
        <v>1</v>
      </c>
      <c r="X1752" s="19">
        <f t="shared" si="399"/>
        <v>0</v>
      </c>
      <c r="Y1752" s="19">
        <f t="shared" si="400"/>
        <v>0</v>
      </c>
      <c r="Z1752" s="19">
        <v>-1</v>
      </c>
      <c r="AA1752" s="19">
        <v>-2</v>
      </c>
      <c r="AB1752" s="19">
        <v>1</v>
      </c>
      <c r="AC1752" s="19">
        <v>1</v>
      </c>
      <c r="AD1752" s="19">
        <v>1</v>
      </c>
      <c r="AE1752" s="19">
        <v>1</v>
      </c>
      <c r="AF1752" s="19">
        <v>1</v>
      </c>
      <c r="AG1752" s="26">
        <v>1</v>
      </c>
      <c r="AH1752" s="19">
        <v>1</v>
      </c>
      <c r="AI1752" s="19">
        <v>0</v>
      </c>
      <c r="AJ1752" s="18" t="s">
        <v>185</v>
      </c>
      <c r="AK1752" s="18" t="s">
        <v>97</v>
      </c>
      <c r="AL1752" s="21" t="s">
        <v>918</v>
      </c>
      <c r="AM1752" s="19">
        <f t="shared" si="404"/>
        <v>3</v>
      </c>
      <c r="AN1752" s="19">
        <v>1</v>
      </c>
      <c r="AO1752" s="19">
        <v>1</v>
      </c>
      <c r="AP1752" s="19">
        <v>1</v>
      </c>
      <c r="AQ1752" s="19">
        <v>1</v>
      </c>
      <c r="AR1752" s="19">
        <v>1</v>
      </c>
      <c r="AS1752" s="19">
        <v>0</v>
      </c>
      <c r="AT1752" s="19">
        <v>0</v>
      </c>
      <c r="AU1752" s="26">
        <f t="shared" si="405"/>
        <v>-1</v>
      </c>
      <c r="AV1752" s="26">
        <v>0</v>
      </c>
      <c r="AW1752" s="26">
        <v>0</v>
      </c>
      <c r="AX1752" s="26">
        <v>1</v>
      </c>
      <c r="AY1752" s="19">
        <v>0</v>
      </c>
      <c r="AZ1752" s="19">
        <v>0</v>
      </c>
      <c r="BA1752" s="19">
        <v>0</v>
      </c>
      <c r="BB1752" s="19">
        <v>0</v>
      </c>
      <c r="BC1752" s="19">
        <v>0</v>
      </c>
      <c r="BD1752" s="28"/>
      <c r="BE1752" s="20"/>
      <c r="BF1752" s="18" t="s">
        <v>919</v>
      </c>
      <c r="BG1752" s="20"/>
      <c r="BH1752" s="20"/>
      <c r="BI1752" s="19">
        <v>1</v>
      </c>
      <c r="BJ1752" s="19">
        <v>1</v>
      </c>
      <c r="BK1752" s="20"/>
      <c r="BL1752" s="20"/>
      <c r="BM1752" s="20"/>
      <c r="BN1752" s="20"/>
      <c r="BO1752" s="20"/>
    </row>
    <row r="1753" spans="1:67" ht="32" hidden="1" x14ac:dyDescent="0.2">
      <c r="A1753" s="17" t="s">
        <v>466</v>
      </c>
      <c r="B1753" s="42"/>
      <c r="C1753" s="64" t="s">
        <v>1006</v>
      </c>
      <c r="D1753" s="18" t="s">
        <v>994</v>
      </c>
      <c r="E1753" s="18" t="s">
        <v>82</v>
      </c>
      <c r="F1753" s="19">
        <v>1</v>
      </c>
      <c r="G1753" s="19">
        <v>0</v>
      </c>
      <c r="H1753" s="19">
        <v>0</v>
      </c>
      <c r="I1753" s="20"/>
      <c r="J1753" s="21" t="s">
        <v>995</v>
      </c>
      <c r="K1753" s="43"/>
      <c r="L1753" s="18" t="s">
        <v>1003</v>
      </c>
      <c r="M1753" s="23" t="s">
        <v>998</v>
      </c>
      <c r="N1753" s="24">
        <f>YEAR(IF(AND(O1753&lt;&gt;"NA",O1753&lt;&gt;""),O1753,IF(AND(P1753&lt;&gt;"NA",P1753&lt;&gt;""),P1753,IF(AND(Q1753&lt;&gt;"NA",Q1753&lt;&gt;""),Q1753,IF(AND(R1753&lt;&gt;"NA",R1753&lt;&gt;""),R1753,S1753)))))</f>
        <v>2001</v>
      </c>
      <c r="O1753" s="25">
        <v>37230</v>
      </c>
      <c r="P1753" s="23" t="s">
        <v>75</v>
      </c>
      <c r="Q1753" s="23" t="s">
        <v>75</v>
      </c>
      <c r="R1753" s="23" t="s">
        <v>75</v>
      </c>
      <c r="S1753" s="23" t="s">
        <v>75</v>
      </c>
      <c r="T1753" s="23" t="s">
        <v>75</v>
      </c>
      <c r="U1753" s="23" t="s">
        <v>75</v>
      </c>
      <c r="V1753" s="19">
        <v>1</v>
      </c>
      <c r="W1753" s="19">
        <f t="shared" si="398"/>
        <v>0</v>
      </c>
      <c r="X1753" s="19">
        <f t="shared" si="399"/>
        <v>0</v>
      </c>
      <c r="Y1753" s="19">
        <f t="shared" si="400"/>
        <v>0</v>
      </c>
      <c r="Z1753" s="19">
        <v>-1</v>
      </c>
      <c r="AA1753" s="19">
        <v>-2</v>
      </c>
      <c r="AB1753" s="19">
        <v>1</v>
      </c>
      <c r="AC1753" s="19">
        <v>0</v>
      </c>
      <c r="AD1753" s="19">
        <v>0</v>
      </c>
      <c r="AE1753" s="19">
        <v>1</v>
      </c>
      <c r="AF1753" s="19">
        <v>1</v>
      </c>
      <c r="AG1753" s="19">
        <v>1</v>
      </c>
      <c r="AH1753" s="26">
        <v>1</v>
      </c>
      <c r="AI1753" s="19">
        <v>1</v>
      </c>
      <c r="AJ1753" s="18" t="s">
        <v>372</v>
      </c>
      <c r="AK1753" s="18" t="s">
        <v>77</v>
      </c>
      <c r="AL1753" s="21" t="s">
        <v>1000</v>
      </c>
      <c r="AM1753" s="19">
        <f t="shared" si="404"/>
        <v>3</v>
      </c>
      <c r="AN1753" s="19">
        <v>1</v>
      </c>
      <c r="AO1753" s="19">
        <v>1</v>
      </c>
      <c r="AP1753" s="19">
        <v>1</v>
      </c>
      <c r="AQ1753" s="19">
        <v>1</v>
      </c>
      <c r="AR1753" s="19">
        <v>1</v>
      </c>
      <c r="AS1753" s="19">
        <v>-1</v>
      </c>
      <c r="AT1753" s="19">
        <v>0</v>
      </c>
      <c r="AU1753" s="26">
        <f t="shared" si="405"/>
        <v>-1</v>
      </c>
      <c r="AV1753" s="19">
        <v>0</v>
      </c>
      <c r="AW1753" s="19">
        <v>0</v>
      </c>
      <c r="AX1753" s="19">
        <v>0</v>
      </c>
      <c r="AY1753" s="19">
        <v>0</v>
      </c>
      <c r="AZ1753" s="19">
        <v>0</v>
      </c>
      <c r="BA1753" s="19">
        <v>0</v>
      </c>
      <c r="BB1753" s="19">
        <v>0</v>
      </c>
      <c r="BC1753" s="19">
        <v>0</v>
      </c>
      <c r="BD1753" s="28"/>
      <c r="BE1753" s="20"/>
      <c r="BF1753" s="18" t="s">
        <v>1001</v>
      </c>
      <c r="BG1753" s="20"/>
      <c r="BH1753" s="20"/>
      <c r="BI1753" s="19">
        <v>1</v>
      </c>
      <c r="BJ1753" s="19">
        <v>0</v>
      </c>
      <c r="BK1753" s="20"/>
      <c r="BL1753" s="20"/>
      <c r="BM1753" s="20"/>
      <c r="BN1753" s="20"/>
      <c r="BO1753" s="20"/>
    </row>
    <row r="1754" spans="1:67" ht="192" hidden="1" x14ac:dyDescent="0.2">
      <c r="A1754" s="99" t="s">
        <v>3386</v>
      </c>
      <c r="B1754" s="99"/>
      <c r="C1754" s="492" t="s">
        <v>3395</v>
      </c>
      <c r="D1754" s="442" t="s">
        <v>3413</v>
      </c>
      <c r="E1754" s="442" t="s">
        <v>270</v>
      </c>
      <c r="F1754" s="65">
        <v>1</v>
      </c>
      <c r="G1754" s="65">
        <v>1</v>
      </c>
      <c r="H1754" s="65">
        <v>1</v>
      </c>
      <c r="I1754" s="100"/>
      <c r="J1754" s="394" t="s">
        <v>3385</v>
      </c>
      <c r="K1754" s="102"/>
      <c r="L1754" s="394" t="s">
        <v>3408</v>
      </c>
      <c r="M1754" s="103">
        <v>1974</v>
      </c>
      <c r="N1754" s="57">
        <v>2013</v>
      </c>
      <c r="O1754" s="507">
        <v>41492</v>
      </c>
      <c r="P1754" s="23" t="s">
        <v>75</v>
      </c>
      <c r="Q1754" s="23" t="s">
        <v>75</v>
      </c>
      <c r="R1754" s="23" t="s">
        <v>75</v>
      </c>
      <c r="S1754" s="23" t="s">
        <v>75</v>
      </c>
      <c r="T1754" s="23" t="s">
        <v>75</v>
      </c>
      <c r="U1754" s="23" t="s">
        <v>75</v>
      </c>
      <c r="V1754" s="19">
        <v>1</v>
      </c>
      <c r="W1754" s="19">
        <v>0</v>
      </c>
      <c r="X1754" s="19">
        <v>0</v>
      </c>
      <c r="Y1754" s="19">
        <v>0</v>
      </c>
      <c r="Z1754" s="19">
        <v>-1</v>
      </c>
      <c r="AA1754" s="19">
        <v>-2</v>
      </c>
      <c r="AB1754" s="442" t="s">
        <v>3602</v>
      </c>
      <c r="AC1754" s="100">
        <v>1</v>
      </c>
      <c r="AD1754" s="100">
        <v>0</v>
      </c>
      <c r="AE1754" s="100">
        <v>1</v>
      </c>
      <c r="AF1754" s="100">
        <v>0</v>
      </c>
      <c r="AG1754" s="19">
        <v>1</v>
      </c>
      <c r="AH1754" s="106">
        <v>0</v>
      </c>
      <c r="AI1754" s="106">
        <v>0</v>
      </c>
      <c r="AJ1754" s="442" t="s">
        <v>96</v>
      </c>
      <c r="AK1754" s="442" t="s">
        <v>96</v>
      </c>
      <c r="AL1754" s="392" t="s">
        <v>3614</v>
      </c>
      <c r="AM1754" s="65">
        <v>3</v>
      </c>
      <c r="AN1754" s="106">
        <v>1</v>
      </c>
      <c r="AO1754" s="106">
        <v>1</v>
      </c>
      <c r="AP1754" s="106">
        <v>1</v>
      </c>
      <c r="AQ1754" s="106">
        <v>1</v>
      </c>
      <c r="AR1754" s="106">
        <v>1</v>
      </c>
      <c r="AS1754" s="106">
        <v>0</v>
      </c>
      <c r="AT1754" s="68">
        <v>0</v>
      </c>
      <c r="AU1754" s="26">
        <v>-1</v>
      </c>
      <c r="AV1754" s="106">
        <v>-1</v>
      </c>
      <c r="AW1754" s="106">
        <v>0</v>
      </c>
      <c r="AX1754" s="106">
        <v>0</v>
      </c>
      <c r="AY1754" s="19">
        <v>0</v>
      </c>
      <c r="AZ1754" s="62">
        <v>0</v>
      </c>
      <c r="BA1754" s="62">
        <v>0</v>
      </c>
      <c r="BB1754" s="62">
        <v>0</v>
      </c>
      <c r="BC1754" s="62">
        <v>0</v>
      </c>
      <c r="BD1754" s="28"/>
      <c r="BE1754" s="100"/>
      <c r="BF1754" s="100"/>
      <c r="BG1754" s="100"/>
      <c r="BH1754" s="100"/>
      <c r="BI1754" s="100"/>
      <c r="BJ1754" s="106"/>
      <c r="BK1754" s="100"/>
      <c r="BL1754" s="100"/>
      <c r="BM1754" s="100"/>
      <c r="BN1754" s="100"/>
      <c r="BO1754" s="100"/>
    </row>
    <row r="1755" spans="1:67" ht="80" hidden="1" x14ac:dyDescent="0.2">
      <c r="A1755" s="17" t="s">
        <v>112</v>
      </c>
      <c r="B1755" s="42"/>
      <c r="C1755" s="64" t="s">
        <v>3276</v>
      </c>
      <c r="D1755" s="18" t="s">
        <v>529</v>
      </c>
      <c r="E1755" s="18" t="s">
        <v>92</v>
      </c>
      <c r="F1755" s="19">
        <v>1</v>
      </c>
      <c r="G1755" s="19">
        <v>3</v>
      </c>
      <c r="H1755" s="19">
        <v>0</v>
      </c>
      <c r="I1755" s="20"/>
      <c r="J1755" s="21" t="s">
        <v>554</v>
      </c>
      <c r="K1755" s="22" t="s">
        <v>531</v>
      </c>
      <c r="L1755" s="21" t="s">
        <v>532</v>
      </c>
      <c r="M1755" s="25"/>
      <c r="N1755" s="24">
        <f t="shared" ref="N1755:N1762" si="406">YEAR(IF(AND(O1755&lt;&gt;"NA",O1755&lt;&gt;""),O1755,IF(AND(P1755&lt;&gt;"NA",P1755&lt;&gt;""),P1755,IF(AND(Q1755&lt;&gt;"NA",Q1755&lt;&gt;""),Q1755,IF(AND(R1755&lt;&gt;"NA",R1755&lt;&gt;""),R1755,S1755)))))</f>
        <v>2008</v>
      </c>
      <c r="O1755" s="25">
        <v>39765</v>
      </c>
      <c r="P1755" s="25">
        <v>40693</v>
      </c>
      <c r="Q1755" s="25">
        <v>40693</v>
      </c>
      <c r="R1755" s="25">
        <v>42375</v>
      </c>
      <c r="S1755" s="23" t="s">
        <v>75</v>
      </c>
      <c r="T1755" s="23" t="s">
        <v>75</v>
      </c>
      <c r="U1755" s="23" t="s">
        <v>75</v>
      </c>
      <c r="V1755" s="19">
        <v>1</v>
      </c>
      <c r="W1755" s="19">
        <f t="shared" ref="W1755:W1762" si="407">IF(OR(AND(Q1755&lt;&gt;"NA",Q1755&lt;&gt;""),AND(S1755&lt;&gt;"NA",S1755&lt;&gt;""),AND(T1755&lt;&gt;"NA",T1755&lt;&gt;"")),1,0)</f>
        <v>1</v>
      </c>
      <c r="X1755" s="19">
        <f t="shared" ref="X1755:X1762" si="408">IF(OR(AND(S1755&lt;&gt;"NA",S1755&lt;&gt;""),Y1755=1),1,0)</f>
        <v>0</v>
      </c>
      <c r="Y1755" s="19">
        <f t="shared" ref="Y1755:Y1762" si="409">IF(AND(T1755&lt;&gt;"NA",T1755&lt;&gt;""),1,0)</f>
        <v>0</v>
      </c>
      <c r="Z1755" s="19">
        <v>-1</v>
      </c>
      <c r="AA1755" s="19">
        <v>-2</v>
      </c>
      <c r="AB1755" s="19">
        <v>0</v>
      </c>
      <c r="AC1755" s="19">
        <v>0</v>
      </c>
      <c r="AD1755" s="19">
        <v>0</v>
      </c>
      <c r="AE1755" s="19">
        <v>1</v>
      </c>
      <c r="AF1755" s="19">
        <v>1</v>
      </c>
      <c r="AG1755" s="19">
        <v>1</v>
      </c>
      <c r="AH1755" s="26">
        <v>1</v>
      </c>
      <c r="AI1755" s="19">
        <v>1</v>
      </c>
      <c r="AJ1755" s="18" t="s">
        <v>533</v>
      </c>
      <c r="AK1755" s="18" t="s">
        <v>97</v>
      </c>
      <c r="AL1755" s="21" t="s">
        <v>534</v>
      </c>
      <c r="AM1755" s="19">
        <f>IF(AND(AN1755=1,AO1755=1),3,IF(AND(AN1755=1,OR(AO1755=0,AO1755=-1)),1,IF(AND(OR(AN1755=0,AN1755=-1),AO1755=1),2,IF(AND(AN1755=0,AN1755=-1),OR(AO1755=0,AO1755=-1),4))))</f>
        <v>2</v>
      </c>
      <c r="AN1755" s="19">
        <v>0</v>
      </c>
      <c r="AO1755" s="19">
        <v>1</v>
      </c>
      <c r="AP1755" s="19">
        <v>0</v>
      </c>
      <c r="AQ1755" s="19">
        <v>-1</v>
      </c>
      <c r="AR1755" s="19">
        <v>1</v>
      </c>
      <c r="AS1755" s="19">
        <v>0</v>
      </c>
      <c r="AT1755" s="19">
        <v>0</v>
      </c>
      <c r="AU1755" s="26">
        <f>IF(BA1755&lt;1,-1)</f>
        <v>-1</v>
      </c>
      <c r="AV1755" s="19">
        <v>1</v>
      </c>
      <c r="AW1755" s="19">
        <v>0</v>
      </c>
      <c r="AX1755" s="26">
        <v>0</v>
      </c>
      <c r="AY1755" s="19">
        <v>0</v>
      </c>
      <c r="AZ1755" s="19">
        <v>0</v>
      </c>
      <c r="BA1755" s="19">
        <v>0</v>
      </c>
      <c r="BB1755" s="19">
        <v>0</v>
      </c>
      <c r="BC1755" s="19">
        <v>0</v>
      </c>
      <c r="BD1755" s="28"/>
      <c r="BE1755" s="20"/>
      <c r="BF1755" s="20"/>
      <c r="BG1755" s="20"/>
      <c r="BH1755" s="20"/>
      <c r="BI1755" s="20"/>
      <c r="BJ1755" s="19">
        <v>-2</v>
      </c>
      <c r="BK1755" s="20"/>
      <c r="BL1755" s="20"/>
      <c r="BM1755" s="20"/>
      <c r="BN1755" s="20"/>
      <c r="BO1755" s="20"/>
    </row>
    <row r="1756" spans="1:67" ht="320" x14ac:dyDescent="0.2">
      <c r="A1756" s="17" t="s">
        <v>1269</v>
      </c>
      <c r="B1756" s="42"/>
      <c r="C1756" s="64" t="s">
        <v>2771</v>
      </c>
      <c r="D1756" s="18" t="s">
        <v>567</v>
      </c>
      <c r="E1756" s="18" t="s">
        <v>302</v>
      </c>
      <c r="F1756" s="19">
        <v>1</v>
      </c>
      <c r="G1756" s="19">
        <v>1</v>
      </c>
      <c r="H1756" s="19">
        <v>0</v>
      </c>
      <c r="I1756" s="20"/>
      <c r="J1756" s="44"/>
      <c r="K1756" s="22" t="s">
        <v>2772</v>
      </c>
      <c r="L1756" s="375" t="s">
        <v>3222</v>
      </c>
      <c r="M1756" s="24">
        <v>2015</v>
      </c>
      <c r="N1756" s="24">
        <f t="shared" si="406"/>
        <v>2015</v>
      </c>
      <c r="O1756" s="649">
        <v>42005</v>
      </c>
      <c r="P1756" s="649">
        <v>42611</v>
      </c>
      <c r="Q1756" s="649">
        <v>42611</v>
      </c>
      <c r="R1756" s="649">
        <v>42611</v>
      </c>
      <c r="S1756" s="649">
        <v>42788</v>
      </c>
      <c r="T1756" s="649">
        <v>42795</v>
      </c>
      <c r="U1756" s="649" t="s">
        <v>75</v>
      </c>
      <c r="V1756" s="19">
        <v>1</v>
      </c>
      <c r="W1756" s="19">
        <f t="shared" si="407"/>
        <v>1</v>
      </c>
      <c r="X1756" s="19">
        <f t="shared" si="408"/>
        <v>1</v>
      </c>
      <c r="Y1756" s="19">
        <f t="shared" si="409"/>
        <v>1</v>
      </c>
      <c r="Z1756" s="19">
        <v>1</v>
      </c>
      <c r="AA1756" s="19">
        <v>-1</v>
      </c>
      <c r="AB1756" s="19">
        <v>0</v>
      </c>
      <c r="AC1756" s="19">
        <v>0</v>
      </c>
      <c r="AD1756" s="19">
        <v>1</v>
      </c>
      <c r="AE1756" s="19">
        <v>0</v>
      </c>
      <c r="AF1756" s="19">
        <v>0</v>
      </c>
      <c r="AG1756" s="19">
        <v>1</v>
      </c>
      <c r="AH1756" s="19">
        <v>1</v>
      </c>
      <c r="AI1756" s="19">
        <v>0</v>
      </c>
      <c r="AJ1756" s="18" t="s">
        <v>134</v>
      </c>
      <c r="AK1756" s="18" t="s">
        <v>77</v>
      </c>
      <c r="AL1756" s="21" t="s">
        <v>3221</v>
      </c>
      <c r="AM1756" s="19">
        <v>4</v>
      </c>
      <c r="AN1756" s="19">
        <v>-2</v>
      </c>
      <c r="AO1756" s="19">
        <v>-2</v>
      </c>
      <c r="AP1756" s="19">
        <v>-2</v>
      </c>
      <c r="AQ1756" s="19">
        <v>-2</v>
      </c>
      <c r="AR1756" s="19">
        <v>-2</v>
      </c>
      <c r="AS1756" s="19">
        <v>0</v>
      </c>
      <c r="AT1756" s="19">
        <v>-1</v>
      </c>
      <c r="AU1756" s="26"/>
      <c r="AV1756" s="19">
        <v>0</v>
      </c>
      <c r="AW1756" s="19">
        <v>0</v>
      </c>
      <c r="AX1756" s="19">
        <v>0</v>
      </c>
      <c r="AY1756" s="19">
        <v>0</v>
      </c>
      <c r="AZ1756" s="19">
        <v>1</v>
      </c>
      <c r="BA1756" s="19">
        <v>1</v>
      </c>
      <c r="BB1756" s="19">
        <v>1</v>
      </c>
      <c r="BC1756" s="19">
        <v>0</v>
      </c>
      <c r="BD1756" s="28"/>
      <c r="BE1756" s="20"/>
      <c r="BF1756" s="20"/>
      <c r="BG1756" s="20"/>
      <c r="BH1756" s="20"/>
      <c r="BI1756" s="20"/>
      <c r="BJ1756" s="19">
        <v>-1</v>
      </c>
      <c r="BK1756" s="20"/>
      <c r="BL1756" s="20"/>
      <c r="BM1756" s="20"/>
      <c r="BN1756" s="20"/>
      <c r="BO1756" s="20"/>
    </row>
    <row r="1757" spans="1:67" ht="395" hidden="1" x14ac:dyDescent="0.2">
      <c r="A1757" s="29" t="s">
        <v>186</v>
      </c>
      <c r="B1757" s="30"/>
      <c r="C1757" s="97" t="s">
        <v>2628</v>
      </c>
      <c r="D1757" s="31" t="s">
        <v>270</v>
      </c>
      <c r="E1757" s="31" t="s">
        <v>92</v>
      </c>
      <c r="F1757" s="32">
        <v>1</v>
      </c>
      <c r="G1757" s="32">
        <v>0</v>
      </c>
      <c r="H1757" s="32">
        <v>0</v>
      </c>
      <c r="I1757" s="33"/>
      <c r="J1757" s="34" t="s">
        <v>2490</v>
      </c>
      <c r="K1757" s="35"/>
      <c r="L1757" s="34" t="s">
        <v>2496</v>
      </c>
      <c r="M1757" s="36" t="s">
        <v>2244</v>
      </c>
      <c r="N1757" s="24">
        <f t="shared" si="406"/>
        <v>1999</v>
      </c>
      <c r="O1757" s="37">
        <v>36453</v>
      </c>
      <c r="P1757" s="37">
        <v>36466</v>
      </c>
      <c r="Q1757" s="36" t="s">
        <v>75</v>
      </c>
      <c r="R1757" s="37">
        <v>36744</v>
      </c>
      <c r="S1757" s="36" t="s">
        <v>75</v>
      </c>
      <c r="T1757" s="36" t="s">
        <v>75</v>
      </c>
      <c r="U1757" s="36" t="s">
        <v>75</v>
      </c>
      <c r="V1757" s="32">
        <v>1</v>
      </c>
      <c r="W1757" s="19">
        <f t="shared" si="407"/>
        <v>0</v>
      </c>
      <c r="X1757" s="19">
        <f t="shared" si="408"/>
        <v>0</v>
      </c>
      <c r="Y1757" s="19">
        <f t="shared" si="409"/>
        <v>0</v>
      </c>
      <c r="Z1757" s="96">
        <v>-1</v>
      </c>
      <c r="AA1757" s="96">
        <v>-2</v>
      </c>
      <c r="AB1757" s="32">
        <v>1</v>
      </c>
      <c r="AC1757" s="32">
        <v>1</v>
      </c>
      <c r="AD1757" s="32">
        <v>0</v>
      </c>
      <c r="AE1757" s="32">
        <v>0</v>
      </c>
      <c r="AF1757" s="32">
        <v>1</v>
      </c>
      <c r="AG1757" s="32">
        <v>1</v>
      </c>
      <c r="AH1757" s="32">
        <v>1</v>
      </c>
      <c r="AI1757" s="32">
        <v>1</v>
      </c>
      <c r="AJ1757" s="31" t="s">
        <v>96</v>
      </c>
      <c r="AK1757" s="31" t="s">
        <v>97</v>
      </c>
      <c r="AL1757" s="34" t="s">
        <v>2493</v>
      </c>
      <c r="AM1757" s="19">
        <f>IF(AND(AN1757=1,AO1757=1),3,IF(AND(AN1757=1,OR(AO1757=0,AO1757=-1)),1,IF(AND(OR(AN1757=0,AN1757=-1),AO1757=1),2,IF(AND(AN1757=0,AN1757=-1),OR(AO1757=0,AO1757=-1),4))))</f>
        <v>3</v>
      </c>
      <c r="AN1757" s="32">
        <v>1</v>
      </c>
      <c r="AO1757" s="32">
        <v>1</v>
      </c>
      <c r="AP1757" s="32">
        <v>1</v>
      </c>
      <c r="AQ1757" s="32">
        <v>1</v>
      </c>
      <c r="AR1757" s="32">
        <v>1</v>
      </c>
      <c r="AS1757" s="32">
        <v>-1</v>
      </c>
      <c r="AT1757" s="32">
        <v>0</v>
      </c>
      <c r="AU1757" s="26">
        <f>IF(BA1757&lt;1,-1)</f>
        <v>-1</v>
      </c>
      <c r="AV1757" s="32">
        <v>1</v>
      </c>
      <c r="AW1757" s="32">
        <v>0</v>
      </c>
      <c r="AX1757" s="32">
        <v>0</v>
      </c>
      <c r="AY1757" s="19">
        <v>0</v>
      </c>
      <c r="AZ1757" s="32">
        <v>0</v>
      </c>
      <c r="BA1757" s="32">
        <v>0</v>
      </c>
      <c r="BB1757" s="32">
        <v>0</v>
      </c>
      <c r="BC1757" s="32">
        <v>0</v>
      </c>
      <c r="BD1757" s="28"/>
      <c r="BE1757" s="33"/>
      <c r="BF1757" s="34" t="s">
        <v>2494</v>
      </c>
      <c r="BG1757" s="33"/>
      <c r="BH1757" s="33"/>
      <c r="BI1757" s="32">
        <v>1</v>
      </c>
      <c r="BJ1757" s="32">
        <v>1</v>
      </c>
      <c r="BK1757" s="33"/>
      <c r="BL1757" s="33"/>
      <c r="BM1757" s="33"/>
      <c r="BN1757" s="33"/>
      <c r="BO1757" s="33"/>
    </row>
    <row r="1758" spans="1:67" ht="144" hidden="1" x14ac:dyDescent="0.2">
      <c r="A1758" s="17" t="s">
        <v>253</v>
      </c>
      <c r="B1758" s="42"/>
      <c r="C1758" s="64" t="s">
        <v>697</v>
      </c>
      <c r="D1758" s="18" t="s">
        <v>132</v>
      </c>
      <c r="E1758" s="18" t="s">
        <v>331</v>
      </c>
      <c r="F1758" s="19">
        <v>1</v>
      </c>
      <c r="G1758" s="19">
        <v>0</v>
      </c>
      <c r="H1758" s="19">
        <v>0</v>
      </c>
      <c r="I1758" s="20"/>
      <c r="J1758" s="21" t="s">
        <v>222</v>
      </c>
      <c r="K1758" s="22" t="s">
        <v>687</v>
      </c>
      <c r="L1758" s="21" t="s">
        <v>688</v>
      </c>
      <c r="M1758" s="23" t="s">
        <v>689</v>
      </c>
      <c r="N1758" s="24">
        <f t="shared" si="406"/>
        <v>2009</v>
      </c>
      <c r="O1758" s="25">
        <v>39923</v>
      </c>
      <c r="P1758" s="23" t="s">
        <v>75</v>
      </c>
      <c r="Q1758" s="23" t="s">
        <v>75</v>
      </c>
      <c r="R1758" s="23" t="s">
        <v>75</v>
      </c>
      <c r="S1758" s="23" t="s">
        <v>75</v>
      </c>
      <c r="T1758" s="23" t="s">
        <v>75</v>
      </c>
      <c r="U1758" s="23" t="s">
        <v>75</v>
      </c>
      <c r="V1758" s="19">
        <v>1</v>
      </c>
      <c r="W1758" s="19">
        <f t="shared" si="407"/>
        <v>0</v>
      </c>
      <c r="X1758" s="19">
        <f t="shared" si="408"/>
        <v>0</v>
      </c>
      <c r="Y1758" s="19">
        <f t="shared" si="409"/>
        <v>0</v>
      </c>
      <c r="Z1758" s="19">
        <v>-1</v>
      </c>
      <c r="AA1758" s="19">
        <v>-2</v>
      </c>
      <c r="AB1758" s="19">
        <v>0</v>
      </c>
      <c r="AC1758" s="19">
        <v>0</v>
      </c>
      <c r="AD1758" s="19">
        <v>1</v>
      </c>
      <c r="AE1758" s="19">
        <v>0</v>
      </c>
      <c r="AF1758" s="19">
        <v>0</v>
      </c>
      <c r="AG1758" s="19">
        <v>1</v>
      </c>
      <c r="AH1758" s="19">
        <v>0</v>
      </c>
      <c r="AI1758" s="26">
        <v>0</v>
      </c>
      <c r="AJ1758" s="18" t="s">
        <v>134</v>
      </c>
      <c r="AK1758" s="18" t="s">
        <v>139</v>
      </c>
      <c r="AL1758" s="21" t="s">
        <v>690</v>
      </c>
      <c r="AM1758" s="19">
        <f>IF(AND(AN1758=1,AO1758=1),3,IF(AND(AN1758=1,OR(AO1758=0,AO1758=-1)),1,IF(AND(OR(AN1758=0,AN1758=-1),AO1758=1),2,IF(AND(AN1758=0,AN1758=-1),OR(AO1758=0,AO1758=-1),4))))</f>
        <v>1</v>
      </c>
      <c r="AN1758" s="19">
        <v>1</v>
      </c>
      <c r="AO1758" s="19">
        <v>0</v>
      </c>
      <c r="AP1758" s="19">
        <v>1</v>
      </c>
      <c r="AQ1758" s="19">
        <v>1</v>
      </c>
      <c r="AR1758" s="19">
        <v>1</v>
      </c>
      <c r="AS1758" s="19">
        <v>0</v>
      </c>
      <c r="AT1758" s="19">
        <v>0</v>
      </c>
      <c r="AU1758" s="26">
        <f>IF(BA1758&lt;1,-1)</f>
        <v>-1</v>
      </c>
      <c r="AV1758" s="19">
        <v>0</v>
      </c>
      <c r="AW1758" s="19">
        <v>0</v>
      </c>
      <c r="AX1758" s="19">
        <v>0</v>
      </c>
      <c r="AY1758" s="19">
        <v>0</v>
      </c>
      <c r="AZ1758" s="19">
        <v>0</v>
      </c>
      <c r="BA1758" s="19">
        <v>0</v>
      </c>
      <c r="BB1758" s="19">
        <v>0</v>
      </c>
      <c r="BC1758" s="19">
        <v>0</v>
      </c>
      <c r="BD1758" s="28"/>
      <c r="BE1758" s="20"/>
      <c r="BF1758" s="18" t="s">
        <v>691</v>
      </c>
      <c r="BG1758" s="20"/>
      <c r="BH1758" s="20"/>
      <c r="BI1758" s="20"/>
      <c r="BJ1758" s="19">
        <v>1</v>
      </c>
      <c r="BK1758" s="20"/>
      <c r="BL1758" s="20"/>
      <c r="BM1758" s="20"/>
      <c r="BN1758" s="20"/>
      <c r="BO1758" s="20"/>
    </row>
    <row r="1759" spans="1:67" ht="64" hidden="1" x14ac:dyDescent="0.2">
      <c r="A1759" s="17" t="s">
        <v>228</v>
      </c>
      <c r="B1759" s="42"/>
      <c r="C1759" s="64" t="s">
        <v>697</v>
      </c>
      <c r="D1759" s="18" t="s">
        <v>132</v>
      </c>
      <c r="E1759" s="18" t="s">
        <v>852</v>
      </c>
      <c r="F1759" s="19">
        <v>1</v>
      </c>
      <c r="G1759" s="19">
        <v>0</v>
      </c>
      <c r="H1759" s="19">
        <v>0</v>
      </c>
      <c r="I1759" s="20"/>
      <c r="J1759" s="21" t="s">
        <v>222</v>
      </c>
      <c r="K1759" s="22" t="s">
        <v>1019</v>
      </c>
      <c r="L1759" s="21" t="s">
        <v>1020</v>
      </c>
      <c r="M1759" s="23" t="s">
        <v>1021</v>
      </c>
      <c r="N1759" s="24">
        <f t="shared" si="406"/>
        <v>2009</v>
      </c>
      <c r="O1759" s="25">
        <v>39842</v>
      </c>
      <c r="P1759" s="23" t="s">
        <v>75</v>
      </c>
      <c r="Q1759" s="23" t="s">
        <v>75</v>
      </c>
      <c r="R1759" s="23" t="s">
        <v>75</v>
      </c>
      <c r="S1759" s="23" t="s">
        <v>75</v>
      </c>
      <c r="T1759" s="23" t="s">
        <v>75</v>
      </c>
      <c r="U1759" s="23" t="s">
        <v>75</v>
      </c>
      <c r="V1759" s="19">
        <v>1</v>
      </c>
      <c r="W1759" s="19">
        <f t="shared" si="407"/>
        <v>0</v>
      </c>
      <c r="X1759" s="19">
        <f t="shared" si="408"/>
        <v>0</v>
      </c>
      <c r="Y1759" s="19">
        <f t="shared" si="409"/>
        <v>0</v>
      </c>
      <c r="Z1759" s="19">
        <v>-1</v>
      </c>
      <c r="AA1759" s="19">
        <v>-2</v>
      </c>
      <c r="AB1759" s="19">
        <v>0</v>
      </c>
      <c r="AC1759" s="19">
        <v>1</v>
      </c>
      <c r="AD1759" s="19">
        <v>0</v>
      </c>
      <c r="AE1759" s="19">
        <v>1</v>
      </c>
      <c r="AF1759" s="19">
        <v>0</v>
      </c>
      <c r="AG1759" s="19">
        <v>1</v>
      </c>
      <c r="AH1759" s="26">
        <v>-1</v>
      </c>
      <c r="AI1759" s="26">
        <v>-1</v>
      </c>
      <c r="AJ1759" s="18" t="s">
        <v>134</v>
      </c>
      <c r="AK1759" s="18" t="s">
        <v>134</v>
      </c>
      <c r="AL1759" s="21" t="s">
        <v>1022</v>
      </c>
      <c r="AM1759" s="19">
        <f>IF(AND(AN1759=1,AO1759=1),3,IF(AND(AN1759=1,OR(AO1759=0,AO1759=-1)),1,IF(AND(OR(AN1759=0,AN1759=-1),AO1759=1),2,IF(AND(AN1759=0,AN1759=-1),OR(AO1759=0,AO1759=-1),4))))</f>
        <v>2</v>
      </c>
      <c r="AN1759" s="19">
        <v>0</v>
      </c>
      <c r="AO1759" s="19">
        <v>1</v>
      </c>
      <c r="AP1759" s="19">
        <v>0</v>
      </c>
      <c r="AQ1759" s="19">
        <v>-1</v>
      </c>
      <c r="AR1759" s="19">
        <v>1</v>
      </c>
      <c r="AS1759" s="19">
        <v>1</v>
      </c>
      <c r="AT1759" s="19">
        <v>0</v>
      </c>
      <c r="AU1759" s="26">
        <f>IF(BA1759&lt;1,-1)</f>
        <v>-1</v>
      </c>
      <c r="AV1759" s="19">
        <v>0</v>
      </c>
      <c r="AW1759" s="19">
        <v>0</v>
      </c>
      <c r="AX1759" s="19">
        <v>0</v>
      </c>
      <c r="AY1759" s="19">
        <v>0</v>
      </c>
      <c r="AZ1759" s="19">
        <v>0</v>
      </c>
      <c r="BA1759" s="19">
        <v>0</v>
      </c>
      <c r="BB1759" s="19">
        <v>0</v>
      </c>
      <c r="BC1759" s="19">
        <v>0</v>
      </c>
      <c r="BD1759" s="28"/>
      <c r="BE1759" s="20"/>
      <c r="BF1759" s="20"/>
      <c r="BG1759" s="20"/>
      <c r="BH1759" s="18" t="s">
        <v>1023</v>
      </c>
      <c r="BI1759" s="20"/>
      <c r="BJ1759" s="19">
        <v>1</v>
      </c>
      <c r="BK1759" s="20"/>
      <c r="BL1759" s="20"/>
      <c r="BM1759" s="20"/>
      <c r="BN1759" s="20"/>
      <c r="BO1759" s="20"/>
    </row>
    <row r="1760" spans="1:67" ht="272" hidden="1" x14ac:dyDescent="0.2">
      <c r="A1760" s="18" t="s">
        <v>151</v>
      </c>
      <c r="B1760" s="18" t="s">
        <v>197</v>
      </c>
      <c r="C1760" s="21" t="s">
        <v>1046</v>
      </c>
      <c r="D1760" s="18" t="s">
        <v>852</v>
      </c>
      <c r="E1760" s="18" t="s">
        <v>302</v>
      </c>
      <c r="F1760" s="19">
        <v>1</v>
      </c>
      <c r="G1760" s="19">
        <v>1</v>
      </c>
      <c r="H1760" s="19">
        <v>1</v>
      </c>
      <c r="I1760" s="20"/>
      <c r="J1760" s="44"/>
      <c r="K1760" s="44"/>
      <c r="L1760" s="21" t="s">
        <v>1032</v>
      </c>
      <c r="M1760" s="20"/>
      <c r="N1760" s="19">
        <f t="shared" si="406"/>
        <v>2016</v>
      </c>
      <c r="O1760" s="82">
        <v>42548</v>
      </c>
      <c r="P1760" s="18" t="s">
        <v>75</v>
      </c>
      <c r="Q1760" s="18" t="s">
        <v>75</v>
      </c>
      <c r="R1760" s="18" t="s">
        <v>75</v>
      </c>
      <c r="S1760" s="18" t="s">
        <v>75</v>
      </c>
      <c r="T1760" s="18" t="s">
        <v>75</v>
      </c>
      <c r="U1760" s="18" t="s">
        <v>75</v>
      </c>
      <c r="V1760" s="19">
        <v>1</v>
      </c>
      <c r="W1760" s="19">
        <f t="shared" si="407"/>
        <v>0</v>
      </c>
      <c r="X1760" s="19">
        <f t="shared" si="408"/>
        <v>0</v>
      </c>
      <c r="Y1760" s="19">
        <f t="shared" si="409"/>
        <v>0</v>
      </c>
      <c r="Z1760" s="19">
        <v>-1</v>
      </c>
      <c r="AA1760" s="19">
        <v>-2</v>
      </c>
      <c r="AB1760" s="19">
        <v>0</v>
      </c>
      <c r="AC1760" s="19">
        <v>0</v>
      </c>
      <c r="AD1760" s="19">
        <v>1</v>
      </c>
      <c r="AE1760" s="19">
        <v>1</v>
      </c>
      <c r="AF1760" s="19">
        <v>0</v>
      </c>
      <c r="AG1760" s="19">
        <v>0</v>
      </c>
      <c r="AH1760" s="19">
        <v>1</v>
      </c>
      <c r="AI1760" s="19">
        <v>0</v>
      </c>
      <c r="AJ1760" s="18" t="s">
        <v>134</v>
      </c>
      <c r="AK1760" s="18" t="s">
        <v>77</v>
      </c>
      <c r="AL1760" s="21" t="s">
        <v>1033</v>
      </c>
      <c r="AM1760" s="19">
        <v>8</v>
      </c>
      <c r="AN1760" s="19">
        <v>0</v>
      </c>
      <c r="AO1760" s="19">
        <v>1</v>
      </c>
      <c r="AP1760" s="19">
        <v>0</v>
      </c>
      <c r="AQ1760" s="19">
        <v>1</v>
      </c>
      <c r="AR1760" s="19">
        <v>1</v>
      </c>
      <c r="AS1760" s="19">
        <v>-1</v>
      </c>
      <c r="AT1760" s="19">
        <v>0</v>
      </c>
      <c r="AU1760" s="26">
        <f>IF(BA1760&lt;1,-1)</f>
        <v>-1</v>
      </c>
      <c r="AV1760" s="19">
        <v>0</v>
      </c>
      <c r="AW1760" s="19">
        <v>0</v>
      </c>
      <c r="AX1760" s="19">
        <v>0</v>
      </c>
      <c r="AY1760" s="19">
        <v>0</v>
      </c>
      <c r="AZ1760" s="19">
        <v>0</v>
      </c>
      <c r="BA1760" s="19">
        <v>0</v>
      </c>
      <c r="BB1760" s="19">
        <v>0</v>
      </c>
      <c r="BC1760" s="19">
        <v>0</v>
      </c>
      <c r="BD1760" s="28"/>
      <c r="BE1760" s="20"/>
      <c r="BF1760" s="20"/>
      <c r="BG1760" s="20"/>
      <c r="BH1760" s="20"/>
      <c r="BI1760" s="20"/>
      <c r="BJ1760" s="19">
        <v>1</v>
      </c>
      <c r="BK1760" s="20"/>
      <c r="BL1760" s="20"/>
      <c r="BM1760" s="20"/>
      <c r="BN1760" s="20"/>
      <c r="BO1760" s="20"/>
    </row>
    <row r="1761" spans="1:67" ht="64" x14ac:dyDescent="0.2">
      <c r="A1761" s="17" t="s">
        <v>248</v>
      </c>
      <c r="B1761" s="17" t="s">
        <v>3567</v>
      </c>
      <c r="C1761" s="64" t="s">
        <v>3568</v>
      </c>
      <c r="D1761" s="18" t="s">
        <v>182</v>
      </c>
      <c r="E1761" s="18" t="s">
        <v>331</v>
      </c>
      <c r="F1761" s="19">
        <v>1</v>
      </c>
      <c r="G1761" s="19">
        <v>1</v>
      </c>
      <c r="H1761" s="19">
        <v>0</v>
      </c>
      <c r="I1761" s="20"/>
      <c r="J1761" s="21" t="s">
        <v>184</v>
      </c>
      <c r="K1761" s="22" t="s">
        <v>347</v>
      </c>
      <c r="L1761" s="21" t="s">
        <v>3569</v>
      </c>
      <c r="M1761" s="24">
        <v>1994</v>
      </c>
      <c r="N1761" s="24">
        <f t="shared" si="406"/>
        <v>2007</v>
      </c>
      <c r="O1761" s="649">
        <v>39083</v>
      </c>
      <c r="P1761" s="649" t="s">
        <v>75</v>
      </c>
      <c r="Q1761" s="649">
        <v>41169</v>
      </c>
      <c r="R1761" s="649">
        <v>40666</v>
      </c>
      <c r="S1761" s="649">
        <v>41176</v>
      </c>
      <c r="T1761" s="649">
        <v>41319</v>
      </c>
      <c r="U1761" s="649">
        <v>42020</v>
      </c>
      <c r="V1761" s="19">
        <v>1</v>
      </c>
      <c r="W1761" s="19">
        <f t="shared" si="407"/>
        <v>1</v>
      </c>
      <c r="X1761" s="19">
        <f t="shared" si="408"/>
        <v>1</v>
      </c>
      <c r="Y1761" s="19">
        <f t="shared" si="409"/>
        <v>1</v>
      </c>
      <c r="Z1761" s="19">
        <v>1</v>
      </c>
      <c r="AA1761" s="19">
        <v>1</v>
      </c>
      <c r="AB1761" s="19">
        <v>0</v>
      </c>
      <c r="AC1761" s="19">
        <v>1</v>
      </c>
      <c r="AD1761" s="19">
        <v>0</v>
      </c>
      <c r="AE1761" s="19">
        <v>1</v>
      </c>
      <c r="AF1761" s="19">
        <v>0</v>
      </c>
      <c r="AG1761" s="26">
        <v>1</v>
      </c>
      <c r="AH1761" s="19">
        <v>0</v>
      </c>
      <c r="AI1761" s="19">
        <v>0</v>
      </c>
      <c r="AJ1761" s="18" t="s">
        <v>185</v>
      </c>
      <c r="AK1761" s="18" t="s">
        <v>139</v>
      </c>
      <c r="AL1761" s="21" t="s">
        <v>353</v>
      </c>
      <c r="AM1761" s="19">
        <v>5</v>
      </c>
      <c r="AN1761" s="19">
        <v>-1</v>
      </c>
      <c r="AO1761" s="19">
        <v>0</v>
      </c>
      <c r="AP1761" s="19">
        <v>0</v>
      </c>
      <c r="AQ1761" s="19">
        <v>-1</v>
      </c>
      <c r="AR1761" s="19">
        <v>-1</v>
      </c>
      <c r="AS1761" s="19">
        <v>0</v>
      </c>
      <c r="AT1761" s="19">
        <v>1</v>
      </c>
      <c r="AU1761" s="26">
        <v>0</v>
      </c>
      <c r="AV1761" s="26">
        <v>0</v>
      </c>
      <c r="AW1761" s="19">
        <v>0</v>
      </c>
      <c r="AX1761" s="26">
        <v>1</v>
      </c>
      <c r="AY1761" s="19">
        <v>0</v>
      </c>
      <c r="AZ1761" s="19">
        <v>1</v>
      </c>
      <c r="BA1761" s="19">
        <v>1</v>
      </c>
      <c r="BB1761" s="19">
        <v>-1</v>
      </c>
      <c r="BC1761" s="19">
        <v>-1</v>
      </c>
      <c r="BD1761" s="28"/>
      <c r="BE1761" s="20"/>
      <c r="BF1761" s="20"/>
      <c r="BG1761" s="20"/>
      <c r="BH1761" s="20"/>
      <c r="BI1761" s="20"/>
      <c r="BJ1761" s="19">
        <v>0</v>
      </c>
      <c r="BK1761" s="20"/>
      <c r="BL1761" s="20"/>
      <c r="BM1761" s="20"/>
      <c r="BN1761" s="20"/>
      <c r="BO1761" s="20"/>
    </row>
    <row r="1762" spans="1:67" ht="48" hidden="1" x14ac:dyDescent="0.2">
      <c r="A1762" s="18" t="s">
        <v>740</v>
      </c>
      <c r="B1762" s="20"/>
      <c r="C1762" s="21" t="s">
        <v>2698</v>
      </c>
      <c r="D1762" s="18" t="s">
        <v>124</v>
      </c>
      <c r="E1762" s="18" t="s">
        <v>137</v>
      </c>
      <c r="F1762" s="19">
        <v>1</v>
      </c>
      <c r="G1762" s="19">
        <v>0</v>
      </c>
      <c r="H1762" s="19">
        <v>0</v>
      </c>
      <c r="I1762" s="20"/>
      <c r="J1762" s="21" t="s">
        <v>1077</v>
      </c>
      <c r="K1762" s="22" t="s">
        <v>1089</v>
      </c>
      <c r="L1762" s="21" t="s">
        <v>2647</v>
      </c>
      <c r="M1762" s="23" t="s">
        <v>75</v>
      </c>
      <c r="N1762" s="24">
        <f t="shared" si="406"/>
        <v>1988</v>
      </c>
      <c r="O1762" s="25">
        <v>32174</v>
      </c>
      <c r="P1762" s="23" t="s">
        <v>75</v>
      </c>
      <c r="Q1762" s="23" t="s">
        <v>75</v>
      </c>
      <c r="R1762" s="23" t="s">
        <v>75</v>
      </c>
      <c r="S1762" s="23" t="s">
        <v>75</v>
      </c>
      <c r="T1762" s="23" t="s">
        <v>75</v>
      </c>
      <c r="U1762" s="23" t="s">
        <v>75</v>
      </c>
      <c r="V1762" s="19">
        <v>1</v>
      </c>
      <c r="W1762" s="19">
        <f t="shared" si="407"/>
        <v>0</v>
      </c>
      <c r="X1762" s="19">
        <f t="shared" si="408"/>
        <v>0</v>
      </c>
      <c r="Y1762" s="19">
        <f t="shared" si="409"/>
        <v>0</v>
      </c>
      <c r="Z1762" s="19">
        <v>-1</v>
      </c>
      <c r="AA1762" s="19">
        <v>-2</v>
      </c>
      <c r="AB1762" s="19">
        <v>0</v>
      </c>
      <c r="AC1762" s="19">
        <v>0</v>
      </c>
      <c r="AD1762" s="19">
        <v>1</v>
      </c>
      <c r="AE1762" s="19">
        <v>0</v>
      </c>
      <c r="AF1762" s="19">
        <v>0</v>
      </c>
      <c r="AG1762" s="19">
        <v>0</v>
      </c>
      <c r="AH1762" s="26">
        <v>1</v>
      </c>
      <c r="AI1762" s="26">
        <v>0</v>
      </c>
      <c r="AJ1762" s="18" t="s">
        <v>128</v>
      </c>
      <c r="AK1762" s="18" t="s">
        <v>139</v>
      </c>
      <c r="AL1762" s="21" t="s">
        <v>2642</v>
      </c>
      <c r="AM1762" s="19">
        <f>IF(AND(AN1762=1,AO1762=1),3,IF(AND(AN1762=1,OR(AO1762=0,AO1762=-1)),1,IF(AND(OR(AN1762=0,AN1762=-1),AO1762=1),2,IF(AND(AN1762=0,AN1762=-1),OR(AO1762=0,AO1762=-1),4))))</f>
        <v>3</v>
      </c>
      <c r="AN1762" s="19">
        <v>1</v>
      </c>
      <c r="AO1762" s="19">
        <v>1</v>
      </c>
      <c r="AP1762" s="19">
        <v>0</v>
      </c>
      <c r="AQ1762" s="19">
        <v>-1</v>
      </c>
      <c r="AR1762" s="19">
        <v>-1</v>
      </c>
      <c r="AS1762" s="19">
        <v>0</v>
      </c>
      <c r="AT1762" s="19">
        <v>-2</v>
      </c>
      <c r="AU1762" s="26">
        <v>-3</v>
      </c>
      <c r="AV1762" s="19">
        <v>0</v>
      </c>
      <c r="AW1762" s="19">
        <v>0</v>
      </c>
      <c r="AX1762" s="19">
        <v>0</v>
      </c>
      <c r="AY1762" s="19">
        <v>0</v>
      </c>
      <c r="AZ1762" s="19">
        <v>1</v>
      </c>
      <c r="BA1762" s="19">
        <v>1</v>
      </c>
      <c r="BB1762" s="19">
        <v>-1</v>
      </c>
      <c r="BC1762" s="19">
        <v>1</v>
      </c>
      <c r="BD1762" s="28"/>
      <c r="BE1762" s="20"/>
      <c r="BF1762" s="20"/>
      <c r="BG1762" s="20"/>
      <c r="BH1762" s="20"/>
      <c r="BI1762" s="20"/>
      <c r="BJ1762" s="19">
        <v>-1</v>
      </c>
      <c r="BK1762" s="20"/>
      <c r="BL1762" s="20"/>
      <c r="BM1762" s="20"/>
      <c r="BN1762" s="20"/>
      <c r="BO1762" s="20"/>
    </row>
    <row r="1763" spans="1:67" ht="192" hidden="1" x14ac:dyDescent="0.2">
      <c r="A1763" s="99" t="s">
        <v>3386</v>
      </c>
      <c r="B1763" s="83"/>
      <c r="C1763" s="529" t="s">
        <v>3403</v>
      </c>
      <c r="D1763" s="442" t="s">
        <v>3413</v>
      </c>
      <c r="E1763" s="442" t="s">
        <v>270</v>
      </c>
      <c r="F1763" s="65">
        <v>1</v>
      </c>
      <c r="G1763" s="49">
        <v>1</v>
      </c>
      <c r="H1763" s="65">
        <v>1</v>
      </c>
      <c r="I1763" s="84"/>
      <c r="J1763" s="394" t="s">
        <v>3385</v>
      </c>
      <c r="K1763" s="86"/>
      <c r="L1763" s="375" t="s">
        <v>3408</v>
      </c>
      <c r="M1763" s="87">
        <v>1975</v>
      </c>
      <c r="N1763" s="57">
        <v>2013</v>
      </c>
      <c r="O1763" s="507">
        <v>41492</v>
      </c>
      <c r="P1763" s="23" t="s">
        <v>75</v>
      </c>
      <c r="Q1763" s="23" t="s">
        <v>75</v>
      </c>
      <c r="R1763" s="23" t="s">
        <v>75</v>
      </c>
      <c r="S1763" s="23" t="s">
        <v>75</v>
      </c>
      <c r="T1763" s="23" t="s">
        <v>75</v>
      </c>
      <c r="U1763" s="23" t="s">
        <v>75</v>
      </c>
      <c r="V1763" s="19">
        <v>1</v>
      </c>
      <c r="W1763" s="19">
        <v>0</v>
      </c>
      <c r="X1763" s="19">
        <v>0</v>
      </c>
      <c r="Y1763" s="19">
        <v>0</v>
      </c>
      <c r="Z1763" s="19">
        <v>-1</v>
      </c>
      <c r="AA1763" s="19">
        <v>-2</v>
      </c>
      <c r="AB1763" s="442" t="s">
        <v>3602</v>
      </c>
      <c r="AC1763" s="100">
        <v>1</v>
      </c>
      <c r="AD1763" s="100">
        <v>0</v>
      </c>
      <c r="AE1763" s="100">
        <v>1</v>
      </c>
      <c r="AF1763" s="100">
        <v>0</v>
      </c>
      <c r="AG1763" s="19">
        <v>1</v>
      </c>
      <c r="AH1763" s="106">
        <v>0</v>
      </c>
      <c r="AI1763" s="106">
        <v>0</v>
      </c>
      <c r="AJ1763" s="442" t="s">
        <v>96</v>
      </c>
      <c r="AK1763" s="442" t="s">
        <v>96</v>
      </c>
      <c r="AL1763" s="392" t="s">
        <v>3614</v>
      </c>
      <c r="AM1763" s="65">
        <v>3</v>
      </c>
      <c r="AN1763" s="106">
        <v>1</v>
      </c>
      <c r="AO1763" s="106">
        <v>1</v>
      </c>
      <c r="AP1763" s="106">
        <v>1</v>
      </c>
      <c r="AQ1763" s="106">
        <v>1</v>
      </c>
      <c r="AR1763" s="106">
        <v>1</v>
      </c>
      <c r="AS1763" s="106">
        <v>0</v>
      </c>
      <c r="AT1763" s="68">
        <v>0</v>
      </c>
      <c r="AU1763" s="26">
        <v>-1</v>
      </c>
      <c r="AV1763" s="106">
        <v>-1</v>
      </c>
      <c r="AW1763" s="106">
        <v>0</v>
      </c>
      <c r="AX1763" s="106">
        <v>0</v>
      </c>
      <c r="AY1763" s="19">
        <v>0</v>
      </c>
      <c r="AZ1763" s="62">
        <v>0</v>
      </c>
      <c r="BA1763" s="62">
        <v>0</v>
      </c>
      <c r="BB1763" s="62">
        <v>0</v>
      </c>
      <c r="BC1763" s="62">
        <v>0</v>
      </c>
      <c r="BD1763" s="23"/>
      <c r="BE1763" s="84"/>
      <c r="BF1763" s="84"/>
      <c r="BG1763" s="84"/>
      <c r="BH1763" s="84"/>
      <c r="BI1763" s="84"/>
      <c r="BJ1763" s="90"/>
      <c r="BK1763" s="84"/>
      <c r="BL1763" s="84"/>
      <c r="BM1763" s="84"/>
      <c r="BN1763" s="84"/>
      <c r="BO1763" s="84"/>
    </row>
    <row r="1764" spans="1:67" ht="80" hidden="1" x14ac:dyDescent="0.2">
      <c r="A1764" s="17" t="s">
        <v>112</v>
      </c>
      <c r="B1764" s="42"/>
      <c r="C1764" s="64" t="s">
        <v>543</v>
      </c>
      <c r="D1764" s="18" t="s">
        <v>529</v>
      </c>
      <c r="E1764" s="18" t="s">
        <v>92</v>
      </c>
      <c r="F1764" s="19">
        <v>1</v>
      </c>
      <c r="G1764" s="19">
        <v>0</v>
      </c>
      <c r="H1764" s="19">
        <v>0</v>
      </c>
      <c r="I1764" s="20"/>
      <c r="J1764" s="21" t="s">
        <v>530</v>
      </c>
      <c r="K1764" s="43"/>
      <c r="L1764" s="21" t="s">
        <v>532</v>
      </c>
      <c r="M1764" s="25"/>
      <c r="N1764" s="24">
        <f t="shared" ref="N1764:N1795" si="410">YEAR(IF(AND(O1764&lt;&gt;"NA",O1764&lt;&gt;""),O1764,IF(AND(P1764&lt;&gt;"NA",P1764&lt;&gt;""),P1764,IF(AND(Q1764&lt;&gt;"NA",Q1764&lt;&gt;""),Q1764,IF(AND(R1764&lt;&gt;"NA",R1764&lt;&gt;""),R1764,S1764)))))</f>
        <v>2008</v>
      </c>
      <c r="O1764" s="25">
        <v>39765</v>
      </c>
      <c r="P1764" s="25">
        <v>40633</v>
      </c>
      <c r="Q1764" s="25">
        <v>39826</v>
      </c>
      <c r="R1764" s="23" t="s">
        <v>75</v>
      </c>
      <c r="S1764" s="23" t="s">
        <v>75</v>
      </c>
      <c r="T1764" s="23" t="s">
        <v>75</v>
      </c>
      <c r="U1764" s="23" t="s">
        <v>75</v>
      </c>
      <c r="V1764" s="19">
        <v>1</v>
      </c>
      <c r="W1764" s="19">
        <f t="shared" ref="W1764:W1795" si="411">IF(OR(AND(Q1764&lt;&gt;"NA",Q1764&lt;&gt;""),AND(S1764&lt;&gt;"NA",S1764&lt;&gt;""),AND(T1764&lt;&gt;"NA",T1764&lt;&gt;"")),1,0)</f>
        <v>1</v>
      </c>
      <c r="X1764" s="19">
        <f t="shared" ref="X1764:X1795" si="412">IF(OR(AND(S1764&lt;&gt;"NA",S1764&lt;&gt;""),Y1764=1),1,0)</f>
        <v>0</v>
      </c>
      <c r="Y1764" s="19">
        <f t="shared" ref="Y1764:Y1795" si="413">IF(AND(T1764&lt;&gt;"NA",T1764&lt;&gt;""),1,0)</f>
        <v>0</v>
      </c>
      <c r="Z1764" s="19">
        <v>-1</v>
      </c>
      <c r="AA1764" s="19">
        <v>-2</v>
      </c>
      <c r="AB1764" s="19">
        <v>0</v>
      </c>
      <c r="AC1764" s="19">
        <v>0</v>
      </c>
      <c r="AD1764" s="19">
        <v>0</v>
      </c>
      <c r="AE1764" s="19">
        <v>1</v>
      </c>
      <c r="AF1764" s="19">
        <v>1</v>
      </c>
      <c r="AG1764" s="19">
        <v>1</v>
      </c>
      <c r="AH1764" s="19">
        <v>1</v>
      </c>
      <c r="AI1764" s="19">
        <v>1</v>
      </c>
      <c r="AJ1764" s="18" t="s">
        <v>533</v>
      </c>
      <c r="AK1764" s="18" t="s">
        <v>97</v>
      </c>
      <c r="AL1764" s="21" t="s">
        <v>534</v>
      </c>
      <c r="AM1764" s="19">
        <f>IF(AND(AN1764=1,AO1764=1),3,IF(AND(AN1764=1,OR(AO1764=0,AO1764=-1)),1,IF(AND(OR(AN1764=0,AN1764=-1),AO1764=1),2,IF(AND(AN1764=0,AN1764=-1),OR(AO1764=0,AO1764=-1),4))))</f>
        <v>2</v>
      </c>
      <c r="AN1764" s="19">
        <v>0</v>
      </c>
      <c r="AO1764" s="19">
        <v>1</v>
      </c>
      <c r="AP1764" s="19">
        <v>0</v>
      </c>
      <c r="AQ1764" s="19">
        <v>-1</v>
      </c>
      <c r="AR1764" s="19">
        <v>1</v>
      </c>
      <c r="AS1764" s="19">
        <v>0</v>
      </c>
      <c r="AT1764" s="19">
        <v>0</v>
      </c>
      <c r="AU1764" s="26">
        <f>IF(BA1764&lt;1,-1)</f>
        <v>-1</v>
      </c>
      <c r="AV1764" s="19">
        <v>1</v>
      </c>
      <c r="AW1764" s="19">
        <v>0</v>
      </c>
      <c r="AX1764" s="26">
        <v>0</v>
      </c>
      <c r="AY1764" s="19">
        <v>0</v>
      </c>
      <c r="AZ1764" s="19">
        <v>0</v>
      </c>
      <c r="BA1764" s="19">
        <v>0</v>
      </c>
      <c r="BB1764" s="19">
        <v>0</v>
      </c>
      <c r="BC1764" s="19">
        <v>0</v>
      </c>
      <c r="BD1764" s="28"/>
      <c r="BE1764" s="20"/>
      <c r="BF1764" s="20"/>
      <c r="BG1764" s="20"/>
      <c r="BH1764" s="20"/>
      <c r="BI1764" s="20"/>
      <c r="BJ1764" s="19">
        <v>-2</v>
      </c>
      <c r="BK1764" s="20"/>
      <c r="BL1764" s="20"/>
      <c r="BM1764" s="20"/>
      <c r="BN1764" s="20"/>
      <c r="BO1764" s="20"/>
    </row>
    <row r="1765" spans="1:67" ht="96" hidden="1" x14ac:dyDescent="0.2">
      <c r="A1765" s="17" t="s">
        <v>140</v>
      </c>
      <c r="B1765" s="42"/>
      <c r="C1765" s="64" t="s">
        <v>834</v>
      </c>
      <c r="D1765" s="18" t="s">
        <v>821</v>
      </c>
      <c r="E1765" s="18" t="s">
        <v>92</v>
      </c>
      <c r="F1765" s="19">
        <v>1</v>
      </c>
      <c r="G1765" s="19">
        <v>0</v>
      </c>
      <c r="H1765" s="19">
        <v>0</v>
      </c>
      <c r="I1765" s="20"/>
      <c r="J1765" s="21" t="s">
        <v>821</v>
      </c>
      <c r="K1765" s="22" t="s">
        <v>546</v>
      </c>
      <c r="L1765" s="21" t="s">
        <v>822</v>
      </c>
      <c r="M1765" s="23" t="s">
        <v>823</v>
      </c>
      <c r="N1765" s="24">
        <f t="shared" si="410"/>
        <v>1999</v>
      </c>
      <c r="O1765" s="25">
        <v>36496</v>
      </c>
      <c r="P1765" s="25">
        <v>38905</v>
      </c>
      <c r="Q1765" s="25">
        <v>39008</v>
      </c>
      <c r="R1765" s="25">
        <v>40817</v>
      </c>
      <c r="S1765" s="23" t="s">
        <v>75</v>
      </c>
      <c r="T1765" s="23" t="s">
        <v>75</v>
      </c>
      <c r="U1765" s="23" t="s">
        <v>75</v>
      </c>
      <c r="V1765" s="19">
        <v>1</v>
      </c>
      <c r="W1765" s="19">
        <f t="shared" si="411"/>
        <v>1</v>
      </c>
      <c r="X1765" s="19">
        <f t="shared" si="412"/>
        <v>0</v>
      </c>
      <c r="Y1765" s="19">
        <f t="shared" si="413"/>
        <v>0</v>
      </c>
      <c r="Z1765" s="19">
        <v>-1</v>
      </c>
      <c r="AA1765" s="19">
        <v>-2</v>
      </c>
      <c r="AB1765" s="19">
        <v>1</v>
      </c>
      <c r="AC1765" s="19">
        <v>1</v>
      </c>
      <c r="AD1765" s="19">
        <v>0</v>
      </c>
      <c r="AE1765" s="19">
        <v>0</v>
      </c>
      <c r="AF1765" s="19">
        <v>1</v>
      </c>
      <c r="AG1765" s="19">
        <v>1</v>
      </c>
      <c r="AH1765" s="19">
        <v>1</v>
      </c>
      <c r="AI1765" s="19">
        <v>1</v>
      </c>
      <c r="AJ1765" s="18" t="s">
        <v>533</v>
      </c>
      <c r="AK1765" s="18" t="s">
        <v>97</v>
      </c>
      <c r="AL1765" s="21" t="s">
        <v>824</v>
      </c>
      <c r="AM1765" s="19">
        <f>IF(AND(AN1765=1,AO1765=1),3,IF(AND(AN1765=1,OR(AO1765=0,AO1765=-1)),1,IF(AND(OR(AN1765=0,AN1765=-1),AO1765=1),2,IF(AND(AN1765=0,AN1765=-1),OR(AO1765=0,AO1765=-1),4))))</f>
        <v>3</v>
      </c>
      <c r="AN1765" s="19">
        <v>1</v>
      </c>
      <c r="AO1765" s="19">
        <v>1</v>
      </c>
      <c r="AP1765" s="19">
        <v>1</v>
      </c>
      <c r="AQ1765" s="19">
        <v>-1</v>
      </c>
      <c r="AR1765" s="19">
        <v>-1</v>
      </c>
      <c r="AS1765" s="19">
        <v>0</v>
      </c>
      <c r="AT1765" s="19">
        <v>0</v>
      </c>
      <c r="AU1765" s="26">
        <f>IF(BA1765&lt;1,-1)</f>
        <v>-1</v>
      </c>
      <c r="AV1765" s="19">
        <v>1</v>
      </c>
      <c r="AW1765" s="19">
        <v>0</v>
      </c>
      <c r="AX1765" s="19">
        <v>0</v>
      </c>
      <c r="AY1765" s="19">
        <v>0</v>
      </c>
      <c r="AZ1765" s="19">
        <v>0</v>
      </c>
      <c r="BA1765" s="19">
        <v>0</v>
      </c>
      <c r="BB1765" s="19">
        <v>0</v>
      </c>
      <c r="BC1765" s="19">
        <v>0</v>
      </c>
      <c r="BD1765" s="28"/>
      <c r="BE1765" s="20"/>
      <c r="BF1765" s="20"/>
      <c r="BG1765" s="20"/>
      <c r="BH1765" s="20"/>
      <c r="BI1765" s="20"/>
      <c r="BJ1765" s="19">
        <v>1</v>
      </c>
      <c r="BK1765" s="20"/>
      <c r="BL1765" s="20"/>
      <c r="BM1765" s="20"/>
      <c r="BN1765" s="20"/>
      <c r="BO1765" s="20"/>
    </row>
    <row r="1766" spans="1:67" ht="395" hidden="1" x14ac:dyDescent="0.2">
      <c r="A1766" s="29" t="s">
        <v>186</v>
      </c>
      <c r="B1766" s="30"/>
      <c r="C1766" s="97" t="s">
        <v>2567</v>
      </c>
      <c r="D1766" s="31" t="s">
        <v>270</v>
      </c>
      <c r="E1766" s="31" t="s">
        <v>92</v>
      </c>
      <c r="F1766" s="32">
        <v>1</v>
      </c>
      <c r="G1766" s="32">
        <v>3</v>
      </c>
      <c r="H1766" s="32">
        <v>0</v>
      </c>
      <c r="I1766" s="33"/>
      <c r="J1766" s="34" t="s">
        <v>2490</v>
      </c>
      <c r="K1766" s="35"/>
      <c r="L1766" s="34" t="s">
        <v>2496</v>
      </c>
      <c r="M1766" s="36" t="s">
        <v>2244</v>
      </c>
      <c r="N1766" s="24">
        <f t="shared" si="410"/>
        <v>1998</v>
      </c>
      <c r="O1766" s="37">
        <v>35833</v>
      </c>
      <c r="P1766" s="37"/>
      <c r="Q1766" s="36" t="s">
        <v>75</v>
      </c>
      <c r="R1766" s="36" t="s">
        <v>75</v>
      </c>
      <c r="S1766" s="36" t="s">
        <v>75</v>
      </c>
      <c r="T1766" s="36" t="s">
        <v>75</v>
      </c>
      <c r="U1766" s="36" t="s">
        <v>75</v>
      </c>
      <c r="V1766" s="32">
        <v>1</v>
      </c>
      <c r="W1766" s="19">
        <f t="shared" si="411"/>
        <v>0</v>
      </c>
      <c r="X1766" s="19">
        <f t="shared" si="412"/>
        <v>0</v>
      </c>
      <c r="Y1766" s="19">
        <f t="shared" si="413"/>
        <v>0</v>
      </c>
      <c r="Z1766" s="96">
        <v>-1</v>
      </c>
      <c r="AA1766" s="96">
        <v>-2</v>
      </c>
      <c r="AB1766" s="32">
        <v>1</v>
      </c>
      <c r="AC1766" s="32">
        <v>1</v>
      </c>
      <c r="AD1766" s="32">
        <v>0</v>
      </c>
      <c r="AE1766" s="32">
        <v>0</v>
      </c>
      <c r="AF1766" s="32">
        <v>1</v>
      </c>
      <c r="AG1766" s="32">
        <v>1</v>
      </c>
      <c r="AH1766" s="32">
        <v>1</v>
      </c>
      <c r="AI1766" s="32">
        <v>1</v>
      </c>
      <c r="AJ1766" s="31" t="s">
        <v>96</v>
      </c>
      <c r="AK1766" s="31" t="s">
        <v>97</v>
      </c>
      <c r="AL1766" s="34" t="s">
        <v>2493</v>
      </c>
      <c r="AM1766" s="19">
        <f>IF(AND(AN1766=1,AO1766=1),3,IF(AND(AN1766=1,OR(AO1766=0,AO1766=-1)),1,IF(AND(OR(AN1766=0,AN1766=-1),AO1766=1),2,IF(AND(AN1766=0,AN1766=-1),OR(AO1766=0,AO1766=-1),4))))</f>
        <v>3</v>
      </c>
      <c r="AN1766" s="32">
        <v>1</v>
      </c>
      <c r="AO1766" s="32">
        <v>1</v>
      </c>
      <c r="AP1766" s="32">
        <v>1</v>
      </c>
      <c r="AQ1766" s="32">
        <v>1</v>
      </c>
      <c r="AR1766" s="32">
        <v>1</v>
      </c>
      <c r="AS1766" s="33"/>
      <c r="AT1766" s="32">
        <v>0</v>
      </c>
      <c r="AU1766" s="26">
        <f>IF(BA1766&lt;1,-1)</f>
        <v>-1</v>
      </c>
      <c r="AV1766" s="32">
        <v>1</v>
      </c>
      <c r="AW1766" s="32">
        <v>0</v>
      </c>
      <c r="AX1766" s="32">
        <v>0</v>
      </c>
      <c r="AY1766" s="19">
        <v>0</v>
      </c>
      <c r="AZ1766" s="32">
        <v>0</v>
      </c>
      <c r="BA1766" s="32">
        <v>0</v>
      </c>
      <c r="BB1766" s="32">
        <v>0</v>
      </c>
      <c r="BC1766" s="32">
        <v>0</v>
      </c>
      <c r="BD1766" s="28"/>
      <c r="BE1766" s="33"/>
      <c r="BF1766" s="34" t="s">
        <v>2494</v>
      </c>
      <c r="BG1766" s="33"/>
      <c r="BH1766" s="33"/>
      <c r="BI1766" s="32">
        <v>1</v>
      </c>
      <c r="BJ1766" s="32">
        <v>1</v>
      </c>
      <c r="BK1766" s="33"/>
      <c r="BL1766" s="33"/>
      <c r="BM1766" s="33"/>
      <c r="BN1766" s="33"/>
      <c r="BO1766" s="33"/>
    </row>
    <row r="1767" spans="1:67" ht="64" hidden="1" x14ac:dyDescent="0.2">
      <c r="A1767" s="29" t="s">
        <v>144</v>
      </c>
      <c r="B1767" s="30"/>
      <c r="C1767" s="97" t="s">
        <v>1212</v>
      </c>
      <c r="D1767" s="31" t="s">
        <v>1199</v>
      </c>
      <c r="E1767" s="31" t="s">
        <v>70</v>
      </c>
      <c r="F1767" s="32">
        <v>1</v>
      </c>
      <c r="G1767" s="19">
        <v>0</v>
      </c>
      <c r="H1767" s="19">
        <v>0</v>
      </c>
      <c r="I1767" s="20"/>
      <c r="J1767" s="34" t="s">
        <v>1200</v>
      </c>
      <c r="K1767" s="41" t="s">
        <v>1201</v>
      </c>
      <c r="L1767" s="34" t="s">
        <v>1202</v>
      </c>
      <c r="M1767" s="36" t="s">
        <v>1203</v>
      </c>
      <c r="N1767" s="24">
        <f t="shared" si="410"/>
        <v>2001</v>
      </c>
      <c r="O1767" s="37">
        <v>37243</v>
      </c>
      <c r="P1767" s="36" t="s">
        <v>75</v>
      </c>
      <c r="Q1767" s="36" t="s">
        <v>75</v>
      </c>
      <c r="R1767" s="36" t="s">
        <v>75</v>
      </c>
      <c r="S1767" s="36" t="s">
        <v>75</v>
      </c>
      <c r="T1767" s="36" t="s">
        <v>75</v>
      </c>
      <c r="U1767" s="36" t="s">
        <v>75</v>
      </c>
      <c r="V1767" s="32">
        <v>1</v>
      </c>
      <c r="W1767" s="19">
        <f t="shared" si="411"/>
        <v>0</v>
      </c>
      <c r="X1767" s="19">
        <f t="shared" si="412"/>
        <v>0</v>
      </c>
      <c r="Y1767" s="19">
        <f t="shared" si="413"/>
        <v>0</v>
      </c>
      <c r="Z1767" s="32">
        <v>-1</v>
      </c>
      <c r="AA1767" s="32">
        <v>-2</v>
      </c>
      <c r="AB1767" s="32">
        <v>1</v>
      </c>
      <c r="AC1767" s="32">
        <v>0</v>
      </c>
      <c r="AD1767" s="32">
        <v>0</v>
      </c>
      <c r="AE1767" s="32">
        <v>1</v>
      </c>
      <c r="AF1767" s="32">
        <v>1</v>
      </c>
      <c r="AG1767" s="32">
        <v>1</v>
      </c>
      <c r="AH1767" s="40">
        <v>1</v>
      </c>
      <c r="AI1767" s="32">
        <v>0</v>
      </c>
      <c r="AJ1767" s="31" t="s">
        <v>372</v>
      </c>
      <c r="AK1767" s="31" t="s">
        <v>77</v>
      </c>
      <c r="AL1767" s="34" t="s">
        <v>1204</v>
      </c>
      <c r="AM1767" s="19">
        <f>IF(AND(AN1767=1,AO1767=1),3,IF(AND(AN1767=1,OR(AO1767=0,AO1767=-1)),1,IF(AND(OR(AN1767=0,AN1767=-1),AO1767=1),2,IF(AND(AN1767=0,AN1767=-1),OR(AO1767=0,AO1767=-1),4))))</f>
        <v>3</v>
      </c>
      <c r="AN1767" s="32">
        <v>1</v>
      </c>
      <c r="AO1767" s="32">
        <v>1</v>
      </c>
      <c r="AP1767" s="32">
        <v>1</v>
      </c>
      <c r="AQ1767" s="32">
        <v>1</v>
      </c>
      <c r="AR1767" s="32">
        <v>1</v>
      </c>
      <c r="AS1767" s="32">
        <v>0</v>
      </c>
      <c r="AT1767" s="19">
        <v>0</v>
      </c>
      <c r="AU1767" s="26">
        <f>IF(BA1767&lt;1,-1)</f>
        <v>-1</v>
      </c>
      <c r="AV1767" s="19">
        <v>0</v>
      </c>
      <c r="AW1767" s="32">
        <v>0</v>
      </c>
      <c r="AX1767" s="32">
        <v>0</v>
      </c>
      <c r="AY1767" s="19">
        <v>0</v>
      </c>
      <c r="AZ1767" s="32">
        <v>-1</v>
      </c>
      <c r="BA1767" s="32">
        <v>-1</v>
      </c>
      <c r="BB1767" s="32">
        <v>-1</v>
      </c>
      <c r="BC1767" s="32">
        <v>-1</v>
      </c>
      <c r="BD1767" s="28"/>
      <c r="BE1767" s="33"/>
      <c r="BF1767" s="33"/>
      <c r="BG1767" s="33"/>
      <c r="BH1767" s="31" t="s">
        <v>1205</v>
      </c>
      <c r="BI1767" s="33"/>
      <c r="BJ1767" s="33"/>
      <c r="BK1767" s="33"/>
      <c r="BL1767" s="33"/>
      <c r="BM1767" s="33"/>
      <c r="BN1767" s="33"/>
      <c r="BO1767" s="33"/>
    </row>
    <row r="1768" spans="1:67" ht="304" hidden="1" x14ac:dyDescent="0.2">
      <c r="A1768" s="17" t="s">
        <v>466</v>
      </c>
      <c r="B1768" s="17" t="s">
        <v>676</v>
      </c>
      <c r="C1768" s="64" t="s">
        <v>1785</v>
      </c>
      <c r="D1768" s="18" t="s">
        <v>678</v>
      </c>
      <c r="E1768" s="18" t="s">
        <v>92</v>
      </c>
      <c r="F1768" s="19">
        <v>1</v>
      </c>
      <c r="G1768" s="19">
        <v>0</v>
      </c>
      <c r="H1768" s="19">
        <v>1</v>
      </c>
      <c r="I1768" s="20"/>
      <c r="J1768" s="21" t="s">
        <v>1779</v>
      </c>
      <c r="K1768" s="22" t="s">
        <v>1780</v>
      </c>
      <c r="L1768" s="375" t="s">
        <v>3577</v>
      </c>
      <c r="M1768" s="23" t="s">
        <v>1781</v>
      </c>
      <c r="N1768" s="24">
        <f t="shared" si="410"/>
        <v>2006</v>
      </c>
      <c r="O1768" s="25">
        <v>38974</v>
      </c>
      <c r="P1768" s="25">
        <v>42103</v>
      </c>
      <c r="Q1768" s="25">
        <v>42103</v>
      </c>
      <c r="R1768" s="23" t="s">
        <v>75</v>
      </c>
      <c r="S1768" s="23" t="s">
        <v>75</v>
      </c>
      <c r="T1768" s="23" t="s">
        <v>75</v>
      </c>
      <c r="U1768" s="23" t="s">
        <v>75</v>
      </c>
      <c r="V1768" s="19">
        <v>1</v>
      </c>
      <c r="W1768" s="19">
        <f t="shared" si="411"/>
        <v>1</v>
      </c>
      <c r="X1768" s="19">
        <f t="shared" si="412"/>
        <v>0</v>
      </c>
      <c r="Y1768" s="19">
        <f t="shared" si="413"/>
        <v>0</v>
      </c>
      <c r="Z1768" s="19">
        <v>-1</v>
      </c>
      <c r="AA1768" s="19">
        <v>-2</v>
      </c>
      <c r="AB1768" s="19">
        <v>1</v>
      </c>
      <c r="AC1768" s="19">
        <v>1</v>
      </c>
      <c r="AD1768" s="19">
        <v>0</v>
      </c>
      <c r="AE1768" s="19">
        <v>1</v>
      </c>
      <c r="AF1768" s="19">
        <v>1</v>
      </c>
      <c r="AG1768" s="19">
        <v>1</v>
      </c>
      <c r="AH1768" s="19">
        <v>1</v>
      </c>
      <c r="AI1768" s="19">
        <v>1</v>
      </c>
      <c r="AJ1768" s="18" t="s">
        <v>87</v>
      </c>
      <c r="AK1768" s="18" t="s">
        <v>97</v>
      </c>
      <c r="AL1768" s="21" t="s">
        <v>1782</v>
      </c>
      <c r="AM1768" s="19">
        <f>IF(AND(AN1768=1,AO1768=1),3,IF(AND(AN1768=1,OR(AO1768=0,AO1768=-1)),1,IF(AND(OR(AN1768=0,AN1768=-1),AO1768=1),2,IF(AND(AN1768=0,AN1768=-1),OR(AO1768=0,AO1768=-1),4))))</f>
        <v>3</v>
      </c>
      <c r="AN1768" s="19">
        <v>1</v>
      </c>
      <c r="AO1768" s="19">
        <v>1</v>
      </c>
      <c r="AP1768" s="19">
        <v>1</v>
      </c>
      <c r="AQ1768" s="19">
        <v>1</v>
      </c>
      <c r="AR1768" s="19">
        <v>1</v>
      </c>
      <c r="AS1768" s="19">
        <v>0</v>
      </c>
      <c r="AT1768" s="19">
        <v>0</v>
      </c>
      <c r="AU1768" s="26">
        <f>IF(BA1768&lt;1,-1)</f>
        <v>-1</v>
      </c>
      <c r="AV1768" s="19">
        <v>0</v>
      </c>
      <c r="AW1768" s="19">
        <v>0</v>
      </c>
      <c r="AX1768" s="19">
        <v>0</v>
      </c>
      <c r="AY1768" s="19">
        <v>0</v>
      </c>
      <c r="AZ1768" s="19">
        <v>0</v>
      </c>
      <c r="BA1768" s="19">
        <v>0</v>
      </c>
      <c r="BB1768" s="19">
        <v>0</v>
      </c>
      <c r="BC1768" s="19">
        <v>0</v>
      </c>
      <c r="BD1768" s="28"/>
      <c r="BE1768" s="20"/>
      <c r="BF1768" s="20"/>
      <c r="BG1768" s="20"/>
      <c r="BH1768" s="20"/>
      <c r="BI1768" s="20"/>
      <c r="BJ1768" s="19">
        <v>1</v>
      </c>
      <c r="BK1768" s="20"/>
      <c r="BL1768" s="20"/>
      <c r="BM1768" s="20"/>
      <c r="BN1768" s="20"/>
      <c r="BO1768" s="20"/>
    </row>
    <row r="1769" spans="1:67" ht="208" hidden="1" x14ac:dyDescent="0.2">
      <c r="A1769" s="17" t="s">
        <v>2726</v>
      </c>
      <c r="B1769" s="42"/>
      <c r="C1769" s="64" t="s">
        <v>2727</v>
      </c>
      <c r="D1769" s="18" t="s">
        <v>2728</v>
      </c>
      <c r="E1769" s="18" t="s">
        <v>324</v>
      </c>
      <c r="F1769" s="19">
        <v>1</v>
      </c>
      <c r="G1769" s="19">
        <v>1</v>
      </c>
      <c r="H1769" s="19">
        <v>1</v>
      </c>
      <c r="I1769" s="20"/>
      <c r="J1769" s="44"/>
      <c r="K1769" s="22" t="s">
        <v>2729</v>
      </c>
      <c r="L1769" s="375" t="s">
        <v>3317</v>
      </c>
      <c r="M1769" s="45"/>
      <c r="N1769" s="47">
        <f t="shared" si="410"/>
        <v>2017</v>
      </c>
      <c r="O1769" s="25">
        <v>42760</v>
      </c>
      <c r="P1769" s="25">
        <v>42761</v>
      </c>
      <c r="Q1769" s="25"/>
      <c r="R1769" s="25">
        <v>42761</v>
      </c>
      <c r="S1769" s="25"/>
      <c r="T1769" s="23" t="s">
        <v>75</v>
      </c>
      <c r="U1769" s="23" t="s">
        <v>75</v>
      </c>
      <c r="V1769" s="26">
        <v>1</v>
      </c>
      <c r="W1769" s="19">
        <f t="shared" si="411"/>
        <v>0</v>
      </c>
      <c r="X1769" s="19">
        <f t="shared" si="412"/>
        <v>0</v>
      </c>
      <c r="Y1769" s="19">
        <f t="shared" si="413"/>
        <v>0</v>
      </c>
      <c r="Z1769" s="19">
        <v>-1</v>
      </c>
      <c r="AA1769" s="19">
        <v>-2</v>
      </c>
      <c r="AB1769" s="26">
        <v>1</v>
      </c>
      <c r="AC1769" s="26">
        <v>0</v>
      </c>
      <c r="AD1769" s="26">
        <v>0</v>
      </c>
      <c r="AE1769" s="26">
        <v>1</v>
      </c>
      <c r="AF1769" s="26">
        <v>0</v>
      </c>
      <c r="AG1769" s="20">
        <v>1</v>
      </c>
      <c r="AH1769" s="19">
        <v>0</v>
      </c>
      <c r="AI1769" s="19">
        <v>0</v>
      </c>
      <c r="AJ1769" s="18" t="s">
        <v>263</v>
      </c>
      <c r="AK1769" s="18" t="s">
        <v>77</v>
      </c>
      <c r="AL1769" s="21" t="s">
        <v>2730</v>
      </c>
      <c r="AM1769" s="19">
        <v>2</v>
      </c>
      <c r="AN1769" s="19">
        <v>0</v>
      </c>
      <c r="AO1769" s="19">
        <v>1</v>
      </c>
      <c r="AP1769" s="19">
        <v>1</v>
      </c>
      <c r="AQ1769" s="19">
        <v>1</v>
      </c>
      <c r="AR1769" s="19">
        <v>0</v>
      </c>
      <c r="AS1769" s="19">
        <v>0</v>
      </c>
      <c r="AT1769" s="19">
        <v>-1</v>
      </c>
      <c r="AU1769" s="26">
        <v>0</v>
      </c>
      <c r="AV1769" s="19">
        <v>0</v>
      </c>
      <c r="AW1769" s="19">
        <v>0</v>
      </c>
      <c r="AX1769" s="19">
        <v>1</v>
      </c>
      <c r="AY1769" s="19">
        <v>0</v>
      </c>
      <c r="AZ1769" s="19">
        <v>1</v>
      </c>
      <c r="BA1769" s="19">
        <v>1</v>
      </c>
      <c r="BB1769" s="19">
        <v>1</v>
      </c>
      <c r="BC1769" s="19">
        <v>0</v>
      </c>
      <c r="BD1769" s="20"/>
      <c r="BE1769" s="20"/>
      <c r="BF1769" s="18" t="s">
        <v>2731</v>
      </c>
      <c r="BG1769" s="26"/>
      <c r="BH1769" s="26"/>
      <c r="BI1769" s="20"/>
      <c r="BJ1769" s="26">
        <v>0</v>
      </c>
      <c r="BK1769" s="26"/>
      <c r="BL1769" s="26"/>
      <c r="BM1769" s="26">
        <v>0</v>
      </c>
      <c r="BN1769" s="20"/>
      <c r="BO1769" s="20"/>
    </row>
    <row r="1770" spans="1:67" ht="64" hidden="1" x14ac:dyDescent="0.2">
      <c r="A1770" s="17" t="s">
        <v>228</v>
      </c>
      <c r="B1770" s="20"/>
      <c r="C1770" s="21" t="s">
        <v>1158</v>
      </c>
      <c r="D1770" s="18" t="s">
        <v>124</v>
      </c>
      <c r="E1770" s="18" t="s">
        <v>1076</v>
      </c>
      <c r="F1770" s="19">
        <v>1</v>
      </c>
      <c r="G1770" s="19">
        <v>2</v>
      </c>
      <c r="H1770" s="20"/>
      <c r="I1770" s="20"/>
      <c r="J1770" s="21" t="s">
        <v>1077</v>
      </c>
      <c r="K1770" s="46"/>
      <c r="L1770" s="21" t="s">
        <v>1159</v>
      </c>
      <c r="M1770" s="23" t="s">
        <v>1160</v>
      </c>
      <c r="N1770" s="24">
        <f t="shared" si="410"/>
        <v>1986</v>
      </c>
      <c r="O1770" s="25">
        <v>31744</v>
      </c>
      <c r="P1770" s="25">
        <v>33783</v>
      </c>
      <c r="Q1770" s="23" t="s">
        <v>75</v>
      </c>
      <c r="R1770" s="23" t="s">
        <v>75</v>
      </c>
      <c r="S1770" s="23" t="s">
        <v>75</v>
      </c>
      <c r="T1770" s="23" t="s">
        <v>75</v>
      </c>
      <c r="U1770" s="23" t="s">
        <v>75</v>
      </c>
      <c r="V1770" s="19">
        <v>1</v>
      </c>
      <c r="W1770" s="19">
        <f t="shared" si="411"/>
        <v>0</v>
      </c>
      <c r="X1770" s="19">
        <f t="shared" si="412"/>
        <v>0</v>
      </c>
      <c r="Y1770" s="19">
        <f t="shared" si="413"/>
        <v>0</v>
      </c>
      <c r="Z1770" s="19">
        <v>-1</v>
      </c>
      <c r="AA1770" s="19">
        <v>-2</v>
      </c>
      <c r="AB1770" s="19">
        <v>0</v>
      </c>
      <c r="AC1770" s="19">
        <v>0</v>
      </c>
      <c r="AD1770" s="19">
        <v>1</v>
      </c>
      <c r="AE1770" s="19">
        <v>1</v>
      </c>
      <c r="AF1770" s="19">
        <v>1</v>
      </c>
      <c r="AG1770" s="19">
        <v>0</v>
      </c>
      <c r="AH1770" s="19">
        <v>0</v>
      </c>
      <c r="AI1770" s="19">
        <v>0</v>
      </c>
      <c r="AJ1770" s="18" t="s">
        <v>128</v>
      </c>
      <c r="AK1770" s="18" t="s">
        <v>617</v>
      </c>
      <c r="AL1770" s="21" t="s">
        <v>1078</v>
      </c>
      <c r="AM1770" s="19">
        <f>IF(AND(AN1770=1,AO1770=1),3,IF(AND(AN1770=1,OR(AO1770=0,AO1770=-1)),1,IF(AND(OR(AN1770=0,AN1770=-1),AO1770=1),2,IF(AND(AN1770=0,AN1770=-1),OR(AO1770=0,AO1770=-1),4))))</f>
        <v>1</v>
      </c>
      <c r="AN1770" s="19">
        <v>1</v>
      </c>
      <c r="AO1770" s="26">
        <v>0</v>
      </c>
      <c r="AP1770" s="19">
        <v>1</v>
      </c>
      <c r="AQ1770" s="19">
        <v>1</v>
      </c>
      <c r="AR1770" s="19">
        <v>1</v>
      </c>
      <c r="AS1770" s="19">
        <v>0</v>
      </c>
      <c r="AT1770" s="19">
        <v>-2</v>
      </c>
      <c r="AU1770" s="26">
        <v>-3</v>
      </c>
      <c r="AV1770" s="19">
        <v>0</v>
      </c>
      <c r="AW1770" s="26">
        <v>0</v>
      </c>
      <c r="AX1770" s="19">
        <v>0</v>
      </c>
      <c r="AY1770" s="19">
        <v>0</v>
      </c>
      <c r="AZ1770" s="19">
        <v>1</v>
      </c>
      <c r="BA1770" s="19">
        <v>1</v>
      </c>
      <c r="BB1770" s="19">
        <v>0</v>
      </c>
      <c r="BC1770" s="19">
        <v>1</v>
      </c>
      <c r="BD1770" s="28"/>
      <c r="BE1770" s="20"/>
      <c r="BF1770" s="18" t="s">
        <v>1079</v>
      </c>
      <c r="BG1770" s="20"/>
      <c r="BH1770" s="18" t="s">
        <v>1161</v>
      </c>
      <c r="BI1770" s="26">
        <v>1</v>
      </c>
      <c r="BJ1770" s="20"/>
      <c r="BK1770" s="20"/>
      <c r="BL1770" s="20"/>
      <c r="BM1770" s="20"/>
      <c r="BN1770" s="20"/>
      <c r="BO1770" s="20"/>
    </row>
    <row r="1771" spans="1:67" ht="32" hidden="1" x14ac:dyDescent="0.2">
      <c r="A1771" s="17" t="s">
        <v>144</v>
      </c>
      <c r="B1771" s="17" t="s">
        <v>79</v>
      </c>
      <c r="C1771" s="64" t="s">
        <v>1325</v>
      </c>
      <c r="D1771" s="18" t="s">
        <v>1308</v>
      </c>
      <c r="E1771" s="18" t="s">
        <v>302</v>
      </c>
      <c r="F1771" s="19">
        <v>1</v>
      </c>
      <c r="G1771" s="19">
        <v>0</v>
      </c>
      <c r="H1771" s="20"/>
      <c r="I1771" s="20"/>
      <c r="J1771" s="21" t="s">
        <v>1309</v>
      </c>
      <c r="K1771" s="22" t="s">
        <v>1310</v>
      </c>
      <c r="L1771" s="18" t="s">
        <v>1311</v>
      </c>
      <c r="M1771" s="23" t="s">
        <v>1312</v>
      </c>
      <c r="N1771" s="24">
        <f t="shared" si="410"/>
        <v>2005</v>
      </c>
      <c r="O1771" s="25">
        <v>38698</v>
      </c>
      <c r="P1771" s="23" t="s">
        <v>75</v>
      </c>
      <c r="Q1771" s="23" t="s">
        <v>75</v>
      </c>
      <c r="R1771" s="23" t="s">
        <v>75</v>
      </c>
      <c r="S1771" s="23" t="s">
        <v>75</v>
      </c>
      <c r="T1771" s="23" t="s">
        <v>75</v>
      </c>
      <c r="U1771" s="23" t="s">
        <v>75</v>
      </c>
      <c r="V1771" s="19">
        <v>1</v>
      </c>
      <c r="W1771" s="19">
        <f t="shared" si="411"/>
        <v>0</v>
      </c>
      <c r="X1771" s="19">
        <f t="shared" si="412"/>
        <v>0</v>
      </c>
      <c r="Y1771" s="19">
        <f t="shared" si="413"/>
        <v>0</v>
      </c>
      <c r="Z1771" s="19">
        <v>-1</v>
      </c>
      <c r="AA1771" s="19">
        <v>-2</v>
      </c>
      <c r="AB1771" s="19">
        <v>1</v>
      </c>
      <c r="AC1771" s="19">
        <v>0</v>
      </c>
      <c r="AD1771" s="19">
        <v>0</v>
      </c>
      <c r="AE1771" s="19">
        <v>1</v>
      </c>
      <c r="AF1771" s="19">
        <v>0</v>
      </c>
      <c r="AG1771" s="19">
        <v>1</v>
      </c>
      <c r="AH1771" s="19">
        <v>1</v>
      </c>
      <c r="AI1771" s="26">
        <v>0</v>
      </c>
      <c r="AJ1771" s="18" t="s">
        <v>1313</v>
      </c>
      <c r="AK1771" s="18" t="s">
        <v>77</v>
      </c>
      <c r="AL1771" s="21" t="s">
        <v>1314</v>
      </c>
      <c r="AM1771" s="19">
        <f>IF(AND(AN1771=1,AO1771=1),3,IF(AND(AN1771=1,OR(AO1771=0,AO1771=-1)),1,IF(AND(OR(AN1771=0,AN1771=-1),AO1771=1),2,IF(AND(AN1771=0,AN1771=-1),OR(AO1771=0,AO1771=-1),4))))</f>
        <v>3</v>
      </c>
      <c r="AN1771" s="19">
        <v>1</v>
      </c>
      <c r="AO1771" s="19">
        <v>1</v>
      </c>
      <c r="AP1771" s="19">
        <v>1</v>
      </c>
      <c r="AQ1771" s="19">
        <v>1</v>
      </c>
      <c r="AR1771" s="19">
        <v>1</v>
      </c>
      <c r="AS1771" s="19">
        <v>0</v>
      </c>
      <c r="AT1771" s="19">
        <v>0</v>
      </c>
      <c r="AU1771" s="26">
        <f>IF(BA1771&lt;1,-1)</f>
        <v>-1</v>
      </c>
      <c r="AV1771" s="19">
        <v>0</v>
      </c>
      <c r="AW1771" s="19">
        <v>0</v>
      </c>
      <c r="AX1771" s="19">
        <v>0</v>
      </c>
      <c r="AY1771" s="19">
        <v>0</v>
      </c>
      <c r="AZ1771" s="19">
        <v>0</v>
      </c>
      <c r="BA1771" s="19">
        <v>0</v>
      </c>
      <c r="BB1771" s="19">
        <v>0</v>
      </c>
      <c r="BC1771" s="19">
        <v>0</v>
      </c>
      <c r="BD1771" s="28"/>
      <c r="BE1771" s="20"/>
      <c r="BF1771" s="18" t="s">
        <v>1315</v>
      </c>
      <c r="BG1771" s="20"/>
      <c r="BH1771" s="18" t="s">
        <v>1316</v>
      </c>
      <c r="BI1771" s="19">
        <v>1</v>
      </c>
      <c r="BJ1771" s="19">
        <v>1</v>
      </c>
      <c r="BK1771" s="20"/>
      <c r="BL1771" s="20"/>
      <c r="BM1771" s="20"/>
      <c r="BN1771" s="20"/>
      <c r="BO1771" s="20"/>
    </row>
    <row r="1772" spans="1:67" ht="395" hidden="1" x14ac:dyDescent="0.2">
      <c r="A1772" s="29" t="s">
        <v>186</v>
      </c>
      <c r="B1772" s="30"/>
      <c r="C1772" s="97" t="s">
        <v>2589</v>
      </c>
      <c r="D1772" s="31" t="s">
        <v>270</v>
      </c>
      <c r="E1772" s="31" t="s">
        <v>92</v>
      </c>
      <c r="F1772" s="32">
        <v>1</v>
      </c>
      <c r="G1772" s="32">
        <v>0</v>
      </c>
      <c r="H1772" s="32">
        <v>0</v>
      </c>
      <c r="I1772" s="33"/>
      <c r="J1772" s="34" t="s">
        <v>2490</v>
      </c>
      <c r="K1772" s="35"/>
      <c r="L1772" s="34" t="s">
        <v>2496</v>
      </c>
      <c r="M1772" s="36" t="s">
        <v>2244</v>
      </c>
      <c r="N1772" s="24">
        <f t="shared" si="410"/>
        <v>1999</v>
      </c>
      <c r="O1772" s="37">
        <v>36235</v>
      </c>
      <c r="P1772" s="37">
        <v>36466</v>
      </c>
      <c r="Q1772" s="36" t="s">
        <v>75</v>
      </c>
      <c r="R1772" s="36" t="s">
        <v>75</v>
      </c>
      <c r="S1772" s="36" t="s">
        <v>75</v>
      </c>
      <c r="T1772" s="36" t="s">
        <v>75</v>
      </c>
      <c r="U1772" s="36" t="s">
        <v>75</v>
      </c>
      <c r="V1772" s="32">
        <v>1</v>
      </c>
      <c r="W1772" s="19">
        <f t="shared" si="411"/>
        <v>0</v>
      </c>
      <c r="X1772" s="19">
        <f t="shared" si="412"/>
        <v>0</v>
      </c>
      <c r="Y1772" s="19">
        <f t="shared" si="413"/>
        <v>0</v>
      </c>
      <c r="Z1772" s="96">
        <v>-1</v>
      </c>
      <c r="AA1772" s="96">
        <v>-2</v>
      </c>
      <c r="AB1772" s="32">
        <v>1</v>
      </c>
      <c r="AC1772" s="32">
        <v>1</v>
      </c>
      <c r="AD1772" s="32">
        <v>0</v>
      </c>
      <c r="AE1772" s="32">
        <v>0</v>
      </c>
      <c r="AF1772" s="32">
        <v>1</v>
      </c>
      <c r="AG1772" s="32">
        <v>1</v>
      </c>
      <c r="AH1772" s="32">
        <v>1</v>
      </c>
      <c r="AI1772" s="32">
        <v>1</v>
      </c>
      <c r="AJ1772" s="31" t="s">
        <v>96</v>
      </c>
      <c r="AK1772" s="31" t="s">
        <v>97</v>
      </c>
      <c r="AL1772" s="34" t="s">
        <v>2493</v>
      </c>
      <c r="AM1772" s="19">
        <f>IF(AND(AN1772=1,AO1772=1),3,IF(AND(AN1772=1,OR(AO1772=0,AO1772=-1)),1,IF(AND(OR(AN1772=0,AN1772=-1),AO1772=1),2,IF(AND(AN1772=0,AN1772=-1),OR(AO1772=0,AO1772=-1),4))))</f>
        <v>3</v>
      </c>
      <c r="AN1772" s="32">
        <v>1</v>
      </c>
      <c r="AO1772" s="32">
        <v>1</v>
      </c>
      <c r="AP1772" s="32">
        <v>1</v>
      </c>
      <c r="AQ1772" s="32">
        <v>1</v>
      </c>
      <c r="AR1772" s="32">
        <v>1</v>
      </c>
      <c r="AS1772" s="33"/>
      <c r="AT1772" s="32">
        <v>0</v>
      </c>
      <c r="AU1772" s="26">
        <f>IF(BA1772&lt;1,-1)</f>
        <v>-1</v>
      </c>
      <c r="AV1772" s="32">
        <v>1</v>
      </c>
      <c r="AW1772" s="32">
        <v>0</v>
      </c>
      <c r="AX1772" s="32">
        <v>0</v>
      </c>
      <c r="AY1772" s="19">
        <v>0</v>
      </c>
      <c r="AZ1772" s="32">
        <v>0</v>
      </c>
      <c r="BA1772" s="32">
        <v>0</v>
      </c>
      <c r="BB1772" s="32">
        <v>0</v>
      </c>
      <c r="BC1772" s="32">
        <v>0</v>
      </c>
      <c r="BD1772" s="28"/>
      <c r="BE1772" s="33"/>
      <c r="BF1772" s="34" t="s">
        <v>2494</v>
      </c>
      <c r="BG1772" s="33"/>
      <c r="BH1772" s="33"/>
      <c r="BI1772" s="32">
        <v>1</v>
      </c>
      <c r="BJ1772" s="32">
        <v>1</v>
      </c>
      <c r="BK1772" s="33"/>
      <c r="BL1772" s="33"/>
      <c r="BM1772" s="33"/>
      <c r="BN1772" s="33"/>
      <c r="BO1772" s="33"/>
    </row>
    <row r="1773" spans="1:67" ht="48" hidden="1" x14ac:dyDescent="0.2">
      <c r="A1773" s="18" t="s">
        <v>740</v>
      </c>
      <c r="B1773" s="20"/>
      <c r="C1773" s="21" t="s">
        <v>2699</v>
      </c>
      <c r="D1773" s="18" t="s">
        <v>124</v>
      </c>
      <c r="E1773" s="18" t="s">
        <v>137</v>
      </c>
      <c r="F1773" s="19">
        <v>1</v>
      </c>
      <c r="G1773" s="19">
        <v>0</v>
      </c>
      <c r="H1773" s="19">
        <v>0</v>
      </c>
      <c r="I1773" s="20"/>
      <c r="J1773" s="21" t="s">
        <v>1077</v>
      </c>
      <c r="K1773" s="22" t="s">
        <v>1089</v>
      </c>
      <c r="L1773" s="21" t="s">
        <v>2647</v>
      </c>
      <c r="M1773" s="23" t="s">
        <v>75</v>
      </c>
      <c r="N1773" s="24">
        <f t="shared" si="410"/>
        <v>1988</v>
      </c>
      <c r="O1773" s="25">
        <v>32174</v>
      </c>
      <c r="P1773" s="23" t="s">
        <v>75</v>
      </c>
      <c r="Q1773" s="23" t="s">
        <v>75</v>
      </c>
      <c r="R1773" s="23" t="s">
        <v>75</v>
      </c>
      <c r="S1773" s="23" t="s">
        <v>75</v>
      </c>
      <c r="T1773" s="23" t="s">
        <v>75</v>
      </c>
      <c r="U1773" s="23" t="s">
        <v>75</v>
      </c>
      <c r="V1773" s="19">
        <v>1</v>
      </c>
      <c r="W1773" s="19">
        <f t="shared" si="411"/>
        <v>0</v>
      </c>
      <c r="X1773" s="19">
        <f t="shared" si="412"/>
        <v>0</v>
      </c>
      <c r="Y1773" s="19">
        <f t="shared" si="413"/>
        <v>0</v>
      </c>
      <c r="Z1773" s="19">
        <v>-1</v>
      </c>
      <c r="AA1773" s="19">
        <v>-2</v>
      </c>
      <c r="AB1773" s="19">
        <v>0</v>
      </c>
      <c r="AC1773" s="19">
        <v>0</v>
      </c>
      <c r="AD1773" s="19">
        <v>1</v>
      </c>
      <c r="AE1773" s="19">
        <v>0</v>
      </c>
      <c r="AF1773" s="19">
        <v>0</v>
      </c>
      <c r="AG1773" s="19">
        <v>0</v>
      </c>
      <c r="AH1773" s="26">
        <v>1</v>
      </c>
      <c r="AI1773" s="26">
        <v>0</v>
      </c>
      <c r="AJ1773" s="18" t="s">
        <v>128</v>
      </c>
      <c r="AK1773" s="18" t="s">
        <v>139</v>
      </c>
      <c r="AL1773" s="21" t="s">
        <v>2642</v>
      </c>
      <c r="AM1773" s="19">
        <f>IF(AND(AN1773=1,AO1773=1),3,IF(AND(AN1773=1,OR(AO1773=0,AO1773=-1)),1,IF(AND(OR(AN1773=0,AN1773=-1),AO1773=1),2,IF(AND(AN1773=0,AN1773=-1),OR(AO1773=0,AO1773=-1),4))))</f>
        <v>3</v>
      </c>
      <c r="AN1773" s="19">
        <v>1</v>
      </c>
      <c r="AO1773" s="19">
        <v>1</v>
      </c>
      <c r="AP1773" s="19">
        <v>0</v>
      </c>
      <c r="AQ1773" s="19">
        <v>-1</v>
      </c>
      <c r="AR1773" s="19">
        <v>-1</v>
      </c>
      <c r="AS1773" s="19">
        <v>0</v>
      </c>
      <c r="AT1773" s="19">
        <v>-2</v>
      </c>
      <c r="AU1773" s="26">
        <v>-3</v>
      </c>
      <c r="AV1773" s="19">
        <v>0</v>
      </c>
      <c r="AW1773" s="19">
        <v>0</v>
      </c>
      <c r="AX1773" s="19">
        <v>0</v>
      </c>
      <c r="AY1773" s="19">
        <v>0</v>
      </c>
      <c r="AZ1773" s="19">
        <v>1</v>
      </c>
      <c r="BA1773" s="19">
        <v>1</v>
      </c>
      <c r="BB1773" s="19">
        <v>-1</v>
      </c>
      <c r="BC1773" s="19">
        <v>1</v>
      </c>
      <c r="BD1773" s="28"/>
      <c r="BE1773" s="20"/>
      <c r="BF1773" s="20"/>
      <c r="BG1773" s="20"/>
      <c r="BH1773" s="20"/>
      <c r="BI1773" s="20"/>
      <c r="BJ1773" s="19">
        <v>-1</v>
      </c>
      <c r="BK1773" s="20"/>
      <c r="BL1773" s="20"/>
      <c r="BM1773" s="20"/>
      <c r="BN1773" s="20"/>
      <c r="BO1773" s="20"/>
    </row>
    <row r="1774" spans="1:67" ht="112" hidden="1" x14ac:dyDescent="0.2">
      <c r="A1774" s="17" t="s">
        <v>512</v>
      </c>
      <c r="B1774" s="42"/>
      <c r="C1774" s="64" t="s">
        <v>1182</v>
      </c>
      <c r="D1774" s="18" t="s">
        <v>69</v>
      </c>
      <c r="E1774" s="18" t="s">
        <v>302</v>
      </c>
      <c r="F1774" s="19">
        <v>1</v>
      </c>
      <c r="G1774" s="19">
        <v>0</v>
      </c>
      <c r="H1774" s="19">
        <v>0</v>
      </c>
      <c r="I1774" s="20"/>
      <c r="J1774" s="21" t="s">
        <v>1169</v>
      </c>
      <c r="K1774" s="22" t="s">
        <v>1170</v>
      </c>
      <c r="L1774" s="21" t="s">
        <v>1171</v>
      </c>
      <c r="M1774" s="25"/>
      <c r="N1774" s="24">
        <f t="shared" si="410"/>
        <v>2006</v>
      </c>
      <c r="O1774" s="25">
        <v>39035</v>
      </c>
      <c r="P1774" s="23" t="s">
        <v>75</v>
      </c>
      <c r="Q1774" s="23" t="s">
        <v>75</v>
      </c>
      <c r="R1774" s="23" t="s">
        <v>75</v>
      </c>
      <c r="S1774" s="23" t="s">
        <v>75</v>
      </c>
      <c r="T1774" s="23" t="s">
        <v>75</v>
      </c>
      <c r="U1774" s="23" t="s">
        <v>75</v>
      </c>
      <c r="V1774" s="19">
        <v>1</v>
      </c>
      <c r="W1774" s="19">
        <f t="shared" si="411"/>
        <v>0</v>
      </c>
      <c r="X1774" s="19">
        <f t="shared" si="412"/>
        <v>0</v>
      </c>
      <c r="Y1774" s="19">
        <f t="shared" si="413"/>
        <v>0</v>
      </c>
      <c r="Z1774" s="19">
        <v>-1</v>
      </c>
      <c r="AA1774" s="19">
        <v>-2</v>
      </c>
      <c r="AB1774" s="19">
        <v>1</v>
      </c>
      <c r="AC1774" s="19">
        <v>0</v>
      </c>
      <c r="AD1774" s="19">
        <v>1</v>
      </c>
      <c r="AE1774" s="19">
        <v>0</v>
      </c>
      <c r="AF1774" s="19">
        <v>1</v>
      </c>
      <c r="AG1774" s="19">
        <v>-1</v>
      </c>
      <c r="AH1774" s="19">
        <v>1</v>
      </c>
      <c r="AI1774" s="26">
        <v>0</v>
      </c>
      <c r="AJ1774" s="18" t="s">
        <v>76</v>
      </c>
      <c r="AK1774" s="18" t="s">
        <v>77</v>
      </c>
      <c r="AL1774" s="21" t="s">
        <v>1172</v>
      </c>
      <c r="AM1774" s="19">
        <f>IF(AND(AN1774=1,AO1774=1),3,IF(AND(AN1774=1,OR(AO1774=0,AO1774=-1)),1,IF(AND(OR(AN1774=0,AN1774=-1),AO1774=1),2,IF(AND(AN1774=0,AN1774=-1),OR(AO1774=0,AO1774=-1),4))))</f>
        <v>3</v>
      </c>
      <c r="AN1774" s="19">
        <v>1</v>
      </c>
      <c r="AO1774" s="19">
        <v>1</v>
      </c>
      <c r="AP1774" s="19">
        <v>0</v>
      </c>
      <c r="AQ1774" s="19">
        <v>0</v>
      </c>
      <c r="AR1774" s="19">
        <v>0</v>
      </c>
      <c r="AS1774" s="19">
        <v>-1</v>
      </c>
      <c r="AT1774" s="19">
        <v>0</v>
      </c>
      <c r="AU1774" s="26">
        <f>IF(BA1774&lt;1,-1)</f>
        <v>-1</v>
      </c>
      <c r="AV1774" s="19">
        <v>1</v>
      </c>
      <c r="AW1774" s="19">
        <v>0</v>
      </c>
      <c r="AX1774" s="19">
        <v>0</v>
      </c>
      <c r="AY1774" s="19">
        <v>0</v>
      </c>
      <c r="AZ1774" s="19">
        <v>0</v>
      </c>
      <c r="BA1774" s="19">
        <v>0</v>
      </c>
      <c r="BB1774" s="19">
        <v>0</v>
      </c>
      <c r="BC1774" s="19">
        <v>0</v>
      </c>
      <c r="BD1774" s="28"/>
      <c r="BE1774" s="20"/>
      <c r="BF1774" s="18" t="s">
        <v>1173</v>
      </c>
      <c r="BG1774" s="19">
        <v>1</v>
      </c>
      <c r="BH1774" s="18" t="s">
        <v>1174</v>
      </c>
      <c r="BI1774" s="20"/>
      <c r="BJ1774" s="19">
        <v>1</v>
      </c>
      <c r="BK1774" s="20"/>
      <c r="BL1774" s="20"/>
      <c r="BM1774" s="20"/>
      <c r="BN1774" s="20"/>
      <c r="BO1774" s="20"/>
    </row>
    <row r="1775" spans="1:67" ht="409.6" x14ac:dyDescent="0.2">
      <c r="A1775" s="64" t="s">
        <v>2767</v>
      </c>
      <c r="B1775" s="17" t="s">
        <v>79</v>
      </c>
      <c r="C1775" s="64" t="s">
        <v>2768</v>
      </c>
      <c r="D1775" s="18" t="s">
        <v>153</v>
      </c>
      <c r="E1775" s="18" t="s">
        <v>302</v>
      </c>
      <c r="F1775" s="19">
        <v>1</v>
      </c>
      <c r="G1775" s="19">
        <v>1</v>
      </c>
      <c r="H1775" s="19">
        <v>0</v>
      </c>
      <c r="I1775" s="19">
        <v>0</v>
      </c>
      <c r="J1775" s="375" t="s">
        <v>3306</v>
      </c>
      <c r="K1775" s="22" t="s">
        <v>2769</v>
      </c>
      <c r="L1775" s="375" t="s">
        <v>3191</v>
      </c>
      <c r="M1775" s="25">
        <v>41322</v>
      </c>
      <c r="N1775" s="24">
        <f t="shared" si="410"/>
        <v>2016</v>
      </c>
      <c r="O1775" s="649" t="s">
        <v>75</v>
      </c>
      <c r="P1775" s="649">
        <v>42383</v>
      </c>
      <c r="Q1775" s="649">
        <v>42566</v>
      </c>
      <c r="R1775" s="649">
        <v>42390</v>
      </c>
      <c r="S1775" s="649">
        <v>42663</v>
      </c>
      <c r="T1775" s="649">
        <v>42998</v>
      </c>
      <c r="U1775" s="649" t="s">
        <v>75</v>
      </c>
      <c r="V1775" s="19">
        <v>1</v>
      </c>
      <c r="W1775" s="19">
        <f t="shared" si="411"/>
        <v>1</v>
      </c>
      <c r="X1775" s="19">
        <f t="shared" si="412"/>
        <v>1</v>
      </c>
      <c r="Y1775" s="19">
        <f t="shared" si="413"/>
        <v>1</v>
      </c>
      <c r="Z1775" s="19">
        <v>1</v>
      </c>
      <c r="AA1775" s="19">
        <v>-1</v>
      </c>
      <c r="AB1775" s="19">
        <v>0</v>
      </c>
      <c r="AC1775" s="19">
        <v>0</v>
      </c>
      <c r="AD1775" s="19">
        <v>1</v>
      </c>
      <c r="AE1775" s="19">
        <v>0</v>
      </c>
      <c r="AF1775" s="19">
        <v>1</v>
      </c>
      <c r="AG1775" s="19">
        <v>1</v>
      </c>
      <c r="AH1775" s="19">
        <v>1</v>
      </c>
      <c r="AI1775" s="19">
        <v>0</v>
      </c>
      <c r="AJ1775" s="18" t="s">
        <v>134</v>
      </c>
      <c r="AK1775" s="18" t="s">
        <v>77</v>
      </c>
      <c r="AL1775" s="21" t="s">
        <v>2770</v>
      </c>
      <c r="AM1775" s="19">
        <v>4</v>
      </c>
      <c r="AN1775" s="19">
        <v>-2</v>
      </c>
      <c r="AO1775" s="19">
        <v>-2</v>
      </c>
      <c r="AP1775" s="19">
        <v>-2</v>
      </c>
      <c r="AQ1775" s="19">
        <v>-2</v>
      </c>
      <c r="AR1775" s="19">
        <v>-2</v>
      </c>
      <c r="AS1775" s="19">
        <v>0</v>
      </c>
      <c r="AT1775" s="19">
        <v>0</v>
      </c>
      <c r="AU1775" s="26">
        <v>-1</v>
      </c>
      <c r="AV1775" s="19">
        <v>0</v>
      </c>
      <c r="AW1775" s="19">
        <v>0</v>
      </c>
      <c r="AX1775" s="19">
        <v>0</v>
      </c>
      <c r="AY1775" s="19">
        <v>0</v>
      </c>
      <c r="AZ1775" s="19">
        <v>1</v>
      </c>
      <c r="BA1775" s="19">
        <v>1</v>
      </c>
      <c r="BB1775" s="19">
        <v>1</v>
      </c>
      <c r="BC1775" s="19">
        <v>-1</v>
      </c>
      <c r="BD1775" s="28"/>
      <c r="BE1775" s="20"/>
      <c r="BF1775" s="20"/>
      <c r="BG1775" s="20"/>
      <c r="BH1775" s="20"/>
      <c r="BI1775" s="20"/>
      <c r="BJ1775" s="19">
        <v>-1</v>
      </c>
      <c r="BK1775" s="20"/>
      <c r="BL1775" s="20"/>
      <c r="BM1775" s="20"/>
      <c r="BN1775" s="20"/>
      <c r="BO1775" s="20"/>
    </row>
    <row r="1776" spans="1:67" ht="256" hidden="1" x14ac:dyDescent="0.2">
      <c r="A1776" s="17" t="s">
        <v>248</v>
      </c>
      <c r="B1776" s="17" t="s">
        <v>197</v>
      </c>
      <c r="C1776" s="64" t="s">
        <v>298</v>
      </c>
      <c r="D1776" s="18" t="s">
        <v>92</v>
      </c>
      <c r="E1776" s="18" t="s">
        <v>270</v>
      </c>
      <c r="F1776" s="19">
        <v>1</v>
      </c>
      <c r="G1776" s="19">
        <v>1</v>
      </c>
      <c r="H1776" s="19">
        <v>1</v>
      </c>
      <c r="I1776" s="20"/>
      <c r="J1776" s="21" t="s">
        <v>278</v>
      </c>
      <c r="K1776" s="46"/>
      <c r="L1776" s="21" t="s">
        <v>272</v>
      </c>
      <c r="M1776" s="23" t="s">
        <v>279</v>
      </c>
      <c r="N1776" s="24">
        <f t="shared" si="410"/>
        <v>2010</v>
      </c>
      <c r="O1776" s="25">
        <v>40282</v>
      </c>
      <c r="P1776" s="25">
        <v>41943</v>
      </c>
      <c r="Q1776" s="23" t="s">
        <v>75</v>
      </c>
      <c r="R1776" s="23" t="s">
        <v>75</v>
      </c>
      <c r="S1776" s="23" t="s">
        <v>75</v>
      </c>
      <c r="T1776" s="23" t="s">
        <v>75</v>
      </c>
      <c r="U1776" s="23" t="s">
        <v>75</v>
      </c>
      <c r="V1776" s="26">
        <v>1</v>
      </c>
      <c r="W1776" s="19">
        <f t="shared" si="411"/>
        <v>0</v>
      </c>
      <c r="X1776" s="19">
        <f t="shared" si="412"/>
        <v>0</v>
      </c>
      <c r="Y1776" s="19">
        <f t="shared" si="413"/>
        <v>0</v>
      </c>
      <c r="Z1776" s="26">
        <v>-1</v>
      </c>
      <c r="AA1776" s="19">
        <v>-2</v>
      </c>
      <c r="AB1776" s="26">
        <v>1</v>
      </c>
      <c r="AC1776" s="26">
        <v>0</v>
      </c>
      <c r="AD1776" s="26">
        <v>0</v>
      </c>
      <c r="AE1776" s="26">
        <v>1</v>
      </c>
      <c r="AF1776" s="26">
        <v>1</v>
      </c>
      <c r="AG1776" s="19">
        <v>0</v>
      </c>
      <c r="AH1776" s="26">
        <v>0</v>
      </c>
      <c r="AI1776" s="26">
        <v>0</v>
      </c>
      <c r="AJ1776" s="18" t="s">
        <v>97</v>
      </c>
      <c r="AK1776" s="18" t="s">
        <v>96</v>
      </c>
      <c r="AL1776" s="21" t="s">
        <v>273</v>
      </c>
      <c r="AM1776" s="19">
        <f t="shared" ref="AM1776:AM1813" si="414">IF(AND(AN1776=1,AO1776=1),3,IF(AND(AN1776=1,OR(AO1776=0,AO1776=-1)),1,IF(AND(OR(AN1776=0,AN1776=-1),AO1776=1),2,IF(AND(AN1776=0,AN1776=-1),OR(AO1776=0,AO1776=-1),4))))</f>
        <v>3</v>
      </c>
      <c r="AN1776" s="26">
        <v>1</v>
      </c>
      <c r="AO1776" s="26">
        <v>1</v>
      </c>
      <c r="AP1776" s="26">
        <v>0</v>
      </c>
      <c r="AQ1776" s="26">
        <v>1</v>
      </c>
      <c r="AR1776" s="26">
        <v>1</v>
      </c>
      <c r="AS1776" s="26">
        <v>0</v>
      </c>
      <c r="AT1776" s="26">
        <v>0</v>
      </c>
      <c r="AU1776" s="26">
        <f>IF(BA1776&lt;1,-1)</f>
        <v>-1</v>
      </c>
      <c r="AV1776" s="26">
        <v>1</v>
      </c>
      <c r="AW1776" s="26">
        <v>0</v>
      </c>
      <c r="AX1776" s="26">
        <v>0</v>
      </c>
      <c r="AY1776" s="19">
        <v>0</v>
      </c>
      <c r="AZ1776" s="26">
        <v>0</v>
      </c>
      <c r="BA1776" s="26">
        <v>0</v>
      </c>
      <c r="BB1776" s="26">
        <v>0</v>
      </c>
      <c r="BC1776" s="26">
        <v>0</v>
      </c>
      <c r="BD1776" s="28"/>
      <c r="BE1776" s="20"/>
      <c r="BF1776" s="26"/>
      <c r="BG1776" s="26"/>
      <c r="BH1776" s="26"/>
      <c r="BI1776" s="26">
        <v>2</v>
      </c>
      <c r="BJ1776" s="26">
        <v>1</v>
      </c>
      <c r="BK1776" s="26"/>
      <c r="BL1776" s="26"/>
      <c r="BM1776" s="26"/>
      <c r="BN1776" s="20"/>
      <c r="BO1776" s="20"/>
    </row>
    <row r="1777" spans="1:67" ht="128" hidden="1" x14ac:dyDescent="0.2">
      <c r="A1777" s="17" t="s">
        <v>315</v>
      </c>
      <c r="B1777" s="17" t="s">
        <v>79</v>
      </c>
      <c r="C1777" s="64" t="s">
        <v>711</v>
      </c>
      <c r="D1777" s="18" t="s">
        <v>712</v>
      </c>
      <c r="E1777" s="18" t="s">
        <v>70</v>
      </c>
      <c r="F1777" s="19">
        <v>1</v>
      </c>
      <c r="G1777" s="19">
        <v>0</v>
      </c>
      <c r="H1777" s="19">
        <v>0</v>
      </c>
      <c r="I1777" s="20"/>
      <c r="J1777" s="44"/>
      <c r="K1777" s="43"/>
      <c r="L1777" s="21" t="s">
        <v>713</v>
      </c>
      <c r="M1777" s="25"/>
      <c r="N1777" s="24">
        <f t="shared" si="410"/>
        <v>2001</v>
      </c>
      <c r="O1777" s="25">
        <v>37203</v>
      </c>
      <c r="P1777" s="23" t="s">
        <v>75</v>
      </c>
      <c r="Q1777" s="23" t="s">
        <v>75</v>
      </c>
      <c r="R1777" s="23" t="s">
        <v>75</v>
      </c>
      <c r="S1777" s="23" t="s">
        <v>75</v>
      </c>
      <c r="T1777" s="23" t="s">
        <v>75</v>
      </c>
      <c r="U1777" s="23" t="s">
        <v>75</v>
      </c>
      <c r="V1777" s="19">
        <v>1</v>
      </c>
      <c r="W1777" s="19">
        <f t="shared" si="411"/>
        <v>0</v>
      </c>
      <c r="X1777" s="19">
        <f t="shared" si="412"/>
        <v>0</v>
      </c>
      <c r="Y1777" s="19">
        <f t="shared" si="413"/>
        <v>0</v>
      </c>
      <c r="Z1777" s="19">
        <v>-1</v>
      </c>
      <c r="AA1777" s="19">
        <v>-2</v>
      </c>
      <c r="AB1777" s="19">
        <v>0</v>
      </c>
      <c r="AC1777" s="19">
        <v>1</v>
      </c>
      <c r="AD1777" s="19">
        <v>0</v>
      </c>
      <c r="AE1777" s="19">
        <v>1</v>
      </c>
      <c r="AF1777" s="19">
        <v>0</v>
      </c>
      <c r="AG1777" s="19">
        <v>1</v>
      </c>
      <c r="AH1777" s="26">
        <v>1</v>
      </c>
      <c r="AI1777" s="19">
        <v>0</v>
      </c>
      <c r="AJ1777" s="18" t="s">
        <v>372</v>
      </c>
      <c r="AK1777" s="18" t="s">
        <v>77</v>
      </c>
      <c r="AL1777" s="21" t="s">
        <v>714</v>
      </c>
      <c r="AM1777" s="19">
        <f t="shared" si="414"/>
        <v>3</v>
      </c>
      <c r="AN1777" s="19">
        <v>1</v>
      </c>
      <c r="AO1777" s="19">
        <v>1</v>
      </c>
      <c r="AP1777" s="19">
        <v>1</v>
      </c>
      <c r="AQ1777" s="19">
        <v>1</v>
      </c>
      <c r="AR1777" s="19">
        <v>1</v>
      </c>
      <c r="AS1777" s="19">
        <v>1</v>
      </c>
      <c r="AT1777" s="19">
        <v>0</v>
      </c>
      <c r="AU1777" s="26">
        <f>IF(BA1777&lt;1,-1)</f>
        <v>-1</v>
      </c>
      <c r="AV1777" s="19">
        <v>0</v>
      </c>
      <c r="AW1777" s="19">
        <v>0</v>
      </c>
      <c r="AX1777" s="19">
        <v>1</v>
      </c>
      <c r="AY1777" s="19">
        <v>0</v>
      </c>
      <c r="AZ1777" s="19">
        <v>0</v>
      </c>
      <c r="BA1777" s="19">
        <v>0</v>
      </c>
      <c r="BB1777" s="19">
        <v>0</v>
      </c>
      <c r="BC1777" s="19">
        <v>0</v>
      </c>
      <c r="BD1777" s="28"/>
      <c r="BE1777" s="20"/>
      <c r="BF1777" s="20"/>
      <c r="BG1777" s="20"/>
      <c r="BH1777" s="20"/>
      <c r="BI1777" s="20"/>
      <c r="BJ1777" s="19">
        <v>0</v>
      </c>
      <c r="BK1777" s="20"/>
      <c r="BL1777" s="20"/>
      <c r="BM1777" s="20"/>
      <c r="BN1777" s="20"/>
      <c r="BO1777" s="20"/>
    </row>
    <row r="1778" spans="1:67" ht="64" hidden="1" x14ac:dyDescent="0.2">
      <c r="A1778" s="29" t="s">
        <v>144</v>
      </c>
      <c r="B1778" s="30"/>
      <c r="C1778" s="97" t="s">
        <v>1213</v>
      </c>
      <c r="D1778" s="31" t="s">
        <v>1199</v>
      </c>
      <c r="E1778" s="31" t="s">
        <v>70</v>
      </c>
      <c r="F1778" s="32">
        <v>1</v>
      </c>
      <c r="G1778" s="19">
        <v>0</v>
      </c>
      <c r="H1778" s="19">
        <v>0</v>
      </c>
      <c r="I1778" s="20"/>
      <c r="J1778" s="34" t="s">
        <v>1200</v>
      </c>
      <c r="K1778" s="41" t="s">
        <v>1201</v>
      </c>
      <c r="L1778" s="34" t="s">
        <v>1202</v>
      </c>
      <c r="M1778" s="36" t="s">
        <v>1203</v>
      </c>
      <c r="N1778" s="24">
        <f t="shared" si="410"/>
        <v>2001</v>
      </c>
      <c r="O1778" s="37">
        <v>37243</v>
      </c>
      <c r="P1778" s="36" t="s">
        <v>75</v>
      </c>
      <c r="Q1778" s="36" t="s">
        <v>75</v>
      </c>
      <c r="R1778" s="36" t="s">
        <v>75</v>
      </c>
      <c r="S1778" s="36" t="s">
        <v>75</v>
      </c>
      <c r="T1778" s="36" t="s">
        <v>75</v>
      </c>
      <c r="U1778" s="36" t="s">
        <v>75</v>
      </c>
      <c r="V1778" s="32">
        <v>1</v>
      </c>
      <c r="W1778" s="19">
        <f t="shared" si="411"/>
        <v>0</v>
      </c>
      <c r="X1778" s="19">
        <f t="shared" si="412"/>
        <v>0</v>
      </c>
      <c r="Y1778" s="19">
        <f t="shared" si="413"/>
        <v>0</v>
      </c>
      <c r="Z1778" s="32">
        <v>-1</v>
      </c>
      <c r="AA1778" s="32">
        <v>-2</v>
      </c>
      <c r="AB1778" s="32">
        <v>1</v>
      </c>
      <c r="AC1778" s="32">
        <v>0</v>
      </c>
      <c r="AD1778" s="32">
        <v>0</v>
      </c>
      <c r="AE1778" s="32">
        <v>1</v>
      </c>
      <c r="AF1778" s="32">
        <v>1</v>
      </c>
      <c r="AG1778" s="32">
        <v>1</v>
      </c>
      <c r="AH1778" s="40">
        <v>1</v>
      </c>
      <c r="AI1778" s="32">
        <v>0</v>
      </c>
      <c r="AJ1778" s="31" t="s">
        <v>372</v>
      </c>
      <c r="AK1778" s="31" t="s">
        <v>77</v>
      </c>
      <c r="AL1778" s="34" t="s">
        <v>1204</v>
      </c>
      <c r="AM1778" s="19">
        <f t="shared" si="414"/>
        <v>3</v>
      </c>
      <c r="AN1778" s="32">
        <v>1</v>
      </c>
      <c r="AO1778" s="32">
        <v>1</v>
      </c>
      <c r="AP1778" s="32">
        <v>1</v>
      </c>
      <c r="AQ1778" s="32">
        <v>1</v>
      </c>
      <c r="AR1778" s="32">
        <v>1</v>
      </c>
      <c r="AS1778" s="32">
        <v>1</v>
      </c>
      <c r="AT1778" s="19">
        <v>0</v>
      </c>
      <c r="AU1778" s="26">
        <f>IF(BA1778&lt;1,-1)</f>
        <v>-1</v>
      </c>
      <c r="AV1778" s="19">
        <v>0</v>
      </c>
      <c r="AW1778" s="32">
        <v>0</v>
      </c>
      <c r="AX1778" s="32">
        <v>0</v>
      </c>
      <c r="AY1778" s="19">
        <v>0</v>
      </c>
      <c r="AZ1778" s="32">
        <v>-1</v>
      </c>
      <c r="BA1778" s="32">
        <v>-1</v>
      </c>
      <c r="BB1778" s="32">
        <v>-1</v>
      </c>
      <c r="BC1778" s="32">
        <v>-1</v>
      </c>
      <c r="BD1778" s="28"/>
      <c r="BE1778" s="33"/>
      <c r="BF1778" s="33"/>
      <c r="BG1778" s="33"/>
      <c r="BH1778" s="31" t="s">
        <v>1205</v>
      </c>
      <c r="BI1778" s="33"/>
      <c r="BJ1778" s="33"/>
      <c r="BK1778" s="33"/>
      <c r="BL1778" s="33"/>
      <c r="BM1778" s="33"/>
      <c r="BN1778" s="33"/>
      <c r="BO1778" s="33"/>
    </row>
    <row r="1779" spans="1:67" ht="32" hidden="1" x14ac:dyDescent="0.2">
      <c r="A1779" s="17" t="s">
        <v>346</v>
      </c>
      <c r="B1779" s="42"/>
      <c r="C1779" s="64" t="s">
        <v>1261</v>
      </c>
      <c r="D1779" s="18" t="s">
        <v>182</v>
      </c>
      <c r="E1779" s="18" t="s">
        <v>82</v>
      </c>
      <c r="F1779" s="19">
        <v>1</v>
      </c>
      <c r="G1779" s="19">
        <v>1</v>
      </c>
      <c r="H1779" s="19">
        <v>0</v>
      </c>
      <c r="I1779" s="20"/>
      <c r="J1779" s="21" t="s">
        <v>184</v>
      </c>
      <c r="K1779" s="43"/>
      <c r="L1779" s="18" t="s">
        <v>1244</v>
      </c>
      <c r="M1779" s="24">
        <v>1994</v>
      </c>
      <c r="N1779" s="24">
        <f t="shared" si="410"/>
        <v>2011</v>
      </c>
      <c r="O1779" s="25">
        <v>40590</v>
      </c>
      <c r="P1779" s="23" t="s">
        <v>75</v>
      </c>
      <c r="Q1779" s="23" t="s">
        <v>75</v>
      </c>
      <c r="R1779" s="23" t="s">
        <v>75</v>
      </c>
      <c r="S1779" s="23" t="s">
        <v>75</v>
      </c>
      <c r="T1779" s="23" t="s">
        <v>75</v>
      </c>
      <c r="U1779" s="23" t="s">
        <v>75</v>
      </c>
      <c r="V1779" s="19">
        <v>1</v>
      </c>
      <c r="W1779" s="19">
        <f t="shared" si="411"/>
        <v>0</v>
      </c>
      <c r="X1779" s="19">
        <f t="shared" si="412"/>
        <v>0</v>
      </c>
      <c r="Y1779" s="19">
        <f t="shared" si="413"/>
        <v>0</v>
      </c>
      <c r="Z1779" s="19">
        <v>-1</v>
      </c>
      <c r="AA1779" s="19">
        <v>-2</v>
      </c>
      <c r="AB1779" s="19">
        <v>0</v>
      </c>
      <c r="AC1779" s="19">
        <v>1</v>
      </c>
      <c r="AD1779" s="19">
        <v>0</v>
      </c>
      <c r="AE1779" s="19">
        <v>0</v>
      </c>
      <c r="AF1779" s="19">
        <v>0</v>
      </c>
      <c r="AG1779" s="26">
        <v>1</v>
      </c>
      <c r="AH1779" s="26">
        <v>1</v>
      </c>
      <c r="AI1779" s="26">
        <v>0</v>
      </c>
      <c r="AJ1779" s="18" t="s">
        <v>185</v>
      </c>
      <c r="AK1779" s="18" t="s">
        <v>77</v>
      </c>
      <c r="AL1779" s="21" t="s">
        <v>1245</v>
      </c>
      <c r="AM1779" s="19">
        <f t="shared" si="414"/>
        <v>2</v>
      </c>
      <c r="AN1779" s="26">
        <v>-1</v>
      </c>
      <c r="AO1779" s="19">
        <v>1</v>
      </c>
      <c r="AP1779" s="19">
        <v>1</v>
      </c>
      <c r="AQ1779" s="26">
        <v>1</v>
      </c>
      <c r="AR1779" s="19">
        <v>1</v>
      </c>
      <c r="AS1779" s="19">
        <v>0</v>
      </c>
      <c r="AT1779" s="19">
        <v>-1</v>
      </c>
      <c r="AU1779" s="26"/>
      <c r="AV1779" s="26">
        <v>0</v>
      </c>
      <c r="AW1779" s="26">
        <v>0</v>
      </c>
      <c r="AX1779" s="26">
        <v>1</v>
      </c>
      <c r="AY1779" s="19">
        <v>0</v>
      </c>
      <c r="AZ1779" s="19">
        <v>1</v>
      </c>
      <c r="BA1779" s="19">
        <v>1</v>
      </c>
      <c r="BB1779" s="19">
        <v>-1</v>
      </c>
      <c r="BC1779" s="19">
        <v>-1</v>
      </c>
      <c r="BD1779" s="28"/>
      <c r="BE1779" s="20"/>
      <c r="BF1779" s="20"/>
      <c r="BG1779" s="20"/>
      <c r="BH1779" s="20"/>
      <c r="BI1779" s="20"/>
      <c r="BJ1779" s="19">
        <v>-1</v>
      </c>
      <c r="BK1779" s="20"/>
      <c r="BL1779" s="20"/>
      <c r="BM1779" s="20"/>
      <c r="BN1779" s="20"/>
      <c r="BO1779" s="20"/>
    </row>
    <row r="1780" spans="1:67" ht="224" hidden="1" x14ac:dyDescent="0.2">
      <c r="A1780" s="17" t="s">
        <v>78</v>
      </c>
      <c r="B1780" s="17" t="s">
        <v>79</v>
      </c>
      <c r="C1780" s="64" t="s">
        <v>908</v>
      </c>
      <c r="D1780" s="18" t="s">
        <v>369</v>
      </c>
      <c r="E1780" s="18" t="s">
        <v>702</v>
      </c>
      <c r="F1780" s="19">
        <v>1</v>
      </c>
      <c r="G1780" s="19">
        <v>1</v>
      </c>
      <c r="H1780" s="19">
        <v>1</v>
      </c>
      <c r="I1780" s="20"/>
      <c r="J1780" s="375" t="s">
        <v>909</v>
      </c>
      <c r="K1780" s="390" t="s">
        <v>3296</v>
      </c>
      <c r="L1780" s="21" t="s">
        <v>911</v>
      </c>
      <c r="M1780" s="25">
        <v>40331</v>
      </c>
      <c r="N1780" s="24">
        <f t="shared" si="410"/>
        <v>2014</v>
      </c>
      <c r="O1780" s="25">
        <v>41792</v>
      </c>
      <c r="P1780" s="25">
        <v>42012</v>
      </c>
      <c r="Q1780" s="25">
        <v>42012</v>
      </c>
      <c r="R1780" s="25">
        <v>42012</v>
      </c>
      <c r="S1780" s="23" t="s">
        <v>75</v>
      </c>
      <c r="T1780" s="23" t="s">
        <v>75</v>
      </c>
      <c r="U1780" s="23" t="s">
        <v>75</v>
      </c>
      <c r="V1780" s="19">
        <v>1</v>
      </c>
      <c r="W1780" s="19">
        <f t="shared" si="411"/>
        <v>1</v>
      </c>
      <c r="X1780" s="19">
        <f t="shared" si="412"/>
        <v>0</v>
      </c>
      <c r="Y1780" s="19">
        <f t="shared" si="413"/>
        <v>0</v>
      </c>
      <c r="Z1780" s="19">
        <v>-1</v>
      </c>
      <c r="AA1780" s="19">
        <v>-2</v>
      </c>
      <c r="AB1780" s="19">
        <v>1</v>
      </c>
      <c r="AC1780" s="19">
        <v>0</v>
      </c>
      <c r="AD1780" s="19">
        <v>0</v>
      </c>
      <c r="AE1780" s="19">
        <v>0</v>
      </c>
      <c r="AF1780" s="19">
        <v>1</v>
      </c>
      <c r="AG1780" s="19">
        <v>1</v>
      </c>
      <c r="AH1780" s="19">
        <v>0</v>
      </c>
      <c r="AI1780" s="19">
        <v>1</v>
      </c>
      <c r="AJ1780" s="18" t="s">
        <v>372</v>
      </c>
      <c r="AK1780" s="18" t="s">
        <v>263</v>
      </c>
      <c r="AL1780" s="21" t="s">
        <v>912</v>
      </c>
      <c r="AM1780" s="19">
        <f t="shared" si="414"/>
        <v>3</v>
      </c>
      <c r="AN1780" s="19">
        <v>1</v>
      </c>
      <c r="AO1780" s="19">
        <v>1</v>
      </c>
      <c r="AP1780" s="19">
        <v>1</v>
      </c>
      <c r="AQ1780" s="19">
        <v>0</v>
      </c>
      <c r="AR1780" s="19">
        <v>0</v>
      </c>
      <c r="AS1780" s="19">
        <v>0</v>
      </c>
      <c r="AT1780" s="19">
        <v>0</v>
      </c>
      <c r="AU1780" s="26">
        <v>0</v>
      </c>
      <c r="AV1780" s="19">
        <v>0</v>
      </c>
      <c r="AW1780" s="19">
        <v>1</v>
      </c>
      <c r="AX1780" s="19">
        <v>1</v>
      </c>
      <c r="AY1780" s="19">
        <v>1</v>
      </c>
      <c r="AZ1780" s="19">
        <v>1</v>
      </c>
      <c r="BA1780" s="19">
        <v>1</v>
      </c>
      <c r="BB1780" s="19">
        <v>1</v>
      </c>
      <c r="BC1780" s="19">
        <v>1</v>
      </c>
      <c r="BD1780" s="28"/>
      <c r="BE1780" s="20"/>
      <c r="BF1780" s="20"/>
      <c r="BG1780" s="20"/>
      <c r="BH1780" s="20"/>
      <c r="BI1780" s="20"/>
      <c r="BJ1780" s="19">
        <v>0</v>
      </c>
      <c r="BK1780" s="20"/>
      <c r="BL1780" s="20"/>
      <c r="BM1780" s="20"/>
      <c r="BN1780" s="20"/>
      <c r="BO1780" s="20"/>
    </row>
    <row r="1781" spans="1:67" ht="395" hidden="1" x14ac:dyDescent="0.2">
      <c r="A1781" s="29" t="s">
        <v>186</v>
      </c>
      <c r="B1781" s="30"/>
      <c r="C1781" s="97" t="s">
        <v>2629</v>
      </c>
      <c r="D1781" s="31" t="s">
        <v>270</v>
      </c>
      <c r="E1781" s="31" t="s">
        <v>92</v>
      </c>
      <c r="F1781" s="32">
        <v>1</v>
      </c>
      <c r="G1781" s="32">
        <v>0</v>
      </c>
      <c r="H1781" s="32">
        <v>0</v>
      </c>
      <c r="I1781" s="33"/>
      <c r="J1781" s="34" t="s">
        <v>2490</v>
      </c>
      <c r="K1781" s="35"/>
      <c r="L1781" s="34" t="s">
        <v>2496</v>
      </c>
      <c r="M1781" s="36" t="s">
        <v>2244</v>
      </c>
      <c r="N1781" s="24">
        <f t="shared" si="410"/>
        <v>1999</v>
      </c>
      <c r="O1781" s="37">
        <v>36453</v>
      </c>
      <c r="P1781" s="37">
        <v>37809</v>
      </c>
      <c r="Q1781" s="36" t="s">
        <v>75</v>
      </c>
      <c r="R1781" s="36" t="s">
        <v>75</v>
      </c>
      <c r="S1781" s="36" t="s">
        <v>75</v>
      </c>
      <c r="T1781" s="36" t="s">
        <v>75</v>
      </c>
      <c r="U1781" s="36" t="s">
        <v>75</v>
      </c>
      <c r="V1781" s="32">
        <v>1</v>
      </c>
      <c r="W1781" s="19">
        <f t="shared" si="411"/>
        <v>0</v>
      </c>
      <c r="X1781" s="19">
        <f t="shared" si="412"/>
        <v>0</v>
      </c>
      <c r="Y1781" s="19">
        <f t="shared" si="413"/>
        <v>0</v>
      </c>
      <c r="Z1781" s="96">
        <v>-1</v>
      </c>
      <c r="AA1781" s="96">
        <v>-2</v>
      </c>
      <c r="AB1781" s="32">
        <v>1</v>
      </c>
      <c r="AC1781" s="32">
        <v>1</v>
      </c>
      <c r="AD1781" s="32">
        <v>0</v>
      </c>
      <c r="AE1781" s="32">
        <v>0</v>
      </c>
      <c r="AF1781" s="32">
        <v>1</v>
      </c>
      <c r="AG1781" s="32">
        <v>1</v>
      </c>
      <c r="AH1781" s="32">
        <v>1</v>
      </c>
      <c r="AI1781" s="32">
        <v>1</v>
      </c>
      <c r="AJ1781" s="31" t="s">
        <v>96</v>
      </c>
      <c r="AK1781" s="31" t="s">
        <v>97</v>
      </c>
      <c r="AL1781" s="34" t="s">
        <v>2493</v>
      </c>
      <c r="AM1781" s="19">
        <f t="shared" si="414"/>
        <v>3</v>
      </c>
      <c r="AN1781" s="32">
        <v>1</v>
      </c>
      <c r="AO1781" s="32">
        <v>1</v>
      </c>
      <c r="AP1781" s="32">
        <v>1</v>
      </c>
      <c r="AQ1781" s="32">
        <v>1</v>
      </c>
      <c r="AR1781" s="32">
        <v>1</v>
      </c>
      <c r="AS1781" s="33"/>
      <c r="AT1781" s="32">
        <v>0</v>
      </c>
      <c r="AU1781" s="26">
        <f t="shared" ref="AU1781:AU1793" si="415">IF(BA1781&lt;1,-1)</f>
        <v>-1</v>
      </c>
      <c r="AV1781" s="32">
        <v>1</v>
      </c>
      <c r="AW1781" s="32">
        <v>0</v>
      </c>
      <c r="AX1781" s="32">
        <v>0</v>
      </c>
      <c r="AY1781" s="19">
        <v>0</v>
      </c>
      <c r="AZ1781" s="32">
        <v>0</v>
      </c>
      <c r="BA1781" s="32">
        <v>0</v>
      </c>
      <c r="BB1781" s="32">
        <v>0</v>
      </c>
      <c r="BC1781" s="32">
        <v>0</v>
      </c>
      <c r="BD1781" s="28"/>
      <c r="BE1781" s="33"/>
      <c r="BF1781" s="34" t="s">
        <v>2494</v>
      </c>
      <c r="BG1781" s="33"/>
      <c r="BH1781" s="33"/>
      <c r="BI1781" s="32">
        <v>1</v>
      </c>
      <c r="BJ1781" s="32">
        <v>1</v>
      </c>
      <c r="BK1781" s="33"/>
      <c r="BL1781" s="33"/>
      <c r="BM1781" s="33"/>
      <c r="BN1781" s="33"/>
      <c r="BO1781" s="33"/>
    </row>
    <row r="1782" spans="1:67" ht="96" hidden="1" x14ac:dyDescent="0.2">
      <c r="A1782" s="17" t="s">
        <v>140</v>
      </c>
      <c r="B1782" s="42"/>
      <c r="C1782" s="64" t="s">
        <v>820</v>
      </c>
      <c r="D1782" s="18" t="s">
        <v>821</v>
      </c>
      <c r="E1782" s="18" t="s">
        <v>92</v>
      </c>
      <c r="F1782" s="19">
        <v>1</v>
      </c>
      <c r="G1782" s="19">
        <v>0</v>
      </c>
      <c r="H1782" s="19">
        <v>0</v>
      </c>
      <c r="I1782" s="20"/>
      <c r="J1782" s="21" t="s">
        <v>821</v>
      </c>
      <c r="K1782" s="43"/>
      <c r="L1782" s="21" t="s">
        <v>822</v>
      </c>
      <c r="M1782" s="23" t="s">
        <v>823</v>
      </c>
      <c r="N1782" s="24">
        <f t="shared" si="410"/>
        <v>1999</v>
      </c>
      <c r="O1782" s="25">
        <v>36496</v>
      </c>
      <c r="P1782" s="25">
        <v>38905</v>
      </c>
      <c r="Q1782" s="25">
        <v>39008</v>
      </c>
      <c r="R1782" s="25">
        <v>39022</v>
      </c>
      <c r="S1782" s="23" t="s">
        <v>75</v>
      </c>
      <c r="T1782" s="23" t="s">
        <v>75</v>
      </c>
      <c r="U1782" s="23" t="s">
        <v>75</v>
      </c>
      <c r="V1782" s="19">
        <v>1</v>
      </c>
      <c r="W1782" s="19">
        <f t="shared" si="411"/>
        <v>1</v>
      </c>
      <c r="X1782" s="19">
        <f t="shared" si="412"/>
        <v>0</v>
      </c>
      <c r="Y1782" s="19">
        <f t="shared" si="413"/>
        <v>0</v>
      </c>
      <c r="Z1782" s="19">
        <v>-1</v>
      </c>
      <c r="AA1782" s="19">
        <v>-2</v>
      </c>
      <c r="AB1782" s="19">
        <v>1</v>
      </c>
      <c r="AC1782" s="19">
        <v>1</v>
      </c>
      <c r="AD1782" s="19">
        <v>0</v>
      </c>
      <c r="AE1782" s="19">
        <v>0</v>
      </c>
      <c r="AF1782" s="19">
        <v>1</v>
      </c>
      <c r="AG1782" s="19">
        <v>1</v>
      </c>
      <c r="AH1782" s="19">
        <v>1</v>
      </c>
      <c r="AI1782" s="19">
        <v>1</v>
      </c>
      <c r="AJ1782" s="18" t="s">
        <v>533</v>
      </c>
      <c r="AK1782" s="18" t="s">
        <v>97</v>
      </c>
      <c r="AL1782" s="21" t="s">
        <v>824</v>
      </c>
      <c r="AM1782" s="19">
        <f t="shared" si="414"/>
        <v>3</v>
      </c>
      <c r="AN1782" s="19">
        <v>1</v>
      </c>
      <c r="AO1782" s="19">
        <v>1</v>
      </c>
      <c r="AP1782" s="19">
        <v>1</v>
      </c>
      <c r="AQ1782" s="19">
        <v>-1</v>
      </c>
      <c r="AR1782" s="19">
        <v>-1</v>
      </c>
      <c r="AS1782" s="19">
        <v>0</v>
      </c>
      <c r="AT1782" s="19">
        <v>0</v>
      </c>
      <c r="AU1782" s="26">
        <f t="shared" si="415"/>
        <v>-1</v>
      </c>
      <c r="AV1782" s="19">
        <v>1</v>
      </c>
      <c r="AW1782" s="19">
        <v>0</v>
      </c>
      <c r="AX1782" s="19">
        <v>0</v>
      </c>
      <c r="AY1782" s="19">
        <v>0</v>
      </c>
      <c r="AZ1782" s="19">
        <v>0</v>
      </c>
      <c r="BA1782" s="19">
        <v>0</v>
      </c>
      <c r="BB1782" s="19">
        <v>0</v>
      </c>
      <c r="BC1782" s="19">
        <v>0</v>
      </c>
      <c r="BD1782" s="28"/>
      <c r="BE1782" s="20"/>
      <c r="BF1782" s="20"/>
      <c r="BG1782" s="20"/>
      <c r="BH1782" s="20"/>
      <c r="BI1782" s="20"/>
      <c r="BJ1782" s="19">
        <v>1</v>
      </c>
      <c r="BK1782" s="20"/>
      <c r="BL1782" s="20"/>
      <c r="BM1782" s="20"/>
      <c r="BN1782" s="20"/>
      <c r="BO1782" s="20"/>
    </row>
    <row r="1783" spans="1:67" ht="144" hidden="1" x14ac:dyDescent="0.2">
      <c r="A1783" s="17" t="s">
        <v>253</v>
      </c>
      <c r="B1783" s="42"/>
      <c r="C1783" s="64" t="s">
        <v>698</v>
      </c>
      <c r="D1783" s="18" t="s">
        <v>132</v>
      </c>
      <c r="E1783" s="18" t="s">
        <v>331</v>
      </c>
      <c r="F1783" s="19">
        <v>1</v>
      </c>
      <c r="G1783" s="19">
        <v>0</v>
      </c>
      <c r="H1783" s="19">
        <v>0</v>
      </c>
      <c r="I1783" s="20"/>
      <c r="J1783" s="21" t="s">
        <v>222</v>
      </c>
      <c r="K1783" s="22" t="s">
        <v>687</v>
      </c>
      <c r="L1783" s="21" t="s">
        <v>688</v>
      </c>
      <c r="M1783" s="23" t="s">
        <v>689</v>
      </c>
      <c r="N1783" s="24">
        <f t="shared" si="410"/>
        <v>2009</v>
      </c>
      <c r="O1783" s="25">
        <v>39923</v>
      </c>
      <c r="P1783" s="23" t="s">
        <v>75</v>
      </c>
      <c r="Q1783" s="23" t="s">
        <v>75</v>
      </c>
      <c r="R1783" s="23" t="s">
        <v>75</v>
      </c>
      <c r="S1783" s="23" t="s">
        <v>75</v>
      </c>
      <c r="T1783" s="23" t="s">
        <v>75</v>
      </c>
      <c r="U1783" s="23" t="s">
        <v>75</v>
      </c>
      <c r="V1783" s="19">
        <v>1</v>
      </c>
      <c r="W1783" s="19">
        <f t="shared" si="411"/>
        <v>0</v>
      </c>
      <c r="X1783" s="19">
        <f t="shared" si="412"/>
        <v>0</v>
      </c>
      <c r="Y1783" s="19">
        <f t="shared" si="413"/>
        <v>0</v>
      </c>
      <c r="Z1783" s="19">
        <v>-1</v>
      </c>
      <c r="AA1783" s="19">
        <v>-2</v>
      </c>
      <c r="AB1783" s="19">
        <v>0</v>
      </c>
      <c r="AC1783" s="19">
        <v>0</v>
      </c>
      <c r="AD1783" s="19">
        <v>1</v>
      </c>
      <c r="AE1783" s="19">
        <v>0</v>
      </c>
      <c r="AF1783" s="19">
        <v>0</v>
      </c>
      <c r="AG1783" s="19">
        <v>1</v>
      </c>
      <c r="AH1783" s="19">
        <v>0</v>
      </c>
      <c r="AI1783" s="26">
        <v>0</v>
      </c>
      <c r="AJ1783" s="18" t="s">
        <v>134</v>
      </c>
      <c r="AK1783" s="18" t="s">
        <v>139</v>
      </c>
      <c r="AL1783" s="21" t="s">
        <v>690</v>
      </c>
      <c r="AM1783" s="19">
        <f t="shared" si="414"/>
        <v>1</v>
      </c>
      <c r="AN1783" s="19">
        <v>1</v>
      </c>
      <c r="AO1783" s="19">
        <v>0</v>
      </c>
      <c r="AP1783" s="19">
        <v>1</v>
      </c>
      <c r="AQ1783" s="19">
        <v>1</v>
      </c>
      <c r="AR1783" s="19">
        <v>1</v>
      </c>
      <c r="AS1783" s="19">
        <v>0</v>
      </c>
      <c r="AT1783" s="19">
        <v>0</v>
      </c>
      <c r="AU1783" s="26">
        <f t="shared" si="415"/>
        <v>-1</v>
      </c>
      <c r="AV1783" s="19">
        <v>0</v>
      </c>
      <c r="AW1783" s="19">
        <v>0</v>
      </c>
      <c r="AX1783" s="19">
        <v>0</v>
      </c>
      <c r="AY1783" s="19">
        <v>0</v>
      </c>
      <c r="AZ1783" s="19">
        <v>0</v>
      </c>
      <c r="BA1783" s="19">
        <v>0</v>
      </c>
      <c r="BB1783" s="19">
        <v>0</v>
      </c>
      <c r="BC1783" s="19">
        <v>0</v>
      </c>
      <c r="BD1783" s="28"/>
      <c r="BE1783" s="20"/>
      <c r="BF1783" s="18" t="s">
        <v>691</v>
      </c>
      <c r="BG1783" s="20"/>
      <c r="BH1783" s="20"/>
      <c r="BI1783" s="20"/>
      <c r="BJ1783" s="19">
        <v>1</v>
      </c>
      <c r="BK1783" s="20"/>
      <c r="BL1783" s="20"/>
      <c r="BM1783" s="20"/>
      <c r="BN1783" s="20"/>
      <c r="BO1783" s="20"/>
    </row>
    <row r="1784" spans="1:67" ht="395" hidden="1" x14ac:dyDescent="0.2">
      <c r="A1784" s="29" t="s">
        <v>186</v>
      </c>
      <c r="B1784" s="30"/>
      <c r="C1784" s="97" t="s">
        <v>2638</v>
      </c>
      <c r="D1784" s="31" t="s">
        <v>270</v>
      </c>
      <c r="E1784" s="31" t="s">
        <v>92</v>
      </c>
      <c r="F1784" s="32">
        <v>1</v>
      </c>
      <c r="G1784" s="32">
        <v>3</v>
      </c>
      <c r="H1784" s="32">
        <v>0</v>
      </c>
      <c r="I1784" s="33"/>
      <c r="J1784" s="34" t="s">
        <v>2490</v>
      </c>
      <c r="K1784" s="35"/>
      <c r="L1784" s="34" t="s">
        <v>2496</v>
      </c>
      <c r="M1784" s="36" t="s">
        <v>2244</v>
      </c>
      <c r="N1784" s="24">
        <f t="shared" si="410"/>
        <v>1999</v>
      </c>
      <c r="O1784" s="37">
        <v>36453</v>
      </c>
      <c r="P1784" s="37"/>
      <c r="Q1784" s="36" t="s">
        <v>75</v>
      </c>
      <c r="R1784" s="36" t="s">
        <v>75</v>
      </c>
      <c r="S1784" s="36" t="s">
        <v>75</v>
      </c>
      <c r="T1784" s="36" t="s">
        <v>75</v>
      </c>
      <c r="U1784" s="36" t="s">
        <v>75</v>
      </c>
      <c r="V1784" s="32">
        <v>1</v>
      </c>
      <c r="W1784" s="19">
        <f t="shared" si="411"/>
        <v>0</v>
      </c>
      <c r="X1784" s="19">
        <f t="shared" si="412"/>
        <v>0</v>
      </c>
      <c r="Y1784" s="19">
        <f t="shared" si="413"/>
        <v>0</v>
      </c>
      <c r="Z1784" s="96">
        <v>-1</v>
      </c>
      <c r="AA1784" s="96">
        <v>-2</v>
      </c>
      <c r="AB1784" s="32">
        <v>1</v>
      </c>
      <c r="AC1784" s="32">
        <v>1</v>
      </c>
      <c r="AD1784" s="32">
        <v>0</v>
      </c>
      <c r="AE1784" s="32">
        <v>0</v>
      </c>
      <c r="AF1784" s="32">
        <v>1</v>
      </c>
      <c r="AG1784" s="32">
        <v>1</v>
      </c>
      <c r="AH1784" s="32">
        <v>1</v>
      </c>
      <c r="AI1784" s="32">
        <v>1</v>
      </c>
      <c r="AJ1784" s="31" t="s">
        <v>96</v>
      </c>
      <c r="AK1784" s="31" t="s">
        <v>97</v>
      </c>
      <c r="AL1784" s="34" t="s">
        <v>2493</v>
      </c>
      <c r="AM1784" s="19">
        <f t="shared" si="414"/>
        <v>3</v>
      </c>
      <c r="AN1784" s="32">
        <v>1</v>
      </c>
      <c r="AO1784" s="32">
        <v>1</v>
      </c>
      <c r="AP1784" s="32">
        <v>1</v>
      </c>
      <c r="AQ1784" s="32">
        <v>1</v>
      </c>
      <c r="AR1784" s="32">
        <v>1</v>
      </c>
      <c r="AS1784" s="33"/>
      <c r="AT1784" s="32">
        <v>0</v>
      </c>
      <c r="AU1784" s="26">
        <f t="shared" si="415"/>
        <v>-1</v>
      </c>
      <c r="AV1784" s="32">
        <v>1</v>
      </c>
      <c r="AW1784" s="32">
        <v>0</v>
      </c>
      <c r="AX1784" s="32">
        <v>0</v>
      </c>
      <c r="AY1784" s="19">
        <v>0</v>
      </c>
      <c r="AZ1784" s="32">
        <v>0</v>
      </c>
      <c r="BA1784" s="32">
        <v>0</v>
      </c>
      <c r="BB1784" s="32">
        <v>0</v>
      </c>
      <c r="BC1784" s="32">
        <v>0</v>
      </c>
      <c r="BD1784" s="28"/>
      <c r="BE1784" s="33"/>
      <c r="BF1784" s="34" t="s">
        <v>2494</v>
      </c>
      <c r="BG1784" s="33"/>
      <c r="BH1784" s="33"/>
      <c r="BI1784" s="32">
        <v>1</v>
      </c>
      <c r="BJ1784" s="32">
        <v>1</v>
      </c>
      <c r="BK1784" s="33"/>
      <c r="BL1784" s="33"/>
      <c r="BM1784" s="33"/>
      <c r="BN1784" s="33"/>
      <c r="BO1784" s="33"/>
    </row>
    <row r="1785" spans="1:67" ht="64" hidden="1" x14ac:dyDescent="0.2">
      <c r="A1785" s="17" t="s">
        <v>228</v>
      </c>
      <c r="B1785" s="42"/>
      <c r="C1785" s="64" t="s">
        <v>1027</v>
      </c>
      <c r="D1785" s="18" t="s">
        <v>132</v>
      </c>
      <c r="E1785" s="18" t="s">
        <v>852</v>
      </c>
      <c r="F1785" s="19">
        <v>1</v>
      </c>
      <c r="G1785" s="19">
        <v>0</v>
      </c>
      <c r="H1785" s="19">
        <v>0</v>
      </c>
      <c r="I1785" s="20"/>
      <c r="J1785" s="21" t="s">
        <v>222</v>
      </c>
      <c r="K1785" s="22" t="s">
        <v>1019</v>
      </c>
      <c r="L1785" s="21" t="s">
        <v>1020</v>
      </c>
      <c r="M1785" s="23" t="s">
        <v>1021</v>
      </c>
      <c r="N1785" s="24">
        <f t="shared" si="410"/>
        <v>2009</v>
      </c>
      <c r="O1785" s="25">
        <v>39842</v>
      </c>
      <c r="P1785" s="23" t="s">
        <v>75</v>
      </c>
      <c r="Q1785" s="23" t="s">
        <v>75</v>
      </c>
      <c r="R1785" s="23" t="s">
        <v>75</v>
      </c>
      <c r="S1785" s="23" t="s">
        <v>75</v>
      </c>
      <c r="T1785" s="23" t="s">
        <v>75</v>
      </c>
      <c r="U1785" s="23" t="s">
        <v>75</v>
      </c>
      <c r="V1785" s="19">
        <v>1</v>
      </c>
      <c r="W1785" s="19">
        <f t="shared" si="411"/>
        <v>0</v>
      </c>
      <c r="X1785" s="19">
        <f t="shared" si="412"/>
        <v>0</v>
      </c>
      <c r="Y1785" s="19">
        <f t="shared" si="413"/>
        <v>0</v>
      </c>
      <c r="Z1785" s="19">
        <v>-1</v>
      </c>
      <c r="AA1785" s="19">
        <v>-2</v>
      </c>
      <c r="AB1785" s="19">
        <v>0</v>
      </c>
      <c r="AC1785" s="19">
        <v>1</v>
      </c>
      <c r="AD1785" s="19">
        <v>0</v>
      </c>
      <c r="AE1785" s="19">
        <v>1</v>
      </c>
      <c r="AF1785" s="19">
        <v>0</v>
      </c>
      <c r="AG1785" s="19">
        <v>1</v>
      </c>
      <c r="AH1785" s="26">
        <v>-1</v>
      </c>
      <c r="AI1785" s="26">
        <v>-1</v>
      </c>
      <c r="AJ1785" s="18" t="s">
        <v>134</v>
      </c>
      <c r="AK1785" s="18" t="s">
        <v>134</v>
      </c>
      <c r="AL1785" s="21" t="s">
        <v>1022</v>
      </c>
      <c r="AM1785" s="19">
        <f t="shared" si="414"/>
        <v>2</v>
      </c>
      <c r="AN1785" s="19">
        <v>0</v>
      </c>
      <c r="AO1785" s="19">
        <v>1</v>
      </c>
      <c r="AP1785" s="19">
        <v>0</v>
      </c>
      <c r="AQ1785" s="19">
        <v>-1</v>
      </c>
      <c r="AR1785" s="19">
        <v>1</v>
      </c>
      <c r="AS1785" s="19">
        <v>1</v>
      </c>
      <c r="AT1785" s="19">
        <v>0</v>
      </c>
      <c r="AU1785" s="26">
        <f t="shared" si="415"/>
        <v>-1</v>
      </c>
      <c r="AV1785" s="19">
        <v>0</v>
      </c>
      <c r="AW1785" s="19">
        <v>0</v>
      </c>
      <c r="AX1785" s="19">
        <v>0</v>
      </c>
      <c r="AY1785" s="19">
        <v>0</v>
      </c>
      <c r="AZ1785" s="19">
        <v>0</v>
      </c>
      <c r="BA1785" s="19">
        <v>0</v>
      </c>
      <c r="BB1785" s="19">
        <v>0</v>
      </c>
      <c r="BC1785" s="19">
        <v>0</v>
      </c>
      <c r="BD1785" s="28"/>
      <c r="BE1785" s="20"/>
      <c r="BF1785" s="20"/>
      <c r="BG1785" s="20"/>
      <c r="BH1785" s="18" t="s">
        <v>1023</v>
      </c>
      <c r="BI1785" s="20"/>
      <c r="BJ1785" s="19">
        <v>1</v>
      </c>
      <c r="BK1785" s="20"/>
      <c r="BL1785" s="20"/>
      <c r="BM1785" s="20"/>
      <c r="BN1785" s="20"/>
      <c r="BO1785" s="20"/>
    </row>
    <row r="1786" spans="1:67" ht="64" hidden="1" x14ac:dyDescent="0.2">
      <c r="A1786" s="17" t="s">
        <v>228</v>
      </c>
      <c r="B1786" s="42"/>
      <c r="C1786" s="64" t="s">
        <v>1028</v>
      </c>
      <c r="D1786" s="18" t="s">
        <v>132</v>
      </c>
      <c r="E1786" s="18" t="s">
        <v>852</v>
      </c>
      <c r="F1786" s="19">
        <v>1</v>
      </c>
      <c r="G1786" s="19">
        <v>0</v>
      </c>
      <c r="H1786" s="19">
        <v>0</v>
      </c>
      <c r="I1786" s="20"/>
      <c r="J1786" s="21" t="s">
        <v>222</v>
      </c>
      <c r="K1786" s="22" t="s">
        <v>1019</v>
      </c>
      <c r="L1786" s="21" t="s">
        <v>1020</v>
      </c>
      <c r="M1786" s="23" t="s">
        <v>1021</v>
      </c>
      <c r="N1786" s="24">
        <f t="shared" si="410"/>
        <v>2009</v>
      </c>
      <c r="O1786" s="25">
        <v>39842</v>
      </c>
      <c r="P1786" s="23" t="s">
        <v>75</v>
      </c>
      <c r="Q1786" s="23" t="s">
        <v>75</v>
      </c>
      <c r="R1786" s="23" t="s">
        <v>75</v>
      </c>
      <c r="S1786" s="23" t="s">
        <v>75</v>
      </c>
      <c r="T1786" s="23" t="s">
        <v>75</v>
      </c>
      <c r="U1786" s="23" t="s">
        <v>75</v>
      </c>
      <c r="V1786" s="19">
        <v>1</v>
      </c>
      <c r="W1786" s="19">
        <f t="shared" si="411"/>
        <v>0</v>
      </c>
      <c r="X1786" s="19">
        <f t="shared" si="412"/>
        <v>0</v>
      </c>
      <c r="Y1786" s="19">
        <f t="shared" si="413"/>
        <v>0</v>
      </c>
      <c r="Z1786" s="19">
        <v>-1</v>
      </c>
      <c r="AA1786" s="19">
        <v>-2</v>
      </c>
      <c r="AB1786" s="19">
        <v>0</v>
      </c>
      <c r="AC1786" s="19">
        <v>1</v>
      </c>
      <c r="AD1786" s="19">
        <v>0</v>
      </c>
      <c r="AE1786" s="19">
        <v>1</v>
      </c>
      <c r="AF1786" s="19">
        <v>0</v>
      </c>
      <c r="AG1786" s="19">
        <v>1</v>
      </c>
      <c r="AH1786" s="26">
        <v>-1</v>
      </c>
      <c r="AI1786" s="26">
        <v>-1</v>
      </c>
      <c r="AJ1786" s="18" t="s">
        <v>134</v>
      </c>
      <c r="AK1786" s="18" t="s">
        <v>134</v>
      </c>
      <c r="AL1786" s="21" t="s">
        <v>1022</v>
      </c>
      <c r="AM1786" s="19">
        <f t="shared" si="414"/>
        <v>2</v>
      </c>
      <c r="AN1786" s="19">
        <v>0</v>
      </c>
      <c r="AO1786" s="19">
        <v>1</v>
      </c>
      <c r="AP1786" s="19">
        <v>0</v>
      </c>
      <c r="AQ1786" s="19">
        <v>-1</v>
      </c>
      <c r="AR1786" s="19">
        <v>1</v>
      </c>
      <c r="AS1786" s="19">
        <v>-1</v>
      </c>
      <c r="AT1786" s="19">
        <v>0</v>
      </c>
      <c r="AU1786" s="26">
        <f t="shared" si="415"/>
        <v>-1</v>
      </c>
      <c r="AV1786" s="19">
        <v>0</v>
      </c>
      <c r="AW1786" s="19">
        <v>0</v>
      </c>
      <c r="AX1786" s="19">
        <v>0</v>
      </c>
      <c r="AY1786" s="19">
        <v>0</v>
      </c>
      <c r="AZ1786" s="19">
        <v>0</v>
      </c>
      <c r="BA1786" s="19">
        <v>0</v>
      </c>
      <c r="BB1786" s="19">
        <v>0</v>
      </c>
      <c r="BC1786" s="19">
        <v>0</v>
      </c>
      <c r="BD1786" s="28"/>
      <c r="BE1786" s="20"/>
      <c r="BF1786" s="20"/>
      <c r="BG1786" s="20"/>
      <c r="BH1786" s="18" t="s">
        <v>1023</v>
      </c>
      <c r="BI1786" s="20"/>
      <c r="BJ1786" s="19">
        <v>1</v>
      </c>
      <c r="BK1786" s="20"/>
      <c r="BL1786" s="20"/>
      <c r="BM1786" s="20"/>
      <c r="BN1786" s="20"/>
      <c r="BO1786" s="20"/>
    </row>
    <row r="1787" spans="1:67" ht="395" hidden="1" x14ac:dyDescent="0.2">
      <c r="A1787" s="29" t="s">
        <v>186</v>
      </c>
      <c r="B1787" s="30"/>
      <c r="C1787" s="97" t="s">
        <v>2533</v>
      </c>
      <c r="D1787" s="31" t="s">
        <v>270</v>
      </c>
      <c r="E1787" s="31" t="s">
        <v>92</v>
      </c>
      <c r="F1787" s="32">
        <v>1</v>
      </c>
      <c r="G1787" s="32">
        <v>0</v>
      </c>
      <c r="H1787" s="32">
        <v>0</v>
      </c>
      <c r="I1787" s="33"/>
      <c r="J1787" s="34" t="s">
        <v>2490</v>
      </c>
      <c r="K1787" s="35"/>
      <c r="L1787" s="34" t="s">
        <v>2496</v>
      </c>
      <c r="M1787" s="36" t="s">
        <v>2244</v>
      </c>
      <c r="N1787" s="24">
        <f t="shared" si="410"/>
        <v>1997</v>
      </c>
      <c r="O1787" s="37">
        <v>35628</v>
      </c>
      <c r="P1787" s="37">
        <v>36466</v>
      </c>
      <c r="Q1787" s="36" t="s">
        <v>75</v>
      </c>
      <c r="R1787" s="36" t="s">
        <v>75</v>
      </c>
      <c r="S1787" s="36" t="s">
        <v>75</v>
      </c>
      <c r="T1787" s="36" t="s">
        <v>75</v>
      </c>
      <c r="U1787" s="36" t="s">
        <v>75</v>
      </c>
      <c r="V1787" s="32">
        <v>1</v>
      </c>
      <c r="W1787" s="19">
        <f t="shared" si="411"/>
        <v>0</v>
      </c>
      <c r="X1787" s="19">
        <f t="shared" si="412"/>
        <v>0</v>
      </c>
      <c r="Y1787" s="19">
        <f t="shared" si="413"/>
        <v>0</v>
      </c>
      <c r="Z1787" s="96">
        <v>-1</v>
      </c>
      <c r="AA1787" s="96">
        <v>-2</v>
      </c>
      <c r="AB1787" s="32">
        <v>1</v>
      </c>
      <c r="AC1787" s="32">
        <v>1</v>
      </c>
      <c r="AD1787" s="32">
        <v>0</v>
      </c>
      <c r="AE1787" s="32">
        <v>0</v>
      </c>
      <c r="AF1787" s="32">
        <v>1</v>
      </c>
      <c r="AG1787" s="32">
        <v>1</v>
      </c>
      <c r="AH1787" s="32">
        <v>1</v>
      </c>
      <c r="AI1787" s="32">
        <v>1</v>
      </c>
      <c r="AJ1787" s="31" t="s">
        <v>96</v>
      </c>
      <c r="AK1787" s="31" t="s">
        <v>97</v>
      </c>
      <c r="AL1787" s="34" t="s">
        <v>2493</v>
      </c>
      <c r="AM1787" s="19">
        <f t="shared" si="414"/>
        <v>3</v>
      </c>
      <c r="AN1787" s="32">
        <v>1</v>
      </c>
      <c r="AO1787" s="32">
        <v>1</v>
      </c>
      <c r="AP1787" s="32">
        <v>1</v>
      </c>
      <c r="AQ1787" s="32">
        <v>1</v>
      </c>
      <c r="AR1787" s="32">
        <v>1</v>
      </c>
      <c r="AS1787" s="33"/>
      <c r="AT1787" s="32">
        <v>0</v>
      </c>
      <c r="AU1787" s="26">
        <f t="shared" si="415"/>
        <v>-1</v>
      </c>
      <c r="AV1787" s="32">
        <v>1</v>
      </c>
      <c r="AW1787" s="32">
        <v>0</v>
      </c>
      <c r="AX1787" s="32">
        <v>0</v>
      </c>
      <c r="AY1787" s="19">
        <v>0</v>
      </c>
      <c r="AZ1787" s="32">
        <v>0</v>
      </c>
      <c r="BA1787" s="32">
        <v>0</v>
      </c>
      <c r="BB1787" s="32">
        <v>0</v>
      </c>
      <c r="BC1787" s="32">
        <v>0</v>
      </c>
      <c r="BD1787" s="28"/>
      <c r="BE1787" s="33"/>
      <c r="BF1787" s="34" t="s">
        <v>2494</v>
      </c>
      <c r="BG1787" s="33"/>
      <c r="BH1787" s="33"/>
      <c r="BI1787" s="32">
        <v>1</v>
      </c>
      <c r="BJ1787" s="32">
        <v>1</v>
      </c>
      <c r="BK1787" s="33"/>
      <c r="BL1787" s="33"/>
      <c r="BM1787" s="33"/>
      <c r="BN1787" s="33"/>
      <c r="BO1787" s="33"/>
    </row>
    <row r="1788" spans="1:67" ht="395" hidden="1" x14ac:dyDescent="0.2">
      <c r="A1788" s="29" t="s">
        <v>186</v>
      </c>
      <c r="B1788" s="30"/>
      <c r="C1788" s="97" t="s">
        <v>2630</v>
      </c>
      <c r="D1788" s="31" t="s">
        <v>270</v>
      </c>
      <c r="E1788" s="31" t="s">
        <v>92</v>
      </c>
      <c r="F1788" s="32">
        <v>1</v>
      </c>
      <c r="G1788" s="32">
        <v>0</v>
      </c>
      <c r="H1788" s="32">
        <v>0</v>
      </c>
      <c r="I1788" s="33"/>
      <c r="J1788" s="34" t="s">
        <v>2490</v>
      </c>
      <c r="K1788" s="35"/>
      <c r="L1788" s="34" t="s">
        <v>2496</v>
      </c>
      <c r="M1788" s="36" t="s">
        <v>2244</v>
      </c>
      <c r="N1788" s="24">
        <f t="shared" si="410"/>
        <v>1999</v>
      </c>
      <c r="O1788" s="37">
        <v>36453</v>
      </c>
      <c r="P1788" s="37">
        <v>36466</v>
      </c>
      <c r="Q1788" s="36" t="s">
        <v>75</v>
      </c>
      <c r="R1788" s="36" t="s">
        <v>75</v>
      </c>
      <c r="S1788" s="36" t="s">
        <v>75</v>
      </c>
      <c r="T1788" s="36" t="s">
        <v>75</v>
      </c>
      <c r="U1788" s="36" t="s">
        <v>75</v>
      </c>
      <c r="V1788" s="32">
        <v>1</v>
      </c>
      <c r="W1788" s="19">
        <f t="shared" si="411"/>
        <v>0</v>
      </c>
      <c r="X1788" s="19">
        <f t="shared" si="412"/>
        <v>0</v>
      </c>
      <c r="Y1788" s="19">
        <f t="shared" si="413"/>
        <v>0</v>
      </c>
      <c r="Z1788" s="96">
        <v>-1</v>
      </c>
      <c r="AA1788" s="96">
        <v>-2</v>
      </c>
      <c r="AB1788" s="32">
        <v>1</v>
      </c>
      <c r="AC1788" s="32">
        <v>1</v>
      </c>
      <c r="AD1788" s="32">
        <v>0</v>
      </c>
      <c r="AE1788" s="32">
        <v>0</v>
      </c>
      <c r="AF1788" s="32">
        <v>1</v>
      </c>
      <c r="AG1788" s="32">
        <v>1</v>
      </c>
      <c r="AH1788" s="32">
        <v>1</v>
      </c>
      <c r="AI1788" s="32">
        <v>1</v>
      </c>
      <c r="AJ1788" s="31" t="s">
        <v>96</v>
      </c>
      <c r="AK1788" s="31" t="s">
        <v>97</v>
      </c>
      <c r="AL1788" s="34" t="s">
        <v>2493</v>
      </c>
      <c r="AM1788" s="19">
        <f t="shared" si="414"/>
        <v>3</v>
      </c>
      <c r="AN1788" s="32">
        <v>1</v>
      </c>
      <c r="AO1788" s="32">
        <v>1</v>
      </c>
      <c r="AP1788" s="32">
        <v>1</v>
      </c>
      <c r="AQ1788" s="32">
        <v>1</v>
      </c>
      <c r="AR1788" s="32">
        <v>1</v>
      </c>
      <c r="AS1788" s="33"/>
      <c r="AT1788" s="32">
        <v>0</v>
      </c>
      <c r="AU1788" s="26">
        <f t="shared" si="415"/>
        <v>-1</v>
      </c>
      <c r="AV1788" s="32">
        <v>1</v>
      </c>
      <c r="AW1788" s="32">
        <v>0</v>
      </c>
      <c r="AX1788" s="32">
        <v>0</v>
      </c>
      <c r="AY1788" s="19">
        <v>0</v>
      </c>
      <c r="AZ1788" s="32">
        <v>0</v>
      </c>
      <c r="BA1788" s="32">
        <v>0</v>
      </c>
      <c r="BB1788" s="32">
        <v>0</v>
      </c>
      <c r="BC1788" s="32">
        <v>0</v>
      </c>
      <c r="BD1788" s="28"/>
      <c r="BE1788" s="33"/>
      <c r="BF1788" s="34" t="s">
        <v>2494</v>
      </c>
      <c r="BG1788" s="33"/>
      <c r="BH1788" s="33"/>
      <c r="BI1788" s="32">
        <v>1</v>
      </c>
      <c r="BJ1788" s="32">
        <v>1</v>
      </c>
      <c r="BK1788" s="33"/>
      <c r="BL1788" s="33"/>
      <c r="BM1788" s="33"/>
      <c r="BN1788" s="33"/>
      <c r="BO1788" s="33"/>
    </row>
    <row r="1789" spans="1:67" ht="395" hidden="1" x14ac:dyDescent="0.2">
      <c r="A1789" s="29" t="s">
        <v>186</v>
      </c>
      <c r="B1789" s="30"/>
      <c r="C1789" s="97" t="s">
        <v>2534</v>
      </c>
      <c r="D1789" s="31" t="s">
        <v>270</v>
      </c>
      <c r="E1789" s="31" t="s">
        <v>92</v>
      </c>
      <c r="F1789" s="32">
        <v>1</v>
      </c>
      <c r="G1789" s="32">
        <v>0</v>
      </c>
      <c r="H1789" s="32">
        <v>0</v>
      </c>
      <c r="I1789" s="33"/>
      <c r="J1789" s="34" t="s">
        <v>2490</v>
      </c>
      <c r="K1789" s="35"/>
      <c r="L1789" s="34" t="s">
        <v>2496</v>
      </c>
      <c r="M1789" s="36" t="s">
        <v>2244</v>
      </c>
      <c r="N1789" s="24">
        <f t="shared" si="410"/>
        <v>1997</v>
      </c>
      <c r="O1789" s="37">
        <v>35628</v>
      </c>
      <c r="P1789" s="37">
        <v>36466</v>
      </c>
      <c r="Q1789" s="36" t="s">
        <v>75</v>
      </c>
      <c r="R1789" s="36" t="s">
        <v>75</v>
      </c>
      <c r="S1789" s="36" t="s">
        <v>75</v>
      </c>
      <c r="T1789" s="36" t="s">
        <v>75</v>
      </c>
      <c r="U1789" s="36" t="s">
        <v>75</v>
      </c>
      <c r="V1789" s="32">
        <v>1</v>
      </c>
      <c r="W1789" s="19">
        <f t="shared" si="411"/>
        <v>0</v>
      </c>
      <c r="X1789" s="19">
        <f t="shared" si="412"/>
        <v>0</v>
      </c>
      <c r="Y1789" s="19">
        <f t="shared" si="413"/>
        <v>0</v>
      </c>
      <c r="Z1789" s="96">
        <v>-1</v>
      </c>
      <c r="AA1789" s="96">
        <v>-2</v>
      </c>
      <c r="AB1789" s="32">
        <v>1</v>
      </c>
      <c r="AC1789" s="32">
        <v>1</v>
      </c>
      <c r="AD1789" s="32">
        <v>0</v>
      </c>
      <c r="AE1789" s="32">
        <v>0</v>
      </c>
      <c r="AF1789" s="32">
        <v>1</v>
      </c>
      <c r="AG1789" s="32">
        <v>1</v>
      </c>
      <c r="AH1789" s="32">
        <v>1</v>
      </c>
      <c r="AI1789" s="32">
        <v>1</v>
      </c>
      <c r="AJ1789" s="31" t="s">
        <v>96</v>
      </c>
      <c r="AK1789" s="31" t="s">
        <v>97</v>
      </c>
      <c r="AL1789" s="34" t="s">
        <v>2493</v>
      </c>
      <c r="AM1789" s="19">
        <f t="shared" si="414"/>
        <v>3</v>
      </c>
      <c r="AN1789" s="32">
        <v>1</v>
      </c>
      <c r="AO1789" s="32">
        <v>1</v>
      </c>
      <c r="AP1789" s="32">
        <v>1</v>
      </c>
      <c r="AQ1789" s="32">
        <v>1</v>
      </c>
      <c r="AR1789" s="32">
        <v>1</v>
      </c>
      <c r="AS1789" s="33"/>
      <c r="AT1789" s="32">
        <v>0</v>
      </c>
      <c r="AU1789" s="26">
        <f t="shared" si="415"/>
        <v>-1</v>
      </c>
      <c r="AV1789" s="32">
        <v>1</v>
      </c>
      <c r="AW1789" s="32">
        <v>0</v>
      </c>
      <c r="AX1789" s="32">
        <v>0</v>
      </c>
      <c r="AY1789" s="19">
        <v>0</v>
      </c>
      <c r="AZ1789" s="32">
        <v>0</v>
      </c>
      <c r="BA1789" s="32">
        <v>0</v>
      </c>
      <c r="BB1789" s="32">
        <v>0</v>
      </c>
      <c r="BC1789" s="32">
        <v>0</v>
      </c>
      <c r="BD1789" s="28"/>
      <c r="BE1789" s="33"/>
      <c r="BF1789" s="34" t="s">
        <v>2494</v>
      </c>
      <c r="BG1789" s="33"/>
      <c r="BH1789" s="33"/>
      <c r="BI1789" s="32">
        <v>1</v>
      </c>
      <c r="BJ1789" s="32">
        <v>1</v>
      </c>
      <c r="BK1789" s="33"/>
      <c r="BL1789" s="33"/>
      <c r="BM1789" s="33"/>
      <c r="BN1789" s="33"/>
      <c r="BO1789" s="33"/>
    </row>
    <row r="1790" spans="1:67" ht="395" hidden="1" x14ac:dyDescent="0.2">
      <c r="A1790" s="29" t="s">
        <v>186</v>
      </c>
      <c r="B1790" s="30"/>
      <c r="C1790" s="97" t="s">
        <v>2535</v>
      </c>
      <c r="D1790" s="31" t="s">
        <v>270</v>
      </c>
      <c r="E1790" s="31" t="s">
        <v>92</v>
      </c>
      <c r="F1790" s="32">
        <v>1</v>
      </c>
      <c r="G1790" s="32">
        <v>0</v>
      </c>
      <c r="H1790" s="32">
        <v>0</v>
      </c>
      <c r="I1790" s="33"/>
      <c r="J1790" s="34" t="s">
        <v>2490</v>
      </c>
      <c r="K1790" s="35"/>
      <c r="L1790" s="34" t="s">
        <v>2496</v>
      </c>
      <c r="M1790" s="36" t="s">
        <v>2244</v>
      </c>
      <c r="N1790" s="24">
        <f t="shared" si="410"/>
        <v>1997</v>
      </c>
      <c r="O1790" s="37">
        <v>35628</v>
      </c>
      <c r="P1790" s="37">
        <v>35713</v>
      </c>
      <c r="Q1790" s="36" t="s">
        <v>75</v>
      </c>
      <c r="R1790" s="36" t="s">
        <v>75</v>
      </c>
      <c r="S1790" s="36" t="s">
        <v>75</v>
      </c>
      <c r="T1790" s="36" t="s">
        <v>75</v>
      </c>
      <c r="U1790" s="36" t="s">
        <v>75</v>
      </c>
      <c r="V1790" s="32">
        <v>1</v>
      </c>
      <c r="W1790" s="19">
        <f t="shared" si="411"/>
        <v>0</v>
      </c>
      <c r="X1790" s="19">
        <f t="shared" si="412"/>
        <v>0</v>
      </c>
      <c r="Y1790" s="19">
        <f t="shared" si="413"/>
        <v>0</v>
      </c>
      <c r="Z1790" s="96">
        <v>-1</v>
      </c>
      <c r="AA1790" s="96">
        <v>-2</v>
      </c>
      <c r="AB1790" s="32">
        <v>1</v>
      </c>
      <c r="AC1790" s="32">
        <v>1</v>
      </c>
      <c r="AD1790" s="32">
        <v>0</v>
      </c>
      <c r="AE1790" s="32">
        <v>0</v>
      </c>
      <c r="AF1790" s="32">
        <v>1</v>
      </c>
      <c r="AG1790" s="32">
        <v>1</v>
      </c>
      <c r="AH1790" s="32">
        <v>1</v>
      </c>
      <c r="AI1790" s="32">
        <v>1</v>
      </c>
      <c r="AJ1790" s="31" t="s">
        <v>96</v>
      </c>
      <c r="AK1790" s="31" t="s">
        <v>97</v>
      </c>
      <c r="AL1790" s="34" t="s">
        <v>2493</v>
      </c>
      <c r="AM1790" s="19">
        <f t="shared" si="414"/>
        <v>3</v>
      </c>
      <c r="AN1790" s="32">
        <v>1</v>
      </c>
      <c r="AO1790" s="32">
        <v>1</v>
      </c>
      <c r="AP1790" s="32">
        <v>1</v>
      </c>
      <c r="AQ1790" s="32">
        <v>1</v>
      </c>
      <c r="AR1790" s="32">
        <v>1</v>
      </c>
      <c r="AS1790" s="33"/>
      <c r="AT1790" s="32">
        <v>0</v>
      </c>
      <c r="AU1790" s="26">
        <f t="shared" si="415"/>
        <v>-1</v>
      </c>
      <c r="AV1790" s="32">
        <v>1</v>
      </c>
      <c r="AW1790" s="32">
        <v>0</v>
      </c>
      <c r="AX1790" s="32">
        <v>0</v>
      </c>
      <c r="AY1790" s="19">
        <v>0</v>
      </c>
      <c r="AZ1790" s="32">
        <v>0</v>
      </c>
      <c r="BA1790" s="32">
        <v>0</v>
      </c>
      <c r="BB1790" s="32">
        <v>0</v>
      </c>
      <c r="BC1790" s="32">
        <v>0</v>
      </c>
      <c r="BD1790" s="28"/>
      <c r="BE1790" s="33"/>
      <c r="BF1790" s="34" t="s">
        <v>2494</v>
      </c>
      <c r="BG1790" s="33"/>
      <c r="BH1790" s="33"/>
      <c r="BI1790" s="32">
        <v>1</v>
      </c>
      <c r="BJ1790" s="32">
        <v>1</v>
      </c>
      <c r="BK1790" s="33"/>
      <c r="BL1790" s="33"/>
      <c r="BM1790" s="33"/>
      <c r="BN1790" s="33"/>
      <c r="BO1790" s="33"/>
    </row>
    <row r="1791" spans="1:67" ht="395" hidden="1" x14ac:dyDescent="0.2">
      <c r="A1791" s="29" t="s">
        <v>186</v>
      </c>
      <c r="B1791" s="30"/>
      <c r="C1791" s="97" t="s">
        <v>2536</v>
      </c>
      <c r="D1791" s="31" t="s">
        <v>270</v>
      </c>
      <c r="E1791" s="31" t="s">
        <v>92</v>
      </c>
      <c r="F1791" s="32">
        <v>1</v>
      </c>
      <c r="G1791" s="32">
        <v>0</v>
      </c>
      <c r="H1791" s="32">
        <v>0</v>
      </c>
      <c r="I1791" s="33"/>
      <c r="J1791" s="34" t="s">
        <v>2490</v>
      </c>
      <c r="K1791" s="35"/>
      <c r="L1791" s="34" t="s">
        <v>2496</v>
      </c>
      <c r="M1791" s="36" t="s">
        <v>2244</v>
      </c>
      <c r="N1791" s="24">
        <f t="shared" si="410"/>
        <v>1997</v>
      </c>
      <c r="O1791" s="37">
        <v>35628</v>
      </c>
      <c r="P1791" s="37">
        <v>36466</v>
      </c>
      <c r="Q1791" s="36" t="s">
        <v>75</v>
      </c>
      <c r="R1791" s="36" t="s">
        <v>75</v>
      </c>
      <c r="S1791" s="36" t="s">
        <v>75</v>
      </c>
      <c r="T1791" s="36" t="s">
        <v>75</v>
      </c>
      <c r="U1791" s="36" t="s">
        <v>75</v>
      </c>
      <c r="V1791" s="32">
        <v>1</v>
      </c>
      <c r="W1791" s="19">
        <f t="shared" si="411"/>
        <v>0</v>
      </c>
      <c r="X1791" s="19">
        <f t="shared" si="412"/>
        <v>0</v>
      </c>
      <c r="Y1791" s="19">
        <f t="shared" si="413"/>
        <v>0</v>
      </c>
      <c r="Z1791" s="96">
        <v>-1</v>
      </c>
      <c r="AA1791" s="96">
        <v>-2</v>
      </c>
      <c r="AB1791" s="32">
        <v>1</v>
      </c>
      <c r="AC1791" s="32">
        <v>1</v>
      </c>
      <c r="AD1791" s="32">
        <v>0</v>
      </c>
      <c r="AE1791" s="32">
        <v>0</v>
      </c>
      <c r="AF1791" s="32">
        <v>1</v>
      </c>
      <c r="AG1791" s="32">
        <v>1</v>
      </c>
      <c r="AH1791" s="32">
        <v>1</v>
      </c>
      <c r="AI1791" s="32">
        <v>1</v>
      </c>
      <c r="AJ1791" s="31" t="s">
        <v>96</v>
      </c>
      <c r="AK1791" s="31" t="s">
        <v>97</v>
      </c>
      <c r="AL1791" s="34" t="s">
        <v>2493</v>
      </c>
      <c r="AM1791" s="19">
        <f t="shared" si="414"/>
        <v>3</v>
      </c>
      <c r="AN1791" s="32">
        <v>1</v>
      </c>
      <c r="AO1791" s="32">
        <v>1</v>
      </c>
      <c r="AP1791" s="32">
        <v>1</v>
      </c>
      <c r="AQ1791" s="32">
        <v>1</v>
      </c>
      <c r="AR1791" s="32">
        <v>1</v>
      </c>
      <c r="AS1791" s="33"/>
      <c r="AT1791" s="32">
        <v>0</v>
      </c>
      <c r="AU1791" s="26">
        <f t="shared" si="415"/>
        <v>-1</v>
      </c>
      <c r="AV1791" s="32">
        <v>1</v>
      </c>
      <c r="AW1791" s="32">
        <v>0</v>
      </c>
      <c r="AX1791" s="32">
        <v>0</v>
      </c>
      <c r="AY1791" s="19">
        <v>0</v>
      </c>
      <c r="AZ1791" s="32">
        <v>0</v>
      </c>
      <c r="BA1791" s="32">
        <v>0</v>
      </c>
      <c r="BB1791" s="32">
        <v>0</v>
      </c>
      <c r="BC1791" s="32">
        <v>0</v>
      </c>
      <c r="BD1791" s="28"/>
      <c r="BE1791" s="33"/>
      <c r="BF1791" s="34" t="s">
        <v>2494</v>
      </c>
      <c r="BG1791" s="33"/>
      <c r="BH1791" s="33"/>
      <c r="BI1791" s="32">
        <v>1</v>
      </c>
      <c r="BJ1791" s="32">
        <v>1</v>
      </c>
      <c r="BK1791" s="33"/>
      <c r="BL1791" s="33"/>
      <c r="BM1791" s="33"/>
      <c r="BN1791" s="33"/>
      <c r="BO1791" s="33"/>
    </row>
    <row r="1792" spans="1:67" ht="144" hidden="1" x14ac:dyDescent="0.2">
      <c r="A1792" s="17" t="s">
        <v>494</v>
      </c>
      <c r="B1792" s="17" t="s">
        <v>197</v>
      </c>
      <c r="C1792" s="64" t="s">
        <v>495</v>
      </c>
      <c r="D1792" s="18" t="s">
        <v>69</v>
      </c>
      <c r="E1792" s="18" t="s">
        <v>92</v>
      </c>
      <c r="F1792" s="19">
        <v>1</v>
      </c>
      <c r="G1792" s="19">
        <v>0</v>
      </c>
      <c r="H1792" s="19">
        <v>0</v>
      </c>
      <c r="I1792" s="20"/>
      <c r="J1792" s="21" t="s">
        <v>496</v>
      </c>
      <c r="K1792" s="22" t="s">
        <v>497</v>
      </c>
      <c r="L1792" s="21" t="s">
        <v>498</v>
      </c>
      <c r="M1792" s="25">
        <v>37719</v>
      </c>
      <c r="N1792" s="24">
        <f t="shared" si="410"/>
        <v>2003</v>
      </c>
      <c r="O1792" s="25">
        <v>37742</v>
      </c>
      <c r="P1792" s="25">
        <v>38644</v>
      </c>
      <c r="Q1792" s="25">
        <v>39199</v>
      </c>
      <c r="R1792" s="23" t="s">
        <v>75</v>
      </c>
      <c r="S1792" s="23" t="s">
        <v>75</v>
      </c>
      <c r="T1792" s="23" t="s">
        <v>75</v>
      </c>
      <c r="U1792" s="23" t="s">
        <v>75</v>
      </c>
      <c r="V1792" s="19">
        <v>1</v>
      </c>
      <c r="W1792" s="19">
        <f t="shared" si="411"/>
        <v>1</v>
      </c>
      <c r="X1792" s="19">
        <f t="shared" si="412"/>
        <v>0</v>
      </c>
      <c r="Y1792" s="19">
        <f t="shared" si="413"/>
        <v>0</v>
      </c>
      <c r="Z1792" s="19">
        <v>-1</v>
      </c>
      <c r="AA1792" s="19">
        <v>-2</v>
      </c>
      <c r="AB1792" s="19">
        <v>0</v>
      </c>
      <c r="AC1792" s="19">
        <v>0</v>
      </c>
      <c r="AD1792" s="19">
        <v>1</v>
      </c>
      <c r="AE1792" s="19">
        <v>0</v>
      </c>
      <c r="AF1792" s="19">
        <v>1</v>
      </c>
      <c r="AG1792" s="19">
        <v>-1</v>
      </c>
      <c r="AH1792" s="19">
        <v>1</v>
      </c>
      <c r="AI1792" s="26">
        <v>0</v>
      </c>
      <c r="AJ1792" s="18" t="s">
        <v>76</v>
      </c>
      <c r="AK1792" s="18" t="s">
        <v>97</v>
      </c>
      <c r="AL1792" s="21" t="s">
        <v>499</v>
      </c>
      <c r="AM1792" s="19">
        <f t="shared" si="414"/>
        <v>3</v>
      </c>
      <c r="AN1792" s="19">
        <v>1</v>
      </c>
      <c r="AO1792" s="19">
        <v>1</v>
      </c>
      <c r="AP1792" s="19">
        <v>0</v>
      </c>
      <c r="AQ1792" s="19">
        <v>1</v>
      </c>
      <c r="AR1792" s="19">
        <v>1</v>
      </c>
      <c r="AS1792" s="19">
        <v>0</v>
      </c>
      <c r="AT1792" s="26">
        <v>0</v>
      </c>
      <c r="AU1792" s="26">
        <f t="shared" si="415"/>
        <v>-1</v>
      </c>
      <c r="AV1792" s="19">
        <v>0</v>
      </c>
      <c r="AW1792" s="26">
        <v>0</v>
      </c>
      <c r="AX1792" s="19">
        <v>0</v>
      </c>
      <c r="AY1792" s="19">
        <v>0</v>
      </c>
      <c r="AZ1792" s="19">
        <v>0</v>
      </c>
      <c r="BA1792" s="19">
        <v>0</v>
      </c>
      <c r="BB1792" s="19">
        <v>0</v>
      </c>
      <c r="BC1792" s="19">
        <v>0</v>
      </c>
      <c r="BD1792" s="28"/>
      <c r="BE1792" s="20"/>
      <c r="BF1792" s="20"/>
      <c r="BG1792" s="20"/>
      <c r="BH1792" s="20"/>
      <c r="BI1792" s="20"/>
      <c r="BJ1792" s="19">
        <v>0</v>
      </c>
      <c r="BK1792" s="20"/>
      <c r="BL1792" s="20"/>
      <c r="BM1792" s="20"/>
      <c r="BN1792" s="20"/>
      <c r="BO1792" s="20"/>
    </row>
    <row r="1793" spans="1:67" ht="144" hidden="1" x14ac:dyDescent="0.2">
      <c r="A1793" s="17" t="s">
        <v>494</v>
      </c>
      <c r="B1793" s="17" t="s">
        <v>197</v>
      </c>
      <c r="C1793" s="64" t="s">
        <v>501</v>
      </c>
      <c r="D1793" s="18" t="s">
        <v>69</v>
      </c>
      <c r="E1793" s="18" t="s">
        <v>92</v>
      </c>
      <c r="F1793" s="19">
        <v>1</v>
      </c>
      <c r="G1793" s="19">
        <v>0</v>
      </c>
      <c r="H1793" s="19">
        <v>0</v>
      </c>
      <c r="I1793" s="20"/>
      <c r="J1793" s="21" t="s">
        <v>496</v>
      </c>
      <c r="K1793" s="22" t="s">
        <v>497</v>
      </c>
      <c r="L1793" s="21" t="s">
        <v>498</v>
      </c>
      <c r="M1793" s="25">
        <v>37719</v>
      </c>
      <c r="N1793" s="24">
        <f t="shared" si="410"/>
        <v>2003</v>
      </c>
      <c r="O1793" s="25">
        <v>37742</v>
      </c>
      <c r="P1793" s="25">
        <v>38644</v>
      </c>
      <c r="Q1793" s="25">
        <v>39199</v>
      </c>
      <c r="R1793" s="23" t="s">
        <v>75</v>
      </c>
      <c r="S1793" s="23" t="s">
        <v>75</v>
      </c>
      <c r="T1793" s="23" t="s">
        <v>75</v>
      </c>
      <c r="U1793" s="23" t="s">
        <v>75</v>
      </c>
      <c r="V1793" s="19">
        <v>1</v>
      </c>
      <c r="W1793" s="19">
        <f t="shared" si="411"/>
        <v>1</v>
      </c>
      <c r="X1793" s="19">
        <f t="shared" si="412"/>
        <v>0</v>
      </c>
      <c r="Y1793" s="19">
        <f t="shared" si="413"/>
        <v>0</v>
      </c>
      <c r="Z1793" s="19">
        <v>-1</v>
      </c>
      <c r="AA1793" s="19">
        <v>-2</v>
      </c>
      <c r="AB1793" s="19">
        <v>0</v>
      </c>
      <c r="AC1793" s="19">
        <v>0</v>
      </c>
      <c r="AD1793" s="19">
        <v>1</v>
      </c>
      <c r="AE1793" s="19">
        <v>0</v>
      </c>
      <c r="AF1793" s="19">
        <v>1</v>
      </c>
      <c r="AG1793" s="19">
        <v>-1</v>
      </c>
      <c r="AH1793" s="19">
        <v>1</v>
      </c>
      <c r="AI1793" s="26">
        <v>0</v>
      </c>
      <c r="AJ1793" s="18" t="s">
        <v>76</v>
      </c>
      <c r="AK1793" s="18" t="s">
        <v>97</v>
      </c>
      <c r="AL1793" s="21" t="s">
        <v>499</v>
      </c>
      <c r="AM1793" s="19">
        <f t="shared" si="414"/>
        <v>3</v>
      </c>
      <c r="AN1793" s="19">
        <v>1</v>
      </c>
      <c r="AO1793" s="19">
        <v>1</v>
      </c>
      <c r="AP1793" s="19">
        <v>0</v>
      </c>
      <c r="AQ1793" s="19">
        <v>1</v>
      </c>
      <c r="AR1793" s="19">
        <v>1</v>
      </c>
      <c r="AS1793" s="19">
        <v>0</v>
      </c>
      <c r="AT1793" s="26">
        <v>0</v>
      </c>
      <c r="AU1793" s="26">
        <f t="shared" si="415"/>
        <v>-1</v>
      </c>
      <c r="AV1793" s="19">
        <v>0</v>
      </c>
      <c r="AW1793" s="26">
        <v>0</v>
      </c>
      <c r="AX1793" s="19">
        <v>0</v>
      </c>
      <c r="AY1793" s="19">
        <v>0</v>
      </c>
      <c r="AZ1793" s="19">
        <v>0</v>
      </c>
      <c r="BA1793" s="19">
        <v>0</v>
      </c>
      <c r="BB1793" s="19">
        <v>0</v>
      </c>
      <c r="BC1793" s="19">
        <v>0</v>
      </c>
      <c r="BD1793" s="28"/>
      <c r="BE1793" s="20"/>
      <c r="BF1793" s="20"/>
      <c r="BG1793" s="20"/>
      <c r="BH1793" s="20"/>
      <c r="BI1793" s="20"/>
      <c r="BJ1793" s="19">
        <v>0</v>
      </c>
      <c r="BK1793" s="20"/>
      <c r="BL1793" s="20"/>
      <c r="BM1793" s="20"/>
      <c r="BN1793" s="20"/>
      <c r="BO1793" s="20"/>
    </row>
    <row r="1794" spans="1:67" ht="144" hidden="1" x14ac:dyDescent="0.2">
      <c r="A1794" s="17" t="s">
        <v>346</v>
      </c>
      <c r="B1794" s="42"/>
      <c r="C1794" s="64" t="s">
        <v>1851</v>
      </c>
      <c r="D1794" s="18" t="s">
        <v>182</v>
      </c>
      <c r="E1794" s="18" t="s">
        <v>82</v>
      </c>
      <c r="F1794" s="19">
        <v>1</v>
      </c>
      <c r="G1794" s="19">
        <v>1</v>
      </c>
      <c r="H1794" s="19">
        <v>1</v>
      </c>
      <c r="I1794" s="20"/>
      <c r="J1794" s="21" t="s">
        <v>184</v>
      </c>
      <c r="K1794" s="46"/>
      <c r="L1794" s="375" t="s">
        <v>3281</v>
      </c>
      <c r="M1794" s="25"/>
      <c r="N1794" s="24">
        <f t="shared" si="410"/>
        <v>2015</v>
      </c>
      <c r="O1794" s="25">
        <v>42156</v>
      </c>
      <c r="P1794" s="23" t="s">
        <v>75</v>
      </c>
      <c r="Q1794" s="23" t="s">
        <v>75</v>
      </c>
      <c r="R1794" s="23" t="s">
        <v>75</v>
      </c>
      <c r="S1794" s="23" t="s">
        <v>75</v>
      </c>
      <c r="T1794" s="23" t="s">
        <v>75</v>
      </c>
      <c r="U1794" s="23" t="s">
        <v>75</v>
      </c>
      <c r="V1794" s="19">
        <v>1</v>
      </c>
      <c r="W1794" s="19">
        <f t="shared" si="411"/>
        <v>0</v>
      </c>
      <c r="X1794" s="19">
        <f t="shared" si="412"/>
        <v>0</v>
      </c>
      <c r="Y1794" s="19">
        <f t="shared" si="413"/>
        <v>0</v>
      </c>
      <c r="Z1794" s="19">
        <v>-1</v>
      </c>
      <c r="AA1794" s="19">
        <v>-2</v>
      </c>
      <c r="AB1794" s="19">
        <v>0</v>
      </c>
      <c r="AC1794" s="19">
        <v>0</v>
      </c>
      <c r="AD1794" s="19">
        <v>0</v>
      </c>
      <c r="AE1794" s="19">
        <v>1</v>
      </c>
      <c r="AF1794" s="19">
        <v>0</v>
      </c>
      <c r="AG1794" s="26">
        <v>1</v>
      </c>
      <c r="AH1794" s="26">
        <v>1</v>
      </c>
      <c r="AI1794" s="26">
        <v>0</v>
      </c>
      <c r="AJ1794" s="18" t="s">
        <v>185</v>
      </c>
      <c r="AK1794" s="18" t="s">
        <v>77</v>
      </c>
      <c r="AL1794" s="21" t="s">
        <v>1838</v>
      </c>
      <c r="AM1794" s="19">
        <f t="shared" si="414"/>
        <v>2</v>
      </c>
      <c r="AN1794" s="26">
        <v>-1</v>
      </c>
      <c r="AO1794" s="19">
        <v>1</v>
      </c>
      <c r="AP1794" s="19">
        <v>1</v>
      </c>
      <c r="AQ1794" s="26">
        <v>1</v>
      </c>
      <c r="AR1794" s="19">
        <v>1</v>
      </c>
      <c r="AS1794" s="19">
        <v>0</v>
      </c>
      <c r="AT1794" s="19">
        <v>-1</v>
      </c>
      <c r="AU1794" s="26"/>
      <c r="AV1794" s="26">
        <v>0</v>
      </c>
      <c r="AW1794" s="26">
        <v>0</v>
      </c>
      <c r="AX1794" s="26">
        <v>1</v>
      </c>
      <c r="AY1794" s="19">
        <v>0</v>
      </c>
      <c r="AZ1794" s="19">
        <v>1</v>
      </c>
      <c r="BA1794" s="19">
        <v>1</v>
      </c>
      <c r="BB1794" s="19">
        <v>-1</v>
      </c>
      <c r="BC1794" s="19">
        <v>-1</v>
      </c>
      <c r="BD1794" s="28"/>
      <c r="BE1794" s="20"/>
      <c r="BF1794" s="20"/>
      <c r="BG1794" s="20"/>
      <c r="BH1794" s="20"/>
      <c r="BI1794" s="20"/>
      <c r="BJ1794" s="19">
        <v>-1</v>
      </c>
      <c r="BK1794" s="20"/>
      <c r="BL1794" s="20"/>
      <c r="BM1794" s="20"/>
      <c r="BN1794" s="20"/>
      <c r="BO1794" s="20"/>
    </row>
    <row r="1795" spans="1:67" ht="128" hidden="1" x14ac:dyDescent="0.2">
      <c r="A1795" s="64" t="s">
        <v>1254</v>
      </c>
      <c r="B1795" s="42"/>
      <c r="C1795" s="64" t="s">
        <v>1255</v>
      </c>
      <c r="D1795" s="18" t="s">
        <v>182</v>
      </c>
      <c r="E1795" s="18" t="s">
        <v>82</v>
      </c>
      <c r="F1795" s="19">
        <v>1</v>
      </c>
      <c r="G1795" s="19">
        <v>0</v>
      </c>
      <c r="H1795" s="19">
        <v>0</v>
      </c>
      <c r="I1795" s="20"/>
      <c r="J1795" s="21" t="s">
        <v>184</v>
      </c>
      <c r="K1795" s="22" t="s">
        <v>1256</v>
      </c>
      <c r="L1795" s="21" t="s">
        <v>1257</v>
      </c>
      <c r="M1795" s="24">
        <v>1994</v>
      </c>
      <c r="N1795" s="24">
        <f t="shared" si="410"/>
        <v>2009</v>
      </c>
      <c r="O1795" s="25">
        <v>39940</v>
      </c>
      <c r="P1795" s="23" t="s">
        <v>75</v>
      </c>
      <c r="Q1795" s="23" t="s">
        <v>75</v>
      </c>
      <c r="R1795" s="25">
        <v>41456</v>
      </c>
      <c r="S1795" s="23" t="s">
        <v>75</v>
      </c>
      <c r="T1795" s="23" t="s">
        <v>75</v>
      </c>
      <c r="U1795" s="23" t="s">
        <v>75</v>
      </c>
      <c r="V1795" s="19">
        <v>1</v>
      </c>
      <c r="W1795" s="19">
        <f t="shared" si="411"/>
        <v>0</v>
      </c>
      <c r="X1795" s="19">
        <f t="shared" si="412"/>
        <v>0</v>
      </c>
      <c r="Y1795" s="19">
        <f t="shared" si="413"/>
        <v>0</v>
      </c>
      <c r="Z1795" s="19">
        <v>-1</v>
      </c>
      <c r="AA1795" s="19">
        <v>-2</v>
      </c>
      <c r="AB1795" s="19">
        <v>0</v>
      </c>
      <c r="AC1795" s="19">
        <v>1</v>
      </c>
      <c r="AD1795" s="19">
        <v>0</v>
      </c>
      <c r="AE1795" s="19">
        <v>0</v>
      </c>
      <c r="AF1795" s="19">
        <v>0</v>
      </c>
      <c r="AG1795" s="26">
        <v>1</v>
      </c>
      <c r="AH1795" s="26">
        <v>1</v>
      </c>
      <c r="AI1795" s="26">
        <v>0</v>
      </c>
      <c r="AJ1795" s="18" t="s">
        <v>185</v>
      </c>
      <c r="AK1795" s="18" t="s">
        <v>77</v>
      </c>
      <c r="AL1795" s="21" t="s">
        <v>1245</v>
      </c>
      <c r="AM1795" s="19">
        <f t="shared" si="414"/>
        <v>2</v>
      </c>
      <c r="AN1795" s="26">
        <v>-1</v>
      </c>
      <c r="AO1795" s="19">
        <v>1</v>
      </c>
      <c r="AP1795" s="19">
        <v>1</v>
      </c>
      <c r="AQ1795" s="26">
        <v>1</v>
      </c>
      <c r="AR1795" s="19">
        <v>1</v>
      </c>
      <c r="AS1795" s="26">
        <v>0</v>
      </c>
      <c r="AT1795" s="19">
        <v>2</v>
      </c>
      <c r="AU1795" s="26">
        <v>0</v>
      </c>
      <c r="AV1795" s="26">
        <v>0</v>
      </c>
      <c r="AW1795" s="26">
        <v>0</v>
      </c>
      <c r="AX1795" s="26">
        <v>1</v>
      </c>
      <c r="AY1795" s="19">
        <v>0</v>
      </c>
      <c r="AZ1795" s="26">
        <v>1</v>
      </c>
      <c r="BA1795" s="26">
        <v>1</v>
      </c>
      <c r="BB1795" s="26">
        <v>1</v>
      </c>
      <c r="BC1795" s="26">
        <v>0</v>
      </c>
      <c r="BD1795" s="28"/>
      <c r="BE1795" s="20"/>
      <c r="BF1795" s="20"/>
      <c r="BG1795" s="20"/>
      <c r="BH1795" s="20"/>
      <c r="BI1795" s="20"/>
      <c r="BJ1795" s="19">
        <v>0</v>
      </c>
      <c r="BK1795" s="20"/>
      <c r="BL1795" s="20"/>
      <c r="BM1795" s="20"/>
      <c r="BN1795" s="20"/>
      <c r="BO1795" s="20"/>
    </row>
    <row r="1796" spans="1:67" ht="16" hidden="1" x14ac:dyDescent="0.2">
      <c r="A1796" s="17" t="s">
        <v>196</v>
      </c>
      <c r="B1796" s="42"/>
      <c r="C1796" s="64" t="s">
        <v>232</v>
      </c>
      <c r="D1796" s="18" t="s">
        <v>91</v>
      </c>
      <c r="E1796" s="18" t="s">
        <v>233</v>
      </c>
      <c r="F1796" s="19">
        <v>1</v>
      </c>
      <c r="G1796" s="19">
        <v>0</v>
      </c>
      <c r="H1796" s="19">
        <v>0</v>
      </c>
      <c r="I1796" s="20"/>
      <c r="J1796" s="44"/>
      <c r="K1796" s="43"/>
      <c r="L1796" s="18" t="s">
        <v>234</v>
      </c>
      <c r="M1796" s="25"/>
      <c r="N1796" s="24">
        <f t="shared" ref="N1796:N1819" si="416">YEAR(IF(AND(O1796&lt;&gt;"NA",O1796&lt;&gt;""),O1796,IF(AND(P1796&lt;&gt;"NA",P1796&lt;&gt;""),P1796,IF(AND(Q1796&lt;&gt;"NA",Q1796&lt;&gt;""),Q1796,IF(AND(R1796&lt;&gt;"NA",R1796&lt;&gt;""),R1796,S1796)))))</f>
        <v>1998</v>
      </c>
      <c r="O1796" s="25">
        <v>36118</v>
      </c>
      <c r="P1796" s="23" t="s">
        <v>75</v>
      </c>
      <c r="Q1796" s="23" t="s">
        <v>75</v>
      </c>
      <c r="R1796" s="23" t="s">
        <v>75</v>
      </c>
      <c r="S1796" s="23" t="s">
        <v>75</v>
      </c>
      <c r="T1796" s="23" t="s">
        <v>75</v>
      </c>
      <c r="U1796" s="23" t="s">
        <v>75</v>
      </c>
      <c r="V1796" s="19">
        <v>1</v>
      </c>
      <c r="W1796" s="19">
        <f t="shared" ref="W1796:W1819" si="417">IF(OR(AND(Q1796&lt;&gt;"NA",Q1796&lt;&gt;""),AND(S1796&lt;&gt;"NA",S1796&lt;&gt;""),AND(T1796&lt;&gt;"NA",T1796&lt;&gt;"")),1,0)</f>
        <v>0</v>
      </c>
      <c r="X1796" s="19">
        <f t="shared" ref="X1796:X1819" si="418">IF(OR(AND(S1796&lt;&gt;"NA",S1796&lt;&gt;""),Y1796=1),1,0)</f>
        <v>0</v>
      </c>
      <c r="Y1796" s="19">
        <f t="shared" ref="Y1796:Y1819" si="419">IF(AND(T1796&lt;&gt;"NA",T1796&lt;&gt;""),1,0)</f>
        <v>0</v>
      </c>
      <c r="Z1796" s="19">
        <v>-1</v>
      </c>
      <c r="AA1796" s="19">
        <v>-2</v>
      </c>
      <c r="AB1796" s="19">
        <v>1</v>
      </c>
      <c r="AC1796" s="19">
        <v>-1</v>
      </c>
      <c r="AD1796" s="19">
        <v>-1</v>
      </c>
      <c r="AE1796" s="19">
        <v>-1</v>
      </c>
      <c r="AF1796" s="19">
        <v>-1</v>
      </c>
      <c r="AG1796" s="19">
        <v>1</v>
      </c>
      <c r="AH1796" s="19">
        <v>0</v>
      </c>
      <c r="AI1796" s="19">
        <v>0</v>
      </c>
      <c r="AJ1796" s="18" t="s">
        <v>96</v>
      </c>
      <c r="AK1796" s="18" t="s">
        <v>77</v>
      </c>
      <c r="AL1796" s="21" t="s">
        <v>235</v>
      </c>
      <c r="AM1796" s="19">
        <f t="shared" si="414"/>
        <v>1</v>
      </c>
      <c r="AN1796" s="19">
        <v>1</v>
      </c>
      <c r="AO1796" s="19">
        <v>0</v>
      </c>
      <c r="AP1796" s="19">
        <v>1</v>
      </c>
      <c r="AQ1796" s="19">
        <v>1</v>
      </c>
      <c r="AR1796" s="19">
        <v>1</v>
      </c>
      <c r="AS1796" s="19">
        <v>-1</v>
      </c>
      <c r="AT1796" s="19">
        <v>0</v>
      </c>
      <c r="AU1796" s="26">
        <f t="shared" ref="AU1796:AU1804" si="420">IF(BA1796&lt;1,-1)</f>
        <v>-1</v>
      </c>
      <c r="AV1796" s="19">
        <v>1</v>
      </c>
      <c r="AW1796" s="19">
        <v>0</v>
      </c>
      <c r="AX1796" s="19">
        <v>0</v>
      </c>
      <c r="AY1796" s="19">
        <v>0</v>
      </c>
      <c r="AZ1796" s="19">
        <v>0</v>
      </c>
      <c r="BA1796" s="19">
        <v>0</v>
      </c>
      <c r="BB1796" s="19">
        <v>0</v>
      </c>
      <c r="BC1796" s="19">
        <v>0</v>
      </c>
      <c r="BD1796" s="28"/>
      <c r="BE1796" s="20"/>
      <c r="BF1796" s="20"/>
      <c r="BG1796" s="20"/>
      <c r="BH1796" s="20"/>
      <c r="BI1796" s="19">
        <v>2</v>
      </c>
      <c r="BJ1796" s="19">
        <v>1</v>
      </c>
      <c r="BK1796" s="20"/>
      <c r="BL1796" s="20"/>
      <c r="BM1796" s="20"/>
      <c r="BN1796" s="20"/>
      <c r="BO1796" s="20"/>
    </row>
    <row r="1797" spans="1:67" ht="96" hidden="1" x14ac:dyDescent="0.2">
      <c r="A1797" s="17" t="s">
        <v>196</v>
      </c>
      <c r="B1797" s="42"/>
      <c r="C1797" s="64" t="s">
        <v>232</v>
      </c>
      <c r="D1797" s="18" t="s">
        <v>91</v>
      </c>
      <c r="E1797" s="18" t="s">
        <v>236</v>
      </c>
      <c r="F1797" s="19">
        <v>1</v>
      </c>
      <c r="G1797" s="19">
        <v>0</v>
      </c>
      <c r="H1797" s="19">
        <v>0</v>
      </c>
      <c r="I1797" s="20"/>
      <c r="J1797" s="21" t="s">
        <v>237</v>
      </c>
      <c r="K1797" s="43"/>
      <c r="L1797" s="21" t="s">
        <v>238</v>
      </c>
      <c r="M1797" s="25"/>
      <c r="N1797" s="24">
        <f t="shared" si="416"/>
        <v>1994</v>
      </c>
      <c r="O1797" s="25">
        <v>34491</v>
      </c>
      <c r="P1797" s="23" t="s">
        <v>75</v>
      </c>
      <c r="Q1797" s="23" t="s">
        <v>75</v>
      </c>
      <c r="R1797" s="23" t="s">
        <v>75</v>
      </c>
      <c r="S1797" s="23" t="s">
        <v>75</v>
      </c>
      <c r="T1797" s="23" t="s">
        <v>75</v>
      </c>
      <c r="U1797" s="23" t="s">
        <v>75</v>
      </c>
      <c r="V1797" s="19">
        <v>1</v>
      </c>
      <c r="W1797" s="19">
        <f t="shared" si="417"/>
        <v>0</v>
      </c>
      <c r="X1797" s="19">
        <f t="shared" si="418"/>
        <v>0</v>
      </c>
      <c r="Y1797" s="19">
        <f t="shared" si="419"/>
        <v>0</v>
      </c>
      <c r="Z1797" s="19">
        <v>-1</v>
      </c>
      <c r="AA1797" s="19">
        <v>-2</v>
      </c>
      <c r="AB1797" s="19">
        <v>1</v>
      </c>
      <c r="AC1797" s="19">
        <v>0</v>
      </c>
      <c r="AD1797" s="19">
        <v>0</v>
      </c>
      <c r="AE1797" s="19">
        <v>0</v>
      </c>
      <c r="AF1797" s="19">
        <v>0</v>
      </c>
      <c r="AG1797" s="19">
        <v>1</v>
      </c>
      <c r="AH1797" s="26">
        <v>1</v>
      </c>
      <c r="AI1797" s="19">
        <v>0</v>
      </c>
      <c r="AJ1797" s="18" t="s">
        <v>96</v>
      </c>
      <c r="AK1797" s="18" t="s">
        <v>77</v>
      </c>
      <c r="AL1797" s="21" t="s">
        <v>239</v>
      </c>
      <c r="AM1797" s="19">
        <f t="shared" si="414"/>
        <v>2</v>
      </c>
      <c r="AN1797" s="19">
        <v>0</v>
      </c>
      <c r="AO1797" s="19">
        <v>1</v>
      </c>
      <c r="AP1797" s="19">
        <v>0</v>
      </c>
      <c r="AQ1797" s="19">
        <v>1</v>
      </c>
      <c r="AR1797" s="19">
        <v>1</v>
      </c>
      <c r="AS1797" s="19">
        <v>-1</v>
      </c>
      <c r="AT1797" s="19">
        <v>0</v>
      </c>
      <c r="AU1797" s="26">
        <f t="shared" si="420"/>
        <v>-1</v>
      </c>
      <c r="AV1797" s="19">
        <v>1</v>
      </c>
      <c r="AW1797" s="19">
        <v>0</v>
      </c>
      <c r="AX1797" s="19">
        <v>0</v>
      </c>
      <c r="AY1797" s="19">
        <v>0</v>
      </c>
      <c r="AZ1797" s="19">
        <v>1</v>
      </c>
      <c r="BA1797" s="19">
        <v>0</v>
      </c>
      <c r="BB1797" s="19">
        <v>0</v>
      </c>
      <c r="BC1797" s="19">
        <v>0</v>
      </c>
      <c r="BD1797" s="28"/>
      <c r="BE1797" s="18" t="s">
        <v>237</v>
      </c>
      <c r="BF1797" s="20"/>
      <c r="BG1797" s="20"/>
      <c r="BH1797" s="20"/>
      <c r="BI1797" s="19">
        <v>2</v>
      </c>
      <c r="BJ1797" s="19">
        <v>1</v>
      </c>
      <c r="BK1797" s="20"/>
      <c r="BL1797" s="20"/>
      <c r="BM1797" s="20"/>
      <c r="BN1797" s="20"/>
      <c r="BO1797" s="20"/>
    </row>
    <row r="1798" spans="1:67" ht="32" hidden="1" x14ac:dyDescent="0.2">
      <c r="A1798" s="17" t="s">
        <v>248</v>
      </c>
      <c r="B1798" s="42"/>
      <c r="C1798" s="64" t="s">
        <v>1056</v>
      </c>
      <c r="D1798" s="18" t="s">
        <v>91</v>
      </c>
      <c r="E1798" s="18" t="s">
        <v>137</v>
      </c>
      <c r="F1798" s="19">
        <v>1</v>
      </c>
      <c r="G1798" s="19">
        <v>0</v>
      </c>
      <c r="H1798" s="19">
        <v>0</v>
      </c>
      <c r="I1798" s="20"/>
      <c r="J1798" s="44"/>
      <c r="K1798" s="43"/>
      <c r="L1798" s="18" t="s">
        <v>1057</v>
      </c>
      <c r="M1798" s="25"/>
      <c r="N1798" s="24">
        <f t="shared" si="416"/>
        <v>1994</v>
      </c>
      <c r="O1798" s="25">
        <v>34335</v>
      </c>
      <c r="P1798" s="23" t="s">
        <v>75</v>
      </c>
      <c r="Q1798" s="23" t="s">
        <v>75</v>
      </c>
      <c r="R1798" s="23" t="s">
        <v>75</v>
      </c>
      <c r="S1798" s="23" t="s">
        <v>75</v>
      </c>
      <c r="T1798" s="23" t="s">
        <v>75</v>
      </c>
      <c r="U1798" s="23" t="s">
        <v>75</v>
      </c>
      <c r="V1798" s="19">
        <v>1</v>
      </c>
      <c r="W1798" s="19">
        <f t="shared" si="417"/>
        <v>0</v>
      </c>
      <c r="X1798" s="19">
        <f t="shared" si="418"/>
        <v>0</v>
      </c>
      <c r="Y1798" s="19">
        <f t="shared" si="419"/>
        <v>0</v>
      </c>
      <c r="Z1798" s="19">
        <v>-1</v>
      </c>
      <c r="AA1798" s="19">
        <v>-2</v>
      </c>
      <c r="AB1798" s="19">
        <v>0</v>
      </c>
      <c r="AC1798" s="19">
        <v>0</v>
      </c>
      <c r="AD1798" s="19">
        <v>0</v>
      </c>
      <c r="AE1798" s="19">
        <v>0</v>
      </c>
      <c r="AF1798" s="19">
        <v>0</v>
      </c>
      <c r="AG1798" s="19">
        <v>1</v>
      </c>
      <c r="AH1798" s="26">
        <v>1</v>
      </c>
      <c r="AI1798" s="26">
        <v>0</v>
      </c>
      <c r="AJ1798" s="18" t="s">
        <v>96</v>
      </c>
      <c r="AK1798" s="18" t="s">
        <v>139</v>
      </c>
      <c r="AL1798" s="21" t="s">
        <v>1058</v>
      </c>
      <c r="AM1798" s="19">
        <f t="shared" si="414"/>
        <v>2</v>
      </c>
      <c r="AN1798" s="19">
        <v>-1</v>
      </c>
      <c r="AO1798" s="19">
        <v>1</v>
      </c>
      <c r="AP1798" s="19">
        <v>-1</v>
      </c>
      <c r="AQ1798" s="19">
        <v>-1</v>
      </c>
      <c r="AR1798" s="19">
        <v>1</v>
      </c>
      <c r="AS1798" s="19">
        <v>-1</v>
      </c>
      <c r="AT1798" s="19">
        <v>0</v>
      </c>
      <c r="AU1798" s="26">
        <f t="shared" si="420"/>
        <v>-1</v>
      </c>
      <c r="AV1798" s="19">
        <v>1</v>
      </c>
      <c r="AW1798" s="19">
        <v>0</v>
      </c>
      <c r="AX1798" s="19">
        <v>0</v>
      </c>
      <c r="AY1798" s="19">
        <v>0</v>
      </c>
      <c r="AZ1798" s="19">
        <v>1</v>
      </c>
      <c r="BA1798" s="19">
        <v>0</v>
      </c>
      <c r="BB1798" s="19">
        <v>0</v>
      </c>
      <c r="BC1798" s="19">
        <v>0</v>
      </c>
      <c r="BD1798" s="28"/>
      <c r="BE1798" s="20"/>
      <c r="BF1798" s="20"/>
      <c r="BG1798" s="20"/>
      <c r="BH1798" s="20"/>
      <c r="BI1798" s="20"/>
      <c r="BJ1798" s="19">
        <v>1</v>
      </c>
      <c r="BK1798" s="20"/>
      <c r="BL1798" s="20"/>
      <c r="BM1798" s="20"/>
      <c r="BN1798" s="20"/>
      <c r="BO1798" s="20"/>
    </row>
    <row r="1799" spans="1:67" ht="32" hidden="1" x14ac:dyDescent="0.2">
      <c r="A1799" s="17" t="s">
        <v>248</v>
      </c>
      <c r="B1799" s="42"/>
      <c r="C1799" s="64" t="s">
        <v>1059</v>
      </c>
      <c r="D1799" s="18" t="s">
        <v>91</v>
      </c>
      <c r="E1799" s="18" t="s">
        <v>137</v>
      </c>
      <c r="F1799" s="19">
        <v>1</v>
      </c>
      <c r="G1799" s="19">
        <v>0</v>
      </c>
      <c r="H1799" s="19">
        <v>0</v>
      </c>
      <c r="I1799" s="20"/>
      <c r="J1799" s="44"/>
      <c r="K1799" s="43"/>
      <c r="L1799" s="18" t="s">
        <v>1057</v>
      </c>
      <c r="M1799" s="25"/>
      <c r="N1799" s="24">
        <f t="shared" si="416"/>
        <v>1997</v>
      </c>
      <c r="O1799" s="25">
        <v>35431</v>
      </c>
      <c r="P1799" s="23" t="s">
        <v>75</v>
      </c>
      <c r="Q1799" s="23" t="s">
        <v>75</v>
      </c>
      <c r="R1799" s="23" t="s">
        <v>75</v>
      </c>
      <c r="S1799" s="23" t="s">
        <v>75</v>
      </c>
      <c r="T1799" s="23" t="s">
        <v>75</v>
      </c>
      <c r="U1799" s="23" t="s">
        <v>75</v>
      </c>
      <c r="V1799" s="19">
        <v>1</v>
      </c>
      <c r="W1799" s="19">
        <f t="shared" si="417"/>
        <v>0</v>
      </c>
      <c r="X1799" s="19">
        <f t="shared" si="418"/>
        <v>0</v>
      </c>
      <c r="Y1799" s="19">
        <f t="shared" si="419"/>
        <v>0</v>
      </c>
      <c r="Z1799" s="19">
        <v>-1</v>
      </c>
      <c r="AA1799" s="19">
        <v>-2</v>
      </c>
      <c r="AB1799" s="19">
        <v>0</v>
      </c>
      <c r="AC1799" s="19">
        <v>0</v>
      </c>
      <c r="AD1799" s="19">
        <v>0</v>
      </c>
      <c r="AE1799" s="19">
        <v>0</v>
      </c>
      <c r="AF1799" s="19">
        <v>0</v>
      </c>
      <c r="AG1799" s="19">
        <v>1</v>
      </c>
      <c r="AH1799" s="26">
        <v>1</v>
      </c>
      <c r="AI1799" s="26">
        <v>0</v>
      </c>
      <c r="AJ1799" s="18" t="s">
        <v>96</v>
      </c>
      <c r="AK1799" s="18" t="s">
        <v>139</v>
      </c>
      <c r="AL1799" s="21" t="s">
        <v>1058</v>
      </c>
      <c r="AM1799" s="19">
        <f t="shared" si="414"/>
        <v>2</v>
      </c>
      <c r="AN1799" s="19">
        <v>-1</v>
      </c>
      <c r="AO1799" s="19">
        <v>1</v>
      </c>
      <c r="AP1799" s="19">
        <v>-1</v>
      </c>
      <c r="AQ1799" s="19">
        <v>-1</v>
      </c>
      <c r="AR1799" s="19">
        <v>1</v>
      </c>
      <c r="AS1799" s="19">
        <v>-1</v>
      </c>
      <c r="AT1799" s="19">
        <v>0</v>
      </c>
      <c r="AU1799" s="26">
        <f t="shared" si="420"/>
        <v>-1</v>
      </c>
      <c r="AV1799" s="19">
        <v>1</v>
      </c>
      <c r="AW1799" s="19">
        <v>0</v>
      </c>
      <c r="AX1799" s="19">
        <v>0</v>
      </c>
      <c r="AY1799" s="19">
        <v>0</v>
      </c>
      <c r="AZ1799" s="19">
        <v>1</v>
      </c>
      <c r="BA1799" s="19">
        <v>0</v>
      </c>
      <c r="BB1799" s="19">
        <v>0</v>
      </c>
      <c r="BC1799" s="19">
        <v>0</v>
      </c>
      <c r="BD1799" s="28"/>
      <c r="BE1799" s="20"/>
      <c r="BF1799" s="20"/>
      <c r="BG1799" s="20"/>
      <c r="BH1799" s="20"/>
      <c r="BI1799" s="20"/>
      <c r="BJ1799" s="19">
        <v>1</v>
      </c>
      <c r="BK1799" s="20"/>
      <c r="BL1799" s="20"/>
      <c r="BM1799" s="20"/>
      <c r="BN1799" s="20"/>
      <c r="BO1799" s="20"/>
    </row>
    <row r="1800" spans="1:67" ht="176" hidden="1" x14ac:dyDescent="0.2">
      <c r="A1800" s="17" t="s">
        <v>196</v>
      </c>
      <c r="B1800" s="42"/>
      <c r="C1800" s="64" t="s">
        <v>732</v>
      </c>
      <c r="D1800" s="18" t="s">
        <v>91</v>
      </c>
      <c r="E1800" s="18" t="s">
        <v>70</v>
      </c>
      <c r="F1800" s="19">
        <v>1</v>
      </c>
      <c r="G1800" s="19">
        <v>0</v>
      </c>
      <c r="H1800" s="19">
        <v>0</v>
      </c>
      <c r="I1800" s="20"/>
      <c r="J1800" s="21" t="s">
        <v>733</v>
      </c>
      <c r="K1800" s="43"/>
      <c r="L1800" s="21" t="s">
        <v>734</v>
      </c>
      <c r="M1800" s="25"/>
      <c r="N1800" s="24">
        <f t="shared" si="416"/>
        <v>1998</v>
      </c>
      <c r="O1800" s="25">
        <v>36100</v>
      </c>
      <c r="P1800" s="25">
        <v>36105</v>
      </c>
      <c r="Q1800" s="23" t="s">
        <v>75</v>
      </c>
      <c r="R1800" s="23" t="s">
        <v>75</v>
      </c>
      <c r="S1800" s="23" t="s">
        <v>75</v>
      </c>
      <c r="T1800" s="23" t="s">
        <v>75</v>
      </c>
      <c r="U1800" s="23" t="s">
        <v>75</v>
      </c>
      <c r="V1800" s="19">
        <v>1</v>
      </c>
      <c r="W1800" s="19">
        <f t="shared" si="417"/>
        <v>0</v>
      </c>
      <c r="X1800" s="19">
        <f t="shared" si="418"/>
        <v>0</v>
      </c>
      <c r="Y1800" s="19">
        <f t="shared" si="419"/>
        <v>0</v>
      </c>
      <c r="Z1800" s="19">
        <v>-1</v>
      </c>
      <c r="AA1800" s="19">
        <v>-2</v>
      </c>
      <c r="AB1800" s="19">
        <v>0</v>
      </c>
      <c r="AC1800" s="19">
        <v>0</v>
      </c>
      <c r="AD1800" s="19">
        <v>1</v>
      </c>
      <c r="AE1800" s="19">
        <v>1</v>
      </c>
      <c r="AF1800" s="19">
        <v>0</v>
      </c>
      <c r="AG1800" s="19">
        <v>1</v>
      </c>
      <c r="AH1800" s="26">
        <v>1</v>
      </c>
      <c r="AI1800" s="19">
        <v>0</v>
      </c>
      <c r="AJ1800" s="18" t="s">
        <v>96</v>
      </c>
      <c r="AK1800" s="18" t="s">
        <v>77</v>
      </c>
      <c r="AL1800" s="21" t="s">
        <v>735</v>
      </c>
      <c r="AM1800" s="19">
        <f t="shared" si="414"/>
        <v>1</v>
      </c>
      <c r="AN1800" s="19">
        <v>1</v>
      </c>
      <c r="AO1800" s="19">
        <v>0</v>
      </c>
      <c r="AP1800" s="19">
        <v>1</v>
      </c>
      <c r="AQ1800" s="19">
        <v>1</v>
      </c>
      <c r="AR1800" s="19">
        <v>1</v>
      </c>
      <c r="AS1800" s="19">
        <v>1</v>
      </c>
      <c r="AT1800" s="19">
        <v>0</v>
      </c>
      <c r="AU1800" s="26">
        <f t="shared" si="420"/>
        <v>-1</v>
      </c>
      <c r="AV1800" s="19">
        <v>1</v>
      </c>
      <c r="AW1800" s="19">
        <v>0</v>
      </c>
      <c r="AX1800" s="19">
        <v>0</v>
      </c>
      <c r="AY1800" s="19">
        <v>0</v>
      </c>
      <c r="AZ1800" s="19">
        <v>0</v>
      </c>
      <c r="BA1800" s="19">
        <v>0</v>
      </c>
      <c r="BB1800" s="19">
        <v>0</v>
      </c>
      <c r="BC1800" s="19">
        <v>0</v>
      </c>
      <c r="BD1800" s="28"/>
      <c r="BE1800" s="18" t="s">
        <v>733</v>
      </c>
      <c r="BF1800" s="20"/>
      <c r="BG1800" s="20"/>
      <c r="BH1800" s="18" t="s">
        <v>736</v>
      </c>
      <c r="BI1800" s="20"/>
      <c r="BJ1800" s="19">
        <v>1</v>
      </c>
      <c r="BK1800" s="20"/>
      <c r="BL1800" s="20"/>
      <c r="BM1800" s="20"/>
      <c r="BN1800" s="20"/>
      <c r="BO1800" s="20"/>
    </row>
    <row r="1801" spans="1:67" ht="32" hidden="1" x14ac:dyDescent="0.2">
      <c r="A1801" s="17" t="s">
        <v>248</v>
      </c>
      <c r="B1801" s="42"/>
      <c r="C1801" s="64" t="s">
        <v>1060</v>
      </c>
      <c r="D1801" s="18" t="s">
        <v>91</v>
      </c>
      <c r="E1801" s="18" t="s">
        <v>137</v>
      </c>
      <c r="F1801" s="19">
        <v>1</v>
      </c>
      <c r="G1801" s="19">
        <v>0</v>
      </c>
      <c r="H1801" s="19">
        <v>0</v>
      </c>
      <c r="I1801" s="20"/>
      <c r="J1801" s="44"/>
      <c r="K1801" s="43"/>
      <c r="L1801" s="18" t="s">
        <v>1057</v>
      </c>
      <c r="M1801" s="25"/>
      <c r="N1801" s="24">
        <f t="shared" si="416"/>
        <v>1998</v>
      </c>
      <c r="O1801" s="25">
        <v>35796</v>
      </c>
      <c r="P1801" s="23" t="s">
        <v>75</v>
      </c>
      <c r="Q1801" s="23" t="s">
        <v>75</v>
      </c>
      <c r="R1801" s="25">
        <v>36085</v>
      </c>
      <c r="S1801" s="23" t="s">
        <v>75</v>
      </c>
      <c r="T1801" s="23" t="s">
        <v>75</v>
      </c>
      <c r="U1801" s="23" t="s">
        <v>75</v>
      </c>
      <c r="V1801" s="19">
        <v>1</v>
      </c>
      <c r="W1801" s="19">
        <f t="shared" si="417"/>
        <v>0</v>
      </c>
      <c r="X1801" s="19">
        <f t="shared" si="418"/>
        <v>0</v>
      </c>
      <c r="Y1801" s="19">
        <f t="shared" si="419"/>
        <v>0</v>
      </c>
      <c r="Z1801" s="19">
        <v>-1</v>
      </c>
      <c r="AA1801" s="19">
        <v>-2</v>
      </c>
      <c r="AB1801" s="19">
        <v>1</v>
      </c>
      <c r="AC1801" s="19">
        <v>0</v>
      </c>
      <c r="AD1801" s="19">
        <v>0</v>
      </c>
      <c r="AE1801" s="19">
        <v>0</v>
      </c>
      <c r="AF1801" s="19">
        <v>0</v>
      </c>
      <c r="AG1801" s="19">
        <v>1</v>
      </c>
      <c r="AH1801" s="26">
        <v>1</v>
      </c>
      <c r="AI1801" s="26">
        <v>0</v>
      </c>
      <c r="AJ1801" s="18" t="s">
        <v>96</v>
      </c>
      <c r="AK1801" s="18" t="s">
        <v>139</v>
      </c>
      <c r="AL1801" s="21" t="s">
        <v>1058</v>
      </c>
      <c r="AM1801" s="19">
        <f t="shared" si="414"/>
        <v>2</v>
      </c>
      <c r="AN1801" s="19">
        <v>-1</v>
      </c>
      <c r="AO1801" s="19">
        <v>1</v>
      </c>
      <c r="AP1801" s="19">
        <v>-1</v>
      </c>
      <c r="AQ1801" s="19">
        <v>-1</v>
      </c>
      <c r="AR1801" s="19">
        <v>1</v>
      </c>
      <c r="AS1801" s="19">
        <v>-1</v>
      </c>
      <c r="AT1801" s="19">
        <v>0</v>
      </c>
      <c r="AU1801" s="26">
        <f t="shared" si="420"/>
        <v>-1</v>
      </c>
      <c r="AV1801" s="19">
        <v>1</v>
      </c>
      <c r="AW1801" s="19">
        <v>0</v>
      </c>
      <c r="AX1801" s="19">
        <v>0</v>
      </c>
      <c r="AY1801" s="19">
        <v>0</v>
      </c>
      <c r="AZ1801" s="19">
        <v>1</v>
      </c>
      <c r="BA1801" s="19">
        <v>0</v>
      </c>
      <c r="BB1801" s="19">
        <v>0</v>
      </c>
      <c r="BC1801" s="19">
        <v>0</v>
      </c>
      <c r="BD1801" s="28"/>
      <c r="BE1801" s="20"/>
      <c r="BF1801" s="20"/>
      <c r="BG1801" s="20"/>
      <c r="BH1801" s="20"/>
      <c r="BI1801" s="20"/>
      <c r="BJ1801" s="19">
        <v>1</v>
      </c>
      <c r="BK1801" s="20"/>
      <c r="BL1801" s="20"/>
      <c r="BM1801" s="20"/>
      <c r="BN1801" s="20"/>
      <c r="BO1801" s="20"/>
    </row>
    <row r="1802" spans="1:67" ht="48" hidden="1" x14ac:dyDescent="0.2">
      <c r="A1802" s="17" t="s">
        <v>140</v>
      </c>
      <c r="B1802" s="42"/>
      <c r="C1802" s="64" t="s">
        <v>459</v>
      </c>
      <c r="D1802" s="18" t="s">
        <v>91</v>
      </c>
      <c r="E1802" s="18" t="s">
        <v>460</v>
      </c>
      <c r="F1802" s="19">
        <v>1</v>
      </c>
      <c r="G1802" s="19">
        <v>0</v>
      </c>
      <c r="H1802" s="19">
        <v>0</v>
      </c>
      <c r="I1802" s="20"/>
      <c r="J1802" s="44"/>
      <c r="K1802" s="22" t="s">
        <v>461</v>
      </c>
      <c r="L1802" s="20"/>
      <c r="M1802" s="23" t="s">
        <v>462</v>
      </c>
      <c r="N1802" s="24">
        <f t="shared" si="416"/>
        <v>1998</v>
      </c>
      <c r="O1802" s="25">
        <v>36106</v>
      </c>
      <c r="P1802" s="23" t="s">
        <v>75</v>
      </c>
      <c r="Q1802" s="23" t="s">
        <v>75</v>
      </c>
      <c r="R1802" s="23" t="s">
        <v>75</v>
      </c>
      <c r="S1802" s="23" t="s">
        <v>75</v>
      </c>
      <c r="T1802" s="23" t="s">
        <v>75</v>
      </c>
      <c r="U1802" s="23" t="s">
        <v>75</v>
      </c>
      <c r="V1802" s="19">
        <v>1</v>
      </c>
      <c r="W1802" s="19">
        <f t="shared" si="417"/>
        <v>0</v>
      </c>
      <c r="X1802" s="19">
        <f t="shared" si="418"/>
        <v>0</v>
      </c>
      <c r="Y1802" s="19">
        <f t="shared" si="419"/>
        <v>0</v>
      </c>
      <c r="Z1802" s="19">
        <v>-1</v>
      </c>
      <c r="AA1802" s="19">
        <v>-2</v>
      </c>
      <c r="AB1802" s="19">
        <v>1</v>
      </c>
      <c r="AC1802" s="19">
        <v>0</v>
      </c>
      <c r="AD1802" s="19">
        <v>0</v>
      </c>
      <c r="AE1802" s="19">
        <v>0</v>
      </c>
      <c r="AF1802" s="19">
        <v>0</v>
      </c>
      <c r="AG1802" s="19">
        <v>1</v>
      </c>
      <c r="AH1802" s="26">
        <v>1</v>
      </c>
      <c r="AI1802" s="19">
        <v>0</v>
      </c>
      <c r="AJ1802" s="18" t="s">
        <v>96</v>
      </c>
      <c r="AK1802" s="18" t="s">
        <v>139</v>
      </c>
      <c r="AL1802" s="21" t="s">
        <v>463</v>
      </c>
      <c r="AM1802" s="19">
        <f t="shared" si="414"/>
        <v>3</v>
      </c>
      <c r="AN1802" s="19">
        <v>1</v>
      </c>
      <c r="AO1802" s="19">
        <v>1</v>
      </c>
      <c r="AP1802" s="19">
        <v>1</v>
      </c>
      <c r="AQ1802" s="19">
        <v>1</v>
      </c>
      <c r="AR1802" s="19">
        <v>1</v>
      </c>
      <c r="AS1802" s="19">
        <v>1</v>
      </c>
      <c r="AT1802" s="19">
        <v>0</v>
      </c>
      <c r="AU1802" s="26">
        <f t="shared" si="420"/>
        <v>-1</v>
      </c>
      <c r="AV1802" s="19">
        <v>1</v>
      </c>
      <c r="AW1802" s="19">
        <v>0</v>
      </c>
      <c r="AX1802" s="19">
        <v>0</v>
      </c>
      <c r="AY1802" s="19">
        <v>0</v>
      </c>
      <c r="AZ1802" s="19">
        <v>0</v>
      </c>
      <c r="BA1802" s="19">
        <v>0</v>
      </c>
      <c r="BB1802" s="19">
        <v>0</v>
      </c>
      <c r="BC1802" s="19">
        <v>0</v>
      </c>
      <c r="BD1802" s="28"/>
      <c r="BE1802" s="18" t="s">
        <v>464</v>
      </c>
      <c r="BF1802" s="20"/>
      <c r="BG1802" s="20"/>
      <c r="BH1802" s="18" t="s">
        <v>465</v>
      </c>
      <c r="BI1802" s="19">
        <v>2</v>
      </c>
      <c r="BJ1802" s="19">
        <v>1</v>
      </c>
      <c r="BK1802" s="20"/>
      <c r="BL1802" s="20"/>
      <c r="BM1802" s="20"/>
      <c r="BN1802" s="20"/>
      <c r="BO1802" s="20"/>
    </row>
    <row r="1803" spans="1:67" ht="112" hidden="1" x14ac:dyDescent="0.2">
      <c r="A1803" s="17" t="s">
        <v>248</v>
      </c>
      <c r="B1803" s="17" t="s">
        <v>79</v>
      </c>
      <c r="C1803" s="64" t="s">
        <v>383</v>
      </c>
      <c r="D1803" s="18" t="s">
        <v>91</v>
      </c>
      <c r="E1803" s="18" t="s">
        <v>210</v>
      </c>
      <c r="F1803" s="19">
        <v>1</v>
      </c>
      <c r="G1803" s="19">
        <v>0</v>
      </c>
      <c r="H1803" s="19">
        <v>0</v>
      </c>
      <c r="I1803" s="20"/>
      <c r="J1803" s="44"/>
      <c r="K1803" s="43"/>
      <c r="L1803" s="21" t="s">
        <v>384</v>
      </c>
      <c r="M1803" s="25"/>
      <c r="N1803" s="24">
        <f t="shared" si="416"/>
        <v>1998</v>
      </c>
      <c r="O1803" s="25">
        <v>36093</v>
      </c>
      <c r="P1803" s="23" t="s">
        <v>75</v>
      </c>
      <c r="Q1803" s="23" t="s">
        <v>75</v>
      </c>
      <c r="R1803" s="23" t="s">
        <v>75</v>
      </c>
      <c r="S1803" s="23" t="s">
        <v>75</v>
      </c>
      <c r="T1803" s="23" t="s">
        <v>75</v>
      </c>
      <c r="U1803" s="23" t="s">
        <v>75</v>
      </c>
      <c r="V1803" s="19">
        <v>1</v>
      </c>
      <c r="W1803" s="19">
        <f t="shared" si="417"/>
        <v>0</v>
      </c>
      <c r="X1803" s="19">
        <f t="shared" si="418"/>
        <v>0</v>
      </c>
      <c r="Y1803" s="19">
        <f t="shared" si="419"/>
        <v>0</v>
      </c>
      <c r="Z1803" s="19">
        <v>-1</v>
      </c>
      <c r="AA1803" s="19">
        <v>-2</v>
      </c>
      <c r="AB1803" s="19">
        <v>1</v>
      </c>
      <c r="AC1803" s="19">
        <v>0</v>
      </c>
      <c r="AD1803" s="19">
        <v>0</v>
      </c>
      <c r="AE1803" s="19">
        <v>0</v>
      </c>
      <c r="AF1803" s="19">
        <v>0</v>
      </c>
      <c r="AG1803" s="19">
        <v>1</v>
      </c>
      <c r="AH1803" s="26">
        <v>-1</v>
      </c>
      <c r="AI1803" s="19">
        <v>0</v>
      </c>
      <c r="AJ1803" s="18" t="s">
        <v>96</v>
      </c>
      <c r="AK1803" s="18" t="s">
        <v>139</v>
      </c>
      <c r="AL1803" s="21" t="s">
        <v>385</v>
      </c>
      <c r="AM1803" s="19">
        <f t="shared" si="414"/>
        <v>3</v>
      </c>
      <c r="AN1803" s="19">
        <v>1</v>
      </c>
      <c r="AO1803" s="19">
        <v>1</v>
      </c>
      <c r="AP1803" s="19">
        <v>1</v>
      </c>
      <c r="AQ1803" s="19">
        <v>1</v>
      </c>
      <c r="AR1803" s="19">
        <v>1</v>
      </c>
      <c r="AS1803" s="19">
        <v>-1</v>
      </c>
      <c r="AT1803" s="19">
        <v>0</v>
      </c>
      <c r="AU1803" s="26">
        <f t="shared" si="420"/>
        <v>-1</v>
      </c>
      <c r="AV1803" s="19">
        <v>1</v>
      </c>
      <c r="AW1803" s="19">
        <v>0</v>
      </c>
      <c r="AX1803" s="19">
        <v>0</v>
      </c>
      <c r="AY1803" s="19">
        <v>0</v>
      </c>
      <c r="AZ1803" s="19">
        <v>0</v>
      </c>
      <c r="BA1803" s="19">
        <v>0</v>
      </c>
      <c r="BB1803" s="19">
        <v>0</v>
      </c>
      <c r="BC1803" s="19">
        <v>0</v>
      </c>
      <c r="BD1803" s="28"/>
      <c r="BE1803" s="20"/>
      <c r="BF1803" s="20"/>
      <c r="BG1803" s="20"/>
      <c r="BH1803" s="20"/>
      <c r="BI1803" s="20"/>
      <c r="BJ1803" s="19">
        <v>1</v>
      </c>
      <c r="BK1803" s="20"/>
      <c r="BL1803" s="20"/>
      <c r="BM1803" s="20"/>
      <c r="BN1803" s="20"/>
      <c r="BO1803" s="20"/>
    </row>
    <row r="1804" spans="1:67" ht="395" hidden="1" x14ac:dyDescent="0.2">
      <c r="A1804" s="29" t="s">
        <v>186</v>
      </c>
      <c r="B1804" s="30"/>
      <c r="C1804" s="97" t="s">
        <v>2568</v>
      </c>
      <c r="D1804" s="31" t="s">
        <v>270</v>
      </c>
      <c r="E1804" s="31" t="s">
        <v>92</v>
      </c>
      <c r="F1804" s="32">
        <v>1</v>
      </c>
      <c r="G1804" s="32">
        <v>3</v>
      </c>
      <c r="H1804" s="32">
        <v>0</v>
      </c>
      <c r="I1804" s="33"/>
      <c r="J1804" s="34" t="s">
        <v>2490</v>
      </c>
      <c r="K1804" s="35"/>
      <c r="L1804" s="34" t="s">
        <v>2496</v>
      </c>
      <c r="M1804" s="36" t="s">
        <v>2244</v>
      </c>
      <c r="N1804" s="24">
        <f t="shared" si="416"/>
        <v>1998</v>
      </c>
      <c r="O1804" s="37">
        <v>35833</v>
      </c>
      <c r="P1804" s="37"/>
      <c r="Q1804" s="36" t="s">
        <v>75</v>
      </c>
      <c r="R1804" s="36" t="s">
        <v>75</v>
      </c>
      <c r="S1804" s="36" t="s">
        <v>75</v>
      </c>
      <c r="T1804" s="36" t="s">
        <v>75</v>
      </c>
      <c r="U1804" s="36" t="s">
        <v>75</v>
      </c>
      <c r="V1804" s="32">
        <v>1</v>
      </c>
      <c r="W1804" s="19">
        <f t="shared" si="417"/>
        <v>0</v>
      </c>
      <c r="X1804" s="19">
        <f t="shared" si="418"/>
        <v>0</v>
      </c>
      <c r="Y1804" s="19">
        <f t="shared" si="419"/>
        <v>0</v>
      </c>
      <c r="Z1804" s="96">
        <v>-1</v>
      </c>
      <c r="AA1804" s="96">
        <v>-2</v>
      </c>
      <c r="AB1804" s="32">
        <v>1</v>
      </c>
      <c r="AC1804" s="32">
        <v>1</v>
      </c>
      <c r="AD1804" s="32">
        <v>0</v>
      </c>
      <c r="AE1804" s="32">
        <v>0</v>
      </c>
      <c r="AF1804" s="32">
        <v>1</v>
      </c>
      <c r="AG1804" s="32">
        <v>1</v>
      </c>
      <c r="AH1804" s="32">
        <v>1</v>
      </c>
      <c r="AI1804" s="32">
        <v>1</v>
      </c>
      <c r="AJ1804" s="31" t="s">
        <v>96</v>
      </c>
      <c r="AK1804" s="31" t="s">
        <v>97</v>
      </c>
      <c r="AL1804" s="34" t="s">
        <v>2493</v>
      </c>
      <c r="AM1804" s="19">
        <f t="shared" si="414"/>
        <v>3</v>
      </c>
      <c r="AN1804" s="32">
        <v>1</v>
      </c>
      <c r="AO1804" s="32">
        <v>1</v>
      </c>
      <c r="AP1804" s="32">
        <v>1</v>
      </c>
      <c r="AQ1804" s="32">
        <v>1</v>
      </c>
      <c r="AR1804" s="32">
        <v>1</v>
      </c>
      <c r="AS1804" s="33"/>
      <c r="AT1804" s="32">
        <v>0</v>
      </c>
      <c r="AU1804" s="26">
        <f t="shared" si="420"/>
        <v>-1</v>
      </c>
      <c r="AV1804" s="32">
        <v>1</v>
      </c>
      <c r="AW1804" s="32">
        <v>0</v>
      </c>
      <c r="AX1804" s="32">
        <v>0</v>
      </c>
      <c r="AY1804" s="19">
        <v>0</v>
      </c>
      <c r="AZ1804" s="32">
        <v>0</v>
      </c>
      <c r="BA1804" s="32">
        <v>0</v>
      </c>
      <c r="BB1804" s="32">
        <v>0</v>
      </c>
      <c r="BC1804" s="32">
        <v>0</v>
      </c>
      <c r="BD1804" s="28"/>
      <c r="BE1804" s="33"/>
      <c r="BF1804" s="34" t="s">
        <v>2494</v>
      </c>
      <c r="BG1804" s="33"/>
      <c r="BH1804" s="33"/>
      <c r="BI1804" s="32">
        <v>1</v>
      </c>
      <c r="BJ1804" s="32">
        <v>1</v>
      </c>
      <c r="BK1804" s="33"/>
      <c r="BL1804" s="33"/>
      <c r="BM1804" s="33"/>
      <c r="BN1804" s="33"/>
      <c r="BO1804" s="33"/>
    </row>
    <row r="1805" spans="1:67" ht="48" hidden="1" x14ac:dyDescent="0.2">
      <c r="A1805" s="18" t="s">
        <v>740</v>
      </c>
      <c r="B1805" s="20"/>
      <c r="C1805" s="21" t="s">
        <v>2700</v>
      </c>
      <c r="D1805" s="18" t="s">
        <v>124</v>
      </c>
      <c r="E1805" s="18" t="s">
        <v>137</v>
      </c>
      <c r="F1805" s="19">
        <v>1</v>
      </c>
      <c r="G1805" s="19">
        <v>0</v>
      </c>
      <c r="H1805" s="19">
        <v>0</v>
      </c>
      <c r="I1805" s="20"/>
      <c r="J1805" s="21" t="s">
        <v>1077</v>
      </c>
      <c r="K1805" s="22" t="s">
        <v>1089</v>
      </c>
      <c r="L1805" s="21" t="s">
        <v>2647</v>
      </c>
      <c r="M1805" s="23" t="s">
        <v>75</v>
      </c>
      <c r="N1805" s="24">
        <f t="shared" si="416"/>
        <v>1988</v>
      </c>
      <c r="O1805" s="25">
        <v>32174</v>
      </c>
      <c r="P1805" s="23" t="s">
        <v>75</v>
      </c>
      <c r="Q1805" s="23" t="s">
        <v>75</v>
      </c>
      <c r="R1805" s="23" t="s">
        <v>75</v>
      </c>
      <c r="S1805" s="23" t="s">
        <v>75</v>
      </c>
      <c r="T1805" s="23" t="s">
        <v>75</v>
      </c>
      <c r="U1805" s="23" t="s">
        <v>75</v>
      </c>
      <c r="V1805" s="19">
        <v>1</v>
      </c>
      <c r="W1805" s="19">
        <f t="shared" si="417"/>
        <v>0</v>
      </c>
      <c r="X1805" s="19">
        <f t="shared" si="418"/>
        <v>0</v>
      </c>
      <c r="Y1805" s="19">
        <f t="shared" si="419"/>
        <v>0</v>
      </c>
      <c r="Z1805" s="19">
        <v>-1</v>
      </c>
      <c r="AA1805" s="19">
        <v>-2</v>
      </c>
      <c r="AB1805" s="19">
        <v>0</v>
      </c>
      <c r="AC1805" s="19">
        <v>0</v>
      </c>
      <c r="AD1805" s="19">
        <v>1</v>
      </c>
      <c r="AE1805" s="19">
        <v>0</v>
      </c>
      <c r="AF1805" s="19">
        <v>0</v>
      </c>
      <c r="AG1805" s="19">
        <v>0</v>
      </c>
      <c r="AH1805" s="26">
        <v>1</v>
      </c>
      <c r="AI1805" s="26">
        <v>0</v>
      </c>
      <c r="AJ1805" s="18" t="s">
        <v>128</v>
      </c>
      <c r="AK1805" s="18" t="s">
        <v>139</v>
      </c>
      <c r="AL1805" s="21" t="s">
        <v>2642</v>
      </c>
      <c r="AM1805" s="19">
        <f t="shared" si="414"/>
        <v>3</v>
      </c>
      <c r="AN1805" s="19">
        <v>1</v>
      </c>
      <c r="AO1805" s="19">
        <v>1</v>
      </c>
      <c r="AP1805" s="19">
        <v>0</v>
      </c>
      <c r="AQ1805" s="19">
        <v>-1</v>
      </c>
      <c r="AR1805" s="19">
        <v>-1</v>
      </c>
      <c r="AS1805" s="19">
        <v>0</v>
      </c>
      <c r="AT1805" s="19">
        <v>-2</v>
      </c>
      <c r="AU1805" s="26">
        <v>-3</v>
      </c>
      <c r="AV1805" s="19">
        <v>0</v>
      </c>
      <c r="AW1805" s="19">
        <v>0</v>
      </c>
      <c r="AX1805" s="19">
        <v>0</v>
      </c>
      <c r="AY1805" s="19">
        <v>0</v>
      </c>
      <c r="AZ1805" s="19">
        <v>1</v>
      </c>
      <c r="BA1805" s="19">
        <v>1</v>
      </c>
      <c r="BB1805" s="19">
        <v>-1</v>
      </c>
      <c r="BC1805" s="19">
        <v>1</v>
      </c>
      <c r="BD1805" s="28"/>
      <c r="BE1805" s="20"/>
      <c r="BF1805" s="20"/>
      <c r="BG1805" s="20"/>
      <c r="BH1805" s="20"/>
      <c r="BI1805" s="20"/>
      <c r="BJ1805" s="19">
        <v>-1</v>
      </c>
      <c r="BK1805" s="20"/>
      <c r="BL1805" s="20"/>
      <c r="BM1805" s="20"/>
      <c r="BN1805" s="20"/>
      <c r="BO1805" s="20"/>
    </row>
    <row r="1806" spans="1:67" ht="335" hidden="1" x14ac:dyDescent="0.2">
      <c r="A1806" s="375" t="s">
        <v>3452</v>
      </c>
      <c r="B1806" s="18" t="s">
        <v>79</v>
      </c>
      <c r="C1806" s="21" t="s">
        <v>3420</v>
      </c>
      <c r="D1806" s="18" t="s">
        <v>124</v>
      </c>
      <c r="E1806" s="18" t="s">
        <v>1076</v>
      </c>
      <c r="F1806" s="19">
        <v>1</v>
      </c>
      <c r="G1806" s="19">
        <v>0</v>
      </c>
      <c r="H1806" s="20"/>
      <c r="I1806" s="20"/>
      <c r="J1806" s="21" t="s">
        <v>1077</v>
      </c>
      <c r="K1806" s="22" t="s">
        <v>3421</v>
      </c>
      <c r="L1806" s="21" t="s">
        <v>3422</v>
      </c>
      <c r="M1806" s="23" t="s">
        <v>3423</v>
      </c>
      <c r="N1806" s="24">
        <f t="shared" si="416"/>
        <v>1986</v>
      </c>
      <c r="O1806" s="25">
        <v>31744</v>
      </c>
      <c r="P1806" s="25">
        <v>32898</v>
      </c>
      <c r="Q1806" s="25">
        <v>32898</v>
      </c>
      <c r="R1806" s="25">
        <v>32898</v>
      </c>
      <c r="S1806" s="25">
        <v>34046</v>
      </c>
      <c r="T1806" s="25">
        <v>34138</v>
      </c>
      <c r="U1806" s="25">
        <v>34138</v>
      </c>
      <c r="V1806" s="26">
        <v>1</v>
      </c>
      <c r="W1806" s="19">
        <f t="shared" si="417"/>
        <v>1</v>
      </c>
      <c r="X1806" s="19">
        <f t="shared" si="418"/>
        <v>1</v>
      </c>
      <c r="Y1806" s="19">
        <f t="shared" si="419"/>
        <v>1</v>
      </c>
      <c r="Z1806" s="26">
        <v>0</v>
      </c>
      <c r="AA1806" s="19">
        <v>-1</v>
      </c>
      <c r="AB1806" s="26">
        <v>0</v>
      </c>
      <c r="AC1806" s="26">
        <v>0</v>
      </c>
      <c r="AD1806" s="26">
        <v>1</v>
      </c>
      <c r="AE1806" s="26">
        <v>0</v>
      </c>
      <c r="AF1806" s="26">
        <v>0</v>
      </c>
      <c r="AG1806" s="19">
        <v>0</v>
      </c>
      <c r="AH1806" s="19">
        <v>0</v>
      </c>
      <c r="AI1806" s="19">
        <v>0</v>
      </c>
      <c r="AJ1806" s="18" t="s">
        <v>128</v>
      </c>
      <c r="AK1806" s="18" t="s">
        <v>617</v>
      </c>
      <c r="AL1806" s="21" t="s">
        <v>1078</v>
      </c>
      <c r="AM1806" s="19">
        <f t="shared" si="414"/>
        <v>1</v>
      </c>
      <c r="AN1806" s="19">
        <v>1</v>
      </c>
      <c r="AO1806" s="26">
        <v>0</v>
      </c>
      <c r="AP1806" s="19">
        <v>1</v>
      </c>
      <c r="AQ1806" s="19">
        <v>1</v>
      </c>
      <c r="AR1806" s="19">
        <v>1</v>
      </c>
      <c r="AS1806" s="19">
        <v>0</v>
      </c>
      <c r="AT1806" s="19">
        <v>-2</v>
      </c>
      <c r="AU1806" s="26">
        <v>-3</v>
      </c>
      <c r="AV1806" s="19">
        <v>0</v>
      </c>
      <c r="AW1806" s="26">
        <v>0</v>
      </c>
      <c r="AX1806" s="19">
        <v>0</v>
      </c>
      <c r="AY1806" s="19">
        <v>0</v>
      </c>
      <c r="AZ1806" s="26">
        <v>1</v>
      </c>
      <c r="BA1806" s="26">
        <v>1</v>
      </c>
      <c r="BB1806" s="26">
        <v>0</v>
      </c>
      <c r="BC1806" s="26">
        <v>1</v>
      </c>
      <c r="BD1806" s="28"/>
      <c r="BE1806" s="18" t="s">
        <v>3424</v>
      </c>
      <c r="BF1806" s="18" t="s">
        <v>1079</v>
      </c>
      <c r="BG1806" s="20"/>
      <c r="BH1806" s="20"/>
      <c r="BI1806" s="26">
        <v>1</v>
      </c>
      <c r="BJ1806" s="26">
        <v>0</v>
      </c>
      <c r="BK1806" s="20"/>
      <c r="BL1806" s="20"/>
      <c r="BM1806" s="20"/>
      <c r="BN1806" s="20"/>
      <c r="BO1806" s="20"/>
    </row>
    <row r="1807" spans="1:67" ht="64" hidden="1" x14ac:dyDescent="0.2">
      <c r="A1807" s="29" t="s">
        <v>144</v>
      </c>
      <c r="B1807" s="30"/>
      <c r="C1807" s="97" t="s">
        <v>1214</v>
      </c>
      <c r="D1807" s="31" t="s">
        <v>1199</v>
      </c>
      <c r="E1807" s="31" t="s">
        <v>70</v>
      </c>
      <c r="F1807" s="32">
        <v>1</v>
      </c>
      <c r="G1807" s="19">
        <v>0</v>
      </c>
      <c r="H1807" s="19">
        <v>0</v>
      </c>
      <c r="I1807" s="20"/>
      <c r="J1807" s="34" t="s">
        <v>1200</v>
      </c>
      <c r="K1807" s="41" t="s">
        <v>1201</v>
      </c>
      <c r="L1807" s="34" t="s">
        <v>1202</v>
      </c>
      <c r="M1807" s="36" t="s">
        <v>1203</v>
      </c>
      <c r="N1807" s="24">
        <f t="shared" si="416"/>
        <v>2001</v>
      </c>
      <c r="O1807" s="37">
        <v>37243</v>
      </c>
      <c r="P1807" s="36" t="s">
        <v>75</v>
      </c>
      <c r="Q1807" s="36" t="s">
        <v>75</v>
      </c>
      <c r="R1807" s="36" t="s">
        <v>75</v>
      </c>
      <c r="S1807" s="36" t="s">
        <v>75</v>
      </c>
      <c r="T1807" s="36" t="s">
        <v>75</v>
      </c>
      <c r="U1807" s="36" t="s">
        <v>75</v>
      </c>
      <c r="V1807" s="32">
        <v>1</v>
      </c>
      <c r="W1807" s="19">
        <f t="shared" si="417"/>
        <v>0</v>
      </c>
      <c r="X1807" s="19">
        <f t="shared" si="418"/>
        <v>0</v>
      </c>
      <c r="Y1807" s="19">
        <f t="shared" si="419"/>
        <v>0</v>
      </c>
      <c r="Z1807" s="32">
        <v>-1</v>
      </c>
      <c r="AA1807" s="32">
        <v>-2</v>
      </c>
      <c r="AB1807" s="32">
        <v>1</v>
      </c>
      <c r="AC1807" s="32">
        <v>0</v>
      </c>
      <c r="AD1807" s="32">
        <v>0</v>
      </c>
      <c r="AE1807" s="32">
        <v>1</v>
      </c>
      <c r="AF1807" s="32">
        <v>1</v>
      </c>
      <c r="AG1807" s="32">
        <v>1</v>
      </c>
      <c r="AH1807" s="40">
        <v>1</v>
      </c>
      <c r="AI1807" s="32">
        <v>0</v>
      </c>
      <c r="AJ1807" s="31" t="s">
        <v>372</v>
      </c>
      <c r="AK1807" s="31" t="s">
        <v>77</v>
      </c>
      <c r="AL1807" s="34" t="s">
        <v>1204</v>
      </c>
      <c r="AM1807" s="19">
        <f t="shared" si="414"/>
        <v>3</v>
      </c>
      <c r="AN1807" s="32">
        <v>1</v>
      </c>
      <c r="AO1807" s="32">
        <v>1</v>
      </c>
      <c r="AP1807" s="32">
        <v>1</v>
      </c>
      <c r="AQ1807" s="32">
        <v>1</v>
      </c>
      <c r="AR1807" s="32">
        <v>1</v>
      </c>
      <c r="AS1807" s="32">
        <v>-1</v>
      </c>
      <c r="AT1807" s="19">
        <v>0</v>
      </c>
      <c r="AU1807" s="26">
        <f t="shared" ref="AU1807:AU1812" si="421">IF(BA1807&lt;1,-1)</f>
        <v>-1</v>
      </c>
      <c r="AV1807" s="19">
        <v>0</v>
      </c>
      <c r="AW1807" s="32">
        <v>0</v>
      </c>
      <c r="AX1807" s="32">
        <v>0</v>
      </c>
      <c r="AY1807" s="19">
        <v>0</v>
      </c>
      <c r="AZ1807" s="32">
        <v>-1</v>
      </c>
      <c r="BA1807" s="32">
        <v>-1</v>
      </c>
      <c r="BB1807" s="32">
        <v>-1</v>
      </c>
      <c r="BC1807" s="32">
        <v>-1</v>
      </c>
      <c r="BD1807" s="28"/>
      <c r="BE1807" s="33"/>
      <c r="BF1807" s="33"/>
      <c r="BG1807" s="33"/>
      <c r="BH1807" s="31" t="s">
        <v>1205</v>
      </c>
      <c r="BI1807" s="33"/>
      <c r="BJ1807" s="33"/>
      <c r="BK1807" s="33"/>
      <c r="BL1807" s="33"/>
      <c r="BM1807" s="33"/>
      <c r="BN1807" s="33"/>
      <c r="BO1807" s="33"/>
    </row>
    <row r="1808" spans="1:67" ht="80" hidden="1" x14ac:dyDescent="0.2">
      <c r="A1808" s="17" t="s">
        <v>248</v>
      </c>
      <c r="B1808" s="42"/>
      <c r="C1808" s="64" t="s">
        <v>2287</v>
      </c>
      <c r="D1808" s="18" t="s">
        <v>69</v>
      </c>
      <c r="E1808" s="18" t="s">
        <v>324</v>
      </c>
      <c r="F1808" s="19">
        <v>1</v>
      </c>
      <c r="G1808" s="19">
        <v>0</v>
      </c>
      <c r="H1808" s="19">
        <v>0</v>
      </c>
      <c r="I1808" s="20"/>
      <c r="J1808" s="21" t="s">
        <v>2278</v>
      </c>
      <c r="K1808" s="22" t="s">
        <v>2279</v>
      </c>
      <c r="L1808" s="21" t="s">
        <v>2280</v>
      </c>
      <c r="M1808" s="23" t="s">
        <v>1899</v>
      </c>
      <c r="N1808" s="24">
        <f t="shared" si="416"/>
        <v>2003</v>
      </c>
      <c r="O1808" s="25">
        <v>37701</v>
      </c>
      <c r="P1808" s="23" t="s">
        <v>75</v>
      </c>
      <c r="Q1808" s="23" t="s">
        <v>75</v>
      </c>
      <c r="R1808" s="23" t="s">
        <v>75</v>
      </c>
      <c r="S1808" s="23" t="s">
        <v>75</v>
      </c>
      <c r="T1808" s="23" t="s">
        <v>75</v>
      </c>
      <c r="U1808" s="23" t="s">
        <v>75</v>
      </c>
      <c r="V1808" s="19">
        <v>1</v>
      </c>
      <c r="W1808" s="19">
        <f t="shared" si="417"/>
        <v>0</v>
      </c>
      <c r="X1808" s="19">
        <f t="shared" si="418"/>
        <v>0</v>
      </c>
      <c r="Y1808" s="19">
        <f t="shared" si="419"/>
        <v>0</v>
      </c>
      <c r="Z1808" s="19">
        <v>-1</v>
      </c>
      <c r="AA1808" s="19">
        <v>-2</v>
      </c>
      <c r="AB1808" s="19">
        <v>0</v>
      </c>
      <c r="AC1808" s="19">
        <v>1</v>
      </c>
      <c r="AD1808" s="19">
        <v>1</v>
      </c>
      <c r="AE1808" s="19">
        <v>1</v>
      </c>
      <c r="AF1808" s="19">
        <v>0</v>
      </c>
      <c r="AG1808" s="19">
        <v>-1</v>
      </c>
      <c r="AH1808" s="26">
        <v>-1</v>
      </c>
      <c r="AI1808" s="26">
        <v>0</v>
      </c>
      <c r="AJ1808" s="18" t="s">
        <v>76</v>
      </c>
      <c r="AK1808" s="18" t="s">
        <v>77</v>
      </c>
      <c r="AL1808" s="21" t="s">
        <v>2281</v>
      </c>
      <c r="AM1808" s="19">
        <f t="shared" si="414"/>
        <v>2</v>
      </c>
      <c r="AN1808" s="19">
        <v>0</v>
      </c>
      <c r="AO1808" s="19">
        <v>1</v>
      </c>
      <c r="AP1808" s="19">
        <v>0</v>
      </c>
      <c r="AQ1808" s="19">
        <v>-1</v>
      </c>
      <c r="AR1808" s="19">
        <v>1</v>
      </c>
      <c r="AS1808" s="19">
        <v>1</v>
      </c>
      <c r="AT1808" s="19">
        <v>0</v>
      </c>
      <c r="AU1808" s="26">
        <f t="shared" si="421"/>
        <v>-1</v>
      </c>
      <c r="AV1808" s="19">
        <v>0</v>
      </c>
      <c r="AW1808" s="19">
        <v>0</v>
      </c>
      <c r="AX1808" s="19">
        <v>0</v>
      </c>
      <c r="AY1808" s="19">
        <v>0</v>
      </c>
      <c r="AZ1808" s="19">
        <v>0</v>
      </c>
      <c r="BA1808" s="19">
        <v>0</v>
      </c>
      <c r="BB1808" s="19">
        <v>0</v>
      </c>
      <c r="BC1808" s="19">
        <v>0</v>
      </c>
      <c r="BD1808" s="28"/>
      <c r="BE1808" s="20"/>
      <c r="BF1808" s="20"/>
      <c r="BG1808" s="20"/>
      <c r="BH1808" s="23" t="s">
        <v>2279</v>
      </c>
      <c r="BI1808" s="19">
        <v>0</v>
      </c>
      <c r="BJ1808" s="19">
        <v>1</v>
      </c>
      <c r="BK1808" s="45"/>
      <c r="BL1808" s="45"/>
      <c r="BM1808" s="45"/>
      <c r="BN1808" s="20"/>
      <c r="BO1808" s="20"/>
    </row>
    <row r="1809" spans="1:67" ht="48" hidden="1" x14ac:dyDescent="0.2">
      <c r="A1809" s="17" t="s">
        <v>207</v>
      </c>
      <c r="B1809" s="17" t="s">
        <v>79</v>
      </c>
      <c r="C1809" s="64" t="s">
        <v>208</v>
      </c>
      <c r="D1809" s="18" t="s">
        <v>209</v>
      </c>
      <c r="E1809" s="18" t="s">
        <v>210</v>
      </c>
      <c r="F1809" s="19">
        <v>1</v>
      </c>
      <c r="G1809" s="19">
        <v>0</v>
      </c>
      <c r="H1809" s="19">
        <v>0</v>
      </c>
      <c r="I1809" s="20"/>
      <c r="J1809" s="21" t="s">
        <v>211</v>
      </c>
      <c r="K1809" s="43"/>
      <c r="L1809" s="18" t="s">
        <v>212</v>
      </c>
      <c r="M1809" s="25"/>
      <c r="N1809" s="24">
        <f t="shared" si="416"/>
        <v>2005</v>
      </c>
      <c r="O1809" s="25">
        <v>38626</v>
      </c>
      <c r="P1809" s="23" t="s">
        <v>75</v>
      </c>
      <c r="Q1809" s="23" t="s">
        <v>75</v>
      </c>
      <c r="R1809" s="25">
        <v>38626</v>
      </c>
      <c r="S1809" s="23" t="s">
        <v>75</v>
      </c>
      <c r="T1809" s="23" t="s">
        <v>75</v>
      </c>
      <c r="U1809" s="23" t="s">
        <v>75</v>
      </c>
      <c r="V1809" s="19">
        <v>1</v>
      </c>
      <c r="W1809" s="19">
        <f t="shared" si="417"/>
        <v>0</v>
      </c>
      <c r="X1809" s="19">
        <f t="shared" si="418"/>
        <v>0</v>
      </c>
      <c r="Y1809" s="19">
        <f t="shared" si="419"/>
        <v>0</v>
      </c>
      <c r="Z1809" s="19">
        <v>-1</v>
      </c>
      <c r="AA1809" s="19">
        <v>-2</v>
      </c>
      <c r="AB1809" s="19">
        <v>0</v>
      </c>
      <c r="AC1809" s="19">
        <v>1</v>
      </c>
      <c r="AD1809" s="19">
        <v>0</v>
      </c>
      <c r="AE1809" s="19">
        <v>0</v>
      </c>
      <c r="AF1809" s="19">
        <v>0</v>
      </c>
      <c r="AG1809" s="19">
        <v>1</v>
      </c>
      <c r="AH1809" s="26">
        <v>-1</v>
      </c>
      <c r="AI1809" s="26">
        <v>0</v>
      </c>
      <c r="AJ1809" s="18" t="s">
        <v>185</v>
      </c>
      <c r="AK1809" s="18" t="s">
        <v>139</v>
      </c>
      <c r="AL1809" s="21" t="s">
        <v>213</v>
      </c>
      <c r="AM1809" s="19">
        <f t="shared" si="414"/>
        <v>1</v>
      </c>
      <c r="AN1809" s="19">
        <v>1</v>
      </c>
      <c r="AO1809" s="19">
        <v>0</v>
      </c>
      <c r="AP1809" s="19">
        <v>1</v>
      </c>
      <c r="AQ1809" s="19">
        <v>1</v>
      </c>
      <c r="AR1809" s="19">
        <v>1</v>
      </c>
      <c r="AS1809" s="19">
        <v>-1</v>
      </c>
      <c r="AT1809" s="19">
        <v>0</v>
      </c>
      <c r="AU1809" s="26">
        <f t="shared" si="421"/>
        <v>-1</v>
      </c>
      <c r="AV1809" s="19">
        <v>0</v>
      </c>
      <c r="AW1809" s="26">
        <v>0</v>
      </c>
      <c r="AX1809" s="26">
        <v>1</v>
      </c>
      <c r="AY1809" s="19">
        <v>0</v>
      </c>
      <c r="AZ1809" s="19">
        <v>1</v>
      </c>
      <c r="BA1809" s="19">
        <v>0</v>
      </c>
      <c r="BB1809" s="19">
        <v>0</v>
      </c>
      <c r="BC1809" s="19">
        <v>0</v>
      </c>
      <c r="BD1809" s="28"/>
      <c r="BE1809" s="20"/>
      <c r="BF1809" s="20"/>
      <c r="BG1809" s="20"/>
      <c r="BH1809" s="20"/>
      <c r="BI1809" s="20"/>
      <c r="BJ1809" s="19">
        <v>1</v>
      </c>
      <c r="BK1809" s="20"/>
      <c r="BL1809" s="20"/>
      <c r="BM1809" s="20"/>
      <c r="BN1809" s="20"/>
      <c r="BO1809" s="20"/>
    </row>
    <row r="1810" spans="1:67" ht="80" hidden="1" x14ac:dyDescent="0.2">
      <c r="A1810" s="29" t="s">
        <v>248</v>
      </c>
      <c r="B1810" s="30"/>
      <c r="C1810" s="97" t="s">
        <v>444</v>
      </c>
      <c r="D1810" s="31" t="s">
        <v>117</v>
      </c>
      <c r="E1810" s="31" t="s">
        <v>92</v>
      </c>
      <c r="F1810" s="32">
        <v>1</v>
      </c>
      <c r="G1810" s="32">
        <v>0</v>
      </c>
      <c r="H1810" s="32">
        <v>0</v>
      </c>
      <c r="I1810" s="33"/>
      <c r="J1810" s="34" t="s">
        <v>437</v>
      </c>
      <c r="K1810" s="41" t="s">
        <v>146</v>
      </c>
      <c r="L1810" s="31" t="s">
        <v>438</v>
      </c>
      <c r="M1810" s="36" t="s">
        <v>439</v>
      </c>
      <c r="N1810" s="24">
        <f t="shared" si="416"/>
        <v>2005</v>
      </c>
      <c r="O1810" s="37">
        <v>38531</v>
      </c>
      <c r="P1810" s="37">
        <v>41596</v>
      </c>
      <c r="Q1810" s="36" t="s">
        <v>75</v>
      </c>
      <c r="R1810" s="36" t="s">
        <v>75</v>
      </c>
      <c r="S1810" s="36" t="s">
        <v>75</v>
      </c>
      <c r="T1810" s="36" t="s">
        <v>75</v>
      </c>
      <c r="U1810" s="36" t="s">
        <v>75</v>
      </c>
      <c r="V1810" s="32">
        <v>1</v>
      </c>
      <c r="W1810" s="19">
        <f t="shared" si="417"/>
        <v>0</v>
      </c>
      <c r="X1810" s="19">
        <f t="shared" si="418"/>
        <v>0</v>
      </c>
      <c r="Y1810" s="19">
        <f t="shared" si="419"/>
        <v>0</v>
      </c>
      <c r="Z1810" s="32">
        <v>-1</v>
      </c>
      <c r="AA1810" s="32">
        <v>-2</v>
      </c>
      <c r="AB1810" s="32">
        <v>0</v>
      </c>
      <c r="AC1810" s="32">
        <v>1</v>
      </c>
      <c r="AD1810" s="32">
        <v>0</v>
      </c>
      <c r="AE1810" s="32">
        <v>0</v>
      </c>
      <c r="AF1810" s="32">
        <v>0</v>
      </c>
      <c r="AG1810" s="32">
        <v>0</v>
      </c>
      <c r="AH1810" s="32">
        <v>1</v>
      </c>
      <c r="AI1810" s="32">
        <v>0</v>
      </c>
      <c r="AJ1810" s="31" t="s">
        <v>120</v>
      </c>
      <c r="AK1810" s="31" t="s">
        <v>97</v>
      </c>
      <c r="AL1810" s="34" t="s">
        <v>440</v>
      </c>
      <c r="AM1810" s="19">
        <f t="shared" si="414"/>
        <v>3</v>
      </c>
      <c r="AN1810" s="32">
        <v>1</v>
      </c>
      <c r="AO1810" s="32">
        <v>1</v>
      </c>
      <c r="AP1810" s="32">
        <v>1</v>
      </c>
      <c r="AQ1810" s="32">
        <v>1</v>
      </c>
      <c r="AR1810" s="32">
        <v>1</v>
      </c>
      <c r="AS1810" s="32">
        <v>1</v>
      </c>
      <c r="AT1810" s="32">
        <v>0</v>
      </c>
      <c r="AU1810" s="26">
        <f t="shared" si="421"/>
        <v>-1</v>
      </c>
      <c r="AV1810" s="32">
        <v>0</v>
      </c>
      <c r="AW1810" s="32">
        <v>0</v>
      </c>
      <c r="AX1810" s="32">
        <v>0</v>
      </c>
      <c r="AY1810" s="19">
        <v>0</v>
      </c>
      <c r="AZ1810" s="32">
        <v>0</v>
      </c>
      <c r="BA1810" s="32">
        <v>0</v>
      </c>
      <c r="BB1810" s="32">
        <v>0</v>
      </c>
      <c r="BC1810" s="32">
        <v>0</v>
      </c>
      <c r="BD1810" s="28"/>
      <c r="BE1810" s="33"/>
      <c r="BF1810" s="33"/>
      <c r="BG1810" s="33"/>
      <c r="BH1810" s="31" t="s">
        <v>441</v>
      </c>
      <c r="BI1810" s="31" t="s">
        <v>442</v>
      </c>
      <c r="BJ1810" s="32">
        <v>1</v>
      </c>
      <c r="BK1810" s="33"/>
      <c r="BL1810" s="33"/>
      <c r="BM1810" s="33"/>
      <c r="BN1810" s="33"/>
      <c r="BO1810" s="33"/>
    </row>
    <row r="1811" spans="1:67" ht="80" hidden="1" x14ac:dyDescent="0.2">
      <c r="A1811" s="29" t="s">
        <v>248</v>
      </c>
      <c r="B1811" s="30"/>
      <c r="C1811" s="97" t="s">
        <v>453</v>
      </c>
      <c r="D1811" s="31" t="s">
        <v>117</v>
      </c>
      <c r="E1811" s="31" t="s">
        <v>92</v>
      </c>
      <c r="F1811" s="32">
        <v>1</v>
      </c>
      <c r="G1811" s="32">
        <v>0</v>
      </c>
      <c r="H1811" s="32">
        <v>0</v>
      </c>
      <c r="I1811" s="33"/>
      <c r="J1811" s="34" t="s">
        <v>451</v>
      </c>
      <c r="K1811" s="41" t="s">
        <v>146</v>
      </c>
      <c r="L1811" s="31" t="s">
        <v>438</v>
      </c>
      <c r="M1811" s="36" t="s">
        <v>452</v>
      </c>
      <c r="N1811" s="24">
        <f t="shared" si="416"/>
        <v>2008</v>
      </c>
      <c r="O1811" s="37">
        <v>39662</v>
      </c>
      <c r="P1811" s="37">
        <v>39662</v>
      </c>
      <c r="Q1811" s="36" t="s">
        <v>75</v>
      </c>
      <c r="R1811" s="36" t="s">
        <v>75</v>
      </c>
      <c r="S1811" s="36" t="s">
        <v>75</v>
      </c>
      <c r="T1811" s="36" t="s">
        <v>75</v>
      </c>
      <c r="U1811" s="36" t="s">
        <v>75</v>
      </c>
      <c r="V1811" s="32">
        <v>1</v>
      </c>
      <c r="W1811" s="19">
        <f t="shared" si="417"/>
        <v>0</v>
      </c>
      <c r="X1811" s="19">
        <f t="shared" si="418"/>
        <v>0</v>
      </c>
      <c r="Y1811" s="19">
        <f t="shared" si="419"/>
        <v>0</v>
      </c>
      <c r="Z1811" s="32">
        <v>-1</v>
      </c>
      <c r="AA1811" s="32">
        <v>-2</v>
      </c>
      <c r="AB1811" s="32">
        <v>0</v>
      </c>
      <c r="AC1811" s="32">
        <v>0</v>
      </c>
      <c r="AD1811" s="32">
        <v>0</v>
      </c>
      <c r="AE1811" s="32">
        <v>1</v>
      </c>
      <c r="AF1811" s="32">
        <v>0</v>
      </c>
      <c r="AG1811" s="32">
        <v>0</v>
      </c>
      <c r="AH1811" s="32">
        <v>1</v>
      </c>
      <c r="AI1811" s="32">
        <v>0</v>
      </c>
      <c r="AJ1811" s="31" t="s">
        <v>120</v>
      </c>
      <c r="AK1811" s="31" t="s">
        <v>97</v>
      </c>
      <c r="AL1811" s="34" t="s">
        <v>440</v>
      </c>
      <c r="AM1811" s="19">
        <f t="shared" si="414"/>
        <v>3</v>
      </c>
      <c r="AN1811" s="32">
        <v>1</v>
      </c>
      <c r="AO1811" s="32">
        <v>1</v>
      </c>
      <c r="AP1811" s="32">
        <v>1</v>
      </c>
      <c r="AQ1811" s="32">
        <v>1</v>
      </c>
      <c r="AR1811" s="32">
        <v>1</v>
      </c>
      <c r="AS1811" s="32">
        <v>1</v>
      </c>
      <c r="AT1811" s="32">
        <v>0</v>
      </c>
      <c r="AU1811" s="26">
        <f t="shared" si="421"/>
        <v>-1</v>
      </c>
      <c r="AV1811" s="32">
        <v>0</v>
      </c>
      <c r="AW1811" s="32">
        <v>0</v>
      </c>
      <c r="AX1811" s="32">
        <v>0</v>
      </c>
      <c r="AY1811" s="19">
        <v>0</v>
      </c>
      <c r="AZ1811" s="32">
        <v>0</v>
      </c>
      <c r="BA1811" s="32">
        <v>0</v>
      </c>
      <c r="BB1811" s="32">
        <v>0</v>
      </c>
      <c r="BC1811" s="32">
        <v>0</v>
      </c>
      <c r="BD1811" s="28"/>
      <c r="BE1811" s="33"/>
      <c r="BF1811" s="33"/>
      <c r="BG1811" s="33"/>
      <c r="BH1811" s="31" t="s">
        <v>441</v>
      </c>
      <c r="BI1811" s="31" t="s">
        <v>442</v>
      </c>
      <c r="BJ1811" s="32">
        <v>1</v>
      </c>
      <c r="BK1811" s="33"/>
      <c r="BL1811" s="33"/>
      <c r="BM1811" s="33"/>
      <c r="BN1811" s="33"/>
      <c r="BO1811" s="33"/>
    </row>
    <row r="1812" spans="1:67" ht="395" hidden="1" x14ac:dyDescent="0.2">
      <c r="A1812" s="29" t="s">
        <v>186</v>
      </c>
      <c r="B1812" s="30"/>
      <c r="C1812" s="97" t="s">
        <v>2537</v>
      </c>
      <c r="D1812" s="31" t="s">
        <v>270</v>
      </c>
      <c r="E1812" s="31" t="s">
        <v>92</v>
      </c>
      <c r="F1812" s="32">
        <v>1</v>
      </c>
      <c r="G1812" s="32">
        <v>0</v>
      </c>
      <c r="H1812" s="32">
        <v>0</v>
      </c>
      <c r="I1812" s="33"/>
      <c r="J1812" s="34" t="s">
        <v>2490</v>
      </c>
      <c r="K1812" s="35"/>
      <c r="L1812" s="34" t="s">
        <v>2496</v>
      </c>
      <c r="M1812" s="36" t="s">
        <v>2244</v>
      </c>
      <c r="N1812" s="24">
        <f t="shared" si="416"/>
        <v>1997</v>
      </c>
      <c r="O1812" s="37">
        <v>35628</v>
      </c>
      <c r="P1812" s="37">
        <v>36466</v>
      </c>
      <c r="Q1812" s="36" t="s">
        <v>75</v>
      </c>
      <c r="R1812" s="36" t="s">
        <v>75</v>
      </c>
      <c r="S1812" s="36" t="s">
        <v>75</v>
      </c>
      <c r="T1812" s="36" t="s">
        <v>75</v>
      </c>
      <c r="U1812" s="36" t="s">
        <v>75</v>
      </c>
      <c r="V1812" s="32">
        <v>1</v>
      </c>
      <c r="W1812" s="19">
        <f t="shared" si="417"/>
        <v>0</v>
      </c>
      <c r="X1812" s="19">
        <f t="shared" si="418"/>
        <v>0</v>
      </c>
      <c r="Y1812" s="19">
        <f t="shared" si="419"/>
        <v>0</v>
      </c>
      <c r="Z1812" s="96">
        <v>-1</v>
      </c>
      <c r="AA1812" s="96">
        <v>-2</v>
      </c>
      <c r="AB1812" s="32">
        <v>1</v>
      </c>
      <c r="AC1812" s="32">
        <v>1</v>
      </c>
      <c r="AD1812" s="32">
        <v>0</v>
      </c>
      <c r="AE1812" s="32">
        <v>0</v>
      </c>
      <c r="AF1812" s="32">
        <v>1</v>
      </c>
      <c r="AG1812" s="32">
        <v>1</v>
      </c>
      <c r="AH1812" s="32">
        <v>1</v>
      </c>
      <c r="AI1812" s="32">
        <v>1</v>
      </c>
      <c r="AJ1812" s="31" t="s">
        <v>96</v>
      </c>
      <c r="AK1812" s="31" t="s">
        <v>97</v>
      </c>
      <c r="AL1812" s="34" t="s">
        <v>2493</v>
      </c>
      <c r="AM1812" s="19">
        <f t="shared" si="414"/>
        <v>3</v>
      </c>
      <c r="AN1812" s="32">
        <v>1</v>
      </c>
      <c r="AO1812" s="32">
        <v>1</v>
      </c>
      <c r="AP1812" s="32">
        <v>1</v>
      </c>
      <c r="AQ1812" s="32">
        <v>1</v>
      </c>
      <c r="AR1812" s="32">
        <v>1</v>
      </c>
      <c r="AS1812" s="33"/>
      <c r="AT1812" s="32">
        <v>0</v>
      </c>
      <c r="AU1812" s="26">
        <f t="shared" si="421"/>
        <v>-1</v>
      </c>
      <c r="AV1812" s="32">
        <v>1</v>
      </c>
      <c r="AW1812" s="32">
        <v>0</v>
      </c>
      <c r="AX1812" s="32">
        <v>0</v>
      </c>
      <c r="AY1812" s="19">
        <v>0</v>
      </c>
      <c r="AZ1812" s="32">
        <v>0</v>
      </c>
      <c r="BA1812" s="32">
        <v>0</v>
      </c>
      <c r="BB1812" s="32">
        <v>0</v>
      </c>
      <c r="BC1812" s="32">
        <v>0</v>
      </c>
      <c r="BD1812" s="28"/>
      <c r="BE1812" s="33"/>
      <c r="BF1812" s="34" t="s">
        <v>2494</v>
      </c>
      <c r="BG1812" s="33"/>
      <c r="BH1812" s="33"/>
      <c r="BI1812" s="32">
        <v>1</v>
      </c>
      <c r="BJ1812" s="32">
        <v>1</v>
      </c>
      <c r="BK1812" s="33"/>
      <c r="BL1812" s="33"/>
      <c r="BM1812" s="33"/>
      <c r="BN1812" s="33"/>
      <c r="BO1812" s="33"/>
    </row>
    <row r="1813" spans="1:67" ht="48" hidden="1" x14ac:dyDescent="0.2">
      <c r="A1813" s="18" t="s">
        <v>248</v>
      </c>
      <c r="B1813" s="20"/>
      <c r="C1813" s="21" t="s">
        <v>1941</v>
      </c>
      <c r="D1813" s="18" t="s">
        <v>124</v>
      </c>
      <c r="E1813" s="18" t="s">
        <v>183</v>
      </c>
      <c r="F1813" s="19">
        <v>1</v>
      </c>
      <c r="G1813" s="19">
        <v>0</v>
      </c>
      <c r="H1813" s="19">
        <v>0</v>
      </c>
      <c r="I1813" s="20"/>
      <c r="J1813" s="21" t="s">
        <v>1077</v>
      </c>
      <c r="K1813" s="43"/>
      <c r="L1813" s="21" t="s">
        <v>1942</v>
      </c>
      <c r="M1813" s="23" t="s">
        <v>1943</v>
      </c>
      <c r="N1813" s="24">
        <f t="shared" si="416"/>
        <v>1986</v>
      </c>
      <c r="O1813" s="25">
        <v>31776</v>
      </c>
      <c r="P1813" s="25">
        <v>33946</v>
      </c>
      <c r="Q1813" s="25">
        <v>34335</v>
      </c>
      <c r="R1813" s="23" t="s">
        <v>75</v>
      </c>
      <c r="S1813" s="23" t="s">
        <v>1944</v>
      </c>
      <c r="T1813" s="23" t="s">
        <v>75</v>
      </c>
      <c r="U1813" s="23" t="s">
        <v>75</v>
      </c>
      <c r="V1813" s="26">
        <v>1</v>
      </c>
      <c r="W1813" s="19">
        <f t="shared" si="417"/>
        <v>1</v>
      </c>
      <c r="X1813" s="19">
        <f t="shared" si="418"/>
        <v>1</v>
      </c>
      <c r="Y1813" s="19">
        <f t="shared" si="419"/>
        <v>0</v>
      </c>
      <c r="Z1813" s="26">
        <v>-1</v>
      </c>
      <c r="AA1813" s="19">
        <v>-2</v>
      </c>
      <c r="AB1813" s="26">
        <v>0</v>
      </c>
      <c r="AC1813" s="26">
        <v>0</v>
      </c>
      <c r="AD1813" s="26">
        <v>1</v>
      </c>
      <c r="AE1813" s="26">
        <v>0</v>
      </c>
      <c r="AF1813" s="26">
        <v>0</v>
      </c>
      <c r="AG1813" s="26">
        <v>0</v>
      </c>
      <c r="AH1813" s="26">
        <v>0</v>
      </c>
      <c r="AI1813" s="26">
        <v>0</v>
      </c>
      <c r="AJ1813" s="18" t="s">
        <v>128</v>
      </c>
      <c r="AK1813" s="18" t="s">
        <v>76</v>
      </c>
      <c r="AL1813" s="21" t="s">
        <v>1935</v>
      </c>
      <c r="AM1813" s="19">
        <f t="shared" si="414"/>
        <v>3</v>
      </c>
      <c r="AN1813" s="26">
        <v>1</v>
      </c>
      <c r="AO1813" s="26">
        <v>1</v>
      </c>
      <c r="AP1813" s="26">
        <v>1</v>
      </c>
      <c r="AQ1813" s="26">
        <v>1</v>
      </c>
      <c r="AR1813" s="26">
        <v>1</v>
      </c>
      <c r="AS1813" s="26">
        <v>0</v>
      </c>
      <c r="AT1813" s="19">
        <v>-2</v>
      </c>
      <c r="AU1813" s="26">
        <v>-3</v>
      </c>
      <c r="AV1813" s="26">
        <v>0</v>
      </c>
      <c r="AW1813" s="26">
        <v>0</v>
      </c>
      <c r="AX1813" s="19">
        <v>0</v>
      </c>
      <c r="AY1813" s="19">
        <v>0</v>
      </c>
      <c r="AZ1813" s="26">
        <v>1</v>
      </c>
      <c r="BA1813" s="26">
        <v>1</v>
      </c>
      <c r="BB1813" s="26">
        <v>-1</v>
      </c>
      <c r="BC1813" s="26">
        <v>1</v>
      </c>
      <c r="BD1813" s="28"/>
      <c r="BE1813" s="20"/>
      <c r="BF1813" s="18" t="s">
        <v>1936</v>
      </c>
      <c r="BG1813" s="20"/>
      <c r="BH1813" s="26"/>
      <c r="BI1813" s="26">
        <v>1</v>
      </c>
      <c r="BJ1813" s="26">
        <v>0</v>
      </c>
      <c r="BK1813" s="26"/>
      <c r="BL1813" s="26"/>
      <c r="BM1813" s="26"/>
      <c r="BN1813" s="20"/>
      <c r="BO1813" s="20"/>
    </row>
    <row r="1814" spans="1:67" ht="208" x14ac:dyDescent="0.2">
      <c r="A1814" s="17" t="s">
        <v>3238</v>
      </c>
      <c r="B1814" s="42"/>
      <c r="C1814" s="64" t="s">
        <v>989</v>
      </c>
      <c r="D1814" s="18" t="s">
        <v>182</v>
      </c>
      <c r="E1814" s="18" t="s">
        <v>82</v>
      </c>
      <c r="F1814" s="19">
        <v>1</v>
      </c>
      <c r="G1814" s="19">
        <v>1</v>
      </c>
      <c r="H1814" s="19">
        <v>1</v>
      </c>
      <c r="I1814" s="20">
        <v>1</v>
      </c>
      <c r="J1814" s="21" t="s">
        <v>184</v>
      </c>
      <c r="K1814" s="22" t="s">
        <v>990</v>
      </c>
      <c r="L1814" s="375" t="s">
        <v>991</v>
      </c>
      <c r="M1814" s="25"/>
      <c r="N1814" s="24">
        <f t="shared" si="416"/>
        <v>2011</v>
      </c>
      <c r="O1814" s="649">
        <v>40630</v>
      </c>
      <c r="P1814" s="649" t="s">
        <v>75</v>
      </c>
      <c r="Q1814" s="649">
        <v>41789</v>
      </c>
      <c r="R1814" s="649">
        <v>41367</v>
      </c>
      <c r="S1814" s="649">
        <v>42500</v>
      </c>
      <c r="T1814" s="649">
        <v>42558</v>
      </c>
      <c r="U1814" s="649" t="s">
        <v>75</v>
      </c>
      <c r="V1814" s="19">
        <v>1</v>
      </c>
      <c r="W1814" s="19">
        <f t="shared" si="417"/>
        <v>1</v>
      </c>
      <c r="X1814" s="19">
        <f t="shared" si="418"/>
        <v>1</v>
      </c>
      <c r="Y1814" s="19">
        <f t="shared" si="419"/>
        <v>1</v>
      </c>
      <c r="Z1814" s="19">
        <v>1</v>
      </c>
      <c r="AA1814" s="19">
        <v>1</v>
      </c>
      <c r="AB1814" s="19">
        <v>0</v>
      </c>
      <c r="AC1814" s="19">
        <v>1</v>
      </c>
      <c r="AD1814" s="19">
        <v>0</v>
      </c>
      <c r="AE1814" s="19">
        <v>1</v>
      </c>
      <c r="AF1814" s="19">
        <v>0</v>
      </c>
      <c r="AG1814" s="26">
        <v>1</v>
      </c>
      <c r="AH1814" s="26">
        <v>1</v>
      </c>
      <c r="AI1814" s="26">
        <v>0</v>
      </c>
      <c r="AJ1814" s="18" t="s">
        <v>185</v>
      </c>
      <c r="AK1814" s="18" t="s">
        <v>77</v>
      </c>
      <c r="AL1814" s="21" t="s">
        <v>992</v>
      </c>
      <c r="AM1814" s="19">
        <v>2</v>
      </c>
      <c r="AN1814" s="19">
        <v>1</v>
      </c>
      <c r="AO1814" s="19">
        <v>1</v>
      </c>
      <c r="AP1814" s="19">
        <v>1</v>
      </c>
      <c r="AQ1814" s="19">
        <v>1</v>
      </c>
      <c r="AR1814" s="19">
        <v>1</v>
      </c>
      <c r="AS1814" s="19">
        <v>0</v>
      </c>
      <c r="AT1814" s="19">
        <v>-1</v>
      </c>
      <c r="AU1814" s="26"/>
      <c r="AV1814" s="26">
        <v>0</v>
      </c>
      <c r="AW1814" s="26">
        <v>0</v>
      </c>
      <c r="AX1814" s="26">
        <v>1</v>
      </c>
      <c r="AY1814" s="19">
        <v>0</v>
      </c>
      <c r="AZ1814" s="19">
        <v>1</v>
      </c>
      <c r="BA1814" s="19">
        <v>1</v>
      </c>
      <c r="BB1814" s="19">
        <v>-1</v>
      </c>
      <c r="BC1814" s="19">
        <v>-1</v>
      </c>
      <c r="BD1814" s="28"/>
      <c r="BE1814" s="20"/>
      <c r="BF1814" s="20"/>
      <c r="BG1814" s="20"/>
      <c r="BH1814" s="20"/>
      <c r="BI1814" s="20"/>
      <c r="BJ1814" s="19">
        <v>0</v>
      </c>
      <c r="BK1814" s="20"/>
      <c r="BL1814" s="20"/>
      <c r="BM1814" s="20"/>
      <c r="BN1814" s="20"/>
      <c r="BO1814" s="20"/>
    </row>
    <row r="1815" spans="1:67" ht="256" hidden="1" x14ac:dyDescent="0.2">
      <c r="A1815" s="17" t="s">
        <v>248</v>
      </c>
      <c r="B1815" s="17" t="s">
        <v>197</v>
      </c>
      <c r="C1815" s="64" t="s">
        <v>292</v>
      </c>
      <c r="D1815" s="18" t="s">
        <v>92</v>
      </c>
      <c r="E1815" s="18" t="s">
        <v>270</v>
      </c>
      <c r="F1815" s="19">
        <v>1</v>
      </c>
      <c r="G1815" s="19">
        <v>1</v>
      </c>
      <c r="H1815" s="19">
        <v>1</v>
      </c>
      <c r="I1815" s="20"/>
      <c r="J1815" s="21" t="s">
        <v>278</v>
      </c>
      <c r="K1815" s="46"/>
      <c r="L1815" s="21" t="s">
        <v>272</v>
      </c>
      <c r="M1815" s="45"/>
      <c r="N1815" s="24">
        <f t="shared" si="416"/>
        <v>2010</v>
      </c>
      <c r="O1815" s="25">
        <v>40282</v>
      </c>
      <c r="P1815" s="25">
        <v>41943</v>
      </c>
      <c r="Q1815" s="23" t="s">
        <v>75</v>
      </c>
      <c r="R1815" s="23" t="s">
        <v>75</v>
      </c>
      <c r="S1815" s="23" t="s">
        <v>75</v>
      </c>
      <c r="T1815" s="23" t="s">
        <v>75</v>
      </c>
      <c r="U1815" s="23" t="s">
        <v>75</v>
      </c>
      <c r="V1815" s="26">
        <v>1</v>
      </c>
      <c r="W1815" s="19">
        <f t="shared" si="417"/>
        <v>0</v>
      </c>
      <c r="X1815" s="19">
        <f t="shared" si="418"/>
        <v>0</v>
      </c>
      <c r="Y1815" s="19">
        <f t="shared" si="419"/>
        <v>0</v>
      </c>
      <c r="Z1815" s="26">
        <v>-1</v>
      </c>
      <c r="AA1815" s="19">
        <v>-2</v>
      </c>
      <c r="AB1815" s="26">
        <v>0</v>
      </c>
      <c r="AC1815" s="26">
        <v>0</v>
      </c>
      <c r="AD1815" s="26">
        <v>0</v>
      </c>
      <c r="AE1815" s="26">
        <v>1</v>
      </c>
      <c r="AF1815" s="26">
        <v>1</v>
      </c>
      <c r="AG1815" s="19">
        <v>0</v>
      </c>
      <c r="AH1815" s="26">
        <v>0</v>
      </c>
      <c r="AI1815" s="26">
        <v>0</v>
      </c>
      <c r="AJ1815" s="18" t="s">
        <v>97</v>
      </c>
      <c r="AK1815" s="18" t="s">
        <v>96</v>
      </c>
      <c r="AL1815" s="21" t="s">
        <v>273</v>
      </c>
      <c r="AM1815" s="19">
        <f>IF(AND(AN1815=1,AO1815=1),3,IF(AND(AN1815=1,OR(AO1815=0,AO1815=-1)),1,IF(AND(OR(AN1815=0,AN1815=-1),AO1815=1),2,IF(AND(AN1815=0,AN1815=-1),OR(AO1815=0,AO1815=-1),4))))</f>
        <v>3</v>
      </c>
      <c r="AN1815" s="26">
        <v>1</v>
      </c>
      <c r="AO1815" s="26">
        <v>1</v>
      </c>
      <c r="AP1815" s="26">
        <v>0</v>
      </c>
      <c r="AQ1815" s="26">
        <v>1</v>
      </c>
      <c r="AR1815" s="26">
        <v>1</v>
      </c>
      <c r="AS1815" s="26">
        <v>0</v>
      </c>
      <c r="AT1815" s="26">
        <v>0</v>
      </c>
      <c r="AU1815" s="26">
        <f>IF(BA1815&lt;1,-1)</f>
        <v>-1</v>
      </c>
      <c r="AV1815" s="26">
        <v>1</v>
      </c>
      <c r="AW1815" s="26">
        <v>0</v>
      </c>
      <c r="AX1815" s="26">
        <v>0</v>
      </c>
      <c r="AY1815" s="19">
        <v>0</v>
      </c>
      <c r="AZ1815" s="26">
        <v>0</v>
      </c>
      <c r="BA1815" s="26">
        <v>0</v>
      </c>
      <c r="BB1815" s="26">
        <v>0</v>
      </c>
      <c r="BC1815" s="26">
        <v>0</v>
      </c>
      <c r="BD1815" s="28"/>
      <c r="BE1815" s="20"/>
      <c r="BF1815" s="26"/>
      <c r="BG1815" s="26"/>
      <c r="BH1815" s="26"/>
      <c r="BI1815" s="26">
        <v>2</v>
      </c>
      <c r="BJ1815" s="26">
        <v>1</v>
      </c>
      <c r="BK1815" s="26"/>
      <c r="BL1815" s="26"/>
      <c r="BM1815" s="26"/>
      <c r="BN1815" s="20"/>
      <c r="BO1815" s="20"/>
    </row>
    <row r="1816" spans="1:67" ht="80" hidden="1" x14ac:dyDescent="0.2">
      <c r="A1816" s="17" t="s">
        <v>112</v>
      </c>
      <c r="B1816" s="42"/>
      <c r="C1816" s="64" t="s">
        <v>545</v>
      </c>
      <c r="D1816" s="18" t="s">
        <v>529</v>
      </c>
      <c r="E1816" s="18" t="s">
        <v>92</v>
      </c>
      <c r="F1816" s="19">
        <v>1</v>
      </c>
      <c r="G1816" s="19">
        <v>0</v>
      </c>
      <c r="H1816" s="19">
        <v>0</v>
      </c>
      <c r="I1816" s="20"/>
      <c r="J1816" s="21" t="s">
        <v>530</v>
      </c>
      <c r="K1816" s="22" t="s">
        <v>546</v>
      </c>
      <c r="L1816" s="21" t="s">
        <v>532</v>
      </c>
      <c r="M1816" s="25"/>
      <c r="N1816" s="24">
        <f t="shared" si="416"/>
        <v>2008</v>
      </c>
      <c r="O1816" s="25">
        <v>39765</v>
      </c>
      <c r="P1816" s="25">
        <v>40633</v>
      </c>
      <c r="Q1816" s="25">
        <v>39826</v>
      </c>
      <c r="R1816" s="23" t="s">
        <v>75</v>
      </c>
      <c r="S1816" s="23" t="s">
        <v>75</v>
      </c>
      <c r="T1816" s="23" t="s">
        <v>75</v>
      </c>
      <c r="U1816" s="23" t="s">
        <v>75</v>
      </c>
      <c r="V1816" s="19">
        <v>1</v>
      </c>
      <c r="W1816" s="19">
        <f t="shared" si="417"/>
        <v>1</v>
      </c>
      <c r="X1816" s="19">
        <f t="shared" si="418"/>
        <v>0</v>
      </c>
      <c r="Y1816" s="19">
        <f t="shared" si="419"/>
        <v>0</v>
      </c>
      <c r="Z1816" s="19">
        <v>-1</v>
      </c>
      <c r="AA1816" s="19">
        <v>-2</v>
      </c>
      <c r="AB1816" s="19">
        <v>0</v>
      </c>
      <c r="AC1816" s="19">
        <v>0</v>
      </c>
      <c r="AD1816" s="19">
        <v>0</v>
      </c>
      <c r="AE1816" s="19">
        <v>1</v>
      </c>
      <c r="AF1816" s="19">
        <v>1</v>
      </c>
      <c r="AG1816" s="19">
        <v>1</v>
      </c>
      <c r="AH1816" s="19">
        <v>1</v>
      </c>
      <c r="AI1816" s="19">
        <v>1</v>
      </c>
      <c r="AJ1816" s="18" t="s">
        <v>533</v>
      </c>
      <c r="AK1816" s="18" t="s">
        <v>97</v>
      </c>
      <c r="AL1816" s="21" t="s">
        <v>534</v>
      </c>
      <c r="AM1816" s="19">
        <f>IF(AND(AN1816=1,AO1816=1),3,IF(AND(AN1816=1,OR(AO1816=0,AO1816=-1)),1,IF(AND(OR(AN1816=0,AN1816=-1),AO1816=1),2,IF(AND(AN1816=0,AN1816=-1),OR(AO1816=0,AO1816=-1),4))))</f>
        <v>2</v>
      </c>
      <c r="AN1816" s="19">
        <v>0</v>
      </c>
      <c r="AO1816" s="19">
        <v>1</v>
      </c>
      <c r="AP1816" s="19">
        <v>0</v>
      </c>
      <c r="AQ1816" s="19">
        <v>-1</v>
      </c>
      <c r="AR1816" s="19">
        <v>1</v>
      </c>
      <c r="AS1816" s="19">
        <v>0</v>
      </c>
      <c r="AT1816" s="19">
        <v>0</v>
      </c>
      <c r="AU1816" s="26">
        <f>IF(BA1816&lt;1,-1)</f>
        <v>-1</v>
      </c>
      <c r="AV1816" s="19">
        <v>1</v>
      </c>
      <c r="AW1816" s="19">
        <v>0</v>
      </c>
      <c r="AX1816" s="26">
        <v>0</v>
      </c>
      <c r="AY1816" s="19">
        <v>0</v>
      </c>
      <c r="AZ1816" s="19">
        <v>0</v>
      </c>
      <c r="BA1816" s="19">
        <v>0</v>
      </c>
      <c r="BB1816" s="19">
        <v>0</v>
      </c>
      <c r="BC1816" s="19">
        <v>0</v>
      </c>
      <c r="BD1816" s="28"/>
      <c r="BE1816" s="20"/>
      <c r="BF1816" s="20"/>
      <c r="BG1816" s="20"/>
      <c r="BH1816" s="20"/>
      <c r="BI1816" s="20"/>
      <c r="BJ1816" s="19">
        <v>-2</v>
      </c>
      <c r="BK1816" s="20"/>
      <c r="BL1816" s="20"/>
      <c r="BM1816" s="20"/>
      <c r="BN1816" s="20"/>
      <c r="BO1816" s="20"/>
    </row>
    <row r="1817" spans="1:67" ht="256" hidden="1" x14ac:dyDescent="0.2">
      <c r="A1817" s="17" t="s">
        <v>300</v>
      </c>
      <c r="B1817" s="42"/>
      <c r="C1817" s="64" t="s">
        <v>306</v>
      </c>
      <c r="D1817" s="18" t="s">
        <v>153</v>
      </c>
      <c r="E1817" s="18" t="s">
        <v>302</v>
      </c>
      <c r="F1817" s="19">
        <v>1</v>
      </c>
      <c r="G1817" s="19">
        <v>1</v>
      </c>
      <c r="H1817" s="19">
        <v>1</v>
      </c>
      <c r="I1817" s="19">
        <v>0</v>
      </c>
      <c r="J1817" s="21" t="s">
        <v>303</v>
      </c>
      <c r="K1817" s="43"/>
      <c r="L1817" s="21" t="s">
        <v>304</v>
      </c>
      <c r="M1817" s="25"/>
      <c r="N1817" s="24">
        <f t="shared" si="416"/>
        <v>2017</v>
      </c>
      <c r="O1817" s="25">
        <v>42795</v>
      </c>
      <c r="P1817" s="23" t="s">
        <v>75</v>
      </c>
      <c r="Q1817" s="23" t="s">
        <v>75</v>
      </c>
      <c r="R1817" s="23" t="s">
        <v>75</v>
      </c>
      <c r="S1817" s="23" t="s">
        <v>75</v>
      </c>
      <c r="T1817" s="23" t="s">
        <v>75</v>
      </c>
      <c r="U1817" s="23" t="s">
        <v>75</v>
      </c>
      <c r="V1817" s="19">
        <v>1</v>
      </c>
      <c r="W1817" s="19">
        <f t="shared" si="417"/>
        <v>0</v>
      </c>
      <c r="X1817" s="19">
        <f t="shared" si="418"/>
        <v>0</v>
      </c>
      <c r="Y1817" s="19">
        <f t="shared" si="419"/>
        <v>0</v>
      </c>
      <c r="Z1817" s="19">
        <v>-1</v>
      </c>
      <c r="AA1817" s="19">
        <v>-2</v>
      </c>
      <c r="AB1817" s="19">
        <v>2</v>
      </c>
      <c r="AC1817" s="19">
        <v>0</v>
      </c>
      <c r="AD1817" s="19">
        <v>1</v>
      </c>
      <c r="AE1817" s="19">
        <v>1</v>
      </c>
      <c r="AF1817" s="19">
        <v>0</v>
      </c>
      <c r="AG1817" s="19">
        <v>1</v>
      </c>
      <c r="AH1817" s="26">
        <v>1</v>
      </c>
      <c r="AI1817" s="26">
        <v>0</v>
      </c>
      <c r="AJ1817" s="18" t="s">
        <v>134</v>
      </c>
      <c r="AK1817" s="18" t="s">
        <v>77</v>
      </c>
      <c r="AL1817" s="21" t="s">
        <v>305</v>
      </c>
      <c r="AM1817" s="19">
        <v>3</v>
      </c>
      <c r="AN1817" s="19">
        <v>1</v>
      </c>
      <c r="AO1817" s="19">
        <v>1</v>
      </c>
      <c r="AP1817" s="19">
        <v>1</v>
      </c>
      <c r="AQ1817" s="19">
        <v>1</v>
      </c>
      <c r="AR1817" s="19">
        <v>1</v>
      </c>
      <c r="AS1817" s="19">
        <v>0</v>
      </c>
      <c r="AT1817" s="19">
        <v>0</v>
      </c>
      <c r="AU1817" s="26">
        <v>-1</v>
      </c>
      <c r="AV1817" s="26">
        <v>0</v>
      </c>
      <c r="AW1817" s="26">
        <v>0</v>
      </c>
      <c r="AX1817" s="19">
        <v>0</v>
      </c>
      <c r="AY1817" s="19">
        <v>0</v>
      </c>
      <c r="AZ1817" s="19">
        <v>0</v>
      </c>
      <c r="BA1817" s="19">
        <v>0</v>
      </c>
      <c r="BB1817" s="19">
        <v>0</v>
      </c>
      <c r="BC1817" s="19">
        <v>0</v>
      </c>
      <c r="BD1817" s="20"/>
      <c r="BE1817" s="20"/>
      <c r="BF1817" s="20"/>
      <c r="BG1817" s="20"/>
      <c r="BH1817" s="20"/>
      <c r="BI1817" s="20"/>
      <c r="BJ1817" s="20"/>
      <c r="BK1817" s="20"/>
      <c r="BL1817" s="20"/>
      <c r="BM1817" s="20"/>
      <c r="BN1817" s="20"/>
      <c r="BO1817" s="20"/>
    </row>
    <row r="1818" spans="1:67" ht="128" hidden="1" x14ac:dyDescent="0.2">
      <c r="A1818" s="17" t="s">
        <v>228</v>
      </c>
      <c r="B1818" s="42"/>
      <c r="C1818" s="64" t="s">
        <v>746</v>
      </c>
      <c r="D1818" s="18" t="s">
        <v>747</v>
      </c>
      <c r="E1818" s="18" t="s">
        <v>70</v>
      </c>
      <c r="F1818" s="19">
        <v>1</v>
      </c>
      <c r="G1818" s="19">
        <v>0</v>
      </c>
      <c r="H1818" s="20"/>
      <c r="I1818" s="20"/>
      <c r="J1818" s="44"/>
      <c r="K1818" s="43"/>
      <c r="L1818" s="21" t="s">
        <v>748</v>
      </c>
      <c r="M1818" s="25"/>
      <c r="N1818" s="24">
        <f t="shared" si="416"/>
        <v>2000</v>
      </c>
      <c r="O1818" s="25">
        <v>36573</v>
      </c>
      <c r="P1818" s="23" t="s">
        <v>75</v>
      </c>
      <c r="Q1818" s="23" t="s">
        <v>75</v>
      </c>
      <c r="R1818" s="23" t="s">
        <v>75</v>
      </c>
      <c r="S1818" s="23" t="s">
        <v>75</v>
      </c>
      <c r="T1818" s="23" t="s">
        <v>75</v>
      </c>
      <c r="U1818" s="23" t="s">
        <v>75</v>
      </c>
      <c r="V1818" s="19">
        <v>1</v>
      </c>
      <c r="W1818" s="19">
        <f t="shared" si="417"/>
        <v>0</v>
      </c>
      <c r="X1818" s="19">
        <f t="shared" si="418"/>
        <v>0</v>
      </c>
      <c r="Y1818" s="19">
        <f t="shared" si="419"/>
        <v>0</v>
      </c>
      <c r="Z1818" s="19">
        <v>-1</v>
      </c>
      <c r="AA1818" s="19">
        <v>-2</v>
      </c>
      <c r="AB1818" s="19">
        <v>1</v>
      </c>
      <c r="AC1818" s="19">
        <v>0</v>
      </c>
      <c r="AD1818" s="19">
        <v>0</v>
      </c>
      <c r="AE1818" s="19">
        <v>0</v>
      </c>
      <c r="AF1818" s="19">
        <v>1</v>
      </c>
      <c r="AG1818" s="19">
        <v>1</v>
      </c>
      <c r="AH1818" s="26">
        <v>1</v>
      </c>
      <c r="AI1818" s="19">
        <v>0</v>
      </c>
      <c r="AJ1818" s="18" t="s">
        <v>138</v>
      </c>
      <c r="AK1818" s="18" t="s">
        <v>77</v>
      </c>
      <c r="AL1818" s="21" t="s">
        <v>749</v>
      </c>
      <c r="AM1818" s="19">
        <f>IF(AND(AN1818=1,AO1818=1),3,IF(AND(AN1818=1,OR(AO1818=0,AO1818=-1)),1,IF(AND(OR(AN1818=0,AN1818=-1),AO1818=1),2,IF(AND(AN1818=0,AN1818=-1),OR(AO1818=0,AO1818=-1),4))))</f>
        <v>1</v>
      </c>
      <c r="AN1818" s="19">
        <v>1</v>
      </c>
      <c r="AO1818" s="19">
        <v>-1</v>
      </c>
      <c r="AP1818" s="19">
        <v>1</v>
      </c>
      <c r="AQ1818" s="19">
        <v>1</v>
      </c>
      <c r="AR1818" s="19">
        <v>1</v>
      </c>
      <c r="AS1818" s="19">
        <v>0</v>
      </c>
      <c r="AT1818" s="19">
        <v>0</v>
      </c>
      <c r="AU1818" s="26">
        <f>IF(BA1818&lt;1,-1)</f>
        <v>-1</v>
      </c>
      <c r="AV1818" s="19">
        <v>0</v>
      </c>
      <c r="AW1818" s="19">
        <v>0</v>
      </c>
      <c r="AX1818" s="19">
        <v>0</v>
      </c>
      <c r="AY1818" s="19">
        <v>0</v>
      </c>
      <c r="AZ1818" s="19">
        <v>0</v>
      </c>
      <c r="BA1818" s="19">
        <v>0</v>
      </c>
      <c r="BB1818" s="19">
        <v>0</v>
      </c>
      <c r="BC1818" s="19">
        <v>0</v>
      </c>
      <c r="BD1818" s="28"/>
      <c r="BE1818" s="20"/>
      <c r="BF1818" s="20"/>
      <c r="BG1818" s="20"/>
      <c r="BH1818" s="20"/>
      <c r="BI1818" s="20"/>
      <c r="BJ1818" s="19">
        <v>1</v>
      </c>
      <c r="BK1818" s="20"/>
      <c r="BL1818" s="20"/>
      <c r="BM1818" s="20"/>
      <c r="BN1818" s="20"/>
      <c r="BO1818" s="20"/>
    </row>
    <row r="1819" spans="1:67" ht="80" hidden="1" x14ac:dyDescent="0.2">
      <c r="A1819" s="17" t="s">
        <v>657</v>
      </c>
      <c r="B1819" s="17" t="s">
        <v>197</v>
      </c>
      <c r="C1819" s="64" t="s">
        <v>860</v>
      </c>
      <c r="D1819" s="18" t="s">
        <v>132</v>
      </c>
      <c r="E1819" s="18" t="s">
        <v>852</v>
      </c>
      <c r="F1819" s="19">
        <v>1</v>
      </c>
      <c r="G1819" s="19">
        <v>1</v>
      </c>
      <c r="H1819" s="19">
        <v>0</v>
      </c>
      <c r="I1819" s="20"/>
      <c r="J1819" s="21" t="s">
        <v>853</v>
      </c>
      <c r="K1819" s="46"/>
      <c r="L1819" s="21" t="s">
        <v>856</v>
      </c>
      <c r="M1819" s="45"/>
      <c r="N1819" s="24">
        <f t="shared" si="416"/>
        <v>2012</v>
      </c>
      <c r="O1819" s="25">
        <v>41205</v>
      </c>
      <c r="P1819" s="23" t="s">
        <v>75</v>
      </c>
      <c r="Q1819" s="23" t="s">
        <v>75</v>
      </c>
      <c r="R1819" s="23" t="s">
        <v>75</v>
      </c>
      <c r="S1819" s="23" t="s">
        <v>75</v>
      </c>
      <c r="T1819" s="23" t="s">
        <v>75</v>
      </c>
      <c r="U1819" s="23" t="s">
        <v>75</v>
      </c>
      <c r="V1819" s="19">
        <v>1</v>
      </c>
      <c r="W1819" s="19">
        <f t="shared" si="417"/>
        <v>0</v>
      </c>
      <c r="X1819" s="19">
        <f t="shared" si="418"/>
        <v>0</v>
      </c>
      <c r="Y1819" s="19">
        <f t="shared" si="419"/>
        <v>0</v>
      </c>
      <c r="Z1819" s="19">
        <v>-1</v>
      </c>
      <c r="AA1819" s="19">
        <v>-2</v>
      </c>
      <c r="AB1819" s="19">
        <v>0</v>
      </c>
      <c r="AC1819" s="19">
        <v>0</v>
      </c>
      <c r="AD1819" s="19">
        <v>0</v>
      </c>
      <c r="AE1819" s="19">
        <v>1</v>
      </c>
      <c r="AF1819" s="19">
        <v>1</v>
      </c>
      <c r="AG1819" s="19">
        <v>1</v>
      </c>
      <c r="AH1819" s="26">
        <v>-1</v>
      </c>
      <c r="AI1819" s="26">
        <v>0</v>
      </c>
      <c r="AJ1819" s="18" t="s">
        <v>134</v>
      </c>
      <c r="AK1819" s="18" t="s">
        <v>134</v>
      </c>
      <c r="AL1819" s="21" t="s">
        <v>854</v>
      </c>
      <c r="AM1819" s="19">
        <f>IF(AND(AN1819=1,AO1819=1),3,IF(AND(AN1819=1,OR(AO1819=0,AO1819=-1)),1,IF(AND(OR(AN1819=0,AN1819=-1),AO1819=1),2,IF(AND(AN1819=0,AN1819=-1),OR(AO1819=0,AO1819=-1),4))))</f>
        <v>2</v>
      </c>
      <c r="AN1819" s="19">
        <v>-1</v>
      </c>
      <c r="AO1819" s="19">
        <v>1</v>
      </c>
      <c r="AP1819" s="19">
        <v>-1</v>
      </c>
      <c r="AQ1819" s="19">
        <v>-1</v>
      </c>
      <c r="AR1819" s="19">
        <v>-1</v>
      </c>
      <c r="AS1819" s="19">
        <v>-1</v>
      </c>
      <c r="AT1819" s="19">
        <v>0</v>
      </c>
      <c r="AU1819" s="26">
        <f>IF(BA1819&lt;1,-1)</f>
        <v>-1</v>
      </c>
      <c r="AV1819" s="19">
        <v>0</v>
      </c>
      <c r="AW1819" s="19">
        <v>0</v>
      </c>
      <c r="AX1819" s="19">
        <v>0</v>
      </c>
      <c r="AY1819" s="19">
        <v>0</v>
      </c>
      <c r="AZ1819" s="19">
        <v>0</v>
      </c>
      <c r="BA1819" s="19">
        <v>0</v>
      </c>
      <c r="BB1819" s="19">
        <v>0</v>
      </c>
      <c r="BC1819" s="19">
        <v>0</v>
      </c>
      <c r="BD1819" s="28"/>
      <c r="BE1819" s="20"/>
      <c r="BF1819" s="20"/>
      <c r="BG1819" s="20"/>
      <c r="BH1819" s="20"/>
      <c r="BI1819" s="20"/>
      <c r="BJ1819" s="19">
        <v>-1</v>
      </c>
      <c r="BK1819" s="20"/>
      <c r="BL1819" s="20"/>
      <c r="BM1819" s="20"/>
      <c r="BN1819" s="20"/>
      <c r="BO1819" s="20"/>
    </row>
    <row r="1820" spans="1:67" ht="128" x14ac:dyDescent="0.2">
      <c r="A1820" s="655" t="s">
        <v>346</v>
      </c>
      <c r="B1820" s="655" t="s">
        <v>3622</v>
      </c>
      <c r="C1820" s="655" t="s">
        <v>3623</v>
      </c>
      <c r="D1820" s="658" t="s">
        <v>182</v>
      </c>
      <c r="E1820" s="658" t="s">
        <v>236</v>
      </c>
      <c r="F1820" s="658" t="s">
        <v>184</v>
      </c>
      <c r="G1820" s="662">
        <v>1</v>
      </c>
      <c r="H1820" s="662">
        <v>1</v>
      </c>
      <c r="I1820" s="662">
        <v>0</v>
      </c>
      <c r="J1820" s="662"/>
      <c r="K1820" s="662"/>
      <c r="L1820" s="666" t="s">
        <v>3624</v>
      </c>
      <c r="M1820" s="668" t="s">
        <v>347</v>
      </c>
      <c r="N1820" s="670">
        <v>2007</v>
      </c>
      <c r="O1820" s="673">
        <f>YEAR(IF(AND(P1820&lt;&gt;"NA",P1820&lt;&gt;""),P1820,IF(AND(Q1820&lt;&gt;"NA",Q1820&lt;&gt;""),Q1820,IF(AND(R1820&lt;&gt;"NA",R1820&lt;&gt;""),R1820,IF(AND(S1820&lt;&gt;"NA",S1820&lt;&gt;""),S1820,T1820)))))</f>
        <v>2007</v>
      </c>
      <c r="P1820" s="673">
        <v>39203</v>
      </c>
      <c r="Q1820" s="673">
        <v>40350</v>
      </c>
      <c r="R1820" s="673">
        <v>40350</v>
      </c>
      <c r="S1820" s="673">
        <v>40350</v>
      </c>
      <c r="T1820" s="673">
        <v>41204</v>
      </c>
      <c r="U1820" s="673">
        <v>41334</v>
      </c>
      <c r="V1820" s="672">
        <v>41334</v>
      </c>
      <c r="W1820" s="675">
        <v>1</v>
      </c>
      <c r="X1820" s="662">
        <f>IF(OR(AND(R1820&lt;&gt;"NA",R1820&lt;&gt;""),AND(T1820&lt;&gt;"NA",T1820&lt;&gt;""),AND(U1820&lt;&gt;"NA",U1820&lt;&gt;"")),1,0)</f>
        <v>1</v>
      </c>
      <c r="Y1820" s="662">
        <f>IF(OR(AND(T1820&lt;&gt;"NA",T1820&lt;&gt;""),Z1820=1),1,0)</f>
        <v>1</v>
      </c>
      <c r="Z1820" s="662">
        <f>IF(AND(U1820&lt;&gt;"NA",U1820&lt;&gt;""),1,0)</f>
        <v>1</v>
      </c>
      <c r="AA1820" s="675">
        <v>2</v>
      </c>
      <c r="AB1820" s="662">
        <v>-1</v>
      </c>
      <c r="AC1820" s="675">
        <v>0</v>
      </c>
      <c r="AD1820" s="675">
        <v>1</v>
      </c>
      <c r="AE1820" s="675">
        <v>0</v>
      </c>
      <c r="AF1820" s="675">
        <v>0</v>
      </c>
      <c r="AG1820" s="675">
        <v>0</v>
      </c>
      <c r="AH1820" s="675">
        <v>1</v>
      </c>
      <c r="AI1820" s="675">
        <v>1</v>
      </c>
      <c r="AJ1820" s="675">
        <v>0</v>
      </c>
      <c r="AK1820" s="658" t="s">
        <v>2854</v>
      </c>
      <c r="AL1820" s="658" t="s">
        <v>2845</v>
      </c>
      <c r="AM1820" s="658" t="s">
        <v>3625</v>
      </c>
      <c r="AN1820" s="662">
        <f>IF(AND(AO1820=1,AP1820=1),3,IF(AND(AO1820=1,OR(AP1820=0,AP1820=-1)),1,IF(AND(OR(AO1820=0,AO1820=-1),AP1820=1),2,IF(AND(AO1820=0,AO1820=-1),OR(AP1820=0,AP1820=-1),4))))</f>
        <v>2</v>
      </c>
      <c r="AO1820" s="675">
        <v>-1</v>
      </c>
      <c r="AP1820" s="675">
        <v>1</v>
      </c>
      <c r="AQ1820" s="675">
        <v>1</v>
      </c>
      <c r="AR1820" s="675">
        <v>0</v>
      </c>
      <c r="AS1820" s="675">
        <v>0</v>
      </c>
      <c r="AT1820" s="675">
        <v>0</v>
      </c>
      <c r="AU1820" s="675">
        <v>1</v>
      </c>
      <c r="AV1820" s="675">
        <v>-1</v>
      </c>
      <c r="AW1820" s="675">
        <v>0</v>
      </c>
      <c r="AX1820" s="675">
        <v>0</v>
      </c>
      <c r="AY1820" s="675">
        <v>1</v>
      </c>
      <c r="AZ1820" s="662">
        <v>0</v>
      </c>
      <c r="BA1820" s="675">
        <v>1</v>
      </c>
      <c r="BB1820" s="675">
        <v>1</v>
      </c>
      <c r="BC1820" s="675">
        <v>1</v>
      </c>
      <c r="BD1820" s="675">
        <v>1</v>
      </c>
      <c r="BE1820" s="681"/>
      <c r="BF1820" s="662"/>
      <c r="BG1820" s="675"/>
      <c r="BH1820" s="675"/>
      <c r="BI1820" s="675"/>
      <c r="BJ1820" s="675">
        <v>1</v>
      </c>
      <c r="BK1820" s="675">
        <v>0</v>
      </c>
      <c r="BL1820" s="675"/>
      <c r="BM1820" s="675"/>
      <c r="BN1820" s="675"/>
      <c r="BO1820" s="682"/>
    </row>
    <row r="1821" spans="1:67" ht="192" hidden="1" x14ac:dyDescent="0.2">
      <c r="A1821" s="99" t="s">
        <v>3386</v>
      </c>
      <c r="B1821" s="99"/>
      <c r="C1821" s="492" t="s">
        <v>3404</v>
      </c>
      <c r="D1821" s="442" t="s">
        <v>3413</v>
      </c>
      <c r="E1821" s="442" t="s">
        <v>270</v>
      </c>
      <c r="F1821" s="65">
        <v>1</v>
      </c>
      <c r="G1821" s="65">
        <v>1</v>
      </c>
      <c r="H1821" s="65">
        <v>1</v>
      </c>
      <c r="I1821" s="100"/>
      <c r="J1821" s="394" t="s">
        <v>3385</v>
      </c>
      <c r="K1821" s="102"/>
      <c r="L1821" s="394" t="s">
        <v>3408</v>
      </c>
      <c r="M1821" s="103"/>
      <c r="N1821" s="57">
        <v>2013</v>
      </c>
      <c r="O1821" s="507">
        <v>41492</v>
      </c>
      <c r="P1821" s="23" t="s">
        <v>75</v>
      </c>
      <c r="Q1821" s="23" t="s">
        <v>75</v>
      </c>
      <c r="R1821" s="23" t="s">
        <v>75</v>
      </c>
      <c r="S1821" s="23" t="s">
        <v>75</v>
      </c>
      <c r="T1821" s="23" t="s">
        <v>75</v>
      </c>
      <c r="U1821" s="23" t="s">
        <v>75</v>
      </c>
      <c r="V1821" s="19">
        <v>1</v>
      </c>
      <c r="W1821" s="19">
        <v>0</v>
      </c>
      <c r="X1821" s="19">
        <v>0</v>
      </c>
      <c r="Y1821" s="19">
        <v>0</v>
      </c>
      <c r="Z1821" s="19">
        <v>-1</v>
      </c>
      <c r="AA1821" s="19">
        <v>-2</v>
      </c>
      <c r="AB1821" s="442" t="s">
        <v>3602</v>
      </c>
      <c r="AC1821" s="100">
        <v>1</v>
      </c>
      <c r="AD1821" s="100">
        <v>0</v>
      </c>
      <c r="AE1821" s="100">
        <v>1</v>
      </c>
      <c r="AF1821" s="100">
        <v>0</v>
      </c>
      <c r="AG1821" s="19">
        <v>1</v>
      </c>
      <c r="AH1821" s="106">
        <v>0</v>
      </c>
      <c r="AI1821" s="106">
        <v>0</v>
      </c>
      <c r="AJ1821" s="442" t="s">
        <v>96</v>
      </c>
      <c r="AK1821" s="442" t="s">
        <v>96</v>
      </c>
      <c r="AL1821" s="392" t="s">
        <v>3614</v>
      </c>
      <c r="AM1821" s="65">
        <v>3</v>
      </c>
      <c r="AN1821" s="106">
        <v>1</v>
      </c>
      <c r="AO1821" s="106">
        <v>1</v>
      </c>
      <c r="AP1821" s="106">
        <v>1</v>
      </c>
      <c r="AQ1821" s="106">
        <v>1</v>
      </c>
      <c r="AR1821" s="106">
        <v>1</v>
      </c>
      <c r="AS1821" s="106">
        <v>0</v>
      </c>
      <c r="AT1821" s="68">
        <v>0</v>
      </c>
      <c r="AU1821" s="26">
        <v>-1</v>
      </c>
      <c r="AV1821" s="106">
        <v>-1</v>
      </c>
      <c r="AW1821" s="106">
        <v>0</v>
      </c>
      <c r="AX1821" s="106">
        <v>0</v>
      </c>
      <c r="AY1821" s="19">
        <v>0</v>
      </c>
      <c r="AZ1821" s="62">
        <v>0</v>
      </c>
      <c r="BA1821" s="62">
        <v>0</v>
      </c>
      <c r="BB1821" s="62">
        <v>0</v>
      </c>
      <c r="BC1821" s="62">
        <v>0</v>
      </c>
      <c r="BD1821" s="28"/>
      <c r="BE1821" s="100"/>
      <c r="BF1821" s="100"/>
      <c r="BG1821" s="100"/>
      <c r="BH1821" s="100"/>
      <c r="BI1821" s="100"/>
      <c r="BJ1821" s="106"/>
      <c r="BK1821" s="100"/>
      <c r="BL1821" s="100"/>
      <c r="BM1821" s="100"/>
      <c r="BN1821" s="100"/>
      <c r="BO1821" s="100"/>
    </row>
    <row r="1822" spans="1:67" ht="395" hidden="1" x14ac:dyDescent="0.2">
      <c r="A1822" s="29" t="s">
        <v>186</v>
      </c>
      <c r="B1822" s="30"/>
      <c r="C1822" s="97" t="s">
        <v>2631</v>
      </c>
      <c r="D1822" s="31" t="s">
        <v>270</v>
      </c>
      <c r="E1822" s="31" t="s">
        <v>92</v>
      </c>
      <c r="F1822" s="32">
        <v>1</v>
      </c>
      <c r="G1822" s="32">
        <v>0</v>
      </c>
      <c r="H1822" s="32">
        <v>0</v>
      </c>
      <c r="I1822" s="33"/>
      <c r="J1822" s="34" t="s">
        <v>2490</v>
      </c>
      <c r="K1822" s="35"/>
      <c r="L1822" s="34" t="s">
        <v>2496</v>
      </c>
      <c r="M1822" s="36" t="s">
        <v>2244</v>
      </c>
      <c r="N1822" s="24">
        <f t="shared" ref="N1822:N1854" si="422">YEAR(IF(AND(O1822&lt;&gt;"NA",O1822&lt;&gt;""),O1822,IF(AND(P1822&lt;&gt;"NA",P1822&lt;&gt;""),P1822,IF(AND(Q1822&lt;&gt;"NA",Q1822&lt;&gt;""),Q1822,IF(AND(R1822&lt;&gt;"NA",R1822&lt;&gt;""),R1822,S1822)))))</f>
        <v>1999</v>
      </c>
      <c r="O1822" s="37">
        <v>36453</v>
      </c>
      <c r="P1822" s="37">
        <v>36466</v>
      </c>
      <c r="Q1822" s="36" t="s">
        <v>75</v>
      </c>
      <c r="R1822" s="36" t="s">
        <v>75</v>
      </c>
      <c r="S1822" s="36" t="s">
        <v>75</v>
      </c>
      <c r="T1822" s="36" t="s">
        <v>75</v>
      </c>
      <c r="U1822" s="36" t="s">
        <v>75</v>
      </c>
      <c r="V1822" s="32">
        <v>1</v>
      </c>
      <c r="W1822" s="19">
        <f t="shared" ref="W1822:W1853" si="423">IF(OR(AND(Q1822&lt;&gt;"NA",Q1822&lt;&gt;""),AND(S1822&lt;&gt;"NA",S1822&lt;&gt;""),AND(T1822&lt;&gt;"NA",T1822&lt;&gt;"")),1,0)</f>
        <v>0</v>
      </c>
      <c r="X1822" s="19">
        <f t="shared" ref="X1822:X1853" si="424">IF(OR(AND(S1822&lt;&gt;"NA",S1822&lt;&gt;""),Y1822=1),1,0)</f>
        <v>0</v>
      </c>
      <c r="Y1822" s="19">
        <f t="shared" ref="Y1822:Y1853" si="425">IF(AND(T1822&lt;&gt;"NA",T1822&lt;&gt;""),1,0)</f>
        <v>0</v>
      </c>
      <c r="Z1822" s="96">
        <v>-1</v>
      </c>
      <c r="AA1822" s="96">
        <v>-2</v>
      </c>
      <c r="AB1822" s="32">
        <v>1</v>
      </c>
      <c r="AC1822" s="32">
        <v>1</v>
      </c>
      <c r="AD1822" s="32">
        <v>0</v>
      </c>
      <c r="AE1822" s="32">
        <v>0</v>
      </c>
      <c r="AF1822" s="32">
        <v>1</v>
      </c>
      <c r="AG1822" s="32">
        <v>1</v>
      </c>
      <c r="AH1822" s="32">
        <v>1</v>
      </c>
      <c r="AI1822" s="32">
        <v>1</v>
      </c>
      <c r="AJ1822" s="31" t="s">
        <v>96</v>
      </c>
      <c r="AK1822" s="31" t="s">
        <v>97</v>
      </c>
      <c r="AL1822" s="34" t="s">
        <v>2493</v>
      </c>
      <c r="AM1822" s="19">
        <f>IF(AND(AN1822=1,AO1822=1),3,IF(AND(AN1822=1,OR(AO1822=0,AO1822=-1)),1,IF(AND(OR(AN1822=0,AN1822=-1),AO1822=1),2,IF(AND(AN1822=0,AN1822=-1),OR(AO1822=0,AO1822=-1),4))))</f>
        <v>3</v>
      </c>
      <c r="AN1822" s="32">
        <v>1</v>
      </c>
      <c r="AO1822" s="32">
        <v>1</v>
      </c>
      <c r="AP1822" s="32">
        <v>1</v>
      </c>
      <c r="AQ1822" s="32">
        <v>1</v>
      </c>
      <c r="AR1822" s="32">
        <v>1</v>
      </c>
      <c r="AS1822" s="33"/>
      <c r="AT1822" s="32">
        <v>0</v>
      </c>
      <c r="AU1822" s="26">
        <f t="shared" ref="AU1822:AU1827" si="426">IF(BA1822&lt;1,-1)</f>
        <v>-1</v>
      </c>
      <c r="AV1822" s="32">
        <v>1</v>
      </c>
      <c r="AW1822" s="32">
        <v>0</v>
      </c>
      <c r="AX1822" s="32">
        <v>0</v>
      </c>
      <c r="AY1822" s="19">
        <v>0</v>
      </c>
      <c r="AZ1822" s="32">
        <v>0</v>
      </c>
      <c r="BA1822" s="32">
        <v>0</v>
      </c>
      <c r="BB1822" s="32">
        <v>0</v>
      </c>
      <c r="BC1822" s="32">
        <v>0</v>
      </c>
      <c r="BD1822" s="28"/>
      <c r="BE1822" s="33"/>
      <c r="BF1822" s="34" t="s">
        <v>2494</v>
      </c>
      <c r="BG1822" s="33"/>
      <c r="BH1822" s="33"/>
      <c r="BI1822" s="32">
        <v>1</v>
      </c>
      <c r="BJ1822" s="32">
        <v>1</v>
      </c>
      <c r="BK1822" s="33"/>
      <c r="BL1822" s="33"/>
      <c r="BM1822" s="33"/>
      <c r="BN1822" s="33"/>
      <c r="BO1822" s="33"/>
    </row>
    <row r="1823" spans="1:67" ht="160" hidden="1" x14ac:dyDescent="0.2">
      <c r="A1823" s="17" t="s">
        <v>228</v>
      </c>
      <c r="B1823" s="42"/>
      <c r="C1823" s="64" t="s">
        <v>265</v>
      </c>
      <c r="D1823" s="18" t="s">
        <v>125</v>
      </c>
      <c r="E1823" s="18" t="s">
        <v>154</v>
      </c>
      <c r="F1823" s="19">
        <v>1</v>
      </c>
      <c r="G1823" s="19">
        <v>0</v>
      </c>
      <c r="H1823" s="20"/>
      <c r="I1823" s="20"/>
      <c r="J1823" s="44"/>
      <c r="K1823" s="43"/>
      <c r="L1823" s="21" t="s">
        <v>266</v>
      </c>
      <c r="M1823" s="25"/>
      <c r="N1823" s="24">
        <f t="shared" si="422"/>
        <v>2008</v>
      </c>
      <c r="O1823" s="25">
        <v>39612</v>
      </c>
      <c r="P1823" s="23" t="s">
        <v>75</v>
      </c>
      <c r="Q1823" s="23" t="s">
        <v>75</v>
      </c>
      <c r="R1823" s="23" t="s">
        <v>75</v>
      </c>
      <c r="S1823" s="23" t="s">
        <v>75</v>
      </c>
      <c r="T1823" s="23" t="s">
        <v>75</v>
      </c>
      <c r="U1823" s="23" t="s">
        <v>75</v>
      </c>
      <c r="V1823" s="19">
        <v>1</v>
      </c>
      <c r="W1823" s="19">
        <f t="shared" si="423"/>
        <v>0</v>
      </c>
      <c r="X1823" s="19">
        <f t="shared" si="424"/>
        <v>0</v>
      </c>
      <c r="Y1823" s="19">
        <f t="shared" si="425"/>
        <v>0</v>
      </c>
      <c r="Z1823" s="19">
        <v>-1</v>
      </c>
      <c r="AA1823" s="19">
        <v>-2</v>
      </c>
      <c r="AB1823" s="19">
        <v>1</v>
      </c>
      <c r="AC1823" s="19">
        <v>0</v>
      </c>
      <c r="AD1823" s="19">
        <v>0</v>
      </c>
      <c r="AE1823" s="19">
        <v>0</v>
      </c>
      <c r="AF1823" s="19">
        <v>1</v>
      </c>
      <c r="AG1823" s="19">
        <v>0</v>
      </c>
      <c r="AH1823" s="26">
        <v>1</v>
      </c>
      <c r="AI1823" s="19">
        <v>0</v>
      </c>
      <c r="AJ1823" s="18" t="s">
        <v>129</v>
      </c>
      <c r="AK1823" s="18" t="s">
        <v>77</v>
      </c>
      <c r="AL1823" s="21" t="s">
        <v>267</v>
      </c>
      <c r="AM1823" s="19">
        <f>IF(AND(AN1823=1,AO1823=1),3,IF(AND(AN1823=1,OR(AO1823=0,AO1823=-1)),1,IF(AND(OR(AN1823=0,AN1823=-1),AO1823=1),2,IF(AND(AN1823=0,AN1823=-1),OR(AO1823=0,AO1823=-1),4))))</f>
        <v>3</v>
      </c>
      <c r="AN1823" s="19">
        <v>1</v>
      </c>
      <c r="AO1823" s="19">
        <v>1</v>
      </c>
      <c r="AP1823" s="19">
        <v>1</v>
      </c>
      <c r="AQ1823" s="19">
        <v>1</v>
      </c>
      <c r="AR1823" s="19">
        <v>1</v>
      </c>
      <c r="AS1823" s="19">
        <v>-1</v>
      </c>
      <c r="AT1823" s="19">
        <v>0</v>
      </c>
      <c r="AU1823" s="26">
        <f t="shared" si="426"/>
        <v>-1</v>
      </c>
      <c r="AV1823" s="19">
        <v>0</v>
      </c>
      <c r="AW1823" s="19">
        <v>0</v>
      </c>
      <c r="AX1823" s="26">
        <v>0</v>
      </c>
      <c r="AY1823" s="19">
        <v>0</v>
      </c>
      <c r="AZ1823" s="19">
        <v>1</v>
      </c>
      <c r="BA1823" s="19">
        <v>0</v>
      </c>
      <c r="BB1823" s="19">
        <v>0</v>
      </c>
      <c r="BC1823" s="19">
        <v>0</v>
      </c>
      <c r="BD1823" s="28"/>
      <c r="BE1823" s="20"/>
      <c r="BF1823" s="20"/>
      <c r="BG1823" s="20"/>
      <c r="BH1823" s="18" t="s">
        <v>268</v>
      </c>
      <c r="BI1823" s="20"/>
      <c r="BJ1823" s="19">
        <v>1</v>
      </c>
      <c r="BK1823" s="20"/>
      <c r="BL1823" s="20"/>
      <c r="BM1823" s="20"/>
      <c r="BN1823" s="20"/>
      <c r="BO1823" s="20"/>
    </row>
    <row r="1824" spans="1:67" ht="112" hidden="1" x14ac:dyDescent="0.2">
      <c r="A1824" s="17" t="s">
        <v>214</v>
      </c>
      <c r="B1824" s="42"/>
      <c r="C1824" s="64" t="s">
        <v>265</v>
      </c>
      <c r="D1824" s="18" t="s">
        <v>125</v>
      </c>
      <c r="E1824" s="18" t="s">
        <v>302</v>
      </c>
      <c r="F1824" s="19">
        <v>1</v>
      </c>
      <c r="G1824" s="19">
        <v>0</v>
      </c>
      <c r="H1824" s="19">
        <v>0</v>
      </c>
      <c r="I1824" s="20"/>
      <c r="J1824" s="44"/>
      <c r="K1824" s="22" t="s">
        <v>2296</v>
      </c>
      <c r="L1824" s="21" t="s">
        <v>2297</v>
      </c>
      <c r="M1824" s="25"/>
      <c r="N1824" s="24">
        <f t="shared" si="422"/>
        <v>2005</v>
      </c>
      <c r="O1824" s="25">
        <v>38450</v>
      </c>
      <c r="P1824" s="23" t="s">
        <v>75</v>
      </c>
      <c r="Q1824" s="23" t="s">
        <v>75</v>
      </c>
      <c r="R1824" s="23" t="s">
        <v>75</v>
      </c>
      <c r="S1824" s="23" t="s">
        <v>75</v>
      </c>
      <c r="T1824" s="23" t="s">
        <v>75</v>
      </c>
      <c r="U1824" s="23" t="s">
        <v>75</v>
      </c>
      <c r="V1824" s="19">
        <v>1</v>
      </c>
      <c r="W1824" s="19">
        <f t="shared" si="423"/>
        <v>0</v>
      </c>
      <c r="X1824" s="19">
        <f t="shared" si="424"/>
        <v>0</v>
      </c>
      <c r="Y1824" s="19">
        <f t="shared" si="425"/>
        <v>0</v>
      </c>
      <c r="Z1824" s="19">
        <v>-1</v>
      </c>
      <c r="AA1824" s="19">
        <v>-2</v>
      </c>
      <c r="AB1824" s="19">
        <v>0</v>
      </c>
      <c r="AC1824" s="19">
        <v>0</v>
      </c>
      <c r="AD1824" s="19">
        <v>1</v>
      </c>
      <c r="AE1824" s="19">
        <v>0</v>
      </c>
      <c r="AF1824" s="19">
        <v>0</v>
      </c>
      <c r="AG1824" s="19">
        <v>0</v>
      </c>
      <c r="AH1824" s="19">
        <v>1</v>
      </c>
      <c r="AI1824" s="19">
        <v>0</v>
      </c>
      <c r="AJ1824" s="18" t="s">
        <v>129</v>
      </c>
      <c r="AK1824" s="18" t="s">
        <v>77</v>
      </c>
      <c r="AL1824" s="21" t="s">
        <v>2298</v>
      </c>
      <c r="AM1824" s="19">
        <f>IF(AND(AN1824=1,AO1824=1),3,IF(AND(AN1824=1,OR(AO1824=0,AO1824=-1)),1,IF(AND(OR(AN1824=0,AN1824=-1),AO1824=1),2,IF(AND(AN1824=0,AN1824=-1),OR(AO1824=0,AO1824=-1),4))))</f>
        <v>2</v>
      </c>
      <c r="AN1824" s="19">
        <v>0</v>
      </c>
      <c r="AO1824" s="19">
        <v>1</v>
      </c>
      <c r="AP1824" s="19">
        <v>0</v>
      </c>
      <c r="AQ1824" s="19">
        <v>-1</v>
      </c>
      <c r="AR1824" s="19">
        <v>1</v>
      </c>
      <c r="AS1824" s="19">
        <v>-1</v>
      </c>
      <c r="AT1824" s="19">
        <v>0</v>
      </c>
      <c r="AU1824" s="26">
        <f t="shared" si="426"/>
        <v>-1</v>
      </c>
      <c r="AV1824" s="19">
        <v>0</v>
      </c>
      <c r="AW1824" s="19">
        <v>0</v>
      </c>
      <c r="AX1824" s="19">
        <v>0</v>
      </c>
      <c r="AY1824" s="19">
        <v>0</v>
      </c>
      <c r="AZ1824" s="19">
        <v>1</v>
      </c>
      <c r="BA1824" s="19">
        <v>0</v>
      </c>
      <c r="BB1824" s="19">
        <v>0</v>
      </c>
      <c r="BC1824" s="19">
        <v>0</v>
      </c>
      <c r="BD1824" s="28"/>
      <c r="BE1824" s="20"/>
      <c r="BF1824" s="20"/>
      <c r="BG1824" s="20"/>
      <c r="BH1824" s="20"/>
      <c r="BI1824" s="20"/>
      <c r="BJ1824" s="19">
        <v>1</v>
      </c>
      <c r="BK1824" s="20"/>
      <c r="BL1824" s="20"/>
      <c r="BM1824" s="20"/>
      <c r="BN1824" s="20"/>
      <c r="BO1824" s="20"/>
    </row>
    <row r="1825" spans="1:67" ht="32" hidden="1" x14ac:dyDescent="0.2">
      <c r="A1825" s="17" t="s">
        <v>140</v>
      </c>
      <c r="B1825" s="42"/>
      <c r="C1825" s="64" t="s">
        <v>1232</v>
      </c>
      <c r="D1825" s="18" t="s">
        <v>1226</v>
      </c>
      <c r="E1825" s="18" t="s">
        <v>92</v>
      </c>
      <c r="F1825" s="19">
        <v>1</v>
      </c>
      <c r="G1825" s="19">
        <v>0</v>
      </c>
      <c r="H1825" s="19">
        <v>0</v>
      </c>
      <c r="I1825" s="20"/>
      <c r="J1825" s="21" t="s">
        <v>1227</v>
      </c>
      <c r="K1825" s="22" t="s">
        <v>1228</v>
      </c>
      <c r="L1825" s="18" t="s">
        <v>1229</v>
      </c>
      <c r="M1825" s="24">
        <v>2002</v>
      </c>
      <c r="N1825" s="24">
        <f t="shared" si="422"/>
        <v>2003</v>
      </c>
      <c r="O1825" s="25">
        <v>37649</v>
      </c>
      <c r="P1825" s="23" t="s">
        <v>75</v>
      </c>
      <c r="Q1825" s="23" t="s">
        <v>75</v>
      </c>
      <c r="R1825" s="23" t="s">
        <v>75</v>
      </c>
      <c r="S1825" s="23" t="s">
        <v>75</v>
      </c>
      <c r="T1825" s="23" t="s">
        <v>75</v>
      </c>
      <c r="U1825" s="23" t="s">
        <v>75</v>
      </c>
      <c r="V1825" s="19">
        <v>1</v>
      </c>
      <c r="W1825" s="19">
        <f t="shared" si="423"/>
        <v>0</v>
      </c>
      <c r="X1825" s="19">
        <f t="shared" si="424"/>
        <v>0</v>
      </c>
      <c r="Y1825" s="19">
        <f t="shared" si="425"/>
        <v>0</v>
      </c>
      <c r="Z1825" s="19">
        <v>-1</v>
      </c>
      <c r="AA1825" s="19">
        <v>-2</v>
      </c>
      <c r="AB1825" s="19">
        <v>0</v>
      </c>
      <c r="AC1825" s="19">
        <v>0</v>
      </c>
      <c r="AD1825" s="19">
        <v>0</v>
      </c>
      <c r="AE1825" s="19">
        <v>1</v>
      </c>
      <c r="AF1825" s="19">
        <v>1</v>
      </c>
      <c r="AG1825" s="19">
        <v>1</v>
      </c>
      <c r="AH1825" s="19">
        <v>1</v>
      </c>
      <c r="AI1825" s="19">
        <v>1</v>
      </c>
      <c r="AJ1825" s="18" t="s">
        <v>96</v>
      </c>
      <c r="AK1825" s="18" t="s">
        <v>97</v>
      </c>
      <c r="AL1825" s="21" t="s">
        <v>1230</v>
      </c>
      <c r="AM1825" s="19">
        <f>IF(AND(AN1825=1,AO1825=1),3,IF(AND(AN1825=1,OR(AO1825=0,AO1825=-1)),1,IF(AND(OR(AN1825=0,AN1825=-1),AO1825=1),2,IF(AND(AN1825=0,AN1825=-1),OR(AO1825=0,AO1825=-1),4))))</f>
        <v>3</v>
      </c>
      <c r="AN1825" s="19">
        <v>1</v>
      </c>
      <c r="AO1825" s="19">
        <v>1</v>
      </c>
      <c r="AP1825" s="19">
        <v>1</v>
      </c>
      <c r="AQ1825" s="19">
        <v>1</v>
      </c>
      <c r="AR1825" s="19">
        <v>1</v>
      </c>
      <c r="AS1825" s="19">
        <v>1</v>
      </c>
      <c r="AT1825" s="19">
        <v>0</v>
      </c>
      <c r="AU1825" s="26">
        <f t="shared" si="426"/>
        <v>-1</v>
      </c>
      <c r="AV1825" s="19">
        <v>0</v>
      </c>
      <c r="AW1825" s="19">
        <v>0</v>
      </c>
      <c r="AX1825" s="19">
        <v>0</v>
      </c>
      <c r="AY1825" s="19">
        <v>0</v>
      </c>
      <c r="AZ1825" s="19">
        <v>0</v>
      </c>
      <c r="BA1825" s="19">
        <v>0</v>
      </c>
      <c r="BB1825" s="19">
        <v>0</v>
      </c>
      <c r="BC1825" s="19">
        <v>0</v>
      </c>
      <c r="BD1825" s="28"/>
      <c r="BE1825" s="20"/>
      <c r="BF1825" s="20"/>
      <c r="BG1825" s="20"/>
      <c r="BH1825" s="18" t="s">
        <v>1231</v>
      </c>
      <c r="BI1825" s="20"/>
      <c r="BJ1825" s="19">
        <v>1</v>
      </c>
      <c r="BK1825" s="20"/>
      <c r="BL1825" s="20"/>
      <c r="BM1825" s="20"/>
      <c r="BN1825" s="20"/>
      <c r="BO1825" s="20"/>
    </row>
    <row r="1826" spans="1:67" ht="272" hidden="1" x14ac:dyDescent="0.2">
      <c r="A1826" s="18" t="s">
        <v>196</v>
      </c>
      <c r="B1826" s="18" t="s">
        <v>197</v>
      </c>
      <c r="C1826" s="21" t="s">
        <v>897</v>
      </c>
      <c r="D1826" s="18" t="s">
        <v>852</v>
      </c>
      <c r="E1826" s="18" t="s">
        <v>302</v>
      </c>
      <c r="F1826" s="19">
        <v>1</v>
      </c>
      <c r="G1826" s="19">
        <v>1</v>
      </c>
      <c r="H1826" s="19">
        <v>1</v>
      </c>
      <c r="I1826" s="20"/>
      <c r="J1826" s="44"/>
      <c r="K1826" s="44"/>
      <c r="L1826" s="375" t="s">
        <v>3194</v>
      </c>
      <c r="M1826" s="20"/>
      <c r="N1826" s="19">
        <f t="shared" si="422"/>
        <v>2016</v>
      </c>
      <c r="O1826" s="82">
        <v>42548</v>
      </c>
      <c r="P1826" s="18" t="s">
        <v>75</v>
      </c>
      <c r="Q1826" s="18" t="s">
        <v>75</v>
      </c>
      <c r="R1826" s="18" t="s">
        <v>75</v>
      </c>
      <c r="S1826" s="18" t="s">
        <v>75</v>
      </c>
      <c r="T1826" s="18" t="s">
        <v>75</v>
      </c>
      <c r="U1826" s="18" t="s">
        <v>75</v>
      </c>
      <c r="V1826" s="19">
        <v>1</v>
      </c>
      <c r="W1826" s="19">
        <f t="shared" si="423"/>
        <v>0</v>
      </c>
      <c r="X1826" s="19">
        <f t="shared" si="424"/>
        <v>0</v>
      </c>
      <c r="Y1826" s="19">
        <f t="shared" si="425"/>
        <v>0</v>
      </c>
      <c r="Z1826" s="19">
        <v>-1</v>
      </c>
      <c r="AA1826" s="19">
        <v>-2</v>
      </c>
      <c r="AB1826" s="19">
        <v>0</v>
      </c>
      <c r="AC1826" s="19">
        <v>0</v>
      </c>
      <c r="AD1826" s="19">
        <v>1</v>
      </c>
      <c r="AE1826" s="19">
        <v>1</v>
      </c>
      <c r="AF1826" s="19">
        <v>0</v>
      </c>
      <c r="AG1826" s="19">
        <v>0</v>
      </c>
      <c r="AH1826" s="19">
        <v>1</v>
      </c>
      <c r="AI1826" s="19">
        <v>0</v>
      </c>
      <c r="AJ1826" s="18" t="s">
        <v>134</v>
      </c>
      <c r="AK1826" s="18" t="s">
        <v>77</v>
      </c>
      <c r="AL1826" s="21" t="s">
        <v>1033</v>
      </c>
      <c r="AM1826" s="19">
        <v>8</v>
      </c>
      <c r="AN1826" s="19">
        <v>0</v>
      </c>
      <c r="AO1826" s="19">
        <v>1</v>
      </c>
      <c r="AP1826" s="19">
        <v>0</v>
      </c>
      <c r="AQ1826" s="19">
        <v>1</v>
      </c>
      <c r="AR1826" s="19">
        <v>1</v>
      </c>
      <c r="AS1826" s="19">
        <v>1</v>
      </c>
      <c r="AT1826" s="19">
        <v>0</v>
      </c>
      <c r="AU1826" s="26">
        <f t="shared" si="426"/>
        <v>-1</v>
      </c>
      <c r="AV1826" s="19">
        <v>0</v>
      </c>
      <c r="AW1826" s="19">
        <v>0</v>
      </c>
      <c r="AX1826" s="19">
        <v>0</v>
      </c>
      <c r="AY1826" s="19">
        <v>0</v>
      </c>
      <c r="AZ1826" s="19">
        <v>0</v>
      </c>
      <c r="BA1826" s="19">
        <v>0</v>
      </c>
      <c r="BB1826" s="19">
        <v>0</v>
      </c>
      <c r="BC1826" s="19">
        <v>0</v>
      </c>
      <c r="BD1826" s="28"/>
      <c r="BE1826" s="20"/>
      <c r="BF1826" s="20"/>
      <c r="BG1826" s="20"/>
      <c r="BH1826" s="20"/>
      <c r="BI1826" s="20"/>
      <c r="BJ1826" s="19">
        <v>1</v>
      </c>
      <c r="BK1826" s="20"/>
      <c r="BL1826" s="20"/>
      <c r="BM1826" s="20"/>
      <c r="BN1826" s="20"/>
      <c r="BO1826" s="20"/>
    </row>
    <row r="1827" spans="1:67" ht="176" hidden="1" x14ac:dyDescent="0.2">
      <c r="A1827" s="66" t="s">
        <v>151</v>
      </c>
      <c r="B1827" s="67"/>
      <c r="C1827" s="74" t="s">
        <v>897</v>
      </c>
      <c r="D1827" s="61" t="s">
        <v>852</v>
      </c>
      <c r="E1827" s="61" t="s">
        <v>210</v>
      </c>
      <c r="F1827" s="62">
        <v>1</v>
      </c>
      <c r="G1827" s="62">
        <v>1</v>
      </c>
      <c r="H1827" s="62">
        <v>1</v>
      </c>
      <c r="I1827" s="62">
        <v>0</v>
      </c>
      <c r="J1827" s="69" t="s">
        <v>898</v>
      </c>
      <c r="K1827" s="70" t="s">
        <v>899</v>
      </c>
      <c r="L1827" s="376" t="s">
        <v>3235</v>
      </c>
      <c r="M1827" s="77"/>
      <c r="N1827" s="71">
        <f t="shared" si="422"/>
        <v>2017</v>
      </c>
      <c r="O1827" s="72">
        <v>42927</v>
      </c>
      <c r="P1827" s="23" t="s">
        <v>75</v>
      </c>
      <c r="Q1827" s="23" t="s">
        <v>75</v>
      </c>
      <c r="R1827" s="23" t="s">
        <v>75</v>
      </c>
      <c r="S1827" s="23" t="s">
        <v>75</v>
      </c>
      <c r="T1827" s="23" t="s">
        <v>75</v>
      </c>
      <c r="U1827" s="23" t="s">
        <v>75</v>
      </c>
      <c r="V1827" s="26">
        <v>1</v>
      </c>
      <c r="W1827" s="19">
        <f t="shared" si="423"/>
        <v>0</v>
      </c>
      <c r="X1827" s="19">
        <f t="shared" si="424"/>
        <v>0</v>
      </c>
      <c r="Y1827" s="19">
        <f t="shared" si="425"/>
        <v>0</v>
      </c>
      <c r="Z1827" s="26">
        <v>-1</v>
      </c>
      <c r="AA1827" s="19">
        <v>-2</v>
      </c>
      <c r="AB1827" s="78">
        <v>0</v>
      </c>
      <c r="AC1827" s="78">
        <v>1</v>
      </c>
      <c r="AD1827" s="78">
        <v>1</v>
      </c>
      <c r="AE1827" s="78">
        <v>1</v>
      </c>
      <c r="AF1827" s="78">
        <v>0</v>
      </c>
      <c r="AG1827" s="62">
        <v>0</v>
      </c>
      <c r="AH1827" s="78">
        <v>-1</v>
      </c>
      <c r="AI1827" s="78">
        <v>0</v>
      </c>
      <c r="AJ1827" s="18" t="s">
        <v>134</v>
      </c>
      <c r="AK1827" s="18" t="s">
        <v>139</v>
      </c>
      <c r="AL1827" s="69" t="s">
        <v>901</v>
      </c>
      <c r="AM1827" s="62">
        <v>4</v>
      </c>
      <c r="AN1827" s="78">
        <v>0</v>
      </c>
      <c r="AO1827" s="78">
        <v>0</v>
      </c>
      <c r="AP1827" s="78">
        <v>-2</v>
      </c>
      <c r="AQ1827" s="78">
        <v>-2</v>
      </c>
      <c r="AR1827" s="78">
        <v>-2</v>
      </c>
      <c r="AS1827" s="78">
        <v>1</v>
      </c>
      <c r="AT1827" s="78">
        <v>0</v>
      </c>
      <c r="AU1827" s="78">
        <f t="shared" si="426"/>
        <v>-1</v>
      </c>
      <c r="AV1827" s="78">
        <v>0</v>
      </c>
      <c r="AW1827" s="78">
        <v>0</v>
      </c>
      <c r="AX1827" s="78">
        <v>0</v>
      </c>
      <c r="AY1827" s="78">
        <v>0</v>
      </c>
      <c r="AZ1827" s="78">
        <v>0</v>
      </c>
      <c r="BA1827" s="78">
        <v>0</v>
      </c>
      <c r="BB1827" s="78">
        <v>0</v>
      </c>
      <c r="BC1827" s="78">
        <v>0</v>
      </c>
      <c r="BD1827" s="68"/>
      <c r="BE1827" s="68"/>
      <c r="BF1827" s="68"/>
      <c r="BG1827" s="68"/>
      <c r="BH1827" s="78"/>
      <c r="BI1827" s="78"/>
      <c r="BJ1827" s="78"/>
      <c r="BK1827" s="78"/>
      <c r="BL1827" s="78"/>
      <c r="BM1827" s="78"/>
      <c r="BN1827" s="68"/>
      <c r="BO1827" s="68"/>
    </row>
    <row r="1828" spans="1:67" ht="80" hidden="1" x14ac:dyDescent="0.2">
      <c r="A1828" s="64" t="s">
        <v>3536</v>
      </c>
      <c r="B1828" s="17" t="s">
        <v>79</v>
      </c>
      <c r="C1828" s="64" t="s">
        <v>3470</v>
      </c>
      <c r="D1828" s="18" t="s">
        <v>409</v>
      </c>
      <c r="E1828" s="18" t="s">
        <v>460</v>
      </c>
      <c r="F1828" s="19">
        <v>1</v>
      </c>
      <c r="G1828" s="19">
        <v>0</v>
      </c>
      <c r="H1828" s="19">
        <v>0</v>
      </c>
      <c r="I1828" s="20"/>
      <c r="J1828" s="44"/>
      <c r="K1828" s="46"/>
      <c r="L1828" s="21" t="s">
        <v>3471</v>
      </c>
      <c r="M1828" s="45"/>
      <c r="N1828" s="24">
        <f t="shared" si="422"/>
        <v>1994</v>
      </c>
      <c r="O1828" s="25">
        <v>34366</v>
      </c>
      <c r="P1828" s="23" t="s">
        <v>75</v>
      </c>
      <c r="Q1828" s="25">
        <v>34626</v>
      </c>
      <c r="R1828" s="25">
        <v>34381</v>
      </c>
      <c r="S1828" s="25">
        <v>34639</v>
      </c>
      <c r="T1828" s="649">
        <v>34663</v>
      </c>
      <c r="U1828" s="25">
        <v>34926</v>
      </c>
      <c r="V1828" s="26">
        <v>1</v>
      </c>
      <c r="W1828" s="19">
        <f t="shared" si="423"/>
        <v>1</v>
      </c>
      <c r="X1828" s="19">
        <f t="shared" si="424"/>
        <v>1</v>
      </c>
      <c r="Y1828" s="19">
        <f t="shared" si="425"/>
        <v>1</v>
      </c>
      <c r="Z1828" s="26">
        <v>2</v>
      </c>
      <c r="AA1828" s="19">
        <v>1</v>
      </c>
      <c r="AB1828" s="26">
        <v>0</v>
      </c>
      <c r="AC1828" s="26">
        <v>0</v>
      </c>
      <c r="AD1828" s="26">
        <v>0</v>
      </c>
      <c r="AE1828" s="26">
        <v>1</v>
      </c>
      <c r="AF1828" s="26">
        <v>0</v>
      </c>
      <c r="AG1828" s="19">
        <v>0</v>
      </c>
      <c r="AH1828" s="26">
        <v>1</v>
      </c>
      <c r="AI1828" s="26">
        <v>0</v>
      </c>
      <c r="AJ1828" s="18" t="s">
        <v>97</v>
      </c>
      <c r="AK1828" s="18" t="s">
        <v>139</v>
      </c>
      <c r="AL1828" s="21" t="s">
        <v>3472</v>
      </c>
      <c r="AM1828" s="19">
        <v>-1</v>
      </c>
      <c r="AN1828" s="26">
        <v>1</v>
      </c>
      <c r="AO1828" s="26">
        <v>0</v>
      </c>
      <c r="AP1828" s="26">
        <v>1</v>
      </c>
      <c r="AQ1828" s="26">
        <v>1</v>
      </c>
      <c r="AR1828" s="26">
        <v>1</v>
      </c>
      <c r="AS1828" s="26">
        <v>0</v>
      </c>
      <c r="AT1828" s="19">
        <v>-2</v>
      </c>
      <c r="AU1828" s="26">
        <v>-3</v>
      </c>
      <c r="AV1828" s="26">
        <v>0</v>
      </c>
      <c r="AW1828" s="26">
        <v>0</v>
      </c>
      <c r="AX1828" s="19">
        <v>0</v>
      </c>
      <c r="AY1828" s="19">
        <v>0</v>
      </c>
      <c r="AZ1828" s="26">
        <v>1</v>
      </c>
      <c r="BA1828" s="26">
        <v>1</v>
      </c>
      <c r="BB1828" s="26">
        <v>1</v>
      </c>
      <c r="BC1828" s="26">
        <v>-1</v>
      </c>
      <c r="BD1828" s="28"/>
      <c r="BE1828" s="20"/>
      <c r="BF1828" s="18" t="s">
        <v>3473</v>
      </c>
      <c r="BG1828" s="20"/>
      <c r="BH1828" s="18" t="s">
        <v>3474</v>
      </c>
      <c r="BI1828" s="26">
        <v>1</v>
      </c>
      <c r="BJ1828" s="26">
        <v>-1</v>
      </c>
      <c r="BK1828" s="20"/>
      <c r="BL1828" s="20"/>
      <c r="BM1828" s="20"/>
      <c r="BN1828" s="20"/>
      <c r="BO1828" s="26">
        <v>1</v>
      </c>
    </row>
    <row r="1829" spans="1:67" ht="80" hidden="1" x14ac:dyDescent="0.2">
      <c r="A1829" s="29" t="s">
        <v>248</v>
      </c>
      <c r="B1829" s="30"/>
      <c r="C1829" s="97" t="s">
        <v>445</v>
      </c>
      <c r="D1829" s="31" t="s">
        <v>117</v>
      </c>
      <c r="E1829" s="31" t="s">
        <v>92</v>
      </c>
      <c r="F1829" s="32">
        <v>1</v>
      </c>
      <c r="G1829" s="32">
        <v>0</v>
      </c>
      <c r="H1829" s="32">
        <v>0</v>
      </c>
      <c r="I1829" s="33"/>
      <c r="J1829" s="34" t="s">
        <v>437</v>
      </c>
      <c r="K1829" s="41" t="s">
        <v>146</v>
      </c>
      <c r="L1829" s="31" t="s">
        <v>438</v>
      </c>
      <c r="M1829" s="36" t="s">
        <v>439</v>
      </c>
      <c r="N1829" s="24">
        <f t="shared" si="422"/>
        <v>2005</v>
      </c>
      <c r="O1829" s="37">
        <v>38531</v>
      </c>
      <c r="P1829" s="36" t="s">
        <v>75</v>
      </c>
      <c r="Q1829" s="36" t="s">
        <v>75</v>
      </c>
      <c r="R1829" s="36" t="s">
        <v>75</v>
      </c>
      <c r="S1829" s="36" t="s">
        <v>75</v>
      </c>
      <c r="T1829" s="36" t="s">
        <v>75</v>
      </c>
      <c r="U1829" s="36" t="s">
        <v>75</v>
      </c>
      <c r="V1829" s="32">
        <v>1</v>
      </c>
      <c r="W1829" s="19">
        <f t="shared" si="423"/>
        <v>0</v>
      </c>
      <c r="X1829" s="19">
        <f t="shared" si="424"/>
        <v>0</v>
      </c>
      <c r="Y1829" s="19">
        <f t="shared" si="425"/>
        <v>0</v>
      </c>
      <c r="Z1829" s="32">
        <v>-1</v>
      </c>
      <c r="AA1829" s="32">
        <v>-2</v>
      </c>
      <c r="AB1829" s="32">
        <v>0</v>
      </c>
      <c r="AC1829" s="32">
        <v>1</v>
      </c>
      <c r="AD1829" s="32">
        <v>0</v>
      </c>
      <c r="AE1829" s="32">
        <v>0</v>
      </c>
      <c r="AF1829" s="32">
        <v>0</v>
      </c>
      <c r="AG1829" s="32">
        <v>0</v>
      </c>
      <c r="AH1829" s="32">
        <v>1</v>
      </c>
      <c r="AI1829" s="32">
        <v>0</v>
      </c>
      <c r="AJ1829" s="31" t="s">
        <v>120</v>
      </c>
      <c r="AK1829" s="31" t="s">
        <v>97</v>
      </c>
      <c r="AL1829" s="34" t="s">
        <v>440</v>
      </c>
      <c r="AM1829" s="19">
        <f>IF(AND(AN1829=1,AO1829=1),3,IF(AND(AN1829=1,OR(AO1829=0,AO1829=-1)),1,IF(AND(OR(AN1829=0,AN1829=-1),AO1829=1),2,IF(AND(AN1829=0,AN1829=-1),OR(AO1829=0,AO1829=-1),4))))</f>
        <v>3</v>
      </c>
      <c r="AN1829" s="32">
        <v>1</v>
      </c>
      <c r="AO1829" s="32">
        <v>1</v>
      </c>
      <c r="AP1829" s="32">
        <v>1</v>
      </c>
      <c r="AQ1829" s="32">
        <v>1</v>
      </c>
      <c r="AR1829" s="32">
        <v>1</v>
      </c>
      <c r="AS1829" s="32">
        <v>1</v>
      </c>
      <c r="AT1829" s="32">
        <v>0</v>
      </c>
      <c r="AU1829" s="26">
        <f>IF(BA1829&lt;1,-1)</f>
        <v>-1</v>
      </c>
      <c r="AV1829" s="32">
        <v>0</v>
      </c>
      <c r="AW1829" s="32">
        <v>0</v>
      </c>
      <c r="AX1829" s="32">
        <v>0</v>
      </c>
      <c r="AY1829" s="19">
        <v>0</v>
      </c>
      <c r="AZ1829" s="32">
        <v>0</v>
      </c>
      <c r="BA1829" s="32">
        <v>0</v>
      </c>
      <c r="BB1829" s="32">
        <v>0</v>
      </c>
      <c r="BC1829" s="32">
        <v>0</v>
      </c>
      <c r="BD1829" s="28"/>
      <c r="BE1829" s="33"/>
      <c r="BF1829" s="33"/>
      <c r="BG1829" s="33"/>
      <c r="BH1829" s="31" t="s">
        <v>441</v>
      </c>
      <c r="BI1829" s="31" t="s">
        <v>442</v>
      </c>
      <c r="BJ1829" s="32">
        <v>1</v>
      </c>
      <c r="BK1829" s="33"/>
      <c r="BL1829" s="33"/>
      <c r="BM1829" s="33"/>
      <c r="BN1829" s="33"/>
      <c r="BO1829" s="33"/>
    </row>
    <row r="1830" spans="1:67" ht="80" hidden="1" x14ac:dyDescent="0.2">
      <c r="A1830" s="17" t="s">
        <v>112</v>
      </c>
      <c r="B1830" s="42"/>
      <c r="C1830" s="64" t="s">
        <v>548</v>
      </c>
      <c r="D1830" s="18" t="s">
        <v>529</v>
      </c>
      <c r="E1830" s="18" t="s">
        <v>92</v>
      </c>
      <c r="F1830" s="19">
        <v>1</v>
      </c>
      <c r="G1830" s="19">
        <v>0</v>
      </c>
      <c r="H1830" s="19">
        <v>0</v>
      </c>
      <c r="I1830" s="20"/>
      <c r="J1830" s="21" t="s">
        <v>530</v>
      </c>
      <c r="K1830" s="22" t="s">
        <v>538</v>
      </c>
      <c r="L1830" s="21" t="s">
        <v>532</v>
      </c>
      <c r="M1830" s="80"/>
      <c r="N1830" s="24">
        <f t="shared" si="422"/>
        <v>2008</v>
      </c>
      <c r="O1830" s="25">
        <v>39765</v>
      </c>
      <c r="P1830" s="25">
        <v>40633</v>
      </c>
      <c r="Q1830" s="25">
        <v>39826</v>
      </c>
      <c r="R1830" s="23" t="s">
        <v>75</v>
      </c>
      <c r="S1830" s="23" t="s">
        <v>75</v>
      </c>
      <c r="T1830" s="23" t="s">
        <v>75</v>
      </c>
      <c r="U1830" s="23" t="s">
        <v>75</v>
      </c>
      <c r="V1830" s="19">
        <v>1</v>
      </c>
      <c r="W1830" s="19">
        <f t="shared" si="423"/>
        <v>1</v>
      </c>
      <c r="X1830" s="19">
        <f t="shared" si="424"/>
        <v>0</v>
      </c>
      <c r="Y1830" s="19">
        <f t="shared" si="425"/>
        <v>0</v>
      </c>
      <c r="Z1830" s="19">
        <v>-1</v>
      </c>
      <c r="AA1830" s="19">
        <v>-2</v>
      </c>
      <c r="AB1830" s="19">
        <v>0</v>
      </c>
      <c r="AC1830" s="19">
        <v>0</v>
      </c>
      <c r="AD1830" s="19">
        <v>0</v>
      </c>
      <c r="AE1830" s="19">
        <v>1</v>
      </c>
      <c r="AF1830" s="19">
        <v>1</v>
      </c>
      <c r="AG1830" s="19">
        <v>1</v>
      </c>
      <c r="AH1830" s="19">
        <v>1</v>
      </c>
      <c r="AI1830" s="19">
        <v>1</v>
      </c>
      <c r="AJ1830" s="18" t="s">
        <v>533</v>
      </c>
      <c r="AK1830" s="18" t="s">
        <v>97</v>
      </c>
      <c r="AL1830" s="21" t="s">
        <v>534</v>
      </c>
      <c r="AM1830" s="19">
        <f>IF(AND(AN1830=1,AO1830=1),3,IF(AND(AN1830=1,OR(AO1830=0,AO1830=-1)),1,IF(AND(OR(AN1830=0,AN1830=-1),AO1830=1),2,IF(AND(AN1830=0,AN1830=-1),OR(AO1830=0,AO1830=-1),4))))</f>
        <v>2</v>
      </c>
      <c r="AN1830" s="19">
        <v>0</v>
      </c>
      <c r="AO1830" s="19">
        <v>1</v>
      </c>
      <c r="AP1830" s="19">
        <v>0</v>
      </c>
      <c r="AQ1830" s="19">
        <v>-1</v>
      </c>
      <c r="AR1830" s="19">
        <v>1</v>
      </c>
      <c r="AS1830" s="19">
        <v>0</v>
      </c>
      <c r="AT1830" s="19">
        <v>0</v>
      </c>
      <c r="AU1830" s="26">
        <f>IF(BA1830&lt;1,-1)</f>
        <v>-1</v>
      </c>
      <c r="AV1830" s="19">
        <v>1</v>
      </c>
      <c r="AW1830" s="19">
        <v>0</v>
      </c>
      <c r="AX1830" s="26">
        <v>0</v>
      </c>
      <c r="AY1830" s="19">
        <v>0</v>
      </c>
      <c r="AZ1830" s="19">
        <v>0</v>
      </c>
      <c r="BA1830" s="19">
        <v>0</v>
      </c>
      <c r="BB1830" s="19">
        <v>0</v>
      </c>
      <c r="BC1830" s="19">
        <v>0</v>
      </c>
      <c r="BD1830" s="28"/>
      <c r="BE1830" s="20"/>
      <c r="BF1830" s="20"/>
      <c r="BG1830" s="20"/>
      <c r="BH1830" s="18" t="s">
        <v>549</v>
      </c>
      <c r="BI1830" s="20"/>
      <c r="BJ1830" s="19">
        <v>-2</v>
      </c>
      <c r="BK1830" s="20"/>
      <c r="BL1830" s="20"/>
      <c r="BM1830" s="20"/>
      <c r="BN1830" s="20"/>
      <c r="BO1830" s="20"/>
    </row>
    <row r="1831" spans="1:67" ht="80" hidden="1" x14ac:dyDescent="0.2">
      <c r="A1831" s="17" t="s">
        <v>112</v>
      </c>
      <c r="B1831" s="42"/>
      <c r="C1831" s="64" t="s">
        <v>557</v>
      </c>
      <c r="D1831" s="18" t="s">
        <v>529</v>
      </c>
      <c r="E1831" s="18" t="s">
        <v>92</v>
      </c>
      <c r="F1831" s="19">
        <v>1</v>
      </c>
      <c r="G1831" s="19">
        <v>3</v>
      </c>
      <c r="H1831" s="19">
        <v>0</v>
      </c>
      <c r="I1831" s="20"/>
      <c r="J1831" s="21" t="s">
        <v>554</v>
      </c>
      <c r="K1831" s="46"/>
      <c r="L1831" s="21" t="s">
        <v>532</v>
      </c>
      <c r="M1831" s="25"/>
      <c r="N1831" s="24">
        <f t="shared" si="422"/>
        <v>2008</v>
      </c>
      <c r="O1831" s="25">
        <v>39765</v>
      </c>
      <c r="P1831" s="25">
        <v>40693</v>
      </c>
      <c r="Q1831" s="25">
        <v>40693</v>
      </c>
      <c r="R1831" s="23" t="s">
        <v>75</v>
      </c>
      <c r="S1831" s="23" t="s">
        <v>75</v>
      </c>
      <c r="T1831" s="23" t="s">
        <v>75</v>
      </c>
      <c r="U1831" s="23" t="s">
        <v>75</v>
      </c>
      <c r="V1831" s="19">
        <v>1</v>
      </c>
      <c r="W1831" s="19">
        <f t="shared" si="423"/>
        <v>1</v>
      </c>
      <c r="X1831" s="19">
        <f t="shared" si="424"/>
        <v>0</v>
      </c>
      <c r="Y1831" s="19">
        <f t="shared" si="425"/>
        <v>0</v>
      </c>
      <c r="Z1831" s="19">
        <v>-1</v>
      </c>
      <c r="AA1831" s="19">
        <v>-2</v>
      </c>
      <c r="AB1831" s="19">
        <v>0</v>
      </c>
      <c r="AC1831" s="19">
        <v>0</v>
      </c>
      <c r="AD1831" s="19">
        <v>0</v>
      </c>
      <c r="AE1831" s="19">
        <v>1</v>
      </c>
      <c r="AF1831" s="19">
        <v>1</v>
      </c>
      <c r="AG1831" s="19">
        <v>1</v>
      </c>
      <c r="AH1831" s="26">
        <v>1</v>
      </c>
      <c r="AI1831" s="19">
        <v>1</v>
      </c>
      <c r="AJ1831" s="18" t="s">
        <v>533</v>
      </c>
      <c r="AK1831" s="18" t="s">
        <v>97</v>
      </c>
      <c r="AL1831" s="21" t="s">
        <v>534</v>
      </c>
      <c r="AM1831" s="19">
        <f>IF(AND(AN1831=1,AO1831=1),3,IF(AND(AN1831=1,OR(AO1831=0,AO1831=-1)),1,IF(AND(OR(AN1831=0,AN1831=-1),AO1831=1),2,IF(AND(AN1831=0,AN1831=-1),OR(AO1831=0,AO1831=-1),4))))</f>
        <v>2</v>
      </c>
      <c r="AN1831" s="19">
        <v>0</v>
      </c>
      <c r="AO1831" s="19">
        <v>1</v>
      </c>
      <c r="AP1831" s="19">
        <v>0</v>
      </c>
      <c r="AQ1831" s="19">
        <v>-1</v>
      </c>
      <c r="AR1831" s="19">
        <v>1</v>
      </c>
      <c r="AS1831" s="19">
        <v>0</v>
      </c>
      <c r="AT1831" s="19">
        <v>0</v>
      </c>
      <c r="AU1831" s="26">
        <f>IF(BA1831&lt;1,-1)</f>
        <v>-1</v>
      </c>
      <c r="AV1831" s="19">
        <v>1</v>
      </c>
      <c r="AW1831" s="19">
        <v>0</v>
      </c>
      <c r="AX1831" s="26">
        <v>0</v>
      </c>
      <c r="AY1831" s="19">
        <v>0</v>
      </c>
      <c r="AZ1831" s="19">
        <v>0</v>
      </c>
      <c r="BA1831" s="19">
        <v>0</v>
      </c>
      <c r="BB1831" s="19">
        <v>0</v>
      </c>
      <c r="BC1831" s="19">
        <v>0</v>
      </c>
      <c r="BD1831" s="28"/>
      <c r="BE1831" s="20"/>
      <c r="BF1831" s="20"/>
      <c r="BG1831" s="20"/>
      <c r="BH1831" s="20"/>
      <c r="BI1831" s="20"/>
      <c r="BJ1831" s="19">
        <v>-2</v>
      </c>
      <c r="BK1831" s="20"/>
      <c r="BL1831" s="20"/>
      <c r="BM1831" s="20"/>
      <c r="BN1831" s="20"/>
      <c r="BO1831" s="20"/>
    </row>
    <row r="1832" spans="1:67" ht="32" hidden="1" x14ac:dyDescent="0.2">
      <c r="A1832" s="17" t="s">
        <v>346</v>
      </c>
      <c r="B1832" s="42"/>
      <c r="C1832" s="64" t="s">
        <v>804</v>
      </c>
      <c r="D1832" s="18" t="s">
        <v>182</v>
      </c>
      <c r="E1832" s="18" t="s">
        <v>82</v>
      </c>
      <c r="F1832" s="19">
        <v>1</v>
      </c>
      <c r="G1832" s="19">
        <v>0</v>
      </c>
      <c r="H1832" s="19">
        <v>0</v>
      </c>
      <c r="I1832" s="20"/>
      <c r="J1832" s="21" t="s">
        <v>184</v>
      </c>
      <c r="K1832" s="22" t="s">
        <v>805</v>
      </c>
      <c r="L1832" s="18" t="s">
        <v>802</v>
      </c>
      <c r="M1832" s="24">
        <v>1994</v>
      </c>
      <c r="N1832" s="24">
        <f t="shared" si="422"/>
        <v>2000</v>
      </c>
      <c r="O1832" s="25">
        <v>36530</v>
      </c>
      <c r="P1832" s="23" t="s">
        <v>75</v>
      </c>
      <c r="Q1832" s="23" t="s">
        <v>75</v>
      </c>
      <c r="R1832" s="23" t="s">
        <v>75</v>
      </c>
      <c r="S1832" s="23" t="s">
        <v>75</v>
      </c>
      <c r="T1832" s="23" t="s">
        <v>75</v>
      </c>
      <c r="U1832" s="23" t="s">
        <v>75</v>
      </c>
      <c r="V1832" s="19">
        <v>1</v>
      </c>
      <c r="W1832" s="19">
        <f t="shared" si="423"/>
        <v>0</v>
      </c>
      <c r="X1832" s="19">
        <f t="shared" si="424"/>
        <v>0</v>
      </c>
      <c r="Y1832" s="19">
        <f t="shared" si="425"/>
        <v>0</v>
      </c>
      <c r="Z1832" s="19">
        <v>-1</v>
      </c>
      <c r="AA1832" s="19">
        <v>-2</v>
      </c>
      <c r="AB1832" s="26">
        <v>0</v>
      </c>
      <c r="AC1832" s="26">
        <v>0</v>
      </c>
      <c r="AD1832" s="26">
        <v>0</v>
      </c>
      <c r="AE1832" s="26">
        <v>0</v>
      </c>
      <c r="AF1832" s="26">
        <v>0</v>
      </c>
      <c r="AG1832" s="85">
        <v>1</v>
      </c>
      <c r="AH1832" s="26">
        <v>1</v>
      </c>
      <c r="AI1832" s="26">
        <v>0</v>
      </c>
      <c r="AJ1832" s="81" t="s">
        <v>185</v>
      </c>
      <c r="AK1832" s="18" t="s">
        <v>77</v>
      </c>
      <c r="AL1832" s="21" t="s">
        <v>803</v>
      </c>
      <c r="AM1832" s="19">
        <f>IF(AND(AN1832=1,AO1832=1),3,IF(AND(AN1832=1,OR(AO1832=0,AO1832=-1)),1,IF(AND(OR(AN1832=0,AN1832=-1),AO1832=1),2,IF(AND(AN1832=0,AN1832=-1),OR(AO1832=0,AO1832=-1),4))))</f>
        <v>2</v>
      </c>
      <c r="AN1832" s="26">
        <v>-1</v>
      </c>
      <c r="AO1832" s="26">
        <v>1</v>
      </c>
      <c r="AP1832" s="26">
        <v>-1</v>
      </c>
      <c r="AQ1832" s="26">
        <v>1</v>
      </c>
      <c r="AR1832" s="26">
        <v>-1</v>
      </c>
      <c r="AS1832" s="26">
        <v>0</v>
      </c>
      <c r="AT1832" s="26">
        <v>-1</v>
      </c>
      <c r="AU1832" s="26">
        <f>IF(BA1832&lt;1,-1)</f>
        <v>-1</v>
      </c>
      <c r="AV1832" s="26">
        <v>0</v>
      </c>
      <c r="AW1832" s="26">
        <v>0</v>
      </c>
      <c r="AX1832" s="26">
        <v>1</v>
      </c>
      <c r="AY1832" s="19">
        <v>0</v>
      </c>
      <c r="AZ1832" s="19">
        <v>1</v>
      </c>
      <c r="BA1832" s="26">
        <v>-1</v>
      </c>
      <c r="BB1832" s="26">
        <v>-1</v>
      </c>
      <c r="BC1832" s="26">
        <v>-1</v>
      </c>
      <c r="BD1832" s="28"/>
      <c r="BE1832" s="20"/>
      <c r="BF1832" s="26"/>
      <c r="BG1832" s="26"/>
      <c r="BH1832" s="26"/>
      <c r="BI1832" s="20"/>
      <c r="BJ1832" s="26">
        <v>-1</v>
      </c>
      <c r="BK1832" s="26"/>
      <c r="BL1832" s="26"/>
      <c r="BM1832" s="26"/>
      <c r="BN1832" s="20"/>
      <c r="BO1832" s="20"/>
    </row>
    <row r="1833" spans="1:67" ht="176" x14ac:dyDescent="0.2">
      <c r="A1833" s="64" t="s">
        <v>3457</v>
      </c>
      <c r="B1833" s="42"/>
      <c r="C1833" s="64" t="s">
        <v>3484</v>
      </c>
      <c r="D1833" s="18" t="s">
        <v>182</v>
      </c>
      <c r="E1833" s="18" t="s">
        <v>302</v>
      </c>
      <c r="F1833" s="19">
        <v>1</v>
      </c>
      <c r="G1833" s="19">
        <v>0</v>
      </c>
      <c r="H1833" s="19">
        <v>1</v>
      </c>
      <c r="I1833" s="20"/>
      <c r="J1833" s="44"/>
      <c r="K1833" s="46"/>
      <c r="L1833" s="21" t="s">
        <v>1015</v>
      </c>
      <c r="M1833" s="23" t="s">
        <v>1016</v>
      </c>
      <c r="N1833" s="24">
        <f t="shared" si="422"/>
        <v>2010</v>
      </c>
      <c r="O1833" s="649" t="s">
        <v>75</v>
      </c>
      <c r="P1833" s="649" t="s">
        <v>75</v>
      </c>
      <c r="Q1833" s="649">
        <v>40520</v>
      </c>
      <c r="R1833" s="649">
        <v>40134</v>
      </c>
      <c r="S1833" s="649">
        <v>40667</v>
      </c>
      <c r="T1833" s="649">
        <v>42275</v>
      </c>
      <c r="U1833" s="651" t="s">
        <v>75</v>
      </c>
      <c r="V1833" s="19">
        <v>1</v>
      </c>
      <c r="W1833" s="19">
        <f t="shared" si="423"/>
        <v>1</v>
      </c>
      <c r="X1833" s="19">
        <f t="shared" si="424"/>
        <v>1</v>
      </c>
      <c r="Y1833" s="19">
        <f t="shared" si="425"/>
        <v>1</v>
      </c>
      <c r="Z1833" s="19">
        <v>2</v>
      </c>
      <c r="AA1833" s="19">
        <v>-1</v>
      </c>
      <c r="AB1833" s="19">
        <v>0</v>
      </c>
      <c r="AC1833" s="19">
        <v>0</v>
      </c>
      <c r="AD1833" s="19">
        <v>1</v>
      </c>
      <c r="AE1833" s="19">
        <v>1</v>
      </c>
      <c r="AF1833" s="19">
        <v>1</v>
      </c>
      <c r="AG1833" s="26">
        <v>1</v>
      </c>
      <c r="AH1833" s="26">
        <v>1</v>
      </c>
      <c r="AI1833" s="26">
        <v>1</v>
      </c>
      <c r="AJ1833" s="18" t="s">
        <v>185</v>
      </c>
      <c r="AK1833" s="18" t="s">
        <v>77</v>
      </c>
      <c r="AL1833" s="21" t="s">
        <v>1017</v>
      </c>
      <c r="AM1833" s="19">
        <v>4</v>
      </c>
      <c r="AN1833" s="26">
        <v>0</v>
      </c>
      <c r="AO1833" s="26">
        <v>0</v>
      </c>
      <c r="AP1833" s="26">
        <v>0</v>
      </c>
      <c r="AQ1833" s="26">
        <v>-1</v>
      </c>
      <c r="AR1833" s="26">
        <v>-1</v>
      </c>
      <c r="AS1833" s="26">
        <v>-1</v>
      </c>
      <c r="AT1833" s="26">
        <v>2</v>
      </c>
      <c r="AU1833" s="26">
        <v>1</v>
      </c>
      <c r="AV1833" s="26">
        <v>0</v>
      </c>
      <c r="AW1833" s="26">
        <v>0</v>
      </c>
      <c r="AX1833" s="26">
        <v>1</v>
      </c>
      <c r="AY1833" s="19">
        <v>0</v>
      </c>
      <c r="AZ1833" s="26">
        <v>1</v>
      </c>
      <c r="BA1833" s="26">
        <v>1</v>
      </c>
      <c r="BB1833" s="26">
        <v>1</v>
      </c>
      <c r="BC1833" s="26">
        <v>1</v>
      </c>
      <c r="BD1833" s="63"/>
      <c r="BE1833" s="18" t="s">
        <v>3485</v>
      </c>
      <c r="BF1833" s="20"/>
      <c r="BG1833" s="20"/>
      <c r="BH1833" s="20"/>
      <c r="BI1833" s="26">
        <v>1</v>
      </c>
      <c r="BJ1833" s="26">
        <v>0</v>
      </c>
      <c r="BK1833" s="20"/>
      <c r="BL1833" s="20"/>
      <c r="BM1833" s="20"/>
      <c r="BN1833" s="20"/>
      <c r="BO1833" s="20"/>
    </row>
    <row r="1834" spans="1:67" ht="256" hidden="1" x14ac:dyDescent="0.2">
      <c r="A1834" s="17" t="s">
        <v>248</v>
      </c>
      <c r="B1834" s="17" t="s">
        <v>197</v>
      </c>
      <c r="C1834" s="64" t="s">
        <v>299</v>
      </c>
      <c r="D1834" s="18" t="s">
        <v>92</v>
      </c>
      <c r="E1834" s="18" t="s">
        <v>270</v>
      </c>
      <c r="F1834" s="19">
        <v>1</v>
      </c>
      <c r="G1834" s="19">
        <v>1</v>
      </c>
      <c r="H1834" s="19">
        <v>1</v>
      </c>
      <c r="I1834" s="20"/>
      <c r="J1834" s="21" t="s">
        <v>278</v>
      </c>
      <c r="K1834" s="46"/>
      <c r="L1834" s="21" t="s">
        <v>272</v>
      </c>
      <c r="M1834" s="23" t="s">
        <v>279</v>
      </c>
      <c r="N1834" s="24">
        <f t="shared" si="422"/>
        <v>2010</v>
      </c>
      <c r="O1834" s="25">
        <v>40282</v>
      </c>
      <c r="P1834" s="25">
        <v>41943</v>
      </c>
      <c r="Q1834" s="23" t="s">
        <v>75</v>
      </c>
      <c r="R1834" s="23" t="s">
        <v>75</v>
      </c>
      <c r="S1834" s="23" t="s">
        <v>75</v>
      </c>
      <c r="T1834" s="23" t="s">
        <v>75</v>
      </c>
      <c r="U1834" s="23" t="s">
        <v>75</v>
      </c>
      <c r="V1834" s="26">
        <v>1</v>
      </c>
      <c r="W1834" s="19">
        <f t="shared" si="423"/>
        <v>0</v>
      </c>
      <c r="X1834" s="19">
        <f t="shared" si="424"/>
        <v>0</v>
      </c>
      <c r="Y1834" s="19">
        <f t="shared" si="425"/>
        <v>0</v>
      </c>
      <c r="Z1834" s="26">
        <v>-1</v>
      </c>
      <c r="AA1834" s="19">
        <v>-2</v>
      </c>
      <c r="AB1834" s="26">
        <v>1</v>
      </c>
      <c r="AC1834" s="26">
        <v>0</v>
      </c>
      <c r="AD1834" s="26">
        <v>0</v>
      </c>
      <c r="AE1834" s="26">
        <v>1</v>
      </c>
      <c r="AF1834" s="26">
        <v>1</v>
      </c>
      <c r="AG1834" s="19">
        <v>0</v>
      </c>
      <c r="AH1834" s="26">
        <v>0</v>
      </c>
      <c r="AI1834" s="26">
        <v>0</v>
      </c>
      <c r="AJ1834" s="18" t="s">
        <v>97</v>
      </c>
      <c r="AK1834" s="18" t="s">
        <v>96</v>
      </c>
      <c r="AL1834" s="21" t="s">
        <v>273</v>
      </c>
      <c r="AM1834" s="19">
        <f>IF(AND(AN1834=1,AO1834=1),3,IF(AND(AN1834=1,OR(AO1834=0,AO1834=-1)),1,IF(AND(OR(AN1834=0,AN1834=-1),AO1834=1),2,IF(AND(AN1834=0,AN1834=-1),OR(AO1834=0,AO1834=-1),4))))</f>
        <v>3</v>
      </c>
      <c r="AN1834" s="26">
        <v>1</v>
      </c>
      <c r="AO1834" s="26">
        <v>1</v>
      </c>
      <c r="AP1834" s="26">
        <v>0</v>
      </c>
      <c r="AQ1834" s="26">
        <v>1</v>
      </c>
      <c r="AR1834" s="26">
        <v>1</v>
      </c>
      <c r="AS1834" s="26">
        <v>0</v>
      </c>
      <c r="AT1834" s="26">
        <v>0</v>
      </c>
      <c r="AU1834" s="26">
        <f>IF(BA1834&lt;1,-1)</f>
        <v>-1</v>
      </c>
      <c r="AV1834" s="26">
        <v>1</v>
      </c>
      <c r="AW1834" s="26">
        <v>0</v>
      </c>
      <c r="AX1834" s="26">
        <v>0</v>
      </c>
      <c r="AY1834" s="19">
        <v>0</v>
      </c>
      <c r="AZ1834" s="26">
        <v>0</v>
      </c>
      <c r="BA1834" s="26">
        <v>0</v>
      </c>
      <c r="BB1834" s="26">
        <v>0</v>
      </c>
      <c r="BC1834" s="26">
        <v>0</v>
      </c>
      <c r="BD1834" s="28"/>
      <c r="BE1834" s="20"/>
      <c r="BF1834" s="26"/>
      <c r="BG1834" s="26"/>
      <c r="BH1834" s="26"/>
      <c r="BI1834" s="26">
        <v>2</v>
      </c>
      <c r="BJ1834" s="26">
        <v>1</v>
      </c>
      <c r="BK1834" s="26"/>
      <c r="BL1834" s="26"/>
      <c r="BM1834" s="26"/>
      <c r="BN1834" s="20"/>
      <c r="BO1834" s="20"/>
    </row>
    <row r="1835" spans="1:67" ht="224" hidden="1" x14ac:dyDescent="0.2">
      <c r="A1835" s="17" t="s">
        <v>67</v>
      </c>
      <c r="B1835" s="42"/>
      <c r="C1835" s="64" t="s">
        <v>1299</v>
      </c>
      <c r="D1835" s="18" t="s">
        <v>69</v>
      </c>
      <c r="E1835" s="18" t="s">
        <v>302</v>
      </c>
      <c r="F1835" s="19">
        <v>1</v>
      </c>
      <c r="G1835" s="19">
        <v>1</v>
      </c>
      <c r="H1835" s="19">
        <v>1</v>
      </c>
      <c r="I1835" s="20"/>
      <c r="J1835" s="21" t="s">
        <v>1291</v>
      </c>
      <c r="K1835" s="46"/>
      <c r="L1835" s="21" t="s">
        <v>1292</v>
      </c>
      <c r="M1835" s="25"/>
      <c r="N1835" s="24">
        <f t="shared" si="422"/>
        <v>2014</v>
      </c>
      <c r="O1835" s="25">
        <v>41990</v>
      </c>
      <c r="P1835" s="23" t="s">
        <v>75</v>
      </c>
      <c r="Q1835" s="23" t="s">
        <v>75</v>
      </c>
      <c r="R1835" s="23" t="s">
        <v>75</v>
      </c>
      <c r="S1835" s="23" t="s">
        <v>75</v>
      </c>
      <c r="T1835" s="23" t="s">
        <v>75</v>
      </c>
      <c r="U1835" s="23" t="s">
        <v>75</v>
      </c>
      <c r="V1835" s="19">
        <v>1</v>
      </c>
      <c r="W1835" s="19">
        <f t="shared" si="423"/>
        <v>0</v>
      </c>
      <c r="X1835" s="19">
        <f t="shared" si="424"/>
        <v>0</v>
      </c>
      <c r="Y1835" s="19">
        <f t="shared" si="425"/>
        <v>0</v>
      </c>
      <c r="Z1835" s="19">
        <v>-1</v>
      </c>
      <c r="AA1835" s="19">
        <v>-2</v>
      </c>
      <c r="AB1835" s="19">
        <v>1</v>
      </c>
      <c r="AC1835" s="26">
        <v>0</v>
      </c>
      <c r="AD1835" s="19">
        <v>1</v>
      </c>
      <c r="AE1835" s="26">
        <v>0</v>
      </c>
      <c r="AF1835" s="26">
        <v>0</v>
      </c>
      <c r="AG1835" s="19">
        <v>0</v>
      </c>
      <c r="AH1835" s="19">
        <v>1</v>
      </c>
      <c r="AI1835" s="26">
        <v>0</v>
      </c>
      <c r="AJ1835" s="18" t="s">
        <v>76</v>
      </c>
      <c r="AK1835" s="18" t="s">
        <v>77</v>
      </c>
      <c r="AL1835" s="21" t="s">
        <v>1293</v>
      </c>
      <c r="AM1835" s="19">
        <f>IF(AND(AN1835=1,AO1835=1),3,IF(AND(AN1835=1,OR(AO1835=0,AO1835=-1)),1,IF(AND(OR(AN1835=0,AN1835=-1),AO1835=1),2,IF(AND(AN1835=0,AN1835=-1),OR(AO1835=0,AO1835=-1),4))))</f>
        <v>2</v>
      </c>
      <c r="AN1835" s="19">
        <v>0</v>
      </c>
      <c r="AO1835" s="19">
        <v>1</v>
      </c>
      <c r="AP1835" s="19">
        <v>1</v>
      </c>
      <c r="AQ1835" s="19">
        <v>-1</v>
      </c>
      <c r="AR1835" s="19">
        <v>1</v>
      </c>
      <c r="AS1835" s="19">
        <v>0</v>
      </c>
      <c r="AT1835" s="19">
        <v>0</v>
      </c>
      <c r="AU1835" s="26">
        <f>IF(BA1835&lt;1,-1)</f>
        <v>-1</v>
      </c>
      <c r="AV1835" s="19">
        <v>0</v>
      </c>
      <c r="AW1835" s="19">
        <v>0</v>
      </c>
      <c r="AX1835" s="19">
        <v>0</v>
      </c>
      <c r="AY1835" s="19">
        <v>0</v>
      </c>
      <c r="AZ1835" s="19">
        <v>0</v>
      </c>
      <c r="BA1835" s="19">
        <v>0</v>
      </c>
      <c r="BB1835" s="19">
        <v>0</v>
      </c>
      <c r="BC1835" s="19">
        <v>0</v>
      </c>
      <c r="BD1835" s="28"/>
      <c r="BE1835" s="20"/>
      <c r="BF1835" s="20"/>
      <c r="BG1835" s="20"/>
      <c r="BH1835" s="20"/>
      <c r="BI1835" s="20"/>
      <c r="BJ1835" s="19">
        <v>1</v>
      </c>
      <c r="BK1835" s="20"/>
      <c r="BL1835" s="20"/>
      <c r="BM1835" s="20"/>
      <c r="BN1835" s="20"/>
      <c r="BO1835" s="20"/>
    </row>
    <row r="1836" spans="1:67" ht="16" hidden="1" x14ac:dyDescent="0.2">
      <c r="A1836" s="17" t="s">
        <v>106</v>
      </c>
      <c r="B1836" s="42"/>
      <c r="C1836" s="64" t="s">
        <v>1378</v>
      </c>
      <c r="D1836" s="18" t="s">
        <v>69</v>
      </c>
      <c r="E1836" s="18" t="s">
        <v>302</v>
      </c>
      <c r="F1836" s="19">
        <v>1</v>
      </c>
      <c r="G1836" s="19">
        <v>0</v>
      </c>
      <c r="H1836" s="19">
        <v>0</v>
      </c>
      <c r="I1836" s="20"/>
      <c r="J1836" s="21" t="s">
        <v>1367</v>
      </c>
      <c r="K1836" s="22" t="s">
        <v>1368</v>
      </c>
      <c r="L1836" s="20"/>
      <c r="M1836" s="25"/>
      <c r="N1836" s="24">
        <f t="shared" si="422"/>
        <v>2004</v>
      </c>
      <c r="O1836" s="25">
        <v>38321</v>
      </c>
      <c r="P1836" s="18" t="s">
        <v>75</v>
      </c>
      <c r="Q1836" s="18" t="s">
        <v>75</v>
      </c>
      <c r="R1836" s="18" t="s">
        <v>75</v>
      </c>
      <c r="S1836" s="18" t="s">
        <v>75</v>
      </c>
      <c r="T1836" s="18" t="s">
        <v>75</v>
      </c>
      <c r="U1836" s="18" t="s">
        <v>75</v>
      </c>
      <c r="V1836" s="19">
        <v>1</v>
      </c>
      <c r="W1836" s="19">
        <f t="shared" si="423"/>
        <v>0</v>
      </c>
      <c r="X1836" s="19">
        <f t="shared" si="424"/>
        <v>0</v>
      </c>
      <c r="Y1836" s="19">
        <f t="shared" si="425"/>
        <v>0</v>
      </c>
      <c r="Z1836" s="18" t="s">
        <v>75</v>
      </c>
      <c r="AA1836" s="18" t="s">
        <v>75</v>
      </c>
      <c r="AB1836" s="19">
        <v>1</v>
      </c>
      <c r="AC1836" s="19">
        <v>0</v>
      </c>
      <c r="AD1836" s="19">
        <v>1</v>
      </c>
      <c r="AE1836" s="19">
        <v>0</v>
      </c>
      <c r="AF1836" s="19">
        <v>1</v>
      </c>
      <c r="AG1836" s="19">
        <v>-1</v>
      </c>
      <c r="AH1836" s="19">
        <v>1</v>
      </c>
      <c r="AI1836" s="26">
        <v>0</v>
      </c>
      <c r="AJ1836" s="18" t="s">
        <v>76</v>
      </c>
      <c r="AK1836" s="18" t="s">
        <v>77</v>
      </c>
      <c r="AL1836" s="21" t="s">
        <v>1369</v>
      </c>
      <c r="AM1836" s="19">
        <f>IF(AND(AN1836=1,AO1836=1),3,IF(AND(AN1836=1,OR(AO1836=0,AO1836=-1)),1,IF(AND(OR(AN1836=0,AN1836=-1),AO1836=1),2,IF(AND(AN1836=0,AN1836=-1),OR(AO1836=0,AO1836=-1),4))))</f>
        <v>3</v>
      </c>
      <c r="AN1836" s="19">
        <v>1</v>
      </c>
      <c r="AO1836" s="19">
        <v>1</v>
      </c>
      <c r="AP1836" s="19">
        <v>0</v>
      </c>
      <c r="AQ1836" s="19">
        <v>0</v>
      </c>
      <c r="AR1836" s="19">
        <v>0</v>
      </c>
      <c r="AS1836" s="19">
        <v>-1</v>
      </c>
      <c r="AT1836" s="19">
        <v>0</v>
      </c>
      <c r="AU1836" s="26">
        <v>0</v>
      </c>
      <c r="AV1836" s="19">
        <v>0</v>
      </c>
      <c r="AW1836" s="19">
        <v>0</v>
      </c>
      <c r="AX1836" s="19">
        <v>0</v>
      </c>
      <c r="AY1836" s="19">
        <v>0</v>
      </c>
      <c r="AZ1836" s="19">
        <v>0</v>
      </c>
      <c r="BA1836" s="19">
        <v>1</v>
      </c>
      <c r="BB1836" s="19">
        <v>0</v>
      </c>
      <c r="BC1836" s="19">
        <v>0</v>
      </c>
      <c r="BD1836" s="28"/>
      <c r="BE1836" s="20"/>
      <c r="BF1836" s="18" t="s">
        <v>1315</v>
      </c>
      <c r="BG1836" s="20"/>
      <c r="BH1836" s="18" t="s">
        <v>1370</v>
      </c>
      <c r="BI1836" s="20"/>
      <c r="BJ1836" s="19">
        <v>1</v>
      </c>
      <c r="BK1836" s="20"/>
      <c r="BL1836" s="20"/>
      <c r="BM1836" s="20"/>
      <c r="BN1836" s="20"/>
      <c r="BO1836" s="20"/>
    </row>
    <row r="1837" spans="1:67" ht="112" hidden="1" x14ac:dyDescent="0.2">
      <c r="A1837" s="17" t="s">
        <v>512</v>
      </c>
      <c r="B1837" s="42"/>
      <c r="C1837" s="64" t="s">
        <v>1183</v>
      </c>
      <c r="D1837" s="18" t="s">
        <v>69</v>
      </c>
      <c r="E1837" s="18" t="s">
        <v>302</v>
      </c>
      <c r="F1837" s="19">
        <v>1</v>
      </c>
      <c r="G1837" s="19">
        <v>0</v>
      </c>
      <c r="H1837" s="19">
        <v>0</v>
      </c>
      <c r="I1837" s="20"/>
      <c r="J1837" s="21" t="s">
        <v>1169</v>
      </c>
      <c r="K1837" s="22" t="s">
        <v>1170</v>
      </c>
      <c r="L1837" s="21" t="s">
        <v>1171</v>
      </c>
      <c r="M1837" s="25"/>
      <c r="N1837" s="24">
        <f t="shared" si="422"/>
        <v>2006</v>
      </c>
      <c r="O1837" s="25">
        <v>39035</v>
      </c>
      <c r="P1837" s="23" t="s">
        <v>75</v>
      </c>
      <c r="Q1837" s="23" t="s">
        <v>75</v>
      </c>
      <c r="R1837" s="23" t="s">
        <v>75</v>
      </c>
      <c r="S1837" s="23" t="s">
        <v>75</v>
      </c>
      <c r="T1837" s="23" t="s">
        <v>75</v>
      </c>
      <c r="U1837" s="23" t="s">
        <v>75</v>
      </c>
      <c r="V1837" s="19">
        <v>1</v>
      </c>
      <c r="W1837" s="19">
        <f t="shared" si="423"/>
        <v>0</v>
      </c>
      <c r="X1837" s="19">
        <f t="shared" si="424"/>
        <v>0</v>
      </c>
      <c r="Y1837" s="19">
        <f t="shared" si="425"/>
        <v>0</v>
      </c>
      <c r="Z1837" s="19">
        <v>-1</v>
      </c>
      <c r="AA1837" s="19">
        <v>-2</v>
      </c>
      <c r="AB1837" s="19">
        <v>1</v>
      </c>
      <c r="AC1837" s="19">
        <v>0</v>
      </c>
      <c r="AD1837" s="19">
        <v>1</v>
      </c>
      <c r="AE1837" s="19">
        <v>0</v>
      </c>
      <c r="AF1837" s="19">
        <v>1</v>
      </c>
      <c r="AG1837" s="19">
        <v>-1</v>
      </c>
      <c r="AH1837" s="19">
        <v>1</v>
      </c>
      <c r="AI1837" s="26">
        <v>0</v>
      </c>
      <c r="AJ1837" s="18" t="s">
        <v>76</v>
      </c>
      <c r="AK1837" s="18" t="s">
        <v>77</v>
      </c>
      <c r="AL1837" s="21" t="s">
        <v>1172</v>
      </c>
      <c r="AM1837" s="19">
        <f>IF(AND(AN1837=1,AO1837=1),3,IF(AND(AN1837=1,OR(AO1837=0,AO1837=-1)),1,IF(AND(OR(AN1837=0,AN1837=-1),AO1837=1),2,IF(AND(AN1837=0,AN1837=-1),OR(AO1837=0,AO1837=-1),4))))</f>
        <v>3</v>
      </c>
      <c r="AN1837" s="19">
        <v>1</v>
      </c>
      <c r="AO1837" s="19">
        <v>1</v>
      </c>
      <c r="AP1837" s="19">
        <v>0</v>
      </c>
      <c r="AQ1837" s="19">
        <v>0</v>
      </c>
      <c r="AR1837" s="19">
        <v>0</v>
      </c>
      <c r="AS1837" s="19">
        <v>-1</v>
      </c>
      <c r="AT1837" s="19">
        <v>0</v>
      </c>
      <c r="AU1837" s="26">
        <f>IF(BA1837&lt;1,-1)</f>
        <v>-1</v>
      </c>
      <c r="AV1837" s="19">
        <v>1</v>
      </c>
      <c r="AW1837" s="19">
        <v>0</v>
      </c>
      <c r="AX1837" s="19">
        <v>0</v>
      </c>
      <c r="AY1837" s="19">
        <v>0</v>
      </c>
      <c r="AZ1837" s="19">
        <v>0</v>
      </c>
      <c r="BA1837" s="19">
        <v>0</v>
      </c>
      <c r="BB1837" s="19">
        <v>0</v>
      </c>
      <c r="BC1837" s="19">
        <v>0</v>
      </c>
      <c r="BD1837" s="28"/>
      <c r="BE1837" s="20"/>
      <c r="BF1837" s="18" t="s">
        <v>1173</v>
      </c>
      <c r="BG1837" s="19">
        <v>1</v>
      </c>
      <c r="BH1837" s="18" t="s">
        <v>1174</v>
      </c>
      <c r="BI1837" s="20"/>
      <c r="BJ1837" s="19">
        <v>1</v>
      </c>
      <c r="BK1837" s="20"/>
      <c r="BL1837" s="20"/>
      <c r="BM1837" s="20"/>
      <c r="BN1837" s="20"/>
      <c r="BO1837" s="20"/>
    </row>
    <row r="1838" spans="1:67" ht="80" hidden="1" x14ac:dyDescent="0.2">
      <c r="A1838" s="17" t="s">
        <v>248</v>
      </c>
      <c r="B1838" s="42"/>
      <c r="C1838" s="64" t="s">
        <v>2288</v>
      </c>
      <c r="D1838" s="18" t="s">
        <v>69</v>
      </c>
      <c r="E1838" s="18" t="s">
        <v>324</v>
      </c>
      <c r="F1838" s="19">
        <v>1</v>
      </c>
      <c r="G1838" s="19">
        <v>0</v>
      </c>
      <c r="H1838" s="19">
        <v>0</v>
      </c>
      <c r="I1838" s="20"/>
      <c r="J1838" s="21" t="s">
        <v>2278</v>
      </c>
      <c r="K1838" s="22" t="s">
        <v>2279</v>
      </c>
      <c r="L1838" s="21" t="s">
        <v>2280</v>
      </c>
      <c r="M1838" s="23" t="s">
        <v>1899</v>
      </c>
      <c r="N1838" s="24">
        <f t="shared" si="422"/>
        <v>2003</v>
      </c>
      <c r="O1838" s="25">
        <v>37701</v>
      </c>
      <c r="P1838" s="23" t="s">
        <v>75</v>
      </c>
      <c r="Q1838" s="23" t="s">
        <v>75</v>
      </c>
      <c r="R1838" s="23" t="s">
        <v>75</v>
      </c>
      <c r="S1838" s="23" t="s">
        <v>75</v>
      </c>
      <c r="T1838" s="23" t="s">
        <v>75</v>
      </c>
      <c r="U1838" s="23" t="s">
        <v>75</v>
      </c>
      <c r="V1838" s="19">
        <v>1</v>
      </c>
      <c r="W1838" s="19">
        <f t="shared" si="423"/>
        <v>0</v>
      </c>
      <c r="X1838" s="19">
        <f t="shared" si="424"/>
        <v>0</v>
      </c>
      <c r="Y1838" s="19">
        <f t="shared" si="425"/>
        <v>0</v>
      </c>
      <c r="Z1838" s="19">
        <v>-1</v>
      </c>
      <c r="AA1838" s="19">
        <v>-2</v>
      </c>
      <c r="AB1838" s="19">
        <v>0</v>
      </c>
      <c r="AC1838" s="19">
        <v>1</v>
      </c>
      <c r="AD1838" s="19">
        <v>1</v>
      </c>
      <c r="AE1838" s="19">
        <v>1</v>
      </c>
      <c r="AF1838" s="19">
        <v>0</v>
      </c>
      <c r="AG1838" s="19">
        <v>-1</v>
      </c>
      <c r="AH1838" s="26">
        <v>-1</v>
      </c>
      <c r="AI1838" s="26">
        <v>0</v>
      </c>
      <c r="AJ1838" s="18" t="s">
        <v>76</v>
      </c>
      <c r="AK1838" s="18" t="s">
        <v>77</v>
      </c>
      <c r="AL1838" s="21" t="s">
        <v>2281</v>
      </c>
      <c r="AM1838" s="19">
        <f>IF(AND(AN1838=1,AO1838=1),3,IF(AND(AN1838=1,OR(AO1838=0,AO1838=-1)),1,IF(AND(OR(AN1838=0,AN1838=-1),AO1838=1),2,IF(AND(AN1838=0,AN1838=-1),OR(AO1838=0,AO1838=-1),4))))</f>
        <v>2</v>
      </c>
      <c r="AN1838" s="19">
        <v>0</v>
      </c>
      <c r="AO1838" s="19">
        <v>1</v>
      </c>
      <c r="AP1838" s="19">
        <v>0</v>
      </c>
      <c r="AQ1838" s="19">
        <v>-1</v>
      </c>
      <c r="AR1838" s="19">
        <v>1</v>
      </c>
      <c r="AS1838" s="19">
        <v>1</v>
      </c>
      <c r="AT1838" s="19">
        <v>0</v>
      </c>
      <c r="AU1838" s="26">
        <f>IF(BA1838&lt;1,-1)</f>
        <v>-1</v>
      </c>
      <c r="AV1838" s="19">
        <v>0</v>
      </c>
      <c r="AW1838" s="19">
        <v>0</v>
      </c>
      <c r="AX1838" s="19">
        <v>0</v>
      </c>
      <c r="AY1838" s="19">
        <v>0</v>
      </c>
      <c r="AZ1838" s="19">
        <v>0</v>
      </c>
      <c r="BA1838" s="19">
        <v>0</v>
      </c>
      <c r="BB1838" s="19">
        <v>0</v>
      </c>
      <c r="BC1838" s="19">
        <v>0</v>
      </c>
      <c r="BD1838" s="28"/>
      <c r="BE1838" s="20"/>
      <c r="BF1838" s="20"/>
      <c r="BG1838" s="20"/>
      <c r="BH1838" s="23" t="s">
        <v>2279</v>
      </c>
      <c r="BI1838" s="19">
        <v>0</v>
      </c>
      <c r="BJ1838" s="19">
        <v>1</v>
      </c>
      <c r="BK1838" s="45"/>
      <c r="BL1838" s="45"/>
      <c r="BM1838" s="45"/>
      <c r="BN1838" s="20"/>
      <c r="BO1838" s="20"/>
    </row>
    <row r="1839" spans="1:67" ht="128" hidden="1" x14ac:dyDescent="0.2">
      <c r="A1839" s="74" t="s">
        <v>1722</v>
      </c>
      <c r="B1839" s="67"/>
      <c r="C1839" s="74" t="s">
        <v>2723</v>
      </c>
      <c r="D1839" s="66" t="s">
        <v>153</v>
      </c>
      <c r="E1839" s="61" t="s">
        <v>324</v>
      </c>
      <c r="F1839" s="62">
        <v>1</v>
      </c>
      <c r="G1839" s="62">
        <v>1</v>
      </c>
      <c r="H1839" s="62">
        <v>1</v>
      </c>
      <c r="I1839" s="68"/>
      <c r="J1839" s="75"/>
      <c r="K1839" s="70" t="s">
        <v>2724</v>
      </c>
      <c r="L1839" s="501" t="s">
        <v>3605</v>
      </c>
      <c r="M1839" s="502" t="s">
        <v>3606</v>
      </c>
      <c r="N1839" s="57">
        <f t="shared" si="422"/>
        <v>2013</v>
      </c>
      <c r="O1839" s="72">
        <v>41609</v>
      </c>
      <c r="P1839" s="23" t="s">
        <v>75</v>
      </c>
      <c r="Q1839" s="23" t="s">
        <v>75</v>
      </c>
      <c r="R1839" s="23" t="s">
        <v>75</v>
      </c>
      <c r="S1839" s="23" t="s">
        <v>75</v>
      </c>
      <c r="T1839" s="23" t="s">
        <v>75</v>
      </c>
      <c r="U1839" s="23" t="s">
        <v>75</v>
      </c>
      <c r="V1839" s="62">
        <v>1</v>
      </c>
      <c r="W1839" s="19">
        <f t="shared" si="423"/>
        <v>0</v>
      </c>
      <c r="X1839" s="19">
        <f t="shared" si="424"/>
        <v>0</v>
      </c>
      <c r="Y1839" s="19">
        <f t="shared" si="425"/>
        <v>0</v>
      </c>
      <c r="Z1839" s="19">
        <v>-1</v>
      </c>
      <c r="AA1839" s="19">
        <v>-2</v>
      </c>
      <c r="AB1839" s="19">
        <v>1</v>
      </c>
      <c r="AC1839" s="19">
        <v>0</v>
      </c>
      <c r="AD1839" s="62">
        <v>1</v>
      </c>
      <c r="AE1839" s="19">
        <v>0</v>
      </c>
      <c r="AF1839" s="19">
        <v>0</v>
      </c>
      <c r="AG1839" s="62">
        <v>1</v>
      </c>
      <c r="AH1839" s="62">
        <v>0</v>
      </c>
      <c r="AI1839" s="62">
        <v>0</v>
      </c>
      <c r="AJ1839" s="61" t="s">
        <v>134</v>
      </c>
      <c r="AK1839" s="61" t="s">
        <v>77</v>
      </c>
      <c r="AL1839" s="69" t="s">
        <v>2725</v>
      </c>
      <c r="AM1839" s="65">
        <v>2</v>
      </c>
      <c r="AN1839" s="68">
        <v>0</v>
      </c>
      <c r="AO1839" s="68">
        <v>1</v>
      </c>
      <c r="AP1839" s="68">
        <v>-1</v>
      </c>
      <c r="AQ1839" s="68">
        <v>-1</v>
      </c>
      <c r="AR1839" s="62">
        <v>-2</v>
      </c>
      <c r="AS1839" s="62">
        <v>0</v>
      </c>
      <c r="AT1839" s="62">
        <v>-1</v>
      </c>
      <c r="AU1839" s="78">
        <v>-1</v>
      </c>
      <c r="AV1839" s="68">
        <v>-1</v>
      </c>
      <c r="AW1839" s="62">
        <v>0</v>
      </c>
      <c r="AX1839" s="62">
        <v>0</v>
      </c>
      <c r="AY1839" s="62">
        <v>0</v>
      </c>
      <c r="AZ1839" s="68">
        <v>1</v>
      </c>
      <c r="BA1839" s="68">
        <v>0</v>
      </c>
      <c r="BB1839" s="68">
        <v>0</v>
      </c>
      <c r="BC1839" s="68">
        <v>0</v>
      </c>
      <c r="BD1839" s="68"/>
      <c r="BE1839" s="68"/>
      <c r="BF1839" s="68"/>
      <c r="BG1839" s="68"/>
      <c r="BH1839" s="68"/>
      <c r="BI1839" s="68"/>
      <c r="BJ1839" s="68"/>
      <c r="BK1839" s="68"/>
      <c r="BL1839" s="68"/>
      <c r="BM1839" s="68"/>
      <c r="BN1839" s="68"/>
      <c r="BO1839" s="68"/>
    </row>
    <row r="1840" spans="1:67" ht="395" hidden="1" x14ac:dyDescent="0.2">
      <c r="A1840" s="29" t="s">
        <v>186</v>
      </c>
      <c r="B1840" s="30"/>
      <c r="C1840" s="97" t="s">
        <v>2538</v>
      </c>
      <c r="D1840" s="31" t="s">
        <v>270</v>
      </c>
      <c r="E1840" s="31" t="s">
        <v>92</v>
      </c>
      <c r="F1840" s="32">
        <v>1</v>
      </c>
      <c r="G1840" s="32">
        <v>0</v>
      </c>
      <c r="H1840" s="32">
        <v>0</v>
      </c>
      <c r="I1840" s="33"/>
      <c r="J1840" s="34" t="s">
        <v>2490</v>
      </c>
      <c r="K1840" s="35"/>
      <c r="L1840" s="34" t="s">
        <v>2496</v>
      </c>
      <c r="M1840" s="36" t="s">
        <v>2244</v>
      </c>
      <c r="N1840" s="24">
        <f t="shared" si="422"/>
        <v>1997</v>
      </c>
      <c r="O1840" s="37">
        <v>35628</v>
      </c>
      <c r="P1840" s="37">
        <v>36466</v>
      </c>
      <c r="Q1840" s="36" t="s">
        <v>75</v>
      </c>
      <c r="R1840" s="36" t="s">
        <v>75</v>
      </c>
      <c r="S1840" s="36" t="s">
        <v>75</v>
      </c>
      <c r="T1840" s="36" t="s">
        <v>75</v>
      </c>
      <c r="U1840" s="36" t="s">
        <v>75</v>
      </c>
      <c r="V1840" s="32">
        <v>1</v>
      </c>
      <c r="W1840" s="19">
        <f t="shared" si="423"/>
        <v>0</v>
      </c>
      <c r="X1840" s="19">
        <f t="shared" si="424"/>
        <v>0</v>
      </c>
      <c r="Y1840" s="19">
        <f t="shared" si="425"/>
        <v>0</v>
      </c>
      <c r="Z1840" s="96">
        <v>-1</v>
      </c>
      <c r="AA1840" s="96">
        <v>-2</v>
      </c>
      <c r="AB1840" s="32">
        <v>1</v>
      </c>
      <c r="AC1840" s="32">
        <v>1</v>
      </c>
      <c r="AD1840" s="32">
        <v>0</v>
      </c>
      <c r="AE1840" s="32">
        <v>0</v>
      </c>
      <c r="AF1840" s="32">
        <v>1</v>
      </c>
      <c r="AG1840" s="32">
        <v>1</v>
      </c>
      <c r="AH1840" s="32">
        <v>1</v>
      </c>
      <c r="AI1840" s="32">
        <v>1</v>
      </c>
      <c r="AJ1840" s="31" t="s">
        <v>96</v>
      </c>
      <c r="AK1840" s="31" t="s">
        <v>97</v>
      </c>
      <c r="AL1840" s="34" t="s">
        <v>2493</v>
      </c>
      <c r="AM1840" s="19">
        <f t="shared" ref="AM1840:AM1855" si="427">IF(AND(AN1840=1,AO1840=1),3,IF(AND(AN1840=1,OR(AO1840=0,AO1840=-1)),1,IF(AND(OR(AN1840=0,AN1840=-1),AO1840=1),2,IF(AND(AN1840=0,AN1840=-1),OR(AO1840=0,AO1840=-1),4))))</f>
        <v>3</v>
      </c>
      <c r="AN1840" s="32">
        <v>1</v>
      </c>
      <c r="AO1840" s="32">
        <v>1</v>
      </c>
      <c r="AP1840" s="32">
        <v>1</v>
      </c>
      <c r="AQ1840" s="32">
        <v>1</v>
      </c>
      <c r="AR1840" s="32">
        <v>1</v>
      </c>
      <c r="AS1840" s="33"/>
      <c r="AT1840" s="32">
        <v>0</v>
      </c>
      <c r="AU1840" s="26">
        <f t="shared" ref="AU1840:AU1848" si="428">IF(BA1840&lt;1,-1)</f>
        <v>-1</v>
      </c>
      <c r="AV1840" s="32">
        <v>1</v>
      </c>
      <c r="AW1840" s="32">
        <v>0</v>
      </c>
      <c r="AX1840" s="32">
        <v>0</v>
      </c>
      <c r="AY1840" s="19">
        <v>0</v>
      </c>
      <c r="AZ1840" s="32">
        <v>0</v>
      </c>
      <c r="BA1840" s="32">
        <v>0</v>
      </c>
      <c r="BB1840" s="32">
        <v>0</v>
      </c>
      <c r="BC1840" s="32">
        <v>0</v>
      </c>
      <c r="BD1840" s="28"/>
      <c r="BE1840" s="33"/>
      <c r="BF1840" s="34" t="s">
        <v>2494</v>
      </c>
      <c r="BG1840" s="33"/>
      <c r="BH1840" s="33"/>
      <c r="BI1840" s="32">
        <v>1</v>
      </c>
      <c r="BJ1840" s="32">
        <v>1</v>
      </c>
      <c r="BK1840" s="33"/>
      <c r="BL1840" s="33"/>
      <c r="BM1840" s="33"/>
      <c r="BN1840" s="33"/>
      <c r="BO1840" s="33"/>
    </row>
    <row r="1841" spans="1:67" ht="395" hidden="1" x14ac:dyDescent="0.2">
      <c r="A1841" s="29" t="s">
        <v>186</v>
      </c>
      <c r="B1841" s="29" t="s">
        <v>197</v>
      </c>
      <c r="C1841" s="97" t="s">
        <v>2570</v>
      </c>
      <c r="D1841" s="31" t="s">
        <v>270</v>
      </c>
      <c r="E1841" s="31" t="s">
        <v>92</v>
      </c>
      <c r="F1841" s="32">
        <v>1</v>
      </c>
      <c r="G1841" s="32">
        <v>0</v>
      </c>
      <c r="H1841" s="32">
        <v>0</v>
      </c>
      <c r="I1841" s="33"/>
      <c r="J1841" s="34" t="s">
        <v>2490</v>
      </c>
      <c r="K1841" s="35"/>
      <c r="L1841" s="34" t="s">
        <v>2496</v>
      </c>
      <c r="M1841" s="36" t="s">
        <v>2244</v>
      </c>
      <c r="N1841" s="24">
        <f t="shared" si="422"/>
        <v>1999</v>
      </c>
      <c r="O1841" s="37">
        <v>36235</v>
      </c>
      <c r="P1841" s="37">
        <v>36466</v>
      </c>
      <c r="Q1841" s="36" t="s">
        <v>75</v>
      </c>
      <c r="R1841" s="36" t="s">
        <v>75</v>
      </c>
      <c r="S1841" s="36" t="s">
        <v>75</v>
      </c>
      <c r="T1841" s="36" t="s">
        <v>75</v>
      </c>
      <c r="U1841" s="36" t="s">
        <v>75</v>
      </c>
      <c r="V1841" s="32">
        <v>1</v>
      </c>
      <c r="W1841" s="19">
        <f t="shared" si="423"/>
        <v>0</v>
      </c>
      <c r="X1841" s="19">
        <f t="shared" si="424"/>
        <v>0</v>
      </c>
      <c r="Y1841" s="19">
        <f t="shared" si="425"/>
        <v>0</v>
      </c>
      <c r="Z1841" s="96">
        <v>-1</v>
      </c>
      <c r="AA1841" s="96">
        <v>-2</v>
      </c>
      <c r="AB1841" s="32">
        <v>1</v>
      </c>
      <c r="AC1841" s="32">
        <v>1</v>
      </c>
      <c r="AD1841" s="32">
        <v>0</v>
      </c>
      <c r="AE1841" s="32">
        <v>0</v>
      </c>
      <c r="AF1841" s="32">
        <v>1</v>
      </c>
      <c r="AG1841" s="32">
        <v>1</v>
      </c>
      <c r="AH1841" s="32">
        <v>1</v>
      </c>
      <c r="AI1841" s="32">
        <v>1</v>
      </c>
      <c r="AJ1841" s="31" t="s">
        <v>96</v>
      </c>
      <c r="AK1841" s="31" t="s">
        <v>97</v>
      </c>
      <c r="AL1841" s="34" t="s">
        <v>2493</v>
      </c>
      <c r="AM1841" s="19">
        <f t="shared" si="427"/>
        <v>3</v>
      </c>
      <c r="AN1841" s="32">
        <v>1</v>
      </c>
      <c r="AO1841" s="32">
        <v>1</v>
      </c>
      <c r="AP1841" s="32">
        <v>1</v>
      </c>
      <c r="AQ1841" s="32">
        <v>1</v>
      </c>
      <c r="AR1841" s="32">
        <v>1</v>
      </c>
      <c r="AS1841" s="33"/>
      <c r="AT1841" s="32">
        <v>0</v>
      </c>
      <c r="AU1841" s="26">
        <f t="shared" si="428"/>
        <v>-1</v>
      </c>
      <c r="AV1841" s="32">
        <v>1</v>
      </c>
      <c r="AW1841" s="32">
        <v>0</v>
      </c>
      <c r="AX1841" s="32">
        <v>0</v>
      </c>
      <c r="AY1841" s="19">
        <v>0</v>
      </c>
      <c r="AZ1841" s="32">
        <v>0</v>
      </c>
      <c r="BA1841" s="32">
        <v>0</v>
      </c>
      <c r="BB1841" s="32">
        <v>0</v>
      </c>
      <c r="BC1841" s="32">
        <v>0</v>
      </c>
      <c r="BD1841" s="28"/>
      <c r="BE1841" s="33"/>
      <c r="BF1841" s="34" t="s">
        <v>2494</v>
      </c>
      <c r="BG1841" s="33"/>
      <c r="BH1841" s="33"/>
      <c r="BI1841" s="32">
        <v>1</v>
      </c>
      <c r="BJ1841" s="32">
        <v>1</v>
      </c>
      <c r="BK1841" s="33"/>
      <c r="BL1841" s="33"/>
      <c r="BM1841" s="33"/>
      <c r="BN1841" s="33"/>
      <c r="BO1841" s="33"/>
    </row>
    <row r="1842" spans="1:67" ht="395" hidden="1" x14ac:dyDescent="0.2">
      <c r="A1842" s="29" t="s">
        <v>186</v>
      </c>
      <c r="B1842" s="30"/>
      <c r="C1842" s="97" t="s">
        <v>2603</v>
      </c>
      <c r="D1842" s="31" t="s">
        <v>270</v>
      </c>
      <c r="E1842" s="31" t="s">
        <v>92</v>
      </c>
      <c r="F1842" s="32">
        <v>1</v>
      </c>
      <c r="G1842" s="32">
        <v>3</v>
      </c>
      <c r="H1842" s="32">
        <v>0</v>
      </c>
      <c r="I1842" s="33"/>
      <c r="J1842" s="34" t="s">
        <v>2490</v>
      </c>
      <c r="K1842" s="35"/>
      <c r="L1842" s="34" t="s">
        <v>2496</v>
      </c>
      <c r="M1842" s="36" t="s">
        <v>2244</v>
      </c>
      <c r="N1842" s="24">
        <f t="shared" si="422"/>
        <v>1999</v>
      </c>
      <c r="O1842" s="37">
        <v>36235</v>
      </c>
      <c r="P1842" s="37"/>
      <c r="Q1842" s="36" t="s">
        <v>75</v>
      </c>
      <c r="R1842" s="36" t="s">
        <v>75</v>
      </c>
      <c r="S1842" s="36" t="s">
        <v>75</v>
      </c>
      <c r="T1842" s="36" t="s">
        <v>75</v>
      </c>
      <c r="U1842" s="36" t="s">
        <v>75</v>
      </c>
      <c r="V1842" s="32">
        <v>1</v>
      </c>
      <c r="W1842" s="19">
        <f t="shared" si="423"/>
        <v>0</v>
      </c>
      <c r="X1842" s="19">
        <f t="shared" si="424"/>
        <v>0</v>
      </c>
      <c r="Y1842" s="19">
        <f t="shared" si="425"/>
        <v>0</v>
      </c>
      <c r="Z1842" s="96">
        <v>-1</v>
      </c>
      <c r="AA1842" s="96">
        <v>-2</v>
      </c>
      <c r="AB1842" s="32">
        <v>1</v>
      </c>
      <c r="AC1842" s="32">
        <v>1</v>
      </c>
      <c r="AD1842" s="32">
        <v>0</v>
      </c>
      <c r="AE1842" s="32">
        <v>0</v>
      </c>
      <c r="AF1842" s="32">
        <v>1</v>
      </c>
      <c r="AG1842" s="32">
        <v>1</v>
      </c>
      <c r="AH1842" s="32">
        <v>1</v>
      </c>
      <c r="AI1842" s="32">
        <v>1</v>
      </c>
      <c r="AJ1842" s="31" t="s">
        <v>96</v>
      </c>
      <c r="AK1842" s="31" t="s">
        <v>97</v>
      </c>
      <c r="AL1842" s="34" t="s">
        <v>2493</v>
      </c>
      <c r="AM1842" s="19">
        <f t="shared" si="427"/>
        <v>3</v>
      </c>
      <c r="AN1842" s="32">
        <v>1</v>
      </c>
      <c r="AO1842" s="32">
        <v>1</v>
      </c>
      <c r="AP1842" s="32">
        <v>1</v>
      </c>
      <c r="AQ1842" s="32">
        <v>1</v>
      </c>
      <c r="AR1842" s="32">
        <v>1</v>
      </c>
      <c r="AS1842" s="33"/>
      <c r="AT1842" s="32">
        <v>0</v>
      </c>
      <c r="AU1842" s="26">
        <f t="shared" si="428"/>
        <v>-1</v>
      </c>
      <c r="AV1842" s="32">
        <v>1</v>
      </c>
      <c r="AW1842" s="32">
        <v>0</v>
      </c>
      <c r="AX1842" s="32">
        <v>0</v>
      </c>
      <c r="AY1842" s="19">
        <v>0</v>
      </c>
      <c r="AZ1842" s="32">
        <v>0</v>
      </c>
      <c r="BA1842" s="32">
        <v>0</v>
      </c>
      <c r="BB1842" s="32">
        <v>0</v>
      </c>
      <c r="BC1842" s="32">
        <v>0</v>
      </c>
      <c r="BD1842" s="28"/>
      <c r="BE1842" s="33"/>
      <c r="BF1842" s="34" t="s">
        <v>2494</v>
      </c>
      <c r="BG1842" s="33"/>
      <c r="BH1842" s="33"/>
      <c r="BI1842" s="32">
        <v>1</v>
      </c>
      <c r="BJ1842" s="32">
        <v>1</v>
      </c>
      <c r="BK1842" s="33"/>
      <c r="BL1842" s="33"/>
      <c r="BM1842" s="33"/>
      <c r="BN1842" s="33"/>
      <c r="BO1842" s="33"/>
    </row>
    <row r="1843" spans="1:67" ht="176" hidden="1" x14ac:dyDescent="0.2">
      <c r="A1843" s="17" t="s">
        <v>367</v>
      </c>
      <c r="B1843" s="42"/>
      <c r="C1843" s="64" t="s">
        <v>1922</v>
      </c>
      <c r="D1843" s="18" t="s">
        <v>1917</v>
      </c>
      <c r="E1843" s="18" t="s">
        <v>70</v>
      </c>
      <c r="F1843" s="19">
        <v>1</v>
      </c>
      <c r="G1843" s="19">
        <v>0</v>
      </c>
      <c r="H1843" s="19">
        <v>0</v>
      </c>
      <c r="I1843" s="20"/>
      <c r="J1843" s="44"/>
      <c r="K1843" s="22" t="s">
        <v>1918</v>
      </c>
      <c r="L1843" s="21" t="s">
        <v>1919</v>
      </c>
      <c r="M1843" s="24">
        <v>2000</v>
      </c>
      <c r="N1843" s="24">
        <f t="shared" si="422"/>
        <v>2001</v>
      </c>
      <c r="O1843" s="25">
        <v>37068</v>
      </c>
      <c r="P1843" s="23" t="s">
        <v>75</v>
      </c>
      <c r="Q1843" s="23" t="s">
        <v>75</v>
      </c>
      <c r="R1843" s="23" t="s">
        <v>75</v>
      </c>
      <c r="S1843" s="23" t="s">
        <v>75</v>
      </c>
      <c r="T1843" s="23" t="s">
        <v>75</v>
      </c>
      <c r="U1843" s="23" t="s">
        <v>75</v>
      </c>
      <c r="V1843" s="19">
        <v>1</v>
      </c>
      <c r="W1843" s="19">
        <f t="shared" si="423"/>
        <v>0</v>
      </c>
      <c r="X1843" s="19">
        <f t="shared" si="424"/>
        <v>0</v>
      </c>
      <c r="Y1843" s="19">
        <f t="shared" si="425"/>
        <v>0</v>
      </c>
      <c r="Z1843" s="19">
        <v>-1</v>
      </c>
      <c r="AA1843" s="19">
        <v>-2</v>
      </c>
      <c r="AB1843" s="19">
        <v>0</v>
      </c>
      <c r="AC1843" s="19">
        <v>0</v>
      </c>
      <c r="AD1843" s="19">
        <v>0</v>
      </c>
      <c r="AE1843" s="19">
        <v>1</v>
      </c>
      <c r="AF1843" s="19">
        <v>0</v>
      </c>
      <c r="AG1843" s="19">
        <v>1</v>
      </c>
      <c r="AH1843" s="26">
        <v>1</v>
      </c>
      <c r="AI1843" s="26">
        <v>0</v>
      </c>
      <c r="AJ1843" s="18" t="s">
        <v>263</v>
      </c>
      <c r="AK1843" s="18" t="s">
        <v>77</v>
      </c>
      <c r="AL1843" s="21" t="s">
        <v>1920</v>
      </c>
      <c r="AM1843" s="19">
        <f t="shared" si="427"/>
        <v>3</v>
      </c>
      <c r="AN1843" s="26">
        <v>1</v>
      </c>
      <c r="AO1843" s="19">
        <v>1</v>
      </c>
      <c r="AP1843" s="19">
        <v>1</v>
      </c>
      <c r="AQ1843" s="19">
        <v>1</v>
      </c>
      <c r="AR1843" s="19">
        <v>1</v>
      </c>
      <c r="AS1843" s="19">
        <v>1</v>
      </c>
      <c r="AT1843" s="26">
        <v>0</v>
      </c>
      <c r="AU1843" s="26">
        <f t="shared" si="428"/>
        <v>-1</v>
      </c>
      <c r="AV1843" s="26">
        <v>0</v>
      </c>
      <c r="AW1843" s="19">
        <v>0</v>
      </c>
      <c r="AX1843" s="26">
        <v>0</v>
      </c>
      <c r="AY1843" s="19">
        <v>0</v>
      </c>
      <c r="AZ1843" s="26">
        <v>0</v>
      </c>
      <c r="BA1843" s="26">
        <v>0</v>
      </c>
      <c r="BB1843" s="26">
        <v>0</v>
      </c>
      <c r="BC1843" s="26">
        <v>0</v>
      </c>
      <c r="BD1843" s="28"/>
      <c r="BE1843" s="20"/>
      <c r="BF1843" s="18" t="s">
        <v>1195</v>
      </c>
      <c r="BG1843" s="20"/>
      <c r="BH1843" s="18" t="s">
        <v>1921</v>
      </c>
      <c r="BI1843" s="20"/>
      <c r="BJ1843" s="26">
        <v>1</v>
      </c>
      <c r="BK1843" s="20"/>
      <c r="BL1843" s="20"/>
      <c r="BM1843" s="20"/>
      <c r="BN1843" s="20"/>
      <c r="BO1843" s="20"/>
    </row>
    <row r="1844" spans="1:67" ht="256" hidden="1" x14ac:dyDescent="0.2">
      <c r="A1844" s="17" t="s">
        <v>248</v>
      </c>
      <c r="B1844" s="17" t="s">
        <v>197</v>
      </c>
      <c r="C1844" s="64" t="s">
        <v>293</v>
      </c>
      <c r="D1844" s="18" t="s">
        <v>92</v>
      </c>
      <c r="E1844" s="18" t="s">
        <v>270</v>
      </c>
      <c r="F1844" s="19">
        <v>1</v>
      </c>
      <c r="G1844" s="19">
        <v>1</v>
      </c>
      <c r="H1844" s="19">
        <v>1</v>
      </c>
      <c r="I1844" s="20"/>
      <c r="J1844" s="21" t="s">
        <v>278</v>
      </c>
      <c r="K1844" s="46"/>
      <c r="L1844" s="21" t="s">
        <v>272</v>
      </c>
      <c r="M1844" s="45"/>
      <c r="N1844" s="24">
        <f t="shared" si="422"/>
        <v>2010</v>
      </c>
      <c r="O1844" s="25">
        <v>40282</v>
      </c>
      <c r="P1844" s="25">
        <v>41943</v>
      </c>
      <c r="Q1844" s="23" t="s">
        <v>75</v>
      </c>
      <c r="R1844" s="23" t="s">
        <v>75</v>
      </c>
      <c r="S1844" s="23" t="s">
        <v>75</v>
      </c>
      <c r="T1844" s="23" t="s">
        <v>75</v>
      </c>
      <c r="U1844" s="23" t="s">
        <v>75</v>
      </c>
      <c r="V1844" s="26">
        <v>1</v>
      </c>
      <c r="W1844" s="19">
        <f t="shared" si="423"/>
        <v>0</v>
      </c>
      <c r="X1844" s="19">
        <f t="shared" si="424"/>
        <v>0</v>
      </c>
      <c r="Y1844" s="19">
        <f t="shared" si="425"/>
        <v>0</v>
      </c>
      <c r="Z1844" s="26">
        <v>-1</v>
      </c>
      <c r="AA1844" s="19">
        <v>-2</v>
      </c>
      <c r="AB1844" s="26">
        <v>0</v>
      </c>
      <c r="AC1844" s="26">
        <v>0</v>
      </c>
      <c r="AD1844" s="26">
        <v>0</v>
      </c>
      <c r="AE1844" s="26">
        <v>1</v>
      </c>
      <c r="AF1844" s="26">
        <v>1</v>
      </c>
      <c r="AG1844" s="19">
        <v>0</v>
      </c>
      <c r="AH1844" s="26">
        <v>0</v>
      </c>
      <c r="AI1844" s="26">
        <v>0</v>
      </c>
      <c r="AJ1844" s="18" t="s">
        <v>97</v>
      </c>
      <c r="AK1844" s="18" t="s">
        <v>96</v>
      </c>
      <c r="AL1844" s="21" t="s">
        <v>273</v>
      </c>
      <c r="AM1844" s="19">
        <f t="shared" si="427"/>
        <v>3</v>
      </c>
      <c r="AN1844" s="26">
        <v>1</v>
      </c>
      <c r="AO1844" s="26">
        <v>1</v>
      </c>
      <c r="AP1844" s="26">
        <v>0</v>
      </c>
      <c r="AQ1844" s="26">
        <v>1</v>
      </c>
      <c r="AR1844" s="26">
        <v>1</v>
      </c>
      <c r="AS1844" s="26">
        <v>0</v>
      </c>
      <c r="AT1844" s="26">
        <v>0</v>
      </c>
      <c r="AU1844" s="26">
        <f t="shared" si="428"/>
        <v>-1</v>
      </c>
      <c r="AV1844" s="26">
        <v>1</v>
      </c>
      <c r="AW1844" s="26">
        <v>0</v>
      </c>
      <c r="AX1844" s="26">
        <v>0</v>
      </c>
      <c r="AY1844" s="19">
        <v>0</v>
      </c>
      <c r="AZ1844" s="26">
        <v>0</v>
      </c>
      <c r="BA1844" s="26">
        <v>0</v>
      </c>
      <c r="BB1844" s="26">
        <v>0</v>
      </c>
      <c r="BC1844" s="26">
        <v>0</v>
      </c>
      <c r="BD1844" s="28"/>
      <c r="BE1844" s="20"/>
      <c r="BF1844" s="26"/>
      <c r="BG1844" s="26"/>
      <c r="BH1844" s="26"/>
      <c r="BI1844" s="26">
        <v>2</v>
      </c>
      <c r="BJ1844" s="26">
        <v>1</v>
      </c>
      <c r="BK1844" s="26"/>
      <c r="BL1844" s="26"/>
      <c r="BM1844" s="26"/>
      <c r="BN1844" s="20"/>
      <c r="BO1844" s="20"/>
    </row>
    <row r="1845" spans="1:67" ht="32" hidden="1" x14ac:dyDescent="0.2">
      <c r="A1845" s="29" t="s">
        <v>89</v>
      </c>
      <c r="B1845" s="30"/>
      <c r="C1845" s="97" t="s">
        <v>101</v>
      </c>
      <c r="D1845" s="31" t="s">
        <v>91</v>
      </c>
      <c r="E1845" s="31" t="s">
        <v>92</v>
      </c>
      <c r="F1845" s="32">
        <v>1</v>
      </c>
      <c r="G1845" s="32">
        <v>0</v>
      </c>
      <c r="H1845" s="33"/>
      <c r="I1845" s="33"/>
      <c r="J1845" s="34" t="s">
        <v>93</v>
      </c>
      <c r="K1845" s="35"/>
      <c r="L1845" s="34" t="s">
        <v>94</v>
      </c>
      <c r="M1845" s="36" t="s">
        <v>95</v>
      </c>
      <c r="N1845" s="24">
        <f t="shared" si="422"/>
        <v>1996</v>
      </c>
      <c r="O1845" s="37">
        <v>35250</v>
      </c>
      <c r="P1845" s="37">
        <v>36084</v>
      </c>
      <c r="Q1845" s="37">
        <v>36084</v>
      </c>
      <c r="R1845" s="36" t="s">
        <v>75</v>
      </c>
      <c r="S1845" s="36" t="s">
        <v>75</v>
      </c>
      <c r="T1845" s="36" t="s">
        <v>75</v>
      </c>
      <c r="U1845" s="36" t="s">
        <v>75</v>
      </c>
      <c r="V1845" s="32">
        <v>1</v>
      </c>
      <c r="W1845" s="19">
        <f t="shared" si="423"/>
        <v>1</v>
      </c>
      <c r="X1845" s="19">
        <f t="shared" si="424"/>
        <v>0</v>
      </c>
      <c r="Y1845" s="19">
        <f t="shared" si="425"/>
        <v>0</v>
      </c>
      <c r="Z1845" s="32">
        <v>-1</v>
      </c>
      <c r="AA1845" s="32">
        <v>-2</v>
      </c>
      <c r="AB1845" s="32">
        <v>1</v>
      </c>
      <c r="AC1845" s="32">
        <v>1</v>
      </c>
      <c r="AD1845" s="32">
        <v>0</v>
      </c>
      <c r="AE1845" s="32">
        <v>0</v>
      </c>
      <c r="AF1845" s="32">
        <v>1</v>
      </c>
      <c r="AG1845" s="32">
        <v>1</v>
      </c>
      <c r="AH1845" s="32">
        <v>1</v>
      </c>
      <c r="AI1845" s="32">
        <v>1</v>
      </c>
      <c r="AJ1845" s="31" t="s">
        <v>96</v>
      </c>
      <c r="AK1845" s="31" t="s">
        <v>97</v>
      </c>
      <c r="AL1845" s="38">
        <v>6</v>
      </c>
      <c r="AM1845" s="19">
        <f t="shared" si="427"/>
        <v>3</v>
      </c>
      <c r="AN1845" s="32">
        <v>1</v>
      </c>
      <c r="AO1845" s="32">
        <v>1</v>
      </c>
      <c r="AP1845" s="32">
        <v>0</v>
      </c>
      <c r="AQ1845" s="32">
        <v>1</v>
      </c>
      <c r="AR1845" s="32">
        <v>1</v>
      </c>
      <c r="AS1845" s="32">
        <v>-1</v>
      </c>
      <c r="AT1845" s="32">
        <v>0</v>
      </c>
      <c r="AU1845" s="26">
        <f t="shared" si="428"/>
        <v>-1</v>
      </c>
      <c r="AV1845" s="32">
        <v>1</v>
      </c>
      <c r="AW1845" s="32">
        <v>0</v>
      </c>
      <c r="AX1845" s="32">
        <v>0</v>
      </c>
      <c r="AY1845" s="19">
        <v>0</v>
      </c>
      <c r="AZ1845" s="32">
        <v>0</v>
      </c>
      <c r="BA1845" s="32">
        <v>0</v>
      </c>
      <c r="BB1845" s="32">
        <v>0</v>
      </c>
      <c r="BC1845" s="32">
        <v>0</v>
      </c>
      <c r="BD1845" s="28"/>
      <c r="BE1845" s="33"/>
      <c r="BF1845" s="33"/>
      <c r="BG1845" s="33"/>
      <c r="BH1845" s="33"/>
      <c r="BI1845" s="33"/>
      <c r="BJ1845" s="32">
        <v>1</v>
      </c>
      <c r="BK1845" s="33"/>
      <c r="BL1845" s="33"/>
      <c r="BM1845" s="33"/>
      <c r="BN1845" s="33"/>
      <c r="BO1845" s="33"/>
    </row>
    <row r="1846" spans="1:67" ht="395" hidden="1" x14ac:dyDescent="0.2">
      <c r="A1846" s="29" t="s">
        <v>186</v>
      </c>
      <c r="B1846" s="30"/>
      <c r="C1846" s="97" t="s">
        <v>2590</v>
      </c>
      <c r="D1846" s="31" t="s">
        <v>270</v>
      </c>
      <c r="E1846" s="31" t="s">
        <v>92</v>
      </c>
      <c r="F1846" s="32">
        <v>1</v>
      </c>
      <c r="G1846" s="32">
        <v>0</v>
      </c>
      <c r="H1846" s="32">
        <v>0</v>
      </c>
      <c r="I1846" s="33"/>
      <c r="J1846" s="34" t="s">
        <v>2490</v>
      </c>
      <c r="K1846" s="35"/>
      <c r="L1846" s="34" t="s">
        <v>2496</v>
      </c>
      <c r="M1846" s="36" t="s">
        <v>2244</v>
      </c>
      <c r="N1846" s="24">
        <f t="shared" si="422"/>
        <v>1999</v>
      </c>
      <c r="O1846" s="37">
        <v>36235</v>
      </c>
      <c r="P1846" s="37">
        <v>36466</v>
      </c>
      <c r="Q1846" s="36" t="s">
        <v>75</v>
      </c>
      <c r="R1846" s="36" t="s">
        <v>75</v>
      </c>
      <c r="S1846" s="36" t="s">
        <v>75</v>
      </c>
      <c r="T1846" s="36" t="s">
        <v>75</v>
      </c>
      <c r="U1846" s="36" t="s">
        <v>75</v>
      </c>
      <c r="V1846" s="32">
        <v>1</v>
      </c>
      <c r="W1846" s="19">
        <f t="shared" si="423"/>
        <v>0</v>
      </c>
      <c r="X1846" s="19">
        <f t="shared" si="424"/>
        <v>0</v>
      </c>
      <c r="Y1846" s="19">
        <f t="shared" si="425"/>
        <v>0</v>
      </c>
      <c r="Z1846" s="96">
        <v>-1</v>
      </c>
      <c r="AA1846" s="96">
        <v>-2</v>
      </c>
      <c r="AB1846" s="32">
        <v>1</v>
      </c>
      <c r="AC1846" s="32">
        <v>1</v>
      </c>
      <c r="AD1846" s="32">
        <v>0</v>
      </c>
      <c r="AE1846" s="32">
        <v>0</v>
      </c>
      <c r="AF1846" s="32">
        <v>1</v>
      </c>
      <c r="AG1846" s="32">
        <v>1</v>
      </c>
      <c r="AH1846" s="32">
        <v>1</v>
      </c>
      <c r="AI1846" s="32">
        <v>1</v>
      </c>
      <c r="AJ1846" s="31" t="s">
        <v>96</v>
      </c>
      <c r="AK1846" s="31" t="s">
        <v>97</v>
      </c>
      <c r="AL1846" s="34" t="s">
        <v>2493</v>
      </c>
      <c r="AM1846" s="19">
        <f t="shared" si="427"/>
        <v>3</v>
      </c>
      <c r="AN1846" s="32">
        <v>1</v>
      </c>
      <c r="AO1846" s="32">
        <v>1</v>
      </c>
      <c r="AP1846" s="32">
        <v>1</v>
      </c>
      <c r="AQ1846" s="32">
        <v>1</v>
      </c>
      <c r="AR1846" s="32">
        <v>1</v>
      </c>
      <c r="AS1846" s="33"/>
      <c r="AT1846" s="32">
        <v>0</v>
      </c>
      <c r="AU1846" s="26">
        <f t="shared" si="428"/>
        <v>-1</v>
      </c>
      <c r="AV1846" s="32">
        <v>1</v>
      </c>
      <c r="AW1846" s="32">
        <v>0</v>
      </c>
      <c r="AX1846" s="32">
        <v>0</v>
      </c>
      <c r="AY1846" s="19">
        <v>0</v>
      </c>
      <c r="AZ1846" s="32">
        <v>0</v>
      </c>
      <c r="BA1846" s="32">
        <v>0</v>
      </c>
      <c r="BB1846" s="32">
        <v>0</v>
      </c>
      <c r="BC1846" s="32">
        <v>0</v>
      </c>
      <c r="BD1846" s="28"/>
      <c r="BE1846" s="33"/>
      <c r="BF1846" s="34" t="s">
        <v>2494</v>
      </c>
      <c r="BG1846" s="33"/>
      <c r="BH1846" s="33"/>
      <c r="BI1846" s="32">
        <v>1</v>
      </c>
      <c r="BJ1846" s="32">
        <v>1</v>
      </c>
      <c r="BK1846" s="33"/>
      <c r="BL1846" s="33"/>
      <c r="BM1846" s="33"/>
      <c r="BN1846" s="33"/>
      <c r="BO1846" s="33"/>
    </row>
    <row r="1847" spans="1:67" ht="395" hidden="1" x14ac:dyDescent="0.2">
      <c r="A1847" s="29" t="s">
        <v>186</v>
      </c>
      <c r="B1847" s="30"/>
      <c r="C1847" s="97" t="s">
        <v>2632</v>
      </c>
      <c r="D1847" s="31" t="s">
        <v>270</v>
      </c>
      <c r="E1847" s="31" t="s">
        <v>92</v>
      </c>
      <c r="F1847" s="32">
        <v>1</v>
      </c>
      <c r="G1847" s="32">
        <v>0</v>
      </c>
      <c r="H1847" s="32">
        <v>0</v>
      </c>
      <c r="I1847" s="33"/>
      <c r="J1847" s="34" t="s">
        <v>2490</v>
      </c>
      <c r="K1847" s="35"/>
      <c r="L1847" s="34" t="s">
        <v>2496</v>
      </c>
      <c r="M1847" s="36" t="s">
        <v>2244</v>
      </c>
      <c r="N1847" s="24">
        <f t="shared" si="422"/>
        <v>1999</v>
      </c>
      <c r="O1847" s="37">
        <v>36453</v>
      </c>
      <c r="P1847" s="37">
        <v>36466</v>
      </c>
      <c r="Q1847" s="36" t="s">
        <v>75</v>
      </c>
      <c r="R1847" s="36" t="s">
        <v>75</v>
      </c>
      <c r="S1847" s="36" t="s">
        <v>75</v>
      </c>
      <c r="T1847" s="36" t="s">
        <v>75</v>
      </c>
      <c r="U1847" s="36" t="s">
        <v>75</v>
      </c>
      <c r="V1847" s="32">
        <v>1</v>
      </c>
      <c r="W1847" s="19">
        <f t="shared" si="423"/>
        <v>0</v>
      </c>
      <c r="X1847" s="19">
        <f t="shared" si="424"/>
        <v>0</v>
      </c>
      <c r="Y1847" s="19">
        <f t="shared" si="425"/>
        <v>0</v>
      </c>
      <c r="Z1847" s="96">
        <v>-1</v>
      </c>
      <c r="AA1847" s="96">
        <v>-2</v>
      </c>
      <c r="AB1847" s="32">
        <v>1</v>
      </c>
      <c r="AC1847" s="32">
        <v>1</v>
      </c>
      <c r="AD1847" s="32">
        <v>0</v>
      </c>
      <c r="AE1847" s="32">
        <v>0</v>
      </c>
      <c r="AF1847" s="32">
        <v>1</v>
      </c>
      <c r="AG1847" s="32">
        <v>1</v>
      </c>
      <c r="AH1847" s="32">
        <v>1</v>
      </c>
      <c r="AI1847" s="32">
        <v>1</v>
      </c>
      <c r="AJ1847" s="31" t="s">
        <v>96</v>
      </c>
      <c r="AK1847" s="31" t="s">
        <v>97</v>
      </c>
      <c r="AL1847" s="34" t="s">
        <v>2493</v>
      </c>
      <c r="AM1847" s="19">
        <f t="shared" si="427"/>
        <v>3</v>
      </c>
      <c r="AN1847" s="32">
        <v>1</v>
      </c>
      <c r="AO1847" s="32">
        <v>1</v>
      </c>
      <c r="AP1847" s="32">
        <v>1</v>
      </c>
      <c r="AQ1847" s="32">
        <v>1</v>
      </c>
      <c r="AR1847" s="32">
        <v>1</v>
      </c>
      <c r="AS1847" s="33"/>
      <c r="AT1847" s="32">
        <v>0</v>
      </c>
      <c r="AU1847" s="26">
        <f t="shared" si="428"/>
        <v>-1</v>
      </c>
      <c r="AV1847" s="32">
        <v>1</v>
      </c>
      <c r="AW1847" s="32">
        <v>0</v>
      </c>
      <c r="AX1847" s="32">
        <v>0</v>
      </c>
      <c r="AY1847" s="19">
        <v>0</v>
      </c>
      <c r="AZ1847" s="32">
        <v>0</v>
      </c>
      <c r="BA1847" s="32">
        <v>0</v>
      </c>
      <c r="BB1847" s="32">
        <v>0</v>
      </c>
      <c r="BC1847" s="32">
        <v>0</v>
      </c>
      <c r="BD1847" s="28"/>
      <c r="BE1847" s="33"/>
      <c r="BF1847" s="34" t="s">
        <v>2494</v>
      </c>
      <c r="BG1847" s="33"/>
      <c r="BH1847" s="33"/>
      <c r="BI1847" s="32">
        <v>1</v>
      </c>
      <c r="BJ1847" s="32">
        <v>1</v>
      </c>
      <c r="BK1847" s="33"/>
      <c r="BL1847" s="33"/>
      <c r="BM1847" s="33"/>
      <c r="BN1847" s="33"/>
      <c r="BO1847" s="33"/>
    </row>
    <row r="1848" spans="1:67" ht="395" hidden="1" x14ac:dyDescent="0.2">
      <c r="A1848" s="29" t="s">
        <v>186</v>
      </c>
      <c r="B1848" s="30"/>
      <c r="C1848" s="97" t="s">
        <v>2539</v>
      </c>
      <c r="D1848" s="31" t="s">
        <v>270</v>
      </c>
      <c r="E1848" s="31" t="s">
        <v>92</v>
      </c>
      <c r="F1848" s="32">
        <v>1</v>
      </c>
      <c r="G1848" s="32">
        <v>0</v>
      </c>
      <c r="H1848" s="32">
        <v>0</v>
      </c>
      <c r="I1848" s="33"/>
      <c r="J1848" s="34" t="s">
        <v>2490</v>
      </c>
      <c r="K1848" s="35"/>
      <c r="L1848" s="34" t="s">
        <v>2496</v>
      </c>
      <c r="M1848" s="36" t="s">
        <v>2244</v>
      </c>
      <c r="N1848" s="24">
        <f t="shared" si="422"/>
        <v>1997</v>
      </c>
      <c r="O1848" s="37">
        <v>35628</v>
      </c>
      <c r="P1848" s="37">
        <v>36466</v>
      </c>
      <c r="Q1848" s="36" t="s">
        <v>75</v>
      </c>
      <c r="R1848" s="36" t="s">
        <v>75</v>
      </c>
      <c r="S1848" s="36" t="s">
        <v>75</v>
      </c>
      <c r="T1848" s="36" t="s">
        <v>75</v>
      </c>
      <c r="U1848" s="36" t="s">
        <v>75</v>
      </c>
      <c r="V1848" s="32">
        <v>1</v>
      </c>
      <c r="W1848" s="19">
        <f t="shared" si="423"/>
        <v>0</v>
      </c>
      <c r="X1848" s="19">
        <f t="shared" si="424"/>
        <v>0</v>
      </c>
      <c r="Y1848" s="19">
        <f t="shared" si="425"/>
        <v>0</v>
      </c>
      <c r="Z1848" s="96">
        <v>-1</v>
      </c>
      <c r="AA1848" s="96">
        <v>-2</v>
      </c>
      <c r="AB1848" s="32">
        <v>1</v>
      </c>
      <c r="AC1848" s="32">
        <v>1</v>
      </c>
      <c r="AD1848" s="32">
        <v>0</v>
      </c>
      <c r="AE1848" s="32">
        <v>0</v>
      </c>
      <c r="AF1848" s="32">
        <v>1</v>
      </c>
      <c r="AG1848" s="32">
        <v>1</v>
      </c>
      <c r="AH1848" s="32">
        <v>1</v>
      </c>
      <c r="AI1848" s="32">
        <v>1</v>
      </c>
      <c r="AJ1848" s="31" t="s">
        <v>96</v>
      </c>
      <c r="AK1848" s="31" t="s">
        <v>97</v>
      </c>
      <c r="AL1848" s="34" t="s">
        <v>2493</v>
      </c>
      <c r="AM1848" s="19">
        <f t="shared" si="427"/>
        <v>3</v>
      </c>
      <c r="AN1848" s="32">
        <v>1</v>
      </c>
      <c r="AO1848" s="32">
        <v>1</v>
      </c>
      <c r="AP1848" s="32">
        <v>1</v>
      </c>
      <c r="AQ1848" s="32">
        <v>1</v>
      </c>
      <c r="AR1848" s="32">
        <v>1</v>
      </c>
      <c r="AS1848" s="33"/>
      <c r="AT1848" s="32">
        <v>0</v>
      </c>
      <c r="AU1848" s="26">
        <f t="shared" si="428"/>
        <v>-1</v>
      </c>
      <c r="AV1848" s="32">
        <v>1</v>
      </c>
      <c r="AW1848" s="32">
        <v>0</v>
      </c>
      <c r="AX1848" s="32">
        <v>0</v>
      </c>
      <c r="AY1848" s="19">
        <v>0</v>
      </c>
      <c r="AZ1848" s="32">
        <v>0</v>
      </c>
      <c r="BA1848" s="32">
        <v>0</v>
      </c>
      <c r="BB1848" s="32">
        <v>0</v>
      </c>
      <c r="BC1848" s="32">
        <v>0</v>
      </c>
      <c r="BD1848" s="28"/>
      <c r="BE1848" s="33"/>
      <c r="BF1848" s="34" t="s">
        <v>2494</v>
      </c>
      <c r="BG1848" s="33"/>
      <c r="BH1848" s="33"/>
      <c r="BI1848" s="32">
        <v>1</v>
      </c>
      <c r="BJ1848" s="32">
        <v>1</v>
      </c>
      <c r="BK1848" s="33"/>
      <c r="BL1848" s="33"/>
      <c r="BM1848" s="33"/>
      <c r="BN1848" s="33"/>
      <c r="BO1848" s="33"/>
    </row>
    <row r="1849" spans="1:67" ht="48" hidden="1" x14ac:dyDescent="0.2">
      <c r="A1849" s="18" t="s">
        <v>740</v>
      </c>
      <c r="B1849" s="20"/>
      <c r="C1849" s="21" t="s">
        <v>2701</v>
      </c>
      <c r="D1849" s="18" t="s">
        <v>124</v>
      </c>
      <c r="E1849" s="18" t="s">
        <v>137</v>
      </c>
      <c r="F1849" s="19">
        <v>1</v>
      </c>
      <c r="G1849" s="19">
        <v>0</v>
      </c>
      <c r="H1849" s="19">
        <v>0</v>
      </c>
      <c r="I1849" s="20"/>
      <c r="J1849" s="21" t="s">
        <v>1077</v>
      </c>
      <c r="K1849" s="22" t="s">
        <v>1089</v>
      </c>
      <c r="L1849" s="21" t="s">
        <v>2647</v>
      </c>
      <c r="M1849" s="23" t="s">
        <v>75</v>
      </c>
      <c r="N1849" s="24">
        <f t="shared" si="422"/>
        <v>1988</v>
      </c>
      <c r="O1849" s="25">
        <v>32174</v>
      </c>
      <c r="P1849" s="23" t="s">
        <v>75</v>
      </c>
      <c r="Q1849" s="23" t="s">
        <v>75</v>
      </c>
      <c r="R1849" s="23" t="s">
        <v>75</v>
      </c>
      <c r="S1849" s="23" t="s">
        <v>75</v>
      </c>
      <c r="T1849" s="23" t="s">
        <v>75</v>
      </c>
      <c r="U1849" s="23" t="s">
        <v>75</v>
      </c>
      <c r="V1849" s="19">
        <v>1</v>
      </c>
      <c r="W1849" s="19">
        <f t="shared" si="423"/>
        <v>0</v>
      </c>
      <c r="X1849" s="19">
        <f t="shared" si="424"/>
        <v>0</v>
      </c>
      <c r="Y1849" s="19">
        <f t="shared" si="425"/>
        <v>0</v>
      </c>
      <c r="Z1849" s="19">
        <v>-1</v>
      </c>
      <c r="AA1849" s="19">
        <v>-2</v>
      </c>
      <c r="AB1849" s="19">
        <v>0</v>
      </c>
      <c r="AC1849" s="19">
        <v>0</v>
      </c>
      <c r="AD1849" s="19">
        <v>1</v>
      </c>
      <c r="AE1849" s="19">
        <v>0</v>
      </c>
      <c r="AF1849" s="19">
        <v>0</v>
      </c>
      <c r="AG1849" s="19">
        <v>0</v>
      </c>
      <c r="AH1849" s="26">
        <v>1</v>
      </c>
      <c r="AI1849" s="26">
        <v>0</v>
      </c>
      <c r="AJ1849" s="18" t="s">
        <v>128</v>
      </c>
      <c r="AK1849" s="18" t="s">
        <v>139</v>
      </c>
      <c r="AL1849" s="21" t="s">
        <v>2642</v>
      </c>
      <c r="AM1849" s="19">
        <f t="shared" si="427"/>
        <v>3</v>
      </c>
      <c r="AN1849" s="19">
        <v>1</v>
      </c>
      <c r="AO1849" s="19">
        <v>1</v>
      </c>
      <c r="AP1849" s="19">
        <v>0</v>
      </c>
      <c r="AQ1849" s="19">
        <v>-1</v>
      </c>
      <c r="AR1849" s="19">
        <v>-1</v>
      </c>
      <c r="AS1849" s="19">
        <v>0</v>
      </c>
      <c r="AT1849" s="19">
        <v>-2</v>
      </c>
      <c r="AU1849" s="26">
        <v>-3</v>
      </c>
      <c r="AV1849" s="19">
        <v>0</v>
      </c>
      <c r="AW1849" s="19">
        <v>0</v>
      </c>
      <c r="AX1849" s="19">
        <v>0</v>
      </c>
      <c r="AY1849" s="19">
        <v>0</v>
      </c>
      <c r="AZ1849" s="19">
        <v>1</v>
      </c>
      <c r="BA1849" s="19">
        <v>1</v>
      </c>
      <c r="BB1849" s="19">
        <v>-1</v>
      </c>
      <c r="BC1849" s="19">
        <v>1</v>
      </c>
      <c r="BD1849" s="28"/>
      <c r="BE1849" s="20"/>
      <c r="BF1849" s="20"/>
      <c r="BG1849" s="20"/>
      <c r="BH1849" s="20"/>
      <c r="BI1849" s="20"/>
      <c r="BJ1849" s="19">
        <v>-1</v>
      </c>
      <c r="BK1849" s="20"/>
      <c r="BL1849" s="20"/>
      <c r="BM1849" s="20"/>
      <c r="BN1849" s="20"/>
      <c r="BO1849" s="20"/>
    </row>
    <row r="1850" spans="1:67" ht="64" hidden="1" x14ac:dyDescent="0.2">
      <c r="A1850" s="17" t="s">
        <v>202</v>
      </c>
      <c r="B1850" s="42"/>
      <c r="C1850" s="64" t="s">
        <v>839</v>
      </c>
      <c r="D1850" s="18" t="s">
        <v>69</v>
      </c>
      <c r="E1850" s="18" t="s">
        <v>82</v>
      </c>
      <c r="F1850" s="19">
        <v>1</v>
      </c>
      <c r="G1850" s="19">
        <v>0</v>
      </c>
      <c r="H1850" s="19">
        <v>0</v>
      </c>
      <c r="I1850" s="20"/>
      <c r="J1850" s="44"/>
      <c r="K1850" s="22" t="s">
        <v>648</v>
      </c>
      <c r="L1850" s="21" t="s">
        <v>840</v>
      </c>
      <c r="M1850" s="25"/>
      <c r="N1850" s="24">
        <f t="shared" si="422"/>
        <v>2007</v>
      </c>
      <c r="O1850" s="25">
        <v>39380</v>
      </c>
      <c r="P1850" s="23" t="s">
        <v>75</v>
      </c>
      <c r="Q1850" s="23" t="s">
        <v>75</v>
      </c>
      <c r="R1850" s="23" t="s">
        <v>75</v>
      </c>
      <c r="S1850" s="23" t="s">
        <v>75</v>
      </c>
      <c r="T1850" s="23" t="s">
        <v>75</v>
      </c>
      <c r="U1850" s="23" t="s">
        <v>75</v>
      </c>
      <c r="V1850" s="19">
        <v>1</v>
      </c>
      <c r="W1850" s="19">
        <f t="shared" si="423"/>
        <v>0</v>
      </c>
      <c r="X1850" s="19">
        <f t="shared" si="424"/>
        <v>0</v>
      </c>
      <c r="Y1850" s="19">
        <f t="shared" si="425"/>
        <v>0</v>
      </c>
      <c r="Z1850" s="19">
        <v>-1</v>
      </c>
      <c r="AA1850" s="19">
        <v>-2</v>
      </c>
      <c r="AB1850" s="19">
        <v>1</v>
      </c>
      <c r="AC1850" s="19">
        <v>0</v>
      </c>
      <c r="AD1850" s="19">
        <v>0</v>
      </c>
      <c r="AE1850" s="19">
        <v>0</v>
      </c>
      <c r="AF1850" s="19">
        <v>0</v>
      </c>
      <c r="AG1850" s="19">
        <v>-1</v>
      </c>
      <c r="AH1850" s="26">
        <v>1</v>
      </c>
      <c r="AI1850" s="26">
        <v>0</v>
      </c>
      <c r="AJ1850" s="18" t="s">
        <v>76</v>
      </c>
      <c r="AK1850" s="18" t="s">
        <v>77</v>
      </c>
      <c r="AL1850" s="21" t="s">
        <v>841</v>
      </c>
      <c r="AM1850" s="19">
        <f t="shared" si="427"/>
        <v>2</v>
      </c>
      <c r="AN1850" s="26">
        <v>0</v>
      </c>
      <c r="AO1850" s="26">
        <v>1</v>
      </c>
      <c r="AP1850" s="26">
        <v>1</v>
      </c>
      <c r="AQ1850" s="26">
        <v>-1</v>
      </c>
      <c r="AR1850" s="26">
        <v>1</v>
      </c>
      <c r="AS1850" s="26">
        <v>0</v>
      </c>
      <c r="AT1850" s="26">
        <v>0</v>
      </c>
      <c r="AU1850" s="26">
        <f>IF(BA1850&lt;1,-1)</f>
        <v>-1</v>
      </c>
      <c r="AV1850" s="26">
        <v>0</v>
      </c>
      <c r="AW1850" s="26">
        <v>0</v>
      </c>
      <c r="AX1850" s="19">
        <v>0</v>
      </c>
      <c r="AY1850" s="19">
        <v>0</v>
      </c>
      <c r="AZ1850" s="26">
        <v>1</v>
      </c>
      <c r="BA1850" s="26">
        <v>0</v>
      </c>
      <c r="BB1850" s="26">
        <v>0</v>
      </c>
      <c r="BC1850" s="26">
        <v>0</v>
      </c>
      <c r="BD1850" s="28"/>
      <c r="BE1850" s="20"/>
      <c r="BF1850" s="18" t="s">
        <v>219</v>
      </c>
      <c r="BG1850" s="20"/>
      <c r="BH1850" s="20"/>
      <c r="BI1850" s="20"/>
      <c r="BJ1850" s="26">
        <v>1</v>
      </c>
      <c r="BK1850" s="20"/>
      <c r="BL1850" s="20"/>
      <c r="BM1850" s="20"/>
      <c r="BN1850" s="20"/>
      <c r="BO1850" s="20"/>
    </row>
    <row r="1851" spans="1:67" ht="80" hidden="1" x14ac:dyDescent="0.2">
      <c r="A1851" s="17" t="s">
        <v>248</v>
      </c>
      <c r="B1851" s="42"/>
      <c r="C1851" s="64" t="s">
        <v>839</v>
      </c>
      <c r="D1851" s="18" t="s">
        <v>69</v>
      </c>
      <c r="E1851" s="18" t="s">
        <v>324</v>
      </c>
      <c r="F1851" s="19">
        <v>1</v>
      </c>
      <c r="G1851" s="19">
        <v>0</v>
      </c>
      <c r="H1851" s="19">
        <v>0</v>
      </c>
      <c r="I1851" s="20"/>
      <c r="J1851" s="21" t="s">
        <v>2278</v>
      </c>
      <c r="K1851" s="22" t="s">
        <v>2279</v>
      </c>
      <c r="L1851" s="21" t="s">
        <v>2280</v>
      </c>
      <c r="M1851" s="23" t="s">
        <v>1899</v>
      </c>
      <c r="N1851" s="24">
        <f t="shared" si="422"/>
        <v>2003</v>
      </c>
      <c r="O1851" s="25">
        <v>37701</v>
      </c>
      <c r="P1851" s="23" t="s">
        <v>75</v>
      </c>
      <c r="Q1851" s="23" t="s">
        <v>75</v>
      </c>
      <c r="R1851" s="23" t="s">
        <v>75</v>
      </c>
      <c r="S1851" s="23" t="s">
        <v>75</v>
      </c>
      <c r="T1851" s="23" t="s">
        <v>75</v>
      </c>
      <c r="U1851" s="23" t="s">
        <v>75</v>
      </c>
      <c r="V1851" s="19">
        <v>1</v>
      </c>
      <c r="W1851" s="19">
        <f t="shared" si="423"/>
        <v>0</v>
      </c>
      <c r="X1851" s="19">
        <f t="shared" si="424"/>
        <v>0</v>
      </c>
      <c r="Y1851" s="19">
        <f t="shared" si="425"/>
        <v>0</v>
      </c>
      <c r="Z1851" s="19">
        <v>-1</v>
      </c>
      <c r="AA1851" s="19">
        <v>-2</v>
      </c>
      <c r="AB1851" s="19">
        <v>0</v>
      </c>
      <c r="AC1851" s="19">
        <v>1</v>
      </c>
      <c r="AD1851" s="19">
        <v>1</v>
      </c>
      <c r="AE1851" s="19">
        <v>1</v>
      </c>
      <c r="AF1851" s="19">
        <v>0</v>
      </c>
      <c r="AG1851" s="19">
        <v>-1</v>
      </c>
      <c r="AH1851" s="26">
        <v>-1</v>
      </c>
      <c r="AI1851" s="26">
        <v>0</v>
      </c>
      <c r="AJ1851" s="18" t="s">
        <v>76</v>
      </c>
      <c r="AK1851" s="18" t="s">
        <v>77</v>
      </c>
      <c r="AL1851" s="21" t="s">
        <v>2281</v>
      </c>
      <c r="AM1851" s="19">
        <f t="shared" si="427"/>
        <v>2</v>
      </c>
      <c r="AN1851" s="19">
        <v>0</v>
      </c>
      <c r="AO1851" s="19">
        <v>1</v>
      </c>
      <c r="AP1851" s="19">
        <v>0</v>
      </c>
      <c r="AQ1851" s="19">
        <v>-1</v>
      </c>
      <c r="AR1851" s="19">
        <v>1</v>
      </c>
      <c r="AS1851" s="19">
        <v>1</v>
      </c>
      <c r="AT1851" s="19">
        <v>0</v>
      </c>
      <c r="AU1851" s="26">
        <f>IF(BA1851&lt;1,-1)</f>
        <v>-1</v>
      </c>
      <c r="AV1851" s="19">
        <v>0</v>
      </c>
      <c r="AW1851" s="19">
        <v>0</v>
      </c>
      <c r="AX1851" s="19">
        <v>0</v>
      </c>
      <c r="AY1851" s="19">
        <v>0</v>
      </c>
      <c r="AZ1851" s="19">
        <v>0</v>
      </c>
      <c r="BA1851" s="19">
        <v>0</v>
      </c>
      <c r="BB1851" s="19">
        <v>0</v>
      </c>
      <c r="BC1851" s="19">
        <v>0</v>
      </c>
      <c r="BD1851" s="28"/>
      <c r="BE1851" s="20"/>
      <c r="BF1851" s="20"/>
      <c r="BG1851" s="20"/>
      <c r="BH1851" s="23" t="s">
        <v>2279</v>
      </c>
      <c r="BI1851" s="19">
        <v>0</v>
      </c>
      <c r="BJ1851" s="19">
        <v>1</v>
      </c>
      <c r="BK1851" s="45"/>
      <c r="BL1851" s="45"/>
      <c r="BM1851" s="45"/>
      <c r="BN1851" s="20"/>
      <c r="BO1851" s="20"/>
    </row>
    <row r="1852" spans="1:67" ht="256" hidden="1" x14ac:dyDescent="0.2">
      <c r="A1852" s="17" t="s">
        <v>253</v>
      </c>
      <c r="B1852" s="17" t="s">
        <v>913</v>
      </c>
      <c r="C1852" s="64" t="s">
        <v>961</v>
      </c>
      <c r="D1852" s="18" t="s">
        <v>182</v>
      </c>
      <c r="E1852" s="18" t="s">
        <v>92</v>
      </c>
      <c r="F1852" s="19">
        <v>1</v>
      </c>
      <c r="G1852" s="19">
        <v>0</v>
      </c>
      <c r="H1852" s="19">
        <v>0</v>
      </c>
      <c r="I1852" s="20"/>
      <c r="J1852" s="21" t="s">
        <v>915</v>
      </c>
      <c r="K1852" s="43"/>
      <c r="L1852" s="21" t="s">
        <v>916</v>
      </c>
      <c r="M1852" s="23" t="s">
        <v>917</v>
      </c>
      <c r="N1852" s="24">
        <f t="shared" si="422"/>
        <v>2005</v>
      </c>
      <c r="O1852" s="25">
        <v>38405</v>
      </c>
      <c r="P1852" s="25">
        <v>39484</v>
      </c>
      <c r="Q1852" s="25">
        <v>39484</v>
      </c>
      <c r="R1852" s="23" t="s">
        <v>75</v>
      </c>
      <c r="S1852" s="23" t="s">
        <v>75</v>
      </c>
      <c r="T1852" s="23" t="s">
        <v>75</v>
      </c>
      <c r="U1852" s="23" t="s">
        <v>75</v>
      </c>
      <c r="V1852" s="19">
        <v>1</v>
      </c>
      <c r="W1852" s="19">
        <f t="shared" si="423"/>
        <v>1</v>
      </c>
      <c r="X1852" s="19">
        <f t="shared" si="424"/>
        <v>0</v>
      </c>
      <c r="Y1852" s="19">
        <f t="shared" si="425"/>
        <v>0</v>
      </c>
      <c r="Z1852" s="19">
        <v>-1</v>
      </c>
      <c r="AA1852" s="19">
        <v>-2</v>
      </c>
      <c r="AB1852" s="19">
        <v>1</v>
      </c>
      <c r="AC1852" s="19">
        <v>1</v>
      </c>
      <c r="AD1852" s="19">
        <v>1</v>
      </c>
      <c r="AE1852" s="19">
        <v>1</v>
      </c>
      <c r="AF1852" s="19">
        <v>1</v>
      </c>
      <c r="AG1852" s="26">
        <v>1</v>
      </c>
      <c r="AH1852" s="19">
        <v>1</v>
      </c>
      <c r="AI1852" s="19">
        <v>0</v>
      </c>
      <c r="AJ1852" s="18" t="s">
        <v>185</v>
      </c>
      <c r="AK1852" s="18" t="s">
        <v>97</v>
      </c>
      <c r="AL1852" s="21" t="s">
        <v>918</v>
      </c>
      <c r="AM1852" s="19">
        <f t="shared" si="427"/>
        <v>3</v>
      </c>
      <c r="AN1852" s="19">
        <v>1</v>
      </c>
      <c r="AO1852" s="19">
        <v>1</v>
      </c>
      <c r="AP1852" s="19">
        <v>1</v>
      </c>
      <c r="AQ1852" s="19">
        <v>1</v>
      </c>
      <c r="AR1852" s="19">
        <v>1</v>
      </c>
      <c r="AS1852" s="19">
        <v>0</v>
      </c>
      <c r="AT1852" s="19">
        <v>0</v>
      </c>
      <c r="AU1852" s="26">
        <f>IF(BA1852&lt;1,-1)</f>
        <v>-1</v>
      </c>
      <c r="AV1852" s="26">
        <v>0</v>
      </c>
      <c r="AW1852" s="26">
        <v>0</v>
      </c>
      <c r="AX1852" s="26">
        <v>1</v>
      </c>
      <c r="AY1852" s="19">
        <v>0</v>
      </c>
      <c r="AZ1852" s="19">
        <v>0</v>
      </c>
      <c r="BA1852" s="19">
        <v>0</v>
      </c>
      <c r="BB1852" s="19">
        <v>0</v>
      </c>
      <c r="BC1852" s="19">
        <v>0</v>
      </c>
      <c r="BD1852" s="28"/>
      <c r="BE1852" s="20"/>
      <c r="BF1852" s="18" t="s">
        <v>919</v>
      </c>
      <c r="BG1852" s="20"/>
      <c r="BH1852" s="20"/>
      <c r="BI1852" s="19">
        <v>1</v>
      </c>
      <c r="BJ1852" s="19">
        <v>1</v>
      </c>
      <c r="BK1852" s="20"/>
      <c r="BL1852" s="20"/>
      <c r="BM1852" s="20"/>
      <c r="BN1852" s="20"/>
      <c r="BO1852" s="20"/>
    </row>
    <row r="1853" spans="1:67" ht="48" hidden="1" x14ac:dyDescent="0.2">
      <c r="A1853" s="18" t="s">
        <v>740</v>
      </c>
      <c r="B1853" s="20"/>
      <c r="C1853" s="21" t="s">
        <v>2702</v>
      </c>
      <c r="D1853" s="18" t="s">
        <v>124</v>
      </c>
      <c r="E1853" s="18" t="s">
        <v>137</v>
      </c>
      <c r="F1853" s="19">
        <v>1</v>
      </c>
      <c r="G1853" s="19">
        <v>0</v>
      </c>
      <c r="H1853" s="19">
        <v>0</v>
      </c>
      <c r="I1853" s="20"/>
      <c r="J1853" s="21" t="s">
        <v>1077</v>
      </c>
      <c r="K1853" s="22" t="s">
        <v>1089</v>
      </c>
      <c r="L1853" s="21" t="s">
        <v>2647</v>
      </c>
      <c r="M1853" s="23" t="s">
        <v>75</v>
      </c>
      <c r="N1853" s="24">
        <f t="shared" si="422"/>
        <v>1988</v>
      </c>
      <c r="O1853" s="25">
        <v>32174</v>
      </c>
      <c r="P1853" s="23" t="s">
        <v>75</v>
      </c>
      <c r="Q1853" s="23" t="s">
        <v>75</v>
      </c>
      <c r="R1853" s="23" t="s">
        <v>75</v>
      </c>
      <c r="S1853" s="23" t="s">
        <v>75</v>
      </c>
      <c r="T1853" s="23" t="s">
        <v>75</v>
      </c>
      <c r="U1853" s="23" t="s">
        <v>75</v>
      </c>
      <c r="V1853" s="19">
        <v>1</v>
      </c>
      <c r="W1853" s="19">
        <f t="shared" si="423"/>
        <v>0</v>
      </c>
      <c r="X1853" s="19">
        <f t="shared" si="424"/>
        <v>0</v>
      </c>
      <c r="Y1853" s="19">
        <f t="shared" si="425"/>
        <v>0</v>
      </c>
      <c r="Z1853" s="19">
        <v>-1</v>
      </c>
      <c r="AA1853" s="19">
        <v>-2</v>
      </c>
      <c r="AB1853" s="19">
        <v>0</v>
      </c>
      <c r="AC1853" s="19">
        <v>0</v>
      </c>
      <c r="AD1853" s="19">
        <v>1</v>
      </c>
      <c r="AE1853" s="19">
        <v>0</v>
      </c>
      <c r="AF1853" s="19">
        <v>0</v>
      </c>
      <c r="AG1853" s="19">
        <v>0</v>
      </c>
      <c r="AH1853" s="26">
        <v>1</v>
      </c>
      <c r="AI1853" s="26">
        <v>0</v>
      </c>
      <c r="AJ1853" s="18" t="s">
        <v>128</v>
      </c>
      <c r="AK1853" s="18" t="s">
        <v>139</v>
      </c>
      <c r="AL1853" s="21" t="s">
        <v>2642</v>
      </c>
      <c r="AM1853" s="19">
        <f t="shared" si="427"/>
        <v>3</v>
      </c>
      <c r="AN1853" s="19">
        <v>1</v>
      </c>
      <c r="AO1853" s="19">
        <v>1</v>
      </c>
      <c r="AP1853" s="19">
        <v>0</v>
      </c>
      <c r="AQ1853" s="19">
        <v>-1</v>
      </c>
      <c r="AR1853" s="19">
        <v>-1</v>
      </c>
      <c r="AS1853" s="19">
        <v>0</v>
      </c>
      <c r="AT1853" s="19">
        <v>-2</v>
      </c>
      <c r="AU1853" s="26">
        <v>-3</v>
      </c>
      <c r="AV1853" s="19">
        <v>0</v>
      </c>
      <c r="AW1853" s="19">
        <v>0</v>
      </c>
      <c r="AX1853" s="19">
        <v>0</v>
      </c>
      <c r="AY1853" s="19">
        <v>0</v>
      </c>
      <c r="AZ1853" s="19">
        <v>1</v>
      </c>
      <c r="BA1853" s="19">
        <v>1</v>
      </c>
      <c r="BB1853" s="19">
        <v>-1</v>
      </c>
      <c r="BC1853" s="19">
        <v>1</v>
      </c>
      <c r="BD1853" s="28"/>
      <c r="BE1853" s="20"/>
      <c r="BF1853" s="20"/>
      <c r="BG1853" s="20"/>
      <c r="BH1853" s="20"/>
      <c r="BI1853" s="20"/>
      <c r="BJ1853" s="19">
        <v>-1</v>
      </c>
      <c r="BK1853" s="20"/>
      <c r="BL1853" s="20"/>
      <c r="BM1853" s="20"/>
      <c r="BN1853" s="20"/>
      <c r="BO1853" s="20"/>
    </row>
    <row r="1854" spans="1:67" ht="112" hidden="1" x14ac:dyDescent="0.2">
      <c r="A1854" s="17" t="s">
        <v>228</v>
      </c>
      <c r="B1854" s="42"/>
      <c r="C1854" s="64" t="s">
        <v>579</v>
      </c>
      <c r="D1854" s="18" t="s">
        <v>136</v>
      </c>
      <c r="E1854" s="18" t="s">
        <v>236</v>
      </c>
      <c r="F1854" s="19">
        <v>1</v>
      </c>
      <c r="G1854" s="19">
        <v>1</v>
      </c>
      <c r="H1854" s="19">
        <v>1</v>
      </c>
      <c r="I1854" s="20"/>
      <c r="J1854" s="44"/>
      <c r="K1854" s="43"/>
      <c r="L1854" s="21" t="s">
        <v>580</v>
      </c>
      <c r="M1854" s="25">
        <v>28965</v>
      </c>
      <c r="N1854" s="24">
        <f t="shared" si="422"/>
        <v>2008</v>
      </c>
      <c r="O1854" s="25">
        <v>39448</v>
      </c>
      <c r="P1854" s="23" t="s">
        <v>75</v>
      </c>
      <c r="Q1854" s="25">
        <v>42310</v>
      </c>
      <c r="R1854" s="25">
        <v>42304</v>
      </c>
      <c r="S1854" s="23" t="s">
        <v>75</v>
      </c>
      <c r="T1854" s="23" t="s">
        <v>75</v>
      </c>
      <c r="U1854" s="23" t="s">
        <v>75</v>
      </c>
      <c r="V1854" s="26">
        <v>1</v>
      </c>
      <c r="W1854" s="19">
        <f t="shared" ref="W1854:W1887" si="429">IF(OR(AND(Q1854&lt;&gt;"NA",Q1854&lt;&gt;""),AND(S1854&lt;&gt;"NA",S1854&lt;&gt;""),AND(T1854&lt;&gt;"NA",T1854&lt;&gt;"")),1,0)</f>
        <v>1</v>
      </c>
      <c r="X1854" s="19">
        <f t="shared" ref="X1854:X1885" si="430">IF(OR(AND(S1854&lt;&gt;"NA",S1854&lt;&gt;""),Y1854=1),1,0)</f>
        <v>0</v>
      </c>
      <c r="Y1854" s="19">
        <f t="shared" ref="Y1854:Y1887" si="431">IF(AND(T1854&lt;&gt;"NA",T1854&lt;&gt;""),1,0)</f>
        <v>0</v>
      </c>
      <c r="Z1854" s="26">
        <v>-1</v>
      </c>
      <c r="AA1854" s="19">
        <v>-2</v>
      </c>
      <c r="AB1854" s="26">
        <v>0</v>
      </c>
      <c r="AC1854" s="26">
        <v>0</v>
      </c>
      <c r="AD1854" s="26">
        <v>1</v>
      </c>
      <c r="AE1854" s="26">
        <v>0</v>
      </c>
      <c r="AF1854" s="26">
        <v>0</v>
      </c>
      <c r="AG1854" s="19">
        <v>1</v>
      </c>
      <c r="AH1854" s="26">
        <v>1</v>
      </c>
      <c r="AI1854" s="26">
        <v>0</v>
      </c>
      <c r="AJ1854" s="18" t="s">
        <v>138</v>
      </c>
      <c r="AK1854" s="18" t="s">
        <v>77</v>
      </c>
      <c r="AL1854" s="21" t="s">
        <v>581</v>
      </c>
      <c r="AM1854" s="19">
        <f t="shared" si="427"/>
        <v>1</v>
      </c>
      <c r="AN1854" s="26">
        <v>1</v>
      </c>
      <c r="AO1854" s="26">
        <v>-1</v>
      </c>
      <c r="AP1854" s="26">
        <v>1</v>
      </c>
      <c r="AQ1854" s="26">
        <v>1</v>
      </c>
      <c r="AR1854" s="26">
        <v>1</v>
      </c>
      <c r="AS1854" s="26">
        <v>0</v>
      </c>
      <c r="AT1854" s="26">
        <v>-1</v>
      </c>
      <c r="AU1854" s="26">
        <v>0</v>
      </c>
      <c r="AV1854" s="26">
        <v>0</v>
      </c>
      <c r="AW1854" s="26">
        <v>0</v>
      </c>
      <c r="AX1854" s="19">
        <v>1</v>
      </c>
      <c r="AY1854" s="19">
        <v>0</v>
      </c>
      <c r="AZ1854" s="26">
        <v>1</v>
      </c>
      <c r="BA1854" s="26">
        <v>1</v>
      </c>
      <c r="BB1854" s="26">
        <v>-1</v>
      </c>
      <c r="BC1854" s="26">
        <v>1</v>
      </c>
      <c r="BD1854" s="28"/>
      <c r="BE1854" s="20"/>
      <c r="BF1854" s="20"/>
      <c r="BG1854" s="20"/>
      <c r="BH1854" s="18" t="s">
        <v>582</v>
      </c>
      <c r="BI1854" s="20"/>
      <c r="BJ1854" s="26">
        <v>1</v>
      </c>
      <c r="BK1854" s="20"/>
      <c r="BL1854" s="20"/>
      <c r="BM1854" s="20"/>
      <c r="BN1854" s="20"/>
      <c r="BO1854" s="20"/>
    </row>
    <row r="1855" spans="1:67" ht="304" hidden="1" x14ac:dyDescent="0.2">
      <c r="A1855" s="17" t="s">
        <v>67</v>
      </c>
      <c r="B1855" s="17" t="s">
        <v>79</v>
      </c>
      <c r="C1855" s="64" t="s">
        <v>573</v>
      </c>
      <c r="D1855" s="18" t="s">
        <v>567</v>
      </c>
      <c r="E1855" s="18" t="s">
        <v>92</v>
      </c>
      <c r="F1855" s="19">
        <v>1</v>
      </c>
      <c r="G1855" s="19">
        <v>1</v>
      </c>
      <c r="H1855" s="19">
        <v>1</v>
      </c>
      <c r="I1855" s="20"/>
      <c r="J1855" s="21" t="s">
        <v>568</v>
      </c>
      <c r="K1855" s="22" t="s">
        <v>569</v>
      </c>
      <c r="L1855" s="21" t="s">
        <v>570</v>
      </c>
      <c r="M1855" s="25"/>
      <c r="N1855" s="24">
        <v>2009</v>
      </c>
      <c r="O1855" s="25">
        <v>40619</v>
      </c>
      <c r="P1855" s="23" t="s">
        <v>75</v>
      </c>
      <c r="Q1855" s="23" t="s">
        <v>75</v>
      </c>
      <c r="R1855" s="23" t="s">
        <v>75</v>
      </c>
      <c r="S1855" s="23" t="s">
        <v>75</v>
      </c>
      <c r="T1855" s="23" t="s">
        <v>75</v>
      </c>
      <c r="U1855" s="23" t="s">
        <v>75</v>
      </c>
      <c r="V1855" s="19">
        <v>1</v>
      </c>
      <c r="W1855" s="19">
        <f t="shared" si="429"/>
        <v>0</v>
      </c>
      <c r="X1855" s="19">
        <f t="shared" si="430"/>
        <v>0</v>
      </c>
      <c r="Y1855" s="19">
        <f t="shared" si="431"/>
        <v>0</v>
      </c>
      <c r="Z1855" s="19">
        <v>-1</v>
      </c>
      <c r="AA1855" s="19">
        <v>-2</v>
      </c>
      <c r="AB1855" s="19">
        <v>0</v>
      </c>
      <c r="AC1855" s="19">
        <v>0</v>
      </c>
      <c r="AD1855" s="19">
        <v>1</v>
      </c>
      <c r="AE1855" s="19">
        <v>1</v>
      </c>
      <c r="AF1855" s="19">
        <v>1</v>
      </c>
      <c r="AG1855" s="19">
        <v>1</v>
      </c>
      <c r="AH1855" s="19">
        <v>1</v>
      </c>
      <c r="AI1855" s="19">
        <v>0</v>
      </c>
      <c r="AJ1855" s="18" t="s">
        <v>134</v>
      </c>
      <c r="AK1855" s="18" t="s">
        <v>97</v>
      </c>
      <c r="AL1855" s="21" t="s">
        <v>571</v>
      </c>
      <c r="AM1855" s="19">
        <f t="shared" si="427"/>
        <v>2</v>
      </c>
      <c r="AN1855" s="19">
        <v>-1</v>
      </c>
      <c r="AO1855" s="19">
        <v>1</v>
      </c>
      <c r="AP1855" s="19">
        <v>-1</v>
      </c>
      <c r="AQ1855" s="19">
        <v>-1</v>
      </c>
      <c r="AR1855" s="19">
        <v>-1</v>
      </c>
      <c r="AS1855" s="19">
        <v>0</v>
      </c>
      <c r="AT1855" s="19">
        <v>0</v>
      </c>
      <c r="AU1855" s="26">
        <f>IF(BA1855&lt;1,-1)</f>
        <v>-1</v>
      </c>
      <c r="AV1855" s="19">
        <v>0</v>
      </c>
      <c r="AW1855" s="19">
        <v>0</v>
      </c>
      <c r="AX1855" s="19">
        <v>0</v>
      </c>
      <c r="AY1855" s="19">
        <v>0</v>
      </c>
      <c r="AZ1855" s="19">
        <v>0</v>
      </c>
      <c r="BA1855" s="19">
        <v>0</v>
      </c>
      <c r="BB1855" s="19">
        <v>0</v>
      </c>
      <c r="BC1855" s="19">
        <v>0</v>
      </c>
      <c r="BD1855" s="28"/>
      <c r="BE1855" s="20"/>
      <c r="BF1855" s="20"/>
      <c r="BG1855" s="20"/>
      <c r="BH1855" s="20"/>
      <c r="BI1855" s="20"/>
      <c r="BJ1855" s="19">
        <v>1</v>
      </c>
      <c r="BK1855" s="20"/>
      <c r="BL1855" s="20"/>
      <c r="BM1855" s="20"/>
      <c r="BN1855" s="20"/>
      <c r="BO1855" s="20"/>
    </row>
    <row r="1856" spans="1:67" ht="80" x14ac:dyDescent="0.2">
      <c r="A1856" s="64" t="s">
        <v>3542</v>
      </c>
      <c r="B1856" s="17" t="s">
        <v>79</v>
      </c>
      <c r="C1856" s="64" t="s">
        <v>3515</v>
      </c>
      <c r="D1856" s="18" t="s">
        <v>182</v>
      </c>
      <c r="E1856" s="18" t="s">
        <v>236</v>
      </c>
      <c r="F1856" s="19">
        <v>1</v>
      </c>
      <c r="G1856" s="19">
        <v>0</v>
      </c>
      <c r="H1856" s="19">
        <v>0</v>
      </c>
      <c r="I1856" s="20"/>
      <c r="J1856" s="21" t="s">
        <v>184</v>
      </c>
      <c r="K1856" s="43"/>
      <c r="L1856" s="21" t="s">
        <v>3516</v>
      </c>
      <c r="M1856" s="25"/>
      <c r="N1856" s="24">
        <f t="shared" ref="N1856:N1887" si="432">YEAR(IF(AND(O1856&lt;&gt;"NA",O1856&lt;&gt;""),O1856,IF(AND(P1856&lt;&gt;"NA",P1856&lt;&gt;""),P1856,IF(AND(Q1856&lt;&gt;"NA",Q1856&lt;&gt;""),Q1856,IF(AND(R1856&lt;&gt;"NA",R1856&lt;&gt;""),R1856,S1856)))))</f>
        <v>2006</v>
      </c>
      <c r="O1856" s="649">
        <v>38899</v>
      </c>
      <c r="P1856" s="649" t="s">
        <v>75</v>
      </c>
      <c r="Q1856" s="649">
        <v>39083</v>
      </c>
      <c r="R1856" s="649">
        <v>38936</v>
      </c>
      <c r="S1856" s="649">
        <v>39734</v>
      </c>
      <c r="T1856" s="649">
        <v>39881</v>
      </c>
      <c r="U1856" s="649">
        <v>40731</v>
      </c>
      <c r="V1856" s="26">
        <v>1</v>
      </c>
      <c r="W1856" s="19">
        <f t="shared" si="429"/>
        <v>1</v>
      </c>
      <c r="X1856" s="19">
        <f t="shared" si="430"/>
        <v>1</v>
      </c>
      <c r="Y1856" s="19">
        <f t="shared" si="431"/>
        <v>1</v>
      </c>
      <c r="Z1856" s="26">
        <v>2</v>
      </c>
      <c r="AA1856" s="19">
        <v>1</v>
      </c>
      <c r="AB1856" s="26">
        <v>0</v>
      </c>
      <c r="AC1856" s="26">
        <v>1</v>
      </c>
      <c r="AD1856" s="26">
        <v>1</v>
      </c>
      <c r="AE1856" s="26">
        <v>0</v>
      </c>
      <c r="AF1856" s="26">
        <v>1</v>
      </c>
      <c r="AG1856" s="26">
        <v>1</v>
      </c>
      <c r="AH1856" s="26">
        <v>1</v>
      </c>
      <c r="AI1856" s="26">
        <v>0</v>
      </c>
      <c r="AJ1856" s="18" t="s">
        <v>185</v>
      </c>
      <c r="AK1856" s="18" t="s">
        <v>77</v>
      </c>
      <c r="AL1856" s="21" t="s">
        <v>3517</v>
      </c>
      <c r="AM1856" s="19">
        <v>5</v>
      </c>
      <c r="AN1856" s="19">
        <v>-1</v>
      </c>
      <c r="AO1856" s="19">
        <v>0</v>
      </c>
      <c r="AP1856" s="19">
        <v>0</v>
      </c>
      <c r="AQ1856" s="19">
        <v>-1</v>
      </c>
      <c r="AR1856" s="19">
        <v>1</v>
      </c>
      <c r="AS1856" s="19">
        <v>0</v>
      </c>
      <c r="AT1856" s="19">
        <v>-1</v>
      </c>
      <c r="AU1856" s="26">
        <v>0</v>
      </c>
      <c r="AV1856" s="26">
        <v>0</v>
      </c>
      <c r="AW1856" s="26">
        <v>0</v>
      </c>
      <c r="AX1856" s="26">
        <v>1</v>
      </c>
      <c r="AY1856" s="19">
        <v>0</v>
      </c>
      <c r="AZ1856" s="19">
        <v>1</v>
      </c>
      <c r="BA1856" s="19">
        <v>1</v>
      </c>
      <c r="BB1856" s="19">
        <v>1</v>
      </c>
      <c r="BC1856" s="19">
        <v>0</v>
      </c>
      <c r="BD1856" s="28"/>
      <c r="BE1856" s="20"/>
      <c r="BF1856" s="26"/>
      <c r="BG1856" s="26"/>
      <c r="BH1856" s="26"/>
      <c r="BI1856" s="20"/>
      <c r="BJ1856" s="19">
        <v>-1</v>
      </c>
      <c r="BK1856" s="26"/>
      <c r="BL1856" s="26"/>
      <c r="BM1856" s="26"/>
      <c r="BN1856" s="20"/>
      <c r="BO1856" s="20"/>
    </row>
    <row r="1857" spans="1:67" ht="96" hidden="1" x14ac:dyDescent="0.2">
      <c r="A1857" s="17" t="s">
        <v>220</v>
      </c>
      <c r="B1857" s="42"/>
      <c r="C1857" s="64" t="s">
        <v>1927</v>
      </c>
      <c r="D1857" s="18" t="s">
        <v>409</v>
      </c>
      <c r="E1857" s="18" t="s">
        <v>331</v>
      </c>
      <c r="F1857" s="19">
        <v>1</v>
      </c>
      <c r="G1857" s="19">
        <v>0</v>
      </c>
      <c r="H1857" s="19">
        <v>0</v>
      </c>
      <c r="I1857" s="20"/>
      <c r="J1857" s="21" t="s">
        <v>472</v>
      </c>
      <c r="K1857" s="43"/>
      <c r="L1857" s="21" t="s">
        <v>1928</v>
      </c>
      <c r="M1857" s="25"/>
      <c r="N1857" s="24">
        <f t="shared" si="432"/>
        <v>2007</v>
      </c>
      <c r="O1857" s="23" t="s">
        <v>75</v>
      </c>
      <c r="P1857" s="23" t="s">
        <v>75</v>
      </c>
      <c r="Q1857" s="23" t="s">
        <v>75</v>
      </c>
      <c r="R1857" s="25">
        <v>39203</v>
      </c>
      <c r="S1857" s="23" t="s">
        <v>75</v>
      </c>
      <c r="T1857" s="23" t="s">
        <v>75</v>
      </c>
      <c r="U1857" s="23" t="s">
        <v>75</v>
      </c>
      <c r="V1857" s="19">
        <v>1</v>
      </c>
      <c r="W1857" s="19">
        <f t="shared" si="429"/>
        <v>0</v>
      </c>
      <c r="X1857" s="19">
        <f t="shared" si="430"/>
        <v>0</v>
      </c>
      <c r="Y1857" s="19">
        <f t="shared" si="431"/>
        <v>0</v>
      </c>
      <c r="Z1857" s="19">
        <v>-1</v>
      </c>
      <c r="AA1857" s="19">
        <v>-2</v>
      </c>
      <c r="AB1857" s="19">
        <v>0</v>
      </c>
      <c r="AC1857" s="19">
        <v>0</v>
      </c>
      <c r="AD1857" s="19">
        <v>1</v>
      </c>
      <c r="AE1857" s="19">
        <v>0</v>
      </c>
      <c r="AF1857" s="19">
        <v>0</v>
      </c>
      <c r="AG1857" s="19">
        <v>0</v>
      </c>
      <c r="AH1857" s="26">
        <v>0</v>
      </c>
      <c r="AI1857" s="26">
        <v>0</v>
      </c>
      <c r="AJ1857" s="18" t="s">
        <v>97</v>
      </c>
      <c r="AK1857" s="18" t="s">
        <v>139</v>
      </c>
      <c r="AL1857" s="21" t="s">
        <v>1929</v>
      </c>
      <c r="AM1857" s="19">
        <v>5</v>
      </c>
      <c r="AN1857" s="26">
        <v>-1</v>
      </c>
      <c r="AO1857" s="26">
        <v>0</v>
      </c>
      <c r="AP1857" s="26">
        <v>1</v>
      </c>
      <c r="AQ1857" s="26">
        <v>-1</v>
      </c>
      <c r="AR1857" s="26">
        <v>-1</v>
      </c>
      <c r="AS1857" s="26">
        <v>0</v>
      </c>
      <c r="AT1857" s="19">
        <v>-2</v>
      </c>
      <c r="AU1857" s="26">
        <v>-3</v>
      </c>
      <c r="AV1857" s="26">
        <v>0</v>
      </c>
      <c r="AW1857" s="26">
        <v>0</v>
      </c>
      <c r="AX1857" s="19">
        <v>0</v>
      </c>
      <c r="AY1857" s="19">
        <v>0</v>
      </c>
      <c r="AZ1857" s="26">
        <v>1</v>
      </c>
      <c r="BA1857" s="26">
        <v>1</v>
      </c>
      <c r="BB1857" s="26">
        <v>-1</v>
      </c>
      <c r="BC1857" s="26">
        <v>0</v>
      </c>
      <c r="BD1857" s="28"/>
      <c r="BE1857" s="20"/>
      <c r="BF1857" s="20"/>
      <c r="BG1857" s="20"/>
      <c r="BH1857" s="20"/>
      <c r="BI1857" s="26">
        <v>1</v>
      </c>
      <c r="BJ1857" s="26">
        <v>0</v>
      </c>
      <c r="BK1857" s="20"/>
      <c r="BL1857" s="20"/>
      <c r="BM1857" s="20"/>
      <c r="BN1857" s="20"/>
      <c r="BO1857" s="20"/>
    </row>
    <row r="1858" spans="1:67" ht="128" hidden="1" x14ac:dyDescent="0.2">
      <c r="A1858" s="17" t="s">
        <v>367</v>
      </c>
      <c r="B1858" s="42"/>
      <c r="C1858" s="64" t="s">
        <v>377</v>
      </c>
      <c r="D1858" s="18" t="s">
        <v>369</v>
      </c>
      <c r="E1858" s="18" t="s">
        <v>70</v>
      </c>
      <c r="F1858" s="19">
        <v>1</v>
      </c>
      <c r="G1858" s="19">
        <v>0</v>
      </c>
      <c r="H1858" s="19">
        <v>0</v>
      </c>
      <c r="I1858" s="20"/>
      <c r="J1858" s="44"/>
      <c r="K1858" s="22" t="s">
        <v>370</v>
      </c>
      <c r="L1858" s="21" t="s">
        <v>376</v>
      </c>
      <c r="M1858" s="25"/>
      <c r="N1858" s="24">
        <f t="shared" si="432"/>
        <v>1998</v>
      </c>
      <c r="O1858" s="25">
        <v>36119</v>
      </c>
      <c r="P1858" s="23" t="s">
        <v>75</v>
      </c>
      <c r="Q1858" s="23" t="s">
        <v>75</v>
      </c>
      <c r="R1858" s="23" t="s">
        <v>75</v>
      </c>
      <c r="S1858" s="23" t="s">
        <v>75</v>
      </c>
      <c r="T1858" s="23" t="s">
        <v>75</v>
      </c>
      <c r="U1858" s="23" t="s">
        <v>75</v>
      </c>
      <c r="V1858" s="19">
        <v>1</v>
      </c>
      <c r="W1858" s="19">
        <f t="shared" si="429"/>
        <v>0</v>
      </c>
      <c r="X1858" s="19">
        <f t="shared" si="430"/>
        <v>0</v>
      </c>
      <c r="Y1858" s="19">
        <f t="shared" si="431"/>
        <v>0</v>
      </c>
      <c r="Z1858" s="19">
        <v>-1</v>
      </c>
      <c r="AA1858" s="19">
        <v>-2</v>
      </c>
      <c r="AB1858" s="19">
        <v>0</v>
      </c>
      <c r="AC1858" s="19">
        <v>0</v>
      </c>
      <c r="AD1858" s="19">
        <v>1</v>
      </c>
      <c r="AE1858" s="19">
        <v>0</v>
      </c>
      <c r="AF1858" s="19">
        <v>0</v>
      </c>
      <c r="AG1858" s="19">
        <v>1</v>
      </c>
      <c r="AH1858" s="26">
        <v>1</v>
      </c>
      <c r="AI1858" s="19">
        <v>1</v>
      </c>
      <c r="AJ1858" s="18" t="s">
        <v>372</v>
      </c>
      <c r="AK1858" s="18" t="s">
        <v>77</v>
      </c>
      <c r="AL1858" s="21" t="s">
        <v>373</v>
      </c>
      <c r="AM1858" s="19">
        <f>IF(AND(AN1858=1,AO1858=1),3,IF(AND(AN1858=1,OR(AO1858=0,AO1858=-1)),1,IF(AND(OR(AN1858=0,AN1858=-1),AO1858=1),2,IF(AND(AN1858=0,AN1858=-1),OR(AO1858=0,AO1858=-1),4))))</f>
        <v>1</v>
      </c>
      <c r="AN1858" s="26">
        <v>1</v>
      </c>
      <c r="AO1858" s="19">
        <v>0</v>
      </c>
      <c r="AP1858" s="26">
        <v>1</v>
      </c>
      <c r="AQ1858" s="19">
        <v>1</v>
      </c>
      <c r="AR1858" s="19">
        <v>1</v>
      </c>
      <c r="AS1858" s="19">
        <v>0</v>
      </c>
      <c r="AT1858" s="19">
        <v>0</v>
      </c>
      <c r="AU1858" s="26">
        <f>IF(BA1858&lt;1,-1)</f>
        <v>-1</v>
      </c>
      <c r="AV1858" s="26">
        <v>0</v>
      </c>
      <c r="AW1858" s="26">
        <v>0</v>
      </c>
      <c r="AX1858" s="19">
        <v>1</v>
      </c>
      <c r="AY1858" s="19">
        <v>0</v>
      </c>
      <c r="AZ1858" s="26">
        <v>0</v>
      </c>
      <c r="BA1858" s="26">
        <v>0</v>
      </c>
      <c r="BB1858" s="26">
        <v>0</v>
      </c>
      <c r="BC1858" s="26">
        <v>0</v>
      </c>
      <c r="BD1858" s="28"/>
      <c r="BE1858" s="20"/>
      <c r="BF1858" s="18" t="s">
        <v>374</v>
      </c>
      <c r="BG1858" s="19">
        <v>0</v>
      </c>
      <c r="BH1858" s="20"/>
      <c r="BI1858" s="20"/>
      <c r="BJ1858" s="26">
        <v>1</v>
      </c>
      <c r="BK1858" s="20"/>
      <c r="BL1858" s="20"/>
      <c r="BM1858" s="20"/>
      <c r="BN1858" s="20"/>
      <c r="BO1858" s="20"/>
    </row>
    <row r="1859" spans="1:67" ht="272" hidden="1" x14ac:dyDescent="0.2">
      <c r="A1859" s="18" t="s">
        <v>151</v>
      </c>
      <c r="B1859" s="18" t="s">
        <v>197</v>
      </c>
      <c r="C1859" s="21" t="s">
        <v>1036</v>
      </c>
      <c r="D1859" s="18" t="s">
        <v>852</v>
      </c>
      <c r="E1859" s="18" t="s">
        <v>302</v>
      </c>
      <c r="F1859" s="19">
        <v>1</v>
      </c>
      <c r="G1859" s="19">
        <v>1</v>
      </c>
      <c r="H1859" s="19">
        <v>1</v>
      </c>
      <c r="I1859" s="20"/>
      <c r="J1859" s="44"/>
      <c r="K1859" s="44"/>
      <c r="L1859" s="21" t="s">
        <v>1032</v>
      </c>
      <c r="M1859" s="20"/>
      <c r="N1859" s="19">
        <f t="shared" si="432"/>
        <v>2016</v>
      </c>
      <c r="O1859" s="82">
        <v>42548</v>
      </c>
      <c r="P1859" s="18" t="s">
        <v>75</v>
      </c>
      <c r="Q1859" s="18" t="s">
        <v>75</v>
      </c>
      <c r="R1859" s="18" t="s">
        <v>75</v>
      </c>
      <c r="S1859" s="18" t="s">
        <v>75</v>
      </c>
      <c r="T1859" s="18" t="s">
        <v>75</v>
      </c>
      <c r="U1859" s="18" t="s">
        <v>75</v>
      </c>
      <c r="V1859" s="19">
        <v>1</v>
      </c>
      <c r="W1859" s="19">
        <f t="shared" si="429"/>
        <v>0</v>
      </c>
      <c r="X1859" s="19">
        <f t="shared" si="430"/>
        <v>0</v>
      </c>
      <c r="Y1859" s="19">
        <f t="shared" si="431"/>
        <v>0</v>
      </c>
      <c r="Z1859" s="19">
        <v>-1</v>
      </c>
      <c r="AA1859" s="19">
        <v>-2</v>
      </c>
      <c r="AB1859" s="19">
        <v>0</v>
      </c>
      <c r="AC1859" s="19">
        <v>0</v>
      </c>
      <c r="AD1859" s="19">
        <v>1</v>
      </c>
      <c r="AE1859" s="19">
        <v>1</v>
      </c>
      <c r="AF1859" s="19">
        <v>0</v>
      </c>
      <c r="AG1859" s="19">
        <v>0</v>
      </c>
      <c r="AH1859" s="19">
        <v>1</v>
      </c>
      <c r="AI1859" s="19">
        <v>0</v>
      </c>
      <c r="AJ1859" s="18" t="s">
        <v>134</v>
      </c>
      <c r="AK1859" s="18" t="s">
        <v>77</v>
      </c>
      <c r="AL1859" s="21" t="s">
        <v>1033</v>
      </c>
      <c r="AM1859" s="19">
        <v>8</v>
      </c>
      <c r="AN1859" s="19">
        <v>0</v>
      </c>
      <c r="AO1859" s="19">
        <v>1</v>
      </c>
      <c r="AP1859" s="19">
        <v>0</v>
      </c>
      <c r="AQ1859" s="19">
        <v>1</v>
      </c>
      <c r="AR1859" s="19">
        <v>1</v>
      </c>
      <c r="AS1859" s="19">
        <v>-1</v>
      </c>
      <c r="AT1859" s="19">
        <v>0</v>
      </c>
      <c r="AU1859" s="26">
        <f>IF(BA1859&lt;1,-1)</f>
        <v>-1</v>
      </c>
      <c r="AV1859" s="19">
        <v>0</v>
      </c>
      <c r="AW1859" s="19">
        <v>0</v>
      </c>
      <c r="AX1859" s="19">
        <v>0</v>
      </c>
      <c r="AY1859" s="19">
        <v>0</v>
      </c>
      <c r="AZ1859" s="19">
        <v>0</v>
      </c>
      <c r="BA1859" s="19">
        <v>0</v>
      </c>
      <c r="BB1859" s="19">
        <v>0</v>
      </c>
      <c r="BC1859" s="19">
        <v>0</v>
      </c>
      <c r="BD1859" s="28"/>
      <c r="BE1859" s="20"/>
      <c r="BF1859" s="20"/>
      <c r="BG1859" s="20"/>
      <c r="BH1859" s="20"/>
      <c r="BI1859" s="20"/>
      <c r="BJ1859" s="19">
        <v>1</v>
      </c>
      <c r="BK1859" s="20"/>
      <c r="BL1859" s="20"/>
      <c r="BM1859" s="20"/>
      <c r="BN1859" s="20"/>
      <c r="BO1859" s="20"/>
    </row>
    <row r="1860" spans="1:67" ht="395" hidden="1" x14ac:dyDescent="0.2">
      <c r="A1860" s="29" t="s">
        <v>186</v>
      </c>
      <c r="B1860" s="30"/>
      <c r="C1860" s="97" t="s">
        <v>2540</v>
      </c>
      <c r="D1860" s="31" t="s">
        <v>270</v>
      </c>
      <c r="E1860" s="31" t="s">
        <v>92</v>
      </c>
      <c r="F1860" s="32">
        <v>1</v>
      </c>
      <c r="G1860" s="32">
        <v>0</v>
      </c>
      <c r="H1860" s="32">
        <v>0</v>
      </c>
      <c r="I1860" s="33"/>
      <c r="J1860" s="34" t="s">
        <v>2490</v>
      </c>
      <c r="K1860" s="35"/>
      <c r="L1860" s="34" t="s">
        <v>2496</v>
      </c>
      <c r="M1860" s="36" t="s">
        <v>2244</v>
      </c>
      <c r="N1860" s="24">
        <f t="shared" si="432"/>
        <v>1997</v>
      </c>
      <c r="O1860" s="37">
        <v>35628</v>
      </c>
      <c r="P1860" s="37">
        <v>36466</v>
      </c>
      <c r="Q1860" s="36" t="s">
        <v>75</v>
      </c>
      <c r="R1860" s="36" t="s">
        <v>75</v>
      </c>
      <c r="S1860" s="36" t="s">
        <v>75</v>
      </c>
      <c r="T1860" s="36" t="s">
        <v>75</v>
      </c>
      <c r="U1860" s="36" t="s">
        <v>75</v>
      </c>
      <c r="V1860" s="32">
        <v>1</v>
      </c>
      <c r="W1860" s="19">
        <f t="shared" si="429"/>
        <v>0</v>
      </c>
      <c r="X1860" s="19">
        <f t="shared" si="430"/>
        <v>0</v>
      </c>
      <c r="Y1860" s="19">
        <f t="shared" si="431"/>
        <v>0</v>
      </c>
      <c r="Z1860" s="96">
        <v>-1</v>
      </c>
      <c r="AA1860" s="96">
        <v>-2</v>
      </c>
      <c r="AB1860" s="32">
        <v>1</v>
      </c>
      <c r="AC1860" s="32">
        <v>1</v>
      </c>
      <c r="AD1860" s="32">
        <v>0</v>
      </c>
      <c r="AE1860" s="32">
        <v>0</v>
      </c>
      <c r="AF1860" s="32">
        <v>1</v>
      </c>
      <c r="AG1860" s="32">
        <v>1</v>
      </c>
      <c r="AH1860" s="32">
        <v>1</v>
      </c>
      <c r="AI1860" s="32">
        <v>1</v>
      </c>
      <c r="AJ1860" s="31" t="s">
        <v>96</v>
      </c>
      <c r="AK1860" s="31" t="s">
        <v>97</v>
      </c>
      <c r="AL1860" s="34" t="s">
        <v>2493</v>
      </c>
      <c r="AM1860" s="19">
        <f t="shared" ref="AM1860:AM1873" si="433">IF(AND(AN1860=1,AO1860=1),3,IF(AND(AN1860=1,OR(AO1860=0,AO1860=-1)),1,IF(AND(OR(AN1860=0,AN1860=-1),AO1860=1),2,IF(AND(AN1860=0,AN1860=-1),OR(AO1860=0,AO1860=-1),4))))</f>
        <v>3</v>
      </c>
      <c r="AN1860" s="32">
        <v>1</v>
      </c>
      <c r="AO1860" s="32">
        <v>1</v>
      </c>
      <c r="AP1860" s="32">
        <v>1</v>
      </c>
      <c r="AQ1860" s="32">
        <v>1</v>
      </c>
      <c r="AR1860" s="32">
        <v>1</v>
      </c>
      <c r="AS1860" s="33"/>
      <c r="AT1860" s="32">
        <v>0</v>
      </c>
      <c r="AU1860" s="26">
        <f>IF(BA1860&lt;1,-1)</f>
        <v>-1</v>
      </c>
      <c r="AV1860" s="32">
        <v>1</v>
      </c>
      <c r="AW1860" s="32">
        <v>0</v>
      </c>
      <c r="AX1860" s="32">
        <v>0</v>
      </c>
      <c r="AY1860" s="19">
        <v>0</v>
      </c>
      <c r="AZ1860" s="32">
        <v>0</v>
      </c>
      <c r="BA1860" s="32">
        <v>0</v>
      </c>
      <c r="BB1860" s="32">
        <v>0</v>
      </c>
      <c r="BC1860" s="32">
        <v>0</v>
      </c>
      <c r="BD1860" s="28"/>
      <c r="BE1860" s="33"/>
      <c r="BF1860" s="34" t="s">
        <v>2494</v>
      </c>
      <c r="BG1860" s="33"/>
      <c r="BH1860" s="33"/>
      <c r="BI1860" s="32">
        <v>1</v>
      </c>
      <c r="BJ1860" s="32">
        <v>1</v>
      </c>
      <c r="BK1860" s="33"/>
      <c r="BL1860" s="33"/>
      <c r="BM1860" s="33"/>
      <c r="BN1860" s="33"/>
      <c r="BO1860" s="33"/>
    </row>
    <row r="1861" spans="1:67" ht="395" hidden="1" x14ac:dyDescent="0.2">
      <c r="A1861" s="29" t="s">
        <v>186</v>
      </c>
      <c r="B1861" s="30"/>
      <c r="C1861" s="97" t="s">
        <v>2541</v>
      </c>
      <c r="D1861" s="31" t="s">
        <v>270</v>
      </c>
      <c r="E1861" s="31" t="s">
        <v>92</v>
      </c>
      <c r="F1861" s="32">
        <v>1</v>
      </c>
      <c r="G1861" s="32">
        <v>0</v>
      </c>
      <c r="H1861" s="32">
        <v>0</v>
      </c>
      <c r="I1861" s="33"/>
      <c r="J1861" s="34" t="s">
        <v>2490</v>
      </c>
      <c r="K1861" s="35"/>
      <c r="L1861" s="34" t="s">
        <v>2496</v>
      </c>
      <c r="M1861" s="36" t="s">
        <v>2244</v>
      </c>
      <c r="N1861" s="24">
        <f t="shared" si="432"/>
        <v>1997</v>
      </c>
      <c r="O1861" s="37">
        <v>35628</v>
      </c>
      <c r="P1861" s="37">
        <v>36466</v>
      </c>
      <c r="Q1861" s="36" t="s">
        <v>75</v>
      </c>
      <c r="R1861" s="36" t="s">
        <v>75</v>
      </c>
      <c r="S1861" s="36" t="s">
        <v>75</v>
      </c>
      <c r="T1861" s="36" t="s">
        <v>75</v>
      </c>
      <c r="U1861" s="36" t="s">
        <v>75</v>
      </c>
      <c r="V1861" s="32">
        <v>1</v>
      </c>
      <c r="W1861" s="19">
        <f t="shared" si="429"/>
        <v>0</v>
      </c>
      <c r="X1861" s="19">
        <f t="shared" si="430"/>
        <v>0</v>
      </c>
      <c r="Y1861" s="19">
        <f t="shared" si="431"/>
        <v>0</v>
      </c>
      <c r="Z1861" s="96">
        <v>-1</v>
      </c>
      <c r="AA1861" s="96">
        <v>-2</v>
      </c>
      <c r="AB1861" s="32">
        <v>1</v>
      </c>
      <c r="AC1861" s="32">
        <v>1</v>
      </c>
      <c r="AD1861" s="32">
        <v>0</v>
      </c>
      <c r="AE1861" s="32">
        <v>0</v>
      </c>
      <c r="AF1861" s="32">
        <v>1</v>
      </c>
      <c r="AG1861" s="32">
        <v>1</v>
      </c>
      <c r="AH1861" s="32">
        <v>1</v>
      </c>
      <c r="AI1861" s="32">
        <v>1</v>
      </c>
      <c r="AJ1861" s="31" t="s">
        <v>96</v>
      </c>
      <c r="AK1861" s="31" t="s">
        <v>97</v>
      </c>
      <c r="AL1861" s="34" t="s">
        <v>2493</v>
      </c>
      <c r="AM1861" s="19">
        <f t="shared" si="433"/>
        <v>3</v>
      </c>
      <c r="AN1861" s="32">
        <v>1</v>
      </c>
      <c r="AO1861" s="32">
        <v>1</v>
      </c>
      <c r="AP1861" s="32">
        <v>1</v>
      </c>
      <c r="AQ1861" s="32">
        <v>1</v>
      </c>
      <c r="AR1861" s="32">
        <v>1</v>
      </c>
      <c r="AS1861" s="33"/>
      <c r="AT1861" s="32">
        <v>0</v>
      </c>
      <c r="AU1861" s="26">
        <f>IF(BA1861&lt;1,-1)</f>
        <v>-1</v>
      </c>
      <c r="AV1861" s="32">
        <v>1</v>
      </c>
      <c r="AW1861" s="32">
        <v>0</v>
      </c>
      <c r="AX1861" s="32">
        <v>0</v>
      </c>
      <c r="AY1861" s="19">
        <v>0</v>
      </c>
      <c r="AZ1861" s="32">
        <v>0</v>
      </c>
      <c r="BA1861" s="32">
        <v>0</v>
      </c>
      <c r="BB1861" s="32">
        <v>0</v>
      </c>
      <c r="BC1861" s="32">
        <v>0</v>
      </c>
      <c r="BD1861" s="28"/>
      <c r="BE1861" s="33"/>
      <c r="BF1861" s="34" t="s">
        <v>2494</v>
      </c>
      <c r="BG1861" s="33"/>
      <c r="BH1861" s="33"/>
      <c r="BI1861" s="32">
        <v>1</v>
      </c>
      <c r="BJ1861" s="32">
        <v>1</v>
      </c>
      <c r="BK1861" s="33"/>
      <c r="BL1861" s="33"/>
      <c r="BM1861" s="33"/>
      <c r="BN1861" s="33"/>
      <c r="BO1861" s="33"/>
    </row>
    <row r="1862" spans="1:67" ht="304" hidden="1" x14ac:dyDescent="0.2">
      <c r="A1862" s="17" t="s">
        <v>466</v>
      </c>
      <c r="B1862" s="17" t="s">
        <v>676</v>
      </c>
      <c r="C1862" s="64" t="s">
        <v>1786</v>
      </c>
      <c r="D1862" s="18" t="s">
        <v>678</v>
      </c>
      <c r="E1862" s="18" t="s">
        <v>92</v>
      </c>
      <c r="F1862" s="19">
        <v>1</v>
      </c>
      <c r="G1862" s="19">
        <v>0</v>
      </c>
      <c r="H1862" s="19">
        <v>1</v>
      </c>
      <c r="I1862" s="20"/>
      <c r="J1862" s="21" t="s">
        <v>1779</v>
      </c>
      <c r="K1862" s="22" t="s">
        <v>1780</v>
      </c>
      <c r="L1862" s="375" t="s">
        <v>3577</v>
      </c>
      <c r="M1862" s="23" t="s">
        <v>1781</v>
      </c>
      <c r="N1862" s="24">
        <f t="shared" si="432"/>
        <v>2006</v>
      </c>
      <c r="O1862" s="25">
        <v>38974</v>
      </c>
      <c r="P1862" s="25">
        <v>42103</v>
      </c>
      <c r="Q1862" s="25">
        <v>42103</v>
      </c>
      <c r="R1862" s="23" t="s">
        <v>75</v>
      </c>
      <c r="S1862" s="23" t="s">
        <v>75</v>
      </c>
      <c r="T1862" s="23" t="s">
        <v>75</v>
      </c>
      <c r="U1862" s="23" t="s">
        <v>75</v>
      </c>
      <c r="V1862" s="19">
        <v>1</v>
      </c>
      <c r="W1862" s="19">
        <f t="shared" si="429"/>
        <v>1</v>
      </c>
      <c r="X1862" s="19">
        <f t="shared" si="430"/>
        <v>0</v>
      </c>
      <c r="Y1862" s="19">
        <f t="shared" si="431"/>
        <v>0</v>
      </c>
      <c r="Z1862" s="19">
        <v>-1</v>
      </c>
      <c r="AA1862" s="19">
        <v>-2</v>
      </c>
      <c r="AB1862" s="19">
        <v>1</v>
      </c>
      <c r="AC1862" s="19">
        <v>1</v>
      </c>
      <c r="AD1862" s="19">
        <v>0</v>
      </c>
      <c r="AE1862" s="19">
        <v>1</v>
      </c>
      <c r="AF1862" s="19">
        <v>1</v>
      </c>
      <c r="AG1862" s="19">
        <v>1</v>
      </c>
      <c r="AH1862" s="19">
        <v>1</v>
      </c>
      <c r="AI1862" s="19">
        <v>1</v>
      </c>
      <c r="AJ1862" s="18" t="s">
        <v>87</v>
      </c>
      <c r="AK1862" s="18" t="s">
        <v>97</v>
      </c>
      <c r="AL1862" s="21" t="s">
        <v>1782</v>
      </c>
      <c r="AM1862" s="19">
        <f t="shared" si="433"/>
        <v>3</v>
      </c>
      <c r="AN1862" s="19">
        <v>1</v>
      </c>
      <c r="AO1862" s="19">
        <v>1</v>
      </c>
      <c r="AP1862" s="19">
        <v>1</v>
      </c>
      <c r="AQ1862" s="19">
        <v>1</v>
      </c>
      <c r="AR1862" s="19">
        <v>1</v>
      </c>
      <c r="AS1862" s="19">
        <v>0</v>
      </c>
      <c r="AT1862" s="19">
        <v>0</v>
      </c>
      <c r="AU1862" s="26">
        <f>IF(BA1862&lt;1,-1)</f>
        <v>-1</v>
      </c>
      <c r="AV1862" s="19">
        <v>0</v>
      </c>
      <c r="AW1862" s="19">
        <v>0</v>
      </c>
      <c r="AX1862" s="19">
        <v>0</v>
      </c>
      <c r="AY1862" s="19">
        <v>0</v>
      </c>
      <c r="AZ1862" s="19">
        <v>0</v>
      </c>
      <c r="BA1862" s="19">
        <v>0</v>
      </c>
      <c r="BB1862" s="19">
        <v>0</v>
      </c>
      <c r="BC1862" s="19">
        <v>0</v>
      </c>
      <c r="BD1862" s="28"/>
      <c r="BE1862" s="20"/>
      <c r="BF1862" s="20"/>
      <c r="BG1862" s="20"/>
      <c r="BH1862" s="20"/>
      <c r="BI1862" s="20"/>
      <c r="BJ1862" s="19">
        <v>1</v>
      </c>
      <c r="BK1862" s="20"/>
      <c r="BL1862" s="20"/>
      <c r="BM1862" s="20"/>
      <c r="BN1862" s="20"/>
      <c r="BO1862" s="20"/>
    </row>
    <row r="1863" spans="1:67" ht="224" hidden="1" x14ac:dyDescent="0.2">
      <c r="A1863" s="64" t="s">
        <v>3456</v>
      </c>
      <c r="B1863" s="17" t="s">
        <v>181</v>
      </c>
      <c r="C1863" s="64" t="s">
        <v>3450</v>
      </c>
      <c r="D1863" s="18" t="s">
        <v>182</v>
      </c>
      <c r="E1863" s="18" t="s">
        <v>70</v>
      </c>
      <c r="F1863" s="19">
        <v>1</v>
      </c>
      <c r="G1863" s="19">
        <v>0</v>
      </c>
      <c r="H1863" s="19">
        <v>0</v>
      </c>
      <c r="I1863" s="20"/>
      <c r="J1863" s="21" t="s">
        <v>3433</v>
      </c>
      <c r="K1863" s="22" t="s">
        <v>910</v>
      </c>
      <c r="L1863" s="444" t="s">
        <v>3434</v>
      </c>
      <c r="M1863" s="24">
        <v>1994</v>
      </c>
      <c r="N1863" s="24">
        <f t="shared" si="432"/>
        <v>1995</v>
      </c>
      <c r="O1863" s="25">
        <v>34700</v>
      </c>
      <c r="P1863" s="23" t="s">
        <v>75</v>
      </c>
      <c r="Q1863" s="25">
        <v>38353</v>
      </c>
      <c r="R1863" s="25">
        <v>37594</v>
      </c>
      <c r="S1863" s="25">
        <v>38481</v>
      </c>
      <c r="T1863" s="649">
        <v>38531</v>
      </c>
      <c r="U1863" s="25">
        <v>38532</v>
      </c>
      <c r="V1863" s="26">
        <v>1</v>
      </c>
      <c r="W1863" s="19">
        <f t="shared" si="429"/>
        <v>1</v>
      </c>
      <c r="X1863" s="19">
        <f t="shared" si="430"/>
        <v>1</v>
      </c>
      <c r="Y1863" s="19">
        <f t="shared" si="431"/>
        <v>1</v>
      </c>
      <c r="Z1863" s="26">
        <v>1</v>
      </c>
      <c r="AA1863" s="19">
        <v>1</v>
      </c>
      <c r="AB1863" s="26">
        <v>0</v>
      </c>
      <c r="AC1863" s="26">
        <v>0</v>
      </c>
      <c r="AD1863" s="26">
        <v>1</v>
      </c>
      <c r="AE1863" s="26">
        <v>0</v>
      </c>
      <c r="AF1863" s="26">
        <v>0</v>
      </c>
      <c r="AG1863" s="26">
        <v>1</v>
      </c>
      <c r="AH1863" s="26">
        <v>1</v>
      </c>
      <c r="AI1863" s="26">
        <v>1</v>
      </c>
      <c r="AJ1863" s="18" t="s">
        <v>185</v>
      </c>
      <c r="AK1863" s="18" t="s">
        <v>77</v>
      </c>
      <c r="AL1863" s="21" t="s">
        <v>3436</v>
      </c>
      <c r="AM1863" s="19">
        <f t="shared" si="433"/>
        <v>1</v>
      </c>
      <c r="AN1863" s="26">
        <v>1</v>
      </c>
      <c r="AO1863" s="26">
        <v>-1</v>
      </c>
      <c r="AP1863" s="26">
        <v>1</v>
      </c>
      <c r="AQ1863" s="26">
        <v>1</v>
      </c>
      <c r="AR1863" s="26">
        <v>1</v>
      </c>
      <c r="AS1863" s="26">
        <v>0</v>
      </c>
      <c r="AT1863" s="26">
        <v>-1</v>
      </c>
      <c r="AU1863" s="26">
        <v>0</v>
      </c>
      <c r="AV1863" s="26">
        <v>0</v>
      </c>
      <c r="AW1863" s="26">
        <v>0</v>
      </c>
      <c r="AX1863" s="26">
        <v>1</v>
      </c>
      <c r="AY1863" s="19">
        <v>0</v>
      </c>
      <c r="AZ1863" s="26">
        <v>1</v>
      </c>
      <c r="BA1863" s="26">
        <v>1</v>
      </c>
      <c r="BB1863" s="26">
        <v>1</v>
      </c>
      <c r="BC1863" s="26">
        <v>1</v>
      </c>
      <c r="BD1863" s="28"/>
      <c r="BE1863" s="21" t="s">
        <v>3437</v>
      </c>
      <c r="BF1863" s="26"/>
      <c r="BG1863" s="26"/>
      <c r="BH1863" s="26"/>
      <c r="BI1863" s="20"/>
      <c r="BJ1863" s="26">
        <v>0</v>
      </c>
      <c r="BK1863" s="26"/>
      <c r="BL1863" s="26"/>
      <c r="BM1863" s="26"/>
      <c r="BN1863" s="445"/>
      <c r="BO1863" s="445"/>
    </row>
    <row r="1864" spans="1:67" ht="395" hidden="1" x14ac:dyDescent="0.2">
      <c r="A1864" s="29" t="s">
        <v>186</v>
      </c>
      <c r="B1864" s="30"/>
      <c r="C1864" s="97" t="s">
        <v>2542</v>
      </c>
      <c r="D1864" s="31" t="s">
        <v>270</v>
      </c>
      <c r="E1864" s="31" t="s">
        <v>92</v>
      </c>
      <c r="F1864" s="32">
        <v>1</v>
      </c>
      <c r="G1864" s="32">
        <v>0</v>
      </c>
      <c r="H1864" s="32">
        <v>0</v>
      </c>
      <c r="I1864" s="33"/>
      <c r="J1864" s="34" t="s">
        <v>2490</v>
      </c>
      <c r="K1864" s="35"/>
      <c r="L1864" s="34" t="s">
        <v>2496</v>
      </c>
      <c r="M1864" s="36" t="s">
        <v>2244</v>
      </c>
      <c r="N1864" s="24">
        <f t="shared" si="432"/>
        <v>1997</v>
      </c>
      <c r="O1864" s="37">
        <v>35628</v>
      </c>
      <c r="P1864" s="37">
        <v>36466</v>
      </c>
      <c r="Q1864" s="36" t="s">
        <v>75</v>
      </c>
      <c r="R1864" s="36" t="s">
        <v>75</v>
      </c>
      <c r="S1864" s="36" t="s">
        <v>75</v>
      </c>
      <c r="T1864" s="36" t="s">
        <v>75</v>
      </c>
      <c r="U1864" s="36" t="s">
        <v>75</v>
      </c>
      <c r="V1864" s="32">
        <v>1</v>
      </c>
      <c r="W1864" s="19">
        <f t="shared" si="429"/>
        <v>0</v>
      </c>
      <c r="X1864" s="19">
        <f t="shared" si="430"/>
        <v>0</v>
      </c>
      <c r="Y1864" s="19">
        <f t="shared" si="431"/>
        <v>0</v>
      </c>
      <c r="Z1864" s="96">
        <v>-1</v>
      </c>
      <c r="AA1864" s="96">
        <v>-2</v>
      </c>
      <c r="AB1864" s="32">
        <v>1</v>
      </c>
      <c r="AC1864" s="32">
        <v>1</v>
      </c>
      <c r="AD1864" s="32">
        <v>0</v>
      </c>
      <c r="AE1864" s="32">
        <v>0</v>
      </c>
      <c r="AF1864" s="32">
        <v>1</v>
      </c>
      <c r="AG1864" s="32">
        <v>1</v>
      </c>
      <c r="AH1864" s="32">
        <v>1</v>
      </c>
      <c r="AI1864" s="32">
        <v>1</v>
      </c>
      <c r="AJ1864" s="31" t="s">
        <v>96</v>
      </c>
      <c r="AK1864" s="31" t="s">
        <v>97</v>
      </c>
      <c r="AL1864" s="34" t="s">
        <v>2493</v>
      </c>
      <c r="AM1864" s="19">
        <f t="shared" si="433"/>
        <v>3</v>
      </c>
      <c r="AN1864" s="32">
        <v>1</v>
      </c>
      <c r="AO1864" s="32">
        <v>1</v>
      </c>
      <c r="AP1864" s="32">
        <v>1</v>
      </c>
      <c r="AQ1864" s="32">
        <v>1</v>
      </c>
      <c r="AR1864" s="32">
        <v>1</v>
      </c>
      <c r="AS1864" s="33"/>
      <c r="AT1864" s="32">
        <v>0</v>
      </c>
      <c r="AU1864" s="26">
        <f>IF(BA1864&lt;1,-1)</f>
        <v>-1</v>
      </c>
      <c r="AV1864" s="32">
        <v>1</v>
      </c>
      <c r="AW1864" s="32">
        <v>0</v>
      </c>
      <c r="AX1864" s="32">
        <v>0</v>
      </c>
      <c r="AY1864" s="19">
        <v>0</v>
      </c>
      <c r="AZ1864" s="32">
        <v>0</v>
      </c>
      <c r="BA1864" s="32">
        <v>0</v>
      </c>
      <c r="BB1864" s="32">
        <v>0</v>
      </c>
      <c r="BC1864" s="32">
        <v>0</v>
      </c>
      <c r="BD1864" s="28"/>
      <c r="BE1864" s="33"/>
      <c r="BF1864" s="34" t="s">
        <v>2494</v>
      </c>
      <c r="BG1864" s="33"/>
      <c r="BH1864" s="33"/>
      <c r="BI1864" s="32">
        <v>1</v>
      </c>
      <c r="BJ1864" s="32">
        <v>1</v>
      </c>
      <c r="BK1864" s="33"/>
      <c r="BL1864" s="33"/>
      <c r="BM1864" s="33"/>
      <c r="BN1864" s="33"/>
      <c r="BO1864" s="33"/>
    </row>
    <row r="1865" spans="1:67" ht="395" hidden="1" x14ac:dyDescent="0.2">
      <c r="A1865" s="29" t="s">
        <v>186</v>
      </c>
      <c r="B1865" s="30"/>
      <c r="C1865" s="97" t="s">
        <v>2604</v>
      </c>
      <c r="D1865" s="31" t="s">
        <v>270</v>
      </c>
      <c r="E1865" s="31" t="s">
        <v>92</v>
      </c>
      <c r="F1865" s="32">
        <v>1</v>
      </c>
      <c r="G1865" s="32">
        <v>3</v>
      </c>
      <c r="H1865" s="32">
        <v>0</v>
      </c>
      <c r="I1865" s="33"/>
      <c r="J1865" s="34" t="s">
        <v>2490</v>
      </c>
      <c r="K1865" s="35"/>
      <c r="L1865" s="34" t="s">
        <v>2496</v>
      </c>
      <c r="M1865" s="36" t="s">
        <v>2244</v>
      </c>
      <c r="N1865" s="24">
        <f t="shared" si="432"/>
        <v>1999</v>
      </c>
      <c r="O1865" s="37">
        <v>36235</v>
      </c>
      <c r="P1865" s="37"/>
      <c r="Q1865" s="36" t="s">
        <v>75</v>
      </c>
      <c r="R1865" s="36" t="s">
        <v>75</v>
      </c>
      <c r="S1865" s="36" t="s">
        <v>75</v>
      </c>
      <c r="T1865" s="36" t="s">
        <v>75</v>
      </c>
      <c r="U1865" s="36" t="s">
        <v>75</v>
      </c>
      <c r="V1865" s="32">
        <v>1</v>
      </c>
      <c r="W1865" s="19">
        <f t="shared" si="429"/>
        <v>0</v>
      </c>
      <c r="X1865" s="19">
        <f t="shared" si="430"/>
        <v>0</v>
      </c>
      <c r="Y1865" s="19">
        <f t="shared" si="431"/>
        <v>0</v>
      </c>
      <c r="Z1865" s="96">
        <v>-1</v>
      </c>
      <c r="AA1865" s="96">
        <v>-2</v>
      </c>
      <c r="AB1865" s="32">
        <v>1</v>
      </c>
      <c r="AC1865" s="32">
        <v>1</v>
      </c>
      <c r="AD1865" s="32">
        <v>0</v>
      </c>
      <c r="AE1865" s="32">
        <v>0</v>
      </c>
      <c r="AF1865" s="32">
        <v>1</v>
      </c>
      <c r="AG1865" s="32">
        <v>1</v>
      </c>
      <c r="AH1865" s="32">
        <v>1</v>
      </c>
      <c r="AI1865" s="32">
        <v>1</v>
      </c>
      <c r="AJ1865" s="31" t="s">
        <v>96</v>
      </c>
      <c r="AK1865" s="31" t="s">
        <v>97</v>
      </c>
      <c r="AL1865" s="34" t="s">
        <v>2493</v>
      </c>
      <c r="AM1865" s="19">
        <f t="shared" si="433"/>
        <v>3</v>
      </c>
      <c r="AN1865" s="32">
        <v>1</v>
      </c>
      <c r="AO1865" s="32">
        <v>1</v>
      </c>
      <c r="AP1865" s="32">
        <v>1</v>
      </c>
      <c r="AQ1865" s="32">
        <v>1</v>
      </c>
      <c r="AR1865" s="32">
        <v>1</v>
      </c>
      <c r="AS1865" s="33"/>
      <c r="AT1865" s="32">
        <v>0</v>
      </c>
      <c r="AU1865" s="26">
        <f>IF(BA1865&lt;1,-1)</f>
        <v>-1</v>
      </c>
      <c r="AV1865" s="32">
        <v>1</v>
      </c>
      <c r="AW1865" s="32">
        <v>0</v>
      </c>
      <c r="AX1865" s="32">
        <v>0</v>
      </c>
      <c r="AY1865" s="19">
        <v>0</v>
      </c>
      <c r="AZ1865" s="32">
        <v>0</v>
      </c>
      <c r="BA1865" s="32">
        <v>0</v>
      </c>
      <c r="BB1865" s="32">
        <v>0</v>
      </c>
      <c r="BC1865" s="32">
        <v>0</v>
      </c>
      <c r="BD1865" s="28"/>
      <c r="BE1865" s="33"/>
      <c r="BF1865" s="34" t="s">
        <v>2494</v>
      </c>
      <c r="BG1865" s="33"/>
      <c r="BH1865" s="33"/>
      <c r="BI1865" s="32">
        <v>1</v>
      </c>
      <c r="BJ1865" s="32">
        <v>1</v>
      </c>
      <c r="BK1865" s="33"/>
      <c r="BL1865" s="33"/>
      <c r="BM1865" s="33"/>
      <c r="BN1865" s="33"/>
      <c r="BO1865" s="33"/>
    </row>
    <row r="1866" spans="1:67" ht="395" hidden="1" x14ac:dyDescent="0.2">
      <c r="A1866" s="29" t="s">
        <v>186</v>
      </c>
      <c r="B1866" s="30"/>
      <c r="C1866" s="97" t="s">
        <v>2591</v>
      </c>
      <c r="D1866" s="31" t="s">
        <v>270</v>
      </c>
      <c r="E1866" s="31" t="s">
        <v>92</v>
      </c>
      <c r="F1866" s="32">
        <v>1</v>
      </c>
      <c r="G1866" s="32">
        <v>0</v>
      </c>
      <c r="H1866" s="32">
        <v>0</v>
      </c>
      <c r="I1866" s="33"/>
      <c r="J1866" s="34" t="s">
        <v>2490</v>
      </c>
      <c r="K1866" s="35"/>
      <c r="L1866" s="34" t="s">
        <v>2496</v>
      </c>
      <c r="M1866" s="36" t="s">
        <v>2244</v>
      </c>
      <c r="N1866" s="24">
        <f t="shared" si="432"/>
        <v>1999</v>
      </c>
      <c r="O1866" s="37">
        <v>36235</v>
      </c>
      <c r="P1866" s="37">
        <v>36466</v>
      </c>
      <c r="Q1866" s="36" t="s">
        <v>75</v>
      </c>
      <c r="R1866" s="36" t="s">
        <v>75</v>
      </c>
      <c r="S1866" s="36" t="s">
        <v>75</v>
      </c>
      <c r="T1866" s="36" t="s">
        <v>75</v>
      </c>
      <c r="U1866" s="36" t="s">
        <v>75</v>
      </c>
      <c r="V1866" s="32">
        <v>1</v>
      </c>
      <c r="W1866" s="19">
        <f t="shared" si="429"/>
        <v>0</v>
      </c>
      <c r="X1866" s="19">
        <f t="shared" si="430"/>
        <v>0</v>
      </c>
      <c r="Y1866" s="19">
        <f t="shared" si="431"/>
        <v>0</v>
      </c>
      <c r="Z1866" s="96">
        <v>-1</v>
      </c>
      <c r="AA1866" s="96">
        <v>-2</v>
      </c>
      <c r="AB1866" s="32">
        <v>1</v>
      </c>
      <c r="AC1866" s="32">
        <v>1</v>
      </c>
      <c r="AD1866" s="32">
        <v>0</v>
      </c>
      <c r="AE1866" s="32">
        <v>0</v>
      </c>
      <c r="AF1866" s="32">
        <v>1</v>
      </c>
      <c r="AG1866" s="32">
        <v>1</v>
      </c>
      <c r="AH1866" s="32">
        <v>1</v>
      </c>
      <c r="AI1866" s="32">
        <v>1</v>
      </c>
      <c r="AJ1866" s="31" t="s">
        <v>96</v>
      </c>
      <c r="AK1866" s="31" t="s">
        <v>97</v>
      </c>
      <c r="AL1866" s="34" t="s">
        <v>2493</v>
      </c>
      <c r="AM1866" s="19">
        <f t="shared" si="433"/>
        <v>3</v>
      </c>
      <c r="AN1866" s="32">
        <v>1</v>
      </c>
      <c r="AO1866" s="32">
        <v>1</v>
      </c>
      <c r="AP1866" s="32">
        <v>1</v>
      </c>
      <c r="AQ1866" s="32">
        <v>1</v>
      </c>
      <c r="AR1866" s="32">
        <v>1</v>
      </c>
      <c r="AS1866" s="33"/>
      <c r="AT1866" s="32">
        <v>0</v>
      </c>
      <c r="AU1866" s="26">
        <f>IF(BA1866&lt;1,-1)</f>
        <v>-1</v>
      </c>
      <c r="AV1866" s="32">
        <v>1</v>
      </c>
      <c r="AW1866" s="32">
        <v>0</v>
      </c>
      <c r="AX1866" s="32">
        <v>0</v>
      </c>
      <c r="AY1866" s="19">
        <v>0</v>
      </c>
      <c r="AZ1866" s="32">
        <v>0</v>
      </c>
      <c r="BA1866" s="32">
        <v>0</v>
      </c>
      <c r="BB1866" s="32">
        <v>0</v>
      </c>
      <c r="BC1866" s="32">
        <v>0</v>
      </c>
      <c r="BD1866" s="28"/>
      <c r="BE1866" s="33"/>
      <c r="BF1866" s="34" t="s">
        <v>2494</v>
      </c>
      <c r="BG1866" s="33"/>
      <c r="BH1866" s="33"/>
      <c r="BI1866" s="32">
        <v>1</v>
      </c>
      <c r="BJ1866" s="32">
        <v>1</v>
      </c>
      <c r="BK1866" s="33"/>
      <c r="BL1866" s="33"/>
      <c r="BM1866" s="33"/>
      <c r="BN1866" s="33"/>
      <c r="BO1866" s="33"/>
    </row>
    <row r="1867" spans="1:67" ht="32" hidden="1" x14ac:dyDescent="0.2">
      <c r="A1867" s="17" t="s">
        <v>466</v>
      </c>
      <c r="B1867" s="42"/>
      <c r="C1867" s="64" t="s">
        <v>1007</v>
      </c>
      <c r="D1867" s="18" t="s">
        <v>994</v>
      </c>
      <c r="E1867" s="18" t="s">
        <v>82</v>
      </c>
      <c r="F1867" s="19">
        <v>1</v>
      </c>
      <c r="G1867" s="19">
        <v>0</v>
      </c>
      <c r="H1867" s="19">
        <v>0</v>
      </c>
      <c r="I1867" s="20"/>
      <c r="J1867" s="21" t="s">
        <v>995</v>
      </c>
      <c r="K1867" s="43"/>
      <c r="L1867" s="18" t="s">
        <v>1003</v>
      </c>
      <c r="M1867" s="23" t="s">
        <v>998</v>
      </c>
      <c r="N1867" s="24">
        <f t="shared" si="432"/>
        <v>2001</v>
      </c>
      <c r="O1867" s="25">
        <v>37230</v>
      </c>
      <c r="P1867" s="23" t="s">
        <v>75</v>
      </c>
      <c r="Q1867" s="23" t="s">
        <v>75</v>
      </c>
      <c r="R1867" s="23" t="s">
        <v>75</v>
      </c>
      <c r="S1867" s="23" t="s">
        <v>75</v>
      </c>
      <c r="T1867" s="23" t="s">
        <v>75</v>
      </c>
      <c r="U1867" s="23" t="s">
        <v>75</v>
      </c>
      <c r="V1867" s="19">
        <v>1</v>
      </c>
      <c r="W1867" s="19">
        <f t="shared" si="429"/>
        <v>0</v>
      </c>
      <c r="X1867" s="19">
        <f t="shared" si="430"/>
        <v>0</v>
      </c>
      <c r="Y1867" s="19">
        <f t="shared" si="431"/>
        <v>0</v>
      </c>
      <c r="Z1867" s="19">
        <v>-1</v>
      </c>
      <c r="AA1867" s="19">
        <v>-2</v>
      </c>
      <c r="AB1867" s="19">
        <v>1</v>
      </c>
      <c r="AC1867" s="19">
        <v>0</v>
      </c>
      <c r="AD1867" s="19">
        <v>0</v>
      </c>
      <c r="AE1867" s="19">
        <v>1</v>
      </c>
      <c r="AF1867" s="19">
        <v>1</v>
      </c>
      <c r="AG1867" s="19">
        <v>1</v>
      </c>
      <c r="AH1867" s="26">
        <v>1</v>
      </c>
      <c r="AI1867" s="19">
        <v>1</v>
      </c>
      <c r="AJ1867" s="18" t="s">
        <v>372</v>
      </c>
      <c r="AK1867" s="18" t="s">
        <v>77</v>
      </c>
      <c r="AL1867" s="21" t="s">
        <v>1000</v>
      </c>
      <c r="AM1867" s="19">
        <f t="shared" si="433"/>
        <v>3</v>
      </c>
      <c r="AN1867" s="19">
        <v>1</v>
      </c>
      <c r="AO1867" s="19">
        <v>1</v>
      </c>
      <c r="AP1867" s="19">
        <v>1</v>
      </c>
      <c r="AQ1867" s="19">
        <v>1</v>
      </c>
      <c r="AR1867" s="19">
        <v>1</v>
      </c>
      <c r="AS1867" s="19">
        <v>1</v>
      </c>
      <c r="AT1867" s="19">
        <v>0</v>
      </c>
      <c r="AU1867" s="26">
        <f>IF(BA1867&lt;1,-1)</f>
        <v>-1</v>
      </c>
      <c r="AV1867" s="19">
        <v>0</v>
      </c>
      <c r="AW1867" s="19">
        <v>0</v>
      </c>
      <c r="AX1867" s="19">
        <v>0</v>
      </c>
      <c r="AY1867" s="19">
        <v>0</v>
      </c>
      <c r="AZ1867" s="19">
        <v>0</v>
      </c>
      <c r="BA1867" s="19">
        <v>0</v>
      </c>
      <c r="BB1867" s="19">
        <v>0</v>
      </c>
      <c r="BC1867" s="19">
        <v>0</v>
      </c>
      <c r="BD1867" s="28"/>
      <c r="BE1867" s="20"/>
      <c r="BF1867" s="18" t="s">
        <v>1001</v>
      </c>
      <c r="BG1867" s="20"/>
      <c r="BH1867" s="20"/>
      <c r="BI1867" s="19">
        <v>1</v>
      </c>
      <c r="BJ1867" s="19">
        <v>0</v>
      </c>
      <c r="BK1867" s="20"/>
      <c r="BL1867" s="20"/>
      <c r="BM1867" s="20"/>
      <c r="BN1867" s="20"/>
      <c r="BO1867" s="20"/>
    </row>
    <row r="1868" spans="1:67" ht="395" hidden="1" x14ac:dyDescent="0.2">
      <c r="A1868" s="29" t="s">
        <v>186</v>
      </c>
      <c r="B1868" s="30"/>
      <c r="C1868" s="97" t="s">
        <v>2543</v>
      </c>
      <c r="D1868" s="31" t="s">
        <v>270</v>
      </c>
      <c r="E1868" s="31" t="s">
        <v>92</v>
      </c>
      <c r="F1868" s="32">
        <v>1</v>
      </c>
      <c r="G1868" s="32">
        <v>0</v>
      </c>
      <c r="H1868" s="32">
        <v>0</v>
      </c>
      <c r="I1868" s="33"/>
      <c r="J1868" s="34" t="s">
        <v>2490</v>
      </c>
      <c r="K1868" s="35"/>
      <c r="L1868" s="34" t="s">
        <v>2496</v>
      </c>
      <c r="M1868" s="36" t="s">
        <v>2244</v>
      </c>
      <c r="N1868" s="24">
        <f t="shared" si="432"/>
        <v>1997</v>
      </c>
      <c r="O1868" s="37">
        <v>35628</v>
      </c>
      <c r="P1868" s="37">
        <v>36466</v>
      </c>
      <c r="Q1868" s="36" t="s">
        <v>75</v>
      </c>
      <c r="R1868" s="36" t="s">
        <v>75</v>
      </c>
      <c r="S1868" s="36" t="s">
        <v>75</v>
      </c>
      <c r="T1868" s="36" t="s">
        <v>75</v>
      </c>
      <c r="U1868" s="36" t="s">
        <v>75</v>
      </c>
      <c r="V1868" s="32">
        <v>1</v>
      </c>
      <c r="W1868" s="19">
        <f t="shared" si="429"/>
        <v>0</v>
      </c>
      <c r="X1868" s="19">
        <f t="shared" si="430"/>
        <v>0</v>
      </c>
      <c r="Y1868" s="19">
        <f t="shared" si="431"/>
        <v>0</v>
      </c>
      <c r="Z1868" s="96">
        <v>-1</v>
      </c>
      <c r="AA1868" s="96">
        <v>-2</v>
      </c>
      <c r="AB1868" s="32">
        <v>1</v>
      </c>
      <c r="AC1868" s="32">
        <v>1</v>
      </c>
      <c r="AD1868" s="32">
        <v>0</v>
      </c>
      <c r="AE1868" s="32">
        <v>0</v>
      </c>
      <c r="AF1868" s="32">
        <v>1</v>
      </c>
      <c r="AG1868" s="32">
        <v>1</v>
      </c>
      <c r="AH1868" s="32">
        <v>1</v>
      </c>
      <c r="AI1868" s="32">
        <v>1</v>
      </c>
      <c r="AJ1868" s="31" t="s">
        <v>96</v>
      </c>
      <c r="AK1868" s="31" t="s">
        <v>97</v>
      </c>
      <c r="AL1868" s="34" t="s">
        <v>2493</v>
      </c>
      <c r="AM1868" s="19">
        <f t="shared" si="433"/>
        <v>3</v>
      </c>
      <c r="AN1868" s="32">
        <v>1</v>
      </c>
      <c r="AO1868" s="32">
        <v>1</v>
      </c>
      <c r="AP1868" s="32">
        <v>1</v>
      </c>
      <c r="AQ1868" s="32">
        <v>1</v>
      </c>
      <c r="AR1868" s="32">
        <v>1</v>
      </c>
      <c r="AS1868" s="33"/>
      <c r="AT1868" s="32">
        <v>0</v>
      </c>
      <c r="AU1868" s="26">
        <f>IF(BA1868&lt;1,-1)</f>
        <v>-1</v>
      </c>
      <c r="AV1868" s="32">
        <v>1</v>
      </c>
      <c r="AW1868" s="32">
        <v>0</v>
      </c>
      <c r="AX1868" s="32">
        <v>0</v>
      </c>
      <c r="AY1868" s="19">
        <v>0</v>
      </c>
      <c r="AZ1868" s="32">
        <v>0</v>
      </c>
      <c r="BA1868" s="32">
        <v>0</v>
      </c>
      <c r="BB1868" s="32">
        <v>0</v>
      </c>
      <c r="BC1868" s="32">
        <v>0</v>
      </c>
      <c r="BD1868" s="28"/>
      <c r="BE1868" s="33"/>
      <c r="BF1868" s="34" t="s">
        <v>2494</v>
      </c>
      <c r="BG1868" s="33"/>
      <c r="BH1868" s="33"/>
      <c r="BI1868" s="32">
        <v>1</v>
      </c>
      <c r="BJ1868" s="32">
        <v>1</v>
      </c>
      <c r="BK1868" s="33"/>
      <c r="BL1868" s="33"/>
      <c r="BM1868" s="33"/>
      <c r="BN1868" s="33"/>
      <c r="BO1868" s="33"/>
    </row>
    <row r="1869" spans="1:67" ht="64" hidden="1" x14ac:dyDescent="0.2">
      <c r="A1869" s="18" t="s">
        <v>740</v>
      </c>
      <c r="B1869" s="18" t="s">
        <v>79</v>
      </c>
      <c r="C1869" s="21" t="s">
        <v>2721</v>
      </c>
      <c r="D1869" s="18" t="s">
        <v>124</v>
      </c>
      <c r="E1869" s="18" t="s">
        <v>137</v>
      </c>
      <c r="F1869" s="19">
        <v>1</v>
      </c>
      <c r="G1869" s="19">
        <v>0</v>
      </c>
      <c r="H1869" s="19">
        <v>0</v>
      </c>
      <c r="I1869" s="20"/>
      <c r="J1869" s="21" t="s">
        <v>1077</v>
      </c>
      <c r="K1869" s="22" t="s">
        <v>347</v>
      </c>
      <c r="L1869" s="21" t="s">
        <v>2722</v>
      </c>
      <c r="M1869" s="24">
        <v>1942</v>
      </c>
      <c r="N1869" s="24">
        <f t="shared" si="432"/>
        <v>1993</v>
      </c>
      <c r="O1869" s="25">
        <v>33970</v>
      </c>
      <c r="P1869" s="23" t="s">
        <v>75</v>
      </c>
      <c r="Q1869" s="25">
        <v>35944</v>
      </c>
      <c r="R1869" s="25">
        <v>35699</v>
      </c>
      <c r="S1869" s="25">
        <v>36199</v>
      </c>
      <c r="T1869" s="649">
        <v>36251</v>
      </c>
      <c r="U1869" s="25">
        <v>36566</v>
      </c>
      <c r="V1869" s="26">
        <v>1</v>
      </c>
      <c r="W1869" s="19">
        <f t="shared" si="429"/>
        <v>1</v>
      </c>
      <c r="X1869" s="19">
        <f t="shared" si="430"/>
        <v>1</v>
      </c>
      <c r="Y1869" s="19">
        <f t="shared" si="431"/>
        <v>1</v>
      </c>
      <c r="Z1869" s="26">
        <v>2</v>
      </c>
      <c r="AA1869" s="19">
        <v>1</v>
      </c>
      <c r="AB1869" s="19">
        <v>0</v>
      </c>
      <c r="AC1869" s="19">
        <v>0</v>
      </c>
      <c r="AD1869" s="19">
        <v>1</v>
      </c>
      <c r="AE1869" s="19">
        <v>0</v>
      </c>
      <c r="AF1869" s="19">
        <v>0</v>
      </c>
      <c r="AG1869" s="19">
        <v>0</v>
      </c>
      <c r="AH1869" s="26">
        <v>1</v>
      </c>
      <c r="AI1869" s="26">
        <v>0</v>
      </c>
      <c r="AJ1869" s="18" t="s">
        <v>128</v>
      </c>
      <c r="AK1869" s="18" t="s">
        <v>139</v>
      </c>
      <c r="AL1869" s="21" t="s">
        <v>2642</v>
      </c>
      <c r="AM1869" s="19">
        <f t="shared" si="433"/>
        <v>3</v>
      </c>
      <c r="AN1869" s="19">
        <v>1</v>
      </c>
      <c r="AO1869" s="19">
        <v>1</v>
      </c>
      <c r="AP1869" s="19">
        <v>0</v>
      </c>
      <c r="AQ1869" s="19">
        <v>-1</v>
      </c>
      <c r="AR1869" s="19">
        <v>-1</v>
      </c>
      <c r="AS1869" s="19">
        <v>0</v>
      </c>
      <c r="AT1869" s="19">
        <v>-2</v>
      </c>
      <c r="AU1869" s="26">
        <v>-3</v>
      </c>
      <c r="AV1869" s="19">
        <v>0</v>
      </c>
      <c r="AW1869" s="19">
        <v>0</v>
      </c>
      <c r="AX1869" s="19">
        <v>0</v>
      </c>
      <c r="AY1869" s="19">
        <v>0</v>
      </c>
      <c r="AZ1869" s="19">
        <v>1</v>
      </c>
      <c r="BA1869" s="19">
        <v>1</v>
      </c>
      <c r="BB1869" s="19">
        <v>-1</v>
      </c>
      <c r="BC1869" s="19">
        <v>1</v>
      </c>
      <c r="BD1869" s="28"/>
      <c r="BE1869" s="20"/>
      <c r="BF1869" s="26"/>
      <c r="BG1869" s="26"/>
      <c r="BH1869" s="26"/>
      <c r="BI1869" s="20"/>
      <c r="BJ1869" s="19">
        <v>-1</v>
      </c>
      <c r="BK1869" s="26"/>
      <c r="BL1869" s="26"/>
      <c r="BM1869" s="26"/>
      <c r="BN1869" s="20"/>
      <c r="BO1869" s="20"/>
    </row>
    <row r="1870" spans="1:67" ht="395" hidden="1" x14ac:dyDescent="0.2">
      <c r="A1870" s="29" t="s">
        <v>186</v>
      </c>
      <c r="B1870" s="30"/>
      <c r="C1870" s="97" t="s">
        <v>2544</v>
      </c>
      <c r="D1870" s="31" t="s">
        <v>270</v>
      </c>
      <c r="E1870" s="31" t="s">
        <v>92</v>
      </c>
      <c r="F1870" s="32">
        <v>1</v>
      </c>
      <c r="G1870" s="32">
        <v>0</v>
      </c>
      <c r="H1870" s="32">
        <v>0</v>
      </c>
      <c r="I1870" s="33"/>
      <c r="J1870" s="34" t="s">
        <v>2490</v>
      </c>
      <c r="K1870" s="35"/>
      <c r="L1870" s="34" t="s">
        <v>2496</v>
      </c>
      <c r="M1870" s="36" t="s">
        <v>2244</v>
      </c>
      <c r="N1870" s="24">
        <f t="shared" si="432"/>
        <v>1997</v>
      </c>
      <c r="O1870" s="37">
        <v>35628</v>
      </c>
      <c r="P1870" s="37">
        <v>36466</v>
      </c>
      <c r="Q1870" s="36" t="s">
        <v>75</v>
      </c>
      <c r="R1870" s="36" t="s">
        <v>75</v>
      </c>
      <c r="S1870" s="36" t="s">
        <v>75</v>
      </c>
      <c r="T1870" s="36" t="s">
        <v>75</v>
      </c>
      <c r="U1870" s="36" t="s">
        <v>75</v>
      </c>
      <c r="V1870" s="32">
        <v>1</v>
      </c>
      <c r="W1870" s="19">
        <f t="shared" si="429"/>
        <v>0</v>
      </c>
      <c r="X1870" s="19">
        <f t="shared" si="430"/>
        <v>0</v>
      </c>
      <c r="Y1870" s="19">
        <f t="shared" si="431"/>
        <v>0</v>
      </c>
      <c r="Z1870" s="96">
        <v>-1</v>
      </c>
      <c r="AA1870" s="96">
        <v>-2</v>
      </c>
      <c r="AB1870" s="32">
        <v>1</v>
      </c>
      <c r="AC1870" s="32">
        <v>1</v>
      </c>
      <c r="AD1870" s="32">
        <v>0</v>
      </c>
      <c r="AE1870" s="32">
        <v>0</v>
      </c>
      <c r="AF1870" s="32">
        <v>1</v>
      </c>
      <c r="AG1870" s="32">
        <v>1</v>
      </c>
      <c r="AH1870" s="32">
        <v>1</v>
      </c>
      <c r="AI1870" s="32">
        <v>1</v>
      </c>
      <c r="AJ1870" s="31" t="s">
        <v>96</v>
      </c>
      <c r="AK1870" s="31" t="s">
        <v>97</v>
      </c>
      <c r="AL1870" s="34" t="s">
        <v>2493</v>
      </c>
      <c r="AM1870" s="19">
        <f t="shared" si="433"/>
        <v>3</v>
      </c>
      <c r="AN1870" s="32">
        <v>1</v>
      </c>
      <c r="AO1870" s="32">
        <v>1</v>
      </c>
      <c r="AP1870" s="32">
        <v>1</v>
      </c>
      <c r="AQ1870" s="32">
        <v>1</v>
      </c>
      <c r="AR1870" s="32">
        <v>1</v>
      </c>
      <c r="AS1870" s="33"/>
      <c r="AT1870" s="32">
        <v>0</v>
      </c>
      <c r="AU1870" s="26">
        <f>IF(BA1870&lt;1,-1)</f>
        <v>-1</v>
      </c>
      <c r="AV1870" s="32">
        <v>1</v>
      </c>
      <c r="AW1870" s="32">
        <v>0</v>
      </c>
      <c r="AX1870" s="32">
        <v>0</v>
      </c>
      <c r="AY1870" s="19">
        <v>0</v>
      </c>
      <c r="AZ1870" s="32">
        <v>0</v>
      </c>
      <c r="BA1870" s="32">
        <v>0</v>
      </c>
      <c r="BB1870" s="32">
        <v>0</v>
      </c>
      <c r="BC1870" s="32">
        <v>0</v>
      </c>
      <c r="BD1870" s="28"/>
      <c r="BE1870" s="33"/>
      <c r="BF1870" s="34" t="s">
        <v>2494</v>
      </c>
      <c r="BG1870" s="33"/>
      <c r="BH1870" s="33"/>
      <c r="BI1870" s="32">
        <v>1</v>
      </c>
      <c r="BJ1870" s="32">
        <v>1</v>
      </c>
      <c r="BK1870" s="33"/>
      <c r="BL1870" s="33"/>
      <c r="BM1870" s="33"/>
      <c r="BN1870" s="33"/>
      <c r="BO1870" s="33"/>
    </row>
    <row r="1871" spans="1:67" ht="395" hidden="1" x14ac:dyDescent="0.2">
      <c r="A1871" s="29" t="s">
        <v>186</v>
      </c>
      <c r="B1871" s="30"/>
      <c r="C1871" s="97" t="s">
        <v>2592</v>
      </c>
      <c r="D1871" s="31" t="s">
        <v>270</v>
      </c>
      <c r="E1871" s="31" t="s">
        <v>92</v>
      </c>
      <c r="F1871" s="32">
        <v>1</v>
      </c>
      <c r="G1871" s="32">
        <v>0</v>
      </c>
      <c r="H1871" s="32">
        <v>0</v>
      </c>
      <c r="I1871" s="33"/>
      <c r="J1871" s="34" t="s">
        <v>2490</v>
      </c>
      <c r="K1871" s="35"/>
      <c r="L1871" s="34" t="s">
        <v>2496</v>
      </c>
      <c r="M1871" s="36" t="s">
        <v>2244</v>
      </c>
      <c r="N1871" s="24">
        <f t="shared" si="432"/>
        <v>1999</v>
      </c>
      <c r="O1871" s="37">
        <v>36235</v>
      </c>
      <c r="P1871" s="37">
        <v>36466</v>
      </c>
      <c r="Q1871" s="36" t="s">
        <v>75</v>
      </c>
      <c r="R1871" s="36" t="s">
        <v>75</v>
      </c>
      <c r="S1871" s="36" t="s">
        <v>75</v>
      </c>
      <c r="T1871" s="36" t="s">
        <v>75</v>
      </c>
      <c r="U1871" s="36" t="s">
        <v>75</v>
      </c>
      <c r="V1871" s="32">
        <v>1</v>
      </c>
      <c r="W1871" s="19">
        <f t="shared" si="429"/>
        <v>0</v>
      </c>
      <c r="X1871" s="19">
        <f t="shared" si="430"/>
        <v>0</v>
      </c>
      <c r="Y1871" s="19">
        <f t="shared" si="431"/>
        <v>0</v>
      </c>
      <c r="Z1871" s="96">
        <v>-1</v>
      </c>
      <c r="AA1871" s="96">
        <v>-2</v>
      </c>
      <c r="AB1871" s="32">
        <v>1</v>
      </c>
      <c r="AC1871" s="32">
        <v>1</v>
      </c>
      <c r="AD1871" s="32">
        <v>0</v>
      </c>
      <c r="AE1871" s="32">
        <v>0</v>
      </c>
      <c r="AF1871" s="32">
        <v>1</v>
      </c>
      <c r="AG1871" s="32">
        <v>1</v>
      </c>
      <c r="AH1871" s="32">
        <v>1</v>
      </c>
      <c r="AI1871" s="32">
        <v>1</v>
      </c>
      <c r="AJ1871" s="31" t="s">
        <v>96</v>
      </c>
      <c r="AK1871" s="31" t="s">
        <v>97</v>
      </c>
      <c r="AL1871" s="34" t="s">
        <v>2493</v>
      </c>
      <c r="AM1871" s="19">
        <f t="shared" si="433"/>
        <v>3</v>
      </c>
      <c r="AN1871" s="32">
        <v>1</v>
      </c>
      <c r="AO1871" s="32">
        <v>1</v>
      </c>
      <c r="AP1871" s="32">
        <v>1</v>
      </c>
      <c r="AQ1871" s="32">
        <v>1</v>
      </c>
      <c r="AR1871" s="32">
        <v>1</v>
      </c>
      <c r="AS1871" s="33"/>
      <c r="AT1871" s="32">
        <v>0</v>
      </c>
      <c r="AU1871" s="26">
        <f>IF(BA1871&lt;1,-1)</f>
        <v>-1</v>
      </c>
      <c r="AV1871" s="32">
        <v>1</v>
      </c>
      <c r="AW1871" s="32">
        <v>0</v>
      </c>
      <c r="AX1871" s="32">
        <v>0</v>
      </c>
      <c r="AY1871" s="19">
        <v>0</v>
      </c>
      <c r="AZ1871" s="32">
        <v>0</v>
      </c>
      <c r="BA1871" s="32">
        <v>0</v>
      </c>
      <c r="BB1871" s="32">
        <v>0</v>
      </c>
      <c r="BC1871" s="32">
        <v>0</v>
      </c>
      <c r="BD1871" s="28"/>
      <c r="BE1871" s="33"/>
      <c r="BF1871" s="34" t="s">
        <v>2494</v>
      </c>
      <c r="BG1871" s="33"/>
      <c r="BH1871" s="33"/>
      <c r="BI1871" s="32">
        <v>1</v>
      </c>
      <c r="BJ1871" s="32">
        <v>1</v>
      </c>
      <c r="BK1871" s="33"/>
      <c r="BL1871" s="33"/>
      <c r="BM1871" s="33"/>
      <c r="BN1871" s="33"/>
      <c r="BO1871" s="33"/>
    </row>
    <row r="1872" spans="1:67" ht="48" hidden="1" x14ac:dyDescent="0.2">
      <c r="A1872" s="18" t="s">
        <v>740</v>
      </c>
      <c r="B1872" s="20"/>
      <c r="C1872" s="21" t="s">
        <v>2703</v>
      </c>
      <c r="D1872" s="18" t="s">
        <v>124</v>
      </c>
      <c r="E1872" s="18" t="s">
        <v>137</v>
      </c>
      <c r="F1872" s="19">
        <v>1</v>
      </c>
      <c r="G1872" s="19">
        <v>0</v>
      </c>
      <c r="H1872" s="19">
        <v>0</v>
      </c>
      <c r="I1872" s="20"/>
      <c r="J1872" s="21" t="s">
        <v>1077</v>
      </c>
      <c r="K1872" s="22" t="s">
        <v>1089</v>
      </c>
      <c r="L1872" s="21" t="s">
        <v>2647</v>
      </c>
      <c r="M1872" s="23" t="s">
        <v>75</v>
      </c>
      <c r="N1872" s="24">
        <f t="shared" si="432"/>
        <v>1988</v>
      </c>
      <c r="O1872" s="25">
        <v>32174</v>
      </c>
      <c r="P1872" s="23" t="s">
        <v>75</v>
      </c>
      <c r="Q1872" s="23" t="s">
        <v>75</v>
      </c>
      <c r="R1872" s="23" t="s">
        <v>75</v>
      </c>
      <c r="S1872" s="23" t="s">
        <v>75</v>
      </c>
      <c r="T1872" s="23" t="s">
        <v>75</v>
      </c>
      <c r="U1872" s="23" t="s">
        <v>75</v>
      </c>
      <c r="V1872" s="19">
        <v>1</v>
      </c>
      <c r="W1872" s="19">
        <f t="shared" si="429"/>
        <v>0</v>
      </c>
      <c r="X1872" s="19">
        <f t="shared" si="430"/>
        <v>0</v>
      </c>
      <c r="Y1872" s="19">
        <f t="shared" si="431"/>
        <v>0</v>
      </c>
      <c r="Z1872" s="19">
        <v>-1</v>
      </c>
      <c r="AA1872" s="19">
        <v>-2</v>
      </c>
      <c r="AB1872" s="19">
        <v>0</v>
      </c>
      <c r="AC1872" s="19">
        <v>0</v>
      </c>
      <c r="AD1872" s="19">
        <v>1</v>
      </c>
      <c r="AE1872" s="19">
        <v>0</v>
      </c>
      <c r="AF1872" s="19">
        <v>0</v>
      </c>
      <c r="AG1872" s="19">
        <v>0</v>
      </c>
      <c r="AH1872" s="26">
        <v>1</v>
      </c>
      <c r="AI1872" s="26">
        <v>0</v>
      </c>
      <c r="AJ1872" s="18" t="s">
        <v>128</v>
      </c>
      <c r="AK1872" s="18" t="s">
        <v>139</v>
      </c>
      <c r="AL1872" s="21" t="s">
        <v>2642</v>
      </c>
      <c r="AM1872" s="19">
        <f t="shared" si="433"/>
        <v>3</v>
      </c>
      <c r="AN1872" s="19">
        <v>1</v>
      </c>
      <c r="AO1872" s="19">
        <v>1</v>
      </c>
      <c r="AP1872" s="19">
        <v>0</v>
      </c>
      <c r="AQ1872" s="19">
        <v>-1</v>
      </c>
      <c r="AR1872" s="19">
        <v>-1</v>
      </c>
      <c r="AS1872" s="19">
        <v>0</v>
      </c>
      <c r="AT1872" s="19">
        <v>-2</v>
      </c>
      <c r="AU1872" s="26">
        <v>-3</v>
      </c>
      <c r="AV1872" s="19">
        <v>0</v>
      </c>
      <c r="AW1872" s="19">
        <v>0</v>
      </c>
      <c r="AX1872" s="19">
        <v>0</v>
      </c>
      <c r="AY1872" s="19">
        <v>0</v>
      </c>
      <c r="AZ1872" s="19">
        <v>1</v>
      </c>
      <c r="BA1872" s="19">
        <v>1</v>
      </c>
      <c r="BB1872" s="19">
        <v>-1</v>
      </c>
      <c r="BC1872" s="19">
        <v>1</v>
      </c>
      <c r="BD1872" s="28"/>
      <c r="BE1872" s="20"/>
      <c r="BF1872" s="20"/>
      <c r="BG1872" s="20"/>
      <c r="BH1872" s="20"/>
      <c r="BI1872" s="20"/>
      <c r="BJ1872" s="19">
        <v>-1</v>
      </c>
      <c r="BK1872" s="20"/>
      <c r="BL1872" s="20"/>
      <c r="BM1872" s="20"/>
      <c r="BN1872" s="20"/>
      <c r="BO1872" s="20"/>
    </row>
    <row r="1873" spans="1:67" ht="395" hidden="1" x14ac:dyDescent="0.2">
      <c r="A1873" s="29" t="s">
        <v>186</v>
      </c>
      <c r="B1873" s="30"/>
      <c r="C1873" s="97" t="s">
        <v>2489</v>
      </c>
      <c r="D1873" s="31" t="s">
        <v>270</v>
      </c>
      <c r="E1873" s="31" t="s">
        <v>92</v>
      </c>
      <c r="F1873" s="32">
        <v>1</v>
      </c>
      <c r="G1873" s="32">
        <v>0</v>
      </c>
      <c r="H1873" s="32">
        <v>0</v>
      </c>
      <c r="I1873" s="33"/>
      <c r="J1873" s="34" t="s">
        <v>2490</v>
      </c>
      <c r="K1873" s="39"/>
      <c r="L1873" s="34" t="s">
        <v>2491</v>
      </c>
      <c r="M1873" s="36" t="s">
        <v>2492</v>
      </c>
      <c r="N1873" s="24">
        <f t="shared" si="432"/>
        <v>1996</v>
      </c>
      <c r="O1873" s="37">
        <v>35152</v>
      </c>
      <c r="P1873" s="37">
        <v>35713</v>
      </c>
      <c r="Q1873" s="37">
        <v>37801</v>
      </c>
      <c r="R1873" s="37">
        <v>35713</v>
      </c>
      <c r="S1873" s="37">
        <v>38366</v>
      </c>
      <c r="T1873" s="653">
        <v>38461</v>
      </c>
      <c r="U1873" s="96">
        <v>2007</v>
      </c>
      <c r="V1873" s="40">
        <v>1</v>
      </c>
      <c r="W1873" s="19">
        <f t="shared" si="429"/>
        <v>1</v>
      </c>
      <c r="X1873" s="19">
        <f t="shared" si="430"/>
        <v>1</v>
      </c>
      <c r="Y1873" s="19">
        <f t="shared" si="431"/>
        <v>1</v>
      </c>
      <c r="Z1873" s="40">
        <v>2</v>
      </c>
      <c r="AA1873" s="32">
        <v>2</v>
      </c>
      <c r="AB1873" s="32">
        <v>1</v>
      </c>
      <c r="AC1873" s="40">
        <v>2</v>
      </c>
      <c r="AD1873" s="40">
        <v>0</v>
      </c>
      <c r="AE1873" s="32">
        <v>0</v>
      </c>
      <c r="AF1873" s="40">
        <v>0</v>
      </c>
      <c r="AG1873" s="32">
        <v>1</v>
      </c>
      <c r="AH1873" s="40">
        <v>1</v>
      </c>
      <c r="AI1873" s="40">
        <v>1</v>
      </c>
      <c r="AJ1873" s="31" t="s">
        <v>96</v>
      </c>
      <c r="AK1873" s="31" t="s">
        <v>97</v>
      </c>
      <c r="AL1873" s="34" t="s">
        <v>2493</v>
      </c>
      <c r="AM1873" s="19">
        <f t="shared" si="433"/>
        <v>3</v>
      </c>
      <c r="AN1873" s="32">
        <v>1</v>
      </c>
      <c r="AO1873" s="32">
        <v>1</v>
      </c>
      <c r="AP1873" s="32">
        <v>1</v>
      </c>
      <c r="AQ1873" s="32">
        <v>1</v>
      </c>
      <c r="AR1873" s="32">
        <v>1</v>
      </c>
      <c r="AS1873" s="33"/>
      <c r="AT1873" s="32">
        <v>0</v>
      </c>
      <c r="AU1873" s="26">
        <f>IF(BA1873&lt;1,-1)</f>
        <v>-1</v>
      </c>
      <c r="AV1873" s="32">
        <v>1</v>
      </c>
      <c r="AW1873" s="32">
        <v>0</v>
      </c>
      <c r="AX1873" s="32">
        <v>0</v>
      </c>
      <c r="AY1873" s="19">
        <v>0</v>
      </c>
      <c r="AZ1873" s="32">
        <v>0</v>
      </c>
      <c r="BA1873" s="32">
        <v>0</v>
      </c>
      <c r="BB1873" s="32">
        <v>0</v>
      </c>
      <c r="BC1873" s="32">
        <v>0</v>
      </c>
      <c r="BD1873" s="28"/>
      <c r="BE1873" s="33"/>
      <c r="BF1873" s="34" t="s">
        <v>2494</v>
      </c>
      <c r="BG1873" s="33"/>
      <c r="BH1873" s="40"/>
      <c r="BI1873" s="32">
        <v>1</v>
      </c>
      <c r="BJ1873" s="32">
        <v>1</v>
      </c>
      <c r="BK1873" s="40"/>
      <c r="BL1873" s="40"/>
      <c r="BM1873" s="40"/>
      <c r="BN1873" s="32">
        <v>0</v>
      </c>
      <c r="BO1873" s="32">
        <v>0</v>
      </c>
    </row>
    <row r="1874" spans="1:67" ht="176" hidden="1" x14ac:dyDescent="0.2">
      <c r="A1874" s="64" t="s">
        <v>3543</v>
      </c>
      <c r="B1874" s="17" t="s">
        <v>381</v>
      </c>
      <c r="C1874" s="64" t="s">
        <v>3518</v>
      </c>
      <c r="D1874" s="18" t="s">
        <v>369</v>
      </c>
      <c r="E1874" s="18" t="s">
        <v>236</v>
      </c>
      <c r="F1874" s="19">
        <v>1</v>
      </c>
      <c r="G1874" s="19">
        <v>0</v>
      </c>
      <c r="H1874" s="19">
        <v>0</v>
      </c>
      <c r="I1874" s="20"/>
      <c r="J1874" s="44"/>
      <c r="K1874" s="22" t="s">
        <v>910</v>
      </c>
      <c r="L1874" s="21" t="s">
        <v>3519</v>
      </c>
      <c r="M1874" s="23" t="s">
        <v>3520</v>
      </c>
      <c r="N1874" s="24">
        <f t="shared" si="432"/>
        <v>1998</v>
      </c>
      <c r="O1874" s="25">
        <v>35796</v>
      </c>
      <c r="P1874" s="23" t="s">
        <v>75</v>
      </c>
      <c r="Q1874" s="25">
        <v>37987</v>
      </c>
      <c r="R1874" s="25">
        <v>37865</v>
      </c>
      <c r="S1874" s="25">
        <v>38070</v>
      </c>
      <c r="T1874" s="649">
        <v>38084</v>
      </c>
      <c r="U1874" s="25">
        <v>40148</v>
      </c>
      <c r="V1874" s="26">
        <v>1</v>
      </c>
      <c r="W1874" s="19">
        <f t="shared" si="429"/>
        <v>1</v>
      </c>
      <c r="X1874" s="19">
        <f t="shared" si="430"/>
        <v>1</v>
      </c>
      <c r="Y1874" s="19">
        <f t="shared" si="431"/>
        <v>1</v>
      </c>
      <c r="Z1874" s="26">
        <v>2</v>
      </c>
      <c r="AA1874" s="19">
        <v>1</v>
      </c>
      <c r="AB1874" s="26">
        <v>1</v>
      </c>
      <c r="AC1874" s="26">
        <v>0</v>
      </c>
      <c r="AD1874" s="26">
        <v>0</v>
      </c>
      <c r="AE1874" s="26">
        <v>0</v>
      </c>
      <c r="AF1874" s="26">
        <v>1</v>
      </c>
      <c r="AG1874" s="19">
        <v>1</v>
      </c>
      <c r="AH1874" s="26">
        <v>1</v>
      </c>
      <c r="AI1874" s="26">
        <v>0</v>
      </c>
      <c r="AJ1874" s="18" t="s">
        <v>372</v>
      </c>
      <c r="AK1874" s="18" t="s">
        <v>77</v>
      </c>
      <c r="AL1874" s="21" t="s">
        <v>3521</v>
      </c>
      <c r="AM1874" s="19">
        <v>4</v>
      </c>
      <c r="AN1874" s="19">
        <v>1</v>
      </c>
      <c r="AO1874" s="19">
        <v>0</v>
      </c>
      <c r="AP1874" s="19">
        <v>1</v>
      </c>
      <c r="AQ1874" s="19">
        <v>1</v>
      </c>
      <c r="AR1874" s="19">
        <v>1</v>
      </c>
      <c r="AS1874" s="19">
        <v>0</v>
      </c>
      <c r="AT1874" s="19">
        <v>1</v>
      </c>
      <c r="AU1874" s="26">
        <v>0</v>
      </c>
      <c r="AV1874" s="19">
        <v>0</v>
      </c>
      <c r="AW1874" s="19">
        <v>0</v>
      </c>
      <c r="AX1874" s="19">
        <v>1</v>
      </c>
      <c r="AY1874" s="19">
        <v>0</v>
      </c>
      <c r="AZ1874" s="19">
        <v>1</v>
      </c>
      <c r="BA1874" s="19">
        <v>1</v>
      </c>
      <c r="BB1874" s="19">
        <v>1</v>
      </c>
      <c r="BC1874" s="19">
        <v>0</v>
      </c>
      <c r="BD1874" s="28"/>
      <c r="BE1874" s="20"/>
      <c r="BF1874" s="18" t="s">
        <v>3522</v>
      </c>
      <c r="BG1874" s="26"/>
      <c r="BH1874" s="26"/>
      <c r="BI1874" s="20"/>
      <c r="BJ1874" s="19">
        <v>0</v>
      </c>
      <c r="BK1874" s="26"/>
      <c r="BL1874" s="26"/>
      <c r="BM1874" s="26"/>
      <c r="BN1874" s="20"/>
      <c r="BO1874" s="19">
        <v>1</v>
      </c>
    </row>
    <row r="1875" spans="1:67" ht="96" hidden="1" x14ac:dyDescent="0.2">
      <c r="A1875" s="18" t="s">
        <v>740</v>
      </c>
      <c r="B1875" s="20"/>
      <c r="C1875" s="21" t="s">
        <v>2639</v>
      </c>
      <c r="D1875" s="18" t="s">
        <v>124</v>
      </c>
      <c r="E1875" s="18" t="s">
        <v>137</v>
      </c>
      <c r="F1875" s="19">
        <v>1</v>
      </c>
      <c r="G1875" s="19">
        <v>0</v>
      </c>
      <c r="H1875" s="19">
        <v>0</v>
      </c>
      <c r="I1875" s="20"/>
      <c r="J1875" s="21" t="s">
        <v>1077</v>
      </c>
      <c r="K1875" s="22" t="s">
        <v>2640</v>
      </c>
      <c r="L1875" s="21" t="s">
        <v>2641</v>
      </c>
      <c r="M1875" s="24">
        <v>1942</v>
      </c>
      <c r="N1875" s="24">
        <f t="shared" si="432"/>
        <v>1988</v>
      </c>
      <c r="O1875" s="25">
        <v>32174</v>
      </c>
      <c r="P1875" s="23" t="s">
        <v>75</v>
      </c>
      <c r="Q1875" s="25">
        <v>35170</v>
      </c>
      <c r="R1875" s="25">
        <v>34892</v>
      </c>
      <c r="S1875" s="23" t="s">
        <v>75</v>
      </c>
      <c r="T1875" s="23" t="s">
        <v>75</v>
      </c>
      <c r="U1875" s="23" t="s">
        <v>75</v>
      </c>
      <c r="V1875" s="19">
        <v>1</v>
      </c>
      <c r="W1875" s="19">
        <f t="shared" si="429"/>
        <v>1</v>
      </c>
      <c r="X1875" s="19">
        <f t="shared" si="430"/>
        <v>0</v>
      </c>
      <c r="Y1875" s="19">
        <f t="shared" si="431"/>
        <v>0</v>
      </c>
      <c r="Z1875" s="19">
        <v>-1</v>
      </c>
      <c r="AA1875" s="19">
        <v>-2</v>
      </c>
      <c r="AB1875" s="19">
        <v>0</v>
      </c>
      <c r="AC1875" s="19">
        <v>0</v>
      </c>
      <c r="AD1875" s="19">
        <v>1</v>
      </c>
      <c r="AE1875" s="19">
        <v>0</v>
      </c>
      <c r="AF1875" s="19">
        <v>0</v>
      </c>
      <c r="AG1875" s="19">
        <v>0</v>
      </c>
      <c r="AH1875" s="26">
        <v>1</v>
      </c>
      <c r="AI1875" s="26">
        <v>0</v>
      </c>
      <c r="AJ1875" s="18" t="s">
        <v>128</v>
      </c>
      <c r="AK1875" s="18" t="s">
        <v>139</v>
      </c>
      <c r="AL1875" s="21" t="s">
        <v>2642</v>
      </c>
      <c r="AM1875" s="19">
        <f>IF(AND(AN1875=1,AO1875=1),3,IF(AND(AN1875=1,OR(AO1875=0,AO1875=-1)),1,IF(AND(OR(AN1875=0,AN1875=-1),AO1875=1),2,IF(AND(AN1875=0,AN1875=-1),OR(AO1875=0,AO1875=-1),4))))</f>
        <v>3</v>
      </c>
      <c r="AN1875" s="19">
        <v>1</v>
      </c>
      <c r="AO1875" s="19">
        <v>1</v>
      </c>
      <c r="AP1875" s="19">
        <v>0</v>
      </c>
      <c r="AQ1875" s="19">
        <v>-1</v>
      </c>
      <c r="AR1875" s="19">
        <v>-1</v>
      </c>
      <c r="AS1875" s="19">
        <v>0</v>
      </c>
      <c r="AT1875" s="19">
        <v>-2</v>
      </c>
      <c r="AU1875" s="26">
        <v>-3</v>
      </c>
      <c r="AV1875" s="19">
        <v>0</v>
      </c>
      <c r="AW1875" s="19">
        <v>0</v>
      </c>
      <c r="AX1875" s="19">
        <v>0</v>
      </c>
      <c r="AY1875" s="19">
        <v>0</v>
      </c>
      <c r="AZ1875" s="19">
        <v>1</v>
      </c>
      <c r="BA1875" s="19">
        <v>1</v>
      </c>
      <c r="BB1875" s="19">
        <v>-1</v>
      </c>
      <c r="BC1875" s="19">
        <v>1</v>
      </c>
      <c r="BD1875" s="28"/>
      <c r="BE1875" s="20"/>
      <c r="BF1875" s="20"/>
      <c r="BG1875" s="20"/>
      <c r="BH1875" s="18" t="s">
        <v>2643</v>
      </c>
      <c r="BI1875" s="20"/>
      <c r="BJ1875" s="19">
        <v>-1</v>
      </c>
      <c r="BK1875" s="20"/>
      <c r="BL1875" s="20"/>
      <c r="BM1875" s="20"/>
      <c r="BN1875" s="20"/>
      <c r="BO1875" s="20"/>
    </row>
    <row r="1876" spans="1:67" ht="48" hidden="1" x14ac:dyDescent="0.2">
      <c r="A1876" s="18" t="s">
        <v>740</v>
      </c>
      <c r="B1876" s="20"/>
      <c r="C1876" s="21" t="s">
        <v>2704</v>
      </c>
      <c r="D1876" s="18" t="s">
        <v>124</v>
      </c>
      <c r="E1876" s="18" t="s">
        <v>137</v>
      </c>
      <c r="F1876" s="19">
        <v>1</v>
      </c>
      <c r="G1876" s="19">
        <v>0</v>
      </c>
      <c r="H1876" s="19">
        <v>0</v>
      </c>
      <c r="I1876" s="20"/>
      <c r="J1876" s="21" t="s">
        <v>1077</v>
      </c>
      <c r="K1876" s="22" t="s">
        <v>1089</v>
      </c>
      <c r="L1876" s="21" t="s">
        <v>2647</v>
      </c>
      <c r="M1876" s="23" t="s">
        <v>75</v>
      </c>
      <c r="N1876" s="24">
        <f t="shared" si="432"/>
        <v>1988</v>
      </c>
      <c r="O1876" s="25">
        <v>32174</v>
      </c>
      <c r="P1876" s="23" t="s">
        <v>75</v>
      </c>
      <c r="Q1876" s="23" t="s">
        <v>75</v>
      </c>
      <c r="R1876" s="23" t="s">
        <v>75</v>
      </c>
      <c r="S1876" s="23" t="s">
        <v>75</v>
      </c>
      <c r="T1876" s="23" t="s">
        <v>75</v>
      </c>
      <c r="U1876" s="23" t="s">
        <v>75</v>
      </c>
      <c r="V1876" s="19">
        <v>1</v>
      </c>
      <c r="W1876" s="19">
        <f t="shared" si="429"/>
        <v>0</v>
      </c>
      <c r="X1876" s="19">
        <f t="shared" si="430"/>
        <v>0</v>
      </c>
      <c r="Y1876" s="19">
        <f t="shared" si="431"/>
        <v>0</v>
      </c>
      <c r="Z1876" s="19">
        <v>-1</v>
      </c>
      <c r="AA1876" s="19">
        <v>-2</v>
      </c>
      <c r="AB1876" s="19">
        <v>0</v>
      </c>
      <c r="AC1876" s="19">
        <v>0</v>
      </c>
      <c r="AD1876" s="19">
        <v>1</v>
      </c>
      <c r="AE1876" s="19">
        <v>0</v>
      </c>
      <c r="AF1876" s="19">
        <v>0</v>
      </c>
      <c r="AG1876" s="19">
        <v>0</v>
      </c>
      <c r="AH1876" s="26">
        <v>1</v>
      </c>
      <c r="AI1876" s="26">
        <v>0</v>
      </c>
      <c r="AJ1876" s="18" t="s">
        <v>128</v>
      </c>
      <c r="AK1876" s="18" t="s">
        <v>139</v>
      </c>
      <c r="AL1876" s="21" t="s">
        <v>2642</v>
      </c>
      <c r="AM1876" s="19">
        <f>IF(AND(AN1876=1,AO1876=1),3,IF(AND(AN1876=1,OR(AO1876=0,AO1876=-1)),1,IF(AND(OR(AN1876=0,AN1876=-1),AO1876=1),2,IF(AND(AN1876=0,AN1876=-1),OR(AO1876=0,AO1876=-1),4))))</f>
        <v>3</v>
      </c>
      <c r="AN1876" s="19">
        <v>1</v>
      </c>
      <c r="AO1876" s="19">
        <v>1</v>
      </c>
      <c r="AP1876" s="19">
        <v>0</v>
      </c>
      <c r="AQ1876" s="19">
        <v>-1</v>
      </c>
      <c r="AR1876" s="19">
        <v>-1</v>
      </c>
      <c r="AS1876" s="19">
        <v>0</v>
      </c>
      <c r="AT1876" s="19">
        <v>-2</v>
      </c>
      <c r="AU1876" s="26">
        <v>-3</v>
      </c>
      <c r="AV1876" s="19">
        <v>0</v>
      </c>
      <c r="AW1876" s="19">
        <v>0</v>
      </c>
      <c r="AX1876" s="19">
        <v>0</v>
      </c>
      <c r="AY1876" s="19">
        <v>0</v>
      </c>
      <c r="AZ1876" s="19">
        <v>1</v>
      </c>
      <c r="BA1876" s="19">
        <v>1</v>
      </c>
      <c r="BB1876" s="19">
        <v>-1</v>
      </c>
      <c r="BC1876" s="19">
        <v>1</v>
      </c>
      <c r="BD1876" s="28"/>
      <c r="BE1876" s="20"/>
      <c r="BF1876" s="20"/>
      <c r="BG1876" s="20"/>
      <c r="BH1876" s="20"/>
      <c r="BI1876" s="20"/>
      <c r="BJ1876" s="19">
        <v>-1</v>
      </c>
      <c r="BK1876" s="20"/>
      <c r="BL1876" s="20"/>
      <c r="BM1876" s="20"/>
      <c r="BN1876" s="20"/>
      <c r="BO1876" s="20"/>
    </row>
    <row r="1877" spans="1:67" ht="176" hidden="1" x14ac:dyDescent="0.2">
      <c r="A1877" s="17" t="s">
        <v>115</v>
      </c>
      <c r="B1877" s="42"/>
      <c r="C1877" s="64" t="s">
        <v>2262</v>
      </c>
      <c r="D1877" s="18" t="s">
        <v>117</v>
      </c>
      <c r="E1877" s="18" t="s">
        <v>302</v>
      </c>
      <c r="F1877" s="19">
        <v>1</v>
      </c>
      <c r="G1877" s="19">
        <v>0</v>
      </c>
      <c r="H1877" s="19">
        <v>0</v>
      </c>
      <c r="I1877" s="20"/>
      <c r="J1877" s="21" t="s">
        <v>118</v>
      </c>
      <c r="K1877" s="22" t="s">
        <v>2252</v>
      </c>
      <c r="L1877" s="21" t="s">
        <v>2253</v>
      </c>
      <c r="M1877" s="23" t="s">
        <v>2254</v>
      </c>
      <c r="N1877" s="24">
        <f t="shared" si="432"/>
        <v>2003</v>
      </c>
      <c r="O1877" s="25">
        <v>37946</v>
      </c>
      <c r="P1877" s="23" t="s">
        <v>75</v>
      </c>
      <c r="Q1877" s="23" t="s">
        <v>75</v>
      </c>
      <c r="R1877" s="23" t="s">
        <v>75</v>
      </c>
      <c r="S1877" s="23" t="s">
        <v>75</v>
      </c>
      <c r="T1877" s="23" t="s">
        <v>75</v>
      </c>
      <c r="U1877" s="23" t="s">
        <v>75</v>
      </c>
      <c r="V1877" s="19">
        <v>1</v>
      </c>
      <c r="W1877" s="19">
        <f t="shared" si="429"/>
        <v>0</v>
      </c>
      <c r="X1877" s="19">
        <f t="shared" si="430"/>
        <v>0</v>
      </c>
      <c r="Y1877" s="19">
        <f t="shared" si="431"/>
        <v>0</v>
      </c>
      <c r="Z1877" s="19">
        <v>-1</v>
      </c>
      <c r="AA1877" s="19">
        <v>-2</v>
      </c>
      <c r="AB1877" s="19">
        <v>1</v>
      </c>
      <c r="AC1877" s="19">
        <v>1</v>
      </c>
      <c r="AD1877" s="19">
        <v>0</v>
      </c>
      <c r="AE1877" s="19">
        <v>1</v>
      </c>
      <c r="AF1877" s="19">
        <v>1</v>
      </c>
      <c r="AG1877" s="19">
        <v>0</v>
      </c>
      <c r="AH1877" s="19">
        <v>1</v>
      </c>
      <c r="AI1877" s="19">
        <v>0</v>
      </c>
      <c r="AJ1877" s="18" t="s">
        <v>120</v>
      </c>
      <c r="AK1877" s="18" t="s">
        <v>77</v>
      </c>
      <c r="AL1877" s="21" t="s">
        <v>2255</v>
      </c>
      <c r="AM1877" s="19">
        <f>IF(AND(AN1877=1,AO1877=1),3,IF(AND(AN1877=1,OR(AO1877=0,AO1877=-1)),1,IF(AND(OR(AN1877=0,AN1877=-1),AO1877=1),2,IF(AND(AN1877=0,AN1877=-1),OR(AO1877=0,AO1877=-1),4))))</f>
        <v>3</v>
      </c>
      <c r="AN1877" s="19">
        <v>1</v>
      </c>
      <c r="AO1877" s="19">
        <v>1</v>
      </c>
      <c r="AP1877" s="19">
        <v>1</v>
      </c>
      <c r="AQ1877" s="19">
        <v>1</v>
      </c>
      <c r="AR1877" s="19">
        <v>1</v>
      </c>
      <c r="AS1877" s="19">
        <v>0</v>
      </c>
      <c r="AT1877" s="19">
        <v>0</v>
      </c>
      <c r="AU1877" s="26">
        <f>IF(BA1877&lt;1,-1)</f>
        <v>-1</v>
      </c>
      <c r="AV1877" s="19">
        <v>0</v>
      </c>
      <c r="AW1877" s="19">
        <v>0</v>
      </c>
      <c r="AX1877" s="19">
        <v>0</v>
      </c>
      <c r="AY1877" s="19">
        <v>0</v>
      </c>
      <c r="AZ1877" s="19">
        <v>0</v>
      </c>
      <c r="BA1877" s="19">
        <v>0</v>
      </c>
      <c r="BB1877" s="19">
        <v>0</v>
      </c>
      <c r="BC1877" s="19">
        <v>0</v>
      </c>
      <c r="BD1877" s="28"/>
      <c r="BE1877" s="20"/>
      <c r="BF1877" s="20"/>
      <c r="BG1877" s="19">
        <v>1</v>
      </c>
      <c r="BH1877" s="23" t="s">
        <v>2252</v>
      </c>
      <c r="BI1877" s="20"/>
      <c r="BJ1877" s="19">
        <v>1</v>
      </c>
      <c r="BK1877" s="45"/>
      <c r="BL1877" s="45"/>
      <c r="BM1877" s="45"/>
      <c r="BN1877" s="20"/>
      <c r="BO1877" s="20"/>
    </row>
    <row r="1878" spans="1:67" ht="256" hidden="1" x14ac:dyDescent="0.2">
      <c r="A1878" s="17" t="s">
        <v>300</v>
      </c>
      <c r="B1878" s="42"/>
      <c r="C1878" s="64" t="s">
        <v>309</v>
      </c>
      <c r="D1878" s="18" t="s">
        <v>153</v>
      </c>
      <c r="E1878" s="18" t="s">
        <v>302</v>
      </c>
      <c r="F1878" s="19">
        <v>1</v>
      </c>
      <c r="G1878" s="19">
        <v>1</v>
      </c>
      <c r="H1878" s="19">
        <v>1</v>
      </c>
      <c r="I1878" s="19">
        <v>0</v>
      </c>
      <c r="J1878" s="21" t="s">
        <v>303</v>
      </c>
      <c r="K1878" s="43"/>
      <c r="L1878" s="21" t="s">
        <v>304</v>
      </c>
      <c r="M1878" s="25"/>
      <c r="N1878" s="24">
        <f t="shared" si="432"/>
        <v>2017</v>
      </c>
      <c r="O1878" s="25">
        <v>42795</v>
      </c>
      <c r="P1878" s="23" t="s">
        <v>75</v>
      </c>
      <c r="Q1878" s="23" t="s">
        <v>75</v>
      </c>
      <c r="R1878" s="23" t="s">
        <v>75</v>
      </c>
      <c r="S1878" s="23" t="s">
        <v>75</v>
      </c>
      <c r="T1878" s="23" t="s">
        <v>75</v>
      </c>
      <c r="U1878" s="23" t="s">
        <v>75</v>
      </c>
      <c r="V1878" s="19">
        <v>1</v>
      </c>
      <c r="W1878" s="19">
        <f t="shared" si="429"/>
        <v>0</v>
      </c>
      <c r="X1878" s="19">
        <f t="shared" si="430"/>
        <v>0</v>
      </c>
      <c r="Y1878" s="19">
        <f t="shared" si="431"/>
        <v>0</v>
      </c>
      <c r="Z1878" s="19">
        <v>-1</v>
      </c>
      <c r="AA1878" s="19">
        <v>-2</v>
      </c>
      <c r="AB1878" s="19">
        <v>2</v>
      </c>
      <c r="AC1878" s="19">
        <v>0</v>
      </c>
      <c r="AD1878" s="19">
        <v>1</v>
      </c>
      <c r="AE1878" s="19">
        <v>1</v>
      </c>
      <c r="AF1878" s="19">
        <v>0</v>
      </c>
      <c r="AG1878" s="19">
        <v>1</v>
      </c>
      <c r="AH1878" s="26">
        <v>1</v>
      </c>
      <c r="AI1878" s="26">
        <v>0</v>
      </c>
      <c r="AJ1878" s="18" t="s">
        <v>134</v>
      </c>
      <c r="AK1878" s="18" t="s">
        <v>77</v>
      </c>
      <c r="AL1878" s="21" t="s">
        <v>305</v>
      </c>
      <c r="AM1878" s="19">
        <v>3</v>
      </c>
      <c r="AN1878" s="19">
        <v>1</v>
      </c>
      <c r="AO1878" s="19">
        <v>1</v>
      </c>
      <c r="AP1878" s="19">
        <v>1</v>
      </c>
      <c r="AQ1878" s="19">
        <v>1</v>
      </c>
      <c r="AR1878" s="19">
        <v>1</v>
      </c>
      <c r="AS1878" s="19">
        <v>-1</v>
      </c>
      <c r="AT1878" s="19">
        <v>0</v>
      </c>
      <c r="AU1878" s="26">
        <v>-1</v>
      </c>
      <c r="AV1878" s="26">
        <v>0</v>
      </c>
      <c r="AW1878" s="26">
        <v>0</v>
      </c>
      <c r="AX1878" s="19">
        <v>0</v>
      </c>
      <c r="AY1878" s="19">
        <v>0</v>
      </c>
      <c r="AZ1878" s="19">
        <v>0</v>
      </c>
      <c r="BA1878" s="19">
        <v>0</v>
      </c>
      <c r="BB1878" s="19">
        <v>0</v>
      </c>
      <c r="BC1878" s="19">
        <v>0</v>
      </c>
      <c r="BD1878" s="20"/>
      <c r="BE1878" s="20"/>
      <c r="BF1878" s="20"/>
      <c r="BG1878" s="20"/>
      <c r="BH1878" s="20"/>
      <c r="BI1878" s="20"/>
      <c r="BJ1878" s="20"/>
      <c r="BK1878" s="20"/>
      <c r="BL1878" s="20"/>
      <c r="BM1878" s="20"/>
      <c r="BN1878" s="20"/>
      <c r="BO1878" s="20"/>
    </row>
    <row r="1879" spans="1:67" ht="128" hidden="1" x14ac:dyDescent="0.2">
      <c r="A1879" s="17" t="s">
        <v>253</v>
      </c>
      <c r="B1879" s="42"/>
      <c r="C1879" s="64" t="s">
        <v>2795</v>
      </c>
      <c r="D1879" s="18" t="s">
        <v>132</v>
      </c>
      <c r="E1879" s="18" t="s">
        <v>70</v>
      </c>
      <c r="F1879" s="19">
        <v>1</v>
      </c>
      <c r="G1879" s="19">
        <v>0</v>
      </c>
      <c r="H1879" s="19">
        <v>0</v>
      </c>
      <c r="I1879" s="20"/>
      <c r="J1879" s="21" t="s">
        <v>2789</v>
      </c>
      <c r="K1879" s="22" t="s">
        <v>2796</v>
      </c>
      <c r="L1879" s="21" t="s">
        <v>2797</v>
      </c>
      <c r="M1879" s="24">
        <v>1982</v>
      </c>
      <c r="N1879" s="24">
        <f t="shared" si="432"/>
        <v>2001</v>
      </c>
      <c r="O1879" s="25">
        <v>37073</v>
      </c>
      <c r="P1879" s="18" t="s">
        <v>75</v>
      </c>
      <c r="Q1879" s="18" t="s">
        <v>75</v>
      </c>
      <c r="R1879" s="18" t="s">
        <v>75</v>
      </c>
      <c r="S1879" s="18" t="s">
        <v>75</v>
      </c>
      <c r="T1879" s="18" t="s">
        <v>75</v>
      </c>
      <c r="U1879" s="18" t="s">
        <v>75</v>
      </c>
      <c r="V1879" s="19">
        <v>1</v>
      </c>
      <c r="W1879" s="19">
        <f t="shared" si="429"/>
        <v>0</v>
      </c>
      <c r="X1879" s="19">
        <f t="shared" si="430"/>
        <v>0</v>
      </c>
      <c r="Y1879" s="19">
        <f t="shared" si="431"/>
        <v>0</v>
      </c>
      <c r="Z1879" s="19">
        <v>-1</v>
      </c>
      <c r="AA1879" s="19">
        <v>-2</v>
      </c>
      <c r="AB1879" s="19">
        <v>0</v>
      </c>
      <c r="AC1879" s="19">
        <v>1</v>
      </c>
      <c r="AD1879" s="19">
        <v>1</v>
      </c>
      <c r="AE1879" s="19">
        <v>1</v>
      </c>
      <c r="AF1879" s="19">
        <v>0</v>
      </c>
      <c r="AG1879" s="19">
        <v>1</v>
      </c>
      <c r="AH1879" s="26">
        <v>1</v>
      </c>
      <c r="AI1879" s="26">
        <v>0</v>
      </c>
      <c r="AJ1879" s="18" t="s">
        <v>134</v>
      </c>
      <c r="AK1879" s="18" t="s">
        <v>77</v>
      </c>
      <c r="AL1879" s="21" t="s">
        <v>2792</v>
      </c>
      <c r="AM1879" s="19">
        <f t="shared" ref="AM1879:AM1887" si="434">IF(AND(AN1879=1,AO1879=1),3,IF(AND(AN1879=1,OR(AO1879=0,AO1879=-1)),1,IF(AND(OR(AN1879=0,AN1879=-1),AO1879=1),2,IF(AND(AN1879=0,AN1879=-1),OR(AO1879=0,AO1879=-1),4))))</f>
        <v>3</v>
      </c>
      <c r="AN1879" s="26">
        <v>1</v>
      </c>
      <c r="AO1879" s="26">
        <v>1</v>
      </c>
      <c r="AP1879" s="26">
        <v>1</v>
      </c>
      <c r="AQ1879" s="26">
        <v>1</v>
      </c>
      <c r="AR1879" s="26">
        <v>0</v>
      </c>
      <c r="AS1879" s="26">
        <v>1</v>
      </c>
      <c r="AT1879" s="26">
        <v>0</v>
      </c>
      <c r="AU1879" s="26">
        <f>IF(BA1879&lt;1,-1)</f>
        <v>-1</v>
      </c>
      <c r="AV1879" s="26">
        <v>0</v>
      </c>
      <c r="AW1879" s="26">
        <v>0</v>
      </c>
      <c r="AX1879" s="19">
        <v>0</v>
      </c>
      <c r="AY1879" s="19">
        <v>0</v>
      </c>
      <c r="AZ1879" s="26">
        <v>0</v>
      </c>
      <c r="BA1879" s="26">
        <v>0</v>
      </c>
      <c r="BB1879" s="19">
        <v>0</v>
      </c>
      <c r="BC1879" s="26">
        <v>0</v>
      </c>
      <c r="BD1879" s="28"/>
      <c r="BE1879" s="20"/>
      <c r="BF1879" s="18" t="s">
        <v>2793</v>
      </c>
      <c r="BG1879" s="20"/>
      <c r="BH1879" s="18" t="s">
        <v>2798</v>
      </c>
      <c r="BI1879" s="20"/>
      <c r="BJ1879" s="26">
        <v>0</v>
      </c>
      <c r="BK1879" s="20"/>
      <c r="BL1879" s="20"/>
      <c r="BM1879" s="20"/>
      <c r="BN1879" s="20"/>
      <c r="BO1879" s="20"/>
    </row>
    <row r="1880" spans="1:67" ht="48" hidden="1" x14ac:dyDescent="0.2">
      <c r="A1880" s="17" t="s">
        <v>253</v>
      </c>
      <c r="B1880" s="42"/>
      <c r="C1880" s="64" t="s">
        <v>682</v>
      </c>
      <c r="D1880" s="18" t="s">
        <v>132</v>
      </c>
      <c r="E1880" s="18" t="s">
        <v>210</v>
      </c>
      <c r="F1880" s="19">
        <v>1</v>
      </c>
      <c r="G1880" s="19">
        <v>0</v>
      </c>
      <c r="H1880" s="19">
        <v>0</v>
      </c>
      <c r="I1880" s="20"/>
      <c r="J1880" s="44"/>
      <c r="K1880" s="43"/>
      <c r="L1880" s="21" t="s">
        <v>683</v>
      </c>
      <c r="M1880" s="25"/>
      <c r="N1880" s="24">
        <f t="shared" si="432"/>
        <v>2002</v>
      </c>
      <c r="O1880" s="25">
        <v>37420</v>
      </c>
      <c r="P1880" s="23" t="s">
        <v>75</v>
      </c>
      <c r="Q1880" s="23" t="s">
        <v>75</v>
      </c>
      <c r="R1880" s="23" t="s">
        <v>75</v>
      </c>
      <c r="S1880" s="23" t="s">
        <v>75</v>
      </c>
      <c r="T1880" s="23" t="s">
        <v>75</v>
      </c>
      <c r="U1880" s="23" t="s">
        <v>75</v>
      </c>
      <c r="V1880" s="19">
        <v>1</v>
      </c>
      <c r="W1880" s="19">
        <f t="shared" si="429"/>
        <v>0</v>
      </c>
      <c r="X1880" s="19">
        <f t="shared" si="430"/>
        <v>0</v>
      </c>
      <c r="Y1880" s="19">
        <f t="shared" si="431"/>
        <v>0</v>
      </c>
      <c r="Z1880" s="19">
        <v>-1</v>
      </c>
      <c r="AA1880" s="19">
        <v>-2</v>
      </c>
      <c r="AB1880" s="19">
        <v>0</v>
      </c>
      <c r="AC1880" s="19">
        <v>0</v>
      </c>
      <c r="AD1880" s="19">
        <v>1</v>
      </c>
      <c r="AE1880" s="19">
        <v>0</v>
      </c>
      <c r="AF1880" s="19">
        <v>0</v>
      </c>
      <c r="AG1880" s="19">
        <v>1</v>
      </c>
      <c r="AH1880" s="26">
        <v>-1</v>
      </c>
      <c r="AI1880" s="26">
        <v>0</v>
      </c>
      <c r="AJ1880" s="18" t="s">
        <v>134</v>
      </c>
      <c r="AK1880" s="18" t="s">
        <v>139</v>
      </c>
      <c r="AL1880" s="21" t="s">
        <v>684</v>
      </c>
      <c r="AM1880" s="20">
        <f t="shared" si="434"/>
        <v>4</v>
      </c>
      <c r="AN1880" s="19">
        <v>0</v>
      </c>
      <c r="AO1880" s="19">
        <v>0</v>
      </c>
      <c r="AP1880" s="19">
        <v>0</v>
      </c>
      <c r="AQ1880" s="19">
        <v>0</v>
      </c>
      <c r="AR1880" s="19">
        <v>1</v>
      </c>
      <c r="AS1880" s="19">
        <v>1</v>
      </c>
      <c r="AT1880" s="19">
        <v>0</v>
      </c>
      <c r="AU1880" s="26">
        <f>IF(BA1880&lt;1,-1)</f>
        <v>-1</v>
      </c>
      <c r="AV1880" s="19">
        <v>0</v>
      </c>
      <c r="AW1880" s="19">
        <v>0</v>
      </c>
      <c r="AX1880" s="19">
        <v>0</v>
      </c>
      <c r="AY1880" s="19">
        <v>0</v>
      </c>
      <c r="AZ1880" s="19">
        <v>0</v>
      </c>
      <c r="BA1880" s="19">
        <v>0</v>
      </c>
      <c r="BB1880" s="19">
        <v>0</v>
      </c>
      <c r="BC1880" s="19">
        <v>0</v>
      </c>
      <c r="BD1880" s="28"/>
      <c r="BE1880" s="20"/>
      <c r="BF1880" s="18" t="s">
        <v>685</v>
      </c>
      <c r="BG1880" s="20"/>
      <c r="BH1880" s="20"/>
      <c r="BI1880" s="20"/>
      <c r="BJ1880" s="19">
        <v>1</v>
      </c>
      <c r="BK1880" s="20"/>
      <c r="BL1880" s="20"/>
      <c r="BM1880" s="20"/>
      <c r="BN1880" s="20"/>
      <c r="BO1880" s="20"/>
    </row>
    <row r="1881" spans="1:67" ht="144" hidden="1" x14ac:dyDescent="0.2">
      <c r="A1881" s="17" t="s">
        <v>253</v>
      </c>
      <c r="B1881" s="17" t="s">
        <v>79</v>
      </c>
      <c r="C1881" s="64" t="s">
        <v>404</v>
      </c>
      <c r="D1881" s="18" t="s">
        <v>132</v>
      </c>
      <c r="E1881" s="18" t="s">
        <v>324</v>
      </c>
      <c r="F1881" s="19">
        <v>1</v>
      </c>
      <c r="G1881" s="19">
        <v>1</v>
      </c>
      <c r="H1881" s="19">
        <v>0</v>
      </c>
      <c r="I1881" s="20"/>
      <c r="J1881" s="21" t="s">
        <v>222</v>
      </c>
      <c r="K1881" s="22" t="s">
        <v>397</v>
      </c>
      <c r="L1881" s="377" t="s">
        <v>3197</v>
      </c>
      <c r="M1881" s="23" t="s">
        <v>399</v>
      </c>
      <c r="N1881" s="24">
        <f t="shared" si="432"/>
        <v>2003</v>
      </c>
      <c r="O1881" s="25">
        <v>37869</v>
      </c>
      <c r="P1881" s="23" t="s">
        <v>75</v>
      </c>
      <c r="Q1881" s="23" t="s">
        <v>75</v>
      </c>
      <c r="R1881" s="23" t="s">
        <v>75</v>
      </c>
      <c r="S1881" s="23" t="s">
        <v>75</v>
      </c>
      <c r="T1881" s="23" t="s">
        <v>75</v>
      </c>
      <c r="U1881" s="23" t="s">
        <v>75</v>
      </c>
      <c r="V1881" s="19">
        <v>1</v>
      </c>
      <c r="W1881" s="19">
        <f t="shared" si="429"/>
        <v>0</v>
      </c>
      <c r="X1881" s="19">
        <f t="shared" si="430"/>
        <v>0</v>
      </c>
      <c r="Y1881" s="19">
        <f t="shared" si="431"/>
        <v>0</v>
      </c>
      <c r="Z1881" s="19">
        <v>-1</v>
      </c>
      <c r="AA1881" s="19">
        <v>-2</v>
      </c>
      <c r="AB1881" s="19">
        <v>2</v>
      </c>
      <c r="AC1881" s="19">
        <v>0</v>
      </c>
      <c r="AD1881" s="19">
        <v>1</v>
      </c>
      <c r="AE1881" s="19">
        <v>0</v>
      </c>
      <c r="AF1881" s="19">
        <v>0</v>
      </c>
      <c r="AG1881" s="19">
        <v>1</v>
      </c>
      <c r="AH1881" s="26">
        <v>-1</v>
      </c>
      <c r="AI1881" s="26">
        <v>0</v>
      </c>
      <c r="AJ1881" s="18" t="s">
        <v>134</v>
      </c>
      <c r="AK1881" s="18" t="s">
        <v>77</v>
      </c>
      <c r="AL1881" s="21" t="s">
        <v>400</v>
      </c>
      <c r="AM1881" s="19">
        <f t="shared" si="434"/>
        <v>3</v>
      </c>
      <c r="AN1881" s="19">
        <v>1</v>
      </c>
      <c r="AO1881" s="19">
        <v>1</v>
      </c>
      <c r="AP1881" s="19">
        <v>1</v>
      </c>
      <c r="AQ1881" s="19">
        <v>0</v>
      </c>
      <c r="AR1881" s="19">
        <v>0</v>
      </c>
      <c r="AS1881" s="19">
        <v>1</v>
      </c>
      <c r="AT1881" s="19">
        <v>0</v>
      </c>
      <c r="AU1881" s="26">
        <f>IF(BA1881&lt;1,-1)</f>
        <v>-1</v>
      </c>
      <c r="AV1881" s="19">
        <v>0</v>
      </c>
      <c r="AW1881" s="19">
        <v>0</v>
      </c>
      <c r="AX1881" s="19">
        <v>0</v>
      </c>
      <c r="AY1881" s="19">
        <v>0</v>
      </c>
      <c r="AZ1881" s="19">
        <v>0</v>
      </c>
      <c r="BA1881" s="19">
        <v>0</v>
      </c>
      <c r="BB1881" s="19">
        <v>0</v>
      </c>
      <c r="BC1881" s="19">
        <v>0</v>
      </c>
      <c r="BD1881" s="28"/>
      <c r="BE1881" s="20"/>
      <c r="BF1881" s="18" t="s">
        <v>401</v>
      </c>
      <c r="BG1881" s="20"/>
      <c r="BH1881" s="20"/>
      <c r="BI1881" s="20"/>
      <c r="BJ1881" s="19">
        <v>1</v>
      </c>
      <c r="BK1881" s="20"/>
      <c r="BL1881" s="20"/>
      <c r="BM1881" s="20"/>
      <c r="BN1881" s="20"/>
      <c r="BO1881" s="20"/>
    </row>
    <row r="1882" spans="1:67" ht="128" hidden="1" x14ac:dyDescent="0.2">
      <c r="A1882" s="17" t="s">
        <v>657</v>
      </c>
      <c r="B1882" s="17" t="s">
        <v>197</v>
      </c>
      <c r="C1882" s="64" t="s">
        <v>851</v>
      </c>
      <c r="D1882" s="18" t="s">
        <v>132</v>
      </c>
      <c r="E1882" s="18" t="s">
        <v>852</v>
      </c>
      <c r="F1882" s="19">
        <v>1</v>
      </c>
      <c r="G1882" s="19">
        <v>1</v>
      </c>
      <c r="H1882" s="19">
        <v>0</v>
      </c>
      <c r="I1882" s="20"/>
      <c r="J1882" s="21" t="s">
        <v>853</v>
      </c>
      <c r="K1882" s="46"/>
      <c r="L1882" s="375" t="s">
        <v>3232</v>
      </c>
      <c r="M1882" s="45"/>
      <c r="N1882" s="24">
        <f t="shared" si="432"/>
        <v>2012</v>
      </c>
      <c r="O1882" s="25">
        <v>41205</v>
      </c>
      <c r="P1882" s="23" t="s">
        <v>75</v>
      </c>
      <c r="Q1882" s="23" t="s">
        <v>75</v>
      </c>
      <c r="R1882" s="23" t="s">
        <v>75</v>
      </c>
      <c r="S1882" s="23" t="s">
        <v>75</v>
      </c>
      <c r="T1882" s="23" t="s">
        <v>75</v>
      </c>
      <c r="U1882" s="23" t="s">
        <v>75</v>
      </c>
      <c r="V1882" s="19">
        <v>1</v>
      </c>
      <c r="W1882" s="19">
        <f t="shared" si="429"/>
        <v>0</v>
      </c>
      <c r="X1882" s="19">
        <f t="shared" si="430"/>
        <v>0</v>
      </c>
      <c r="Y1882" s="19">
        <f t="shared" si="431"/>
        <v>0</v>
      </c>
      <c r="Z1882" s="19">
        <v>-1</v>
      </c>
      <c r="AA1882" s="19">
        <v>-2</v>
      </c>
      <c r="AB1882" s="19">
        <v>0</v>
      </c>
      <c r="AC1882" s="19">
        <v>0</v>
      </c>
      <c r="AD1882" s="19">
        <v>0</v>
      </c>
      <c r="AE1882" s="19">
        <v>1</v>
      </c>
      <c r="AF1882" s="19">
        <v>1</v>
      </c>
      <c r="AG1882" s="19">
        <v>1</v>
      </c>
      <c r="AH1882" s="26">
        <v>-1</v>
      </c>
      <c r="AI1882" s="26">
        <v>0</v>
      </c>
      <c r="AJ1882" s="18" t="s">
        <v>134</v>
      </c>
      <c r="AK1882" s="18" t="s">
        <v>134</v>
      </c>
      <c r="AL1882" s="21" t="s">
        <v>854</v>
      </c>
      <c r="AM1882" s="19">
        <f t="shared" si="434"/>
        <v>2</v>
      </c>
      <c r="AN1882" s="19">
        <v>-1</v>
      </c>
      <c r="AO1882" s="19">
        <v>1</v>
      </c>
      <c r="AP1882" s="19">
        <v>-1</v>
      </c>
      <c r="AQ1882" s="19">
        <v>-1</v>
      </c>
      <c r="AR1882" s="19">
        <v>-1</v>
      </c>
      <c r="AS1882" s="19">
        <v>1</v>
      </c>
      <c r="AT1882" s="19">
        <v>0</v>
      </c>
      <c r="AU1882" s="26">
        <f>IF(BA1882&lt;1,-1)</f>
        <v>-1</v>
      </c>
      <c r="AV1882" s="19">
        <v>0</v>
      </c>
      <c r="AW1882" s="19">
        <v>0</v>
      </c>
      <c r="AX1882" s="19">
        <v>0</v>
      </c>
      <c r="AY1882" s="19">
        <v>0</v>
      </c>
      <c r="AZ1882" s="19">
        <v>0</v>
      </c>
      <c r="BA1882" s="19">
        <v>0</v>
      </c>
      <c r="BB1882" s="19">
        <v>0</v>
      </c>
      <c r="BC1882" s="19">
        <v>0</v>
      </c>
      <c r="BD1882" s="28"/>
      <c r="BE1882" s="20"/>
      <c r="BF1882" s="20"/>
      <c r="BG1882" s="20"/>
      <c r="BH1882" s="20"/>
      <c r="BI1882" s="20"/>
      <c r="BJ1882" s="19">
        <v>-1</v>
      </c>
      <c r="BK1882" s="20"/>
      <c r="BL1882" s="20"/>
      <c r="BM1882" s="20"/>
      <c r="BN1882" s="20"/>
      <c r="BO1882" s="20"/>
    </row>
    <row r="1883" spans="1:67" ht="64" hidden="1" x14ac:dyDescent="0.2">
      <c r="A1883" s="17" t="s">
        <v>228</v>
      </c>
      <c r="B1883" s="42"/>
      <c r="C1883" s="64" t="s">
        <v>1029</v>
      </c>
      <c r="D1883" s="18" t="s">
        <v>132</v>
      </c>
      <c r="E1883" s="18" t="s">
        <v>852</v>
      </c>
      <c r="F1883" s="19">
        <v>1</v>
      </c>
      <c r="G1883" s="19">
        <v>0</v>
      </c>
      <c r="H1883" s="19">
        <v>0</v>
      </c>
      <c r="I1883" s="20"/>
      <c r="J1883" s="21" t="s">
        <v>222</v>
      </c>
      <c r="K1883" s="22" t="s">
        <v>1019</v>
      </c>
      <c r="L1883" s="21" t="s">
        <v>1020</v>
      </c>
      <c r="M1883" s="23" t="s">
        <v>1021</v>
      </c>
      <c r="N1883" s="24">
        <f t="shared" si="432"/>
        <v>2009</v>
      </c>
      <c r="O1883" s="25">
        <v>39842</v>
      </c>
      <c r="P1883" s="23" t="s">
        <v>75</v>
      </c>
      <c r="Q1883" s="23" t="s">
        <v>75</v>
      </c>
      <c r="R1883" s="23" t="s">
        <v>75</v>
      </c>
      <c r="S1883" s="23" t="s">
        <v>75</v>
      </c>
      <c r="T1883" s="23" t="s">
        <v>75</v>
      </c>
      <c r="U1883" s="23" t="s">
        <v>75</v>
      </c>
      <c r="V1883" s="19">
        <v>1</v>
      </c>
      <c r="W1883" s="19">
        <f t="shared" si="429"/>
        <v>0</v>
      </c>
      <c r="X1883" s="19">
        <f t="shared" si="430"/>
        <v>0</v>
      </c>
      <c r="Y1883" s="19">
        <f t="shared" si="431"/>
        <v>0</v>
      </c>
      <c r="Z1883" s="19">
        <v>-1</v>
      </c>
      <c r="AA1883" s="19">
        <v>-2</v>
      </c>
      <c r="AB1883" s="19">
        <v>0</v>
      </c>
      <c r="AC1883" s="19">
        <v>1</v>
      </c>
      <c r="AD1883" s="19">
        <v>0</v>
      </c>
      <c r="AE1883" s="19">
        <v>1</v>
      </c>
      <c r="AF1883" s="19">
        <v>0</v>
      </c>
      <c r="AG1883" s="19">
        <v>1</v>
      </c>
      <c r="AH1883" s="26">
        <v>-1</v>
      </c>
      <c r="AI1883" s="26">
        <v>-1</v>
      </c>
      <c r="AJ1883" s="18" t="s">
        <v>134</v>
      </c>
      <c r="AK1883" s="18" t="s">
        <v>134</v>
      </c>
      <c r="AL1883" s="21" t="s">
        <v>1022</v>
      </c>
      <c r="AM1883" s="19">
        <f t="shared" si="434"/>
        <v>2</v>
      </c>
      <c r="AN1883" s="19">
        <v>0</v>
      </c>
      <c r="AO1883" s="19">
        <v>1</v>
      </c>
      <c r="AP1883" s="19">
        <v>0</v>
      </c>
      <c r="AQ1883" s="19">
        <v>-1</v>
      </c>
      <c r="AR1883" s="19">
        <v>1</v>
      </c>
      <c r="AS1883" s="19">
        <v>0</v>
      </c>
      <c r="AT1883" s="19">
        <v>0</v>
      </c>
      <c r="AU1883" s="26">
        <f>IF(BA1883&lt;1,-1)</f>
        <v>-1</v>
      </c>
      <c r="AV1883" s="19">
        <v>0</v>
      </c>
      <c r="AW1883" s="19">
        <v>0</v>
      </c>
      <c r="AX1883" s="19">
        <v>0</v>
      </c>
      <c r="AY1883" s="19">
        <v>0</v>
      </c>
      <c r="AZ1883" s="19">
        <v>0</v>
      </c>
      <c r="BA1883" s="19">
        <v>0</v>
      </c>
      <c r="BB1883" s="19">
        <v>0</v>
      </c>
      <c r="BC1883" s="19">
        <v>0</v>
      </c>
      <c r="BD1883" s="28"/>
      <c r="BE1883" s="20"/>
      <c r="BF1883" s="20"/>
      <c r="BG1883" s="20"/>
      <c r="BH1883" s="18" t="s">
        <v>1023</v>
      </c>
      <c r="BI1883" s="20"/>
      <c r="BJ1883" s="19">
        <v>1</v>
      </c>
      <c r="BK1883" s="20"/>
      <c r="BL1883" s="20"/>
      <c r="BM1883" s="20"/>
      <c r="BN1883" s="20"/>
      <c r="BO1883" s="20"/>
    </row>
    <row r="1884" spans="1:67" ht="48" hidden="1" x14ac:dyDescent="0.2">
      <c r="A1884" s="18" t="s">
        <v>740</v>
      </c>
      <c r="B1884" s="20"/>
      <c r="C1884" s="21" t="s">
        <v>2705</v>
      </c>
      <c r="D1884" s="18" t="s">
        <v>124</v>
      </c>
      <c r="E1884" s="18" t="s">
        <v>137</v>
      </c>
      <c r="F1884" s="19">
        <v>1</v>
      </c>
      <c r="G1884" s="19">
        <v>0</v>
      </c>
      <c r="H1884" s="19">
        <v>0</v>
      </c>
      <c r="I1884" s="20"/>
      <c r="J1884" s="21" t="s">
        <v>1077</v>
      </c>
      <c r="K1884" s="22" t="s">
        <v>1089</v>
      </c>
      <c r="L1884" s="21" t="s">
        <v>2647</v>
      </c>
      <c r="M1884" s="23" t="s">
        <v>75</v>
      </c>
      <c r="N1884" s="24">
        <f t="shared" si="432"/>
        <v>1988</v>
      </c>
      <c r="O1884" s="25">
        <v>32174</v>
      </c>
      <c r="P1884" s="23" t="s">
        <v>75</v>
      </c>
      <c r="Q1884" s="23" t="s">
        <v>75</v>
      </c>
      <c r="R1884" s="23" t="s">
        <v>75</v>
      </c>
      <c r="S1884" s="23" t="s">
        <v>75</v>
      </c>
      <c r="T1884" s="23" t="s">
        <v>75</v>
      </c>
      <c r="U1884" s="23" t="s">
        <v>75</v>
      </c>
      <c r="V1884" s="19">
        <v>1</v>
      </c>
      <c r="W1884" s="19">
        <f t="shared" si="429"/>
        <v>0</v>
      </c>
      <c r="X1884" s="19">
        <f t="shared" si="430"/>
        <v>0</v>
      </c>
      <c r="Y1884" s="19">
        <f t="shared" si="431"/>
        <v>0</v>
      </c>
      <c r="Z1884" s="19">
        <v>-1</v>
      </c>
      <c r="AA1884" s="19">
        <v>-2</v>
      </c>
      <c r="AB1884" s="19">
        <v>0</v>
      </c>
      <c r="AC1884" s="19">
        <v>0</v>
      </c>
      <c r="AD1884" s="19">
        <v>1</v>
      </c>
      <c r="AE1884" s="19">
        <v>0</v>
      </c>
      <c r="AF1884" s="19">
        <v>0</v>
      </c>
      <c r="AG1884" s="19">
        <v>0</v>
      </c>
      <c r="AH1884" s="26">
        <v>1</v>
      </c>
      <c r="AI1884" s="26">
        <v>0</v>
      </c>
      <c r="AJ1884" s="18" t="s">
        <v>128</v>
      </c>
      <c r="AK1884" s="18" t="s">
        <v>139</v>
      </c>
      <c r="AL1884" s="21" t="s">
        <v>2642</v>
      </c>
      <c r="AM1884" s="19">
        <f t="shared" si="434"/>
        <v>3</v>
      </c>
      <c r="AN1884" s="19">
        <v>1</v>
      </c>
      <c r="AO1884" s="19">
        <v>1</v>
      </c>
      <c r="AP1884" s="19">
        <v>0</v>
      </c>
      <c r="AQ1884" s="19">
        <v>-1</v>
      </c>
      <c r="AR1884" s="19">
        <v>-1</v>
      </c>
      <c r="AS1884" s="19">
        <v>0</v>
      </c>
      <c r="AT1884" s="19">
        <v>-2</v>
      </c>
      <c r="AU1884" s="26">
        <v>-3</v>
      </c>
      <c r="AV1884" s="19">
        <v>0</v>
      </c>
      <c r="AW1884" s="19">
        <v>0</v>
      </c>
      <c r="AX1884" s="19">
        <v>0</v>
      </c>
      <c r="AY1884" s="19">
        <v>0</v>
      </c>
      <c r="AZ1884" s="19">
        <v>1</v>
      </c>
      <c r="BA1884" s="19">
        <v>1</v>
      </c>
      <c r="BB1884" s="19">
        <v>-1</v>
      </c>
      <c r="BC1884" s="19">
        <v>1</v>
      </c>
      <c r="BD1884" s="28"/>
      <c r="BE1884" s="20"/>
      <c r="BF1884" s="20"/>
      <c r="BG1884" s="20"/>
      <c r="BH1884" s="20"/>
      <c r="BI1884" s="20"/>
      <c r="BJ1884" s="19">
        <v>-1</v>
      </c>
      <c r="BK1884" s="20"/>
      <c r="BL1884" s="20"/>
      <c r="BM1884" s="20"/>
      <c r="BN1884" s="20"/>
      <c r="BO1884" s="20"/>
    </row>
    <row r="1885" spans="1:67" ht="48" hidden="1" x14ac:dyDescent="0.2">
      <c r="A1885" s="18" t="s">
        <v>740</v>
      </c>
      <c r="B1885" s="20"/>
      <c r="C1885" s="21" t="s">
        <v>2706</v>
      </c>
      <c r="D1885" s="18" t="s">
        <v>124</v>
      </c>
      <c r="E1885" s="18" t="s">
        <v>137</v>
      </c>
      <c r="F1885" s="19">
        <v>1</v>
      </c>
      <c r="G1885" s="19">
        <v>0</v>
      </c>
      <c r="H1885" s="19">
        <v>0</v>
      </c>
      <c r="I1885" s="20"/>
      <c r="J1885" s="21" t="s">
        <v>1077</v>
      </c>
      <c r="K1885" s="22" t="s">
        <v>1089</v>
      </c>
      <c r="L1885" s="21" t="s">
        <v>2647</v>
      </c>
      <c r="M1885" s="23" t="s">
        <v>75</v>
      </c>
      <c r="N1885" s="24">
        <f t="shared" si="432"/>
        <v>1988</v>
      </c>
      <c r="O1885" s="25">
        <v>32174</v>
      </c>
      <c r="P1885" s="23" t="s">
        <v>75</v>
      </c>
      <c r="Q1885" s="23" t="s">
        <v>75</v>
      </c>
      <c r="R1885" s="23" t="s">
        <v>75</v>
      </c>
      <c r="S1885" s="23" t="s">
        <v>75</v>
      </c>
      <c r="T1885" s="23" t="s">
        <v>75</v>
      </c>
      <c r="U1885" s="23" t="s">
        <v>75</v>
      </c>
      <c r="V1885" s="19">
        <v>1</v>
      </c>
      <c r="W1885" s="19">
        <f t="shared" si="429"/>
        <v>0</v>
      </c>
      <c r="X1885" s="19">
        <f t="shared" si="430"/>
        <v>0</v>
      </c>
      <c r="Y1885" s="19">
        <f t="shared" si="431"/>
        <v>0</v>
      </c>
      <c r="Z1885" s="19">
        <v>-1</v>
      </c>
      <c r="AA1885" s="19">
        <v>-2</v>
      </c>
      <c r="AB1885" s="19">
        <v>0</v>
      </c>
      <c r="AC1885" s="19">
        <v>0</v>
      </c>
      <c r="AD1885" s="19">
        <v>1</v>
      </c>
      <c r="AE1885" s="19">
        <v>0</v>
      </c>
      <c r="AF1885" s="19">
        <v>0</v>
      </c>
      <c r="AG1885" s="19">
        <v>0</v>
      </c>
      <c r="AH1885" s="26">
        <v>1</v>
      </c>
      <c r="AI1885" s="26">
        <v>0</v>
      </c>
      <c r="AJ1885" s="18" t="s">
        <v>128</v>
      </c>
      <c r="AK1885" s="18" t="s">
        <v>139</v>
      </c>
      <c r="AL1885" s="21" t="s">
        <v>2642</v>
      </c>
      <c r="AM1885" s="19">
        <f t="shared" si="434"/>
        <v>3</v>
      </c>
      <c r="AN1885" s="19">
        <v>1</v>
      </c>
      <c r="AO1885" s="19">
        <v>1</v>
      </c>
      <c r="AP1885" s="19">
        <v>0</v>
      </c>
      <c r="AQ1885" s="19">
        <v>-1</v>
      </c>
      <c r="AR1885" s="19">
        <v>-1</v>
      </c>
      <c r="AS1885" s="19">
        <v>0</v>
      </c>
      <c r="AT1885" s="19">
        <v>-2</v>
      </c>
      <c r="AU1885" s="26">
        <v>-3</v>
      </c>
      <c r="AV1885" s="19">
        <v>0</v>
      </c>
      <c r="AW1885" s="19">
        <v>0</v>
      </c>
      <c r="AX1885" s="19">
        <v>0</v>
      </c>
      <c r="AY1885" s="19">
        <v>0</v>
      </c>
      <c r="AZ1885" s="19">
        <v>1</v>
      </c>
      <c r="BA1885" s="19">
        <v>1</v>
      </c>
      <c r="BB1885" s="19">
        <v>-1</v>
      </c>
      <c r="BC1885" s="19">
        <v>1</v>
      </c>
      <c r="BD1885" s="28"/>
      <c r="BE1885" s="20"/>
      <c r="BF1885" s="20"/>
      <c r="BG1885" s="20"/>
      <c r="BH1885" s="20"/>
      <c r="BI1885" s="20"/>
      <c r="BJ1885" s="19">
        <v>-1</v>
      </c>
      <c r="BK1885" s="20"/>
      <c r="BL1885" s="20"/>
      <c r="BM1885" s="20"/>
      <c r="BN1885" s="20"/>
      <c r="BO1885" s="20"/>
    </row>
    <row r="1886" spans="1:67" ht="112" hidden="1" x14ac:dyDescent="0.2">
      <c r="A1886" s="17" t="s">
        <v>466</v>
      </c>
      <c r="B1886" s="17" t="s">
        <v>593</v>
      </c>
      <c r="C1886" s="64" t="s">
        <v>2192</v>
      </c>
      <c r="D1886" s="18" t="s">
        <v>678</v>
      </c>
      <c r="E1886" s="18" t="s">
        <v>92</v>
      </c>
      <c r="F1886" s="19">
        <v>1</v>
      </c>
      <c r="G1886" s="19">
        <v>1</v>
      </c>
      <c r="H1886" s="19">
        <v>1</v>
      </c>
      <c r="I1886" s="20"/>
      <c r="J1886" s="21" t="s">
        <v>2164</v>
      </c>
      <c r="K1886" s="46"/>
      <c r="L1886" s="21" t="s">
        <v>2165</v>
      </c>
      <c r="M1886" s="45"/>
      <c r="N1886" s="24">
        <f t="shared" si="432"/>
        <v>2007</v>
      </c>
      <c r="O1886" s="25">
        <v>39430</v>
      </c>
      <c r="P1886" s="23" t="s">
        <v>75</v>
      </c>
      <c r="Q1886" s="23" t="s">
        <v>75</v>
      </c>
      <c r="R1886" s="23" t="s">
        <v>75</v>
      </c>
      <c r="S1886" s="23" t="s">
        <v>75</v>
      </c>
      <c r="T1886" s="23" t="s">
        <v>75</v>
      </c>
      <c r="U1886" s="23" t="s">
        <v>75</v>
      </c>
      <c r="V1886" s="19">
        <v>1</v>
      </c>
      <c r="W1886" s="19">
        <f t="shared" si="429"/>
        <v>0</v>
      </c>
      <c r="X1886" s="19">
        <f t="shared" ref="X1886:X1887" si="435">IF(OR(AND(S1886&lt;&gt;"NA",S1886&lt;&gt;""),Y1886=1),1,0)</f>
        <v>0</v>
      </c>
      <c r="Y1886" s="19">
        <f t="shared" si="431"/>
        <v>0</v>
      </c>
      <c r="Z1886" s="19">
        <v>-1</v>
      </c>
      <c r="AA1886" s="19">
        <v>-2</v>
      </c>
      <c r="AB1886" s="19">
        <v>1</v>
      </c>
      <c r="AC1886" s="19">
        <v>1</v>
      </c>
      <c r="AD1886" s="19">
        <v>0</v>
      </c>
      <c r="AE1886" s="19">
        <v>0</v>
      </c>
      <c r="AF1886" s="19">
        <v>1</v>
      </c>
      <c r="AG1886" s="19">
        <v>1</v>
      </c>
      <c r="AH1886" s="19">
        <v>1</v>
      </c>
      <c r="AI1886" s="19">
        <v>1</v>
      </c>
      <c r="AJ1886" s="18" t="s">
        <v>87</v>
      </c>
      <c r="AK1886" s="18" t="s">
        <v>97</v>
      </c>
      <c r="AL1886" s="21" t="s">
        <v>2166</v>
      </c>
      <c r="AM1886" s="19">
        <f t="shared" si="434"/>
        <v>3</v>
      </c>
      <c r="AN1886" s="19">
        <v>1</v>
      </c>
      <c r="AO1886" s="19">
        <v>1</v>
      </c>
      <c r="AP1886" s="19">
        <v>1</v>
      </c>
      <c r="AQ1886" s="19">
        <v>1</v>
      </c>
      <c r="AR1886" s="19">
        <v>1</v>
      </c>
      <c r="AS1886" s="19">
        <v>0</v>
      </c>
      <c r="AT1886" s="19">
        <v>0</v>
      </c>
      <c r="AU1886" s="26">
        <f>IF(BA1886&lt;1,-1)</f>
        <v>-1</v>
      </c>
      <c r="AV1886" s="19">
        <v>0</v>
      </c>
      <c r="AW1886" s="19">
        <v>0</v>
      </c>
      <c r="AX1886" s="19">
        <v>0</v>
      </c>
      <c r="AY1886" s="19">
        <v>0</v>
      </c>
      <c r="AZ1886" s="19">
        <v>-1</v>
      </c>
      <c r="BA1886" s="19">
        <v>-1</v>
      </c>
      <c r="BB1886" s="19">
        <v>-1</v>
      </c>
      <c r="BC1886" s="19">
        <v>-1</v>
      </c>
      <c r="BD1886" s="28"/>
      <c r="BE1886" s="20"/>
      <c r="BF1886" s="20"/>
      <c r="BG1886" s="20"/>
      <c r="BH1886" s="20"/>
      <c r="BI1886" s="20"/>
      <c r="BJ1886" s="19">
        <v>1</v>
      </c>
      <c r="BK1886" s="20"/>
      <c r="BL1886" s="20"/>
      <c r="BM1886" s="20"/>
      <c r="BN1886" s="20"/>
      <c r="BO1886" s="20"/>
    </row>
    <row r="1887" spans="1:67" ht="112" hidden="1" x14ac:dyDescent="0.2">
      <c r="A1887" s="17" t="s">
        <v>466</v>
      </c>
      <c r="B1887" s="17" t="s">
        <v>593</v>
      </c>
      <c r="C1887" s="64" t="s">
        <v>2193</v>
      </c>
      <c r="D1887" s="18" t="s">
        <v>678</v>
      </c>
      <c r="E1887" s="18" t="s">
        <v>92</v>
      </c>
      <c r="F1887" s="19">
        <v>1</v>
      </c>
      <c r="G1887" s="19">
        <v>1</v>
      </c>
      <c r="H1887" s="19">
        <v>1</v>
      </c>
      <c r="I1887" s="20"/>
      <c r="J1887" s="21" t="s">
        <v>2164</v>
      </c>
      <c r="K1887" s="46"/>
      <c r="L1887" s="21" t="s">
        <v>2165</v>
      </c>
      <c r="M1887" s="45"/>
      <c r="N1887" s="24">
        <f t="shared" si="432"/>
        <v>2007</v>
      </c>
      <c r="O1887" s="25">
        <v>39430</v>
      </c>
      <c r="P1887" s="23" t="s">
        <v>75</v>
      </c>
      <c r="Q1887" s="23" t="s">
        <v>75</v>
      </c>
      <c r="R1887" s="23" t="s">
        <v>75</v>
      </c>
      <c r="S1887" s="23" t="s">
        <v>75</v>
      </c>
      <c r="T1887" s="23" t="s">
        <v>75</v>
      </c>
      <c r="U1887" s="23" t="s">
        <v>75</v>
      </c>
      <c r="V1887" s="19">
        <v>1</v>
      </c>
      <c r="W1887" s="19">
        <f t="shared" si="429"/>
        <v>0</v>
      </c>
      <c r="X1887" s="19">
        <f t="shared" si="435"/>
        <v>0</v>
      </c>
      <c r="Y1887" s="19">
        <f t="shared" si="431"/>
        <v>0</v>
      </c>
      <c r="Z1887" s="19">
        <v>-1</v>
      </c>
      <c r="AA1887" s="19">
        <v>-2</v>
      </c>
      <c r="AB1887" s="19">
        <v>1</v>
      </c>
      <c r="AC1887" s="19">
        <v>1</v>
      </c>
      <c r="AD1887" s="19">
        <v>0</v>
      </c>
      <c r="AE1887" s="19">
        <v>0</v>
      </c>
      <c r="AF1887" s="19">
        <v>1</v>
      </c>
      <c r="AG1887" s="19">
        <v>1</v>
      </c>
      <c r="AH1887" s="19">
        <v>1</v>
      </c>
      <c r="AI1887" s="19">
        <v>1</v>
      </c>
      <c r="AJ1887" s="18" t="s">
        <v>87</v>
      </c>
      <c r="AK1887" s="18" t="s">
        <v>97</v>
      </c>
      <c r="AL1887" s="21" t="s">
        <v>2166</v>
      </c>
      <c r="AM1887" s="19">
        <f t="shared" si="434"/>
        <v>3</v>
      </c>
      <c r="AN1887" s="19">
        <v>1</v>
      </c>
      <c r="AO1887" s="19">
        <v>1</v>
      </c>
      <c r="AP1887" s="19">
        <v>1</v>
      </c>
      <c r="AQ1887" s="19">
        <v>1</v>
      </c>
      <c r="AR1887" s="19">
        <v>1</v>
      </c>
      <c r="AS1887" s="19">
        <v>0</v>
      </c>
      <c r="AT1887" s="19">
        <v>0</v>
      </c>
      <c r="AU1887" s="26">
        <f>IF(BA1887&lt;1,-1)</f>
        <v>-1</v>
      </c>
      <c r="AV1887" s="19">
        <v>0</v>
      </c>
      <c r="AW1887" s="19">
        <v>0</v>
      </c>
      <c r="AX1887" s="19">
        <v>0</v>
      </c>
      <c r="AY1887" s="19">
        <v>0</v>
      </c>
      <c r="AZ1887" s="19">
        <v>-1</v>
      </c>
      <c r="BA1887" s="19">
        <v>-1</v>
      </c>
      <c r="BB1887" s="19">
        <v>-1</v>
      </c>
      <c r="BC1887" s="19">
        <v>-1</v>
      </c>
      <c r="BD1887" s="28"/>
      <c r="BE1887" s="20"/>
      <c r="BF1887" s="20"/>
      <c r="BG1887" s="20"/>
      <c r="BH1887" s="20"/>
      <c r="BI1887" s="20"/>
      <c r="BJ1887" s="19">
        <v>1</v>
      </c>
      <c r="BK1887" s="20"/>
      <c r="BL1887" s="20"/>
      <c r="BM1887" s="20"/>
      <c r="BN1887" s="20"/>
      <c r="BO1887" s="20"/>
    </row>
    <row r="1888" spans="1:67" ht="192" hidden="1" x14ac:dyDescent="0.2">
      <c r="A1888" s="99" t="s">
        <v>3386</v>
      </c>
      <c r="B1888" s="99" t="s">
        <v>197</v>
      </c>
      <c r="C1888" s="492" t="s">
        <v>3407</v>
      </c>
      <c r="D1888" s="442" t="s">
        <v>3413</v>
      </c>
      <c r="E1888" s="442" t="s">
        <v>270</v>
      </c>
      <c r="F1888" s="65">
        <v>1</v>
      </c>
      <c r="G1888" s="65">
        <v>1</v>
      </c>
      <c r="H1888" s="65">
        <v>1</v>
      </c>
      <c r="I1888" s="100"/>
      <c r="J1888" s="394" t="s">
        <v>3385</v>
      </c>
      <c r="K1888" s="102"/>
      <c r="L1888" s="394" t="s">
        <v>3408</v>
      </c>
      <c r="M1888" s="103"/>
      <c r="N1888" s="57">
        <v>2013</v>
      </c>
      <c r="O1888" s="507">
        <v>41492</v>
      </c>
      <c r="P1888" s="23" t="s">
        <v>75</v>
      </c>
      <c r="Q1888" s="23" t="s">
        <v>75</v>
      </c>
      <c r="R1888" s="23" t="s">
        <v>75</v>
      </c>
      <c r="S1888" s="23" t="s">
        <v>75</v>
      </c>
      <c r="T1888" s="23" t="s">
        <v>75</v>
      </c>
      <c r="U1888" s="23" t="s">
        <v>75</v>
      </c>
      <c r="V1888" s="19">
        <v>1</v>
      </c>
      <c r="W1888" s="19">
        <v>0</v>
      </c>
      <c r="X1888" s="19">
        <v>0</v>
      </c>
      <c r="Y1888" s="19">
        <v>0</v>
      </c>
      <c r="Z1888" s="19">
        <v>-1</v>
      </c>
      <c r="AA1888" s="19">
        <v>-2</v>
      </c>
      <c r="AB1888" s="442" t="s">
        <v>3602</v>
      </c>
      <c r="AC1888" s="100">
        <v>1</v>
      </c>
      <c r="AD1888" s="100">
        <v>0</v>
      </c>
      <c r="AE1888" s="100">
        <v>1</v>
      </c>
      <c r="AF1888" s="100">
        <v>0</v>
      </c>
      <c r="AG1888" s="19">
        <v>1</v>
      </c>
      <c r="AH1888" s="106">
        <v>0</v>
      </c>
      <c r="AI1888" s="106">
        <v>0</v>
      </c>
      <c r="AJ1888" s="442" t="s">
        <v>96</v>
      </c>
      <c r="AK1888" s="442" t="s">
        <v>96</v>
      </c>
      <c r="AL1888" s="392" t="s">
        <v>3614</v>
      </c>
      <c r="AM1888" s="65">
        <v>3</v>
      </c>
      <c r="AN1888" s="106">
        <v>1</v>
      </c>
      <c r="AO1888" s="106">
        <v>1</v>
      </c>
      <c r="AP1888" s="106">
        <v>1</v>
      </c>
      <c r="AQ1888" s="106">
        <v>1</v>
      </c>
      <c r="AR1888" s="106">
        <v>1</v>
      </c>
      <c r="AS1888" s="106">
        <v>0</v>
      </c>
      <c r="AT1888" s="68">
        <v>0</v>
      </c>
      <c r="AU1888" s="26">
        <v>-1</v>
      </c>
      <c r="AV1888" s="106">
        <v>-1</v>
      </c>
      <c r="AW1888" s="106">
        <v>0</v>
      </c>
      <c r="AX1888" s="106">
        <v>0</v>
      </c>
      <c r="AY1888" s="19">
        <v>0</v>
      </c>
      <c r="AZ1888" s="62">
        <v>0</v>
      </c>
      <c r="BA1888" s="62">
        <v>0</v>
      </c>
      <c r="BB1888" s="62">
        <v>0</v>
      </c>
      <c r="BC1888" s="62">
        <v>0</v>
      </c>
      <c r="BD1888" s="28"/>
      <c r="BE1888" s="100"/>
      <c r="BF1888" s="100"/>
      <c r="BG1888" s="100"/>
      <c r="BH1888" s="100"/>
      <c r="BI1888" s="100"/>
      <c r="BJ1888" s="106"/>
      <c r="BK1888" s="100"/>
      <c r="BL1888" s="100"/>
      <c r="BM1888" s="100"/>
      <c r="BN1888" s="100"/>
      <c r="BO1888" s="100"/>
    </row>
    <row r="1889" spans="1:67" ht="64" hidden="1" x14ac:dyDescent="0.2">
      <c r="A1889" s="17" t="s">
        <v>489</v>
      </c>
      <c r="B1889" s="42"/>
      <c r="C1889" s="64" t="s">
        <v>563</v>
      </c>
      <c r="D1889" s="18" t="s">
        <v>182</v>
      </c>
      <c r="E1889" s="18" t="s">
        <v>82</v>
      </c>
      <c r="F1889" s="19">
        <v>1</v>
      </c>
      <c r="G1889" s="19">
        <v>1</v>
      </c>
      <c r="H1889" s="19">
        <v>1</v>
      </c>
      <c r="I1889" s="20"/>
      <c r="J1889" s="21" t="s">
        <v>184</v>
      </c>
      <c r="K1889" s="22" t="s">
        <v>546</v>
      </c>
      <c r="L1889" s="377" t="s">
        <v>564</v>
      </c>
      <c r="M1889" s="25"/>
      <c r="N1889" s="24">
        <v>1994</v>
      </c>
      <c r="O1889" s="25">
        <v>34990</v>
      </c>
      <c r="P1889" s="25">
        <v>39448</v>
      </c>
      <c r="Q1889" s="25">
        <v>40892</v>
      </c>
      <c r="R1889" s="25">
        <v>40198</v>
      </c>
      <c r="S1889" s="23" t="s">
        <v>75</v>
      </c>
      <c r="T1889" s="23" t="s">
        <v>75</v>
      </c>
      <c r="U1889" s="23" t="s">
        <v>75</v>
      </c>
      <c r="V1889" s="19">
        <v>1</v>
      </c>
      <c r="W1889" s="19">
        <f t="shared" ref="W1889:W1915" si="436">IF(OR(AND(Q1889&lt;&gt;"NA",Q1889&lt;&gt;""),AND(S1889&lt;&gt;"NA",S1889&lt;&gt;""),AND(T1889&lt;&gt;"NA",T1889&lt;&gt;"")),1,0)</f>
        <v>1</v>
      </c>
      <c r="X1889" s="19">
        <f t="shared" ref="X1889:X1915" si="437">IF(OR(AND(S1889&lt;&gt;"NA",S1889&lt;&gt;""),Y1889=1),1,0)</f>
        <v>0</v>
      </c>
      <c r="Y1889" s="19">
        <f t="shared" ref="Y1889:Y1915" si="438">IF(AND(T1889&lt;&gt;"NA",T1889&lt;&gt;""),1,0)</f>
        <v>0</v>
      </c>
      <c r="Z1889" s="19">
        <v>-1</v>
      </c>
      <c r="AA1889" s="19">
        <v>-2</v>
      </c>
      <c r="AB1889" s="19">
        <v>0</v>
      </c>
      <c r="AC1889" s="19">
        <v>1</v>
      </c>
      <c r="AD1889" s="19">
        <v>0</v>
      </c>
      <c r="AE1889" s="19">
        <v>1</v>
      </c>
      <c r="AF1889" s="19">
        <v>0</v>
      </c>
      <c r="AG1889" s="26">
        <v>1</v>
      </c>
      <c r="AH1889" s="26">
        <v>1</v>
      </c>
      <c r="AI1889" s="26">
        <v>0</v>
      </c>
      <c r="AJ1889" s="81" t="s">
        <v>185</v>
      </c>
      <c r="AK1889" s="18" t="s">
        <v>77</v>
      </c>
      <c r="AL1889" s="21" t="s">
        <v>565</v>
      </c>
      <c r="AM1889" s="19">
        <f>IF(AND(AN1889=1,AO1889=1),3,IF(AND(AN1889=1,OR(AO1889=0,AO1889=-1)),1,IF(AND(OR(AN1889=0,AN1889=-1),AO1889=1),2,IF(AND(AN1889=0,AN1889=-1),OR(AO1889=0,AO1889=-1),4))))</f>
        <v>3</v>
      </c>
      <c r="AN1889" s="19">
        <v>1</v>
      </c>
      <c r="AO1889" s="19">
        <v>1</v>
      </c>
      <c r="AP1889" s="19">
        <v>1</v>
      </c>
      <c r="AQ1889" s="26">
        <v>1</v>
      </c>
      <c r="AR1889" s="19">
        <v>1</v>
      </c>
      <c r="AS1889" s="19">
        <v>0</v>
      </c>
      <c r="AT1889" s="19">
        <v>-1</v>
      </c>
      <c r="AU1889" s="26"/>
      <c r="AV1889" s="26">
        <v>0</v>
      </c>
      <c r="AW1889" s="26">
        <v>0</v>
      </c>
      <c r="AX1889" s="26">
        <v>1</v>
      </c>
      <c r="AY1889" s="19">
        <v>0</v>
      </c>
      <c r="AZ1889" s="19">
        <v>1</v>
      </c>
      <c r="BA1889" s="19">
        <v>1</v>
      </c>
      <c r="BB1889" s="19">
        <v>1</v>
      </c>
      <c r="BC1889" s="19">
        <v>-1</v>
      </c>
      <c r="BD1889" s="28"/>
      <c r="BE1889" s="20"/>
      <c r="BF1889" s="20"/>
      <c r="BG1889" s="20"/>
      <c r="BH1889" s="20"/>
      <c r="BI1889" s="20"/>
      <c r="BJ1889" s="19">
        <v>0</v>
      </c>
      <c r="BK1889" s="20"/>
      <c r="BL1889" s="20"/>
      <c r="BM1889" s="20"/>
      <c r="BN1889" s="20"/>
      <c r="BO1889" s="20"/>
    </row>
    <row r="1890" spans="1:67" ht="395" hidden="1" x14ac:dyDescent="0.2">
      <c r="A1890" s="29" t="s">
        <v>186</v>
      </c>
      <c r="B1890" s="30"/>
      <c r="C1890" s="97" t="s">
        <v>2605</v>
      </c>
      <c r="D1890" s="31" t="s">
        <v>270</v>
      </c>
      <c r="E1890" s="31" t="s">
        <v>92</v>
      </c>
      <c r="F1890" s="32">
        <v>1</v>
      </c>
      <c r="G1890" s="32">
        <v>3</v>
      </c>
      <c r="H1890" s="32">
        <v>0</v>
      </c>
      <c r="I1890" s="33"/>
      <c r="J1890" s="34" t="s">
        <v>2490</v>
      </c>
      <c r="K1890" s="35"/>
      <c r="L1890" s="34" t="s">
        <v>2496</v>
      </c>
      <c r="M1890" s="36" t="s">
        <v>2244</v>
      </c>
      <c r="N1890" s="24">
        <f t="shared" ref="N1890:N1915" si="439">YEAR(IF(AND(O1890&lt;&gt;"NA",O1890&lt;&gt;""),O1890,IF(AND(P1890&lt;&gt;"NA",P1890&lt;&gt;""),P1890,IF(AND(Q1890&lt;&gt;"NA",Q1890&lt;&gt;""),Q1890,IF(AND(R1890&lt;&gt;"NA",R1890&lt;&gt;""),R1890,S1890)))))</f>
        <v>1999</v>
      </c>
      <c r="O1890" s="37">
        <v>36235</v>
      </c>
      <c r="P1890" s="37"/>
      <c r="Q1890" s="36" t="s">
        <v>75</v>
      </c>
      <c r="R1890" s="36" t="s">
        <v>75</v>
      </c>
      <c r="S1890" s="36" t="s">
        <v>75</v>
      </c>
      <c r="T1890" s="36" t="s">
        <v>75</v>
      </c>
      <c r="U1890" s="36" t="s">
        <v>75</v>
      </c>
      <c r="V1890" s="32">
        <v>1</v>
      </c>
      <c r="W1890" s="19">
        <f t="shared" si="436"/>
        <v>0</v>
      </c>
      <c r="X1890" s="19">
        <f t="shared" si="437"/>
        <v>0</v>
      </c>
      <c r="Y1890" s="19">
        <f t="shared" si="438"/>
        <v>0</v>
      </c>
      <c r="Z1890" s="96">
        <v>-1</v>
      </c>
      <c r="AA1890" s="96">
        <v>-2</v>
      </c>
      <c r="AB1890" s="32">
        <v>1</v>
      </c>
      <c r="AC1890" s="32">
        <v>1</v>
      </c>
      <c r="AD1890" s="32">
        <v>0</v>
      </c>
      <c r="AE1890" s="32">
        <v>0</v>
      </c>
      <c r="AF1890" s="32">
        <v>1</v>
      </c>
      <c r="AG1890" s="32">
        <v>1</v>
      </c>
      <c r="AH1890" s="32">
        <v>1</v>
      </c>
      <c r="AI1890" s="32">
        <v>1</v>
      </c>
      <c r="AJ1890" s="31" t="s">
        <v>96</v>
      </c>
      <c r="AK1890" s="31" t="s">
        <v>97</v>
      </c>
      <c r="AL1890" s="34" t="s">
        <v>2493</v>
      </c>
      <c r="AM1890" s="19">
        <f>IF(AND(AN1890=1,AO1890=1),3,IF(AND(AN1890=1,OR(AO1890=0,AO1890=-1)),1,IF(AND(OR(AN1890=0,AN1890=-1),AO1890=1),2,IF(AND(AN1890=0,AN1890=-1),OR(AO1890=0,AO1890=-1),4))))</f>
        <v>3</v>
      </c>
      <c r="AN1890" s="32">
        <v>1</v>
      </c>
      <c r="AO1890" s="32">
        <v>1</v>
      </c>
      <c r="AP1890" s="32">
        <v>1</v>
      </c>
      <c r="AQ1890" s="32">
        <v>1</v>
      </c>
      <c r="AR1890" s="32">
        <v>1</v>
      </c>
      <c r="AS1890" s="33"/>
      <c r="AT1890" s="32">
        <v>0</v>
      </c>
      <c r="AU1890" s="26">
        <f>IF(BA1890&lt;1,-1)</f>
        <v>-1</v>
      </c>
      <c r="AV1890" s="32">
        <v>1</v>
      </c>
      <c r="AW1890" s="32">
        <v>0</v>
      </c>
      <c r="AX1890" s="32">
        <v>0</v>
      </c>
      <c r="AY1890" s="19">
        <v>0</v>
      </c>
      <c r="AZ1890" s="32">
        <v>0</v>
      </c>
      <c r="BA1890" s="32">
        <v>0</v>
      </c>
      <c r="BB1890" s="32">
        <v>0</v>
      </c>
      <c r="BC1890" s="32">
        <v>0</v>
      </c>
      <c r="BD1890" s="28"/>
      <c r="BE1890" s="33"/>
      <c r="BF1890" s="34" t="s">
        <v>2494</v>
      </c>
      <c r="BG1890" s="33"/>
      <c r="BH1890" s="33"/>
      <c r="BI1890" s="32">
        <v>1</v>
      </c>
      <c r="BJ1890" s="32">
        <v>1</v>
      </c>
      <c r="BK1890" s="33"/>
      <c r="BL1890" s="33"/>
      <c r="BM1890" s="33"/>
      <c r="BN1890" s="33"/>
      <c r="BO1890" s="33"/>
    </row>
    <row r="1891" spans="1:67" ht="395" hidden="1" x14ac:dyDescent="0.2">
      <c r="A1891" s="29" t="s">
        <v>186</v>
      </c>
      <c r="B1891" s="30"/>
      <c r="C1891" s="97" t="s">
        <v>2545</v>
      </c>
      <c r="D1891" s="31" t="s">
        <v>270</v>
      </c>
      <c r="E1891" s="31" t="s">
        <v>92</v>
      </c>
      <c r="F1891" s="32">
        <v>1</v>
      </c>
      <c r="G1891" s="32">
        <v>0</v>
      </c>
      <c r="H1891" s="32">
        <v>0</v>
      </c>
      <c r="I1891" s="33"/>
      <c r="J1891" s="34" t="s">
        <v>2490</v>
      </c>
      <c r="K1891" s="35"/>
      <c r="L1891" s="34" t="s">
        <v>2496</v>
      </c>
      <c r="M1891" s="36" t="s">
        <v>2244</v>
      </c>
      <c r="N1891" s="24">
        <f t="shared" si="439"/>
        <v>1997</v>
      </c>
      <c r="O1891" s="37">
        <v>35628</v>
      </c>
      <c r="P1891" s="37">
        <v>36466</v>
      </c>
      <c r="Q1891" s="36" t="s">
        <v>75</v>
      </c>
      <c r="R1891" s="36" t="s">
        <v>75</v>
      </c>
      <c r="S1891" s="36" t="s">
        <v>75</v>
      </c>
      <c r="T1891" s="36" t="s">
        <v>75</v>
      </c>
      <c r="U1891" s="36" t="s">
        <v>75</v>
      </c>
      <c r="V1891" s="32">
        <v>1</v>
      </c>
      <c r="W1891" s="19">
        <f t="shared" si="436"/>
        <v>0</v>
      </c>
      <c r="X1891" s="19">
        <f t="shared" si="437"/>
        <v>0</v>
      </c>
      <c r="Y1891" s="19">
        <f t="shared" si="438"/>
        <v>0</v>
      </c>
      <c r="Z1891" s="96">
        <v>-1</v>
      </c>
      <c r="AA1891" s="96">
        <v>-2</v>
      </c>
      <c r="AB1891" s="32">
        <v>1</v>
      </c>
      <c r="AC1891" s="32">
        <v>1</v>
      </c>
      <c r="AD1891" s="32">
        <v>0</v>
      </c>
      <c r="AE1891" s="32">
        <v>0</v>
      </c>
      <c r="AF1891" s="32">
        <v>1</v>
      </c>
      <c r="AG1891" s="32">
        <v>1</v>
      </c>
      <c r="AH1891" s="32">
        <v>1</v>
      </c>
      <c r="AI1891" s="32">
        <v>1</v>
      </c>
      <c r="AJ1891" s="31" t="s">
        <v>96</v>
      </c>
      <c r="AK1891" s="31" t="s">
        <v>97</v>
      </c>
      <c r="AL1891" s="34" t="s">
        <v>2493</v>
      </c>
      <c r="AM1891" s="19">
        <f>IF(AND(AN1891=1,AO1891=1),3,IF(AND(AN1891=1,OR(AO1891=0,AO1891=-1)),1,IF(AND(OR(AN1891=0,AN1891=-1),AO1891=1),2,IF(AND(AN1891=0,AN1891=-1),OR(AO1891=0,AO1891=-1),4))))</f>
        <v>3</v>
      </c>
      <c r="AN1891" s="32">
        <v>1</v>
      </c>
      <c r="AO1891" s="32">
        <v>1</v>
      </c>
      <c r="AP1891" s="32">
        <v>1</v>
      </c>
      <c r="AQ1891" s="32">
        <v>1</v>
      </c>
      <c r="AR1891" s="32">
        <v>1</v>
      </c>
      <c r="AS1891" s="33"/>
      <c r="AT1891" s="32">
        <v>0</v>
      </c>
      <c r="AU1891" s="26">
        <f>IF(BA1891&lt;1,-1)</f>
        <v>-1</v>
      </c>
      <c r="AV1891" s="32">
        <v>1</v>
      </c>
      <c r="AW1891" s="32">
        <v>0</v>
      </c>
      <c r="AX1891" s="32">
        <v>0</v>
      </c>
      <c r="AY1891" s="19">
        <v>0</v>
      </c>
      <c r="AZ1891" s="32">
        <v>0</v>
      </c>
      <c r="BA1891" s="32">
        <v>0</v>
      </c>
      <c r="BB1891" s="32">
        <v>0</v>
      </c>
      <c r="BC1891" s="32">
        <v>0</v>
      </c>
      <c r="BD1891" s="28"/>
      <c r="BE1891" s="33"/>
      <c r="BF1891" s="34" t="s">
        <v>2494</v>
      </c>
      <c r="BG1891" s="33"/>
      <c r="BH1891" s="33"/>
      <c r="BI1891" s="32">
        <v>1</v>
      </c>
      <c r="BJ1891" s="32">
        <v>1</v>
      </c>
      <c r="BK1891" s="33"/>
      <c r="BL1891" s="33"/>
      <c r="BM1891" s="33"/>
      <c r="BN1891" s="33"/>
      <c r="BO1891" s="33"/>
    </row>
    <row r="1892" spans="1:67" ht="96" x14ac:dyDescent="0.2">
      <c r="A1892" s="17" t="s">
        <v>196</v>
      </c>
      <c r="B1892" s="17" t="s">
        <v>381</v>
      </c>
      <c r="C1892" s="64" t="s">
        <v>2272</v>
      </c>
      <c r="D1892" s="18" t="s">
        <v>153</v>
      </c>
      <c r="E1892" s="18" t="s">
        <v>210</v>
      </c>
      <c r="F1892" s="19">
        <v>1</v>
      </c>
      <c r="G1892" s="19">
        <v>1</v>
      </c>
      <c r="H1892" s="19">
        <v>0</v>
      </c>
      <c r="I1892" s="20"/>
      <c r="J1892" s="44"/>
      <c r="K1892" s="22" t="s">
        <v>2273</v>
      </c>
      <c r="L1892" s="375" t="s">
        <v>3188</v>
      </c>
      <c r="M1892" s="25"/>
      <c r="N1892" s="24">
        <f t="shared" si="439"/>
        <v>2014</v>
      </c>
      <c r="O1892" s="649">
        <v>41821</v>
      </c>
      <c r="P1892" s="649">
        <v>42037</v>
      </c>
      <c r="Q1892" s="649">
        <v>42037</v>
      </c>
      <c r="R1892" s="649">
        <v>42281</v>
      </c>
      <c r="S1892" s="649">
        <v>42061</v>
      </c>
      <c r="T1892" s="649">
        <v>42061</v>
      </c>
      <c r="U1892" s="649">
        <v>42061</v>
      </c>
      <c r="V1892" s="19">
        <v>1</v>
      </c>
      <c r="W1892" s="19">
        <f t="shared" si="436"/>
        <v>1</v>
      </c>
      <c r="X1892" s="19">
        <f t="shared" si="437"/>
        <v>1</v>
      </c>
      <c r="Y1892" s="19">
        <f t="shared" si="438"/>
        <v>1</v>
      </c>
      <c r="Z1892" s="19">
        <v>2</v>
      </c>
      <c r="AA1892" s="19">
        <v>2</v>
      </c>
      <c r="AB1892" s="19">
        <v>1</v>
      </c>
      <c r="AC1892" s="19">
        <v>0</v>
      </c>
      <c r="AD1892" s="19">
        <v>1</v>
      </c>
      <c r="AE1892" s="19">
        <v>0</v>
      </c>
      <c r="AF1892" s="19">
        <v>0</v>
      </c>
      <c r="AG1892" s="19">
        <v>1</v>
      </c>
      <c r="AH1892" s="26">
        <v>-1</v>
      </c>
      <c r="AI1892" s="26">
        <v>0</v>
      </c>
      <c r="AJ1892" s="18" t="s">
        <v>134</v>
      </c>
      <c r="AK1892" s="18" t="s">
        <v>139</v>
      </c>
      <c r="AL1892" s="21" t="s">
        <v>2274</v>
      </c>
      <c r="AM1892" s="19">
        <v>4</v>
      </c>
      <c r="AN1892" s="19">
        <v>0</v>
      </c>
      <c r="AO1892" s="19">
        <v>0</v>
      </c>
      <c r="AP1892" s="19">
        <v>0</v>
      </c>
      <c r="AQ1892" s="19">
        <v>-1</v>
      </c>
      <c r="AR1892" s="19">
        <v>0</v>
      </c>
      <c r="AS1892" s="19">
        <v>0</v>
      </c>
      <c r="AT1892" s="19">
        <v>-1</v>
      </c>
      <c r="AU1892" s="26">
        <v>0</v>
      </c>
      <c r="AV1892" s="19">
        <v>0</v>
      </c>
      <c r="AW1892" s="26">
        <v>0</v>
      </c>
      <c r="AX1892" s="19">
        <v>0</v>
      </c>
      <c r="AY1892" s="19">
        <v>0</v>
      </c>
      <c r="AZ1892" s="19">
        <v>1</v>
      </c>
      <c r="BA1892" s="19">
        <v>1</v>
      </c>
      <c r="BB1892" s="19">
        <v>1</v>
      </c>
      <c r="BC1892" s="19">
        <v>1</v>
      </c>
      <c r="BD1892" s="28"/>
      <c r="BE1892" s="20"/>
      <c r="BF1892" s="20"/>
      <c r="BG1892" s="20"/>
      <c r="BH1892" s="20"/>
      <c r="BI1892" s="20"/>
      <c r="BJ1892" s="19">
        <v>0</v>
      </c>
      <c r="BK1892" s="20"/>
      <c r="BL1892" s="20"/>
      <c r="BM1892" s="20"/>
      <c r="BN1892" s="20"/>
      <c r="BO1892" s="20"/>
    </row>
    <row r="1893" spans="1:67" ht="48" hidden="1" x14ac:dyDescent="0.2">
      <c r="A1893" s="18" t="s">
        <v>740</v>
      </c>
      <c r="B1893" s="20"/>
      <c r="C1893" s="21" t="s">
        <v>2707</v>
      </c>
      <c r="D1893" s="18" t="s">
        <v>124</v>
      </c>
      <c r="E1893" s="18" t="s">
        <v>137</v>
      </c>
      <c r="F1893" s="19">
        <v>1</v>
      </c>
      <c r="G1893" s="19">
        <v>0</v>
      </c>
      <c r="H1893" s="19">
        <v>0</v>
      </c>
      <c r="I1893" s="20"/>
      <c r="J1893" s="21" t="s">
        <v>1077</v>
      </c>
      <c r="K1893" s="22" t="s">
        <v>1089</v>
      </c>
      <c r="L1893" s="21" t="s">
        <v>2647</v>
      </c>
      <c r="M1893" s="23" t="s">
        <v>75</v>
      </c>
      <c r="N1893" s="24">
        <f t="shared" si="439"/>
        <v>1988</v>
      </c>
      <c r="O1893" s="25">
        <v>32174</v>
      </c>
      <c r="P1893" s="23" t="s">
        <v>75</v>
      </c>
      <c r="Q1893" s="23" t="s">
        <v>75</v>
      </c>
      <c r="R1893" s="23" t="s">
        <v>75</v>
      </c>
      <c r="S1893" s="23" t="s">
        <v>75</v>
      </c>
      <c r="T1893" s="23" t="s">
        <v>75</v>
      </c>
      <c r="U1893" s="23" t="s">
        <v>75</v>
      </c>
      <c r="V1893" s="19">
        <v>1</v>
      </c>
      <c r="W1893" s="19">
        <f t="shared" si="436"/>
        <v>0</v>
      </c>
      <c r="X1893" s="19">
        <f t="shared" si="437"/>
        <v>0</v>
      </c>
      <c r="Y1893" s="19">
        <f t="shared" si="438"/>
        <v>0</v>
      </c>
      <c r="Z1893" s="19">
        <v>-1</v>
      </c>
      <c r="AA1893" s="19">
        <v>-2</v>
      </c>
      <c r="AB1893" s="19">
        <v>0</v>
      </c>
      <c r="AC1893" s="19">
        <v>0</v>
      </c>
      <c r="AD1893" s="19">
        <v>1</v>
      </c>
      <c r="AE1893" s="19">
        <v>0</v>
      </c>
      <c r="AF1893" s="19">
        <v>0</v>
      </c>
      <c r="AG1893" s="19">
        <v>0</v>
      </c>
      <c r="AH1893" s="26">
        <v>1</v>
      </c>
      <c r="AI1893" s="26">
        <v>0</v>
      </c>
      <c r="AJ1893" s="18" t="s">
        <v>128</v>
      </c>
      <c r="AK1893" s="18" t="s">
        <v>139</v>
      </c>
      <c r="AL1893" s="21" t="s">
        <v>2642</v>
      </c>
      <c r="AM1893" s="19">
        <f t="shared" ref="AM1893:AM1898" si="440">IF(AND(AN1893=1,AO1893=1),3,IF(AND(AN1893=1,OR(AO1893=0,AO1893=-1)),1,IF(AND(OR(AN1893=0,AN1893=-1),AO1893=1),2,IF(AND(AN1893=0,AN1893=-1),OR(AO1893=0,AO1893=-1),4))))</f>
        <v>3</v>
      </c>
      <c r="AN1893" s="19">
        <v>1</v>
      </c>
      <c r="AO1893" s="19">
        <v>1</v>
      </c>
      <c r="AP1893" s="19">
        <v>0</v>
      </c>
      <c r="AQ1893" s="19">
        <v>-1</v>
      </c>
      <c r="AR1893" s="19">
        <v>-1</v>
      </c>
      <c r="AS1893" s="19">
        <v>0</v>
      </c>
      <c r="AT1893" s="19">
        <v>-2</v>
      </c>
      <c r="AU1893" s="26">
        <v>-3</v>
      </c>
      <c r="AV1893" s="19">
        <v>0</v>
      </c>
      <c r="AW1893" s="19">
        <v>0</v>
      </c>
      <c r="AX1893" s="19">
        <v>0</v>
      </c>
      <c r="AY1893" s="19">
        <v>0</v>
      </c>
      <c r="AZ1893" s="19">
        <v>1</v>
      </c>
      <c r="BA1893" s="19">
        <v>1</v>
      </c>
      <c r="BB1893" s="19">
        <v>-1</v>
      </c>
      <c r="BC1893" s="19">
        <v>1</v>
      </c>
      <c r="BD1893" s="28"/>
      <c r="BE1893" s="20"/>
      <c r="BF1893" s="20"/>
      <c r="BG1893" s="20"/>
      <c r="BH1893" s="20"/>
      <c r="BI1893" s="20"/>
      <c r="BJ1893" s="19">
        <v>-1</v>
      </c>
      <c r="BK1893" s="20"/>
      <c r="BL1893" s="20"/>
      <c r="BM1893" s="20"/>
      <c r="BN1893" s="20"/>
      <c r="BO1893" s="20"/>
    </row>
    <row r="1894" spans="1:67" ht="224" hidden="1" x14ac:dyDescent="0.2">
      <c r="A1894" s="17" t="s">
        <v>67</v>
      </c>
      <c r="B1894" s="42"/>
      <c r="C1894" s="64" t="s">
        <v>1297</v>
      </c>
      <c r="D1894" s="18" t="s">
        <v>69</v>
      </c>
      <c r="E1894" s="18" t="s">
        <v>302</v>
      </c>
      <c r="F1894" s="19">
        <v>1</v>
      </c>
      <c r="G1894" s="19">
        <v>1</v>
      </c>
      <c r="H1894" s="19">
        <v>1</v>
      </c>
      <c r="I1894" s="20"/>
      <c r="J1894" s="21" t="s">
        <v>1291</v>
      </c>
      <c r="K1894" s="46"/>
      <c r="L1894" s="21" t="s">
        <v>1292</v>
      </c>
      <c r="M1894" s="25"/>
      <c r="N1894" s="24">
        <f t="shared" si="439"/>
        <v>2014</v>
      </c>
      <c r="O1894" s="25">
        <v>41990</v>
      </c>
      <c r="P1894" s="23" t="s">
        <v>75</v>
      </c>
      <c r="Q1894" s="23" t="s">
        <v>75</v>
      </c>
      <c r="R1894" s="23" t="s">
        <v>75</v>
      </c>
      <c r="S1894" s="23" t="s">
        <v>75</v>
      </c>
      <c r="T1894" s="23" t="s">
        <v>75</v>
      </c>
      <c r="U1894" s="23" t="s">
        <v>75</v>
      </c>
      <c r="V1894" s="19">
        <v>1</v>
      </c>
      <c r="W1894" s="19">
        <f t="shared" si="436"/>
        <v>0</v>
      </c>
      <c r="X1894" s="19">
        <f t="shared" si="437"/>
        <v>0</v>
      </c>
      <c r="Y1894" s="19">
        <f t="shared" si="438"/>
        <v>0</v>
      </c>
      <c r="Z1894" s="19">
        <v>-1</v>
      </c>
      <c r="AA1894" s="19">
        <v>-2</v>
      </c>
      <c r="AB1894" s="19">
        <v>1</v>
      </c>
      <c r="AC1894" s="26">
        <v>0</v>
      </c>
      <c r="AD1894" s="19">
        <v>1</v>
      </c>
      <c r="AE1894" s="26">
        <v>0</v>
      </c>
      <c r="AF1894" s="26">
        <v>0</v>
      </c>
      <c r="AG1894" s="19">
        <v>0</v>
      </c>
      <c r="AH1894" s="19">
        <v>1</v>
      </c>
      <c r="AI1894" s="26">
        <v>0</v>
      </c>
      <c r="AJ1894" s="18" t="s">
        <v>76</v>
      </c>
      <c r="AK1894" s="18" t="s">
        <v>77</v>
      </c>
      <c r="AL1894" s="21" t="s">
        <v>1293</v>
      </c>
      <c r="AM1894" s="19">
        <f t="shared" si="440"/>
        <v>2</v>
      </c>
      <c r="AN1894" s="19">
        <v>0</v>
      </c>
      <c r="AO1894" s="19">
        <v>1</v>
      </c>
      <c r="AP1894" s="19">
        <v>1</v>
      </c>
      <c r="AQ1894" s="19">
        <v>-1</v>
      </c>
      <c r="AR1894" s="19">
        <v>1</v>
      </c>
      <c r="AS1894" s="19">
        <v>0</v>
      </c>
      <c r="AT1894" s="19">
        <v>0</v>
      </c>
      <c r="AU1894" s="26">
        <f>IF(BA1894&lt;1,-1)</f>
        <v>-1</v>
      </c>
      <c r="AV1894" s="19">
        <v>0</v>
      </c>
      <c r="AW1894" s="19">
        <v>0</v>
      </c>
      <c r="AX1894" s="19">
        <v>0</v>
      </c>
      <c r="AY1894" s="19">
        <v>0</v>
      </c>
      <c r="AZ1894" s="19">
        <v>0</v>
      </c>
      <c r="BA1894" s="19">
        <v>0</v>
      </c>
      <c r="BB1894" s="19">
        <v>0</v>
      </c>
      <c r="BC1894" s="19">
        <v>0</v>
      </c>
      <c r="BD1894" s="28"/>
      <c r="BE1894" s="20"/>
      <c r="BF1894" s="20"/>
      <c r="BG1894" s="20"/>
      <c r="BH1894" s="20"/>
      <c r="BI1894" s="20"/>
      <c r="BJ1894" s="19">
        <v>1</v>
      </c>
      <c r="BK1894" s="20"/>
      <c r="BL1894" s="20"/>
      <c r="BM1894" s="20"/>
      <c r="BN1894" s="20"/>
      <c r="BO1894" s="20"/>
    </row>
    <row r="1895" spans="1:67" ht="16" hidden="1" x14ac:dyDescent="0.2">
      <c r="A1895" s="17" t="s">
        <v>106</v>
      </c>
      <c r="B1895" s="42"/>
      <c r="C1895" s="64" t="s">
        <v>1376</v>
      </c>
      <c r="D1895" s="18" t="s">
        <v>69</v>
      </c>
      <c r="E1895" s="18" t="s">
        <v>302</v>
      </c>
      <c r="F1895" s="19">
        <v>1</v>
      </c>
      <c r="G1895" s="19">
        <v>0</v>
      </c>
      <c r="H1895" s="19">
        <v>0</v>
      </c>
      <c r="I1895" s="20"/>
      <c r="J1895" s="21" t="s">
        <v>1367</v>
      </c>
      <c r="K1895" s="22" t="s">
        <v>1368</v>
      </c>
      <c r="L1895" s="20"/>
      <c r="M1895" s="25"/>
      <c r="N1895" s="24">
        <f t="shared" si="439"/>
        <v>2004</v>
      </c>
      <c r="O1895" s="25">
        <v>38321</v>
      </c>
      <c r="P1895" s="18" t="s">
        <v>75</v>
      </c>
      <c r="Q1895" s="18" t="s">
        <v>75</v>
      </c>
      <c r="R1895" s="18" t="s">
        <v>75</v>
      </c>
      <c r="S1895" s="18" t="s">
        <v>75</v>
      </c>
      <c r="T1895" s="18" t="s">
        <v>75</v>
      </c>
      <c r="U1895" s="18" t="s">
        <v>75</v>
      </c>
      <c r="V1895" s="19">
        <v>1</v>
      </c>
      <c r="W1895" s="19">
        <f t="shared" si="436"/>
        <v>0</v>
      </c>
      <c r="X1895" s="19">
        <f t="shared" si="437"/>
        <v>0</v>
      </c>
      <c r="Y1895" s="19">
        <f t="shared" si="438"/>
        <v>0</v>
      </c>
      <c r="Z1895" s="18" t="s">
        <v>75</v>
      </c>
      <c r="AA1895" s="18" t="s">
        <v>75</v>
      </c>
      <c r="AB1895" s="19">
        <v>1</v>
      </c>
      <c r="AC1895" s="19">
        <v>0</v>
      </c>
      <c r="AD1895" s="19">
        <v>1</v>
      </c>
      <c r="AE1895" s="19">
        <v>0</v>
      </c>
      <c r="AF1895" s="19">
        <v>1</v>
      </c>
      <c r="AG1895" s="19">
        <v>-1</v>
      </c>
      <c r="AH1895" s="19">
        <v>1</v>
      </c>
      <c r="AI1895" s="26">
        <v>0</v>
      </c>
      <c r="AJ1895" s="18" t="s">
        <v>76</v>
      </c>
      <c r="AK1895" s="18" t="s">
        <v>77</v>
      </c>
      <c r="AL1895" s="21" t="s">
        <v>1369</v>
      </c>
      <c r="AM1895" s="19">
        <f t="shared" si="440"/>
        <v>3</v>
      </c>
      <c r="AN1895" s="19">
        <v>1</v>
      </c>
      <c r="AO1895" s="19">
        <v>1</v>
      </c>
      <c r="AP1895" s="19">
        <v>0</v>
      </c>
      <c r="AQ1895" s="19">
        <v>0</v>
      </c>
      <c r="AR1895" s="19">
        <v>0</v>
      </c>
      <c r="AS1895" s="19">
        <v>-1</v>
      </c>
      <c r="AT1895" s="19">
        <v>0</v>
      </c>
      <c r="AU1895" s="26">
        <f>IF(BA1895&lt;1,-1)</f>
        <v>-1</v>
      </c>
      <c r="AV1895" s="19">
        <v>0</v>
      </c>
      <c r="AW1895" s="19">
        <v>0</v>
      </c>
      <c r="AX1895" s="19">
        <v>0</v>
      </c>
      <c r="AY1895" s="19">
        <v>0</v>
      </c>
      <c r="AZ1895" s="19">
        <v>0</v>
      </c>
      <c r="BA1895" s="19">
        <v>0</v>
      </c>
      <c r="BB1895" s="19">
        <v>0</v>
      </c>
      <c r="BC1895" s="19">
        <v>0</v>
      </c>
      <c r="BD1895" s="28"/>
      <c r="BE1895" s="20"/>
      <c r="BF1895" s="18" t="s">
        <v>1315</v>
      </c>
      <c r="BG1895" s="20"/>
      <c r="BH1895" s="18" t="s">
        <v>1370</v>
      </c>
      <c r="BI1895" s="20"/>
      <c r="BJ1895" s="19">
        <v>1</v>
      </c>
      <c r="BK1895" s="20"/>
      <c r="BL1895" s="20"/>
      <c r="BM1895" s="20"/>
      <c r="BN1895" s="20"/>
      <c r="BO1895" s="20"/>
    </row>
    <row r="1896" spans="1:67" ht="48" hidden="1" x14ac:dyDescent="0.2">
      <c r="A1896" s="18" t="s">
        <v>248</v>
      </c>
      <c r="B1896" s="20"/>
      <c r="C1896" s="21" t="s">
        <v>1937</v>
      </c>
      <c r="D1896" s="18" t="s">
        <v>124</v>
      </c>
      <c r="E1896" s="18" t="s">
        <v>183</v>
      </c>
      <c r="F1896" s="19">
        <v>1</v>
      </c>
      <c r="G1896" s="19">
        <v>0</v>
      </c>
      <c r="H1896" s="19">
        <v>0</v>
      </c>
      <c r="I1896" s="20"/>
      <c r="J1896" s="21" t="s">
        <v>1077</v>
      </c>
      <c r="K1896" s="43"/>
      <c r="L1896" s="21" t="s">
        <v>1938</v>
      </c>
      <c r="M1896" s="23" t="s">
        <v>1939</v>
      </c>
      <c r="N1896" s="24">
        <f t="shared" si="439"/>
        <v>1986</v>
      </c>
      <c r="O1896" s="25">
        <v>31776</v>
      </c>
      <c r="P1896" s="25">
        <v>32903</v>
      </c>
      <c r="Q1896" s="25">
        <v>32874</v>
      </c>
      <c r="R1896" s="25">
        <v>32891</v>
      </c>
      <c r="S1896" s="23" t="s">
        <v>1940</v>
      </c>
      <c r="T1896" s="23" t="s">
        <v>75</v>
      </c>
      <c r="U1896" s="23" t="s">
        <v>75</v>
      </c>
      <c r="V1896" s="26">
        <v>1</v>
      </c>
      <c r="W1896" s="19">
        <f t="shared" si="436"/>
        <v>1</v>
      </c>
      <c r="X1896" s="19">
        <f t="shared" si="437"/>
        <v>1</v>
      </c>
      <c r="Y1896" s="19">
        <f t="shared" si="438"/>
        <v>0</v>
      </c>
      <c r="Z1896" s="26">
        <v>-1</v>
      </c>
      <c r="AA1896" s="19">
        <v>-2</v>
      </c>
      <c r="AB1896" s="26">
        <v>0</v>
      </c>
      <c r="AC1896" s="26">
        <v>0</v>
      </c>
      <c r="AD1896" s="26">
        <v>1</v>
      </c>
      <c r="AE1896" s="26">
        <v>1</v>
      </c>
      <c r="AF1896" s="26">
        <v>0</v>
      </c>
      <c r="AG1896" s="26">
        <v>0</v>
      </c>
      <c r="AH1896" s="26">
        <v>0</v>
      </c>
      <c r="AI1896" s="26">
        <v>0</v>
      </c>
      <c r="AJ1896" s="18" t="s">
        <v>128</v>
      </c>
      <c r="AK1896" s="18" t="s">
        <v>76</v>
      </c>
      <c r="AL1896" s="21" t="s">
        <v>1935</v>
      </c>
      <c r="AM1896" s="19">
        <f t="shared" si="440"/>
        <v>3</v>
      </c>
      <c r="AN1896" s="26">
        <v>1</v>
      </c>
      <c r="AO1896" s="26">
        <v>1</v>
      </c>
      <c r="AP1896" s="26">
        <v>1</v>
      </c>
      <c r="AQ1896" s="26">
        <v>1</v>
      </c>
      <c r="AR1896" s="26">
        <v>1</v>
      </c>
      <c r="AS1896" s="26">
        <v>0</v>
      </c>
      <c r="AT1896" s="19">
        <v>-2</v>
      </c>
      <c r="AU1896" s="26">
        <v>-3</v>
      </c>
      <c r="AV1896" s="26">
        <v>0</v>
      </c>
      <c r="AW1896" s="26">
        <v>0</v>
      </c>
      <c r="AX1896" s="19">
        <v>0</v>
      </c>
      <c r="AY1896" s="19">
        <v>0</v>
      </c>
      <c r="AZ1896" s="26">
        <v>1</v>
      </c>
      <c r="BA1896" s="26">
        <v>1</v>
      </c>
      <c r="BB1896" s="26">
        <v>-1</v>
      </c>
      <c r="BC1896" s="26">
        <v>1</v>
      </c>
      <c r="BD1896" s="28"/>
      <c r="BE1896" s="20"/>
      <c r="BF1896" s="18" t="s">
        <v>1936</v>
      </c>
      <c r="BG1896" s="20"/>
      <c r="BH1896" s="26"/>
      <c r="BI1896" s="26">
        <v>1</v>
      </c>
      <c r="BJ1896" s="26">
        <v>0</v>
      </c>
      <c r="BK1896" s="26"/>
      <c r="BL1896" s="26"/>
      <c r="BM1896" s="26"/>
      <c r="BN1896" s="20"/>
      <c r="BO1896" s="20"/>
    </row>
    <row r="1897" spans="1:67" ht="16" hidden="1" x14ac:dyDescent="0.2">
      <c r="A1897" s="17" t="s">
        <v>106</v>
      </c>
      <c r="B1897" s="42"/>
      <c r="C1897" s="64" t="s">
        <v>1377</v>
      </c>
      <c r="D1897" s="18" t="s">
        <v>69</v>
      </c>
      <c r="E1897" s="18" t="s">
        <v>302</v>
      </c>
      <c r="F1897" s="19">
        <v>1</v>
      </c>
      <c r="G1897" s="19">
        <v>0</v>
      </c>
      <c r="H1897" s="19">
        <v>0</v>
      </c>
      <c r="I1897" s="20"/>
      <c r="J1897" s="21" t="s">
        <v>1367</v>
      </c>
      <c r="K1897" s="22" t="s">
        <v>1368</v>
      </c>
      <c r="L1897" s="20"/>
      <c r="M1897" s="25"/>
      <c r="N1897" s="24">
        <f t="shared" si="439"/>
        <v>2004</v>
      </c>
      <c r="O1897" s="25">
        <v>38321</v>
      </c>
      <c r="P1897" s="18" t="s">
        <v>75</v>
      </c>
      <c r="Q1897" s="18" t="s">
        <v>75</v>
      </c>
      <c r="R1897" s="18" t="s">
        <v>75</v>
      </c>
      <c r="S1897" s="18" t="s">
        <v>75</v>
      </c>
      <c r="T1897" s="18" t="s">
        <v>75</v>
      </c>
      <c r="U1897" s="18" t="s">
        <v>75</v>
      </c>
      <c r="V1897" s="19">
        <v>1</v>
      </c>
      <c r="W1897" s="19">
        <f t="shared" si="436"/>
        <v>0</v>
      </c>
      <c r="X1897" s="19">
        <f t="shared" si="437"/>
        <v>0</v>
      </c>
      <c r="Y1897" s="19">
        <f t="shared" si="438"/>
        <v>0</v>
      </c>
      <c r="Z1897" s="18" t="s">
        <v>75</v>
      </c>
      <c r="AA1897" s="18" t="s">
        <v>75</v>
      </c>
      <c r="AB1897" s="19">
        <v>1</v>
      </c>
      <c r="AC1897" s="19">
        <v>0</v>
      </c>
      <c r="AD1897" s="19">
        <v>1</v>
      </c>
      <c r="AE1897" s="19">
        <v>0</v>
      </c>
      <c r="AF1897" s="19">
        <v>1</v>
      </c>
      <c r="AG1897" s="19">
        <v>-1</v>
      </c>
      <c r="AH1897" s="19">
        <v>1</v>
      </c>
      <c r="AI1897" s="26">
        <v>0</v>
      </c>
      <c r="AJ1897" s="18" t="s">
        <v>76</v>
      </c>
      <c r="AK1897" s="18" t="s">
        <v>77</v>
      </c>
      <c r="AL1897" s="21" t="s">
        <v>1369</v>
      </c>
      <c r="AM1897" s="19">
        <f t="shared" si="440"/>
        <v>3</v>
      </c>
      <c r="AN1897" s="19">
        <v>1</v>
      </c>
      <c r="AO1897" s="19">
        <v>1</v>
      </c>
      <c r="AP1897" s="19">
        <v>0</v>
      </c>
      <c r="AQ1897" s="19">
        <v>0</v>
      </c>
      <c r="AR1897" s="19">
        <v>0</v>
      </c>
      <c r="AS1897" s="19">
        <v>-1</v>
      </c>
      <c r="AT1897" s="19">
        <v>0</v>
      </c>
      <c r="AU1897" s="26">
        <f>IF(BA1897&lt;1,-1)</f>
        <v>-1</v>
      </c>
      <c r="AV1897" s="19">
        <v>0</v>
      </c>
      <c r="AW1897" s="19">
        <v>0</v>
      </c>
      <c r="AX1897" s="19">
        <v>0</v>
      </c>
      <c r="AY1897" s="19">
        <v>0</v>
      </c>
      <c r="AZ1897" s="19">
        <v>0</v>
      </c>
      <c r="BA1897" s="19">
        <v>0</v>
      </c>
      <c r="BB1897" s="19">
        <v>0</v>
      </c>
      <c r="BC1897" s="19">
        <v>0</v>
      </c>
      <c r="BD1897" s="28"/>
      <c r="BE1897" s="20"/>
      <c r="BF1897" s="18" t="s">
        <v>1315</v>
      </c>
      <c r="BG1897" s="20"/>
      <c r="BH1897" s="18" t="s">
        <v>1370</v>
      </c>
      <c r="BI1897" s="20"/>
      <c r="BJ1897" s="19">
        <v>1</v>
      </c>
      <c r="BK1897" s="20"/>
      <c r="BL1897" s="20"/>
      <c r="BM1897" s="20"/>
      <c r="BN1897" s="20"/>
      <c r="BO1897" s="20"/>
    </row>
    <row r="1898" spans="1:67" ht="112" hidden="1" x14ac:dyDescent="0.2">
      <c r="A1898" s="17" t="s">
        <v>512</v>
      </c>
      <c r="B1898" s="42"/>
      <c r="C1898" s="64" t="s">
        <v>1184</v>
      </c>
      <c r="D1898" s="18" t="s">
        <v>69</v>
      </c>
      <c r="E1898" s="18" t="s">
        <v>302</v>
      </c>
      <c r="F1898" s="19">
        <v>1</v>
      </c>
      <c r="G1898" s="19">
        <v>0</v>
      </c>
      <c r="H1898" s="19">
        <v>0</v>
      </c>
      <c r="I1898" s="20"/>
      <c r="J1898" s="21" t="s">
        <v>1169</v>
      </c>
      <c r="K1898" s="22" t="s">
        <v>1170</v>
      </c>
      <c r="L1898" s="21" t="s">
        <v>1171</v>
      </c>
      <c r="M1898" s="25"/>
      <c r="N1898" s="24">
        <f t="shared" si="439"/>
        <v>2006</v>
      </c>
      <c r="O1898" s="25">
        <v>39035</v>
      </c>
      <c r="P1898" s="23" t="s">
        <v>75</v>
      </c>
      <c r="Q1898" s="23" t="s">
        <v>75</v>
      </c>
      <c r="R1898" s="23" t="s">
        <v>75</v>
      </c>
      <c r="S1898" s="23" t="s">
        <v>75</v>
      </c>
      <c r="T1898" s="23" t="s">
        <v>75</v>
      </c>
      <c r="U1898" s="23" t="s">
        <v>75</v>
      </c>
      <c r="V1898" s="19">
        <v>1</v>
      </c>
      <c r="W1898" s="19">
        <f t="shared" si="436"/>
        <v>0</v>
      </c>
      <c r="X1898" s="19">
        <f t="shared" si="437"/>
        <v>0</v>
      </c>
      <c r="Y1898" s="19">
        <f t="shared" si="438"/>
        <v>0</v>
      </c>
      <c r="Z1898" s="19">
        <v>-1</v>
      </c>
      <c r="AA1898" s="19">
        <v>-2</v>
      </c>
      <c r="AB1898" s="19">
        <v>1</v>
      </c>
      <c r="AC1898" s="19">
        <v>0</v>
      </c>
      <c r="AD1898" s="19">
        <v>1</v>
      </c>
      <c r="AE1898" s="19">
        <v>0</v>
      </c>
      <c r="AF1898" s="19">
        <v>1</v>
      </c>
      <c r="AG1898" s="19">
        <v>-1</v>
      </c>
      <c r="AH1898" s="19">
        <v>1</v>
      </c>
      <c r="AI1898" s="26">
        <v>0</v>
      </c>
      <c r="AJ1898" s="18" t="s">
        <v>76</v>
      </c>
      <c r="AK1898" s="18" t="s">
        <v>77</v>
      </c>
      <c r="AL1898" s="21" t="s">
        <v>1172</v>
      </c>
      <c r="AM1898" s="19">
        <f t="shared" si="440"/>
        <v>3</v>
      </c>
      <c r="AN1898" s="19">
        <v>1</v>
      </c>
      <c r="AO1898" s="19">
        <v>1</v>
      </c>
      <c r="AP1898" s="19">
        <v>0</v>
      </c>
      <c r="AQ1898" s="19">
        <v>0</v>
      </c>
      <c r="AR1898" s="19">
        <v>0</v>
      </c>
      <c r="AS1898" s="19">
        <v>-1</v>
      </c>
      <c r="AT1898" s="19">
        <v>0</v>
      </c>
      <c r="AU1898" s="26">
        <f>IF(BA1898&lt;1,-1)</f>
        <v>-1</v>
      </c>
      <c r="AV1898" s="19">
        <v>1</v>
      </c>
      <c r="AW1898" s="19">
        <v>0</v>
      </c>
      <c r="AX1898" s="19">
        <v>0</v>
      </c>
      <c r="AY1898" s="19">
        <v>0</v>
      </c>
      <c r="AZ1898" s="19">
        <v>0</v>
      </c>
      <c r="BA1898" s="19">
        <v>0</v>
      </c>
      <c r="BB1898" s="19">
        <v>0</v>
      </c>
      <c r="BC1898" s="19">
        <v>0</v>
      </c>
      <c r="BD1898" s="28"/>
      <c r="BE1898" s="20"/>
      <c r="BF1898" s="18" t="s">
        <v>1173</v>
      </c>
      <c r="BG1898" s="19">
        <v>1</v>
      </c>
      <c r="BH1898" s="18" t="s">
        <v>1174</v>
      </c>
      <c r="BI1898" s="20"/>
      <c r="BJ1898" s="19">
        <v>1</v>
      </c>
      <c r="BK1898" s="20"/>
      <c r="BL1898" s="20"/>
      <c r="BM1898" s="20"/>
      <c r="BN1898" s="20"/>
      <c r="BO1898" s="20"/>
    </row>
    <row r="1899" spans="1:67" ht="128" x14ac:dyDescent="0.2">
      <c r="A1899" s="64" t="s">
        <v>3538</v>
      </c>
      <c r="B1899" s="17" t="s">
        <v>79</v>
      </c>
      <c r="C1899" s="64" t="s">
        <v>3495</v>
      </c>
      <c r="D1899" s="18" t="s">
        <v>409</v>
      </c>
      <c r="E1899" s="18" t="s">
        <v>331</v>
      </c>
      <c r="F1899" s="19">
        <v>1</v>
      </c>
      <c r="G1899" s="19">
        <v>0</v>
      </c>
      <c r="H1899" s="19">
        <v>0</v>
      </c>
      <c r="I1899" s="20"/>
      <c r="J1899" s="21" t="s">
        <v>472</v>
      </c>
      <c r="K1899" s="22" t="s">
        <v>3496</v>
      </c>
      <c r="L1899" s="21" t="s">
        <v>3497</v>
      </c>
      <c r="M1899" s="25"/>
      <c r="N1899" s="24">
        <f t="shared" si="439"/>
        <v>2005</v>
      </c>
      <c r="O1899" s="649">
        <v>38353</v>
      </c>
      <c r="P1899" s="649" t="s">
        <v>75</v>
      </c>
      <c r="Q1899" s="649">
        <v>39210</v>
      </c>
      <c r="R1899" s="649">
        <v>39210</v>
      </c>
      <c r="S1899" s="649">
        <v>39687</v>
      </c>
      <c r="T1899" s="649">
        <v>39784</v>
      </c>
      <c r="U1899" s="649">
        <v>40647</v>
      </c>
      <c r="V1899" s="26">
        <v>1</v>
      </c>
      <c r="W1899" s="19">
        <f t="shared" si="436"/>
        <v>1</v>
      </c>
      <c r="X1899" s="19">
        <f t="shared" si="437"/>
        <v>1</v>
      </c>
      <c r="Y1899" s="19">
        <f t="shared" si="438"/>
        <v>1</v>
      </c>
      <c r="Z1899" s="26">
        <v>2</v>
      </c>
      <c r="AA1899" s="19">
        <v>2</v>
      </c>
      <c r="AB1899" s="26">
        <v>1</v>
      </c>
      <c r="AC1899" s="26">
        <v>0</v>
      </c>
      <c r="AD1899" s="26">
        <v>1</v>
      </c>
      <c r="AE1899" s="26">
        <v>1</v>
      </c>
      <c r="AF1899" s="26">
        <v>1</v>
      </c>
      <c r="AG1899" s="19">
        <v>0</v>
      </c>
      <c r="AH1899" s="26">
        <v>0</v>
      </c>
      <c r="AI1899" s="19">
        <v>0</v>
      </c>
      <c r="AJ1899" s="18" t="s">
        <v>97</v>
      </c>
      <c r="AK1899" s="18" t="s">
        <v>139</v>
      </c>
      <c r="AL1899" s="21" t="s">
        <v>3498</v>
      </c>
      <c r="AM1899" s="19">
        <v>4</v>
      </c>
      <c r="AN1899" s="26">
        <v>-1</v>
      </c>
      <c r="AO1899" s="26">
        <v>0</v>
      </c>
      <c r="AP1899" s="26">
        <v>0</v>
      </c>
      <c r="AQ1899" s="26">
        <v>-1</v>
      </c>
      <c r="AR1899" s="26">
        <v>-1</v>
      </c>
      <c r="AS1899" s="26">
        <v>0</v>
      </c>
      <c r="AT1899" s="19">
        <v>-2</v>
      </c>
      <c r="AU1899" s="26">
        <v>-3</v>
      </c>
      <c r="AV1899" s="26">
        <v>0</v>
      </c>
      <c r="AW1899" s="26">
        <v>0</v>
      </c>
      <c r="AX1899" s="19">
        <v>0</v>
      </c>
      <c r="AY1899" s="19">
        <v>0</v>
      </c>
      <c r="AZ1899" s="26">
        <v>1</v>
      </c>
      <c r="BA1899" s="26">
        <v>1</v>
      </c>
      <c r="BB1899" s="26">
        <v>1</v>
      </c>
      <c r="BC1899" s="26">
        <v>1</v>
      </c>
      <c r="BD1899" s="28"/>
      <c r="BE1899" s="20"/>
      <c r="BF1899" s="18" t="s">
        <v>3499</v>
      </c>
      <c r="BG1899" s="20"/>
      <c r="BH1899" s="26"/>
      <c r="BI1899" s="26">
        <v>1</v>
      </c>
      <c r="BJ1899" s="26">
        <v>-1</v>
      </c>
      <c r="BK1899" s="26"/>
      <c r="BL1899" s="26"/>
      <c r="BM1899" s="26"/>
      <c r="BN1899" s="20"/>
      <c r="BO1899" s="26">
        <v>1</v>
      </c>
    </row>
    <row r="1900" spans="1:67" ht="395" hidden="1" x14ac:dyDescent="0.2">
      <c r="A1900" s="29" t="s">
        <v>186</v>
      </c>
      <c r="B1900" s="30"/>
      <c r="C1900" s="97" t="s">
        <v>2633</v>
      </c>
      <c r="D1900" s="31" t="s">
        <v>270</v>
      </c>
      <c r="E1900" s="31" t="s">
        <v>92</v>
      </c>
      <c r="F1900" s="32">
        <v>1</v>
      </c>
      <c r="G1900" s="32">
        <v>0</v>
      </c>
      <c r="H1900" s="32">
        <v>0</v>
      </c>
      <c r="I1900" s="33"/>
      <c r="J1900" s="34" t="s">
        <v>2490</v>
      </c>
      <c r="K1900" s="35"/>
      <c r="L1900" s="34" t="s">
        <v>2496</v>
      </c>
      <c r="M1900" s="36" t="s">
        <v>2244</v>
      </c>
      <c r="N1900" s="24">
        <f t="shared" si="439"/>
        <v>1999</v>
      </c>
      <c r="O1900" s="37">
        <v>36453</v>
      </c>
      <c r="P1900" s="37">
        <v>36466</v>
      </c>
      <c r="Q1900" s="36" t="s">
        <v>75</v>
      </c>
      <c r="R1900" s="36" t="s">
        <v>75</v>
      </c>
      <c r="S1900" s="36" t="s">
        <v>75</v>
      </c>
      <c r="T1900" s="36" t="s">
        <v>75</v>
      </c>
      <c r="U1900" s="36" t="s">
        <v>75</v>
      </c>
      <c r="V1900" s="32">
        <v>1</v>
      </c>
      <c r="W1900" s="19">
        <f t="shared" si="436"/>
        <v>0</v>
      </c>
      <c r="X1900" s="19">
        <f t="shared" si="437"/>
        <v>0</v>
      </c>
      <c r="Y1900" s="19">
        <f t="shared" si="438"/>
        <v>0</v>
      </c>
      <c r="Z1900" s="96">
        <v>-1</v>
      </c>
      <c r="AA1900" s="96">
        <v>-2</v>
      </c>
      <c r="AB1900" s="32">
        <v>1</v>
      </c>
      <c r="AC1900" s="32">
        <v>1</v>
      </c>
      <c r="AD1900" s="32">
        <v>0</v>
      </c>
      <c r="AE1900" s="32">
        <v>0</v>
      </c>
      <c r="AF1900" s="32">
        <v>1</v>
      </c>
      <c r="AG1900" s="32">
        <v>1</v>
      </c>
      <c r="AH1900" s="32">
        <v>1</v>
      </c>
      <c r="AI1900" s="32">
        <v>1</v>
      </c>
      <c r="AJ1900" s="31" t="s">
        <v>96</v>
      </c>
      <c r="AK1900" s="31" t="s">
        <v>97</v>
      </c>
      <c r="AL1900" s="34" t="s">
        <v>2493</v>
      </c>
      <c r="AM1900" s="19">
        <f>IF(AND(AN1900=1,AO1900=1),3,IF(AND(AN1900=1,OR(AO1900=0,AO1900=-1)),1,IF(AND(OR(AN1900=0,AN1900=-1),AO1900=1),2,IF(AND(AN1900=0,AN1900=-1),OR(AO1900=0,AO1900=-1),4))))</f>
        <v>3</v>
      </c>
      <c r="AN1900" s="32">
        <v>1</v>
      </c>
      <c r="AO1900" s="32">
        <v>1</v>
      </c>
      <c r="AP1900" s="32">
        <v>1</v>
      </c>
      <c r="AQ1900" s="32">
        <v>1</v>
      </c>
      <c r="AR1900" s="32">
        <v>1</v>
      </c>
      <c r="AS1900" s="33"/>
      <c r="AT1900" s="32">
        <v>0</v>
      </c>
      <c r="AU1900" s="26">
        <f>IF(BA1900&lt;1,-1)</f>
        <v>-1</v>
      </c>
      <c r="AV1900" s="32">
        <v>1</v>
      </c>
      <c r="AW1900" s="32">
        <v>0</v>
      </c>
      <c r="AX1900" s="32">
        <v>0</v>
      </c>
      <c r="AY1900" s="19">
        <v>0</v>
      </c>
      <c r="AZ1900" s="32">
        <v>0</v>
      </c>
      <c r="BA1900" s="32">
        <v>0</v>
      </c>
      <c r="BB1900" s="32">
        <v>0</v>
      </c>
      <c r="BC1900" s="32">
        <v>0</v>
      </c>
      <c r="BD1900" s="28"/>
      <c r="BE1900" s="33"/>
      <c r="BF1900" s="34" t="s">
        <v>2494</v>
      </c>
      <c r="BG1900" s="33"/>
      <c r="BH1900" s="33"/>
      <c r="BI1900" s="32">
        <v>1</v>
      </c>
      <c r="BJ1900" s="32">
        <v>1</v>
      </c>
      <c r="BK1900" s="33"/>
      <c r="BL1900" s="33"/>
      <c r="BM1900" s="33"/>
      <c r="BN1900" s="33"/>
      <c r="BO1900" s="33"/>
    </row>
    <row r="1901" spans="1:67" ht="48" hidden="1" x14ac:dyDescent="0.2">
      <c r="A1901" s="17" t="s">
        <v>207</v>
      </c>
      <c r="B1901" s="42"/>
      <c r="C1901" s="64" t="s">
        <v>646</v>
      </c>
      <c r="D1901" s="18" t="s">
        <v>125</v>
      </c>
      <c r="E1901" s="18" t="s">
        <v>210</v>
      </c>
      <c r="F1901" s="19">
        <v>1</v>
      </c>
      <c r="G1901" s="19">
        <v>0</v>
      </c>
      <c r="H1901" s="19">
        <v>0</v>
      </c>
      <c r="I1901" s="20"/>
      <c r="J1901" s="21" t="s">
        <v>647</v>
      </c>
      <c r="K1901" s="22" t="s">
        <v>648</v>
      </c>
      <c r="L1901" s="18" t="s">
        <v>649</v>
      </c>
      <c r="M1901" s="25"/>
      <c r="N1901" s="24">
        <f t="shared" si="439"/>
        <v>2006</v>
      </c>
      <c r="O1901" s="25">
        <v>38740</v>
      </c>
      <c r="P1901" s="23" t="s">
        <v>75</v>
      </c>
      <c r="Q1901" s="23" t="s">
        <v>75</v>
      </c>
      <c r="R1901" s="23" t="s">
        <v>75</v>
      </c>
      <c r="S1901" s="23" t="s">
        <v>75</v>
      </c>
      <c r="T1901" s="23" t="s">
        <v>75</v>
      </c>
      <c r="U1901" s="23" t="s">
        <v>75</v>
      </c>
      <c r="V1901" s="19">
        <v>1</v>
      </c>
      <c r="W1901" s="19">
        <f t="shared" si="436"/>
        <v>0</v>
      </c>
      <c r="X1901" s="19">
        <f t="shared" si="437"/>
        <v>0</v>
      </c>
      <c r="Y1901" s="19">
        <f t="shared" si="438"/>
        <v>0</v>
      </c>
      <c r="Z1901" s="19">
        <v>-1</v>
      </c>
      <c r="AA1901" s="19">
        <v>-2</v>
      </c>
      <c r="AB1901" s="19">
        <v>0</v>
      </c>
      <c r="AC1901" s="19">
        <v>1</v>
      </c>
      <c r="AD1901" s="19">
        <v>0</v>
      </c>
      <c r="AE1901" s="19">
        <v>1</v>
      </c>
      <c r="AF1901" s="19">
        <v>0</v>
      </c>
      <c r="AG1901" s="19">
        <v>0</v>
      </c>
      <c r="AH1901" s="26">
        <v>-1</v>
      </c>
      <c r="AI1901" s="26">
        <v>0</v>
      </c>
      <c r="AJ1901" s="18" t="s">
        <v>129</v>
      </c>
      <c r="AK1901" s="18" t="s">
        <v>139</v>
      </c>
      <c r="AL1901" s="21" t="s">
        <v>650</v>
      </c>
      <c r="AM1901" s="19">
        <f>IF(AND(AN1901=1,AO1901=1),3,IF(AND(AN1901=1,OR(AO1901=0,AO1901=-1)),1,IF(AND(OR(AN1901=0,AN1901=-1),AO1901=1),2,IF(AND(AN1901=0,AN1901=-1),OR(AO1901=0,AO1901=-1),4))))</f>
        <v>2</v>
      </c>
      <c r="AN1901" s="19">
        <v>-1</v>
      </c>
      <c r="AO1901" s="19">
        <v>1</v>
      </c>
      <c r="AP1901" s="19">
        <v>0</v>
      </c>
      <c r="AQ1901" s="19">
        <v>-1</v>
      </c>
      <c r="AR1901" s="19">
        <v>1</v>
      </c>
      <c r="AS1901" s="19">
        <v>-1</v>
      </c>
      <c r="AT1901" s="19">
        <v>0</v>
      </c>
      <c r="AU1901" s="26">
        <f>IF(BA1901&lt;1,-1)</f>
        <v>-1</v>
      </c>
      <c r="AV1901" s="19">
        <v>0</v>
      </c>
      <c r="AW1901" s="26">
        <v>0</v>
      </c>
      <c r="AX1901" s="26">
        <v>0</v>
      </c>
      <c r="AY1901" s="19">
        <v>0</v>
      </c>
      <c r="AZ1901" s="19">
        <v>1</v>
      </c>
      <c r="BA1901" s="19">
        <v>0</v>
      </c>
      <c r="BB1901" s="19">
        <v>0</v>
      </c>
      <c r="BC1901" s="19">
        <v>0</v>
      </c>
      <c r="BD1901" s="28"/>
      <c r="BE1901" s="20"/>
      <c r="BF1901" s="20"/>
      <c r="BG1901" s="20"/>
      <c r="BH1901" s="20"/>
      <c r="BI1901" s="20"/>
      <c r="BJ1901" s="19">
        <v>1</v>
      </c>
      <c r="BK1901" s="20"/>
      <c r="BL1901" s="20"/>
      <c r="BM1901" s="20"/>
      <c r="BN1901" s="20"/>
      <c r="BO1901" s="20"/>
    </row>
    <row r="1902" spans="1:67" ht="176" hidden="1" x14ac:dyDescent="0.2">
      <c r="A1902" s="66" t="s">
        <v>151</v>
      </c>
      <c r="B1902" s="67"/>
      <c r="C1902" s="74" t="s">
        <v>904</v>
      </c>
      <c r="D1902" s="61" t="s">
        <v>852</v>
      </c>
      <c r="E1902" s="61" t="s">
        <v>210</v>
      </c>
      <c r="F1902" s="62">
        <v>1</v>
      </c>
      <c r="G1902" s="62">
        <v>1</v>
      </c>
      <c r="H1902" s="62">
        <v>1</v>
      </c>
      <c r="I1902" s="62">
        <v>0</v>
      </c>
      <c r="J1902" s="69" t="s">
        <v>898</v>
      </c>
      <c r="K1902" s="70" t="s">
        <v>899</v>
      </c>
      <c r="L1902" s="69" t="s">
        <v>900</v>
      </c>
      <c r="M1902" s="77"/>
      <c r="N1902" s="71">
        <f t="shared" si="439"/>
        <v>2017</v>
      </c>
      <c r="O1902" s="72">
        <v>42927</v>
      </c>
      <c r="P1902" s="23" t="s">
        <v>75</v>
      </c>
      <c r="Q1902" s="23" t="s">
        <v>75</v>
      </c>
      <c r="R1902" s="23" t="s">
        <v>75</v>
      </c>
      <c r="S1902" s="23" t="s">
        <v>75</v>
      </c>
      <c r="T1902" s="23" t="s">
        <v>75</v>
      </c>
      <c r="U1902" s="23" t="s">
        <v>75</v>
      </c>
      <c r="V1902" s="26">
        <v>1</v>
      </c>
      <c r="W1902" s="19">
        <f t="shared" si="436"/>
        <v>0</v>
      </c>
      <c r="X1902" s="19">
        <f t="shared" si="437"/>
        <v>0</v>
      </c>
      <c r="Y1902" s="19">
        <f t="shared" si="438"/>
        <v>0</v>
      </c>
      <c r="Z1902" s="26">
        <v>-1</v>
      </c>
      <c r="AA1902" s="19">
        <v>-2</v>
      </c>
      <c r="AB1902" s="78">
        <v>0</v>
      </c>
      <c r="AC1902" s="78">
        <v>1</v>
      </c>
      <c r="AD1902" s="78">
        <v>1</v>
      </c>
      <c r="AE1902" s="78">
        <v>1</v>
      </c>
      <c r="AF1902" s="78">
        <v>0</v>
      </c>
      <c r="AG1902" s="62">
        <v>0</v>
      </c>
      <c r="AH1902" s="78">
        <v>-1</v>
      </c>
      <c r="AI1902" s="78">
        <v>0</v>
      </c>
      <c r="AJ1902" s="18" t="s">
        <v>134</v>
      </c>
      <c r="AK1902" s="18" t="s">
        <v>139</v>
      </c>
      <c r="AL1902" s="69" t="s">
        <v>901</v>
      </c>
      <c r="AM1902" s="62">
        <v>4</v>
      </c>
      <c r="AN1902" s="78">
        <v>0</v>
      </c>
      <c r="AO1902" s="78">
        <v>0</v>
      </c>
      <c r="AP1902" s="78">
        <v>-2</v>
      </c>
      <c r="AQ1902" s="78">
        <v>-2</v>
      </c>
      <c r="AR1902" s="78">
        <v>-2</v>
      </c>
      <c r="AS1902" s="78">
        <v>-1</v>
      </c>
      <c r="AT1902" s="78">
        <v>0</v>
      </c>
      <c r="AU1902" s="78">
        <f>IF(BA1902&lt;1,-1)</f>
        <v>-1</v>
      </c>
      <c r="AV1902" s="78">
        <v>0</v>
      </c>
      <c r="AW1902" s="78">
        <v>0</v>
      </c>
      <c r="AX1902" s="78">
        <v>0</v>
      </c>
      <c r="AY1902" s="78">
        <v>0</v>
      </c>
      <c r="AZ1902" s="78">
        <v>0</v>
      </c>
      <c r="BA1902" s="78">
        <v>0</v>
      </c>
      <c r="BB1902" s="78">
        <v>0</v>
      </c>
      <c r="BC1902" s="78">
        <v>0</v>
      </c>
      <c r="BD1902" s="68"/>
      <c r="BE1902" s="68"/>
      <c r="BF1902" s="68"/>
      <c r="BG1902" s="68"/>
      <c r="BH1902" s="78"/>
      <c r="BI1902" s="78"/>
      <c r="BJ1902" s="78"/>
      <c r="BK1902" s="78"/>
      <c r="BL1902" s="78"/>
      <c r="BM1902" s="78"/>
      <c r="BN1902" s="68"/>
      <c r="BO1902" s="68"/>
    </row>
    <row r="1903" spans="1:67" ht="80" x14ac:dyDescent="0.2">
      <c r="A1903" s="17" t="s">
        <v>248</v>
      </c>
      <c r="B1903" s="17" t="s">
        <v>181</v>
      </c>
      <c r="C1903" s="64" t="s">
        <v>3593</v>
      </c>
      <c r="D1903" s="18" t="s">
        <v>182</v>
      </c>
      <c r="E1903" s="18" t="s">
        <v>210</v>
      </c>
      <c r="F1903" s="19">
        <v>1</v>
      </c>
      <c r="G1903" s="19">
        <v>1</v>
      </c>
      <c r="H1903" s="19">
        <v>0</v>
      </c>
      <c r="I1903" s="20"/>
      <c r="J1903" s="21" t="s">
        <v>184</v>
      </c>
      <c r="K1903" s="22" t="s">
        <v>347</v>
      </c>
      <c r="L1903" s="375" t="s">
        <v>3594</v>
      </c>
      <c r="M1903" s="24">
        <v>1994</v>
      </c>
      <c r="N1903" s="24">
        <f t="shared" si="439"/>
        <v>2009</v>
      </c>
      <c r="O1903" s="649">
        <v>39814</v>
      </c>
      <c r="P1903" s="649" t="s">
        <v>75</v>
      </c>
      <c r="Q1903" s="649">
        <v>41218</v>
      </c>
      <c r="R1903" s="649">
        <v>40899</v>
      </c>
      <c r="S1903" s="649">
        <v>41229</v>
      </c>
      <c r="T1903" s="649">
        <v>41445</v>
      </c>
      <c r="U1903" s="649">
        <v>41809</v>
      </c>
      <c r="V1903" s="19">
        <v>1</v>
      </c>
      <c r="W1903" s="19">
        <f t="shared" si="436"/>
        <v>1</v>
      </c>
      <c r="X1903" s="19">
        <f t="shared" si="437"/>
        <v>1</v>
      </c>
      <c r="Y1903" s="19">
        <f t="shared" si="438"/>
        <v>1</v>
      </c>
      <c r="Z1903" s="19">
        <v>2</v>
      </c>
      <c r="AA1903" s="19">
        <v>1</v>
      </c>
      <c r="AB1903" s="19">
        <v>0</v>
      </c>
      <c r="AC1903" s="19">
        <v>1</v>
      </c>
      <c r="AD1903" s="19">
        <v>0</v>
      </c>
      <c r="AE1903" s="19">
        <v>0</v>
      </c>
      <c r="AF1903" s="19">
        <v>0</v>
      </c>
      <c r="AG1903" s="26">
        <v>1</v>
      </c>
      <c r="AH1903" s="26">
        <v>-1</v>
      </c>
      <c r="AI1903" s="26">
        <v>0</v>
      </c>
      <c r="AJ1903" s="18" t="s">
        <v>185</v>
      </c>
      <c r="AK1903" s="18" t="s">
        <v>139</v>
      </c>
      <c r="AL1903" s="21" t="s">
        <v>3595</v>
      </c>
      <c r="AM1903" s="19">
        <v>5</v>
      </c>
      <c r="AN1903" s="19">
        <v>-1</v>
      </c>
      <c r="AO1903" s="19">
        <v>-1</v>
      </c>
      <c r="AP1903" s="19">
        <v>1</v>
      </c>
      <c r="AQ1903" s="19">
        <v>-1</v>
      </c>
      <c r="AR1903" s="19">
        <v>0</v>
      </c>
      <c r="AS1903" s="19">
        <v>0</v>
      </c>
      <c r="AT1903" s="19">
        <v>1</v>
      </c>
      <c r="AU1903" s="26">
        <v>1</v>
      </c>
      <c r="AV1903" s="26">
        <v>0</v>
      </c>
      <c r="AW1903" s="19">
        <v>0</v>
      </c>
      <c r="AX1903" s="26">
        <v>1</v>
      </c>
      <c r="AY1903" s="19">
        <v>0</v>
      </c>
      <c r="AZ1903" s="19">
        <v>1</v>
      </c>
      <c r="BA1903" s="19">
        <v>1</v>
      </c>
      <c r="BB1903" s="19">
        <v>1</v>
      </c>
      <c r="BC1903" s="19">
        <v>1</v>
      </c>
      <c r="BD1903" s="28"/>
      <c r="BE1903" s="20"/>
      <c r="BF1903" s="20"/>
      <c r="BG1903" s="20"/>
      <c r="BH1903" s="20"/>
      <c r="BI1903" s="19">
        <v>1</v>
      </c>
      <c r="BJ1903" s="19">
        <v>0</v>
      </c>
      <c r="BK1903" s="20"/>
      <c r="BL1903" s="20"/>
      <c r="BM1903" s="20"/>
      <c r="BN1903" s="20"/>
      <c r="BO1903" s="20"/>
    </row>
    <row r="1904" spans="1:67" ht="176" hidden="1" x14ac:dyDescent="0.2">
      <c r="A1904" s="66" t="s">
        <v>151</v>
      </c>
      <c r="B1904" s="67"/>
      <c r="C1904" s="74" t="s">
        <v>2776</v>
      </c>
      <c r="D1904" s="66" t="s">
        <v>153</v>
      </c>
      <c r="E1904" s="18" t="s">
        <v>302</v>
      </c>
      <c r="F1904" s="62">
        <v>1</v>
      </c>
      <c r="G1904" s="62">
        <v>1</v>
      </c>
      <c r="H1904" s="62">
        <v>1</v>
      </c>
      <c r="I1904" s="62">
        <v>1</v>
      </c>
      <c r="J1904" s="376" t="s">
        <v>3307</v>
      </c>
      <c r="K1904" s="76"/>
      <c r="L1904" s="69" t="s">
        <v>2774</v>
      </c>
      <c r="M1904" s="77"/>
      <c r="N1904" s="71">
        <f t="shared" si="439"/>
        <v>2017</v>
      </c>
      <c r="O1904" s="23" t="s">
        <v>75</v>
      </c>
      <c r="P1904" s="72">
        <v>42885</v>
      </c>
      <c r="Q1904" s="25">
        <v>43125</v>
      </c>
      <c r="R1904" s="72">
        <v>42898</v>
      </c>
      <c r="S1904" s="23" t="s">
        <v>75</v>
      </c>
      <c r="T1904" s="23" t="s">
        <v>75</v>
      </c>
      <c r="U1904" s="23" t="s">
        <v>75</v>
      </c>
      <c r="V1904" s="62">
        <v>1</v>
      </c>
      <c r="W1904" s="62">
        <f t="shared" si="436"/>
        <v>1</v>
      </c>
      <c r="X1904" s="62">
        <f t="shared" si="437"/>
        <v>0</v>
      </c>
      <c r="Y1904" s="62">
        <f t="shared" si="438"/>
        <v>0</v>
      </c>
      <c r="Z1904" s="62">
        <v>-1</v>
      </c>
      <c r="AA1904" s="62">
        <v>-2</v>
      </c>
      <c r="AB1904" s="68"/>
      <c r="AC1904" s="68"/>
      <c r="AD1904" s="62">
        <v>1</v>
      </c>
      <c r="AE1904" s="68"/>
      <c r="AF1904" s="68"/>
      <c r="AG1904" s="19">
        <v>1</v>
      </c>
      <c r="AH1904" s="19">
        <v>1</v>
      </c>
      <c r="AI1904" s="19">
        <v>0</v>
      </c>
      <c r="AJ1904" s="18" t="s">
        <v>134</v>
      </c>
      <c r="AK1904" s="18" t="s">
        <v>77</v>
      </c>
      <c r="AL1904" s="69" t="s">
        <v>2775</v>
      </c>
      <c r="AM1904" s="62">
        <v>4</v>
      </c>
      <c r="AN1904" s="19">
        <v>-2</v>
      </c>
      <c r="AO1904" s="19">
        <v>-2</v>
      </c>
      <c r="AP1904" s="19">
        <v>-2</v>
      </c>
      <c r="AQ1904" s="19">
        <v>-2</v>
      </c>
      <c r="AR1904" s="19">
        <v>-2</v>
      </c>
      <c r="AS1904" s="62">
        <v>0</v>
      </c>
      <c r="AT1904" s="62">
        <v>-1</v>
      </c>
      <c r="AU1904" s="26">
        <v>0</v>
      </c>
      <c r="AV1904" s="19">
        <v>0</v>
      </c>
      <c r="AW1904" s="19">
        <v>0</v>
      </c>
      <c r="AX1904" s="19">
        <v>0</v>
      </c>
      <c r="AY1904" s="19">
        <v>0</v>
      </c>
      <c r="AZ1904" s="62">
        <v>1</v>
      </c>
      <c r="BA1904" s="62">
        <v>1</v>
      </c>
      <c r="BB1904" s="62">
        <v>1</v>
      </c>
      <c r="BC1904" s="62">
        <v>-1</v>
      </c>
      <c r="BD1904" s="68"/>
      <c r="BE1904" s="68"/>
      <c r="BF1904" s="68"/>
      <c r="BG1904" s="68"/>
      <c r="BH1904" s="68"/>
      <c r="BI1904" s="68"/>
      <c r="BJ1904" s="68"/>
      <c r="BK1904" s="68"/>
      <c r="BL1904" s="68"/>
      <c r="BM1904" s="68"/>
      <c r="BN1904" s="68"/>
      <c r="BO1904" s="68"/>
    </row>
    <row r="1905" spans="1:67" ht="64" hidden="1" x14ac:dyDescent="0.2">
      <c r="A1905" s="17" t="s">
        <v>140</v>
      </c>
      <c r="B1905" s="42"/>
      <c r="C1905" s="64" t="s">
        <v>976</v>
      </c>
      <c r="D1905" s="18" t="s">
        <v>117</v>
      </c>
      <c r="E1905" s="18" t="s">
        <v>82</v>
      </c>
      <c r="F1905" s="19">
        <v>1</v>
      </c>
      <c r="G1905" s="19">
        <v>1</v>
      </c>
      <c r="H1905" s="19">
        <v>0</v>
      </c>
      <c r="I1905" s="20"/>
      <c r="J1905" s="21" t="s">
        <v>118</v>
      </c>
      <c r="K1905" s="43"/>
      <c r="L1905" s="21" t="s">
        <v>3251</v>
      </c>
      <c r="M1905" s="25"/>
      <c r="N1905" s="24">
        <f t="shared" si="439"/>
        <v>2004</v>
      </c>
      <c r="O1905" s="25">
        <v>38014</v>
      </c>
      <c r="P1905" s="23" t="s">
        <v>75</v>
      </c>
      <c r="Q1905" s="23" t="s">
        <v>75</v>
      </c>
      <c r="R1905" s="23" t="s">
        <v>75</v>
      </c>
      <c r="S1905" s="23" t="s">
        <v>75</v>
      </c>
      <c r="T1905" s="23" t="s">
        <v>75</v>
      </c>
      <c r="U1905" s="23" t="s">
        <v>75</v>
      </c>
      <c r="V1905" s="19">
        <v>1</v>
      </c>
      <c r="W1905" s="19">
        <f t="shared" si="436"/>
        <v>0</v>
      </c>
      <c r="X1905" s="19">
        <f t="shared" si="437"/>
        <v>0</v>
      </c>
      <c r="Y1905" s="19">
        <f t="shared" si="438"/>
        <v>0</v>
      </c>
      <c r="Z1905" s="19">
        <v>-1</v>
      </c>
      <c r="AA1905" s="19">
        <v>-2</v>
      </c>
      <c r="AB1905" s="19">
        <v>1</v>
      </c>
      <c r="AC1905" s="19">
        <v>0</v>
      </c>
      <c r="AD1905" s="19">
        <v>0</v>
      </c>
      <c r="AE1905" s="19">
        <v>0</v>
      </c>
      <c r="AF1905" s="19">
        <v>0</v>
      </c>
      <c r="AG1905" s="19">
        <v>0</v>
      </c>
      <c r="AH1905" s="26">
        <v>1</v>
      </c>
      <c r="AI1905" s="19">
        <v>0</v>
      </c>
      <c r="AJ1905" s="18" t="s">
        <v>120</v>
      </c>
      <c r="AK1905" s="18" t="s">
        <v>77</v>
      </c>
      <c r="AL1905" s="21" t="s">
        <v>977</v>
      </c>
      <c r="AM1905" s="19">
        <f>IF(AND(AN1905=1,AO1905=1),3,IF(AND(AN1905=1,OR(AO1905=0,AO1905=-1)),1,IF(AND(OR(AN1905=0,AN1905=-1),AO1905=1),2,IF(AND(AN1905=0,AN1905=-1),OR(AO1905=0,AO1905=-1),4))))</f>
        <v>1</v>
      </c>
      <c r="AN1905" s="19">
        <v>1</v>
      </c>
      <c r="AO1905" s="19">
        <v>0</v>
      </c>
      <c r="AP1905" s="19">
        <v>1</v>
      </c>
      <c r="AQ1905" s="19">
        <v>1</v>
      </c>
      <c r="AR1905" s="19">
        <v>1</v>
      </c>
      <c r="AS1905" s="19">
        <v>-1</v>
      </c>
      <c r="AT1905" s="19">
        <v>0</v>
      </c>
      <c r="AU1905" s="26">
        <f>IF(BA1905&lt;1,-1)</f>
        <v>-1</v>
      </c>
      <c r="AV1905" s="19">
        <v>0</v>
      </c>
      <c r="AW1905" s="19">
        <v>0</v>
      </c>
      <c r="AX1905" s="19">
        <v>0</v>
      </c>
      <c r="AY1905" s="19">
        <v>0</v>
      </c>
      <c r="AZ1905" s="19">
        <v>1</v>
      </c>
      <c r="BA1905" s="19">
        <v>0</v>
      </c>
      <c r="BB1905" s="19">
        <v>0</v>
      </c>
      <c r="BC1905" s="19">
        <v>0</v>
      </c>
      <c r="BD1905" s="28"/>
      <c r="BE1905" s="20"/>
      <c r="BF1905" s="20"/>
      <c r="BG1905" s="20"/>
      <c r="BH1905" s="20"/>
      <c r="BI1905" s="20"/>
      <c r="BJ1905" s="19">
        <v>1</v>
      </c>
      <c r="BK1905" s="20"/>
      <c r="BL1905" s="20"/>
      <c r="BM1905" s="20"/>
      <c r="BN1905" s="20"/>
      <c r="BO1905" s="20"/>
    </row>
    <row r="1906" spans="1:67" ht="395" hidden="1" x14ac:dyDescent="0.2">
      <c r="A1906" s="29" t="s">
        <v>186</v>
      </c>
      <c r="B1906" s="30"/>
      <c r="C1906" s="97" t="s">
        <v>3596</v>
      </c>
      <c r="D1906" s="31" t="s">
        <v>270</v>
      </c>
      <c r="E1906" s="31" t="s">
        <v>92</v>
      </c>
      <c r="F1906" s="32">
        <v>1</v>
      </c>
      <c r="G1906" s="32">
        <v>0</v>
      </c>
      <c r="H1906" s="32">
        <v>0</v>
      </c>
      <c r="I1906" s="33"/>
      <c r="J1906" s="34" t="s">
        <v>2490</v>
      </c>
      <c r="K1906" s="35"/>
      <c r="L1906" s="34" t="s">
        <v>2496</v>
      </c>
      <c r="M1906" s="36" t="s">
        <v>2244</v>
      </c>
      <c r="N1906" s="24">
        <f t="shared" si="439"/>
        <v>1997</v>
      </c>
      <c r="O1906" s="37">
        <v>35628</v>
      </c>
      <c r="P1906" s="37">
        <v>36466</v>
      </c>
      <c r="Q1906" s="36" t="s">
        <v>75</v>
      </c>
      <c r="R1906" s="36" t="s">
        <v>75</v>
      </c>
      <c r="S1906" s="36" t="s">
        <v>75</v>
      </c>
      <c r="T1906" s="36" t="s">
        <v>75</v>
      </c>
      <c r="U1906" s="36" t="s">
        <v>75</v>
      </c>
      <c r="V1906" s="32">
        <v>1</v>
      </c>
      <c r="W1906" s="19">
        <f t="shared" si="436"/>
        <v>0</v>
      </c>
      <c r="X1906" s="19">
        <f t="shared" si="437"/>
        <v>0</v>
      </c>
      <c r="Y1906" s="19">
        <f t="shared" si="438"/>
        <v>0</v>
      </c>
      <c r="Z1906" s="96">
        <v>-1</v>
      </c>
      <c r="AA1906" s="96">
        <v>-2</v>
      </c>
      <c r="AB1906" s="32">
        <v>1</v>
      </c>
      <c r="AC1906" s="32">
        <v>1</v>
      </c>
      <c r="AD1906" s="32">
        <v>0</v>
      </c>
      <c r="AE1906" s="32">
        <v>0</v>
      </c>
      <c r="AF1906" s="32">
        <v>1</v>
      </c>
      <c r="AG1906" s="32">
        <v>1</v>
      </c>
      <c r="AH1906" s="32">
        <v>1</v>
      </c>
      <c r="AI1906" s="32">
        <v>1</v>
      </c>
      <c r="AJ1906" s="31" t="s">
        <v>96</v>
      </c>
      <c r="AK1906" s="31" t="s">
        <v>97</v>
      </c>
      <c r="AL1906" s="34" t="s">
        <v>2493</v>
      </c>
      <c r="AM1906" s="19">
        <f>IF(AND(AN1906=1,AO1906=1),3,IF(AND(AN1906=1,OR(AO1906=0,AO1906=-1)),1,IF(AND(OR(AN1906=0,AN1906=-1),AO1906=1),2,IF(AND(AN1906=0,AN1906=-1),OR(AO1906=0,AO1906=-1),4))))</f>
        <v>3</v>
      </c>
      <c r="AN1906" s="32">
        <v>1</v>
      </c>
      <c r="AO1906" s="32">
        <v>1</v>
      </c>
      <c r="AP1906" s="32">
        <v>1</v>
      </c>
      <c r="AQ1906" s="32">
        <v>1</v>
      </c>
      <c r="AR1906" s="32">
        <v>1</v>
      </c>
      <c r="AS1906" s="33"/>
      <c r="AT1906" s="32">
        <v>0</v>
      </c>
      <c r="AU1906" s="26">
        <f>IF(BA1906&lt;1,-1)</f>
        <v>-1</v>
      </c>
      <c r="AV1906" s="32">
        <v>1</v>
      </c>
      <c r="AW1906" s="32">
        <v>0</v>
      </c>
      <c r="AX1906" s="32">
        <v>0</v>
      </c>
      <c r="AY1906" s="19">
        <v>0</v>
      </c>
      <c r="AZ1906" s="32">
        <v>0</v>
      </c>
      <c r="BA1906" s="32">
        <v>0</v>
      </c>
      <c r="BB1906" s="32">
        <v>0</v>
      </c>
      <c r="BC1906" s="32">
        <v>0</v>
      </c>
      <c r="BD1906" s="28"/>
      <c r="BE1906" s="33"/>
      <c r="BF1906" s="34" t="s">
        <v>2494</v>
      </c>
      <c r="BG1906" s="33"/>
      <c r="BH1906" s="33"/>
      <c r="BI1906" s="32">
        <v>1</v>
      </c>
      <c r="BJ1906" s="32">
        <v>1</v>
      </c>
      <c r="BK1906" s="33"/>
      <c r="BL1906" s="33"/>
      <c r="BM1906" s="33"/>
      <c r="BN1906" s="33"/>
      <c r="BO1906" s="33"/>
    </row>
    <row r="1907" spans="1:67" ht="112" hidden="1" x14ac:dyDescent="0.2">
      <c r="A1907" s="18" t="s">
        <v>740</v>
      </c>
      <c r="B1907" s="20"/>
      <c r="C1907" s="21" t="s">
        <v>2708</v>
      </c>
      <c r="D1907" s="18" t="s">
        <v>124</v>
      </c>
      <c r="E1907" s="18" t="s">
        <v>137</v>
      </c>
      <c r="F1907" s="19">
        <v>1</v>
      </c>
      <c r="G1907" s="19">
        <v>0</v>
      </c>
      <c r="H1907" s="19">
        <v>0</v>
      </c>
      <c r="I1907" s="20"/>
      <c r="J1907" s="21" t="s">
        <v>1077</v>
      </c>
      <c r="K1907" s="22" t="s">
        <v>1089</v>
      </c>
      <c r="L1907" s="21" t="s">
        <v>2709</v>
      </c>
      <c r="M1907" s="23" t="s">
        <v>75</v>
      </c>
      <c r="N1907" s="24">
        <f t="shared" si="439"/>
        <v>1988</v>
      </c>
      <c r="O1907" s="25">
        <v>32174</v>
      </c>
      <c r="P1907" s="23" t="s">
        <v>75</v>
      </c>
      <c r="Q1907" s="23" t="s">
        <v>75</v>
      </c>
      <c r="R1907" s="23" t="s">
        <v>75</v>
      </c>
      <c r="S1907" s="23" t="s">
        <v>75</v>
      </c>
      <c r="T1907" s="23" t="s">
        <v>75</v>
      </c>
      <c r="U1907" s="23" t="s">
        <v>75</v>
      </c>
      <c r="V1907" s="19">
        <v>1</v>
      </c>
      <c r="W1907" s="19">
        <f t="shared" si="436"/>
        <v>0</v>
      </c>
      <c r="X1907" s="19">
        <f t="shared" si="437"/>
        <v>0</v>
      </c>
      <c r="Y1907" s="19">
        <f t="shared" si="438"/>
        <v>0</v>
      </c>
      <c r="Z1907" s="19">
        <v>-1</v>
      </c>
      <c r="AA1907" s="19">
        <v>-2</v>
      </c>
      <c r="AB1907" s="19">
        <v>0</v>
      </c>
      <c r="AC1907" s="19">
        <v>0</v>
      </c>
      <c r="AD1907" s="19">
        <v>1</v>
      </c>
      <c r="AE1907" s="19">
        <v>0</v>
      </c>
      <c r="AF1907" s="19">
        <v>0</v>
      </c>
      <c r="AG1907" s="19">
        <v>0</v>
      </c>
      <c r="AH1907" s="26">
        <v>1</v>
      </c>
      <c r="AI1907" s="26">
        <v>0</v>
      </c>
      <c r="AJ1907" s="18" t="s">
        <v>128</v>
      </c>
      <c r="AK1907" s="18" t="s">
        <v>139</v>
      </c>
      <c r="AL1907" s="21" t="s">
        <v>2642</v>
      </c>
      <c r="AM1907" s="19">
        <f>IF(AND(AN1907=1,AO1907=1),3,IF(AND(AN1907=1,OR(AO1907=0,AO1907=-1)),1,IF(AND(OR(AN1907=0,AN1907=-1),AO1907=1),2,IF(AND(AN1907=0,AN1907=-1),OR(AO1907=0,AO1907=-1),4))))</f>
        <v>3</v>
      </c>
      <c r="AN1907" s="19">
        <v>1</v>
      </c>
      <c r="AO1907" s="19">
        <v>1</v>
      </c>
      <c r="AP1907" s="19">
        <v>0</v>
      </c>
      <c r="AQ1907" s="19">
        <v>-1</v>
      </c>
      <c r="AR1907" s="19">
        <v>-1</v>
      </c>
      <c r="AS1907" s="19">
        <v>0</v>
      </c>
      <c r="AT1907" s="19">
        <v>-2</v>
      </c>
      <c r="AU1907" s="26">
        <v>-3</v>
      </c>
      <c r="AV1907" s="19">
        <v>0</v>
      </c>
      <c r="AW1907" s="19">
        <v>0</v>
      </c>
      <c r="AX1907" s="19">
        <v>0</v>
      </c>
      <c r="AY1907" s="19">
        <v>0</v>
      </c>
      <c r="AZ1907" s="19">
        <v>1</v>
      </c>
      <c r="BA1907" s="19">
        <v>1</v>
      </c>
      <c r="BB1907" s="19">
        <v>-1</v>
      </c>
      <c r="BC1907" s="19">
        <v>1</v>
      </c>
      <c r="BD1907" s="28"/>
      <c r="BE1907" s="20"/>
      <c r="BF1907" s="20"/>
      <c r="BG1907" s="20"/>
      <c r="BH1907" s="20"/>
      <c r="BI1907" s="20"/>
      <c r="BJ1907" s="19">
        <v>-1</v>
      </c>
      <c r="BK1907" s="20"/>
      <c r="BL1907" s="20"/>
      <c r="BM1907" s="20"/>
      <c r="BN1907" s="20"/>
      <c r="BO1907" s="20"/>
    </row>
    <row r="1908" spans="1:67" ht="112" hidden="1" x14ac:dyDescent="0.2">
      <c r="A1908" s="17" t="s">
        <v>186</v>
      </c>
      <c r="B1908" s="17" t="s">
        <v>79</v>
      </c>
      <c r="C1908" s="64" t="s">
        <v>2159</v>
      </c>
      <c r="D1908" s="18" t="s">
        <v>182</v>
      </c>
      <c r="E1908" s="18" t="s">
        <v>460</v>
      </c>
      <c r="F1908" s="19">
        <v>1</v>
      </c>
      <c r="G1908" s="19">
        <v>0</v>
      </c>
      <c r="H1908" s="19">
        <v>0</v>
      </c>
      <c r="I1908" s="20"/>
      <c r="J1908" s="44"/>
      <c r="K1908" s="46"/>
      <c r="L1908" s="21" t="s">
        <v>2160</v>
      </c>
      <c r="M1908" s="25">
        <v>34431</v>
      </c>
      <c r="N1908" s="24">
        <f t="shared" si="439"/>
        <v>2006</v>
      </c>
      <c r="O1908" s="23" t="s">
        <v>75</v>
      </c>
      <c r="P1908" s="25">
        <v>38967</v>
      </c>
      <c r="Q1908" s="25">
        <v>38967</v>
      </c>
      <c r="R1908" s="25">
        <v>38967</v>
      </c>
      <c r="S1908" s="23" t="s">
        <v>75</v>
      </c>
      <c r="T1908" s="23" t="s">
        <v>75</v>
      </c>
      <c r="U1908" s="23" t="s">
        <v>75</v>
      </c>
      <c r="V1908" s="19">
        <v>1</v>
      </c>
      <c r="W1908" s="19">
        <f t="shared" si="436"/>
        <v>1</v>
      </c>
      <c r="X1908" s="19">
        <f t="shared" si="437"/>
        <v>0</v>
      </c>
      <c r="Y1908" s="19">
        <f t="shared" si="438"/>
        <v>0</v>
      </c>
      <c r="Z1908" s="19">
        <v>-1</v>
      </c>
      <c r="AA1908" s="19">
        <v>-1</v>
      </c>
      <c r="AB1908" s="19">
        <v>0</v>
      </c>
      <c r="AC1908" s="19">
        <v>1</v>
      </c>
      <c r="AD1908" s="19">
        <v>0</v>
      </c>
      <c r="AE1908" s="19">
        <v>1</v>
      </c>
      <c r="AF1908" s="19">
        <v>0</v>
      </c>
      <c r="AG1908" s="26">
        <v>1</v>
      </c>
      <c r="AH1908" s="26">
        <v>1</v>
      </c>
      <c r="AI1908" s="26">
        <v>0</v>
      </c>
      <c r="AJ1908" s="18" t="s">
        <v>185</v>
      </c>
      <c r="AK1908" s="18" t="s">
        <v>139</v>
      </c>
      <c r="AL1908" s="21" t="s">
        <v>2161</v>
      </c>
      <c r="AM1908" s="19">
        <v>5</v>
      </c>
      <c r="AN1908" s="26">
        <v>0</v>
      </c>
      <c r="AO1908" s="26">
        <v>0</v>
      </c>
      <c r="AP1908" s="26">
        <v>1</v>
      </c>
      <c r="AQ1908" s="26">
        <v>0</v>
      </c>
      <c r="AR1908" s="26">
        <v>1</v>
      </c>
      <c r="AS1908" s="26">
        <v>0</v>
      </c>
      <c r="AT1908" s="26">
        <v>1</v>
      </c>
      <c r="AU1908" s="26">
        <v>1</v>
      </c>
      <c r="AV1908" s="26">
        <v>0</v>
      </c>
      <c r="AW1908" s="26">
        <v>0</v>
      </c>
      <c r="AX1908" s="26">
        <v>1</v>
      </c>
      <c r="AY1908" s="19">
        <v>0</v>
      </c>
      <c r="AZ1908" s="26">
        <v>1</v>
      </c>
      <c r="BA1908" s="26">
        <v>1</v>
      </c>
      <c r="BB1908" s="26">
        <v>1</v>
      </c>
      <c r="BC1908" s="26">
        <v>1</v>
      </c>
      <c r="BD1908" s="28"/>
      <c r="BE1908" s="20"/>
      <c r="BF1908" s="20"/>
      <c r="BG1908" s="20"/>
      <c r="BH1908" s="18" t="s">
        <v>2162</v>
      </c>
      <c r="BI1908" s="26">
        <v>1</v>
      </c>
      <c r="BJ1908" s="26">
        <v>0</v>
      </c>
      <c r="BK1908" s="20"/>
      <c r="BL1908" s="20"/>
      <c r="BM1908" s="20"/>
      <c r="BN1908" s="20"/>
      <c r="BO1908" s="20"/>
    </row>
    <row r="1909" spans="1:67" ht="48" hidden="1" x14ac:dyDescent="0.2">
      <c r="A1909" s="18" t="s">
        <v>740</v>
      </c>
      <c r="B1909" s="20"/>
      <c r="C1909" s="21" t="s">
        <v>2710</v>
      </c>
      <c r="D1909" s="18" t="s">
        <v>124</v>
      </c>
      <c r="E1909" s="18" t="s">
        <v>137</v>
      </c>
      <c r="F1909" s="19">
        <v>1</v>
      </c>
      <c r="G1909" s="19">
        <v>0</v>
      </c>
      <c r="H1909" s="19">
        <v>0</v>
      </c>
      <c r="I1909" s="20"/>
      <c r="J1909" s="21" t="s">
        <v>1077</v>
      </c>
      <c r="K1909" s="22" t="s">
        <v>1089</v>
      </c>
      <c r="L1909" s="21" t="s">
        <v>2647</v>
      </c>
      <c r="M1909" s="23" t="s">
        <v>75</v>
      </c>
      <c r="N1909" s="24">
        <f t="shared" si="439"/>
        <v>1988</v>
      </c>
      <c r="O1909" s="25">
        <v>32174</v>
      </c>
      <c r="P1909" s="23" t="s">
        <v>75</v>
      </c>
      <c r="Q1909" s="23" t="s">
        <v>75</v>
      </c>
      <c r="R1909" s="23" t="s">
        <v>75</v>
      </c>
      <c r="S1909" s="23" t="s">
        <v>75</v>
      </c>
      <c r="T1909" s="23" t="s">
        <v>75</v>
      </c>
      <c r="U1909" s="23" t="s">
        <v>75</v>
      </c>
      <c r="V1909" s="19">
        <v>1</v>
      </c>
      <c r="W1909" s="19">
        <f t="shared" si="436"/>
        <v>0</v>
      </c>
      <c r="X1909" s="19">
        <f t="shared" si="437"/>
        <v>0</v>
      </c>
      <c r="Y1909" s="19">
        <f t="shared" si="438"/>
        <v>0</v>
      </c>
      <c r="Z1909" s="19">
        <v>-1</v>
      </c>
      <c r="AA1909" s="19">
        <v>-2</v>
      </c>
      <c r="AB1909" s="19">
        <v>0</v>
      </c>
      <c r="AC1909" s="19">
        <v>0</v>
      </c>
      <c r="AD1909" s="19">
        <v>1</v>
      </c>
      <c r="AE1909" s="19">
        <v>0</v>
      </c>
      <c r="AF1909" s="19">
        <v>0</v>
      </c>
      <c r="AG1909" s="19">
        <v>0</v>
      </c>
      <c r="AH1909" s="26">
        <v>1</v>
      </c>
      <c r="AI1909" s="26">
        <v>0</v>
      </c>
      <c r="AJ1909" s="18" t="s">
        <v>128</v>
      </c>
      <c r="AK1909" s="18" t="s">
        <v>139</v>
      </c>
      <c r="AL1909" s="21" t="s">
        <v>2642</v>
      </c>
      <c r="AM1909" s="19">
        <f>IF(AND(AN1909=1,AO1909=1),3,IF(AND(AN1909=1,OR(AO1909=0,AO1909=-1)),1,IF(AND(OR(AN1909=0,AN1909=-1),AO1909=1),2,IF(AND(AN1909=0,AN1909=-1),OR(AO1909=0,AO1909=-1),4))))</f>
        <v>3</v>
      </c>
      <c r="AN1909" s="19">
        <v>1</v>
      </c>
      <c r="AO1909" s="19">
        <v>1</v>
      </c>
      <c r="AP1909" s="19">
        <v>0</v>
      </c>
      <c r="AQ1909" s="19">
        <v>-1</v>
      </c>
      <c r="AR1909" s="19">
        <v>-1</v>
      </c>
      <c r="AS1909" s="19">
        <v>0</v>
      </c>
      <c r="AT1909" s="19">
        <v>-2</v>
      </c>
      <c r="AU1909" s="26">
        <v>-3</v>
      </c>
      <c r="AV1909" s="19">
        <v>0</v>
      </c>
      <c r="AW1909" s="19">
        <v>0</v>
      </c>
      <c r="AX1909" s="19">
        <v>0</v>
      </c>
      <c r="AY1909" s="19">
        <v>0</v>
      </c>
      <c r="AZ1909" s="19">
        <v>1</v>
      </c>
      <c r="BA1909" s="19">
        <v>1</v>
      </c>
      <c r="BB1909" s="19">
        <v>-1</v>
      </c>
      <c r="BC1909" s="19">
        <v>1</v>
      </c>
      <c r="BD1909" s="28"/>
      <c r="BE1909" s="20"/>
      <c r="BF1909" s="20"/>
      <c r="BG1909" s="20"/>
      <c r="BH1909" s="20"/>
      <c r="BI1909" s="20"/>
      <c r="BJ1909" s="19">
        <v>-1</v>
      </c>
      <c r="BK1909" s="20"/>
      <c r="BL1909" s="20"/>
      <c r="BM1909" s="20"/>
      <c r="BN1909" s="20"/>
      <c r="BO1909" s="20"/>
    </row>
    <row r="1910" spans="1:67" ht="48" hidden="1" x14ac:dyDescent="0.2">
      <c r="A1910" s="18" t="s">
        <v>740</v>
      </c>
      <c r="B1910" s="20"/>
      <c r="C1910" s="21" t="s">
        <v>2711</v>
      </c>
      <c r="D1910" s="18" t="s">
        <v>124</v>
      </c>
      <c r="E1910" s="18" t="s">
        <v>137</v>
      </c>
      <c r="F1910" s="19">
        <v>1</v>
      </c>
      <c r="G1910" s="19">
        <v>0</v>
      </c>
      <c r="H1910" s="19">
        <v>0</v>
      </c>
      <c r="I1910" s="20"/>
      <c r="J1910" s="21" t="s">
        <v>1077</v>
      </c>
      <c r="K1910" s="22" t="s">
        <v>1089</v>
      </c>
      <c r="L1910" s="21" t="s">
        <v>2647</v>
      </c>
      <c r="M1910" s="23" t="s">
        <v>75</v>
      </c>
      <c r="N1910" s="24">
        <f t="shared" si="439"/>
        <v>1988</v>
      </c>
      <c r="O1910" s="25">
        <v>32174</v>
      </c>
      <c r="P1910" s="23" t="s">
        <v>75</v>
      </c>
      <c r="Q1910" s="23" t="s">
        <v>75</v>
      </c>
      <c r="R1910" s="23" t="s">
        <v>75</v>
      </c>
      <c r="S1910" s="23" t="s">
        <v>75</v>
      </c>
      <c r="T1910" s="23" t="s">
        <v>75</v>
      </c>
      <c r="U1910" s="23" t="s">
        <v>75</v>
      </c>
      <c r="V1910" s="19">
        <v>1</v>
      </c>
      <c r="W1910" s="19">
        <f t="shared" si="436"/>
        <v>0</v>
      </c>
      <c r="X1910" s="19">
        <f t="shared" si="437"/>
        <v>0</v>
      </c>
      <c r="Y1910" s="19">
        <f t="shared" si="438"/>
        <v>0</v>
      </c>
      <c r="Z1910" s="19">
        <v>-1</v>
      </c>
      <c r="AA1910" s="19">
        <v>-2</v>
      </c>
      <c r="AB1910" s="19">
        <v>0</v>
      </c>
      <c r="AC1910" s="19">
        <v>0</v>
      </c>
      <c r="AD1910" s="19">
        <v>1</v>
      </c>
      <c r="AE1910" s="19">
        <v>0</v>
      </c>
      <c r="AF1910" s="19">
        <v>0</v>
      </c>
      <c r="AG1910" s="19">
        <v>0</v>
      </c>
      <c r="AH1910" s="26">
        <v>1</v>
      </c>
      <c r="AI1910" s="26">
        <v>0</v>
      </c>
      <c r="AJ1910" s="18" t="s">
        <v>128</v>
      </c>
      <c r="AK1910" s="18" t="s">
        <v>139</v>
      </c>
      <c r="AL1910" s="21" t="s">
        <v>2642</v>
      </c>
      <c r="AM1910" s="19">
        <f>IF(AND(AN1910=1,AO1910=1),3,IF(AND(AN1910=1,OR(AO1910=0,AO1910=-1)),1,IF(AND(OR(AN1910=0,AN1910=-1),AO1910=1),2,IF(AND(AN1910=0,AN1910=-1),OR(AO1910=0,AO1910=-1),4))))</f>
        <v>3</v>
      </c>
      <c r="AN1910" s="19">
        <v>1</v>
      </c>
      <c r="AO1910" s="19">
        <v>1</v>
      </c>
      <c r="AP1910" s="19">
        <v>0</v>
      </c>
      <c r="AQ1910" s="19">
        <v>-1</v>
      </c>
      <c r="AR1910" s="19">
        <v>-1</v>
      </c>
      <c r="AS1910" s="19">
        <v>0</v>
      </c>
      <c r="AT1910" s="19">
        <v>-2</v>
      </c>
      <c r="AU1910" s="26">
        <v>-3</v>
      </c>
      <c r="AV1910" s="19">
        <v>0</v>
      </c>
      <c r="AW1910" s="19">
        <v>0</v>
      </c>
      <c r="AX1910" s="19">
        <v>0</v>
      </c>
      <c r="AY1910" s="19">
        <v>0</v>
      </c>
      <c r="AZ1910" s="19">
        <v>1</v>
      </c>
      <c r="BA1910" s="19">
        <v>1</v>
      </c>
      <c r="BB1910" s="19">
        <v>-1</v>
      </c>
      <c r="BC1910" s="19">
        <v>1</v>
      </c>
      <c r="BD1910" s="28"/>
      <c r="BE1910" s="20"/>
      <c r="BF1910" s="20"/>
      <c r="BG1910" s="20"/>
      <c r="BH1910" s="20"/>
      <c r="BI1910" s="20"/>
      <c r="BJ1910" s="19">
        <v>-1</v>
      </c>
      <c r="BK1910" s="20"/>
      <c r="BL1910" s="20"/>
      <c r="BM1910" s="20"/>
      <c r="BN1910" s="20"/>
      <c r="BO1910" s="20"/>
    </row>
    <row r="1911" spans="1:67" ht="112" hidden="1" x14ac:dyDescent="0.2">
      <c r="A1911" s="74" t="s">
        <v>1162</v>
      </c>
      <c r="B1911" s="67"/>
      <c r="C1911" s="69" t="s">
        <v>1761</v>
      </c>
      <c r="D1911" s="66" t="s">
        <v>182</v>
      </c>
      <c r="E1911" s="61" t="s">
        <v>210</v>
      </c>
      <c r="F1911" s="62">
        <v>1</v>
      </c>
      <c r="G1911" s="62">
        <v>1</v>
      </c>
      <c r="H1911" s="62">
        <v>0</v>
      </c>
      <c r="I1911" s="68"/>
      <c r="J1911" s="75"/>
      <c r="K1911" s="76"/>
      <c r="L1911" s="376" t="s">
        <v>3242</v>
      </c>
      <c r="M1911" s="73" t="s">
        <v>1762</v>
      </c>
      <c r="N1911" s="19">
        <f t="shared" si="439"/>
        <v>2016</v>
      </c>
      <c r="O1911" s="72">
        <v>42370</v>
      </c>
      <c r="P1911" s="72"/>
      <c r="Q1911" s="72">
        <v>42984</v>
      </c>
      <c r="R1911" s="72">
        <v>42668</v>
      </c>
      <c r="S1911" s="72">
        <v>42990</v>
      </c>
      <c r="T1911" s="651" t="s">
        <v>3243</v>
      </c>
      <c r="U1911" s="73" t="s">
        <v>75</v>
      </c>
      <c r="V1911" s="62">
        <v>1</v>
      </c>
      <c r="W1911" s="19">
        <f t="shared" si="436"/>
        <v>1</v>
      </c>
      <c r="X1911" s="19">
        <f t="shared" si="437"/>
        <v>1</v>
      </c>
      <c r="Y1911" s="19">
        <f t="shared" si="438"/>
        <v>1</v>
      </c>
      <c r="Z1911" s="19">
        <v>2</v>
      </c>
      <c r="AA1911" s="19">
        <v>-2</v>
      </c>
      <c r="AB1911" s="62">
        <v>0</v>
      </c>
      <c r="AC1911" s="62">
        <v>1</v>
      </c>
      <c r="AD1911" s="62">
        <v>0</v>
      </c>
      <c r="AE1911" s="62">
        <v>0</v>
      </c>
      <c r="AF1911" s="62">
        <v>1</v>
      </c>
      <c r="AG1911" s="62">
        <v>1</v>
      </c>
      <c r="AH1911" s="26">
        <v>-1</v>
      </c>
      <c r="AI1911" s="62">
        <v>0</v>
      </c>
      <c r="AJ1911" s="61" t="s">
        <v>185</v>
      </c>
      <c r="AK1911" s="18" t="s">
        <v>139</v>
      </c>
      <c r="AL1911" s="69" t="s">
        <v>1763</v>
      </c>
      <c r="AM1911" s="62">
        <v>5</v>
      </c>
      <c r="AN1911" s="68"/>
      <c r="AO1911" s="68"/>
      <c r="AP1911" s="68"/>
      <c r="AQ1911" s="68"/>
      <c r="AR1911" s="68"/>
      <c r="AS1911" s="62">
        <v>0</v>
      </c>
      <c r="AT1911" s="68"/>
      <c r="AU1911" s="78"/>
      <c r="AV1911" s="62">
        <v>0</v>
      </c>
      <c r="AW1911" s="62">
        <v>0</v>
      </c>
      <c r="AX1911" s="62">
        <v>1</v>
      </c>
      <c r="AY1911" s="62">
        <v>0</v>
      </c>
      <c r="AZ1911" s="62">
        <v>1</v>
      </c>
      <c r="BA1911" s="62">
        <v>1</v>
      </c>
      <c r="BB1911" s="62">
        <v>1</v>
      </c>
      <c r="BC1911" s="62">
        <v>1</v>
      </c>
      <c r="BD1911" s="68"/>
      <c r="BE1911" s="68"/>
      <c r="BF1911" s="68"/>
      <c r="BG1911" s="68"/>
      <c r="BH1911" s="68"/>
      <c r="BI1911" s="68"/>
      <c r="BJ1911" s="68"/>
      <c r="BK1911" s="68"/>
      <c r="BL1911" s="68"/>
      <c r="BM1911" s="68"/>
      <c r="BN1911" s="68"/>
      <c r="BO1911" s="62">
        <v>1</v>
      </c>
    </row>
    <row r="1912" spans="1:67" ht="32" hidden="1" x14ac:dyDescent="0.2">
      <c r="A1912" s="17" t="s">
        <v>144</v>
      </c>
      <c r="B1912" s="17" t="s">
        <v>79</v>
      </c>
      <c r="C1912" s="64" t="s">
        <v>1326</v>
      </c>
      <c r="D1912" s="18" t="s">
        <v>1308</v>
      </c>
      <c r="E1912" s="18" t="s">
        <v>302</v>
      </c>
      <c r="F1912" s="19">
        <v>1</v>
      </c>
      <c r="G1912" s="19">
        <v>0</v>
      </c>
      <c r="H1912" s="20"/>
      <c r="I1912" s="20"/>
      <c r="J1912" s="21" t="s">
        <v>1309</v>
      </c>
      <c r="K1912" s="22" t="s">
        <v>1310</v>
      </c>
      <c r="L1912" s="18" t="s">
        <v>1311</v>
      </c>
      <c r="M1912" s="23" t="s">
        <v>1312</v>
      </c>
      <c r="N1912" s="24">
        <f t="shared" si="439"/>
        <v>2005</v>
      </c>
      <c r="O1912" s="25">
        <v>38698</v>
      </c>
      <c r="P1912" s="23" t="s">
        <v>75</v>
      </c>
      <c r="Q1912" s="23" t="s">
        <v>75</v>
      </c>
      <c r="R1912" s="23" t="s">
        <v>75</v>
      </c>
      <c r="S1912" s="23" t="s">
        <v>75</v>
      </c>
      <c r="T1912" s="23" t="s">
        <v>75</v>
      </c>
      <c r="U1912" s="23" t="s">
        <v>75</v>
      </c>
      <c r="V1912" s="19">
        <v>1</v>
      </c>
      <c r="W1912" s="19">
        <f t="shared" si="436"/>
        <v>0</v>
      </c>
      <c r="X1912" s="19">
        <f t="shared" si="437"/>
        <v>0</v>
      </c>
      <c r="Y1912" s="19">
        <f t="shared" si="438"/>
        <v>0</v>
      </c>
      <c r="Z1912" s="19">
        <v>-1</v>
      </c>
      <c r="AA1912" s="19">
        <v>-2</v>
      </c>
      <c r="AB1912" s="19">
        <v>1</v>
      </c>
      <c r="AC1912" s="19">
        <v>0</v>
      </c>
      <c r="AD1912" s="19">
        <v>0</v>
      </c>
      <c r="AE1912" s="19">
        <v>1</v>
      </c>
      <c r="AF1912" s="19">
        <v>0</v>
      </c>
      <c r="AG1912" s="19">
        <v>1</v>
      </c>
      <c r="AH1912" s="19">
        <v>1</v>
      </c>
      <c r="AI1912" s="26">
        <v>0</v>
      </c>
      <c r="AJ1912" s="18" t="s">
        <v>1313</v>
      </c>
      <c r="AK1912" s="18" t="s">
        <v>77</v>
      </c>
      <c r="AL1912" s="21" t="s">
        <v>1314</v>
      </c>
      <c r="AM1912" s="19">
        <f>IF(AND(AN1912=1,AO1912=1),3,IF(AND(AN1912=1,OR(AO1912=0,AO1912=-1)),1,IF(AND(OR(AN1912=0,AN1912=-1),AO1912=1),2,IF(AND(AN1912=0,AN1912=-1),OR(AO1912=0,AO1912=-1),4))))</f>
        <v>3</v>
      </c>
      <c r="AN1912" s="19">
        <v>1</v>
      </c>
      <c r="AO1912" s="19">
        <v>1</v>
      </c>
      <c r="AP1912" s="19">
        <v>1</v>
      </c>
      <c r="AQ1912" s="19">
        <v>1</v>
      </c>
      <c r="AR1912" s="19">
        <v>1</v>
      </c>
      <c r="AS1912" s="19">
        <v>0</v>
      </c>
      <c r="AT1912" s="19">
        <v>0</v>
      </c>
      <c r="AU1912" s="26">
        <f>IF(BA1912&lt;1,-1)</f>
        <v>-1</v>
      </c>
      <c r="AV1912" s="19">
        <v>0</v>
      </c>
      <c r="AW1912" s="19">
        <v>0</v>
      </c>
      <c r="AX1912" s="19">
        <v>0</v>
      </c>
      <c r="AY1912" s="19">
        <v>0</v>
      </c>
      <c r="AZ1912" s="19">
        <v>0</v>
      </c>
      <c r="BA1912" s="19">
        <v>0</v>
      </c>
      <c r="BB1912" s="19">
        <v>0</v>
      </c>
      <c r="BC1912" s="19">
        <v>0</v>
      </c>
      <c r="BD1912" s="28"/>
      <c r="BE1912" s="20"/>
      <c r="BF1912" s="18" t="s">
        <v>1315</v>
      </c>
      <c r="BG1912" s="20"/>
      <c r="BH1912" s="18" t="s">
        <v>1316</v>
      </c>
      <c r="BI1912" s="19">
        <v>1</v>
      </c>
      <c r="BJ1912" s="19">
        <v>1</v>
      </c>
      <c r="BK1912" s="20"/>
      <c r="BL1912" s="20"/>
      <c r="BM1912" s="20"/>
      <c r="BN1912" s="20"/>
      <c r="BO1912" s="20"/>
    </row>
    <row r="1913" spans="1:67" ht="112" hidden="1" x14ac:dyDescent="0.2">
      <c r="A1913" s="17" t="s">
        <v>466</v>
      </c>
      <c r="B1913" s="17" t="s">
        <v>593</v>
      </c>
      <c r="C1913" s="64" t="s">
        <v>2194</v>
      </c>
      <c r="D1913" s="18" t="s">
        <v>678</v>
      </c>
      <c r="E1913" s="18" t="s">
        <v>92</v>
      </c>
      <c r="F1913" s="19">
        <v>1</v>
      </c>
      <c r="G1913" s="19">
        <v>1</v>
      </c>
      <c r="H1913" s="19">
        <v>1</v>
      </c>
      <c r="I1913" s="20"/>
      <c r="J1913" s="21" t="s">
        <v>2164</v>
      </c>
      <c r="K1913" s="46"/>
      <c r="L1913" s="21" t="s">
        <v>2165</v>
      </c>
      <c r="M1913" s="45"/>
      <c r="N1913" s="24">
        <f t="shared" si="439"/>
        <v>2007</v>
      </c>
      <c r="O1913" s="25">
        <v>39430</v>
      </c>
      <c r="P1913" s="23" t="s">
        <v>75</v>
      </c>
      <c r="Q1913" s="23" t="s">
        <v>75</v>
      </c>
      <c r="R1913" s="23" t="s">
        <v>75</v>
      </c>
      <c r="S1913" s="23" t="s">
        <v>75</v>
      </c>
      <c r="T1913" s="23" t="s">
        <v>75</v>
      </c>
      <c r="U1913" s="23" t="s">
        <v>75</v>
      </c>
      <c r="V1913" s="19">
        <v>1</v>
      </c>
      <c r="W1913" s="19">
        <f t="shared" si="436"/>
        <v>0</v>
      </c>
      <c r="X1913" s="19">
        <f t="shared" si="437"/>
        <v>0</v>
      </c>
      <c r="Y1913" s="19">
        <f t="shared" si="438"/>
        <v>0</v>
      </c>
      <c r="Z1913" s="19">
        <v>-1</v>
      </c>
      <c r="AA1913" s="19">
        <v>-2</v>
      </c>
      <c r="AB1913" s="19">
        <v>1</v>
      </c>
      <c r="AC1913" s="19">
        <v>1</v>
      </c>
      <c r="AD1913" s="19">
        <v>0</v>
      </c>
      <c r="AE1913" s="19">
        <v>0</v>
      </c>
      <c r="AF1913" s="19">
        <v>1</v>
      </c>
      <c r="AG1913" s="19">
        <v>1</v>
      </c>
      <c r="AH1913" s="19">
        <v>1</v>
      </c>
      <c r="AI1913" s="19">
        <v>1</v>
      </c>
      <c r="AJ1913" s="18" t="s">
        <v>87</v>
      </c>
      <c r="AK1913" s="18" t="s">
        <v>97</v>
      </c>
      <c r="AL1913" s="21" t="s">
        <v>2166</v>
      </c>
      <c r="AM1913" s="19">
        <f>IF(AND(AN1913=1,AO1913=1),3,IF(AND(AN1913=1,OR(AO1913=0,AO1913=-1)),1,IF(AND(OR(AN1913=0,AN1913=-1),AO1913=1),2,IF(AND(AN1913=0,AN1913=-1),OR(AO1913=0,AO1913=-1),4))))</f>
        <v>3</v>
      </c>
      <c r="AN1913" s="19">
        <v>1</v>
      </c>
      <c r="AO1913" s="19">
        <v>1</v>
      </c>
      <c r="AP1913" s="19">
        <v>1</v>
      </c>
      <c r="AQ1913" s="19">
        <v>1</v>
      </c>
      <c r="AR1913" s="19">
        <v>1</v>
      </c>
      <c r="AS1913" s="19">
        <v>0</v>
      </c>
      <c r="AT1913" s="19">
        <v>0</v>
      </c>
      <c r="AU1913" s="26">
        <f>IF(BA1913&lt;1,-1)</f>
        <v>-1</v>
      </c>
      <c r="AV1913" s="19">
        <v>0</v>
      </c>
      <c r="AW1913" s="19">
        <v>0</v>
      </c>
      <c r="AX1913" s="19">
        <v>0</v>
      </c>
      <c r="AY1913" s="19">
        <v>0</v>
      </c>
      <c r="AZ1913" s="19">
        <v>-1</v>
      </c>
      <c r="BA1913" s="19">
        <v>-1</v>
      </c>
      <c r="BB1913" s="19">
        <v>-1</v>
      </c>
      <c r="BC1913" s="19">
        <v>-1</v>
      </c>
      <c r="BD1913" s="28"/>
      <c r="BE1913" s="20"/>
      <c r="BF1913" s="20"/>
      <c r="BG1913" s="20"/>
      <c r="BH1913" s="20"/>
      <c r="BI1913" s="20"/>
      <c r="BJ1913" s="19">
        <v>1</v>
      </c>
      <c r="BK1913" s="20"/>
      <c r="BL1913" s="20"/>
      <c r="BM1913" s="20"/>
      <c r="BN1913" s="20"/>
      <c r="BO1913" s="20"/>
    </row>
    <row r="1914" spans="1:67" ht="48" hidden="1" x14ac:dyDescent="0.2">
      <c r="A1914" s="18" t="s">
        <v>740</v>
      </c>
      <c r="B1914" s="20"/>
      <c r="C1914" s="21" t="s">
        <v>2712</v>
      </c>
      <c r="D1914" s="18" t="s">
        <v>124</v>
      </c>
      <c r="E1914" s="18" t="s">
        <v>137</v>
      </c>
      <c r="F1914" s="19">
        <v>1</v>
      </c>
      <c r="G1914" s="19">
        <v>0</v>
      </c>
      <c r="H1914" s="19">
        <v>0</v>
      </c>
      <c r="I1914" s="20"/>
      <c r="J1914" s="21" t="s">
        <v>1077</v>
      </c>
      <c r="K1914" s="22" t="s">
        <v>1089</v>
      </c>
      <c r="L1914" s="21" t="s">
        <v>2647</v>
      </c>
      <c r="M1914" s="23" t="s">
        <v>75</v>
      </c>
      <c r="N1914" s="24">
        <f t="shared" si="439"/>
        <v>1988</v>
      </c>
      <c r="O1914" s="25">
        <v>32174</v>
      </c>
      <c r="P1914" s="23" t="s">
        <v>75</v>
      </c>
      <c r="Q1914" s="23" t="s">
        <v>75</v>
      </c>
      <c r="R1914" s="23" t="s">
        <v>75</v>
      </c>
      <c r="S1914" s="23" t="s">
        <v>75</v>
      </c>
      <c r="T1914" s="23" t="s">
        <v>75</v>
      </c>
      <c r="U1914" s="23" t="s">
        <v>75</v>
      </c>
      <c r="V1914" s="19">
        <v>1</v>
      </c>
      <c r="W1914" s="19">
        <f t="shared" si="436"/>
        <v>0</v>
      </c>
      <c r="X1914" s="19">
        <f t="shared" si="437"/>
        <v>0</v>
      </c>
      <c r="Y1914" s="19">
        <f t="shared" si="438"/>
        <v>0</v>
      </c>
      <c r="Z1914" s="19">
        <v>-1</v>
      </c>
      <c r="AA1914" s="19">
        <v>-2</v>
      </c>
      <c r="AB1914" s="19">
        <v>0</v>
      </c>
      <c r="AC1914" s="19">
        <v>0</v>
      </c>
      <c r="AD1914" s="19">
        <v>1</v>
      </c>
      <c r="AE1914" s="19">
        <v>0</v>
      </c>
      <c r="AF1914" s="19">
        <v>0</v>
      </c>
      <c r="AG1914" s="19">
        <v>0</v>
      </c>
      <c r="AH1914" s="26">
        <v>1</v>
      </c>
      <c r="AI1914" s="26">
        <v>0</v>
      </c>
      <c r="AJ1914" s="18" t="s">
        <v>128</v>
      </c>
      <c r="AK1914" s="18" t="s">
        <v>139</v>
      </c>
      <c r="AL1914" s="21" t="s">
        <v>2642</v>
      </c>
      <c r="AM1914" s="19">
        <f>IF(AND(AN1914=1,AO1914=1),3,IF(AND(AN1914=1,OR(AO1914=0,AO1914=-1)),1,IF(AND(OR(AN1914=0,AN1914=-1),AO1914=1),2,IF(AND(AN1914=0,AN1914=-1),OR(AO1914=0,AO1914=-1),4))))</f>
        <v>3</v>
      </c>
      <c r="AN1914" s="19">
        <v>1</v>
      </c>
      <c r="AO1914" s="19">
        <v>1</v>
      </c>
      <c r="AP1914" s="19">
        <v>0</v>
      </c>
      <c r="AQ1914" s="19">
        <v>-1</v>
      </c>
      <c r="AR1914" s="19">
        <v>-1</v>
      </c>
      <c r="AS1914" s="19">
        <v>0</v>
      </c>
      <c r="AT1914" s="19">
        <v>-2</v>
      </c>
      <c r="AU1914" s="26">
        <v>-3</v>
      </c>
      <c r="AV1914" s="19">
        <v>0</v>
      </c>
      <c r="AW1914" s="19">
        <v>0</v>
      </c>
      <c r="AX1914" s="19">
        <v>0</v>
      </c>
      <c r="AY1914" s="19">
        <v>0</v>
      </c>
      <c r="AZ1914" s="19">
        <v>1</v>
      </c>
      <c r="BA1914" s="19">
        <v>1</v>
      </c>
      <c r="BB1914" s="19">
        <v>-1</v>
      </c>
      <c r="BC1914" s="19">
        <v>1</v>
      </c>
      <c r="BD1914" s="28"/>
      <c r="BE1914" s="20"/>
      <c r="BF1914" s="20"/>
      <c r="BG1914" s="20"/>
      <c r="BH1914" s="20"/>
      <c r="BI1914" s="20"/>
      <c r="BJ1914" s="19">
        <v>-1</v>
      </c>
      <c r="BK1914" s="20"/>
      <c r="BL1914" s="20"/>
      <c r="BM1914" s="20"/>
      <c r="BN1914" s="20"/>
      <c r="BO1914" s="20"/>
    </row>
    <row r="1915" spans="1:67" ht="80" hidden="1" x14ac:dyDescent="0.2">
      <c r="A1915" s="17" t="s">
        <v>248</v>
      </c>
      <c r="B1915" s="42"/>
      <c r="C1915" s="64" t="s">
        <v>1166</v>
      </c>
      <c r="D1915" s="18" t="s">
        <v>182</v>
      </c>
      <c r="E1915" s="18" t="s">
        <v>70</v>
      </c>
      <c r="F1915" s="19">
        <v>1</v>
      </c>
      <c r="G1915" s="19">
        <v>1</v>
      </c>
      <c r="H1915" s="19">
        <v>1</v>
      </c>
      <c r="I1915" s="20"/>
      <c r="J1915" s="44"/>
      <c r="K1915" s="46"/>
      <c r="L1915" s="375" t="s">
        <v>3252</v>
      </c>
      <c r="M1915" s="25">
        <v>34425</v>
      </c>
      <c r="N1915" s="24">
        <f t="shared" si="439"/>
        <v>2006</v>
      </c>
      <c r="O1915" s="25">
        <v>38718</v>
      </c>
      <c r="P1915" s="25">
        <v>40820</v>
      </c>
      <c r="Q1915" s="23" t="s">
        <v>75</v>
      </c>
      <c r="R1915" s="25">
        <v>41095</v>
      </c>
      <c r="S1915" s="23" t="s">
        <v>75</v>
      </c>
      <c r="T1915" s="23" t="s">
        <v>75</v>
      </c>
      <c r="U1915" s="23" t="s">
        <v>75</v>
      </c>
      <c r="V1915" s="19">
        <v>1</v>
      </c>
      <c r="W1915" s="19">
        <f t="shared" si="436"/>
        <v>0</v>
      </c>
      <c r="X1915" s="19">
        <f t="shared" si="437"/>
        <v>0</v>
      </c>
      <c r="Y1915" s="19">
        <f t="shared" si="438"/>
        <v>0</v>
      </c>
      <c r="Z1915" s="19">
        <v>-1</v>
      </c>
      <c r="AA1915" s="19">
        <v>-2</v>
      </c>
      <c r="AB1915" s="19">
        <v>0</v>
      </c>
      <c r="AC1915" s="19">
        <v>0</v>
      </c>
      <c r="AD1915" s="19">
        <v>0</v>
      </c>
      <c r="AE1915" s="19">
        <v>0</v>
      </c>
      <c r="AF1915" s="19">
        <v>0</v>
      </c>
      <c r="AG1915" s="26">
        <v>1</v>
      </c>
      <c r="AH1915" s="26">
        <v>1</v>
      </c>
      <c r="AI1915" s="26">
        <v>1</v>
      </c>
      <c r="AJ1915" s="18" t="s">
        <v>185</v>
      </c>
      <c r="AK1915" s="18" t="s">
        <v>77</v>
      </c>
      <c r="AL1915" s="21" t="s">
        <v>1167</v>
      </c>
      <c r="AM1915" s="19">
        <v>5</v>
      </c>
      <c r="AN1915" s="19">
        <v>-1</v>
      </c>
      <c r="AO1915" s="19">
        <v>-1</v>
      </c>
      <c r="AP1915" s="19">
        <v>0</v>
      </c>
      <c r="AQ1915" s="19">
        <v>1</v>
      </c>
      <c r="AR1915" s="19">
        <v>0</v>
      </c>
      <c r="AS1915" s="19">
        <v>0</v>
      </c>
      <c r="AT1915" s="19">
        <v>2</v>
      </c>
      <c r="AU1915" s="26">
        <v>0</v>
      </c>
      <c r="AV1915" s="26">
        <v>0</v>
      </c>
      <c r="AW1915" s="19">
        <v>0</v>
      </c>
      <c r="AX1915" s="26">
        <v>1</v>
      </c>
      <c r="AY1915" s="19">
        <v>0</v>
      </c>
      <c r="AZ1915" s="19">
        <v>1</v>
      </c>
      <c r="BA1915" s="19">
        <v>1</v>
      </c>
      <c r="BB1915" s="19">
        <v>1</v>
      </c>
      <c r="BC1915" s="19">
        <v>1</v>
      </c>
      <c r="BD1915" s="28"/>
      <c r="BE1915" s="20"/>
      <c r="BF1915" s="20"/>
      <c r="BG1915" s="20"/>
      <c r="BH1915" s="20"/>
      <c r="BI1915" s="19">
        <v>1</v>
      </c>
      <c r="BJ1915" s="19">
        <v>0</v>
      </c>
      <c r="BK1915" s="20"/>
      <c r="BL1915" s="20"/>
      <c r="BM1915" s="20"/>
      <c r="BN1915" s="20"/>
      <c r="BO1915" s="20"/>
    </row>
    <row r="1916" spans="1:67" ht="64" hidden="1" x14ac:dyDescent="0.2">
      <c r="A1916" s="17" t="s">
        <v>3373</v>
      </c>
      <c r="B1916" s="17"/>
      <c r="C1916" s="64" t="s">
        <v>3381</v>
      </c>
      <c r="D1916" s="384" t="s">
        <v>182</v>
      </c>
      <c r="E1916" s="384" t="s">
        <v>82</v>
      </c>
      <c r="F1916" s="19">
        <v>1</v>
      </c>
      <c r="G1916" s="19">
        <v>1</v>
      </c>
      <c r="H1916" s="19">
        <v>1</v>
      </c>
      <c r="I1916" s="20">
        <v>1</v>
      </c>
      <c r="J1916" s="375" t="s">
        <v>184</v>
      </c>
      <c r="K1916" s="22"/>
      <c r="L1916" s="375" t="s">
        <v>3382</v>
      </c>
      <c r="M1916" s="25">
        <v>1994</v>
      </c>
      <c r="N1916" s="24">
        <v>2018</v>
      </c>
      <c r="O1916" s="508">
        <v>43340</v>
      </c>
      <c r="P1916" s="23" t="s">
        <v>75</v>
      </c>
      <c r="Q1916" s="23" t="s">
        <v>75</v>
      </c>
      <c r="R1916" s="23" t="s">
        <v>75</v>
      </c>
      <c r="S1916" s="23" t="s">
        <v>75</v>
      </c>
      <c r="T1916" s="23" t="s">
        <v>75</v>
      </c>
      <c r="U1916" s="23" t="s">
        <v>75</v>
      </c>
      <c r="V1916" s="19">
        <v>1</v>
      </c>
      <c r="W1916" s="19">
        <v>0</v>
      </c>
      <c r="X1916" s="19">
        <v>0</v>
      </c>
      <c r="Y1916" s="19">
        <v>0</v>
      </c>
      <c r="Z1916" s="19">
        <v>-1</v>
      </c>
      <c r="AA1916" s="19">
        <v>-2</v>
      </c>
      <c r="AB1916" s="19">
        <v>0</v>
      </c>
      <c r="AC1916" s="19">
        <v>1</v>
      </c>
      <c r="AD1916" s="19">
        <v>0</v>
      </c>
      <c r="AE1916" s="19">
        <v>0</v>
      </c>
      <c r="AF1916" s="19">
        <v>-1</v>
      </c>
      <c r="AG1916" s="26">
        <v>1</v>
      </c>
      <c r="AH1916" s="26">
        <v>1</v>
      </c>
      <c r="AI1916" s="26">
        <v>0</v>
      </c>
      <c r="AJ1916" s="384" t="s">
        <v>185</v>
      </c>
      <c r="AK1916" s="384" t="s">
        <v>77</v>
      </c>
      <c r="AL1916" s="375" t="s">
        <v>3619</v>
      </c>
      <c r="AM1916" s="19">
        <v>5</v>
      </c>
      <c r="AN1916" s="19">
        <v>-2</v>
      </c>
      <c r="AO1916" s="19">
        <v>-2</v>
      </c>
      <c r="AP1916" s="19">
        <v>-2</v>
      </c>
      <c r="AQ1916" s="19">
        <v>-2</v>
      </c>
      <c r="AR1916" s="19">
        <v>-2</v>
      </c>
      <c r="AS1916" s="19">
        <v>0</v>
      </c>
      <c r="AT1916" s="19">
        <v>0</v>
      </c>
      <c r="AU1916" s="26">
        <v>1</v>
      </c>
      <c r="AV1916" s="26">
        <v>0</v>
      </c>
      <c r="AW1916" s="26">
        <v>0</v>
      </c>
      <c r="AX1916" s="26">
        <v>0</v>
      </c>
      <c r="AY1916" s="19">
        <v>0</v>
      </c>
      <c r="AZ1916" s="19">
        <v>1</v>
      </c>
      <c r="BA1916" s="19">
        <v>1</v>
      </c>
      <c r="BB1916" s="19">
        <v>1</v>
      </c>
      <c r="BC1916" s="19">
        <v>-1</v>
      </c>
      <c r="BD1916" s="28"/>
      <c r="BE1916" s="20"/>
      <c r="BF1916" s="20"/>
      <c r="BG1916" s="20"/>
      <c r="BH1916" s="20"/>
      <c r="BI1916" s="20"/>
      <c r="BJ1916" s="19"/>
      <c r="BK1916" s="20"/>
      <c r="BL1916" s="20"/>
      <c r="BM1916" s="20"/>
      <c r="BN1916" s="20"/>
      <c r="BO1916" s="20"/>
    </row>
    <row r="1917" spans="1:67" ht="16" hidden="1" x14ac:dyDescent="0.2">
      <c r="A1917" s="17" t="s">
        <v>106</v>
      </c>
      <c r="B1917" s="42"/>
      <c r="C1917" s="64" t="s">
        <v>1379</v>
      </c>
      <c r="D1917" s="18" t="s">
        <v>69</v>
      </c>
      <c r="E1917" s="18" t="s">
        <v>302</v>
      </c>
      <c r="F1917" s="19">
        <v>1</v>
      </c>
      <c r="G1917" s="19">
        <v>0</v>
      </c>
      <c r="H1917" s="19">
        <v>0</v>
      </c>
      <c r="I1917" s="20"/>
      <c r="J1917" s="21" t="s">
        <v>1367</v>
      </c>
      <c r="K1917" s="22" t="s">
        <v>1368</v>
      </c>
      <c r="L1917" s="20"/>
      <c r="M1917" s="25"/>
      <c r="N1917" s="24">
        <f t="shared" ref="N1917:N1943" si="441">YEAR(IF(AND(O1917&lt;&gt;"NA",O1917&lt;&gt;""),O1917,IF(AND(P1917&lt;&gt;"NA",P1917&lt;&gt;""),P1917,IF(AND(Q1917&lt;&gt;"NA",Q1917&lt;&gt;""),Q1917,IF(AND(R1917&lt;&gt;"NA",R1917&lt;&gt;""),R1917,S1917)))))</f>
        <v>2004</v>
      </c>
      <c r="O1917" s="25">
        <v>38321</v>
      </c>
      <c r="P1917" s="18" t="s">
        <v>75</v>
      </c>
      <c r="Q1917" s="18" t="s">
        <v>75</v>
      </c>
      <c r="R1917" s="18" t="s">
        <v>75</v>
      </c>
      <c r="S1917" s="18" t="s">
        <v>75</v>
      </c>
      <c r="T1917" s="18" t="s">
        <v>75</v>
      </c>
      <c r="U1917" s="18" t="s">
        <v>75</v>
      </c>
      <c r="V1917" s="19">
        <v>1</v>
      </c>
      <c r="W1917" s="19">
        <f t="shared" ref="W1917:W1943" si="442">IF(OR(AND(Q1917&lt;&gt;"NA",Q1917&lt;&gt;""),AND(S1917&lt;&gt;"NA",S1917&lt;&gt;""),AND(T1917&lt;&gt;"NA",T1917&lt;&gt;"")),1,0)</f>
        <v>0</v>
      </c>
      <c r="X1917" s="19">
        <f t="shared" ref="X1917:X1943" si="443">IF(OR(AND(S1917&lt;&gt;"NA",S1917&lt;&gt;""),Y1917=1),1,0)</f>
        <v>0</v>
      </c>
      <c r="Y1917" s="19">
        <f t="shared" ref="Y1917:Y1943" si="444">IF(AND(T1917&lt;&gt;"NA",T1917&lt;&gt;""),1,0)</f>
        <v>0</v>
      </c>
      <c r="Z1917" s="18" t="s">
        <v>75</v>
      </c>
      <c r="AA1917" s="18" t="s">
        <v>75</v>
      </c>
      <c r="AB1917" s="19">
        <v>1</v>
      </c>
      <c r="AC1917" s="19">
        <v>0</v>
      </c>
      <c r="AD1917" s="19">
        <v>1</v>
      </c>
      <c r="AE1917" s="19">
        <v>0</v>
      </c>
      <c r="AF1917" s="19">
        <v>1</v>
      </c>
      <c r="AG1917" s="19">
        <v>-1</v>
      </c>
      <c r="AH1917" s="19">
        <v>1</v>
      </c>
      <c r="AI1917" s="26">
        <v>0</v>
      </c>
      <c r="AJ1917" s="18" t="s">
        <v>76</v>
      </c>
      <c r="AK1917" s="18" t="s">
        <v>77</v>
      </c>
      <c r="AL1917" s="21" t="s">
        <v>1369</v>
      </c>
      <c r="AM1917" s="19">
        <f>IF(AND(AN1917=1,AO1917=1),3,IF(AND(AN1917=1,OR(AO1917=0,AO1917=-1)),1,IF(AND(OR(AN1917=0,AN1917=-1),AO1917=1),2,IF(AND(AN1917=0,AN1917=-1),OR(AO1917=0,AO1917=-1),4))))</f>
        <v>3</v>
      </c>
      <c r="AN1917" s="19">
        <v>1</v>
      </c>
      <c r="AO1917" s="19">
        <v>1</v>
      </c>
      <c r="AP1917" s="19">
        <v>0</v>
      </c>
      <c r="AQ1917" s="19">
        <v>0</v>
      </c>
      <c r="AR1917" s="19">
        <v>0</v>
      </c>
      <c r="AS1917" s="19">
        <v>-1</v>
      </c>
      <c r="AT1917" s="19">
        <v>0</v>
      </c>
      <c r="AU1917" s="26">
        <v>0</v>
      </c>
      <c r="AV1917" s="19">
        <v>0</v>
      </c>
      <c r="AW1917" s="19">
        <v>0</v>
      </c>
      <c r="AX1917" s="19">
        <v>0</v>
      </c>
      <c r="AY1917" s="19">
        <v>0</v>
      </c>
      <c r="AZ1917" s="19">
        <v>0</v>
      </c>
      <c r="BA1917" s="19">
        <v>1</v>
      </c>
      <c r="BB1917" s="19">
        <v>0</v>
      </c>
      <c r="BC1917" s="19">
        <v>0</v>
      </c>
      <c r="BD1917" s="28"/>
      <c r="BE1917" s="20"/>
      <c r="BF1917" s="18" t="s">
        <v>1315</v>
      </c>
      <c r="BG1917" s="20"/>
      <c r="BH1917" s="18" t="s">
        <v>1370</v>
      </c>
      <c r="BI1917" s="20"/>
      <c r="BJ1917" s="19">
        <v>1</v>
      </c>
      <c r="BK1917" s="20"/>
      <c r="BL1917" s="20"/>
      <c r="BM1917" s="20"/>
      <c r="BN1917" s="20"/>
      <c r="BO1917" s="20"/>
    </row>
    <row r="1918" spans="1:67" ht="176" x14ac:dyDescent="0.2">
      <c r="A1918" s="64" t="s">
        <v>3457</v>
      </c>
      <c r="B1918" s="42"/>
      <c r="C1918" s="64" t="s">
        <v>3486</v>
      </c>
      <c r="D1918" s="18" t="s">
        <v>182</v>
      </c>
      <c r="E1918" s="18" t="s">
        <v>302</v>
      </c>
      <c r="F1918" s="19">
        <v>1</v>
      </c>
      <c r="G1918" s="19">
        <v>0</v>
      </c>
      <c r="H1918" s="19">
        <v>0</v>
      </c>
      <c r="I1918" s="20"/>
      <c r="J1918" s="44"/>
      <c r="K1918" s="22" t="s">
        <v>3487</v>
      </c>
      <c r="L1918" s="21" t="s">
        <v>1015</v>
      </c>
      <c r="M1918" s="23" t="s">
        <v>1016</v>
      </c>
      <c r="N1918" s="24">
        <f t="shared" si="441"/>
        <v>2010</v>
      </c>
      <c r="O1918" s="649" t="s">
        <v>75</v>
      </c>
      <c r="P1918" s="649" t="s">
        <v>75</v>
      </c>
      <c r="Q1918" s="649">
        <v>40520</v>
      </c>
      <c r="R1918" s="649">
        <v>40134</v>
      </c>
      <c r="S1918" s="649">
        <v>40667</v>
      </c>
      <c r="T1918" s="649">
        <v>42275</v>
      </c>
      <c r="U1918" s="651" t="s">
        <v>75</v>
      </c>
      <c r="V1918" s="19">
        <v>1</v>
      </c>
      <c r="W1918" s="19">
        <f t="shared" si="442"/>
        <v>1</v>
      </c>
      <c r="X1918" s="19">
        <f t="shared" si="443"/>
        <v>1</v>
      </c>
      <c r="Y1918" s="19">
        <f t="shared" si="444"/>
        <v>1</v>
      </c>
      <c r="Z1918" s="19">
        <v>2</v>
      </c>
      <c r="AA1918" s="19">
        <v>-1</v>
      </c>
      <c r="AB1918" s="19">
        <v>0</v>
      </c>
      <c r="AC1918" s="19">
        <v>0</v>
      </c>
      <c r="AD1918" s="19">
        <v>1</v>
      </c>
      <c r="AE1918" s="19">
        <v>1</v>
      </c>
      <c r="AF1918" s="19">
        <v>1</v>
      </c>
      <c r="AG1918" s="26">
        <v>1</v>
      </c>
      <c r="AH1918" s="26">
        <v>1</v>
      </c>
      <c r="AI1918" s="26">
        <v>1</v>
      </c>
      <c r="AJ1918" s="18" t="s">
        <v>185</v>
      </c>
      <c r="AK1918" s="18" t="s">
        <v>77</v>
      </c>
      <c r="AL1918" s="21" t="s">
        <v>1017</v>
      </c>
      <c r="AM1918" s="19">
        <v>4</v>
      </c>
      <c r="AN1918" s="26">
        <v>0</v>
      </c>
      <c r="AO1918" s="26">
        <v>0</v>
      </c>
      <c r="AP1918" s="26">
        <v>0</v>
      </c>
      <c r="AQ1918" s="26">
        <v>-1</v>
      </c>
      <c r="AR1918" s="26">
        <v>-2</v>
      </c>
      <c r="AS1918" s="26">
        <v>-1</v>
      </c>
      <c r="AT1918" s="26">
        <v>0</v>
      </c>
      <c r="AU1918" s="26">
        <v>1</v>
      </c>
      <c r="AV1918" s="26">
        <v>0</v>
      </c>
      <c r="AW1918" s="26">
        <v>0</v>
      </c>
      <c r="AX1918" s="26">
        <v>1</v>
      </c>
      <c r="AY1918" s="19">
        <v>0</v>
      </c>
      <c r="AZ1918" s="26">
        <v>1</v>
      </c>
      <c r="BA1918" s="26">
        <v>1</v>
      </c>
      <c r="BB1918" s="26">
        <v>-1</v>
      </c>
      <c r="BC1918" s="26">
        <v>1</v>
      </c>
      <c r="BD1918" s="63"/>
      <c r="BE1918" s="18" t="s">
        <v>3485</v>
      </c>
      <c r="BF1918" s="20"/>
      <c r="BG1918" s="20"/>
      <c r="BH1918" s="20"/>
      <c r="BI1918" s="26">
        <v>1</v>
      </c>
      <c r="BJ1918" s="26">
        <v>0</v>
      </c>
      <c r="BK1918" s="20"/>
      <c r="BL1918" s="20"/>
      <c r="BM1918" s="20"/>
      <c r="BN1918" s="20"/>
      <c r="BO1918" s="20"/>
    </row>
    <row r="1919" spans="1:67" ht="32" hidden="1" x14ac:dyDescent="0.2">
      <c r="A1919" s="18" t="s">
        <v>512</v>
      </c>
      <c r="B1919" s="20"/>
      <c r="C1919" s="21" t="s">
        <v>523</v>
      </c>
      <c r="D1919" s="18" t="s">
        <v>124</v>
      </c>
      <c r="E1919" s="18" t="s">
        <v>92</v>
      </c>
      <c r="F1919" s="19">
        <v>1</v>
      </c>
      <c r="G1919" s="19">
        <v>0</v>
      </c>
      <c r="H1919" s="19">
        <v>0</v>
      </c>
      <c r="I1919" s="20"/>
      <c r="J1919" s="21" t="s">
        <v>514</v>
      </c>
      <c r="K1919" s="22" t="s">
        <v>524</v>
      </c>
      <c r="L1919" s="21" t="s">
        <v>525</v>
      </c>
      <c r="M1919" s="23" t="s">
        <v>517</v>
      </c>
      <c r="N1919" s="24">
        <f t="shared" si="441"/>
        <v>2008</v>
      </c>
      <c r="O1919" s="25">
        <v>39618</v>
      </c>
      <c r="P1919" s="25">
        <v>39963</v>
      </c>
      <c r="Q1919" s="25">
        <v>40073</v>
      </c>
      <c r="R1919" s="23" t="s">
        <v>75</v>
      </c>
      <c r="S1919" s="23" t="s">
        <v>75</v>
      </c>
      <c r="T1919" s="23" t="s">
        <v>75</v>
      </c>
      <c r="U1919" s="23" t="s">
        <v>75</v>
      </c>
      <c r="V1919" s="19">
        <v>1</v>
      </c>
      <c r="W1919" s="19">
        <f t="shared" si="442"/>
        <v>1</v>
      </c>
      <c r="X1919" s="19">
        <f t="shared" si="443"/>
        <v>0</v>
      </c>
      <c r="Y1919" s="19">
        <f t="shared" si="444"/>
        <v>0</v>
      </c>
      <c r="Z1919" s="19">
        <v>-1</v>
      </c>
      <c r="AA1919" s="19">
        <v>-2</v>
      </c>
      <c r="AB1919" s="19">
        <v>1</v>
      </c>
      <c r="AC1919" s="19">
        <v>0</v>
      </c>
      <c r="AD1919" s="19">
        <v>0</v>
      </c>
      <c r="AE1919" s="19">
        <v>1</v>
      </c>
      <c r="AF1919" s="19">
        <v>0</v>
      </c>
      <c r="AG1919" s="19">
        <v>0</v>
      </c>
      <c r="AH1919" s="19">
        <v>1</v>
      </c>
      <c r="AI1919" s="19">
        <v>0</v>
      </c>
      <c r="AJ1919" s="18" t="s">
        <v>128</v>
      </c>
      <c r="AK1919" s="18" t="s">
        <v>97</v>
      </c>
      <c r="AL1919" s="21" t="s">
        <v>518</v>
      </c>
      <c r="AM1919" s="19">
        <f t="shared" ref="AM1919:AM1927" si="445">IF(AND(AN1919=1,AO1919=1),3,IF(AND(AN1919=1,OR(AO1919=0,AO1919=-1)),1,IF(AND(OR(AN1919=0,AN1919=-1),AO1919=1),2,IF(AND(AN1919=0,AN1919=-1),OR(AO1919=0,AO1919=-1),4))))</f>
        <v>3</v>
      </c>
      <c r="AN1919" s="19">
        <v>1</v>
      </c>
      <c r="AO1919" s="19">
        <v>1</v>
      </c>
      <c r="AP1919" s="19">
        <v>1</v>
      </c>
      <c r="AQ1919" s="19">
        <v>1</v>
      </c>
      <c r="AR1919" s="19">
        <v>1</v>
      </c>
      <c r="AS1919" s="19">
        <v>0</v>
      </c>
      <c r="AT1919" s="19">
        <v>-2</v>
      </c>
      <c r="AU1919" s="26">
        <f t="shared" ref="AU1919:AU1924" si="446">IF(BA1919&lt;1,-1)</f>
        <v>-1</v>
      </c>
      <c r="AV1919" s="19">
        <v>0</v>
      </c>
      <c r="AW1919" s="19">
        <v>0</v>
      </c>
      <c r="AX1919" s="19">
        <v>0</v>
      </c>
      <c r="AY1919" s="19">
        <v>0</v>
      </c>
      <c r="AZ1919" s="19">
        <v>0</v>
      </c>
      <c r="BA1919" s="19">
        <v>0</v>
      </c>
      <c r="BB1919" s="19">
        <v>0</v>
      </c>
      <c r="BC1919" s="19">
        <v>0</v>
      </c>
      <c r="BD1919" s="28"/>
      <c r="BE1919" s="20"/>
      <c r="BF1919" s="20"/>
      <c r="BG1919" s="19">
        <v>0</v>
      </c>
      <c r="BH1919" s="20"/>
      <c r="BI1919" s="20"/>
      <c r="BJ1919" s="19">
        <v>-1</v>
      </c>
      <c r="BK1919" s="20"/>
      <c r="BL1919" s="20"/>
      <c r="BM1919" s="20"/>
      <c r="BN1919" s="20"/>
      <c r="BO1919" s="20"/>
    </row>
    <row r="1920" spans="1:67" ht="32" hidden="1" x14ac:dyDescent="0.2">
      <c r="A1920" s="17" t="s">
        <v>740</v>
      </c>
      <c r="B1920" s="42"/>
      <c r="C1920" s="64" t="s">
        <v>1222</v>
      </c>
      <c r="D1920" s="18" t="s">
        <v>241</v>
      </c>
      <c r="E1920" s="18" t="s">
        <v>69</v>
      </c>
      <c r="F1920" s="19">
        <v>1</v>
      </c>
      <c r="G1920" s="19">
        <v>0</v>
      </c>
      <c r="H1920" s="19">
        <v>0</v>
      </c>
      <c r="I1920" s="20"/>
      <c r="J1920" s="44"/>
      <c r="K1920" s="43"/>
      <c r="L1920" s="20"/>
      <c r="M1920" s="25"/>
      <c r="N1920" s="24">
        <f t="shared" si="441"/>
        <v>2000</v>
      </c>
      <c r="O1920" s="25">
        <v>36595</v>
      </c>
      <c r="P1920" s="23" t="s">
        <v>75</v>
      </c>
      <c r="Q1920" s="23" t="s">
        <v>75</v>
      </c>
      <c r="R1920" s="25">
        <v>36595</v>
      </c>
      <c r="S1920" s="23" t="s">
        <v>75</v>
      </c>
      <c r="T1920" s="23" t="s">
        <v>75</v>
      </c>
      <c r="U1920" s="23" t="s">
        <v>75</v>
      </c>
      <c r="V1920" s="19">
        <v>1</v>
      </c>
      <c r="W1920" s="19">
        <f t="shared" si="442"/>
        <v>0</v>
      </c>
      <c r="X1920" s="19">
        <f t="shared" si="443"/>
        <v>0</v>
      </c>
      <c r="Y1920" s="19">
        <f t="shared" si="444"/>
        <v>0</v>
      </c>
      <c r="Z1920" s="19">
        <v>-1</v>
      </c>
      <c r="AA1920" s="19">
        <v>-2</v>
      </c>
      <c r="AB1920" s="19">
        <v>1</v>
      </c>
      <c r="AC1920" s="19">
        <v>0</v>
      </c>
      <c r="AD1920" s="19">
        <v>0</v>
      </c>
      <c r="AE1920" s="19">
        <v>0</v>
      </c>
      <c r="AF1920" s="19">
        <v>0</v>
      </c>
      <c r="AG1920" s="19">
        <v>1</v>
      </c>
      <c r="AH1920" s="19">
        <v>1</v>
      </c>
      <c r="AI1920" s="19">
        <v>0</v>
      </c>
      <c r="AJ1920" s="18" t="s">
        <v>96</v>
      </c>
      <c r="AK1920" s="18" t="s">
        <v>139</v>
      </c>
      <c r="AL1920" s="21" t="s">
        <v>1223</v>
      </c>
      <c r="AM1920" s="19">
        <f t="shared" si="445"/>
        <v>2</v>
      </c>
      <c r="AN1920" s="26">
        <v>0</v>
      </c>
      <c r="AO1920" s="26">
        <v>1</v>
      </c>
      <c r="AP1920" s="26">
        <v>0</v>
      </c>
      <c r="AQ1920" s="26">
        <v>0</v>
      </c>
      <c r="AR1920" s="26">
        <v>1</v>
      </c>
      <c r="AS1920" s="26">
        <v>0</v>
      </c>
      <c r="AT1920" s="26">
        <v>0</v>
      </c>
      <c r="AU1920" s="26">
        <f t="shared" si="446"/>
        <v>-1</v>
      </c>
      <c r="AV1920" s="26">
        <v>0</v>
      </c>
      <c r="AW1920" s="26">
        <v>0</v>
      </c>
      <c r="AX1920" s="26">
        <v>0</v>
      </c>
      <c r="AY1920" s="19">
        <v>0</v>
      </c>
      <c r="AZ1920" s="26">
        <v>1</v>
      </c>
      <c r="BA1920" s="26">
        <v>0</v>
      </c>
      <c r="BB1920" s="26">
        <v>0</v>
      </c>
      <c r="BC1920" s="26">
        <v>0</v>
      </c>
      <c r="BD1920" s="28"/>
      <c r="BE1920" s="20"/>
      <c r="BF1920" s="20"/>
      <c r="BG1920" s="20"/>
      <c r="BH1920" s="18" t="s">
        <v>1224</v>
      </c>
      <c r="BI1920" s="20"/>
      <c r="BJ1920" s="26">
        <v>0</v>
      </c>
      <c r="BK1920" s="20"/>
      <c r="BL1920" s="20"/>
      <c r="BM1920" s="20"/>
      <c r="BN1920" s="20"/>
      <c r="BO1920" s="20"/>
    </row>
    <row r="1921" spans="1:67" ht="80" hidden="1" x14ac:dyDescent="0.2">
      <c r="A1921" s="64" t="s">
        <v>3541</v>
      </c>
      <c r="B1921" s="42"/>
      <c r="C1921" s="64" t="s">
        <v>3500</v>
      </c>
      <c r="D1921" s="18" t="s">
        <v>529</v>
      </c>
      <c r="E1921" s="18" t="s">
        <v>92</v>
      </c>
      <c r="F1921" s="19">
        <v>1</v>
      </c>
      <c r="G1921" s="19">
        <v>0</v>
      </c>
      <c r="H1921" s="19">
        <v>0</v>
      </c>
      <c r="I1921" s="20"/>
      <c r="J1921" s="21" t="s">
        <v>554</v>
      </c>
      <c r="K1921" s="22" t="s">
        <v>531</v>
      </c>
      <c r="L1921" s="21" t="s">
        <v>532</v>
      </c>
      <c r="M1921" s="25"/>
      <c r="N1921" s="24">
        <f t="shared" si="441"/>
        <v>2008</v>
      </c>
      <c r="O1921" s="25">
        <v>39765</v>
      </c>
      <c r="P1921" s="25">
        <v>40633</v>
      </c>
      <c r="Q1921" s="25">
        <v>40693</v>
      </c>
      <c r="R1921" s="25">
        <v>42375</v>
      </c>
      <c r="S1921" s="23" t="s">
        <v>75</v>
      </c>
      <c r="T1921" s="23" t="s">
        <v>75</v>
      </c>
      <c r="U1921" s="23" t="s">
        <v>75</v>
      </c>
      <c r="V1921" s="19">
        <v>1</v>
      </c>
      <c r="W1921" s="19">
        <f t="shared" si="442"/>
        <v>1</v>
      </c>
      <c r="X1921" s="19">
        <f t="shared" si="443"/>
        <v>0</v>
      </c>
      <c r="Y1921" s="19">
        <f t="shared" si="444"/>
        <v>0</v>
      </c>
      <c r="Z1921" s="19">
        <v>-1</v>
      </c>
      <c r="AA1921" s="19">
        <v>-2</v>
      </c>
      <c r="AB1921" s="19">
        <v>0</v>
      </c>
      <c r="AC1921" s="19">
        <v>0</v>
      </c>
      <c r="AD1921" s="19">
        <v>0</v>
      </c>
      <c r="AE1921" s="19">
        <v>1</v>
      </c>
      <c r="AF1921" s="19">
        <v>1</v>
      </c>
      <c r="AG1921" s="19">
        <v>1</v>
      </c>
      <c r="AH1921" s="19">
        <v>1</v>
      </c>
      <c r="AI1921" s="19">
        <v>1</v>
      </c>
      <c r="AJ1921" s="18" t="s">
        <v>533</v>
      </c>
      <c r="AK1921" s="18" t="s">
        <v>97</v>
      </c>
      <c r="AL1921" s="21" t="s">
        <v>534</v>
      </c>
      <c r="AM1921" s="19">
        <f t="shared" si="445"/>
        <v>2</v>
      </c>
      <c r="AN1921" s="19">
        <v>0</v>
      </c>
      <c r="AO1921" s="19">
        <v>1</v>
      </c>
      <c r="AP1921" s="19">
        <v>0</v>
      </c>
      <c r="AQ1921" s="19">
        <v>-1</v>
      </c>
      <c r="AR1921" s="19">
        <v>1</v>
      </c>
      <c r="AS1921" s="19">
        <v>0</v>
      </c>
      <c r="AT1921" s="19">
        <v>0</v>
      </c>
      <c r="AU1921" s="26">
        <f t="shared" si="446"/>
        <v>-1</v>
      </c>
      <c r="AV1921" s="19">
        <v>1</v>
      </c>
      <c r="AW1921" s="19">
        <v>0</v>
      </c>
      <c r="AX1921" s="26">
        <v>0</v>
      </c>
      <c r="AY1921" s="19">
        <v>0</v>
      </c>
      <c r="AZ1921" s="19">
        <v>0</v>
      </c>
      <c r="BA1921" s="19">
        <v>0</v>
      </c>
      <c r="BB1921" s="19">
        <v>0</v>
      </c>
      <c r="BC1921" s="19">
        <v>0</v>
      </c>
      <c r="BD1921" s="28"/>
      <c r="BE1921" s="20"/>
      <c r="BF1921" s="20"/>
      <c r="BG1921" s="20"/>
      <c r="BH1921" s="20"/>
      <c r="BI1921" s="20"/>
      <c r="BJ1921" s="19">
        <v>-2</v>
      </c>
      <c r="BK1921" s="20"/>
      <c r="BL1921" s="20"/>
      <c r="BM1921" s="20"/>
      <c r="BN1921" s="20"/>
      <c r="BO1921" s="20"/>
    </row>
    <row r="1922" spans="1:67" ht="16" hidden="1" x14ac:dyDescent="0.2">
      <c r="A1922" s="17" t="s">
        <v>106</v>
      </c>
      <c r="B1922" s="42"/>
      <c r="C1922" s="64" t="s">
        <v>107</v>
      </c>
      <c r="D1922" s="18" t="s">
        <v>69</v>
      </c>
      <c r="E1922" s="18" t="s">
        <v>70</v>
      </c>
      <c r="F1922" s="19">
        <v>1</v>
      </c>
      <c r="G1922" s="19">
        <v>0</v>
      </c>
      <c r="H1922" s="19">
        <v>0</v>
      </c>
      <c r="I1922" s="20"/>
      <c r="J1922" s="21" t="s">
        <v>108</v>
      </c>
      <c r="K1922" s="43"/>
      <c r="L1922" s="18" t="s">
        <v>109</v>
      </c>
      <c r="M1922" s="24">
        <v>2003</v>
      </c>
      <c r="N1922" s="24">
        <f t="shared" si="441"/>
        <v>2003</v>
      </c>
      <c r="O1922" s="25">
        <v>37755</v>
      </c>
      <c r="P1922" s="23" t="s">
        <v>75</v>
      </c>
      <c r="Q1922" s="23" t="s">
        <v>75</v>
      </c>
      <c r="R1922" s="23" t="s">
        <v>75</v>
      </c>
      <c r="S1922" s="23" t="s">
        <v>75</v>
      </c>
      <c r="T1922" s="23" t="s">
        <v>75</v>
      </c>
      <c r="U1922" s="23" t="s">
        <v>75</v>
      </c>
      <c r="V1922" s="19">
        <v>1</v>
      </c>
      <c r="W1922" s="19">
        <f t="shared" si="442"/>
        <v>0</v>
      </c>
      <c r="X1922" s="19">
        <f t="shared" si="443"/>
        <v>0</v>
      </c>
      <c r="Y1922" s="19">
        <f t="shared" si="444"/>
        <v>0</v>
      </c>
      <c r="Z1922" s="19">
        <v>-1</v>
      </c>
      <c r="AA1922" s="19">
        <v>-2</v>
      </c>
      <c r="AB1922" s="19">
        <v>0</v>
      </c>
      <c r="AC1922" s="19">
        <v>0</v>
      </c>
      <c r="AD1922" s="19">
        <v>1</v>
      </c>
      <c r="AE1922" s="19">
        <v>1</v>
      </c>
      <c r="AF1922" s="19">
        <v>0</v>
      </c>
      <c r="AG1922" s="19">
        <v>-1</v>
      </c>
      <c r="AH1922" s="26">
        <v>1</v>
      </c>
      <c r="AI1922" s="26">
        <v>0</v>
      </c>
      <c r="AJ1922" s="18" t="s">
        <v>76</v>
      </c>
      <c r="AK1922" s="18" t="s">
        <v>77</v>
      </c>
      <c r="AL1922" s="21" t="s">
        <v>110</v>
      </c>
      <c r="AM1922" s="19">
        <f t="shared" si="445"/>
        <v>1</v>
      </c>
      <c r="AN1922" s="26">
        <v>1</v>
      </c>
      <c r="AO1922" s="26">
        <v>0</v>
      </c>
      <c r="AP1922" s="26">
        <v>0</v>
      </c>
      <c r="AQ1922" s="26">
        <v>0</v>
      </c>
      <c r="AR1922" s="26">
        <v>0</v>
      </c>
      <c r="AS1922" s="26">
        <v>1</v>
      </c>
      <c r="AT1922" s="26">
        <v>0</v>
      </c>
      <c r="AU1922" s="26">
        <f t="shared" si="446"/>
        <v>-1</v>
      </c>
      <c r="AV1922" s="19">
        <v>1</v>
      </c>
      <c r="AW1922" s="26">
        <v>0</v>
      </c>
      <c r="AX1922" s="19">
        <v>0</v>
      </c>
      <c r="AY1922" s="19">
        <v>0</v>
      </c>
      <c r="AZ1922" s="26">
        <v>0</v>
      </c>
      <c r="BA1922" s="26">
        <v>0</v>
      </c>
      <c r="BB1922" s="26">
        <v>0</v>
      </c>
      <c r="BC1922" s="26">
        <v>0</v>
      </c>
      <c r="BD1922" s="28"/>
      <c r="BE1922" s="20"/>
      <c r="BF1922" s="20"/>
      <c r="BG1922" s="20"/>
      <c r="BH1922" s="18" t="s">
        <v>111</v>
      </c>
      <c r="BI1922" s="20"/>
      <c r="BJ1922" s="26">
        <v>1</v>
      </c>
      <c r="BK1922" s="20"/>
      <c r="BL1922" s="20"/>
      <c r="BM1922" s="20"/>
      <c r="BN1922" s="20"/>
      <c r="BO1922" s="20"/>
    </row>
    <row r="1923" spans="1:67" ht="80" hidden="1" x14ac:dyDescent="0.2">
      <c r="A1923" s="17" t="s">
        <v>248</v>
      </c>
      <c r="B1923" s="42"/>
      <c r="C1923" s="64" t="s">
        <v>2277</v>
      </c>
      <c r="D1923" s="18" t="s">
        <v>137</v>
      </c>
      <c r="E1923" s="18" t="s">
        <v>324</v>
      </c>
      <c r="F1923" s="19">
        <v>1</v>
      </c>
      <c r="G1923" s="19">
        <v>0</v>
      </c>
      <c r="H1923" s="19">
        <v>0</v>
      </c>
      <c r="I1923" s="20"/>
      <c r="J1923" s="21" t="s">
        <v>2278</v>
      </c>
      <c r="K1923" s="22" t="s">
        <v>2279</v>
      </c>
      <c r="L1923" s="21" t="s">
        <v>2280</v>
      </c>
      <c r="M1923" s="23" t="s">
        <v>1899</v>
      </c>
      <c r="N1923" s="24">
        <f t="shared" si="441"/>
        <v>2003</v>
      </c>
      <c r="O1923" s="25">
        <v>37701</v>
      </c>
      <c r="P1923" s="23" t="s">
        <v>75</v>
      </c>
      <c r="Q1923" s="23" t="s">
        <v>75</v>
      </c>
      <c r="R1923" s="23" t="s">
        <v>75</v>
      </c>
      <c r="S1923" s="23" t="s">
        <v>75</v>
      </c>
      <c r="T1923" s="23" t="s">
        <v>75</v>
      </c>
      <c r="U1923" s="23" t="s">
        <v>75</v>
      </c>
      <c r="V1923" s="19">
        <v>1</v>
      </c>
      <c r="W1923" s="19">
        <f t="shared" si="442"/>
        <v>0</v>
      </c>
      <c r="X1923" s="19">
        <f t="shared" si="443"/>
        <v>0</v>
      </c>
      <c r="Y1923" s="19">
        <f t="shared" si="444"/>
        <v>0</v>
      </c>
      <c r="Z1923" s="19">
        <v>-1</v>
      </c>
      <c r="AA1923" s="19">
        <v>-2</v>
      </c>
      <c r="AB1923" s="19">
        <v>0</v>
      </c>
      <c r="AC1923" s="19">
        <v>1</v>
      </c>
      <c r="AD1923" s="19">
        <v>1</v>
      </c>
      <c r="AE1923" s="19">
        <v>1</v>
      </c>
      <c r="AF1923" s="19">
        <v>0</v>
      </c>
      <c r="AG1923" s="19">
        <v>0</v>
      </c>
      <c r="AH1923" s="26">
        <v>-1</v>
      </c>
      <c r="AI1923" s="26">
        <v>0</v>
      </c>
      <c r="AJ1923" s="18" t="s">
        <v>139</v>
      </c>
      <c r="AK1923" s="18" t="s">
        <v>77</v>
      </c>
      <c r="AL1923" s="21" t="s">
        <v>2281</v>
      </c>
      <c r="AM1923" s="19">
        <f t="shared" si="445"/>
        <v>2</v>
      </c>
      <c r="AN1923" s="19">
        <v>0</v>
      </c>
      <c r="AO1923" s="19">
        <v>1</v>
      </c>
      <c r="AP1923" s="19">
        <v>0</v>
      </c>
      <c r="AQ1923" s="19">
        <v>-1</v>
      </c>
      <c r="AR1923" s="19">
        <v>1</v>
      </c>
      <c r="AS1923" s="19">
        <v>1</v>
      </c>
      <c r="AT1923" s="19">
        <v>0</v>
      </c>
      <c r="AU1923" s="26">
        <f t="shared" si="446"/>
        <v>-1</v>
      </c>
      <c r="AV1923" s="19">
        <v>0</v>
      </c>
      <c r="AW1923" s="19">
        <v>0</v>
      </c>
      <c r="AX1923" s="19">
        <v>0</v>
      </c>
      <c r="AY1923" s="19">
        <v>0</v>
      </c>
      <c r="AZ1923" s="19">
        <v>0</v>
      </c>
      <c r="BA1923" s="19">
        <v>0</v>
      </c>
      <c r="BB1923" s="19">
        <v>0</v>
      </c>
      <c r="BC1923" s="19">
        <v>0</v>
      </c>
      <c r="BD1923" s="28"/>
      <c r="BE1923" s="20"/>
      <c r="BF1923" s="20"/>
      <c r="BG1923" s="20"/>
      <c r="BH1923" s="23" t="s">
        <v>2279</v>
      </c>
      <c r="BI1923" s="19">
        <v>0</v>
      </c>
      <c r="BJ1923" s="19">
        <v>1</v>
      </c>
      <c r="BK1923" s="45"/>
      <c r="BL1923" s="45"/>
      <c r="BM1923" s="45"/>
      <c r="BN1923" s="20"/>
      <c r="BO1923" s="20"/>
    </row>
    <row r="1924" spans="1:67" ht="395" hidden="1" x14ac:dyDescent="0.2">
      <c r="A1924" s="29" t="s">
        <v>186</v>
      </c>
      <c r="B1924" s="30"/>
      <c r="C1924" s="97" t="s">
        <v>2559</v>
      </c>
      <c r="D1924" s="31" t="s">
        <v>270</v>
      </c>
      <c r="E1924" s="31" t="s">
        <v>92</v>
      </c>
      <c r="F1924" s="32">
        <v>1</v>
      </c>
      <c r="G1924" s="32">
        <v>0</v>
      </c>
      <c r="H1924" s="32">
        <v>0</v>
      </c>
      <c r="I1924" s="33"/>
      <c r="J1924" s="34" t="s">
        <v>2490</v>
      </c>
      <c r="K1924" s="35"/>
      <c r="L1924" s="34" t="s">
        <v>2496</v>
      </c>
      <c r="M1924" s="36" t="s">
        <v>2244</v>
      </c>
      <c r="N1924" s="24">
        <f t="shared" si="441"/>
        <v>1998</v>
      </c>
      <c r="O1924" s="37">
        <v>35833</v>
      </c>
      <c r="P1924" s="37">
        <v>35713</v>
      </c>
      <c r="Q1924" s="36" t="s">
        <v>75</v>
      </c>
      <c r="R1924" s="36" t="s">
        <v>75</v>
      </c>
      <c r="S1924" s="36" t="s">
        <v>75</v>
      </c>
      <c r="T1924" s="36" t="s">
        <v>75</v>
      </c>
      <c r="U1924" s="36" t="s">
        <v>75</v>
      </c>
      <c r="V1924" s="32">
        <v>1</v>
      </c>
      <c r="W1924" s="19">
        <f t="shared" si="442"/>
        <v>0</v>
      </c>
      <c r="X1924" s="19">
        <f t="shared" si="443"/>
        <v>0</v>
      </c>
      <c r="Y1924" s="19">
        <f t="shared" si="444"/>
        <v>0</v>
      </c>
      <c r="Z1924" s="96">
        <v>-1</v>
      </c>
      <c r="AA1924" s="96">
        <v>-2</v>
      </c>
      <c r="AB1924" s="32">
        <v>1</v>
      </c>
      <c r="AC1924" s="32">
        <v>1</v>
      </c>
      <c r="AD1924" s="32">
        <v>0</v>
      </c>
      <c r="AE1924" s="32">
        <v>0</v>
      </c>
      <c r="AF1924" s="32">
        <v>1</v>
      </c>
      <c r="AG1924" s="32">
        <v>1</v>
      </c>
      <c r="AH1924" s="32">
        <v>1</v>
      </c>
      <c r="AI1924" s="32">
        <v>1</v>
      </c>
      <c r="AJ1924" s="31" t="s">
        <v>96</v>
      </c>
      <c r="AK1924" s="31" t="s">
        <v>97</v>
      </c>
      <c r="AL1924" s="34" t="s">
        <v>2493</v>
      </c>
      <c r="AM1924" s="19">
        <f t="shared" si="445"/>
        <v>3</v>
      </c>
      <c r="AN1924" s="32">
        <v>1</v>
      </c>
      <c r="AO1924" s="32">
        <v>1</v>
      </c>
      <c r="AP1924" s="32">
        <v>1</v>
      </c>
      <c r="AQ1924" s="32">
        <v>1</v>
      </c>
      <c r="AR1924" s="32">
        <v>1</v>
      </c>
      <c r="AS1924" s="33"/>
      <c r="AT1924" s="32">
        <v>0</v>
      </c>
      <c r="AU1924" s="26">
        <f t="shared" si="446"/>
        <v>-1</v>
      </c>
      <c r="AV1924" s="32">
        <v>1</v>
      </c>
      <c r="AW1924" s="32">
        <v>0</v>
      </c>
      <c r="AX1924" s="32">
        <v>0</v>
      </c>
      <c r="AY1924" s="19">
        <v>0</v>
      </c>
      <c r="AZ1924" s="32">
        <v>0</v>
      </c>
      <c r="BA1924" s="32">
        <v>0</v>
      </c>
      <c r="BB1924" s="32">
        <v>0</v>
      </c>
      <c r="BC1924" s="32">
        <v>0</v>
      </c>
      <c r="BD1924" s="28"/>
      <c r="BE1924" s="33"/>
      <c r="BF1924" s="34" t="s">
        <v>2494</v>
      </c>
      <c r="BG1924" s="33"/>
      <c r="BH1924" s="33"/>
      <c r="BI1924" s="32">
        <v>1</v>
      </c>
      <c r="BJ1924" s="32">
        <v>1</v>
      </c>
      <c r="BK1924" s="33"/>
      <c r="BL1924" s="33"/>
      <c r="BM1924" s="33"/>
      <c r="BN1924" s="33"/>
      <c r="BO1924" s="33"/>
    </row>
    <row r="1925" spans="1:67" ht="48" hidden="1" x14ac:dyDescent="0.2">
      <c r="A1925" s="18" t="s">
        <v>740</v>
      </c>
      <c r="B1925" s="20"/>
      <c r="C1925" s="21" t="s">
        <v>2713</v>
      </c>
      <c r="D1925" s="18" t="s">
        <v>124</v>
      </c>
      <c r="E1925" s="18" t="s">
        <v>137</v>
      </c>
      <c r="F1925" s="19">
        <v>1</v>
      </c>
      <c r="G1925" s="19">
        <v>0</v>
      </c>
      <c r="H1925" s="19">
        <v>0</v>
      </c>
      <c r="I1925" s="20"/>
      <c r="J1925" s="21" t="s">
        <v>1077</v>
      </c>
      <c r="K1925" s="22" t="s">
        <v>1089</v>
      </c>
      <c r="L1925" s="21" t="s">
        <v>2647</v>
      </c>
      <c r="M1925" s="23" t="s">
        <v>75</v>
      </c>
      <c r="N1925" s="24">
        <f t="shared" si="441"/>
        <v>1988</v>
      </c>
      <c r="O1925" s="25">
        <v>32174</v>
      </c>
      <c r="P1925" s="23" t="s">
        <v>75</v>
      </c>
      <c r="Q1925" s="23" t="s">
        <v>75</v>
      </c>
      <c r="R1925" s="23" t="s">
        <v>75</v>
      </c>
      <c r="S1925" s="23" t="s">
        <v>75</v>
      </c>
      <c r="T1925" s="23" t="s">
        <v>75</v>
      </c>
      <c r="U1925" s="23" t="s">
        <v>75</v>
      </c>
      <c r="V1925" s="19">
        <v>1</v>
      </c>
      <c r="W1925" s="19">
        <f t="shared" si="442"/>
        <v>0</v>
      </c>
      <c r="X1925" s="19">
        <f t="shared" si="443"/>
        <v>0</v>
      </c>
      <c r="Y1925" s="19">
        <f t="shared" si="444"/>
        <v>0</v>
      </c>
      <c r="Z1925" s="19">
        <v>-1</v>
      </c>
      <c r="AA1925" s="19">
        <v>-2</v>
      </c>
      <c r="AB1925" s="19">
        <v>0</v>
      </c>
      <c r="AC1925" s="19">
        <v>0</v>
      </c>
      <c r="AD1925" s="19">
        <v>1</v>
      </c>
      <c r="AE1925" s="19">
        <v>0</v>
      </c>
      <c r="AF1925" s="19">
        <v>0</v>
      </c>
      <c r="AG1925" s="19">
        <v>0</v>
      </c>
      <c r="AH1925" s="26">
        <v>1</v>
      </c>
      <c r="AI1925" s="26">
        <v>0</v>
      </c>
      <c r="AJ1925" s="18" t="s">
        <v>128</v>
      </c>
      <c r="AK1925" s="18" t="s">
        <v>139</v>
      </c>
      <c r="AL1925" s="21" t="s">
        <v>2642</v>
      </c>
      <c r="AM1925" s="19">
        <f t="shared" si="445"/>
        <v>3</v>
      </c>
      <c r="AN1925" s="19">
        <v>1</v>
      </c>
      <c r="AO1925" s="19">
        <v>1</v>
      </c>
      <c r="AP1925" s="19">
        <v>0</v>
      </c>
      <c r="AQ1925" s="19">
        <v>-1</v>
      </c>
      <c r="AR1925" s="19">
        <v>-1</v>
      </c>
      <c r="AS1925" s="19">
        <v>0</v>
      </c>
      <c r="AT1925" s="19">
        <v>-2</v>
      </c>
      <c r="AU1925" s="26">
        <v>-3</v>
      </c>
      <c r="AV1925" s="19">
        <v>0</v>
      </c>
      <c r="AW1925" s="19">
        <v>0</v>
      </c>
      <c r="AX1925" s="19">
        <v>0</v>
      </c>
      <c r="AY1925" s="19">
        <v>0</v>
      </c>
      <c r="AZ1925" s="19">
        <v>1</v>
      </c>
      <c r="BA1925" s="19">
        <v>1</v>
      </c>
      <c r="BB1925" s="19">
        <v>-1</v>
      </c>
      <c r="BC1925" s="19">
        <v>1</v>
      </c>
      <c r="BD1925" s="28"/>
      <c r="BE1925" s="20"/>
      <c r="BF1925" s="20"/>
      <c r="BG1925" s="20"/>
      <c r="BH1925" s="20"/>
      <c r="BI1925" s="20"/>
      <c r="BJ1925" s="19">
        <v>-1</v>
      </c>
      <c r="BK1925" s="20"/>
      <c r="BL1925" s="20"/>
      <c r="BM1925" s="20"/>
      <c r="BN1925" s="20"/>
      <c r="BO1925" s="20"/>
    </row>
    <row r="1926" spans="1:67" ht="395" hidden="1" x14ac:dyDescent="0.2">
      <c r="A1926" s="29" t="s">
        <v>186</v>
      </c>
      <c r="B1926" s="30"/>
      <c r="C1926" s="97" t="s">
        <v>2634</v>
      </c>
      <c r="D1926" s="31" t="s">
        <v>270</v>
      </c>
      <c r="E1926" s="31" t="s">
        <v>92</v>
      </c>
      <c r="F1926" s="32">
        <v>1</v>
      </c>
      <c r="G1926" s="32">
        <v>0</v>
      </c>
      <c r="H1926" s="32">
        <v>0</v>
      </c>
      <c r="I1926" s="33"/>
      <c r="J1926" s="34" t="s">
        <v>2490</v>
      </c>
      <c r="K1926" s="35"/>
      <c r="L1926" s="34" t="s">
        <v>2496</v>
      </c>
      <c r="M1926" s="36" t="s">
        <v>2244</v>
      </c>
      <c r="N1926" s="24">
        <f t="shared" si="441"/>
        <v>1999</v>
      </c>
      <c r="O1926" s="37">
        <v>36453</v>
      </c>
      <c r="P1926" s="37">
        <v>36466</v>
      </c>
      <c r="Q1926" s="36" t="s">
        <v>75</v>
      </c>
      <c r="R1926" s="36" t="s">
        <v>75</v>
      </c>
      <c r="S1926" s="36" t="s">
        <v>75</v>
      </c>
      <c r="T1926" s="36" t="s">
        <v>75</v>
      </c>
      <c r="U1926" s="36" t="s">
        <v>75</v>
      </c>
      <c r="V1926" s="32">
        <v>1</v>
      </c>
      <c r="W1926" s="19">
        <f t="shared" si="442"/>
        <v>0</v>
      </c>
      <c r="X1926" s="19">
        <f t="shared" si="443"/>
        <v>0</v>
      </c>
      <c r="Y1926" s="19">
        <f t="shared" si="444"/>
        <v>0</v>
      </c>
      <c r="Z1926" s="96">
        <v>-1</v>
      </c>
      <c r="AA1926" s="96">
        <v>-2</v>
      </c>
      <c r="AB1926" s="32">
        <v>1</v>
      </c>
      <c r="AC1926" s="32">
        <v>1</v>
      </c>
      <c r="AD1926" s="32">
        <v>0</v>
      </c>
      <c r="AE1926" s="32">
        <v>0</v>
      </c>
      <c r="AF1926" s="32">
        <v>1</v>
      </c>
      <c r="AG1926" s="32">
        <v>1</v>
      </c>
      <c r="AH1926" s="32">
        <v>1</v>
      </c>
      <c r="AI1926" s="32">
        <v>1</v>
      </c>
      <c r="AJ1926" s="31" t="s">
        <v>96</v>
      </c>
      <c r="AK1926" s="31" t="s">
        <v>97</v>
      </c>
      <c r="AL1926" s="34" t="s">
        <v>2493</v>
      </c>
      <c r="AM1926" s="19">
        <f t="shared" si="445"/>
        <v>3</v>
      </c>
      <c r="AN1926" s="32">
        <v>1</v>
      </c>
      <c r="AO1926" s="32">
        <v>1</v>
      </c>
      <c r="AP1926" s="32">
        <v>1</v>
      </c>
      <c r="AQ1926" s="32">
        <v>1</v>
      </c>
      <c r="AR1926" s="32">
        <v>1</v>
      </c>
      <c r="AS1926" s="33"/>
      <c r="AT1926" s="32">
        <v>0</v>
      </c>
      <c r="AU1926" s="26">
        <f>IF(BA1926&lt;1,-1)</f>
        <v>-1</v>
      </c>
      <c r="AV1926" s="32">
        <v>1</v>
      </c>
      <c r="AW1926" s="32">
        <v>0</v>
      </c>
      <c r="AX1926" s="32">
        <v>0</v>
      </c>
      <c r="AY1926" s="19">
        <v>0</v>
      </c>
      <c r="AZ1926" s="32">
        <v>0</v>
      </c>
      <c r="BA1926" s="32">
        <v>0</v>
      </c>
      <c r="BB1926" s="32">
        <v>0</v>
      </c>
      <c r="BC1926" s="32">
        <v>0</v>
      </c>
      <c r="BD1926" s="28"/>
      <c r="BE1926" s="33"/>
      <c r="BF1926" s="34" t="s">
        <v>2494</v>
      </c>
      <c r="BG1926" s="33"/>
      <c r="BH1926" s="33"/>
      <c r="BI1926" s="32">
        <v>1</v>
      </c>
      <c r="BJ1926" s="32">
        <v>1</v>
      </c>
      <c r="BK1926" s="33"/>
      <c r="BL1926" s="33"/>
      <c r="BM1926" s="33"/>
      <c r="BN1926" s="33"/>
      <c r="BO1926" s="33"/>
    </row>
    <row r="1927" spans="1:67" ht="176" hidden="1" x14ac:dyDescent="0.2">
      <c r="A1927" s="17" t="s">
        <v>115</v>
      </c>
      <c r="B1927" s="42"/>
      <c r="C1927" s="64" t="s">
        <v>2263</v>
      </c>
      <c r="D1927" s="18" t="s">
        <v>117</v>
      </c>
      <c r="E1927" s="18" t="s">
        <v>302</v>
      </c>
      <c r="F1927" s="19">
        <v>1</v>
      </c>
      <c r="G1927" s="19">
        <v>0</v>
      </c>
      <c r="H1927" s="19">
        <v>0</v>
      </c>
      <c r="I1927" s="20"/>
      <c r="J1927" s="21" t="s">
        <v>118</v>
      </c>
      <c r="K1927" s="22" t="s">
        <v>2252</v>
      </c>
      <c r="L1927" s="21" t="s">
        <v>2253</v>
      </c>
      <c r="M1927" s="23" t="s">
        <v>2254</v>
      </c>
      <c r="N1927" s="24">
        <f t="shared" si="441"/>
        <v>2003</v>
      </c>
      <c r="O1927" s="25">
        <v>37946</v>
      </c>
      <c r="P1927" s="23" t="s">
        <v>75</v>
      </c>
      <c r="Q1927" s="23" t="s">
        <v>75</v>
      </c>
      <c r="R1927" s="23" t="s">
        <v>75</v>
      </c>
      <c r="S1927" s="23" t="s">
        <v>75</v>
      </c>
      <c r="T1927" s="23" t="s">
        <v>75</v>
      </c>
      <c r="U1927" s="23" t="s">
        <v>75</v>
      </c>
      <c r="V1927" s="19">
        <v>1</v>
      </c>
      <c r="W1927" s="19">
        <f t="shared" si="442"/>
        <v>0</v>
      </c>
      <c r="X1927" s="19">
        <f t="shared" si="443"/>
        <v>0</v>
      </c>
      <c r="Y1927" s="19">
        <f t="shared" si="444"/>
        <v>0</v>
      </c>
      <c r="Z1927" s="19">
        <v>-1</v>
      </c>
      <c r="AA1927" s="19">
        <v>-2</v>
      </c>
      <c r="AB1927" s="19">
        <v>1</v>
      </c>
      <c r="AC1927" s="19">
        <v>1</v>
      </c>
      <c r="AD1927" s="19">
        <v>0</v>
      </c>
      <c r="AE1927" s="19">
        <v>1</v>
      </c>
      <c r="AF1927" s="19">
        <v>1</v>
      </c>
      <c r="AG1927" s="19">
        <v>0</v>
      </c>
      <c r="AH1927" s="19">
        <v>1</v>
      </c>
      <c r="AI1927" s="19">
        <v>0</v>
      </c>
      <c r="AJ1927" s="18" t="s">
        <v>120</v>
      </c>
      <c r="AK1927" s="18" t="s">
        <v>77</v>
      </c>
      <c r="AL1927" s="21" t="s">
        <v>2255</v>
      </c>
      <c r="AM1927" s="19">
        <f t="shared" si="445"/>
        <v>3</v>
      </c>
      <c r="AN1927" s="19">
        <v>1</v>
      </c>
      <c r="AO1927" s="19">
        <v>1</v>
      </c>
      <c r="AP1927" s="19">
        <v>1</v>
      </c>
      <c r="AQ1927" s="19">
        <v>1</v>
      </c>
      <c r="AR1927" s="19">
        <v>1</v>
      </c>
      <c r="AS1927" s="19">
        <v>0</v>
      </c>
      <c r="AT1927" s="19">
        <v>0</v>
      </c>
      <c r="AU1927" s="26">
        <f>IF(BA1927&lt;1,-1)</f>
        <v>-1</v>
      </c>
      <c r="AV1927" s="19">
        <v>0</v>
      </c>
      <c r="AW1927" s="19">
        <v>0</v>
      </c>
      <c r="AX1927" s="19">
        <v>0</v>
      </c>
      <c r="AY1927" s="19">
        <v>0</v>
      </c>
      <c r="AZ1927" s="19">
        <v>0</v>
      </c>
      <c r="BA1927" s="19">
        <v>0</v>
      </c>
      <c r="BB1927" s="19">
        <v>0</v>
      </c>
      <c r="BC1927" s="19">
        <v>0</v>
      </c>
      <c r="BD1927" s="28"/>
      <c r="BE1927" s="20"/>
      <c r="BF1927" s="20"/>
      <c r="BG1927" s="19">
        <v>1</v>
      </c>
      <c r="BH1927" s="23" t="s">
        <v>2252</v>
      </c>
      <c r="BI1927" s="20"/>
      <c r="BJ1927" s="19">
        <v>1</v>
      </c>
      <c r="BK1927" s="45"/>
      <c r="BL1927" s="45"/>
      <c r="BM1927" s="45"/>
      <c r="BN1927" s="20"/>
      <c r="BO1927" s="20"/>
    </row>
    <row r="1928" spans="1:67" ht="272" hidden="1" x14ac:dyDescent="0.2">
      <c r="A1928" s="18" t="s">
        <v>151</v>
      </c>
      <c r="B1928" s="18" t="s">
        <v>197</v>
      </c>
      <c r="C1928" s="375" t="s">
        <v>3598</v>
      </c>
      <c r="D1928" s="18" t="s">
        <v>852</v>
      </c>
      <c r="E1928" s="18" t="s">
        <v>302</v>
      </c>
      <c r="F1928" s="19">
        <v>1</v>
      </c>
      <c r="G1928" s="19">
        <v>1</v>
      </c>
      <c r="H1928" s="19">
        <v>1</v>
      </c>
      <c r="I1928" s="20"/>
      <c r="J1928" s="44"/>
      <c r="K1928" s="44"/>
      <c r="L1928" s="21" t="s">
        <v>1032</v>
      </c>
      <c r="M1928" s="20"/>
      <c r="N1928" s="19">
        <f t="shared" si="441"/>
        <v>2016</v>
      </c>
      <c r="O1928" s="82">
        <v>42548</v>
      </c>
      <c r="P1928" s="18" t="s">
        <v>75</v>
      </c>
      <c r="Q1928" s="18" t="s">
        <v>75</v>
      </c>
      <c r="R1928" s="18" t="s">
        <v>75</v>
      </c>
      <c r="S1928" s="18" t="s">
        <v>75</v>
      </c>
      <c r="T1928" s="18" t="s">
        <v>75</v>
      </c>
      <c r="U1928" s="18" t="s">
        <v>75</v>
      </c>
      <c r="V1928" s="19">
        <v>1</v>
      </c>
      <c r="W1928" s="19">
        <f t="shared" si="442"/>
        <v>0</v>
      </c>
      <c r="X1928" s="19">
        <f t="shared" si="443"/>
        <v>0</v>
      </c>
      <c r="Y1928" s="19">
        <f t="shared" si="444"/>
        <v>0</v>
      </c>
      <c r="Z1928" s="19">
        <v>-1</v>
      </c>
      <c r="AA1928" s="19">
        <v>-2</v>
      </c>
      <c r="AB1928" s="19">
        <v>0</v>
      </c>
      <c r="AC1928" s="19">
        <v>0</v>
      </c>
      <c r="AD1928" s="19">
        <v>1</v>
      </c>
      <c r="AE1928" s="19">
        <v>1</v>
      </c>
      <c r="AF1928" s="19">
        <v>0</v>
      </c>
      <c r="AG1928" s="19">
        <v>0</v>
      </c>
      <c r="AH1928" s="19">
        <v>1</v>
      </c>
      <c r="AI1928" s="19">
        <v>0</v>
      </c>
      <c r="AJ1928" s="18" t="s">
        <v>134</v>
      </c>
      <c r="AK1928" s="18" t="s">
        <v>77</v>
      </c>
      <c r="AL1928" s="21" t="s">
        <v>1033</v>
      </c>
      <c r="AM1928" s="19">
        <v>8</v>
      </c>
      <c r="AN1928" s="19">
        <v>0</v>
      </c>
      <c r="AO1928" s="19">
        <v>1</v>
      </c>
      <c r="AP1928" s="19">
        <v>0</v>
      </c>
      <c r="AQ1928" s="19">
        <v>1</v>
      </c>
      <c r="AR1928" s="19">
        <v>1</v>
      </c>
      <c r="AS1928" s="19">
        <v>-1</v>
      </c>
      <c r="AT1928" s="19">
        <v>0</v>
      </c>
      <c r="AU1928" s="26">
        <f>IF(BA1928&lt;1,-1)</f>
        <v>-1</v>
      </c>
      <c r="AV1928" s="19">
        <v>0</v>
      </c>
      <c r="AW1928" s="19">
        <v>0</v>
      </c>
      <c r="AX1928" s="19">
        <v>0</v>
      </c>
      <c r="AY1928" s="19">
        <v>0</v>
      </c>
      <c r="AZ1928" s="19">
        <v>0</v>
      </c>
      <c r="BA1928" s="19">
        <v>0</v>
      </c>
      <c r="BB1928" s="19">
        <v>0</v>
      </c>
      <c r="BC1928" s="19">
        <v>0</v>
      </c>
      <c r="BD1928" s="28"/>
      <c r="BE1928" s="20"/>
      <c r="BF1928" s="20"/>
      <c r="BG1928" s="20"/>
      <c r="BH1928" s="20"/>
      <c r="BI1928" s="20"/>
      <c r="BJ1928" s="19">
        <v>1</v>
      </c>
      <c r="BK1928" s="20"/>
      <c r="BL1928" s="20"/>
      <c r="BM1928" s="20"/>
      <c r="BN1928" s="20"/>
      <c r="BO1928" s="20"/>
    </row>
    <row r="1929" spans="1:67" ht="80" hidden="1" x14ac:dyDescent="0.2">
      <c r="A1929" s="18" t="s">
        <v>740</v>
      </c>
      <c r="B1929" s="20"/>
      <c r="C1929" s="21" t="s">
        <v>2714</v>
      </c>
      <c r="D1929" s="18" t="s">
        <v>124</v>
      </c>
      <c r="E1929" s="18" t="s">
        <v>137</v>
      </c>
      <c r="F1929" s="19">
        <v>1</v>
      </c>
      <c r="G1929" s="19">
        <v>0</v>
      </c>
      <c r="H1929" s="19">
        <v>0</v>
      </c>
      <c r="I1929" s="20"/>
      <c r="J1929" s="21" t="s">
        <v>1077</v>
      </c>
      <c r="K1929" s="22" t="s">
        <v>1089</v>
      </c>
      <c r="L1929" s="21" t="s">
        <v>2715</v>
      </c>
      <c r="M1929" s="23" t="s">
        <v>75</v>
      </c>
      <c r="N1929" s="24">
        <f t="shared" si="441"/>
        <v>1988</v>
      </c>
      <c r="O1929" s="25">
        <v>32174</v>
      </c>
      <c r="P1929" s="23" t="s">
        <v>75</v>
      </c>
      <c r="Q1929" s="23" t="s">
        <v>75</v>
      </c>
      <c r="R1929" s="23" t="s">
        <v>75</v>
      </c>
      <c r="S1929" s="23" t="s">
        <v>75</v>
      </c>
      <c r="T1929" s="23" t="s">
        <v>75</v>
      </c>
      <c r="U1929" s="23" t="s">
        <v>75</v>
      </c>
      <c r="V1929" s="19">
        <v>1</v>
      </c>
      <c r="W1929" s="19">
        <f t="shared" si="442"/>
        <v>0</v>
      </c>
      <c r="X1929" s="19">
        <f t="shared" si="443"/>
        <v>0</v>
      </c>
      <c r="Y1929" s="19">
        <f t="shared" si="444"/>
        <v>0</v>
      </c>
      <c r="Z1929" s="19">
        <v>-1</v>
      </c>
      <c r="AA1929" s="19">
        <v>-2</v>
      </c>
      <c r="AB1929" s="19">
        <v>0</v>
      </c>
      <c r="AC1929" s="19">
        <v>0</v>
      </c>
      <c r="AD1929" s="19">
        <v>1</v>
      </c>
      <c r="AE1929" s="19">
        <v>0</v>
      </c>
      <c r="AF1929" s="19">
        <v>0</v>
      </c>
      <c r="AG1929" s="19">
        <v>0</v>
      </c>
      <c r="AH1929" s="26">
        <v>1</v>
      </c>
      <c r="AI1929" s="26">
        <v>0</v>
      </c>
      <c r="AJ1929" s="18" t="s">
        <v>128</v>
      </c>
      <c r="AK1929" s="18" t="s">
        <v>139</v>
      </c>
      <c r="AL1929" s="21" t="s">
        <v>2642</v>
      </c>
      <c r="AM1929" s="19">
        <f>IF(AND(AN1929=1,AO1929=1),3,IF(AND(AN1929=1,OR(AO1929=0,AO1929=-1)),1,IF(AND(OR(AN1929=0,AN1929=-1),AO1929=1),2,IF(AND(AN1929=0,AN1929=-1),OR(AO1929=0,AO1929=-1),4))))</f>
        <v>3</v>
      </c>
      <c r="AN1929" s="19">
        <v>1</v>
      </c>
      <c r="AO1929" s="19">
        <v>1</v>
      </c>
      <c r="AP1929" s="19">
        <v>0</v>
      </c>
      <c r="AQ1929" s="19">
        <v>-1</v>
      </c>
      <c r="AR1929" s="19">
        <v>-1</v>
      </c>
      <c r="AS1929" s="19">
        <v>0</v>
      </c>
      <c r="AT1929" s="19">
        <v>-2</v>
      </c>
      <c r="AU1929" s="26">
        <v>-3</v>
      </c>
      <c r="AV1929" s="19">
        <v>0</v>
      </c>
      <c r="AW1929" s="19">
        <v>0</v>
      </c>
      <c r="AX1929" s="19">
        <v>0</v>
      </c>
      <c r="AY1929" s="19">
        <v>0</v>
      </c>
      <c r="AZ1929" s="19">
        <v>1</v>
      </c>
      <c r="BA1929" s="19">
        <v>1</v>
      </c>
      <c r="BB1929" s="19">
        <v>-1</v>
      </c>
      <c r="BC1929" s="19">
        <v>1</v>
      </c>
      <c r="BD1929" s="28"/>
      <c r="BE1929" s="20"/>
      <c r="BF1929" s="20"/>
      <c r="BG1929" s="20"/>
      <c r="BH1929" s="20"/>
      <c r="BI1929" s="20"/>
      <c r="BJ1929" s="19">
        <v>-1</v>
      </c>
      <c r="BK1929" s="20"/>
      <c r="BL1929" s="20"/>
      <c r="BM1929" s="20"/>
      <c r="BN1929" s="20"/>
      <c r="BO1929" s="20"/>
    </row>
    <row r="1930" spans="1:67" ht="128" hidden="1" x14ac:dyDescent="0.2">
      <c r="A1930" s="48" t="s">
        <v>226</v>
      </c>
      <c r="B1930" s="49"/>
      <c r="C1930" s="48" t="s">
        <v>221</v>
      </c>
      <c r="D1930" s="50" t="s">
        <v>132</v>
      </c>
      <c r="E1930" s="50" t="s">
        <v>70</v>
      </c>
      <c r="F1930" s="51">
        <v>1</v>
      </c>
      <c r="G1930" s="51">
        <v>1</v>
      </c>
      <c r="H1930" s="51">
        <v>1</v>
      </c>
      <c r="I1930" s="52"/>
      <c r="J1930" s="53"/>
      <c r="K1930" s="54"/>
      <c r="L1930" s="378" t="s">
        <v>3192</v>
      </c>
      <c r="M1930" s="56"/>
      <c r="N1930" s="57">
        <f t="shared" si="441"/>
        <v>2010</v>
      </c>
      <c r="O1930" s="58">
        <v>40330</v>
      </c>
      <c r="P1930" s="58">
        <v>42755</v>
      </c>
      <c r="Q1930" s="59" t="s">
        <v>75</v>
      </c>
      <c r="R1930" s="59" t="s">
        <v>75</v>
      </c>
      <c r="S1930" s="59" t="s">
        <v>75</v>
      </c>
      <c r="T1930" s="59" t="s">
        <v>75</v>
      </c>
      <c r="U1930" s="59" t="s">
        <v>75</v>
      </c>
      <c r="V1930" s="51">
        <v>1</v>
      </c>
      <c r="W1930" s="19">
        <f t="shared" si="442"/>
        <v>0</v>
      </c>
      <c r="X1930" s="19">
        <f t="shared" si="443"/>
        <v>0</v>
      </c>
      <c r="Y1930" s="19">
        <f t="shared" si="444"/>
        <v>0</v>
      </c>
      <c r="Z1930" s="19">
        <v>-1</v>
      </c>
      <c r="AA1930" s="19">
        <v>-2</v>
      </c>
      <c r="AB1930" s="51">
        <v>0</v>
      </c>
      <c r="AC1930" s="51">
        <v>0</v>
      </c>
      <c r="AD1930" s="51">
        <v>1</v>
      </c>
      <c r="AE1930" s="51">
        <v>0</v>
      </c>
      <c r="AF1930" s="51">
        <v>0</v>
      </c>
      <c r="AG1930" s="51">
        <v>1</v>
      </c>
      <c r="AH1930" s="60">
        <v>1</v>
      </c>
      <c r="AI1930" s="51">
        <v>0</v>
      </c>
      <c r="AJ1930" s="61" t="s">
        <v>134</v>
      </c>
      <c r="AK1930" s="50" t="s">
        <v>77</v>
      </c>
      <c r="AL1930" s="55" t="s">
        <v>227</v>
      </c>
      <c r="AM1930" s="51">
        <v>3</v>
      </c>
      <c r="AN1930" s="51">
        <v>1</v>
      </c>
      <c r="AO1930" s="51">
        <v>1</v>
      </c>
      <c r="AP1930" s="51">
        <v>0</v>
      </c>
      <c r="AQ1930" s="51">
        <v>-1</v>
      </c>
      <c r="AR1930" s="51">
        <v>-1</v>
      </c>
      <c r="AS1930" s="51">
        <v>0</v>
      </c>
      <c r="AT1930" s="51">
        <v>0</v>
      </c>
      <c r="AU1930" s="60">
        <f>IF(BA1930&lt;1,-1)</f>
        <v>-1</v>
      </c>
      <c r="AV1930" s="51">
        <v>0</v>
      </c>
      <c r="AW1930" s="62">
        <v>0</v>
      </c>
      <c r="AX1930" s="51">
        <v>0</v>
      </c>
      <c r="AY1930" s="62">
        <v>0</v>
      </c>
      <c r="AZ1930" s="51">
        <v>0</v>
      </c>
      <c r="BA1930" s="51">
        <v>0</v>
      </c>
      <c r="BB1930" s="51">
        <v>0</v>
      </c>
      <c r="BC1930" s="51">
        <v>0</v>
      </c>
      <c r="BD1930" s="52"/>
      <c r="BE1930" s="52"/>
      <c r="BF1930" s="52"/>
      <c r="BG1930" s="52"/>
      <c r="BH1930" s="52"/>
      <c r="BI1930" s="52"/>
      <c r="BJ1930" s="52"/>
      <c r="BK1930" s="52"/>
      <c r="BL1930" s="52"/>
      <c r="BM1930" s="52"/>
      <c r="BN1930" s="52"/>
      <c r="BO1930" s="52"/>
    </row>
    <row r="1931" spans="1:67" ht="112" hidden="1" x14ac:dyDescent="0.2">
      <c r="A1931" s="64" t="s">
        <v>2289</v>
      </c>
      <c r="B1931" s="42"/>
      <c r="C1931" s="64" t="s">
        <v>221</v>
      </c>
      <c r="D1931" s="17" t="s">
        <v>132</v>
      </c>
      <c r="E1931" s="18" t="s">
        <v>324</v>
      </c>
      <c r="F1931" s="19">
        <v>1</v>
      </c>
      <c r="G1931" s="19">
        <v>1</v>
      </c>
      <c r="H1931" s="19">
        <v>1</v>
      </c>
      <c r="I1931" s="20"/>
      <c r="J1931" s="44"/>
      <c r="K1931" s="46"/>
      <c r="L1931" s="375" t="s">
        <v>2290</v>
      </c>
      <c r="M1931" s="25"/>
      <c r="N1931" s="47">
        <f t="shared" si="441"/>
        <v>2017</v>
      </c>
      <c r="O1931" s="25">
        <v>42884</v>
      </c>
      <c r="P1931" s="23" t="s">
        <v>75</v>
      </c>
      <c r="Q1931" s="23" t="s">
        <v>75</v>
      </c>
      <c r="R1931" s="23" t="s">
        <v>75</v>
      </c>
      <c r="S1931" s="23" t="s">
        <v>75</v>
      </c>
      <c r="T1931" s="23" t="s">
        <v>75</v>
      </c>
      <c r="U1931" s="23" t="s">
        <v>75</v>
      </c>
      <c r="V1931" s="19">
        <v>1</v>
      </c>
      <c r="W1931" s="19">
        <f t="shared" si="442"/>
        <v>0</v>
      </c>
      <c r="X1931" s="19">
        <f t="shared" si="443"/>
        <v>0</v>
      </c>
      <c r="Y1931" s="19">
        <f t="shared" si="444"/>
        <v>0</v>
      </c>
      <c r="Z1931" s="19">
        <v>-1</v>
      </c>
      <c r="AA1931" s="19">
        <v>-2</v>
      </c>
      <c r="AB1931" s="19">
        <v>0</v>
      </c>
      <c r="AC1931" s="19">
        <v>0</v>
      </c>
      <c r="AD1931" s="19">
        <v>1</v>
      </c>
      <c r="AE1931" s="19">
        <v>0</v>
      </c>
      <c r="AF1931" s="19">
        <v>0</v>
      </c>
      <c r="AG1931" s="19">
        <v>1</v>
      </c>
      <c r="AH1931" s="19">
        <v>0</v>
      </c>
      <c r="AI1931" s="19">
        <v>0</v>
      </c>
      <c r="AJ1931" s="18" t="s">
        <v>134</v>
      </c>
      <c r="AK1931" s="18" t="s">
        <v>77</v>
      </c>
      <c r="AL1931" s="21" t="s">
        <v>2291</v>
      </c>
      <c r="AM1931" s="19">
        <v>2</v>
      </c>
      <c r="AN1931" s="19">
        <v>0</v>
      </c>
      <c r="AO1931" s="19">
        <v>1</v>
      </c>
      <c r="AP1931" s="19">
        <v>0</v>
      </c>
      <c r="AQ1931" s="19">
        <v>-1</v>
      </c>
      <c r="AR1931" s="19">
        <v>-1</v>
      </c>
      <c r="AS1931" s="19">
        <v>0</v>
      </c>
      <c r="AT1931" s="19">
        <v>0</v>
      </c>
      <c r="AU1931" s="26">
        <v>-1</v>
      </c>
      <c r="AV1931" s="19">
        <v>0</v>
      </c>
      <c r="AW1931" s="19">
        <v>0</v>
      </c>
      <c r="AX1931" s="19">
        <v>0</v>
      </c>
      <c r="AY1931" s="19">
        <v>0</v>
      </c>
      <c r="AZ1931" s="19">
        <v>1</v>
      </c>
      <c r="BA1931" s="19">
        <v>0</v>
      </c>
      <c r="BB1931" s="19">
        <v>0</v>
      </c>
      <c r="BC1931" s="19">
        <v>0</v>
      </c>
      <c r="BD1931" s="20"/>
      <c r="BE1931" s="20"/>
      <c r="BF1931" s="20"/>
      <c r="BG1931" s="20"/>
      <c r="BH1931" s="20"/>
      <c r="BI1931" s="20"/>
      <c r="BJ1931" s="20"/>
      <c r="BK1931" s="20"/>
      <c r="BL1931" s="20"/>
      <c r="BM1931" s="20"/>
      <c r="BN1931" s="20"/>
      <c r="BO1931" s="20"/>
    </row>
    <row r="1932" spans="1:67" ht="128" hidden="1" x14ac:dyDescent="0.2">
      <c r="A1932" s="17" t="s">
        <v>220</v>
      </c>
      <c r="B1932" s="17" t="s">
        <v>79</v>
      </c>
      <c r="C1932" s="64" t="s">
        <v>221</v>
      </c>
      <c r="D1932" s="18" t="s">
        <v>132</v>
      </c>
      <c r="E1932" s="18" t="s">
        <v>137</v>
      </c>
      <c r="F1932" s="19">
        <v>1</v>
      </c>
      <c r="G1932" s="19">
        <v>0</v>
      </c>
      <c r="H1932" s="19">
        <v>0</v>
      </c>
      <c r="I1932" s="20"/>
      <c r="J1932" s="21" t="s">
        <v>222</v>
      </c>
      <c r="K1932" s="43"/>
      <c r="L1932" s="21" t="s">
        <v>223</v>
      </c>
      <c r="M1932" s="23" t="s">
        <v>224</v>
      </c>
      <c r="N1932" s="24">
        <f t="shared" si="441"/>
        <v>2009</v>
      </c>
      <c r="O1932" s="25">
        <v>40161</v>
      </c>
      <c r="P1932" s="25">
        <v>40161</v>
      </c>
      <c r="Q1932" s="23" t="s">
        <v>75</v>
      </c>
      <c r="R1932" s="23" t="s">
        <v>75</v>
      </c>
      <c r="S1932" s="23" t="s">
        <v>75</v>
      </c>
      <c r="T1932" s="23" t="s">
        <v>75</v>
      </c>
      <c r="U1932" s="23" t="s">
        <v>75</v>
      </c>
      <c r="V1932" s="19">
        <v>1</v>
      </c>
      <c r="W1932" s="19">
        <f t="shared" si="442"/>
        <v>0</v>
      </c>
      <c r="X1932" s="19">
        <f t="shared" si="443"/>
        <v>0</v>
      </c>
      <c r="Y1932" s="19">
        <f t="shared" si="444"/>
        <v>0</v>
      </c>
      <c r="Z1932" s="19">
        <v>-1</v>
      </c>
      <c r="AA1932" s="19">
        <v>-2</v>
      </c>
      <c r="AB1932" s="19">
        <v>0</v>
      </c>
      <c r="AC1932" s="19">
        <v>0</v>
      </c>
      <c r="AD1932" s="19">
        <v>1</v>
      </c>
      <c r="AE1932" s="19">
        <v>0</v>
      </c>
      <c r="AF1932" s="19">
        <v>0</v>
      </c>
      <c r="AG1932" s="19">
        <v>1</v>
      </c>
      <c r="AH1932" s="26">
        <v>1</v>
      </c>
      <c r="AI1932" s="19">
        <v>1</v>
      </c>
      <c r="AJ1932" s="18" t="s">
        <v>134</v>
      </c>
      <c r="AK1932" s="18" t="s">
        <v>139</v>
      </c>
      <c r="AL1932" s="21" t="s">
        <v>225</v>
      </c>
      <c r="AM1932" s="19">
        <v>-1</v>
      </c>
      <c r="AN1932" s="19">
        <v>-1</v>
      </c>
      <c r="AO1932" s="19">
        <v>-1</v>
      </c>
      <c r="AP1932" s="19">
        <v>-1</v>
      </c>
      <c r="AQ1932" s="19">
        <v>-1</v>
      </c>
      <c r="AR1932" s="19">
        <v>-1</v>
      </c>
      <c r="AS1932" s="19">
        <v>1</v>
      </c>
      <c r="AT1932" s="19">
        <v>0</v>
      </c>
      <c r="AU1932" s="26">
        <f t="shared" ref="AU1932:AU1937" si="447">IF(BA1932&lt;1,-1)</f>
        <v>-1</v>
      </c>
      <c r="AV1932" s="19">
        <v>0</v>
      </c>
      <c r="AW1932" s="19">
        <v>0</v>
      </c>
      <c r="AX1932" s="19">
        <v>0</v>
      </c>
      <c r="AY1932" s="19">
        <v>0</v>
      </c>
      <c r="AZ1932" s="19">
        <v>0</v>
      </c>
      <c r="BA1932" s="19">
        <v>0</v>
      </c>
      <c r="BB1932" s="19">
        <v>0</v>
      </c>
      <c r="BC1932" s="19">
        <v>0</v>
      </c>
      <c r="BD1932" s="28"/>
      <c r="BE1932" s="20"/>
      <c r="BF1932" s="20"/>
      <c r="BG1932" s="20"/>
      <c r="BH1932" s="20"/>
      <c r="BI1932" s="20"/>
      <c r="BJ1932" s="19">
        <v>1</v>
      </c>
      <c r="BK1932" s="20"/>
      <c r="BL1932" s="20"/>
      <c r="BM1932" s="20"/>
      <c r="BN1932" s="20"/>
      <c r="BO1932" s="20"/>
    </row>
    <row r="1933" spans="1:67" ht="128" hidden="1" x14ac:dyDescent="0.2">
      <c r="A1933" s="17" t="s">
        <v>220</v>
      </c>
      <c r="B1933" s="17" t="s">
        <v>79</v>
      </c>
      <c r="C1933" s="64" t="s">
        <v>221</v>
      </c>
      <c r="D1933" s="18" t="s">
        <v>132</v>
      </c>
      <c r="E1933" s="18" t="s">
        <v>137</v>
      </c>
      <c r="F1933" s="19">
        <v>1</v>
      </c>
      <c r="G1933" s="19">
        <v>1</v>
      </c>
      <c r="H1933" s="19">
        <v>0</v>
      </c>
      <c r="I1933" s="20"/>
      <c r="J1933" s="21" t="s">
        <v>222</v>
      </c>
      <c r="K1933" s="43"/>
      <c r="L1933" s="375" t="s">
        <v>3266</v>
      </c>
      <c r="M1933" s="23" t="s">
        <v>224</v>
      </c>
      <c r="N1933" s="24">
        <f t="shared" si="441"/>
        <v>2011</v>
      </c>
      <c r="O1933" s="25">
        <v>40820</v>
      </c>
      <c r="P1933" s="23" t="s">
        <v>75</v>
      </c>
      <c r="Q1933" s="23" t="s">
        <v>75</v>
      </c>
      <c r="R1933" s="23" t="s">
        <v>75</v>
      </c>
      <c r="S1933" s="23" t="s">
        <v>75</v>
      </c>
      <c r="T1933" s="23" t="s">
        <v>75</v>
      </c>
      <c r="U1933" s="23" t="s">
        <v>75</v>
      </c>
      <c r="V1933" s="19">
        <v>1</v>
      </c>
      <c r="W1933" s="19">
        <f t="shared" si="442"/>
        <v>0</v>
      </c>
      <c r="X1933" s="19">
        <f t="shared" si="443"/>
        <v>0</v>
      </c>
      <c r="Y1933" s="19">
        <f t="shared" si="444"/>
        <v>0</v>
      </c>
      <c r="Z1933" s="19">
        <v>-1</v>
      </c>
      <c r="AA1933" s="19">
        <v>-2</v>
      </c>
      <c r="AB1933" s="19">
        <v>0</v>
      </c>
      <c r="AC1933" s="19">
        <v>0</v>
      </c>
      <c r="AD1933" s="19">
        <v>1</v>
      </c>
      <c r="AE1933" s="19">
        <v>0</v>
      </c>
      <c r="AF1933" s="19">
        <v>0</v>
      </c>
      <c r="AG1933" s="19">
        <v>1</v>
      </c>
      <c r="AH1933" s="26">
        <v>1</v>
      </c>
      <c r="AI1933" s="19">
        <v>1</v>
      </c>
      <c r="AJ1933" s="18" t="s">
        <v>134</v>
      </c>
      <c r="AK1933" s="18" t="s">
        <v>139</v>
      </c>
      <c r="AL1933" s="21" t="s">
        <v>225</v>
      </c>
      <c r="AM1933" s="19">
        <v>-1</v>
      </c>
      <c r="AN1933" s="19">
        <v>1</v>
      </c>
      <c r="AO1933" s="19">
        <v>-1</v>
      </c>
      <c r="AP1933" s="19">
        <v>1</v>
      </c>
      <c r="AQ1933" s="19">
        <v>-1</v>
      </c>
      <c r="AR1933" s="19">
        <v>-1</v>
      </c>
      <c r="AS1933" s="19">
        <v>1</v>
      </c>
      <c r="AT1933" s="19">
        <v>0</v>
      </c>
      <c r="AU1933" s="26">
        <f t="shared" si="447"/>
        <v>-1</v>
      </c>
      <c r="AV1933" s="19">
        <v>0</v>
      </c>
      <c r="AW1933" s="19">
        <v>0</v>
      </c>
      <c r="AX1933" s="19">
        <v>0</v>
      </c>
      <c r="AY1933" s="19">
        <v>0</v>
      </c>
      <c r="AZ1933" s="19">
        <v>0</v>
      </c>
      <c r="BA1933" s="19">
        <v>0</v>
      </c>
      <c r="BB1933" s="19">
        <v>0</v>
      </c>
      <c r="BC1933" s="19">
        <v>0</v>
      </c>
      <c r="BD1933" s="28"/>
      <c r="BE1933" s="20"/>
      <c r="BF1933" s="20"/>
      <c r="BG1933" s="20"/>
      <c r="BH1933" s="20"/>
      <c r="BI1933" s="20"/>
      <c r="BJ1933" s="19">
        <v>1</v>
      </c>
      <c r="BK1933" s="20"/>
      <c r="BL1933" s="20"/>
      <c r="BM1933" s="20"/>
      <c r="BN1933" s="20"/>
      <c r="BO1933" s="20"/>
    </row>
    <row r="1934" spans="1:67" ht="256" hidden="1" x14ac:dyDescent="0.2">
      <c r="A1934" s="17" t="s">
        <v>253</v>
      </c>
      <c r="B1934" s="17" t="s">
        <v>913</v>
      </c>
      <c r="C1934" s="64" t="s">
        <v>962</v>
      </c>
      <c r="D1934" s="18" t="s">
        <v>182</v>
      </c>
      <c r="E1934" s="18" t="s">
        <v>92</v>
      </c>
      <c r="F1934" s="19">
        <v>1</v>
      </c>
      <c r="G1934" s="19">
        <v>0</v>
      </c>
      <c r="H1934" s="19">
        <v>0</v>
      </c>
      <c r="I1934" s="20"/>
      <c r="J1934" s="21" t="s">
        <v>915</v>
      </c>
      <c r="K1934" s="43"/>
      <c r="L1934" s="21" t="s">
        <v>916</v>
      </c>
      <c r="M1934" s="23" t="s">
        <v>917</v>
      </c>
      <c r="N1934" s="24">
        <f t="shared" si="441"/>
        <v>2005</v>
      </c>
      <c r="O1934" s="25">
        <v>38405</v>
      </c>
      <c r="P1934" s="25">
        <v>39484</v>
      </c>
      <c r="Q1934" s="25">
        <v>39484</v>
      </c>
      <c r="R1934" s="23" t="s">
        <v>75</v>
      </c>
      <c r="S1934" s="23" t="s">
        <v>75</v>
      </c>
      <c r="T1934" s="23" t="s">
        <v>75</v>
      </c>
      <c r="U1934" s="23" t="s">
        <v>75</v>
      </c>
      <c r="V1934" s="19">
        <v>1</v>
      </c>
      <c r="W1934" s="19">
        <f t="shared" si="442"/>
        <v>1</v>
      </c>
      <c r="X1934" s="19">
        <f t="shared" si="443"/>
        <v>0</v>
      </c>
      <c r="Y1934" s="19">
        <f t="shared" si="444"/>
        <v>0</v>
      </c>
      <c r="Z1934" s="19">
        <v>-1</v>
      </c>
      <c r="AA1934" s="19">
        <v>-2</v>
      </c>
      <c r="AB1934" s="19">
        <v>1</v>
      </c>
      <c r="AC1934" s="19">
        <v>1</v>
      </c>
      <c r="AD1934" s="19">
        <v>1</v>
      </c>
      <c r="AE1934" s="19">
        <v>1</v>
      </c>
      <c r="AF1934" s="19">
        <v>1</v>
      </c>
      <c r="AG1934" s="26">
        <v>1</v>
      </c>
      <c r="AH1934" s="19">
        <v>1</v>
      </c>
      <c r="AI1934" s="19">
        <v>0</v>
      </c>
      <c r="AJ1934" s="18" t="s">
        <v>185</v>
      </c>
      <c r="AK1934" s="18" t="s">
        <v>97</v>
      </c>
      <c r="AL1934" s="464" t="s">
        <v>918</v>
      </c>
      <c r="AM1934" s="19">
        <f t="shared" ref="AM1934:AM1939" si="448">IF(AND(AN1934=1,AO1934=1),3,IF(AND(AN1934=1,OR(AO1934=0,AO1934=-1)),1,IF(AND(OR(AN1934=0,AN1934=-1),AO1934=1),2,IF(AND(AN1934=0,AN1934=-1),OR(AO1934=0,AO1934=-1),4))))</f>
        <v>3</v>
      </c>
      <c r="AN1934" s="19">
        <v>1</v>
      </c>
      <c r="AO1934" s="19">
        <v>1</v>
      </c>
      <c r="AP1934" s="19">
        <v>1</v>
      </c>
      <c r="AQ1934" s="19">
        <v>1</v>
      </c>
      <c r="AR1934" s="19">
        <v>1</v>
      </c>
      <c r="AS1934" s="19">
        <v>0</v>
      </c>
      <c r="AT1934" s="19">
        <v>0</v>
      </c>
      <c r="AU1934" s="26">
        <f t="shared" si="447"/>
        <v>-1</v>
      </c>
      <c r="AV1934" s="26">
        <v>0</v>
      </c>
      <c r="AW1934" s="26">
        <v>0</v>
      </c>
      <c r="AX1934" s="26">
        <v>1</v>
      </c>
      <c r="AY1934" s="19">
        <v>0</v>
      </c>
      <c r="AZ1934" s="19">
        <v>0</v>
      </c>
      <c r="BA1934" s="19">
        <v>0</v>
      </c>
      <c r="BB1934" s="19">
        <v>0</v>
      </c>
      <c r="BC1934" s="19">
        <v>0</v>
      </c>
      <c r="BD1934" s="28"/>
      <c r="BE1934" s="20"/>
      <c r="BF1934" s="18" t="s">
        <v>919</v>
      </c>
      <c r="BG1934" s="20"/>
      <c r="BH1934" s="20"/>
      <c r="BI1934" s="19">
        <v>1</v>
      </c>
      <c r="BJ1934" s="19">
        <v>1</v>
      </c>
      <c r="BK1934" s="20"/>
      <c r="BL1934" s="20"/>
      <c r="BM1934" s="20"/>
      <c r="BN1934" s="20"/>
      <c r="BO1934" s="20"/>
    </row>
    <row r="1935" spans="1:67" ht="64" hidden="1" x14ac:dyDescent="0.2">
      <c r="A1935" s="17" t="s">
        <v>186</v>
      </c>
      <c r="B1935" s="477"/>
      <c r="C1935" s="519" t="s">
        <v>592</v>
      </c>
      <c r="D1935" s="459" t="s">
        <v>188</v>
      </c>
      <c r="E1935" s="459" t="s">
        <v>70</v>
      </c>
      <c r="F1935" s="451">
        <v>1</v>
      </c>
      <c r="G1935" s="478">
        <v>1</v>
      </c>
      <c r="H1935" s="451">
        <v>0</v>
      </c>
      <c r="I1935" s="473"/>
      <c r="J1935" s="480" t="s">
        <v>586</v>
      </c>
      <c r="K1935" s="481" t="s">
        <v>587</v>
      </c>
      <c r="L1935" s="464" t="s">
        <v>588</v>
      </c>
      <c r="M1935" s="475" t="s">
        <v>3204</v>
      </c>
      <c r="N1935" s="484">
        <f t="shared" si="441"/>
        <v>2001</v>
      </c>
      <c r="O1935" s="483">
        <v>37168</v>
      </c>
      <c r="P1935" s="475" t="s">
        <v>75</v>
      </c>
      <c r="Q1935" s="475" t="s">
        <v>75</v>
      </c>
      <c r="R1935" s="475" t="s">
        <v>75</v>
      </c>
      <c r="S1935" s="475" t="s">
        <v>75</v>
      </c>
      <c r="T1935" s="475" t="s">
        <v>75</v>
      </c>
      <c r="U1935" s="475" t="s">
        <v>75</v>
      </c>
      <c r="V1935" s="451">
        <v>1</v>
      </c>
      <c r="W1935" s="451">
        <f t="shared" si="442"/>
        <v>0</v>
      </c>
      <c r="X1935" s="451">
        <f t="shared" si="443"/>
        <v>0</v>
      </c>
      <c r="Y1935" s="451">
        <f t="shared" si="444"/>
        <v>0</v>
      </c>
      <c r="Z1935" s="451">
        <v>-1</v>
      </c>
      <c r="AA1935" s="451">
        <v>-2</v>
      </c>
      <c r="AB1935" s="451">
        <v>0</v>
      </c>
      <c r="AC1935" s="451">
        <v>0</v>
      </c>
      <c r="AD1935" s="478">
        <v>0</v>
      </c>
      <c r="AE1935" s="478">
        <v>1</v>
      </c>
      <c r="AF1935" s="451">
        <v>0</v>
      </c>
      <c r="AG1935" s="451">
        <v>1</v>
      </c>
      <c r="AH1935" s="453">
        <v>1</v>
      </c>
      <c r="AI1935" s="453">
        <v>0</v>
      </c>
      <c r="AJ1935" s="399" t="s">
        <v>190</v>
      </c>
      <c r="AK1935" s="459" t="s">
        <v>77</v>
      </c>
      <c r="AL1935" s="464" t="s">
        <v>589</v>
      </c>
      <c r="AM1935" s="451">
        <f t="shared" si="448"/>
        <v>3</v>
      </c>
      <c r="AN1935" s="453">
        <v>1</v>
      </c>
      <c r="AO1935" s="453">
        <v>1</v>
      </c>
      <c r="AP1935" s="451">
        <v>1</v>
      </c>
      <c r="AQ1935" s="453">
        <v>0</v>
      </c>
      <c r="AR1935" s="453">
        <v>0</v>
      </c>
      <c r="AS1935" s="453">
        <v>0</v>
      </c>
      <c r="AT1935" s="453">
        <v>0</v>
      </c>
      <c r="AU1935" s="453">
        <f t="shared" si="447"/>
        <v>-1</v>
      </c>
      <c r="AV1935" s="453">
        <v>0</v>
      </c>
      <c r="AW1935" s="453">
        <v>0</v>
      </c>
      <c r="AX1935" s="453">
        <v>0</v>
      </c>
      <c r="AY1935" s="451">
        <v>0</v>
      </c>
      <c r="AZ1935" s="453">
        <v>0</v>
      </c>
      <c r="BA1935" s="453">
        <v>0</v>
      </c>
      <c r="BB1935" s="453">
        <v>0</v>
      </c>
      <c r="BC1935" s="453">
        <v>0</v>
      </c>
      <c r="BD1935" s="454"/>
      <c r="BE1935" s="473"/>
      <c r="BF1935" s="473"/>
      <c r="BG1935" s="473"/>
      <c r="BH1935" s="473"/>
      <c r="BI1935" s="473"/>
      <c r="BJ1935" s="453">
        <v>1</v>
      </c>
      <c r="BK1935" s="473"/>
      <c r="BL1935" s="473"/>
      <c r="BM1935" s="473"/>
      <c r="BN1935" s="473"/>
      <c r="BO1935" s="473"/>
    </row>
    <row r="1936" spans="1:67" ht="304" hidden="1" x14ac:dyDescent="0.2">
      <c r="A1936" s="455" t="s">
        <v>466</v>
      </c>
      <c r="B1936" s="457" t="s">
        <v>676</v>
      </c>
      <c r="C1936" s="519" t="s">
        <v>1799</v>
      </c>
      <c r="D1936" s="459" t="s">
        <v>678</v>
      </c>
      <c r="E1936" s="459" t="s">
        <v>92</v>
      </c>
      <c r="F1936" s="451">
        <v>1</v>
      </c>
      <c r="G1936" s="478">
        <v>1</v>
      </c>
      <c r="H1936" s="451">
        <v>1</v>
      </c>
      <c r="I1936" s="473"/>
      <c r="J1936" s="480" t="s">
        <v>1779</v>
      </c>
      <c r="K1936" s="596"/>
      <c r="L1936" s="515" t="s">
        <v>3577</v>
      </c>
      <c r="M1936" s="518"/>
      <c r="N1936" s="484">
        <f t="shared" si="441"/>
        <v>2006</v>
      </c>
      <c r="O1936" s="483">
        <v>38974</v>
      </c>
      <c r="P1936" s="483">
        <v>42103</v>
      </c>
      <c r="Q1936" s="483">
        <v>42103</v>
      </c>
      <c r="R1936" s="475" t="s">
        <v>75</v>
      </c>
      <c r="S1936" s="475" t="s">
        <v>75</v>
      </c>
      <c r="T1936" s="475" t="s">
        <v>75</v>
      </c>
      <c r="U1936" s="475" t="s">
        <v>75</v>
      </c>
      <c r="V1936" s="451">
        <v>1</v>
      </c>
      <c r="W1936" s="451">
        <f t="shared" si="442"/>
        <v>1</v>
      </c>
      <c r="X1936" s="451">
        <f t="shared" si="443"/>
        <v>0</v>
      </c>
      <c r="Y1936" s="451">
        <f t="shared" si="444"/>
        <v>0</v>
      </c>
      <c r="Z1936" s="451">
        <v>-1</v>
      </c>
      <c r="AA1936" s="451">
        <v>-2</v>
      </c>
      <c r="AB1936" s="451">
        <v>1</v>
      </c>
      <c r="AC1936" s="451">
        <v>1</v>
      </c>
      <c r="AD1936" s="478">
        <v>0</v>
      </c>
      <c r="AE1936" s="478">
        <v>1</v>
      </c>
      <c r="AF1936" s="451">
        <v>1</v>
      </c>
      <c r="AG1936" s="451">
        <v>1</v>
      </c>
      <c r="AH1936" s="451">
        <v>1</v>
      </c>
      <c r="AI1936" s="451">
        <v>1</v>
      </c>
      <c r="AJ1936" s="399" t="s">
        <v>87</v>
      </c>
      <c r="AK1936" s="459" t="s">
        <v>97</v>
      </c>
      <c r="AL1936" s="464" t="s">
        <v>1782</v>
      </c>
      <c r="AM1936" s="451">
        <f t="shared" si="448"/>
        <v>3</v>
      </c>
      <c r="AN1936" s="451">
        <v>1</v>
      </c>
      <c r="AO1936" s="451">
        <v>1</v>
      </c>
      <c r="AP1936" s="451">
        <v>1</v>
      </c>
      <c r="AQ1936" s="451">
        <v>1</v>
      </c>
      <c r="AR1936" s="451">
        <v>1</v>
      </c>
      <c r="AS1936" s="451">
        <v>0</v>
      </c>
      <c r="AT1936" s="451">
        <v>0</v>
      </c>
      <c r="AU1936" s="453">
        <f t="shared" si="447"/>
        <v>-1</v>
      </c>
      <c r="AV1936" s="451">
        <v>0</v>
      </c>
      <c r="AW1936" s="451">
        <v>0</v>
      </c>
      <c r="AX1936" s="451">
        <v>0</v>
      </c>
      <c r="AY1936" s="451">
        <v>0</v>
      </c>
      <c r="AZ1936" s="451">
        <v>0</v>
      </c>
      <c r="BA1936" s="451">
        <v>0</v>
      </c>
      <c r="BB1936" s="451">
        <v>0</v>
      </c>
      <c r="BC1936" s="451">
        <v>0</v>
      </c>
      <c r="BD1936" s="454"/>
      <c r="BE1936" s="473"/>
      <c r="BF1936" s="473"/>
      <c r="BG1936" s="473"/>
      <c r="BH1936" s="473"/>
      <c r="BI1936" s="473"/>
      <c r="BJ1936" s="451">
        <v>1</v>
      </c>
      <c r="BK1936" s="473"/>
      <c r="BL1936" s="473"/>
      <c r="BM1936" s="473"/>
      <c r="BN1936" s="473"/>
      <c r="BO1936" s="473"/>
    </row>
    <row r="1937" spans="1:256" ht="160" hidden="1" x14ac:dyDescent="0.2">
      <c r="A1937" s="455" t="s">
        <v>315</v>
      </c>
      <c r="B1937" s="486" t="s">
        <v>316</v>
      </c>
      <c r="C1937" s="519" t="s">
        <v>322</v>
      </c>
      <c r="D1937" s="459" t="s">
        <v>132</v>
      </c>
      <c r="E1937" s="459" t="s">
        <v>91</v>
      </c>
      <c r="F1937" s="451">
        <v>1</v>
      </c>
      <c r="G1937" s="478">
        <v>1</v>
      </c>
      <c r="H1937" s="451">
        <v>0</v>
      </c>
      <c r="I1937" s="473"/>
      <c r="J1937" s="520"/>
      <c r="K1937" s="481" t="s">
        <v>318</v>
      </c>
      <c r="L1937" s="464" t="s">
        <v>319</v>
      </c>
      <c r="M1937" s="518"/>
      <c r="N1937" s="484">
        <f t="shared" si="441"/>
        <v>2016</v>
      </c>
      <c r="O1937" s="483">
        <v>42702</v>
      </c>
      <c r="P1937" s="475" t="s">
        <v>75</v>
      </c>
      <c r="Q1937" s="475" t="s">
        <v>75</v>
      </c>
      <c r="R1937" s="475" t="s">
        <v>75</v>
      </c>
      <c r="S1937" s="475" t="s">
        <v>75</v>
      </c>
      <c r="T1937" s="475" t="s">
        <v>75</v>
      </c>
      <c r="U1937" s="475" t="s">
        <v>75</v>
      </c>
      <c r="V1937" s="453">
        <v>1</v>
      </c>
      <c r="W1937" s="451">
        <f t="shared" si="442"/>
        <v>0</v>
      </c>
      <c r="X1937" s="451">
        <f t="shared" si="443"/>
        <v>0</v>
      </c>
      <c r="Y1937" s="451">
        <f t="shared" si="444"/>
        <v>0</v>
      </c>
      <c r="Z1937" s="453">
        <v>-1</v>
      </c>
      <c r="AA1937" s="451">
        <v>-2</v>
      </c>
      <c r="AB1937" s="453">
        <v>0</v>
      </c>
      <c r="AC1937" s="453">
        <v>0</v>
      </c>
      <c r="AD1937" s="628">
        <v>1</v>
      </c>
      <c r="AE1937" s="628">
        <v>1</v>
      </c>
      <c r="AF1937" s="453">
        <v>0</v>
      </c>
      <c r="AG1937" s="451">
        <v>1</v>
      </c>
      <c r="AH1937" s="453">
        <v>0</v>
      </c>
      <c r="AI1937" s="453">
        <v>0</v>
      </c>
      <c r="AJ1937" s="399" t="s">
        <v>134</v>
      </c>
      <c r="AK1937" s="459" t="s">
        <v>96</v>
      </c>
      <c r="AL1937" s="464" t="s">
        <v>320</v>
      </c>
      <c r="AM1937" s="578">
        <f t="shared" si="448"/>
        <v>1</v>
      </c>
      <c r="AN1937" s="451">
        <v>1</v>
      </c>
      <c r="AO1937" s="451">
        <v>0</v>
      </c>
      <c r="AP1937" s="451">
        <v>1</v>
      </c>
      <c r="AQ1937" s="451">
        <v>1</v>
      </c>
      <c r="AR1937" s="451">
        <v>1</v>
      </c>
      <c r="AS1937" s="451">
        <v>-1</v>
      </c>
      <c r="AT1937" s="451">
        <v>0</v>
      </c>
      <c r="AU1937" s="453">
        <f t="shared" si="447"/>
        <v>-1</v>
      </c>
      <c r="AV1937" s="451">
        <v>0</v>
      </c>
      <c r="AW1937" s="451">
        <v>0</v>
      </c>
      <c r="AX1937" s="451">
        <v>0</v>
      </c>
      <c r="AY1937" s="451">
        <v>0</v>
      </c>
      <c r="AZ1937" s="451">
        <v>0</v>
      </c>
      <c r="BA1937" s="451">
        <v>0</v>
      </c>
      <c r="BB1937" s="451">
        <v>0</v>
      </c>
      <c r="BC1937" s="451">
        <v>0</v>
      </c>
      <c r="BD1937" s="454"/>
      <c r="BE1937" s="473"/>
      <c r="BF1937" s="453"/>
      <c r="BG1937" s="453">
        <v>-1</v>
      </c>
      <c r="BH1937" s="453"/>
      <c r="BI1937" s="473"/>
      <c r="BJ1937" s="473"/>
      <c r="BK1937" s="453"/>
      <c r="BL1937" s="453"/>
      <c r="BM1937" s="453"/>
      <c r="BN1937" s="473"/>
      <c r="BO1937" s="473"/>
    </row>
    <row r="1938" spans="1:256" ht="48" hidden="1" x14ac:dyDescent="0.2">
      <c r="A1938" s="436" t="s">
        <v>740</v>
      </c>
      <c r="B1938" s="473"/>
      <c r="C1938" s="480" t="s">
        <v>2716</v>
      </c>
      <c r="D1938" s="459" t="s">
        <v>124</v>
      </c>
      <c r="E1938" s="459" t="s">
        <v>137</v>
      </c>
      <c r="F1938" s="451">
        <v>1</v>
      </c>
      <c r="G1938" s="478">
        <v>0</v>
      </c>
      <c r="H1938" s="451">
        <v>0</v>
      </c>
      <c r="I1938" s="473"/>
      <c r="J1938" s="480" t="s">
        <v>1077</v>
      </c>
      <c r="K1938" s="481" t="s">
        <v>1089</v>
      </c>
      <c r="L1938" s="464" t="s">
        <v>2647</v>
      </c>
      <c r="M1938" s="475" t="s">
        <v>75</v>
      </c>
      <c r="N1938" s="484">
        <f t="shared" si="441"/>
        <v>1988</v>
      </c>
      <c r="O1938" s="483">
        <v>32174</v>
      </c>
      <c r="P1938" s="475" t="s">
        <v>75</v>
      </c>
      <c r="Q1938" s="475" t="s">
        <v>75</v>
      </c>
      <c r="R1938" s="475" t="s">
        <v>75</v>
      </c>
      <c r="S1938" s="475" t="s">
        <v>75</v>
      </c>
      <c r="T1938" s="475" t="s">
        <v>75</v>
      </c>
      <c r="U1938" s="475" t="s">
        <v>75</v>
      </c>
      <c r="V1938" s="451">
        <v>1</v>
      </c>
      <c r="W1938" s="451">
        <f t="shared" si="442"/>
        <v>0</v>
      </c>
      <c r="X1938" s="451">
        <f t="shared" si="443"/>
        <v>0</v>
      </c>
      <c r="Y1938" s="451">
        <f t="shared" si="444"/>
        <v>0</v>
      </c>
      <c r="Z1938" s="451">
        <v>-1</v>
      </c>
      <c r="AA1938" s="451">
        <v>-2</v>
      </c>
      <c r="AB1938" s="451">
        <v>0</v>
      </c>
      <c r="AC1938" s="451">
        <v>0</v>
      </c>
      <c r="AD1938" s="478">
        <v>1</v>
      </c>
      <c r="AE1938" s="478">
        <v>0</v>
      </c>
      <c r="AF1938" s="451">
        <v>0</v>
      </c>
      <c r="AG1938" s="451">
        <v>0</v>
      </c>
      <c r="AH1938" s="453">
        <v>1</v>
      </c>
      <c r="AI1938" s="453">
        <v>0</v>
      </c>
      <c r="AJ1938" s="399" t="s">
        <v>128</v>
      </c>
      <c r="AK1938" s="459" t="s">
        <v>139</v>
      </c>
      <c r="AL1938" s="464" t="s">
        <v>2642</v>
      </c>
      <c r="AM1938" s="451">
        <f t="shared" si="448"/>
        <v>3</v>
      </c>
      <c r="AN1938" s="451">
        <v>1</v>
      </c>
      <c r="AO1938" s="451">
        <v>1</v>
      </c>
      <c r="AP1938" s="451">
        <v>0</v>
      </c>
      <c r="AQ1938" s="451">
        <v>-1</v>
      </c>
      <c r="AR1938" s="451">
        <v>-1</v>
      </c>
      <c r="AS1938" s="451">
        <v>0</v>
      </c>
      <c r="AT1938" s="451">
        <v>-2</v>
      </c>
      <c r="AU1938" s="453">
        <v>-3</v>
      </c>
      <c r="AV1938" s="451">
        <v>0</v>
      </c>
      <c r="AW1938" s="451">
        <v>0</v>
      </c>
      <c r="AX1938" s="451">
        <v>0</v>
      </c>
      <c r="AY1938" s="451">
        <v>0</v>
      </c>
      <c r="AZ1938" s="451">
        <v>1</v>
      </c>
      <c r="BA1938" s="451">
        <v>1</v>
      </c>
      <c r="BB1938" s="451">
        <v>-1</v>
      </c>
      <c r="BC1938" s="451">
        <v>1</v>
      </c>
      <c r="BD1938" s="454"/>
      <c r="BE1938" s="473"/>
      <c r="BF1938" s="473"/>
      <c r="BG1938" s="473"/>
      <c r="BH1938" s="473"/>
      <c r="BI1938" s="473"/>
      <c r="BJ1938" s="451">
        <v>-1</v>
      </c>
      <c r="BK1938" s="473"/>
      <c r="BL1938" s="473"/>
      <c r="BM1938" s="473"/>
      <c r="BN1938" s="473"/>
      <c r="BO1938" s="473"/>
    </row>
    <row r="1939" spans="1:256" ht="395" hidden="1" x14ac:dyDescent="0.2">
      <c r="A1939" s="542" t="s">
        <v>186</v>
      </c>
      <c r="B1939" s="550"/>
      <c r="C1939" s="556" t="s">
        <v>2635</v>
      </c>
      <c r="D1939" s="565" t="s">
        <v>270</v>
      </c>
      <c r="E1939" s="565" t="s">
        <v>92</v>
      </c>
      <c r="F1939" s="572">
        <v>1</v>
      </c>
      <c r="G1939" s="577">
        <v>0</v>
      </c>
      <c r="H1939" s="572">
        <v>0</v>
      </c>
      <c r="I1939" s="579"/>
      <c r="J1939" s="583" t="s">
        <v>2490</v>
      </c>
      <c r="K1939" s="592"/>
      <c r="L1939" s="584" t="s">
        <v>2496</v>
      </c>
      <c r="M1939" s="609" t="s">
        <v>2244</v>
      </c>
      <c r="N1939" s="484">
        <f t="shared" si="441"/>
        <v>1999</v>
      </c>
      <c r="O1939" s="617">
        <v>36453</v>
      </c>
      <c r="P1939" s="617">
        <v>36466</v>
      </c>
      <c r="Q1939" s="609" t="s">
        <v>75</v>
      </c>
      <c r="R1939" s="609" t="s">
        <v>75</v>
      </c>
      <c r="S1939" s="609" t="s">
        <v>75</v>
      </c>
      <c r="T1939" s="609" t="s">
        <v>75</v>
      </c>
      <c r="U1939" s="609" t="s">
        <v>75</v>
      </c>
      <c r="V1939" s="572">
        <v>1</v>
      </c>
      <c r="W1939" s="451">
        <f t="shared" si="442"/>
        <v>0</v>
      </c>
      <c r="X1939" s="451">
        <f t="shared" si="443"/>
        <v>0</v>
      </c>
      <c r="Y1939" s="451">
        <f t="shared" si="444"/>
        <v>0</v>
      </c>
      <c r="Z1939" s="624">
        <v>-1</v>
      </c>
      <c r="AA1939" s="624">
        <v>-2</v>
      </c>
      <c r="AB1939" s="572">
        <v>1</v>
      </c>
      <c r="AC1939" s="572">
        <v>1</v>
      </c>
      <c r="AD1939" s="577">
        <v>0</v>
      </c>
      <c r="AE1939" s="577">
        <v>0</v>
      </c>
      <c r="AF1939" s="572">
        <v>1</v>
      </c>
      <c r="AG1939" s="572">
        <v>1</v>
      </c>
      <c r="AH1939" s="572">
        <v>1</v>
      </c>
      <c r="AI1939" s="572">
        <v>1</v>
      </c>
      <c r="AJ1939" s="566" t="s">
        <v>96</v>
      </c>
      <c r="AK1939" s="565" t="s">
        <v>97</v>
      </c>
      <c r="AL1939" s="584" t="s">
        <v>2493</v>
      </c>
      <c r="AM1939" s="451">
        <f t="shared" si="448"/>
        <v>3</v>
      </c>
      <c r="AN1939" s="572">
        <v>1</v>
      </c>
      <c r="AO1939" s="572">
        <v>1</v>
      </c>
      <c r="AP1939" s="572">
        <v>1</v>
      </c>
      <c r="AQ1939" s="572">
        <v>1</v>
      </c>
      <c r="AR1939" s="572">
        <v>1</v>
      </c>
      <c r="AS1939" s="579"/>
      <c r="AT1939" s="572">
        <v>0</v>
      </c>
      <c r="AU1939" s="453">
        <f>IF(BA1939&lt;1,-1)</f>
        <v>-1</v>
      </c>
      <c r="AV1939" s="572">
        <v>1</v>
      </c>
      <c r="AW1939" s="572">
        <v>0</v>
      </c>
      <c r="AX1939" s="572">
        <v>0</v>
      </c>
      <c r="AY1939" s="451">
        <v>0</v>
      </c>
      <c r="AZ1939" s="572">
        <v>0</v>
      </c>
      <c r="BA1939" s="572">
        <v>0</v>
      </c>
      <c r="BB1939" s="572">
        <v>0</v>
      </c>
      <c r="BC1939" s="572">
        <v>0</v>
      </c>
      <c r="BD1939" s="454"/>
      <c r="BE1939" s="579"/>
      <c r="BF1939" s="584" t="s">
        <v>2494</v>
      </c>
      <c r="BG1939" s="579"/>
      <c r="BH1939" s="579"/>
      <c r="BI1939" s="572">
        <v>1</v>
      </c>
      <c r="BJ1939" s="572">
        <v>1</v>
      </c>
      <c r="BK1939" s="579"/>
      <c r="BL1939" s="579"/>
      <c r="BM1939" s="579"/>
      <c r="BN1939" s="579"/>
      <c r="BO1939" s="579"/>
    </row>
    <row r="1940" spans="1:256" ht="94" hidden="1" customHeight="1" x14ac:dyDescent="0.2">
      <c r="A1940" s="18" t="s">
        <v>151</v>
      </c>
      <c r="B1940" s="18" t="s">
        <v>197</v>
      </c>
      <c r="C1940" s="21" t="s">
        <v>1035</v>
      </c>
      <c r="D1940" s="18" t="s">
        <v>852</v>
      </c>
      <c r="E1940" s="18" t="s">
        <v>302</v>
      </c>
      <c r="F1940" s="19">
        <v>1</v>
      </c>
      <c r="G1940" s="19">
        <v>1</v>
      </c>
      <c r="H1940" s="19">
        <v>1</v>
      </c>
      <c r="I1940" s="20"/>
      <c r="J1940" s="44"/>
      <c r="K1940" s="44"/>
      <c r="L1940" s="21" t="s">
        <v>1032</v>
      </c>
      <c r="M1940" s="20"/>
      <c r="N1940" s="19">
        <f t="shared" si="441"/>
        <v>2016</v>
      </c>
      <c r="O1940" s="82">
        <v>42548</v>
      </c>
      <c r="P1940" s="18" t="s">
        <v>75</v>
      </c>
      <c r="Q1940" s="18" t="s">
        <v>75</v>
      </c>
      <c r="R1940" s="18" t="s">
        <v>75</v>
      </c>
      <c r="S1940" s="18" t="s">
        <v>75</v>
      </c>
      <c r="T1940" s="18" t="s">
        <v>75</v>
      </c>
      <c r="U1940" s="18" t="s">
        <v>75</v>
      </c>
      <c r="V1940" s="19">
        <v>1</v>
      </c>
      <c r="W1940" s="19">
        <f t="shared" si="442"/>
        <v>0</v>
      </c>
      <c r="X1940" s="19">
        <f t="shared" si="443"/>
        <v>0</v>
      </c>
      <c r="Y1940" s="19">
        <f t="shared" si="444"/>
        <v>0</v>
      </c>
      <c r="Z1940" s="19">
        <v>-1</v>
      </c>
      <c r="AA1940" s="19">
        <v>-2</v>
      </c>
      <c r="AB1940" s="19">
        <v>0</v>
      </c>
      <c r="AC1940" s="19">
        <v>0</v>
      </c>
      <c r="AD1940" s="19">
        <v>1</v>
      </c>
      <c r="AE1940" s="19">
        <v>1</v>
      </c>
      <c r="AF1940" s="19">
        <v>0</v>
      </c>
      <c r="AG1940" s="19">
        <v>0</v>
      </c>
      <c r="AH1940" s="19">
        <v>1</v>
      </c>
      <c r="AI1940" s="19">
        <v>0</v>
      </c>
      <c r="AJ1940" s="18" t="s">
        <v>134</v>
      </c>
      <c r="AK1940" s="18" t="s">
        <v>77</v>
      </c>
      <c r="AL1940" s="21" t="s">
        <v>1033</v>
      </c>
      <c r="AM1940" s="19">
        <v>8</v>
      </c>
      <c r="AN1940" s="19">
        <v>0</v>
      </c>
      <c r="AO1940" s="19">
        <v>1</v>
      </c>
      <c r="AP1940" s="19">
        <v>0</v>
      </c>
      <c r="AQ1940" s="19">
        <v>1</v>
      </c>
      <c r="AR1940" s="19">
        <v>1</v>
      </c>
      <c r="AS1940" s="19">
        <v>-1</v>
      </c>
      <c r="AT1940" s="19">
        <v>0</v>
      </c>
      <c r="AU1940" s="26">
        <f>IF(BA1940&lt;1,-1)</f>
        <v>-1</v>
      </c>
      <c r="AV1940" s="19">
        <v>0</v>
      </c>
      <c r="AW1940" s="19">
        <v>0</v>
      </c>
      <c r="AX1940" s="19">
        <v>0</v>
      </c>
      <c r="AY1940" s="19">
        <v>0</v>
      </c>
      <c r="AZ1940" s="19">
        <v>0</v>
      </c>
      <c r="BA1940" s="19">
        <v>0</v>
      </c>
      <c r="BB1940" s="19">
        <v>0</v>
      </c>
      <c r="BC1940" s="19">
        <v>0</v>
      </c>
      <c r="BD1940" s="28"/>
      <c r="BE1940" s="20"/>
      <c r="BF1940" s="20"/>
      <c r="BG1940" s="20"/>
      <c r="BH1940" s="20"/>
      <c r="BI1940" s="20"/>
      <c r="BJ1940" s="19">
        <v>1</v>
      </c>
      <c r="BK1940" s="20"/>
      <c r="BL1940" s="20"/>
      <c r="BM1940" s="20"/>
      <c r="BN1940" s="20"/>
      <c r="BO1940" s="20"/>
      <c r="BP1940" s="370"/>
      <c r="BQ1940" s="370"/>
      <c r="BR1940" s="370"/>
      <c r="BS1940" s="370"/>
      <c r="BT1940" s="370"/>
      <c r="BU1940" s="370"/>
      <c r="BV1940" s="370"/>
      <c r="BW1940" s="370"/>
      <c r="BX1940" s="370"/>
      <c r="BY1940" s="370"/>
      <c r="BZ1940" s="370"/>
      <c r="CA1940" s="370"/>
      <c r="CB1940" s="370"/>
      <c r="CC1940" s="370"/>
      <c r="CD1940" s="370"/>
      <c r="CE1940" s="370"/>
      <c r="CF1940" s="370"/>
      <c r="CG1940" s="370"/>
      <c r="CH1940" s="370"/>
      <c r="CI1940" s="370"/>
      <c r="CJ1940" s="370"/>
      <c r="CK1940" s="370"/>
      <c r="CL1940" s="370"/>
      <c r="CM1940" s="370"/>
      <c r="CN1940" s="370"/>
      <c r="CO1940" s="370"/>
      <c r="CP1940" s="370"/>
      <c r="CQ1940" s="370"/>
      <c r="CR1940" s="370"/>
      <c r="CS1940" s="370"/>
      <c r="CT1940" s="370"/>
      <c r="CU1940" s="370"/>
      <c r="CV1940" s="370"/>
      <c r="CW1940" s="370"/>
      <c r="CX1940" s="370"/>
      <c r="CY1940" s="370"/>
      <c r="CZ1940" s="370"/>
      <c r="DA1940" s="370"/>
      <c r="DB1940" s="370"/>
      <c r="DC1940" s="370"/>
      <c r="DD1940" s="370"/>
      <c r="DE1940" s="370"/>
      <c r="DF1940" s="370"/>
      <c r="DG1940" s="370"/>
      <c r="DH1940" s="370"/>
      <c r="DI1940" s="370"/>
      <c r="DJ1940" s="370"/>
      <c r="DK1940" s="370"/>
      <c r="DL1940" s="370"/>
      <c r="DM1940" s="370"/>
      <c r="DN1940" s="370"/>
      <c r="DO1940" s="370"/>
      <c r="DP1940" s="370"/>
      <c r="DQ1940" s="370"/>
      <c r="DR1940" s="370"/>
      <c r="DS1940" s="370"/>
      <c r="DT1940" s="370"/>
      <c r="DU1940" s="370"/>
      <c r="DV1940" s="370"/>
      <c r="DW1940" s="370"/>
      <c r="DX1940" s="370"/>
      <c r="DY1940" s="370"/>
      <c r="DZ1940" s="370"/>
      <c r="EA1940" s="370"/>
      <c r="EB1940" s="370"/>
      <c r="EC1940" s="370"/>
      <c r="ED1940" s="370"/>
      <c r="EE1940" s="370"/>
      <c r="EF1940" s="370"/>
      <c r="EG1940" s="370"/>
      <c r="EH1940" s="370"/>
      <c r="EI1940" s="370"/>
      <c r="EJ1940" s="370"/>
      <c r="EK1940" s="370"/>
      <c r="EL1940" s="370"/>
      <c r="EM1940" s="370"/>
      <c r="EN1940" s="370"/>
      <c r="EO1940" s="370"/>
      <c r="EP1940" s="370"/>
      <c r="EQ1940" s="370"/>
      <c r="ER1940" s="370"/>
      <c r="ES1940" s="370"/>
      <c r="ET1940" s="370"/>
      <c r="EU1940" s="370"/>
      <c r="EV1940" s="370"/>
      <c r="EW1940" s="370"/>
      <c r="EX1940" s="370"/>
      <c r="EY1940" s="370"/>
      <c r="EZ1940" s="370"/>
      <c r="FA1940" s="370"/>
      <c r="FB1940" s="370"/>
      <c r="FC1940" s="370"/>
      <c r="FD1940" s="370"/>
      <c r="FE1940" s="370"/>
      <c r="FF1940" s="370"/>
      <c r="FG1940" s="370"/>
      <c r="FH1940" s="370"/>
      <c r="FI1940" s="370"/>
      <c r="FJ1940" s="370"/>
      <c r="FK1940" s="370"/>
      <c r="FL1940" s="370"/>
      <c r="FM1940" s="370"/>
      <c r="FN1940" s="370"/>
      <c r="FO1940" s="370"/>
      <c r="FP1940" s="370"/>
      <c r="FQ1940" s="370"/>
      <c r="FR1940" s="370"/>
      <c r="FS1940" s="370"/>
      <c r="FT1940" s="370"/>
      <c r="FU1940" s="370"/>
      <c r="FV1940" s="370"/>
      <c r="FW1940" s="370"/>
      <c r="FX1940" s="370"/>
      <c r="FY1940" s="370"/>
      <c r="FZ1940" s="370"/>
      <c r="GA1940" s="370"/>
      <c r="GB1940" s="370"/>
      <c r="GC1940" s="370"/>
      <c r="GD1940" s="370"/>
      <c r="GE1940" s="370"/>
      <c r="GF1940" s="370"/>
      <c r="GG1940" s="370"/>
      <c r="GH1940" s="370"/>
      <c r="GI1940" s="370"/>
      <c r="GJ1940" s="370"/>
      <c r="GK1940" s="370"/>
      <c r="GL1940" s="370"/>
      <c r="GM1940" s="370"/>
      <c r="GN1940" s="370"/>
      <c r="GO1940" s="370"/>
      <c r="GP1940" s="370"/>
      <c r="GQ1940" s="370"/>
      <c r="GR1940" s="370"/>
      <c r="GS1940" s="370"/>
      <c r="GT1940" s="370"/>
      <c r="GU1940" s="370"/>
      <c r="GV1940" s="370"/>
      <c r="GW1940" s="370"/>
      <c r="GX1940" s="370"/>
      <c r="GY1940" s="370"/>
      <c r="GZ1940" s="370"/>
      <c r="HA1940" s="370"/>
      <c r="HB1940" s="370"/>
      <c r="HC1940" s="370"/>
      <c r="HD1940" s="370"/>
      <c r="HE1940" s="370"/>
      <c r="HF1940" s="370"/>
      <c r="HG1940" s="370"/>
      <c r="HH1940" s="370"/>
      <c r="HI1940" s="370"/>
      <c r="HJ1940" s="370"/>
      <c r="HK1940" s="370"/>
      <c r="HL1940" s="370"/>
      <c r="HM1940" s="370"/>
      <c r="HN1940" s="370"/>
      <c r="HO1940" s="370"/>
      <c r="HP1940" s="370"/>
      <c r="HQ1940" s="370"/>
      <c r="HR1940" s="370"/>
      <c r="HS1940" s="370"/>
      <c r="HT1940" s="370"/>
      <c r="HU1940" s="370"/>
      <c r="HV1940" s="370"/>
      <c r="HW1940" s="370"/>
      <c r="HX1940" s="370"/>
      <c r="HY1940" s="370"/>
      <c r="HZ1940" s="370"/>
      <c r="IA1940" s="370"/>
      <c r="IB1940" s="370"/>
      <c r="IC1940" s="370"/>
      <c r="ID1940" s="370"/>
      <c r="IE1940" s="370"/>
      <c r="IF1940" s="370"/>
      <c r="IG1940" s="370"/>
      <c r="IH1940" s="370"/>
      <c r="II1940" s="370"/>
      <c r="IJ1940" s="370"/>
      <c r="IK1940" s="370"/>
      <c r="IL1940" s="370"/>
      <c r="IM1940" s="370"/>
      <c r="IN1940" s="370"/>
      <c r="IO1940" s="370"/>
      <c r="IP1940" s="370"/>
      <c r="IQ1940" s="370"/>
      <c r="IR1940" s="370"/>
      <c r="IS1940" s="370"/>
      <c r="IT1940" s="370"/>
      <c r="IU1940" s="370"/>
      <c r="IV1940" s="370"/>
    </row>
    <row r="1941" spans="1:256" ht="42" hidden="1" customHeight="1" x14ac:dyDescent="0.2">
      <c r="A1941" s="29" t="s">
        <v>186</v>
      </c>
      <c r="B1941" s="30"/>
      <c r="C1941" s="97" t="s">
        <v>2546</v>
      </c>
      <c r="D1941" s="31" t="s">
        <v>270</v>
      </c>
      <c r="E1941" s="31" t="s">
        <v>92</v>
      </c>
      <c r="F1941" s="32">
        <v>1</v>
      </c>
      <c r="G1941" s="32">
        <v>0</v>
      </c>
      <c r="H1941" s="32">
        <v>0</v>
      </c>
      <c r="I1941" s="33"/>
      <c r="J1941" s="34" t="s">
        <v>2490</v>
      </c>
      <c r="K1941" s="35"/>
      <c r="L1941" s="34" t="s">
        <v>2496</v>
      </c>
      <c r="M1941" s="36" t="s">
        <v>2244</v>
      </c>
      <c r="N1941" s="24">
        <f t="shared" si="441"/>
        <v>1997</v>
      </c>
      <c r="O1941" s="37">
        <v>35628</v>
      </c>
      <c r="P1941" s="37">
        <v>36466</v>
      </c>
      <c r="Q1941" s="36" t="s">
        <v>75</v>
      </c>
      <c r="R1941" s="36" t="s">
        <v>75</v>
      </c>
      <c r="S1941" s="36" t="s">
        <v>75</v>
      </c>
      <c r="T1941" s="36" t="s">
        <v>75</v>
      </c>
      <c r="U1941" s="36" t="s">
        <v>75</v>
      </c>
      <c r="V1941" s="32">
        <v>1</v>
      </c>
      <c r="W1941" s="19">
        <f t="shared" si="442"/>
        <v>0</v>
      </c>
      <c r="X1941" s="19">
        <f t="shared" si="443"/>
        <v>0</v>
      </c>
      <c r="Y1941" s="19">
        <f t="shared" si="444"/>
        <v>0</v>
      </c>
      <c r="Z1941" s="96">
        <v>-1</v>
      </c>
      <c r="AA1941" s="96">
        <v>-2</v>
      </c>
      <c r="AB1941" s="32">
        <v>1</v>
      </c>
      <c r="AC1941" s="32">
        <v>1</v>
      </c>
      <c r="AD1941" s="32">
        <v>0</v>
      </c>
      <c r="AE1941" s="32">
        <v>0</v>
      </c>
      <c r="AF1941" s="32">
        <v>1</v>
      </c>
      <c r="AG1941" s="32">
        <v>1</v>
      </c>
      <c r="AH1941" s="32">
        <v>1</v>
      </c>
      <c r="AI1941" s="32">
        <v>1</v>
      </c>
      <c r="AJ1941" s="31" t="s">
        <v>96</v>
      </c>
      <c r="AK1941" s="31" t="s">
        <v>97</v>
      </c>
      <c r="AL1941" s="34" t="s">
        <v>2493</v>
      </c>
      <c r="AM1941" s="19">
        <f>IF(AND(AN1941=1,AO1941=1),3,IF(AND(AN1941=1,OR(AO1941=0,AO1941=-1)),1,IF(AND(OR(AN1941=0,AN1941=-1),AO1941=1),2,IF(AND(AN1941=0,AN1941=-1),OR(AO1941=0,AO1941=-1),4))))</f>
        <v>3</v>
      </c>
      <c r="AN1941" s="32">
        <v>1</v>
      </c>
      <c r="AO1941" s="32">
        <v>1</v>
      </c>
      <c r="AP1941" s="32">
        <v>1</v>
      </c>
      <c r="AQ1941" s="32">
        <v>1</v>
      </c>
      <c r="AR1941" s="32">
        <v>1</v>
      </c>
      <c r="AS1941" s="33"/>
      <c r="AT1941" s="32">
        <v>0</v>
      </c>
      <c r="AU1941" s="26">
        <f>IF(BA1941&lt;1,-1)</f>
        <v>-1</v>
      </c>
      <c r="AV1941" s="32">
        <v>1</v>
      </c>
      <c r="AW1941" s="32">
        <v>0</v>
      </c>
      <c r="AX1941" s="32">
        <v>0</v>
      </c>
      <c r="AY1941" s="19">
        <v>0</v>
      </c>
      <c r="AZ1941" s="32">
        <v>0</v>
      </c>
      <c r="BA1941" s="32">
        <v>0</v>
      </c>
      <c r="BB1941" s="32">
        <v>0</v>
      </c>
      <c r="BC1941" s="32">
        <v>0</v>
      </c>
      <c r="BD1941" s="28"/>
      <c r="BE1941" s="33"/>
      <c r="BF1941" s="34" t="s">
        <v>2494</v>
      </c>
      <c r="BG1941" s="33"/>
      <c r="BH1941" s="33"/>
      <c r="BI1941" s="32">
        <v>1</v>
      </c>
      <c r="BJ1941" s="32">
        <v>1</v>
      </c>
      <c r="BK1941" s="33"/>
      <c r="BL1941" s="33"/>
      <c r="BM1941" s="33"/>
      <c r="BN1941" s="33"/>
      <c r="BO1941" s="33"/>
      <c r="BP1941" s="370"/>
      <c r="BQ1941" s="370"/>
      <c r="BR1941" s="370"/>
      <c r="BS1941" s="370"/>
      <c r="BT1941" s="370"/>
      <c r="BU1941" s="370"/>
      <c r="BV1941" s="370"/>
      <c r="BW1941" s="370"/>
      <c r="BX1941" s="370"/>
      <c r="BY1941" s="370"/>
      <c r="BZ1941" s="370"/>
      <c r="CA1941" s="370"/>
      <c r="CB1941" s="370"/>
      <c r="CC1941" s="370"/>
      <c r="CD1941" s="370"/>
      <c r="CE1941" s="370"/>
      <c r="CF1941" s="370"/>
      <c r="CG1941" s="370"/>
      <c r="CH1941" s="370"/>
      <c r="CI1941" s="370"/>
      <c r="CJ1941" s="370"/>
      <c r="CK1941" s="370"/>
      <c r="CL1941" s="370"/>
      <c r="CM1941" s="370"/>
      <c r="CN1941" s="370"/>
      <c r="CO1941" s="370"/>
      <c r="CP1941" s="370"/>
      <c r="CQ1941" s="370"/>
      <c r="CR1941" s="370"/>
      <c r="CS1941" s="370"/>
      <c r="CT1941" s="370"/>
      <c r="CU1941" s="370"/>
      <c r="CV1941" s="370"/>
      <c r="CW1941" s="370"/>
      <c r="CX1941" s="370"/>
      <c r="CY1941" s="370"/>
      <c r="CZ1941" s="370"/>
      <c r="DA1941" s="370"/>
      <c r="DB1941" s="370"/>
      <c r="DC1941" s="370"/>
      <c r="DD1941" s="370"/>
      <c r="DE1941" s="370"/>
      <c r="DF1941" s="370"/>
      <c r="DG1941" s="370"/>
      <c r="DH1941" s="370"/>
      <c r="DI1941" s="370"/>
      <c r="DJ1941" s="370"/>
      <c r="DK1941" s="370"/>
      <c r="DL1941" s="370"/>
      <c r="DM1941" s="370"/>
      <c r="DN1941" s="370"/>
      <c r="DO1941" s="370"/>
      <c r="DP1941" s="370"/>
      <c r="DQ1941" s="370"/>
      <c r="DR1941" s="370"/>
      <c r="DS1941" s="370"/>
      <c r="DT1941" s="370"/>
      <c r="DU1941" s="370"/>
      <c r="DV1941" s="370"/>
      <c r="DW1941" s="370"/>
      <c r="DX1941" s="370"/>
      <c r="DY1941" s="370"/>
      <c r="DZ1941" s="370"/>
      <c r="EA1941" s="370"/>
      <c r="EB1941" s="370"/>
      <c r="EC1941" s="370"/>
      <c r="ED1941" s="370"/>
      <c r="EE1941" s="370"/>
      <c r="EF1941" s="370"/>
      <c r="EG1941" s="370"/>
      <c r="EH1941" s="370"/>
      <c r="EI1941" s="370"/>
      <c r="EJ1941" s="370"/>
      <c r="EK1941" s="370"/>
      <c r="EL1941" s="370"/>
      <c r="EM1941" s="370"/>
      <c r="EN1941" s="370"/>
      <c r="EO1941" s="370"/>
      <c r="EP1941" s="370"/>
      <c r="EQ1941" s="370"/>
      <c r="ER1941" s="370"/>
      <c r="ES1941" s="370"/>
      <c r="ET1941" s="370"/>
      <c r="EU1941" s="370"/>
      <c r="EV1941" s="370"/>
      <c r="EW1941" s="370"/>
      <c r="EX1941" s="370"/>
      <c r="EY1941" s="370"/>
      <c r="EZ1941" s="370"/>
      <c r="FA1941" s="370"/>
      <c r="FB1941" s="370"/>
      <c r="FC1941" s="370"/>
      <c r="FD1941" s="370"/>
      <c r="FE1941" s="370"/>
      <c r="FF1941" s="370"/>
      <c r="FG1941" s="370"/>
      <c r="FH1941" s="370"/>
      <c r="FI1941" s="370"/>
      <c r="FJ1941" s="370"/>
      <c r="FK1941" s="370"/>
      <c r="FL1941" s="370"/>
      <c r="FM1941" s="370"/>
      <c r="FN1941" s="370"/>
      <c r="FO1941" s="370"/>
      <c r="FP1941" s="370"/>
      <c r="FQ1941" s="370"/>
      <c r="FR1941" s="370"/>
      <c r="FS1941" s="370"/>
      <c r="FT1941" s="370"/>
      <c r="FU1941" s="370"/>
      <c r="FV1941" s="370"/>
      <c r="FW1941" s="370"/>
      <c r="FX1941" s="370"/>
      <c r="FY1941" s="370"/>
      <c r="FZ1941" s="370"/>
      <c r="GA1941" s="370"/>
      <c r="GB1941" s="370"/>
      <c r="GC1941" s="370"/>
      <c r="GD1941" s="370"/>
      <c r="GE1941" s="370"/>
      <c r="GF1941" s="370"/>
      <c r="GG1941" s="370"/>
      <c r="GH1941" s="370"/>
      <c r="GI1941" s="370"/>
      <c r="GJ1941" s="370"/>
      <c r="GK1941" s="370"/>
      <c r="GL1941" s="370"/>
      <c r="GM1941" s="370"/>
      <c r="GN1941" s="370"/>
      <c r="GO1941" s="370"/>
      <c r="GP1941" s="370"/>
      <c r="GQ1941" s="370"/>
      <c r="GR1941" s="370"/>
      <c r="GS1941" s="370"/>
      <c r="GT1941" s="370"/>
      <c r="GU1941" s="370"/>
      <c r="GV1941" s="370"/>
      <c r="GW1941" s="370"/>
      <c r="GX1941" s="370"/>
      <c r="GY1941" s="370"/>
      <c r="GZ1941" s="370"/>
      <c r="HA1941" s="370"/>
      <c r="HB1941" s="370"/>
      <c r="HC1941" s="370"/>
      <c r="HD1941" s="370"/>
      <c r="HE1941" s="370"/>
      <c r="HF1941" s="370"/>
      <c r="HG1941" s="370"/>
      <c r="HH1941" s="370"/>
      <c r="HI1941" s="370"/>
      <c r="HJ1941" s="370"/>
      <c r="HK1941" s="370"/>
      <c r="HL1941" s="370"/>
      <c r="HM1941" s="370"/>
      <c r="HN1941" s="370"/>
      <c r="HO1941" s="370"/>
      <c r="HP1941" s="370"/>
      <c r="HQ1941" s="370"/>
      <c r="HR1941" s="370"/>
      <c r="HS1941" s="370"/>
      <c r="HT1941" s="370"/>
      <c r="HU1941" s="370"/>
      <c r="HV1941" s="370"/>
      <c r="HW1941" s="370"/>
      <c r="HX1941" s="370"/>
      <c r="HY1941" s="370"/>
      <c r="HZ1941" s="370"/>
      <c r="IA1941" s="370"/>
      <c r="IB1941" s="370"/>
      <c r="IC1941" s="370"/>
      <c r="ID1941" s="370"/>
      <c r="IE1941" s="370"/>
      <c r="IF1941" s="370"/>
      <c r="IG1941" s="370"/>
      <c r="IH1941" s="370"/>
      <c r="II1941" s="370"/>
      <c r="IJ1941" s="370"/>
      <c r="IK1941" s="370"/>
      <c r="IL1941" s="370"/>
      <c r="IM1941" s="370"/>
      <c r="IN1941" s="370"/>
      <c r="IO1941" s="370"/>
      <c r="IP1941" s="370"/>
      <c r="IQ1941" s="370"/>
      <c r="IR1941" s="370"/>
      <c r="IS1941" s="370"/>
      <c r="IT1941" s="370"/>
      <c r="IU1941" s="370"/>
      <c r="IV1941" s="370"/>
    </row>
    <row r="1942" spans="1:256" ht="29" hidden="1" customHeight="1" x14ac:dyDescent="0.2">
      <c r="A1942" s="17" t="s">
        <v>489</v>
      </c>
      <c r="B1942" s="17" t="s">
        <v>79</v>
      </c>
      <c r="C1942" s="64" t="s">
        <v>1852</v>
      </c>
      <c r="D1942" s="18" t="s">
        <v>182</v>
      </c>
      <c r="E1942" s="18" t="s">
        <v>82</v>
      </c>
      <c r="F1942" s="19">
        <v>1</v>
      </c>
      <c r="G1942" s="19">
        <v>1</v>
      </c>
      <c r="H1942" s="19">
        <v>0</v>
      </c>
      <c r="I1942" s="20"/>
      <c r="J1942" s="21" t="s">
        <v>184</v>
      </c>
      <c r="K1942" s="46"/>
      <c r="L1942" s="375" t="s">
        <v>1853</v>
      </c>
      <c r="M1942" s="25"/>
      <c r="N1942" s="24">
        <f t="shared" si="441"/>
        <v>2012</v>
      </c>
      <c r="O1942" s="25">
        <v>41258</v>
      </c>
      <c r="P1942" s="25">
        <v>40805</v>
      </c>
      <c r="Q1942" s="23" t="s">
        <v>75</v>
      </c>
      <c r="R1942" s="25">
        <v>41002</v>
      </c>
      <c r="S1942" s="23" t="s">
        <v>75</v>
      </c>
      <c r="T1942" s="23" t="s">
        <v>75</v>
      </c>
      <c r="U1942" s="23" t="s">
        <v>75</v>
      </c>
      <c r="V1942" s="19">
        <v>1</v>
      </c>
      <c r="W1942" s="19">
        <f t="shared" si="442"/>
        <v>0</v>
      </c>
      <c r="X1942" s="19">
        <f t="shared" si="443"/>
        <v>0</v>
      </c>
      <c r="Y1942" s="19">
        <f t="shared" si="444"/>
        <v>0</v>
      </c>
      <c r="Z1942" s="19">
        <v>-1</v>
      </c>
      <c r="AA1942" s="19">
        <v>-2</v>
      </c>
      <c r="AB1942" s="19">
        <v>0</v>
      </c>
      <c r="AC1942" s="19">
        <v>1</v>
      </c>
      <c r="AD1942" s="19">
        <v>1</v>
      </c>
      <c r="AE1942" s="19">
        <v>1</v>
      </c>
      <c r="AF1942" s="19">
        <v>0</v>
      </c>
      <c r="AG1942" s="26">
        <v>1</v>
      </c>
      <c r="AH1942" s="26">
        <v>1</v>
      </c>
      <c r="AI1942" s="26">
        <v>0</v>
      </c>
      <c r="AJ1942" s="18" t="s">
        <v>185</v>
      </c>
      <c r="AK1942" s="18" t="s">
        <v>77</v>
      </c>
      <c r="AL1942" s="21" t="s">
        <v>1854</v>
      </c>
      <c r="AM1942" s="19">
        <f>IF(AND(AN1942=1,AO1942=1),3,IF(AND(AN1942=1,OR(AO1942=0,AO1942=-1)),1,IF(AND(OR(AN1942=0,AN1942=-1),AO1942=1),2,IF(AND(AN1942=0,AN1942=-1),OR(AO1942=0,AO1942=-1),4))))</f>
        <v>3</v>
      </c>
      <c r="AN1942" s="19">
        <v>1</v>
      </c>
      <c r="AO1942" s="19">
        <v>1</v>
      </c>
      <c r="AP1942" s="19">
        <v>1</v>
      </c>
      <c r="AQ1942" s="19">
        <v>1</v>
      </c>
      <c r="AR1942" s="19">
        <v>1</v>
      </c>
      <c r="AS1942" s="19">
        <v>0</v>
      </c>
      <c r="AT1942" s="19">
        <v>2</v>
      </c>
      <c r="AU1942" s="26">
        <v>1</v>
      </c>
      <c r="AV1942" s="26">
        <v>0</v>
      </c>
      <c r="AW1942" s="26">
        <v>0</v>
      </c>
      <c r="AX1942" s="26">
        <v>1</v>
      </c>
      <c r="AY1942" s="19">
        <v>0</v>
      </c>
      <c r="AZ1942" s="19">
        <v>1</v>
      </c>
      <c r="BA1942" s="19">
        <v>1</v>
      </c>
      <c r="BB1942" s="19">
        <v>1</v>
      </c>
      <c r="BC1942" s="19">
        <v>1</v>
      </c>
      <c r="BD1942" s="28"/>
      <c r="BE1942" s="20"/>
      <c r="BF1942" s="20"/>
      <c r="BG1942" s="20"/>
      <c r="BH1942" s="20"/>
      <c r="BI1942" s="20"/>
      <c r="BJ1942" s="19">
        <v>0</v>
      </c>
      <c r="BK1942" s="20"/>
      <c r="BL1942" s="20"/>
      <c r="BM1942" s="20"/>
      <c r="BN1942" s="20"/>
      <c r="BO1942" s="20"/>
      <c r="BP1942" s="370"/>
      <c r="BQ1942" s="370"/>
      <c r="BR1942" s="370"/>
      <c r="BS1942" s="370"/>
      <c r="BT1942" s="370"/>
      <c r="BU1942" s="370"/>
      <c r="BV1942" s="370"/>
      <c r="BW1942" s="370"/>
      <c r="BX1942" s="370"/>
      <c r="BY1942" s="370"/>
      <c r="BZ1942" s="370"/>
      <c r="CA1942" s="370"/>
      <c r="CB1942" s="370"/>
      <c r="CC1942" s="370"/>
      <c r="CD1942" s="370"/>
      <c r="CE1942" s="370"/>
      <c r="CF1942" s="370"/>
      <c r="CG1942" s="370"/>
      <c r="CH1942" s="370"/>
      <c r="CI1942" s="370"/>
      <c r="CJ1942" s="370"/>
      <c r="CK1942" s="370"/>
      <c r="CL1942" s="370"/>
      <c r="CM1942" s="370"/>
      <c r="CN1942" s="370"/>
      <c r="CO1942" s="370"/>
      <c r="CP1942" s="370"/>
      <c r="CQ1942" s="370"/>
      <c r="CR1942" s="370"/>
      <c r="CS1942" s="370"/>
      <c r="CT1942" s="370"/>
      <c r="CU1942" s="370"/>
      <c r="CV1942" s="370"/>
      <c r="CW1942" s="370"/>
      <c r="CX1942" s="370"/>
      <c r="CY1942" s="370"/>
      <c r="CZ1942" s="370"/>
      <c r="DA1942" s="370"/>
      <c r="DB1942" s="370"/>
      <c r="DC1942" s="370"/>
      <c r="DD1942" s="370"/>
      <c r="DE1942" s="370"/>
      <c r="DF1942" s="370"/>
      <c r="DG1942" s="370"/>
      <c r="DH1942" s="370"/>
      <c r="DI1942" s="370"/>
      <c r="DJ1942" s="370"/>
      <c r="DK1942" s="370"/>
      <c r="DL1942" s="370"/>
      <c r="DM1942" s="370"/>
      <c r="DN1942" s="370"/>
      <c r="DO1942" s="370"/>
      <c r="DP1942" s="370"/>
      <c r="DQ1942" s="370"/>
      <c r="DR1942" s="370"/>
      <c r="DS1942" s="370"/>
      <c r="DT1942" s="370"/>
      <c r="DU1942" s="370"/>
      <c r="DV1942" s="370"/>
      <c r="DW1942" s="370"/>
      <c r="DX1942" s="370"/>
      <c r="DY1942" s="370"/>
      <c r="DZ1942" s="370"/>
      <c r="EA1942" s="370"/>
      <c r="EB1942" s="370"/>
      <c r="EC1942" s="370"/>
      <c r="ED1942" s="370"/>
      <c r="EE1942" s="370"/>
      <c r="EF1942" s="370"/>
      <c r="EG1942" s="370"/>
      <c r="EH1942" s="370"/>
      <c r="EI1942" s="370"/>
      <c r="EJ1942" s="370"/>
      <c r="EK1942" s="370"/>
      <c r="EL1942" s="370"/>
      <c r="EM1942" s="370"/>
      <c r="EN1942" s="370"/>
      <c r="EO1942" s="370"/>
      <c r="EP1942" s="370"/>
      <c r="EQ1942" s="370"/>
      <c r="ER1942" s="370"/>
      <c r="ES1942" s="370"/>
      <c r="ET1942" s="370"/>
      <c r="EU1942" s="370"/>
      <c r="EV1942" s="370"/>
      <c r="EW1942" s="370"/>
      <c r="EX1942" s="370"/>
      <c r="EY1942" s="370"/>
      <c r="EZ1942" s="370"/>
      <c r="FA1942" s="370"/>
      <c r="FB1942" s="370"/>
      <c r="FC1942" s="370"/>
      <c r="FD1942" s="370"/>
      <c r="FE1942" s="370"/>
      <c r="FF1942" s="370"/>
      <c r="FG1942" s="370"/>
      <c r="FH1942" s="370"/>
      <c r="FI1942" s="370"/>
      <c r="FJ1942" s="370"/>
      <c r="FK1942" s="370"/>
      <c r="FL1942" s="370"/>
      <c r="FM1942" s="370"/>
      <c r="FN1942" s="370"/>
      <c r="FO1942" s="370"/>
      <c r="FP1942" s="370"/>
      <c r="FQ1942" s="370"/>
      <c r="FR1942" s="370"/>
      <c r="FS1942" s="370"/>
      <c r="FT1942" s="370"/>
      <c r="FU1942" s="370"/>
      <c r="FV1942" s="370"/>
      <c r="FW1942" s="370"/>
      <c r="FX1942" s="370"/>
      <c r="FY1942" s="370"/>
      <c r="FZ1942" s="370"/>
      <c r="GA1942" s="370"/>
      <c r="GB1942" s="370"/>
      <c r="GC1942" s="370"/>
      <c r="GD1942" s="370"/>
      <c r="GE1942" s="370"/>
      <c r="GF1942" s="370"/>
      <c r="GG1942" s="370"/>
      <c r="GH1942" s="370"/>
      <c r="GI1942" s="370"/>
      <c r="GJ1942" s="370"/>
      <c r="GK1942" s="370"/>
      <c r="GL1942" s="370"/>
      <c r="GM1942" s="370"/>
      <c r="GN1942" s="370"/>
      <c r="GO1942" s="370"/>
      <c r="GP1942" s="370"/>
      <c r="GQ1942" s="370"/>
      <c r="GR1942" s="370"/>
      <c r="GS1942" s="370"/>
      <c r="GT1942" s="370"/>
      <c r="GU1942" s="370"/>
      <c r="GV1942" s="370"/>
      <c r="GW1942" s="370"/>
      <c r="GX1942" s="370"/>
      <c r="GY1942" s="370"/>
      <c r="GZ1942" s="370"/>
      <c r="HA1942" s="370"/>
      <c r="HB1942" s="370"/>
      <c r="HC1942" s="370"/>
      <c r="HD1942" s="370"/>
      <c r="HE1942" s="370"/>
      <c r="HF1942" s="370"/>
      <c r="HG1942" s="370"/>
      <c r="HH1942" s="370"/>
      <c r="HI1942" s="370"/>
      <c r="HJ1942" s="370"/>
      <c r="HK1942" s="370"/>
      <c r="HL1942" s="370"/>
      <c r="HM1942" s="370"/>
      <c r="HN1942" s="370"/>
      <c r="HO1942" s="370"/>
      <c r="HP1942" s="370"/>
      <c r="HQ1942" s="370"/>
      <c r="HR1942" s="370"/>
      <c r="HS1942" s="370"/>
      <c r="HT1942" s="370"/>
      <c r="HU1942" s="370"/>
      <c r="HV1942" s="370"/>
      <c r="HW1942" s="370"/>
      <c r="HX1942" s="370"/>
      <c r="HY1942" s="370"/>
      <c r="HZ1942" s="370"/>
      <c r="IA1942" s="370"/>
      <c r="IB1942" s="370"/>
      <c r="IC1942" s="370"/>
      <c r="ID1942" s="370"/>
      <c r="IE1942" s="370"/>
      <c r="IF1942" s="370"/>
      <c r="IG1942" s="370"/>
      <c r="IH1942" s="370"/>
      <c r="II1942" s="370"/>
      <c r="IJ1942" s="370"/>
      <c r="IK1942" s="370"/>
      <c r="IL1942" s="370"/>
      <c r="IM1942" s="370"/>
      <c r="IN1942" s="370"/>
      <c r="IO1942" s="370"/>
      <c r="IP1942" s="370"/>
      <c r="IQ1942" s="370"/>
      <c r="IR1942" s="370"/>
      <c r="IS1942" s="370"/>
      <c r="IT1942" s="370"/>
      <c r="IU1942" s="370"/>
      <c r="IV1942" s="370"/>
    </row>
    <row r="1943" spans="1:256" ht="72.25" hidden="1" customHeight="1" x14ac:dyDescent="0.2">
      <c r="A1943" s="29" t="s">
        <v>186</v>
      </c>
      <c r="B1943" s="30"/>
      <c r="C1943" s="97" t="s">
        <v>2593</v>
      </c>
      <c r="D1943" s="31" t="s">
        <v>270</v>
      </c>
      <c r="E1943" s="31" t="s">
        <v>92</v>
      </c>
      <c r="F1943" s="32">
        <v>1</v>
      </c>
      <c r="G1943" s="32">
        <v>0</v>
      </c>
      <c r="H1943" s="32">
        <v>0</v>
      </c>
      <c r="I1943" s="33"/>
      <c r="J1943" s="34" t="s">
        <v>2490</v>
      </c>
      <c r="K1943" s="35"/>
      <c r="L1943" s="34" t="s">
        <v>2496</v>
      </c>
      <c r="M1943" s="36" t="s">
        <v>2244</v>
      </c>
      <c r="N1943" s="24">
        <f t="shared" si="441"/>
        <v>1999</v>
      </c>
      <c r="O1943" s="37">
        <v>36235</v>
      </c>
      <c r="P1943" s="37">
        <v>36466</v>
      </c>
      <c r="Q1943" s="36" t="s">
        <v>75</v>
      </c>
      <c r="R1943" s="36" t="s">
        <v>75</v>
      </c>
      <c r="S1943" s="36" t="s">
        <v>75</v>
      </c>
      <c r="T1943" s="36" t="s">
        <v>75</v>
      </c>
      <c r="U1943" s="36" t="s">
        <v>75</v>
      </c>
      <c r="V1943" s="32">
        <v>1</v>
      </c>
      <c r="W1943" s="19">
        <f t="shared" si="442"/>
        <v>0</v>
      </c>
      <c r="X1943" s="19">
        <f t="shared" si="443"/>
        <v>0</v>
      </c>
      <c r="Y1943" s="19">
        <f t="shared" si="444"/>
        <v>0</v>
      </c>
      <c r="Z1943" s="96">
        <v>-1</v>
      </c>
      <c r="AA1943" s="96">
        <v>-2</v>
      </c>
      <c r="AB1943" s="32">
        <v>1</v>
      </c>
      <c r="AC1943" s="32">
        <v>1</v>
      </c>
      <c r="AD1943" s="32">
        <v>0</v>
      </c>
      <c r="AE1943" s="32">
        <v>0</v>
      </c>
      <c r="AF1943" s="32">
        <v>1</v>
      </c>
      <c r="AG1943" s="32">
        <v>1</v>
      </c>
      <c r="AH1943" s="32">
        <v>1</v>
      </c>
      <c r="AI1943" s="32">
        <v>1</v>
      </c>
      <c r="AJ1943" s="31" t="s">
        <v>96</v>
      </c>
      <c r="AK1943" s="31" t="s">
        <v>97</v>
      </c>
      <c r="AL1943" s="34" t="s">
        <v>2493</v>
      </c>
      <c r="AM1943" s="19">
        <f>IF(AND(AN1943=1,AO1943=1),3,IF(AND(AN1943=1,OR(AO1943=0,AO1943=-1)),1,IF(AND(OR(AN1943=0,AN1943=-1),AO1943=1),2,IF(AND(AN1943=0,AN1943=-1),OR(AO1943=0,AO1943=-1),4))))</f>
        <v>3</v>
      </c>
      <c r="AN1943" s="32">
        <v>1</v>
      </c>
      <c r="AO1943" s="32">
        <v>1</v>
      </c>
      <c r="AP1943" s="32">
        <v>1</v>
      </c>
      <c r="AQ1943" s="32">
        <v>1</v>
      </c>
      <c r="AR1943" s="32">
        <v>1</v>
      </c>
      <c r="AS1943" s="33"/>
      <c r="AT1943" s="32">
        <v>0</v>
      </c>
      <c r="AU1943" s="26">
        <f>IF(BA1943&lt;1,-1)</f>
        <v>-1</v>
      </c>
      <c r="AV1943" s="32">
        <v>1</v>
      </c>
      <c r="AW1943" s="32">
        <v>0</v>
      </c>
      <c r="AX1943" s="32">
        <v>0</v>
      </c>
      <c r="AY1943" s="19">
        <v>0</v>
      </c>
      <c r="AZ1943" s="32">
        <v>0</v>
      </c>
      <c r="BA1943" s="32">
        <v>0</v>
      </c>
      <c r="BB1943" s="32">
        <v>0</v>
      </c>
      <c r="BC1943" s="32">
        <v>0</v>
      </c>
      <c r="BD1943" s="28"/>
      <c r="BE1943" s="33"/>
      <c r="BF1943" s="34" t="s">
        <v>2494</v>
      </c>
      <c r="BG1943" s="33"/>
      <c r="BH1943" s="33"/>
      <c r="BI1943" s="32">
        <v>1</v>
      </c>
      <c r="BJ1943" s="32">
        <v>1</v>
      </c>
      <c r="BK1943" s="33"/>
      <c r="BL1943" s="33"/>
      <c r="BM1943" s="33"/>
      <c r="BN1943" s="33"/>
      <c r="BO1943" s="33"/>
      <c r="BP1943" s="370"/>
      <c r="BQ1943" s="370"/>
      <c r="BR1943" s="370"/>
      <c r="BS1943" s="370"/>
      <c r="BT1943" s="370"/>
      <c r="BU1943" s="370"/>
      <c r="BV1943" s="370"/>
      <c r="BW1943" s="370"/>
      <c r="BX1943" s="370"/>
      <c r="BY1943" s="370"/>
      <c r="BZ1943" s="370"/>
      <c r="CA1943" s="370"/>
      <c r="CB1943" s="370"/>
      <c r="CC1943" s="370"/>
      <c r="CD1943" s="370"/>
      <c r="CE1943" s="370"/>
      <c r="CF1943" s="370"/>
      <c r="CG1943" s="370"/>
      <c r="CH1943" s="370"/>
      <c r="CI1943" s="370"/>
      <c r="CJ1943" s="370"/>
      <c r="CK1943" s="370"/>
      <c r="CL1943" s="370"/>
      <c r="CM1943" s="370"/>
      <c r="CN1943" s="370"/>
      <c r="CO1943" s="370"/>
      <c r="CP1943" s="370"/>
      <c r="CQ1943" s="370"/>
      <c r="CR1943" s="370"/>
      <c r="CS1943" s="370"/>
      <c r="CT1943" s="370"/>
      <c r="CU1943" s="370"/>
      <c r="CV1943" s="370"/>
      <c r="CW1943" s="370"/>
      <c r="CX1943" s="370"/>
      <c r="CY1943" s="370"/>
      <c r="CZ1943" s="370"/>
      <c r="DA1943" s="370"/>
      <c r="DB1943" s="370"/>
      <c r="DC1943" s="370"/>
      <c r="DD1943" s="370"/>
      <c r="DE1943" s="370"/>
      <c r="DF1943" s="370"/>
      <c r="DG1943" s="370"/>
      <c r="DH1943" s="370"/>
      <c r="DI1943" s="370"/>
      <c r="DJ1943" s="370"/>
      <c r="DK1943" s="370"/>
      <c r="DL1943" s="370"/>
      <c r="DM1943" s="370"/>
      <c r="DN1943" s="370"/>
      <c r="DO1943" s="370"/>
      <c r="DP1943" s="370"/>
      <c r="DQ1943" s="370"/>
      <c r="DR1943" s="370"/>
      <c r="DS1943" s="370"/>
      <c r="DT1943" s="370"/>
      <c r="DU1943" s="370"/>
      <c r="DV1943" s="370"/>
      <c r="DW1943" s="370"/>
      <c r="DX1943" s="370"/>
      <c r="DY1943" s="370"/>
      <c r="DZ1943" s="370"/>
      <c r="EA1943" s="370"/>
      <c r="EB1943" s="370"/>
      <c r="EC1943" s="370"/>
      <c r="ED1943" s="370"/>
      <c r="EE1943" s="370"/>
      <c r="EF1943" s="370"/>
      <c r="EG1943" s="370"/>
      <c r="EH1943" s="370"/>
      <c r="EI1943" s="370"/>
      <c r="EJ1943" s="370"/>
      <c r="EK1943" s="370"/>
      <c r="EL1943" s="370"/>
      <c r="EM1943" s="370"/>
      <c r="EN1943" s="370"/>
      <c r="EO1943" s="370"/>
      <c r="EP1943" s="370"/>
      <c r="EQ1943" s="370"/>
      <c r="ER1943" s="370"/>
      <c r="ES1943" s="370"/>
      <c r="ET1943" s="370"/>
      <c r="EU1943" s="370"/>
      <c r="EV1943" s="370"/>
      <c r="EW1943" s="370"/>
      <c r="EX1943" s="370"/>
      <c r="EY1943" s="370"/>
      <c r="EZ1943" s="370"/>
      <c r="FA1943" s="370"/>
      <c r="FB1943" s="370"/>
      <c r="FC1943" s="370"/>
      <c r="FD1943" s="370"/>
      <c r="FE1943" s="370"/>
      <c r="FF1943" s="370"/>
      <c r="FG1943" s="370"/>
      <c r="FH1943" s="370"/>
      <c r="FI1943" s="370"/>
      <c r="FJ1943" s="370"/>
      <c r="FK1943" s="370"/>
      <c r="FL1943" s="370"/>
      <c r="FM1943" s="370"/>
      <c r="FN1943" s="370"/>
      <c r="FO1943" s="370"/>
      <c r="FP1943" s="370"/>
      <c r="FQ1943" s="370"/>
      <c r="FR1943" s="370"/>
      <c r="FS1943" s="370"/>
      <c r="FT1943" s="370"/>
      <c r="FU1943" s="370"/>
      <c r="FV1943" s="370"/>
      <c r="FW1943" s="370"/>
      <c r="FX1943" s="370"/>
      <c r="FY1943" s="370"/>
      <c r="FZ1943" s="370"/>
      <c r="GA1943" s="370"/>
      <c r="GB1943" s="370"/>
      <c r="GC1943" s="370"/>
      <c r="GD1943" s="370"/>
      <c r="GE1943" s="370"/>
      <c r="GF1943" s="370"/>
      <c r="GG1943" s="370"/>
      <c r="GH1943" s="370"/>
      <c r="GI1943" s="370"/>
      <c r="GJ1943" s="370"/>
      <c r="GK1943" s="370"/>
      <c r="GL1943" s="370"/>
      <c r="GM1943" s="370"/>
      <c r="GN1943" s="370"/>
      <c r="GO1943" s="370"/>
      <c r="GP1943" s="370"/>
      <c r="GQ1943" s="370"/>
      <c r="GR1943" s="370"/>
      <c r="GS1943" s="370"/>
      <c r="GT1943" s="370"/>
      <c r="GU1943" s="370"/>
      <c r="GV1943" s="370"/>
      <c r="GW1943" s="370"/>
      <c r="GX1943" s="370"/>
      <c r="GY1943" s="370"/>
      <c r="GZ1943" s="370"/>
      <c r="HA1943" s="370"/>
      <c r="HB1943" s="370"/>
      <c r="HC1943" s="370"/>
      <c r="HD1943" s="370"/>
      <c r="HE1943" s="370"/>
      <c r="HF1943" s="370"/>
      <c r="HG1943" s="370"/>
      <c r="HH1943" s="370"/>
      <c r="HI1943" s="370"/>
      <c r="HJ1943" s="370"/>
      <c r="HK1943" s="370"/>
      <c r="HL1943" s="370"/>
      <c r="HM1943" s="370"/>
      <c r="HN1943" s="370"/>
      <c r="HO1943" s="370"/>
      <c r="HP1943" s="370"/>
      <c r="HQ1943" s="370"/>
      <c r="HR1943" s="370"/>
      <c r="HS1943" s="370"/>
      <c r="HT1943" s="370"/>
      <c r="HU1943" s="370"/>
      <c r="HV1943" s="370"/>
      <c r="HW1943" s="370"/>
      <c r="HX1943" s="370"/>
      <c r="HY1943" s="370"/>
      <c r="HZ1943" s="370"/>
      <c r="IA1943" s="370"/>
      <c r="IB1943" s="370"/>
      <c r="IC1943" s="370"/>
      <c r="ID1943" s="370"/>
      <c r="IE1943" s="370"/>
      <c r="IF1943" s="370"/>
      <c r="IG1943" s="370"/>
      <c r="IH1943" s="370"/>
      <c r="II1943" s="370"/>
      <c r="IJ1943" s="370"/>
      <c r="IK1943" s="370"/>
      <c r="IL1943" s="370"/>
      <c r="IM1943" s="370"/>
      <c r="IN1943" s="370"/>
      <c r="IO1943" s="370"/>
      <c r="IP1943" s="370"/>
      <c r="IQ1943" s="370"/>
      <c r="IR1943" s="370"/>
      <c r="IS1943" s="370"/>
      <c r="IT1943" s="370"/>
      <c r="IU1943" s="370"/>
      <c r="IV1943" s="370"/>
    </row>
    <row r="1944" spans="1:256" ht="55" hidden="1" customHeight="1" x14ac:dyDescent="0.2">
      <c r="A1944" s="99" t="s">
        <v>3386</v>
      </c>
      <c r="B1944" s="99"/>
      <c r="C1944" s="492" t="s">
        <v>3405</v>
      </c>
      <c r="D1944" s="442" t="s">
        <v>3413</v>
      </c>
      <c r="E1944" s="442" t="s">
        <v>270</v>
      </c>
      <c r="F1944" s="65">
        <v>1</v>
      </c>
      <c r="G1944" s="65">
        <v>1</v>
      </c>
      <c r="H1944" s="65">
        <v>1</v>
      </c>
      <c r="I1944" s="100"/>
      <c r="J1944" s="394" t="s">
        <v>3385</v>
      </c>
      <c r="K1944" s="102"/>
      <c r="L1944" s="394" t="s">
        <v>3408</v>
      </c>
      <c r="M1944" s="103"/>
      <c r="N1944" s="57">
        <v>2013</v>
      </c>
      <c r="O1944" s="507">
        <v>41492</v>
      </c>
      <c r="P1944" s="23" t="s">
        <v>75</v>
      </c>
      <c r="Q1944" s="23" t="s">
        <v>75</v>
      </c>
      <c r="R1944" s="23" t="s">
        <v>75</v>
      </c>
      <c r="S1944" s="23" t="s">
        <v>75</v>
      </c>
      <c r="T1944" s="23" t="s">
        <v>75</v>
      </c>
      <c r="U1944" s="23" t="s">
        <v>75</v>
      </c>
      <c r="V1944" s="19">
        <v>1</v>
      </c>
      <c r="W1944" s="19">
        <v>0</v>
      </c>
      <c r="X1944" s="19">
        <v>0</v>
      </c>
      <c r="Y1944" s="19">
        <v>0</v>
      </c>
      <c r="Z1944" s="19">
        <v>-1</v>
      </c>
      <c r="AA1944" s="19">
        <v>-2</v>
      </c>
      <c r="AB1944" s="442" t="s">
        <v>3602</v>
      </c>
      <c r="AC1944" s="100">
        <v>1</v>
      </c>
      <c r="AD1944" s="100">
        <v>0</v>
      </c>
      <c r="AE1944" s="100">
        <v>1</v>
      </c>
      <c r="AF1944" s="100">
        <v>0</v>
      </c>
      <c r="AG1944" s="19">
        <v>1</v>
      </c>
      <c r="AH1944" s="106">
        <v>0</v>
      </c>
      <c r="AI1944" s="106">
        <v>0</v>
      </c>
      <c r="AJ1944" s="442" t="s">
        <v>96</v>
      </c>
      <c r="AK1944" s="442" t="s">
        <v>96</v>
      </c>
      <c r="AL1944" s="392" t="s">
        <v>3614</v>
      </c>
      <c r="AM1944" s="65">
        <v>3</v>
      </c>
      <c r="AN1944" s="106">
        <v>1</v>
      </c>
      <c r="AO1944" s="106">
        <v>1</v>
      </c>
      <c r="AP1944" s="106">
        <v>1</v>
      </c>
      <c r="AQ1944" s="106">
        <v>1</v>
      </c>
      <c r="AR1944" s="106">
        <v>1</v>
      </c>
      <c r="AS1944" s="106">
        <v>0</v>
      </c>
      <c r="AT1944" s="68">
        <v>0</v>
      </c>
      <c r="AU1944" s="26">
        <v>-1</v>
      </c>
      <c r="AV1944" s="106">
        <v>-1</v>
      </c>
      <c r="AW1944" s="106">
        <v>0</v>
      </c>
      <c r="AX1944" s="106">
        <v>0</v>
      </c>
      <c r="AY1944" s="19">
        <v>0</v>
      </c>
      <c r="AZ1944" s="62">
        <v>0</v>
      </c>
      <c r="BA1944" s="62">
        <v>0</v>
      </c>
      <c r="BB1944" s="62">
        <v>0</v>
      </c>
      <c r="BC1944" s="62">
        <v>0</v>
      </c>
      <c r="BD1944" s="28"/>
      <c r="BE1944" s="100"/>
      <c r="BF1944" s="100"/>
      <c r="BG1944" s="100"/>
      <c r="BH1944" s="100"/>
      <c r="BI1944" s="100"/>
      <c r="BJ1944" s="106"/>
      <c r="BK1944" s="100"/>
      <c r="BL1944" s="100"/>
      <c r="BM1944" s="100"/>
      <c r="BN1944" s="100"/>
      <c r="BO1944" s="100"/>
      <c r="BP1944" s="370"/>
      <c r="BQ1944" s="370"/>
      <c r="BR1944" s="370"/>
      <c r="BS1944" s="370"/>
      <c r="BT1944" s="370"/>
      <c r="BU1944" s="370"/>
      <c r="BV1944" s="370"/>
      <c r="BW1944" s="370"/>
      <c r="BX1944" s="370"/>
      <c r="BY1944" s="370"/>
      <c r="BZ1944" s="370"/>
      <c r="CA1944" s="370"/>
      <c r="CB1944" s="370"/>
      <c r="CC1944" s="370"/>
      <c r="CD1944" s="370"/>
      <c r="CE1944" s="370"/>
      <c r="CF1944" s="370"/>
      <c r="CG1944" s="370"/>
      <c r="CH1944" s="370"/>
      <c r="CI1944" s="370"/>
      <c r="CJ1944" s="370"/>
      <c r="CK1944" s="370"/>
      <c r="CL1944" s="370"/>
      <c r="CM1944" s="370"/>
      <c r="CN1944" s="370"/>
      <c r="CO1944" s="370"/>
      <c r="CP1944" s="370"/>
      <c r="CQ1944" s="370"/>
      <c r="CR1944" s="370"/>
      <c r="CS1944" s="370"/>
      <c r="CT1944" s="370"/>
      <c r="CU1944" s="370"/>
      <c r="CV1944" s="370"/>
      <c r="CW1944" s="370"/>
      <c r="CX1944" s="370"/>
      <c r="CY1944" s="370"/>
      <c r="CZ1944" s="370"/>
      <c r="DA1944" s="370"/>
      <c r="DB1944" s="370"/>
      <c r="DC1944" s="370"/>
      <c r="DD1944" s="370"/>
      <c r="DE1944" s="370"/>
      <c r="DF1944" s="370"/>
      <c r="DG1944" s="370"/>
      <c r="DH1944" s="370"/>
      <c r="DI1944" s="370"/>
      <c r="DJ1944" s="370"/>
      <c r="DK1944" s="370"/>
      <c r="DL1944" s="370"/>
      <c r="DM1944" s="370"/>
      <c r="DN1944" s="370"/>
      <c r="DO1944" s="370"/>
      <c r="DP1944" s="370"/>
      <c r="DQ1944" s="370"/>
      <c r="DR1944" s="370"/>
      <c r="DS1944" s="370"/>
      <c r="DT1944" s="370"/>
      <c r="DU1944" s="370"/>
      <c r="DV1944" s="370"/>
      <c r="DW1944" s="370"/>
      <c r="DX1944" s="370"/>
      <c r="DY1944" s="370"/>
      <c r="DZ1944" s="370"/>
      <c r="EA1944" s="370"/>
      <c r="EB1944" s="370"/>
      <c r="EC1944" s="370"/>
      <c r="ED1944" s="370"/>
      <c r="EE1944" s="370"/>
      <c r="EF1944" s="370"/>
      <c r="EG1944" s="370"/>
      <c r="EH1944" s="370"/>
      <c r="EI1944" s="370"/>
      <c r="EJ1944" s="370"/>
      <c r="EK1944" s="370"/>
      <c r="EL1944" s="370"/>
      <c r="EM1944" s="370"/>
      <c r="EN1944" s="370"/>
      <c r="EO1944" s="370"/>
      <c r="EP1944" s="370"/>
      <c r="EQ1944" s="370"/>
      <c r="ER1944" s="370"/>
      <c r="ES1944" s="370"/>
      <c r="ET1944" s="370"/>
      <c r="EU1944" s="370"/>
      <c r="EV1944" s="370"/>
      <c r="EW1944" s="370"/>
      <c r="EX1944" s="370"/>
      <c r="EY1944" s="370"/>
      <c r="EZ1944" s="370"/>
      <c r="FA1944" s="370"/>
      <c r="FB1944" s="370"/>
      <c r="FC1944" s="370"/>
      <c r="FD1944" s="370"/>
      <c r="FE1944" s="370"/>
      <c r="FF1944" s="370"/>
      <c r="FG1944" s="370"/>
      <c r="FH1944" s="370"/>
      <c r="FI1944" s="370"/>
      <c r="FJ1944" s="370"/>
      <c r="FK1944" s="370"/>
      <c r="FL1944" s="370"/>
      <c r="FM1944" s="370"/>
      <c r="FN1944" s="370"/>
      <c r="FO1944" s="370"/>
      <c r="FP1944" s="370"/>
      <c r="FQ1944" s="370"/>
      <c r="FR1944" s="370"/>
      <c r="FS1944" s="370"/>
      <c r="FT1944" s="370"/>
      <c r="FU1944" s="370"/>
      <c r="FV1944" s="370"/>
      <c r="FW1944" s="370"/>
      <c r="FX1944" s="370"/>
      <c r="FY1944" s="370"/>
      <c r="FZ1944" s="370"/>
      <c r="GA1944" s="370"/>
      <c r="GB1944" s="370"/>
      <c r="GC1944" s="370"/>
      <c r="GD1944" s="370"/>
      <c r="GE1944" s="370"/>
      <c r="GF1944" s="370"/>
      <c r="GG1944" s="370"/>
      <c r="GH1944" s="370"/>
      <c r="GI1944" s="370"/>
      <c r="GJ1944" s="370"/>
      <c r="GK1944" s="370"/>
      <c r="GL1944" s="370"/>
      <c r="GM1944" s="370"/>
      <c r="GN1944" s="370"/>
      <c r="GO1944" s="370"/>
      <c r="GP1944" s="370"/>
      <c r="GQ1944" s="370"/>
      <c r="GR1944" s="370"/>
      <c r="GS1944" s="370"/>
      <c r="GT1944" s="370"/>
      <c r="GU1944" s="370"/>
      <c r="GV1944" s="370"/>
      <c r="GW1944" s="370"/>
      <c r="GX1944" s="370"/>
      <c r="GY1944" s="370"/>
      <c r="GZ1944" s="370"/>
      <c r="HA1944" s="370"/>
      <c r="HB1944" s="370"/>
      <c r="HC1944" s="370"/>
      <c r="HD1944" s="370"/>
      <c r="HE1944" s="370"/>
      <c r="HF1944" s="370"/>
      <c r="HG1944" s="370"/>
      <c r="HH1944" s="370"/>
      <c r="HI1944" s="370"/>
      <c r="HJ1944" s="370"/>
      <c r="HK1944" s="370"/>
      <c r="HL1944" s="370"/>
      <c r="HM1944" s="370"/>
      <c r="HN1944" s="370"/>
      <c r="HO1944" s="370"/>
      <c r="HP1944" s="370"/>
      <c r="HQ1944" s="370"/>
      <c r="HR1944" s="370"/>
      <c r="HS1944" s="370"/>
      <c r="HT1944" s="370"/>
      <c r="HU1944" s="370"/>
      <c r="HV1944" s="370"/>
      <c r="HW1944" s="370"/>
      <c r="HX1944" s="370"/>
      <c r="HY1944" s="370"/>
      <c r="HZ1944" s="370"/>
      <c r="IA1944" s="370"/>
      <c r="IB1944" s="370"/>
      <c r="IC1944" s="370"/>
      <c r="ID1944" s="370"/>
      <c r="IE1944" s="370"/>
      <c r="IF1944" s="370"/>
      <c r="IG1944" s="370"/>
      <c r="IH1944" s="370"/>
      <c r="II1944" s="370"/>
      <c r="IJ1944" s="370"/>
      <c r="IK1944" s="370"/>
      <c r="IL1944" s="370"/>
      <c r="IM1944" s="370"/>
      <c r="IN1944" s="370"/>
      <c r="IO1944" s="370"/>
      <c r="IP1944" s="370"/>
      <c r="IQ1944" s="370"/>
      <c r="IR1944" s="370"/>
      <c r="IS1944" s="370"/>
      <c r="IT1944" s="370"/>
      <c r="IU1944" s="370"/>
      <c r="IV1944" s="370"/>
    </row>
    <row r="1945" spans="1:256" ht="107" hidden="1" customHeight="1" x14ac:dyDescent="0.2">
      <c r="A1945" s="29" t="s">
        <v>186</v>
      </c>
      <c r="B1945" s="30"/>
      <c r="C1945" s="97" t="s">
        <v>2636</v>
      </c>
      <c r="D1945" s="31" t="s">
        <v>270</v>
      </c>
      <c r="E1945" s="31" t="s">
        <v>92</v>
      </c>
      <c r="F1945" s="32">
        <v>1</v>
      </c>
      <c r="G1945" s="32">
        <v>0</v>
      </c>
      <c r="H1945" s="32">
        <v>0</v>
      </c>
      <c r="I1945" s="33"/>
      <c r="J1945" s="34" t="s">
        <v>2490</v>
      </c>
      <c r="K1945" s="35"/>
      <c r="L1945" s="34" t="s">
        <v>2496</v>
      </c>
      <c r="M1945" s="36" t="s">
        <v>2244</v>
      </c>
      <c r="N1945" s="24">
        <f t="shared" ref="N1945:N1966" si="449">YEAR(IF(AND(O1945&lt;&gt;"NA",O1945&lt;&gt;""),O1945,IF(AND(P1945&lt;&gt;"NA",P1945&lt;&gt;""),P1945,IF(AND(Q1945&lt;&gt;"NA",Q1945&lt;&gt;""),Q1945,IF(AND(R1945&lt;&gt;"NA",R1945&lt;&gt;""),R1945,S1945)))))</f>
        <v>1999</v>
      </c>
      <c r="O1945" s="37">
        <v>36453</v>
      </c>
      <c r="P1945" s="37">
        <v>36466</v>
      </c>
      <c r="Q1945" s="36" t="s">
        <v>75</v>
      </c>
      <c r="R1945" s="36" t="s">
        <v>75</v>
      </c>
      <c r="S1945" s="36" t="s">
        <v>75</v>
      </c>
      <c r="T1945" s="36" t="s">
        <v>75</v>
      </c>
      <c r="U1945" s="36" t="s">
        <v>75</v>
      </c>
      <c r="V1945" s="32">
        <v>1</v>
      </c>
      <c r="W1945" s="19">
        <f t="shared" ref="W1945:W1966" si="450">IF(OR(AND(Q1945&lt;&gt;"NA",Q1945&lt;&gt;""),AND(S1945&lt;&gt;"NA",S1945&lt;&gt;""),AND(T1945&lt;&gt;"NA",T1945&lt;&gt;"")),1,0)</f>
        <v>0</v>
      </c>
      <c r="X1945" s="19">
        <f t="shared" ref="X1945:X1966" si="451">IF(OR(AND(S1945&lt;&gt;"NA",S1945&lt;&gt;""),Y1945=1),1,0)</f>
        <v>0</v>
      </c>
      <c r="Y1945" s="19">
        <f t="shared" ref="Y1945:Y1966" si="452">IF(AND(T1945&lt;&gt;"NA",T1945&lt;&gt;""),1,0)</f>
        <v>0</v>
      </c>
      <c r="Z1945" s="96">
        <v>-1</v>
      </c>
      <c r="AA1945" s="96">
        <v>-2</v>
      </c>
      <c r="AB1945" s="32">
        <v>1</v>
      </c>
      <c r="AC1945" s="32">
        <v>1</v>
      </c>
      <c r="AD1945" s="32">
        <v>0</v>
      </c>
      <c r="AE1945" s="32">
        <v>0</v>
      </c>
      <c r="AF1945" s="32">
        <v>1</v>
      </c>
      <c r="AG1945" s="32">
        <v>1</v>
      </c>
      <c r="AH1945" s="32">
        <v>1</v>
      </c>
      <c r="AI1945" s="32">
        <v>1</v>
      </c>
      <c r="AJ1945" s="31" t="s">
        <v>96</v>
      </c>
      <c r="AK1945" s="31" t="s">
        <v>97</v>
      </c>
      <c r="AL1945" s="34" t="s">
        <v>2493</v>
      </c>
      <c r="AM1945" s="19">
        <f t="shared" ref="AM1945:AM1966" si="453">IF(AND(AN1945=1,AO1945=1),3,IF(AND(AN1945=1,OR(AO1945=0,AO1945=-1)),1,IF(AND(OR(AN1945=0,AN1945=-1),AO1945=1),2,IF(AND(AN1945=0,AN1945=-1),OR(AO1945=0,AO1945=-1),4))))</f>
        <v>3</v>
      </c>
      <c r="AN1945" s="32">
        <v>1</v>
      </c>
      <c r="AO1945" s="32">
        <v>1</v>
      </c>
      <c r="AP1945" s="32">
        <v>1</v>
      </c>
      <c r="AQ1945" s="32">
        <v>1</v>
      </c>
      <c r="AR1945" s="32">
        <v>1</v>
      </c>
      <c r="AS1945" s="33"/>
      <c r="AT1945" s="32">
        <v>0</v>
      </c>
      <c r="AU1945" s="26">
        <f>IF(BA1945&lt;1,-1)</f>
        <v>-1</v>
      </c>
      <c r="AV1945" s="32">
        <v>1</v>
      </c>
      <c r="AW1945" s="32">
        <v>0</v>
      </c>
      <c r="AX1945" s="32">
        <v>0</v>
      </c>
      <c r="AY1945" s="19">
        <v>0</v>
      </c>
      <c r="AZ1945" s="32">
        <v>0</v>
      </c>
      <c r="BA1945" s="32">
        <v>0</v>
      </c>
      <c r="BB1945" s="32">
        <v>0</v>
      </c>
      <c r="BC1945" s="32">
        <v>0</v>
      </c>
      <c r="BD1945" s="28"/>
      <c r="BE1945" s="33"/>
      <c r="BF1945" s="34" t="s">
        <v>2494</v>
      </c>
      <c r="BG1945" s="33"/>
      <c r="BH1945" s="33"/>
      <c r="BI1945" s="32">
        <v>1</v>
      </c>
      <c r="BJ1945" s="32">
        <v>1</v>
      </c>
      <c r="BK1945" s="33"/>
      <c r="BL1945" s="33"/>
      <c r="BM1945" s="33"/>
      <c r="BN1945" s="33"/>
      <c r="BO1945" s="33"/>
      <c r="BP1945" s="370"/>
      <c r="BQ1945" s="370"/>
      <c r="BR1945" s="370"/>
      <c r="BS1945" s="370"/>
      <c r="BT1945" s="370"/>
      <c r="BU1945" s="370"/>
      <c r="BV1945" s="370"/>
      <c r="BW1945" s="370"/>
      <c r="BX1945" s="370"/>
      <c r="BY1945" s="370"/>
      <c r="BZ1945" s="370"/>
      <c r="CA1945" s="370"/>
      <c r="CB1945" s="370"/>
      <c r="CC1945" s="370"/>
      <c r="CD1945" s="370"/>
      <c r="CE1945" s="370"/>
      <c r="CF1945" s="370"/>
      <c r="CG1945" s="370"/>
      <c r="CH1945" s="370"/>
      <c r="CI1945" s="370"/>
      <c r="CJ1945" s="370"/>
      <c r="CK1945" s="370"/>
      <c r="CL1945" s="370"/>
      <c r="CM1945" s="370"/>
      <c r="CN1945" s="370"/>
      <c r="CO1945" s="370"/>
      <c r="CP1945" s="370"/>
      <c r="CQ1945" s="370"/>
      <c r="CR1945" s="370"/>
      <c r="CS1945" s="370"/>
      <c r="CT1945" s="370"/>
      <c r="CU1945" s="370"/>
      <c r="CV1945" s="370"/>
      <c r="CW1945" s="370"/>
      <c r="CX1945" s="370"/>
      <c r="CY1945" s="370"/>
      <c r="CZ1945" s="370"/>
      <c r="DA1945" s="370"/>
      <c r="DB1945" s="370"/>
      <c r="DC1945" s="370"/>
      <c r="DD1945" s="370"/>
      <c r="DE1945" s="370"/>
      <c r="DF1945" s="370"/>
      <c r="DG1945" s="370"/>
      <c r="DH1945" s="370"/>
      <c r="DI1945" s="370"/>
      <c r="DJ1945" s="370"/>
      <c r="DK1945" s="370"/>
      <c r="DL1945" s="370"/>
      <c r="DM1945" s="370"/>
      <c r="DN1945" s="370"/>
      <c r="DO1945" s="370"/>
      <c r="DP1945" s="370"/>
      <c r="DQ1945" s="370"/>
      <c r="DR1945" s="370"/>
      <c r="DS1945" s="370"/>
      <c r="DT1945" s="370"/>
      <c r="DU1945" s="370"/>
      <c r="DV1945" s="370"/>
      <c r="DW1945" s="370"/>
      <c r="DX1945" s="370"/>
      <c r="DY1945" s="370"/>
      <c r="DZ1945" s="370"/>
      <c r="EA1945" s="370"/>
      <c r="EB1945" s="370"/>
      <c r="EC1945" s="370"/>
      <c r="ED1945" s="370"/>
      <c r="EE1945" s="370"/>
      <c r="EF1945" s="370"/>
      <c r="EG1945" s="370"/>
      <c r="EH1945" s="370"/>
      <c r="EI1945" s="370"/>
      <c r="EJ1945" s="370"/>
      <c r="EK1945" s="370"/>
      <c r="EL1945" s="370"/>
      <c r="EM1945" s="370"/>
      <c r="EN1945" s="370"/>
      <c r="EO1945" s="370"/>
      <c r="EP1945" s="370"/>
      <c r="EQ1945" s="370"/>
      <c r="ER1945" s="370"/>
      <c r="ES1945" s="370"/>
      <c r="ET1945" s="370"/>
      <c r="EU1945" s="370"/>
      <c r="EV1945" s="370"/>
      <c r="EW1945" s="370"/>
      <c r="EX1945" s="370"/>
      <c r="EY1945" s="370"/>
      <c r="EZ1945" s="370"/>
      <c r="FA1945" s="370"/>
      <c r="FB1945" s="370"/>
      <c r="FC1945" s="370"/>
      <c r="FD1945" s="370"/>
      <c r="FE1945" s="370"/>
      <c r="FF1945" s="370"/>
      <c r="FG1945" s="370"/>
      <c r="FH1945" s="370"/>
      <c r="FI1945" s="370"/>
      <c r="FJ1945" s="370"/>
      <c r="FK1945" s="370"/>
      <c r="FL1945" s="370"/>
      <c r="FM1945" s="370"/>
      <c r="FN1945" s="370"/>
      <c r="FO1945" s="370"/>
      <c r="FP1945" s="370"/>
      <c r="FQ1945" s="370"/>
      <c r="FR1945" s="370"/>
      <c r="FS1945" s="370"/>
      <c r="FT1945" s="370"/>
      <c r="FU1945" s="370"/>
      <c r="FV1945" s="370"/>
      <c r="FW1945" s="370"/>
      <c r="FX1945" s="370"/>
      <c r="FY1945" s="370"/>
      <c r="FZ1945" s="370"/>
      <c r="GA1945" s="370"/>
      <c r="GB1945" s="370"/>
      <c r="GC1945" s="370"/>
      <c r="GD1945" s="370"/>
      <c r="GE1945" s="370"/>
      <c r="GF1945" s="370"/>
      <c r="GG1945" s="370"/>
      <c r="GH1945" s="370"/>
      <c r="GI1945" s="370"/>
      <c r="GJ1945" s="370"/>
      <c r="GK1945" s="370"/>
      <c r="GL1945" s="370"/>
      <c r="GM1945" s="370"/>
      <c r="GN1945" s="370"/>
      <c r="GO1945" s="370"/>
      <c r="GP1945" s="370"/>
      <c r="GQ1945" s="370"/>
      <c r="GR1945" s="370"/>
      <c r="GS1945" s="370"/>
      <c r="GT1945" s="370"/>
      <c r="GU1945" s="370"/>
      <c r="GV1945" s="370"/>
      <c r="GW1945" s="370"/>
      <c r="GX1945" s="370"/>
      <c r="GY1945" s="370"/>
      <c r="GZ1945" s="370"/>
      <c r="HA1945" s="370"/>
      <c r="HB1945" s="370"/>
      <c r="HC1945" s="370"/>
      <c r="HD1945" s="370"/>
      <c r="HE1945" s="370"/>
      <c r="HF1945" s="370"/>
      <c r="HG1945" s="370"/>
      <c r="HH1945" s="370"/>
      <c r="HI1945" s="370"/>
      <c r="HJ1945" s="370"/>
      <c r="HK1945" s="370"/>
      <c r="HL1945" s="370"/>
      <c r="HM1945" s="370"/>
      <c r="HN1945" s="370"/>
      <c r="HO1945" s="370"/>
      <c r="HP1945" s="370"/>
      <c r="HQ1945" s="370"/>
      <c r="HR1945" s="370"/>
      <c r="HS1945" s="370"/>
      <c r="HT1945" s="370"/>
      <c r="HU1945" s="370"/>
      <c r="HV1945" s="370"/>
      <c r="HW1945" s="370"/>
      <c r="HX1945" s="370"/>
      <c r="HY1945" s="370"/>
      <c r="HZ1945" s="370"/>
      <c r="IA1945" s="370"/>
      <c r="IB1945" s="370"/>
      <c r="IC1945" s="370"/>
      <c r="ID1945" s="370"/>
      <c r="IE1945" s="370"/>
      <c r="IF1945" s="370"/>
      <c r="IG1945" s="370"/>
      <c r="IH1945" s="370"/>
      <c r="II1945" s="370"/>
      <c r="IJ1945" s="370"/>
      <c r="IK1945" s="370"/>
      <c r="IL1945" s="370"/>
      <c r="IM1945" s="370"/>
      <c r="IN1945" s="370"/>
      <c r="IO1945" s="370"/>
      <c r="IP1945" s="370"/>
      <c r="IQ1945" s="370"/>
      <c r="IR1945" s="370"/>
      <c r="IS1945" s="370"/>
      <c r="IT1945" s="370"/>
      <c r="IU1945" s="370"/>
      <c r="IV1945" s="370"/>
    </row>
    <row r="1946" spans="1:256" ht="55" hidden="1" customHeight="1" x14ac:dyDescent="0.2">
      <c r="A1946" s="29" t="s">
        <v>186</v>
      </c>
      <c r="B1946" s="30"/>
      <c r="C1946" s="97" t="s">
        <v>2547</v>
      </c>
      <c r="D1946" s="31" t="s">
        <v>270</v>
      </c>
      <c r="E1946" s="31" t="s">
        <v>92</v>
      </c>
      <c r="F1946" s="32">
        <v>1</v>
      </c>
      <c r="G1946" s="32">
        <v>0</v>
      </c>
      <c r="H1946" s="32">
        <v>0</v>
      </c>
      <c r="I1946" s="33"/>
      <c r="J1946" s="34" t="s">
        <v>2490</v>
      </c>
      <c r="K1946" s="35"/>
      <c r="L1946" s="34" t="s">
        <v>2496</v>
      </c>
      <c r="M1946" s="36" t="s">
        <v>2244</v>
      </c>
      <c r="N1946" s="24">
        <f t="shared" si="449"/>
        <v>1997</v>
      </c>
      <c r="O1946" s="37">
        <v>35628</v>
      </c>
      <c r="P1946" s="37">
        <v>35713</v>
      </c>
      <c r="Q1946" s="36" t="s">
        <v>75</v>
      </c>
      <c r="R1946" s="36" t="s">
        <v>75</v>
      </c>
      <c r="S1946" s="36" t="s">
        <v>75</v>
      </c>
      <c r="T1946" s="36" t="s">
        <v>75</v>
      </c>
      <c r="U1946" s="36" t="s">
        <v>75</v>
      </c>
      <c r="V1946" s="32">
        <v>1</v>
      </c>
      <c r="W1946" s="19">
        <f t="shared" si="450"/>
        <v>0</v>
      </c>
      <c r="X1946" s="19">
        <f t="shared" si="451"/>
        <v>0</v>
      </c>
      <c r="Y1946" s="19">
        <f t="shared" si="452"/>
        <v>0</v>
      </c>
      <c r="Z1946" s="96">
        <v>-1</v>
      </c>
      <c r="AA1946" s="96">
        <v>-2</v>
      </c>
      <c r="AB1946" s="32">
        <v>1</v>
      </c>
      <c r="AC1946" s="32">
        <v>1</v>
      </c>
      <c r="AD1946" s="32">
        <v>0</v>
      </c>
      <c r="AE1946" s="32">
        <v>0</v>
      </c>
      <c r="AF1946" s="32">
        <v>1</v>
      </c>
      <c r="AG1946" s="32">
        <v>1</v>
      </c>
      <c r="AH1946" s="32">
        <v>1</v>
      </c>
      <c r="AI1946" s="32">
        <v>1</v>
      </c>
      <c r="AJ1946" s="31" t="s">
        <v>96</v>
      </c>
      <c r="AK1946" s="31" t="s">
        <v>97</v>
      </c>
      <c r="AL1946" s="34" t="s">
        <v>2493</v>
      </c>
      <c r="AM1946" s="19">
        <f t="shared" si="453"/>
        <v>3</v>
      </c>
      <c r="AN1946" s="32">
        <v>1</v>
      </c>
      <c r="AO1946" s="32">
        <v>1</v>
      </c>
      <c r="AP1946" s="32">
        <v>1</v>
      </c>
      <c r="AQ1946" s="32">
        <v>1</v>
      </c>
      <c r="AR1946" s="32">
        <v>1</v>
      </c>
      <c r="AS1946" s="33"/>
      <c r="AT1946" s="32">
        <v>0</v>
      </c>
      <c r="AU1946" s="26">
        <f>IF(BA1946&lt;1,-1)</f>
        <v>-1</v>
      </c>
      <c r="AV1946" s="32">
        <v>1</v>
      </c>
      <c r="AW1946" s="32">
        <v>0</v>
      </c>
      <c r="AX1946" s="32">
        <v>0</v>
      </c>
      <c r="AY1946" s="19">
        <v>0</v>
      </c>
      <c r="AZ1946" s="32">
        <v>0</v>
      </c>
      <c r="BA1946" s="32">
        <v>0</v>
      </c>
      <c r="BB1946" s="32">
        <v>0</v>
      </c>
      <c r="BC1946" s="32">
        <v>0</v>
      </c>
      <c r="BD1946" s="28"/>
      <c r="BE1946" s="33"/>
      <c r="BF1946" s="34" t="s">
        <v>2494</v>
      </c>
      <c r="BG1946" s="33"/>
      <c r="BH1946" s="33"/>
      <c r="BI1946" s="32">
        <v>1</v>
      </c>
      <c r="BJ1946" s="32">
        <v>1</v>
      </c>
      <c r="BK1946" s="33"/>
      <c r="BL1946" s="33"/>
      <c r="BM1946" s="33"/>
      <c r="BN1946" s="33"/>
      <c r="BO1946" s="33"/>
      <c r="BP1946" s="370"/>
      <c r="BQ1946" s="370"/>
      <c r="BR1946" s="370"/>
      <c r="BS1946" s="370"/>
      <c r="BT1946" s="370"/>
      <c r="BU1946" s="370"/>
      <c r="BV1946" s="370"/>
      <c r="BW1946" s="370"/>
      <c r="BX1946" s="370"/>
      <c r="BY1946" s="370"/>
      <c r="BZ1946" s="370"/>
      <c r="CA1946" s="370"/>
      <c r="CB1946" s="370"/>
      <c r="CC1946" s="370"/>
      <c r="CD1946" s="370"/>
      <c r="CE1946" s="370"/>
      <c r="CF1946" s="370"/>
      <c r="CG1946" s="370"/>
      <c r="CH1946" s="370"/>
      <c r="CI1946" s="370"/>
      <c r="CJ1946" s="370"/>
      <c r="CK1946" s="370"/>
      <c r="CL1946" s="370"/>
      <c r="CM1946" s="370"/>
      <c r="CN1946" s="370"/>
      <c r="CO1946" s="370"/>
      <c r="CP1946" s="370"/>
      <c r="CQ1946" s="370"/>
      <c r="CR1946" s="370"/>
      <c r="CS1946" s="370"/>
      <c r="CT1946" s="370"/>
      <c r="CU1946" s="370"/>
      <c r="CV1946" s="370"/>
      <c r="CW1946" s="370"/>
      <c r="CX1946" s="370"/>
      <c r="CY1946" s="370"/>
      <c r="CZ1946" s="370"/>
      <c r="DA1946" s="370"/>
      <c r="DB1946" s="370"/>
      <c r="DC1946" s="370"/>
      <c r="DD1946" s="370"/>
      <c r="DE1946" s="370"/>
      <c r="DF1946" s="370"/>
      <c r="DG1946" s="370"/>
      <c r="DH1946" s="370"/>
      <c r="DI1946" s="370"/>
      <c r="DJ1946" s="370"/>
      <c r="DK1946" s="370"/>
      <c r="DL1946" s="370"/>
      <c r="DM1946" s="370"/>
      <c r="DN1946" s="370"/>
      <c r="DO1946" s="370"/>
      <c r="DP1946" s="370"/>
      <c r="DQ1946" s="370"/>
      <c r="DR1946" s="370"/>
      <c r="DS1946" s="370"/>
      <c r="DT1946" s="370"/>
      <c r="DU1946" s="370"/>
      <c r="DV1946" s="370"/>
      <c r="DW1946" s="370"/>
      <c r="DX1946" s="370"/>
      <c r="DY1946" s="370"/>
      <c r="DZ1946" s="370"/>
      <c r="EA1946" s="370"/>
      <c r="EB1946" s="370"/>
      <c r="EC1946" s="370"/>
      <c r="ED1946" s="370"/>
      <c r="EE1946" s="370"/>
      <c r="EF1946" s="370"/>
      <c r="EG1946" s="370"/>
      <c r="EH1946" s="370"/>
      <c r="EI1946" s="370"/>
      <c r="EJ1946" s="370"/>
      <c r="EK1946" s="370"/>
      <c r="EL1946" s="370"/>
      <c r="EM1946" s="370"/>
      <c r="EN1946" s="370"/>
      <c r="EO1946" s="370"/>
      <c r="EP1946" s="370"/>
      <c r="EQ1946" s="370"/>
      <c r="ER1946" s="370"/>
      <c r="ES1946" s="370"/>
      <c r="ET1946" s="370"/>
      <c r="EU1946" s="370"/>
      <c r="EV1946" s="370"/>
      <c r="EW1946" s="370"/>
      <c r="EX1946" s="370"/>
      <c r="EY1946" s="370"/>
      <c r="EZ1946" s="370"/>
      <c r="FA1946" s="370"/>
      <c r="FB1946" s="370"/>
      <c r="FC1946" s="370"/>
      <c r="FD1946" s="370"/>
      <c r="FE1946" s="370"/>
      <c r="FF1946" s="370"/>
      <c r="FG1946" s="370"/>
      <c r="FH1946" s="370"/>
      <c r="FI1946" s="370"/>
      <c r="FJ1946" s="370"/>
      <c r="FK1946" s="370"/>
      <c r="FL1946" s="370"/>
      <c r="FM1946" s="370"/>
      <c r="FN1946" s="370"/>
      <c r="FO1946" s="370"/>
      <c r="FP1946" s="370"/>
      <c r="FQ1946" s="370"/>
      <c r="FR1946" s="370"/>
      <c r="FS1946" s="370"/>
      <c r="FT1946" s="370"/>
      <c r="FU1946" s="370"/>
      <c r="FV1946" s="370"/>
      <c r="FW1946" s="370"/>
      <c r="FX1946" s="370"/>
      <c r="FY1946" s="370"/>
      <c r="FZ1946" s="370"/>
      <c r="GA1946" s="370"/>
      <c r="GB1946" s="370"/>
      <c r="GC1946" s="370"/>
      <c r="GD1946" s="370"/>
      <c r="GE1946" s="370"/>
      <c r="GF1946" s="370"/>
      <c r="GG1946" s="370"/>
      <c r="GH1946" s="370"/>
      <c r="GI1946" s="370"/>
      <c r="GJ1946" s="370"/>
      <c r="GK1946" s="370"/>
      <c r="GL1946" s="370"/>
      <c r="GM1946" s="370"/>
      <c r="GN1946" s="370"/>
      <c r="GO1946" s="370"/>
      <c r="GP1946" s="370"/>
      <c r="GQ1946" s="370"/>
      <c r="GR1946" s="370"/>
      <c r="GS1946" s="370"/>
      <c r="GT1946" s="370"/>
      <c r="GU1946" s="370"/>
      <c r="GV1946" s="370"/>
      <c r="GW1946" s="370"/>
      <c r="GX1946" s="370"/>
      <c r="GY1946" s="370"/>
      <c r="GZ1946" s="370"/>
      <c r="HA1946" s="370"/>
      <c r="HB1946" s="370"/>
      <c r="HC1946" s="370"/>
      <c r="HD1946" s="370"/>
      <c r="HE1946" s="370"/>
      <c r="HF1946" s="370"/>
      <c r="HG1946" s="370"/>
      <c r="HH1946" s="370"/>
      <c r="HI1946" s="370"/>
      <c r="HJ1946" s="370"/>
      <c r="HK1946" s="370"/>
      <c r="HL1946" s="370"/>
      <c r="HM1946" s="370"/>
      <c r="HN1946" s="370"/>
      <c r="HO1946" s="370"/>
      <c r="HP1946" s="370"/>
      <c r="HQ1946" s="370"/>
      <c r="HR1946" s="370"/>
      <c r="HS1946" s="370"/>
      <c r="HT1946" s="370"/>
      <c r="HU1946" s="370"/>
      <c r="HV1946" s="370"/>
      <c r="HW1946" s="370"/>
      <c r="HX1946" s="370"/>
      <c r="HY1946" s="370"/>
      <c r="HZ1946" s="370"/>
      <c r="IA1946" s="370"/>
      <c r="IB1946" s="370"/>
      <c r="IC1946" s="370"/>
      <c r="ID1946" s="370"/>
      <c r="IE1946" s="370"/>
      <c r="IF1946" s="370"/>
      <c r="IG1946" s="370"/>
      <c r="IH1946" s="370"/>
      <c r="II1946" s="370"/>
      <c r="IJ1946" s="370"/>
      <c r="IK1946" s="370"/>
      <c r="IL1946" s="370"/>
      <c r="IM1946" s="370"/>
      <c r="IN1946" s="370"/>
      <c r="IO1946" s="370"/>
      <c r="IP1946" s="370"/>
      <c r="IQ1946" s="370"/>
      <c r="IR1946" s="370"/>
      <c r="IS1946" s="370"/>
      <c r="IT1946" s="370"/>
      <c r="IU1946" s="370"/>
      <c r="IV1946" s="370"/>
    </row>
    <row r="1947" spans="1:256" ht="72.25" hidden="1" customHeight="1" x14ac:dyDescent="0.2">
      <c r="A1947" s="17" t="s">
        <v>228</v>
      </c>
      <c r="B1947" s="42"/>
      <c r="C1947" s="64" t="s">
        <v>1030</v>
      </c>
      <c r="D1947" s="18" t="s">
        <v>132</v>
      </c>
      <c r="E1947" s="18" t="s">
        <v>852</v>
      </c>
      <c r="F1947" s="19">
        <v>1</v>
      </c>
      <c r="G1947" s="19">
        <v>0</v>
      </c>
      <c r="H1947" s="19">
        <v>0</v>
      </c>
      <c r="I1947" s="20"/>
      <c r="J1947" s="21" t="s">
        <v>222</v>
      </c>
      <c r="K1947" s="22" t="s">
        <v>1019</v>
      </c>
      <c r="L1947" s="21" t="s">
        <v>1020</v>
      </c>
      <c r="M1947" s="23" t="s">
        <v>1021</v>
      </c>
      <c r="N1947" s="24">
        <f t="shared" si="449"/>
        <v>2009</v>
      </c>
      <c r="O1947" s="25">
        <v>39842</v>
      </c>
      <c r="P1947" s="23" t="s">
        <v>75</v>
      </c>
      <c r="Q1947" s="23" t="s">
        <v>75</v>
      </c>
      <c r="R1947" s="23" t="s">
        <v>75</v>
      </c>
      <c r="S1947" s="23" t="s">
        <v>75</v>
      </c>
      <c r="T1947" s="23" t="s">
        <v>75</v>
      </c>
      <c r="U1947" s="23" t="s">
        <v>75</v>
      </c>
      <c r="V1947" s="19">
        <v>1</v>
      </c>
      <c r="W1947" s="19">
        <f t="shared" si="450"/>
        <v>0</v>
      </c>
      <c r="X1947" s="19">
        <f t="shared" si="451"/>
        <v>0</v>
      </c>
      <c r="Y1947" s="19">
        <f t="shared" si="452"/>
        <v>0</v>
      </c>
      <c r="Z1947" s="19">
        <v>-1</v>
      </c>
      <c r="AA1947" s="19">
        <v>-2</v>
      </c>
      <c r="AB1947" s="19">
        <v>0</v>
      </c>
      <c r="AC1947" s="19">
        <v>1</v>
      </c>
      <c r="AD1947" s="19">
        <v>0</v>
      </c>
      <c r="AE1947" s="19">
        <v>1</v>
      </c>
      <c r="AF1947" s="19">
        <v>0</v>
      </c>
      <c r="AG1947" s="19">
        <v>1</v>
      </c>
      <c r="AH1947" s="26">
        <v>-1</v>
      </c>
      <c r="AI1947" s="26">
        <v>-1</v>
      </c>
      <c r="AJ1947" s="18" t="s">
        <v>134</v>
      </c>
      <c r="AK1947" s="18" t="s">
        <v>134</v>
      </c>
      <c r="AL1947" s="21" t="s">
        <v>1022</v>
      </c>
      <c r="AM1947" s="19">
        <f t="shared" si="453"/>
        <v>2</v>
      </c>
      <c r="AN1947" s="19">
        <v>0</v>
      </c>
      <c r="AO1947" s="19">
        <v>1</v>
      </c>
      <c r="AP1947" s="19">
        <v>0</v>
      </c>
      <c r="AQ1947" s="19">
        <v>-1</v>
      </c>
      <c r="AR1947" s="19">
        <v>1</v>
      </c>
      <c r="AS1947" s="19">
        <v>-1</v>
      </c>
      <c r="AT1947" s="19">
        <v>0</v>
      </c>
      <c r="AU1947" s="26">
        <f>IF(BA1947&lt;1,-1)</f>
        <v>-1</v>
      </c>
      <c r="AV1947" s="19">
        <v>0</v>
      </c>
      <c r="AW1947" s="19">
        <v>0</v>
      </c>
      <c r="AX1947" s="19">
        <v>0</v>
      </c>
      <c r="AY1947" s="19">
        <v>0</v>
      </c>
      <c r="AZ1947" s="19">
        <v>0</v>
      </c>
      <c r="BA1947" s="19">
        <v>0</v>
      </c>
      <c r="BB1947" s="19">
        <v>0</v>
      </c>
      <c r="BC1947" s="19">
        <v>0</v>
      </c>
      <c r="BD1947" s="28"/>
      <c r="BE1947" s="20"/>
      <c r="BF1947" s="20"/>
      <c r="BG1947" s="20"/>
      <c r="BH1947" s="18" t="s">
        <v>1023</v>
      </c>
      <c r="BI1947" s="20"/>
      <c r="BJ1947" s="19">
        <v>1</v>
      </c>
      <c r="BK1947" s="20"/>
      <c r="BL1947" s="20"/>
      <c r="BM1947" s="20"/>
      <c r="BN1947" s="20"/>
      <c r="BO1947" s="20"/>
      <c r="BP1947" s="370"/>
      <c r="BQ1947" s="370"/>
      <c r="BR1947" s="370"/>
      <c r="BS1947" s="370"/>
      <c r="BT1947" s="370"/>
      <c r="BU1947" s="370"/>
      <c r="BV1947" s="370"/>
      <c r="BW1947" s="370"/>
      <c r="BX1947" s="370"/>
      <c r="BY1947" s="370"/>
      <c r="BZ1947" s="370"/>
      <c r="CA1947" s="370"/>
      <c r="CB1947" s="370"/>
      <c r="CC1947" s="370"/>
      <c r="CD1947" s="370"/>
      <c r="CE1947" s="370"/>
      <c r="CF1947" s="370"/>
      <c r="CG1947" s="370"/>
      <c r="CH1947" s="370"/>
      <c r="CI1947" s="370"/>
      <c r="CJ1947" s="370"/>
      <c r="CK1947" s="370"/>
      <c r="CL1947" s="370"/>
      <c r="CM1947" s="370"/>
      <c r="CN1947" s="370"/>
      <c r="CO1947" s="370"/>
      <c r="CP1947" s="370"/>
      <c r="CQ1947" s="370"/>
      <c r="CR1947" s="370"/>
      <c r="CS1947" s="370"/>
      <c r="CT1947" s="370"/>
      <c r="CU1947" s="370"/>
      <c r="CV1947" s="370"/>
      <c r="CW1947" s="370"/>
      <c r="CX1947" s="370"/>
      <c r="CY1947" s="370"/>
      <c r="CZ1947" s="370"/>
      <c r="DA1947" s="370"/>
      <c r="DB1947" s="370"/>
      <c r="DC1947" s="370"/>
      <c r="DD1947" s="370"/>
      <c r="DE1947" s="370"/>
      <c r="DF1947" s="370"/>
      <c r="DG1947" s="370"/>
      <c r="DH1947" s="370"/>
      <c r="DI1947" s="370"/>
      <c r="DJ1947" s="370"/>
      <c r="DK1947" s="370"/>
      <c r="DL1947" s="370"/>
      <c r="DM1947" s="370"/>
      <c r="DN1947" s="370"/>
      <c r="DO1947" s="370"/>
      <c r="DP1947" s="370"/>
      <c r="DQ1947" s="370"/>
      <c r="DR1947" s="370"/>
      <c r="DS1947" s="370"/>
      <c r="DT1947" s="370"/>
      <c r="DU1947" s="370"/>
      <c r="DV1947" s="370"/>
      <c r="DW1947" s="370"/>
      <c r="DX1947" s="370"/>
      <c r="DY1947" s="370"/>
      <c r="DZ1947" s="370"/>
      <c r="EA1947" s="370"/>
      <c r="EB1947" s="370"/>
      <c r="EC1947" s="370"/>
      <c r="ED1947" s="370"/>
      <c r="EE1947" s="370"/>
      <c r="EF1947" s="370"/>
      <c r="EG1947" s="370"/>
      <c r="EH1947" s="370"/>
      <c r="EI1947" s="370"/>
      <c r="EJ1947" s="370"/>
      <c r="EK1947" s="370"/>
      <c r="EL1947" s="370"/>
      <c r="EM1947" s="370"/>
      <c r="EN1947" s="370"/>
      <c r="EO1947" s="370"/>
      <c r="EP1947" s="370"/>
      <c r="EQ1947" s="370"/>
      <c r="ER1947" s="370"/>
      <c r="ES1947" s="370"/>
      <c r="ET1947" s="370"/>
      <c r="EU1947" s="370"/>
      <c r="EV1947" s="370"/>
      <c r="EW1947" s="370"/>
      <c r="EX1947" s="370"/>
      <c r="EY1947" s="370"/>
      <c r="EZ1947" s="370"/>
      <c r="FA1947" s="370"/>
      <c r="FB1947" s="370"/>
      <c r="FC1947" s="370"/>
      <c r="FD1947" s="370"/>
      <c r="FE1947" s="370"/>
      <c r="FF1947" s="370"/>
      <c r="FG1947" s="370"/>
      <c r="FH1947" s="370"/>
      <c r="FI1947" s="370"/>
      <c r="FJ1947" s="370"/>
      <c r="FK1947" s="370"/>
      <c r="FL1947" s="370"/>
      <c r="FM1947" s="370"/>
      <c r="FN1947" s="370"/>
      <c r="FO1947" s="370"/>
      <c r="FP1947" s="370"/>
      <c r="FQ1947" s="370"/>
      <c r="FR1947" s="370"/>
      <c r="FS1947" s="370"/>
      <c r="FT1947" s="370"/>
      <c r="FU1947" s="370"/>
      <c r="FV1947" s="370"/>
      <c r="FW1947" s="370"/>
      <c r="FX1947" s="370"/>
      <c r="FY1947" s="370"/>
      <c r="FZ1947" s="370"/>
      <c r="GA1947" s="370"/>
      <c r="GB1947" s="370"/>
      <c r="GC1947" s="370"/>
      <c r="GD1947" s="370"/>
      <c r="GE1947" s="370"/>
      <c r="GF1947" s="370"/>
      <c r="GG1947" s="370"/>
      <c r="GH1947" s="370"/>
      <c r="GI1947" s="370"/>
      <c r="GJ1947" s="370"/>
      <c r="GK1947" s="370"/>
      <c r="GL1947" s="370"/>
      <c r="GM1947" s="370"/>
      <c r="GN1947" s="370"/>
      <c r="GO1947" s="370"/>
      <c r="GP1947" s="370"/>
      <c r="GQ1947" s="370"/>
      <c r="GR1947" s="370"/>
      <c r="GS1947" s="370"/>
      <c r="GT1947" s="370"/>
      <c r="GU1947" s="370"/>
      <c r="GV1947" s="370"/>
      <c r="GW1947" s="370"/>
      <c r="GX1947" s="370"/>
      <c r="GY1947" s="370"/>
      <c r="GZ1947" s="370"/>
      <c r="HA1947" s="370"/>
      <c r="HB1947" s="370"/>
      <c r="HC1947" s="370"/>
      <c r="HD1947" s="370"/>
      <c r="HE1947" s="370"/>
      <c r="HF1947" s="370"/>
      <c r="HG1947" s="370"/>
      <c r="HH1947" s="370"/>
      <c r="HI1947" s="370"/>
      <c r="HJ1947" s="370"/>
      <c r="HK1947" s="370"/>
      <c r="HL1947" s="370"/>
      <c r="HM1947" s="370"/>
      <c r="HN1947" s="370"/>
      <c r="HO1947" s="370"/>
      <c r="HP1947" s="370"/>
      <c r="HQ1947" s="370"/>
      <c r="HR1947" s="370"/>
      <c r="HS1947" s="370"/>
      <c r="HT1947" s="370"/>
      <c r="HU1947" s="370"/>
      <c r="HV1947" s="370"/>
      <c r="HW1947" s="370"/>
      <c r="HX1947" s="370"/>
      <c r="HY1947" s="370"/>
      <c r="HZ1947" s="370"/>
      <c r="IA1947" s="370"/>
      <c r="IB1947" s="370"/>
      <c r="IC1947" s="370"/>
      <c r="ID1947" s="370"/>
      <c r="IE1947" s="370"/>
      <c r="IF1947" s="370"/>
      <c r="IG1947" s="370"/>
      <c r="IH1947" s="370"/>
      <c r="II1947" s="370"/>
      <c r="IJ1947" s="370"/>
      <c r="IK1947" s="370"/>
      <c r="IL1947" s="370"/>
      <c r="IM1947" s="370"/>
      <c r="IN1947" s="370"/>
      <c r="IO1947" s="370"/>
      <c r="IP1947" s="370"/>
      <c r="IQ1947" s="370"/>
      <c r="IR1947" s="370"/>
      <c r="IS1947" s="370"/>
      <c r="IT1947" s="370"/>
      <c r="IU1947" s="370"/>
      <c r="IV1947" s="370"/>
    </row>
    <row r="1948" spans="1:256" ht="107" hidden="1" customHeight="1" x14ac:dyDescent="0.2">
      <c r="A1948" s="64" t="s">
        <v>3458</v>
      </c>
      <c r="B1948" s="17" t="s">
        <v>79</v>
      </c>
      <c r="C1948" s="64" t="s">
        <v>3441</v>
      </c>
      <c r="D1948" s="18" t="s">
        <v>182</v>
      </c>
      <c r="E1948" s="18" t="s">
        <v>70</v>
      </c>
      <c r="F1948" s="19">
        <v>1</v>
      </c>
      <c r="G1948" s="19">
        <v>0</v>
      </c>
      <c r="H1948" s="19">
        <v>0</v>
      </c>
      <c r="I1948" s="20"/>
      <c r="J1948" s="21" t="s">
        <v>3442</v>
      </c>
      <c r="K1948" s="43"/>
      <c r="L1948" s="18" t="s">
        <v>3443</v>
      </c>
      <c r="M1948" s="25"/>
      <c r="N1948" s="24">
        <f t="shared" si="449"/>
        <v>1995</v>
      </c>
      <c r="O1948" s="23" t="s">
        <v>75</v>
      </c>
      <c r="P1948" s="25"/>
      <c r="Q1948" s="23" t="s">
        <v>75</v>
      </c>
      <c r="R1948" s="25">
        <v>34816</v>
      </c>
      <c r="S1948" s="25">
        <v>36998</v>
      </c>
      <c r="T1948" s="649">
        <v>37050</v>
      </c>
      <c r="U1948" s="23" t="s">
        <v>75</v>
      </c>
      <c r="V1948" s="26">
        <v>1</v>
      </c>
      <c r="W1948" s="19">
        <f t="shared" si="450"/>
        <v>1</v>
      </c>
      <c r="X1948" s="19">
        <f t="shared" si="451"/>
        <v>1</v>
      </c>
      <c r="Y1948" s="19">
        <f t="shared" si="452"/>
        <v>1</v>
      </c>
      <c r="Z1948" s="26">
        <v>1</v>
      </c>
      <c r="AA1948" s="19">
        <v>-1</v>
      </c>
      <c r="AB1948" s="26">
        <v>0</v>
      </c>
      <c r="AC1948" s="26">
        <v>0</v>
      </c>
      <c r="AD1948" s="26">
        <v>1</v>
      </c>
      <c r="AE1948" s="26">
        <v>0</v>
      </c>
      <c r="AF1948" s="26">
        <v>0</v>
      </c>
      <c r="AG1948" s="26">
        <v>1</v>
      </c>
      <c r="AH1948" s="26">
        <v>1</v>
      </c>
      <c r="AI1948" s="26">
        <v>1</v>
      </c>
      <c r="AJ1948" s="18" t="s">
        <v>185</v>
      </c>
      <c r="AK1948" s="18" t="s">
        <v>77</v>
      </c>
      <c r="AL1948" s="21" t="s">
        <v>3444</v>
      </c>
      <c r="AM1948" s="19">
        <f t="shared" si="453"/>
        <v>1</v>
      </c>
      <c r="AN1948" s="26">
        <v>1</v>
      </c>
      <c r="AO1948" s="26">
        <v>-1</v>
      </c>
      <c r="AP1948" s="26">
        <v>1</v>
      </c>
      <c r="AQ1948" s="26">
        <v>1</v>
      </c>
      <c r="AR1948" s="26">
        <v>1</v>
      </c>
      <c r="AS1948" s="26">
        <v>0</v>
      </c>
      <c r="AT1948" s="26">
        <v>-1</v>
      </c>
      <c r="AU1948" s="26">
        <v>0</v>
      </c>
      <c r="AV1948" s="26">
        <v>0</v>
      </c>
      <c r="AW1948" s="26">
        <v>0</v>
      </c>
      <c r="AX1948" s="26">
        <v>1</v>
      </c>
      <c r="AY1948" s="19">
        <v>0</v>
      </c>
      <c r="AZ1948" s="26">
        <v>1</v>
      </c>
      <c r="BA1948" s="26">
        <v>1</v>
      </c>
      <c r="BB1948" s="26">
        <v>1</v>
      </c>
      <c r="BC1948" s="26">
        <v>1</v>
      </c>
      <c r="BD1948" s="28"/>
      <c r="BE1948" s="18" t="s">
        <v>3445</v>
      </c>
      <c r="BF1948" s="26"/>
      <c r="BG1948" s="26"/>
      <c r="BH1948" s="26"/>
      <c r="BI1948" s="26">
        <v>1</v>
      </c>
      <c r="BJ1948" s="26">
        <v>0</v>
      </c>
      <c r="BK1948" s="26"/>
      <c r="BL1948" s="26"/>
      <c r="BM1948" s="26"/>
      <c r="BN1948" s="20"/>
      <c r="BO1948" s="20"/>
      <c r="BP1948" s="370"/>
      <c r="BQ1948" s="370"/>
      <c r="BR1948" s="370"/>
      <c r="BS1948" s="370"/>
      <c r="BT1948" s="370"/>
      <c r="BU1948" s="370"/>
      <c r="BV1948" s="370"/>
      <c r="BW1948" s="370"/>
      <c r="BX1948" s="370"/>
      <c r="BY1948" s="370"/>
      <c r="BZ1948" s="370"/>
      <c r="CA1948" s="370"/>
      <c r="CB1948" s="370"/>
      <c r="CC1948" s="370"/>
      <c r="CD1948" s="370"/>
      <c r="CE1948" s="370"/>
      <c r="CF1948" s="370"/>
      <c r="CG1948" s="370"/>
      <c r="CH1948" s="370"/>
      <c r="CI1948" s="370"/>
      <c r="CJ1948" s="370"/>
      <c r="CK1948" s="370"/>
      <c r="CL1948" s="370"/>
      <c r="CM1948" s="370"/>
      <c r="CN1948" s="370"/>
      <c r="CO1948" s="370"/>
      <c r="CP1948" s="370"/>
      <c r="CQ1948" s="370"/>
      <c r="CR1948" s="370"/>
      <c r="CS1948" s="370"/>
      <c r="CT1948" s="370"/>
      <c r="CU1948" s="370"/>
      <c r="CV1948" s="370"/>
      <c r="CW1948" s="370"/>
      <c r="CX1948" s="370"/>
      <c r="CY1948" s="370"/>
      <c r="CZ1948" s="370"/>
      <c r="DA1948" s="370"/>
      <c r="DB1948" s="370"/>
      <c r="DC1948" s="370"/>
      <c r="DD1948" s="370"/>
      <c r="DE1948" s="370"/>
      <c r="DF1948" s="370"/>
      <c r="DG1948" s="370"/>
      <c r="DH1948" s="370"/>
      <c r="DI1948" s="370"/>
      <c r="DJ1948" s="370"/>
      <c r="DK1948" s="370"/>
      <c r="DL1948" s="370"/>
      <c r="DM1948" s="370"/>
      <c r="DN1948" s="370"/>
      <c r="DO1948" s="370"/>
      <c r="DP1948" s="370"/>
      <c r="DQ1948" s="370"/>
      <c r="DR1948" s="370"/>
      <c r="DS1948" s="370"/>
      <c r="DT1948" s="370"/>
      <c r="DU1948" s="370"/>
      <c r="DV1948" s="370"/>
      <c r="DW1948" s="370"/>
      <c r="DX1948" s="370"/>
      <c r="DY1948" s="370"/>
      <c r="DZ1948" s="370"/>
      <c r="EA1948" s="370"/>
      <c r="EB1948" s="370"/>
      <c r="EC1948" s="370"/>
      <c r="ED1948" s="370"/>
      <c r="EE1948" s="370"/>
      <c r="EF1948" s="370"/>
      <c r="EG1948" s="370"/>
      <c r="EH1948" s="370"/>
      <c r="EI1948" s="370"/>
      <c r="EJ1948" s="370"/>
      <c r="EK1948" s="370"/>
      <c r="EL1948" s="370"/>
      <c r="EM1948" s="370"/>
      <c r="EN1948" s="370"/>
      <c r="EO1948" s="370"/>
      <c r="EP1948" s="370"/>
      <c r="EQ1948" s="370"/>
      <c r="ER1948" s="370"/>
      <c r="ES1948" s="370"/>
      <c r="ET1948" s="370"/>
      <c r="EU1948" s="370"/>
      <c r="EV1948" s="370"/>
      <c r="EW1948" s="370"/>
      <c r="EX1948" s="370"/>
      <c r="EY1948" s="370"/>
      <c r="EZ1948" s="370"/>
      <c r="FA1948" s="370"/>
      <c r="FB1948" s="370"/>
      <c r="FC1948" s="370"/>
      <c r="FD1948" s="370"/>
      <c r="FE1948" s="370"/>
      <c r="FF1948" s="370"/>
      <c r="FG1948" s="370"/>
      <c r="FH1948" s="370"/>
      <c r="FI1948" s="370"/>
      <c r="FJ1948" s="370"/>
      <c r="FK1948" s="370"/>
      <c r="FL1948" s="370"/>
      <c r="FM1948" s="370"/>
      <c r="FN1948" s="370"/>
      <c r="FO1948" s="370"/>
      <c r="FP1948" s="370"/>
      <c r="FQ1948" s="370"/>
      <c r="FR1948" s="370"/>
      <c r="FS1948" s="370"/>
      <c r="FT1948" s="370"/>
      <c r="FU1948" s="370"/>
      <c r="FV1948" s="370"/>
      <c r="FW1948" s="370"/>
      <c r="FX1948" s="370"/>
      <c r="FY1948" s="370"/>
      <c r="FZ1948" s="370"/>
      <c r="GA1948" s="370"/>
      <c r="GB1948" s="370"/>
      <c r="GC1948" s="370"/>
      <c r="GD1948" s="370"/>
      <c r="GE1948" s="370"/>
      <c r="GF1948" s="370"/>
      <c r="GG1948" s="370"/>
      <c r="GH1948" s="370"/>
      <c r="GI1948" s="370"/>
      <c r="GJ1948" s="370"/>
      <c r="GK1948" s="370"/>
      <c r="GL1948" s="370"/>
      <c r="GM1948" s="370"/>
      <c r="GN1948" s="370"/>
      <c r="GO1948" s="370"/>
      <c r="GP1948" s="370"/>
      <c r="GQ1948" s="370"/>
      <c r="GR1948" s="370"/>
      <c r="GS1948" s="370"/>
      <c r="GT1948" s="370"/>
      <c r="GU1948" s="370"/>
      <c r="GV1948" s="370"/>
      <c r="GW1948" s="370"/>
      <c r="GX1948" s="370"/>
      <c r="GY1948" s="370"/>
      <c r="GZ1948" s="370"/>
      <c r="HA1948" s="370"/>
      <c r="HB1948" s="370"/>
      <c r="HC1948" s="370"/>
      <c r="HD1948" s="370"/>
      <c r="HE1948" s="370"/>
      <c r="HF1948" s="370"/>
      <c r="HG1948" s="370"/>
      <c r="HH1948" s="370"/>
      <c r="HI1948" s="370"/>
      <c r="HJ1948" s="370"/>
      <c r="HK1948" s="370"/>
      <c r="HL1948" s="370"/>
      <c r="HM1948" s="370"/>
      <c r="HN1948" s="370"/>
      <c r="HO1948" s="370"/>
      <c r="HP1948" s="370"/>
      <c r="HQ1948" s="370"/>
      <c r="HR1948" s="370"/>
      <c r="HS1948" s="370"/>
      <c r="HT1948" s="370"/>
      <c r="HU1948" s="370"/>
      <c r="HV1948" s="370"/>
      <c r="HW1948" s="370"/>
      <c r="HX1948" s="370"/>
      <c r="HY1948" s="370"/>
      <c r="HZ1948" s="370"/>
      <c r="IA1948" s="370"/>
      <c r="IB1948" s="370"/>
      <c r="IC1948" s="370"/>
      <c r="ID1948" s="370"/>
      <c r="IE1948" s="370"/>
      <c r="IF1948" s="370"/>
      <c r="IG1948" s="370"/>
      <c r="IH1948" s="370"/>
      <c r="II1948" s="370"/>
      <c r="IJ1948" s="370"/>
      <c r="IK1948" s="370"/>
      <c r="IL1948" s="370"/>
      <c r="IM1948" s="370"/>
      <c r="IN1948" s="370"/>
      <c r="IO1948" s="370"/>
      <c r="IP1948" s="370"/>
      <c r="IQ1948" s="370"/>
      <c r="IR1948" s="370"/>
      <c r="IS1948" s="370"/>
      <c r="IT1948" s="370"/>
      <c r="IU1948" s="370"/>
      <c r="IV1948" s="370"/>
    </row>
    <row r="1949" spans="1:256" ht="107" hidden="1" customHeight="1" x14ac:dyDescent="0.2">
      <c r="A1949" s="29" t="s">
        <v>186</v>
      </c>
      <c r="B1949" s="30"/>
      <c r="C1949" s="97" t="s">
        <v>2498</v>
      </c>
      <c r="D1949" s="31" t="s">
        <v>270</v>
      </c>
      <c r="E1949" s="31" t="s">
        <v>92</v>
      </c>
      <c r="F1949" s="32">
        <v>1</v>
      </c>
      <c r="G1949" s="32">
        <v>0</v>
      </c>
      <c r="H1949" s="32">
        <v>0</v>
      </c>
      <c r="I1949" s="33"/>
      <c r="J1949" s="34" t="s">
        <v>2490</v>
      </c>
      <c r="K1949" s="35"/>
      <c r="L1949" s="34" t="s">
        <v>2496</v>
      </c>
      <c r="M1949" s="36" t="s">
        <v>2244</v>
      </c>
      <c r="N1949" s="24">
        <f t="shared" si="449"/>
        <v>1996</v>
      </c>
      <c r="O1949" s="37">
        <v>35152</v>
      </c>
      <c r="P1949" s="37">
        <v>35320</v>
      </c>
      <c r="Q1949" s="36" t="s">
        <v>75</v>
      </c>
      <c r="R1949" s="36" t="s">
        <v>75</v>
      </c>
      <c r="S1949" s="36" t="s">
        <v>75</v>
      </c>
      <c r="T1949" s="36" t="s">
        <v>75</v>
      </c>
      <c r="U1949" s="36" t="s">
        <v>75</v>
      </c>
      <c r="V1949" s="32">
        <v>1</v>
      </c>
      <c r="W1949" s="19">
        <f t="shared" si="450"/>
        <v>0</v>
      </c>
      <c r="X1949" s="19">
        <f t="shared" si="451"/>
        <v>0</v>
      </c>
      <c r="Y1949" s="19">
        <f t="shared" si="452"/>
        <v>0</v>
      </c>
      <c r="Z1949" s="96">
        <v>-1</v>
      </c>
      <c r="AA1949" s="96">
        <v>-2</v>
      </c>
      <c r="AB1949" s="32">
        <v>1</v>
      </c>
      <c r="AC1949" s="32">
        <v>1</v>
      </c>
      <c r="AD1949" s="32">
        <v>0</v>
      </c>
      <c r="AE1949" s="32">
        <v>0</v>
      </c>
      <c r="AF1949" s="32">
        <v>1</v>
      </c>
      <c r="AG1949" s="32">
        <v>1</v>
      </c>
      <c r="AH1949" s="32">
        <v>1</v>
      </c>
      <c r="AI1949" s="32">
        <v>1</v>
      </c>
      <c r="AJ1949" s="31" t="s">
        <v>96</v>
      </c>
      <c r="AK1949" s="31" t="s">
        <v>97</v>
      </c>
      <c r="AL1949" s="34" t="s">
        <v>2493</v>
      </c>
      <c r="AM1949" s="19">
        <f t="shared" si="453"/>
        <v>3</v>
      </c>
      <c r="AN1949" s="32">
        <v>1</v>
      </c>
      <c r="AO1949" s="32">
        <v>1</v>
      </c>
      <c r="AP1949" s="32">
        <v>1</v>
      </c>
      <c r="AQ1949" s="32">
        <v>1</v>
      </c>
      <c r="AR1949" s="32">
        <v>1</v>
      </c>
      <c r="AS1949" s="33"/>
      <c r="AT1949" s="32">
        <v>0</v>
      </c>
      <c r="AU1949" s="26">
        <f>IF(BA1949&lt;1,-1)</f>
        <v>-1</v>
      </c>
      <c r="AV1949" s="32">
        <v>1</v>
      </c>
      <c r="AW1949" s="32">
        <v>0</v>
      </c>
      <c r="AX1949" s="32">
        <v>0</v>
      </c>
      <c r="AY1949" s="19">
        <v>0</v>
      </c>
      <c r="AZ1949" s="32">
        <v>0</v>
      </c>
      <c r="BA1949" s="32">
        <v>0</v>
      </c>
      <c r="BB1949" s="32">
        <v>0</v>
      </c>
      <c r="BC1949" s="32">
        <v>0</v>
      </c>
      <c r="BD1949" s="28"/>
      <c r="BE1949" s="33"/>
      <c r="BF1949" s="34" t="s">
        <v>2494</v>
      </c>
      <c r="BG1949" s="33"/>
      <c r="BH1949" s="33"/>
      <c r="BI1949" s="32">
        <v>1</v>
      </c>
      <c r="BJ1949" s="32">
        <v>1</v>
      </c>
      <c r="BK1949" s="33"/>
      <c r="BL1949" s="33"/>
      <c r="BM1949" s="33"/>
      <c r="BN1949" s="33"/>
      <c r="BO1949" s="33"/>
      <c r="BP1949" s="370"/>
      <c r="BQ1949" s="370"/>
      <c r="BR1949" s="370"/>
      <c r="BS1949" s="370"/>
      <c r="BT1949" s="370"/>
      <c r="BU1949" s="370"/>
      <c r="BV1949" s="370"/>
      <c r="BW1949" s="370"/>
      <c r="BX1949" s="370"/>
      <c r="BY1949" s="370"/>
      <c r="BZ1949" s="370"/>
      <c r="CA1949" s="370"/>
      <c r="CB1949" s="370"/>
      <c r="CC1949" s="370"/>
      <c r="CD1949" s="370"/>
      <c r="CE1949" s="370"/>
      <c r="CF1949" s="370"/>
      <c r="CG1949" s="370"/>
      <c r="CH1949" s="370"/>
      <c r="CI1949" s="370"/>
      <c r="CJ1949" s="370"/>
      <c r="CK1949" s="370"/>
      <c r="CL1949" s="370"/>
      <c r="CM1949" s="370"/>
      <c r="CN1949" s="370"/>
      <c r="CO1949" s="370"/>
      <c r="CP1949" s="370"/>
      <c r="CQ1949" s="370"/>
      <c r="CR1949" s="370"/>
      <c r="CS1949" s="370"/>
      <c r="CT1949" s="370"/>
      <c r="CU1949" s="370"/>
      <c r="CV1949" s="370"/>
      <c r="CW1949" s="370"/>
      <c r="CX1949" s="370"/>
      <c r="CY1949" s="370"/>
      <c r="CZ1949" s="370"/>
      <c r="DA1949" s="370"/>
      <c r="DB1949" s="370"/>
      <c r="DC1949" s="370"/>
      <c r="DD1949" s="370"/>
      <c r="DE1949" s="370"/>
      <c r="DF1949" s="370"/>
      <c r="DG1949" s="370"/>
      <c r="DH1949" s="370"/>
      <c r="DI1949" s="370"/>
      <c r="DJ1949" s="370"/>
      <c r="DK1949" s="370"/>
      <c r="DL1949" s="370"/>
      <c r="DM1949" s="370"/>
      <c r="DN1949" s="370"/>
      <c r="DO1949" s="370"/>
      <c r="DP1949" s="370"/>
      <c r="DQ1949" s="370"/>
      <c r="DR1949" s="370"/>
      <c r="DS1949" s="370"/>
      <c r="DT1949" s="370"/>
      <c r="DU1949" s="370"/>
      <c r="DV1949" s="370"/>
      <c r="DW1949" s="370"/>
      <c r="DX1949" s="370"/>
      <c r="DY1949" s="370"/>
      <c r="DZ1949" s="370"/>
      <c r="EA1949" s="370"/>
      <c r="EB1949" s="370"/>
      <c r="EC1949" s="370"/>
      <c r="ED1949" s="370"/>
      <c r="EE1949" s="370"/>
      <c r="EF1949" s="370"/>
      <c r="EG1949" s="370"/>
      <c r="EH1949" s="370"/>
      <c r="EI1949" s="370"/>
      <c r="EJ1949" s="370"/>
      <c r="EK1949" s="370"/>
      <c r="EL1949" s="370"/>
      <c r="EM1949" s="370"/>
      <c r="EN1949" s="370"/>
      <c r="EO1949" s="370"/>
      <c r="EP1949" s="370"/>
      <c r="EQ1949" s="370"/>
      <c r="ER1949" s="370"/>
      <c r="ES1949" s="370"/>
      <c r="ET1949" s="370"/>
      <c r="EU1949" s="370"/>
      <c r="EV1949" s="370"/>
      <c r="EW1949" s="370"/>
      <c r="EX1949" s="370"/>
      <c r="EY1949" s="370"/>
      <c r="EZ1949" s="370"/>
      <c r="FA1949" s="370"/>
      <c r="FB1949" s="370"/>
      <c r="FC1949" s="370"/>
      <c r="FD1949" s="370"/>
      <c r="FE1949" s="370"/>
      <c r="FF1949" s="370"/>
      <c r="FG1949" s="370"/>
      <c r="FH1949" s="370"/>
      <c r="FI1949" s="370"/>
      <c r="FJ1949" s="370"/>
      <c r="FK1949" s="370"/>
      <c r="FL1949" s="370"/>
      <c r="FM1949" s="370"/>
      <c r="FN1949" s="370"/>
      <c r="FO1949" s="370"/>
      <c r="FP1949" s="370"/>
      <c r="FQ1949" s="370"/>
      <c r="FR1949" s="370"/>
      <c r="FS1949" s="370"/>
      <c r="FT1949" s="370"/>
      <c r="FU1949" s="370"/>
      <c r="FV1949" s="370"/>
      <c r="FW1949" s="370"/>
      <c r="FX1949" s="370"/>
      <c r="FY1949" s="370"/>
      <c r="FZ1949" s="370"/>
      <c r="GA1949" s="370"/>
      <c r="GB1949" s="370"/>
      <c r="GC1949" s="370"/>
      <c r="GD1949" s="370"/>
      <c r="GE1949" s="370"/>
      <c r="GF1949" s="370"/>
      <c r="GG1949" s="370"/>
      <c r="GH1949" s="370"/>
      <c r="GI1949" s="370"/>
      <c r="GJ1949" s="370"/>
      <c r="GK1949" s="370"/>
      <c r="GL1949" s="370"/>
      <c r="GM1949" s="370"/>
      <c r="GN1949" s="370"/>
      <c r="GO1949" s="370"/>
      <c r="GP1949" s="370"/>
      <c r="GQ1949" s="370"/>
      <c r="GR1949" s="370"/>
      <c r="GS1949" s="370"/>
      <c r="GT1949" s="370"/>
      <c r="GU1949" s="370"/>
      <c r="GV1949" s="370"/>
      <c r="GW1949" s="370"/>
      <c r="GX1949" s="370"/>
      <c r="GY1949" s="370"/>
      <c r="GZ1949" s="370"/>
      <c r="HA1949" s="370"/>
      <c r="HB1949" s="370"/>
      <c r="HC1949" s="370"/>
      <c r="HD1949" s="370"/>
      <c r="HE1949" s="370"/>
      <c r="HF1949" s="370"/>
      <c r="HG1949" s="370"/>
      <c r="HH1949" s="370"/>
      <c r="HI1949" s="370"/>
      <c r="HJ1949" s="370"/>
      <c r="HK1949" s="370"/>
      <c r="HL1949" s="370"/>
      <c r="HM1949" s="370"/>
      <c r="HN1949" s="370"/>
      <c r="HO1949" s="370"/>
      <c r="HP1949" s="370"/>
      <c r="HQ1949" s="370"/>
      <c r="HR1949" s="370"/>
      <c r="HS1949" s="370"/>
      <c r="HT1949" s="370"/>
      <c r="HU1949" s="370"/>
      <c r="HV1949" s="370"/>
      <c r="HW1949" s="370"/>
      <c r="HX1949" s="370"/>
      <c r="HY1949" s="370"/>
      <c r="HZ1949" s="370"/>
      <c r="IA1949" s="370"/>
      <c r="IB1949" s="370"/>
      <c r="IC1949" s="370"/>
      <c r="ID1949" s="370"/>
      <c r="IE1949" s="370"/>
      <c r="IF1949" s="370"/>
      <c r="IG1949" s="370"/>
      <c r="IH1949" s="370"/>
      <c r="II1949" s="370"/>
      <c r="IJ1949" s="370"/>
      <c r="IK1949" s="370"/>
      <c r="IL1949" s="370"/>
      <c r="IM1949" s="370"/>
      <c r="IN1949" s="370"/>
      <c r="IO1949" s="370"/>
      <c r="IP1949" s="370"/>
      <c r="IQ1949" s="370"/>
      <c r="IR1949" s="370"/>
      <c r="IS1949" s="370"/>
      <c r="IT1949" s="370"/>
      <c r="IU1949" s="370"/>
      <c r="IV1949" s="370"/>
    </row>
    <row r="1950" spans="1:256" ht="107" hidden="1" customHeight="1" x14ac:dyDescent="0.2">
      <c r="A1950" s="29" t="s">
        <v>186</v>
      </c>
      <c r="B1950" s="30"/>
      <c r="C1950" s="97" t="s">
        <v>2637</v>
      </c>
      <c r="D1950" s="31" t="s">
        <v>270</v>
      </c>
      <c r="E1950" s="31" t="s">
        <v>92</v>
      </c>
      <c r="F1950" s="32">
        <v>1</v>
      </c>
      <c r="G1950" s="32">
        <v>0</v>
      </c>
      <c r="H1950" s="32">
        <v>0</v>
      </c>
      <c r="I1950" s="33"/>
      <c r="J1950" s="34" t="s">
        <v>2490</v>
      </c>
      <c r="K1950" s="35"/>
      <c r="L1950" s="34" t="s">
        <v>2496</v>
      </c>
      <c r="M1950" s="36" t="s">
        <v>2244</v>
      </c>
      <c r="N1950" s="24">
        <f t="shared" si="449"/>
        <v>1999</v>
      </c>
      <c r="O1950" s="37">
        <v>36453</v>
      </c>
      <c r="P1950" s="37">
        <v>36466</v>
      </c>
      <c r="Q1950" s="36" t="s">
        <v>75</v>
      </c>
      <c r="R1950" s="36" t="s">
        <v>75</v>
      </c>
      <c r="S1950" s="36" t="s">
        <v>75</v>
      </c>
      <c r="T1950" s="36" t="s">
        <v>75</v>
      </c>
      <c r="U1950" s="36" t="s">
        <v>75</v>
      </c>
      <c r="V1950" s="32">
        <v>1</v>
      </c>
      <c r="W1950" s="19">
        <f t="shared" si="450"/>
        <v>0</v>
      </c>
      <c r="X1950" s="19">
        <f t="shared" si="451"/>
        <v>0</v>
      </c>
      <c r="Y1950" s="19">
        <f t="shared" si="452"/>
        <v>0</v>
      </c>
      <c r="Z1950" s="96">
        <v>-1</v>
      </c>
      <c r="AA1950" s="96">
        <v>-2</v>
      </c>
      <c r="AB1950" s="32">
        <v>1</v>
      </c>
      <c r="AC1950" s="32">
        <v>1</v>
      </c>
      <c r="AD1950" s="32">
        <v>0</v>
      </c>
      <c r="AE1950" s="32">
        <v>0</v>
      </c>
      <c r="AF1950" s="32">
        <v>1</v>
      </c>
      <c r="AG1950" s="32">
        <v>1</v>
      </c>
      <c r="AH1950" s="32">
        <v>1</v>
      </c>
      <c r="AI1950" s="32">
        <v>1</v>
      </c>
      <c r="AJ1950" s="31" t="s">
        <v>96</v>
      </c>
      <c r="AK1950" s="31" t="s">
        <v>97</v>
      </c>
      <c r="AL1950" s="34" t="s">
        <v>2493</v>
      </c>
      <c r="AM1950" s="19">
        <f t="shared" si="453"/>
        <v>3</v>
      </c>
      <c r="AN1950" s="32">
        <v>1</v>
      </c>
      <c r="AO1950" s="32">
        <v>1</v>
      </c>
      <c r="AP1950" s="32">
        <v>1</v>
      </c>
      <c r="AQ1950" s="32">
        <v>1</v>
      </c>
      <c r="AR1950" s="32">
        <v>1</v>
      </c>
      <c r="AS1950" s="33"/>
      <c r="AT1950" s="32">
        <v>0</v>
      </c>
      <c r="AU1950" s="26">
        <f>IF(BA1950&lt;1,-1)</f>
        <v>-1</v>
      </c>
      <c r="AV1950" s="32">
        <v>1</v>
      </c>
      <c r="AW1950" s="32">
        <v>0</v>
      </c>
      <c r="AX1950" s="32">
        <v>0</v>
      </c>
      <c r="AY1950" s="19">
        <v>0</v>
      </c>
      <c r="AZ1950" s="32">
        <v>0</v>
      </c>
      <c r="BA1950" s="32">
        <v>0</v>
      </c>
      <c r="BB1950" s="32">
        <v>0</v>
      </c>
      <c r="BC1950" s="32">
        <v>0</v>
      </c>
      <c r="BD1950" s="28"/>
      <c r="BE1950" s="33"/>
      <c r="BF1950" s="34" t="s">
        <v>2494</v>
      </c>
      <c r="BG1950" s="33"/>
      <c r="BH1950" s="33"/>
      <c r="BI1950" s="32">
        <v>1</v>
      </c>
      <c r="BJ1950" s="32">
        <v>1</v>
      </c>
      <c r="BK1950" s="33"/>
      <c r="BL1950" s="33"/>
      <c r="BM1950" s="33"/>
      <c r="BN1950" s="33"/>
      <c r="BO1950" s="33"/>
      <c r="BP1950" s="370"/>
      <c r="BQ1950" s="370"/>
      <c r="BR1950" s="370"/>
      <c r="BS1950" s="370"/>
      <c r="BT1950" s="370"/>
      <c r="BU1950" s="370"/>
      <c r="BV1950" s="370"/>
      <c r="BW1950" s="370"/>
      <c r="BX1950" s="370"/>
      <c r="BY1950" s="370"/>
      <c r="BZ1950" s="370"/>
      <c r="CA1950" s="370"/>
      <c r="CB1950" s="370"/>
      <c r="CC1950" s="370"/>
      <c r="CD1950" s="370"/>
      <c r="CE1950" s="370"/>
      <c r="CF1950" s="370"/>
      <c r="CG1950" s="370"/>
      <c r="CH1950" s="370"/>
      <c r="CI1950" s="370"/>
      <c r="CJ1950" s="370"/>
      <c r="CK1950" s="370"/>
      <c r="CL1950" s="370"/>
      <c r="CM1950" s="370"/>
      <c r="CN1950" s="370"/>
      <c r="CO1950" s="370"/>
      <c r="CP1950" s="370"/>
      <c r="CQ1950" s="370"/>
      <c r="CR1950" s="370"/>
      <c r="CS1950" s="370"/>
      <c r="CT1950" s="370"/>
      <c r="CU1950" s="370"/>
      <c r="CV1950" s="370"/>
      <c r="CW1950" s="370"/>
      <c r="CX1950" s="370"/>
      <c r="CY1950" s="370"/>
      <c r="CZ1950" s="370"/>
      <c r="DA1950" s="370"/>
      <c r="DB1950" s="370"/>
      <c r="DC1950" s="370"/>
      <c r="DD1950" s="370"/>
      <c r="DE1950" s="370"/>
      <c r="DF1950" s="370"/>
      <c r="DG1950" s="370"/>
      <c r="DH1950" s="370"/>
      <c r="DI1950" s="370"/>
      <c r="DJ1950" s="370"/>
      <c r="DK1950" s="370"/>
      <c r="DL1950" s="370"/>
      <c r="DM1950" s="370"/>
      <c r="DN1950" s="370"/>
      <c r="DO1950" s="370"/>
      <c r="DP1950" s="370"/>
      <c r="DQ1950" s="370"/>
      <c r="DR1950" s="370"/>
      <c r="DS1950" s="370"/>
      <c r="DT1950" s="370"/>
      <c r="DU1950" s="370"/>
      <c r="DV1950" s="370"/>
      <c r="DW1950" s="370"/>
      <c r="DX1950" s="370"/>
      <c r="DY1950" s="370"/>
      <c r="DZ1950" s="370"/>
      <c r="EA1950" s="370"/>
      <c r="EB1950" s="370"/>
      <c r="EC1950" s="370"/>
      <c r="ED1950" s="370"/>
      <c r="EE1950" s="370"/>
      <c r="EF1950" s="370"/>
      <c r="EG1950" s="370"/>
      <c r="EH1950" s="370"/>
      <c r="EI1950" s="370"/>
      <c r="EJ1950" s="370"/>
      <c r="EK1950" s="370"/>
      <c r="EL1950" s="370"/>
      <c r="EM1950" s="370"/>
      <c r="EN1950" s="370"/>
      <c r="EO1950" s="370"/>
      <c r="EP1950" s="370"/>
      <c r="EQ1950" s="370"/>
      <c r="ER1950" s="370"/>
      <c r="ES1950" s="370"/>
      <c r="ET1950" s="370"/>
      <c r="EU1950" s="370"/>
      <c r="EV1950" s="370"/>
      <c r="EW1950" s="370"/>
      <c r="EX1950" s="370"/>
      <c r="EY1950" s="370"/>
      <c r="EZ1950" s="370"/>
      <c r="FA1950" s="370"/>
      <c r="FB1950" s="370"/>
      <c r="FC1950" s="370"/>
      <c r="FD1950" s="370"/>
      <c r="FE1950" s="370"/>
      <c r="FF1950" s="370"/>
      <c r="FG1950" s="370"/>
      <c r="FH1950" s="370"/>
      <c r="FI1950" s="370"/>
      <c r="FJ1950" s="370"/>
      <c r="FK1950" s="370"/>
      <c r="FL1950" s="370"/>
      <c r="FM1950" s="370"/>
      <c r="FN1950" s="370"/>
      <c r="FO1950" s="370"/>
      <c r="FP1950" s="370"/>
      <c r="FQ1950" s="370"/>
      <c r="FR1950" s="370"/>
      <c r="FS1950" s="370"/>
      <c r="FT1950" s="370"/>
      <c r="FU1950" s="370"/>
      <c r="FV1950" s="370"/>
      <c r="FW1950" s="370"/>
      <c r="FX1950" s="370"/>
      <c r="FY1950" s="370"/>
      <c r="FZ1950" s="370"/>
      <c r="GA1950" s="370"/>
      <c r="GB1950" s="370"/>
      <c r="GC1950" s="370"/>
      <c r="GD1950" s="370"/>
      <c r="GE1950" s="370"/>
      <c r="GF1950" s="370"/>
      <c r="GG1950" s="370"/>
      <c r="GH1950" s="370"/>
      <c r="GI1950" s="370"/>
      <c r="GJ1950" s="370"/>
      <c r="GK1950" s="370"/>
      <c r="GL1950" s="370"/>
      <c r="GM1950" s="370"/>
      <c r="GN1950" s="370"/>
      <c r="GO1950" s="370"/>
      <c r="GP1950" s="370"/>
      <c r="GQ1950" s="370"/>
      <c r="GR1950" s="370"/>
      <c r="GS1950" s="370"/>
      <c r="GT1950" s="370"/>
      <c r="GU1950" s="370"/>
      <c r="GV1950" s="370"/>
      <c r="GW1950" s="370"/>
      <c r="GX1950" s="370"/>
      <c r="GY1950" s="370"/>
      <c r="GZ1950" s="370"/>
      <c r="HA1950" s="370"/>
      <c r="HB1950" s="370"/>
      <c r="HC1950" s="370"/>
      <c r="HD1950" s="370"/>
      <c r="HE1950" s="370"/>
      <c r="HF1950" s="370"/>
      <c r="HG1950" s="370"/>
      <c r="HH1950" s="370"/>
      <c r="HI1950" s="370"/>
      <c r="HJ1950" s="370"/>
      <c r="HK1950" s="370"/>
      <c r="HL1950" s="370"/>
      <c r="HM1950" s="370"/>
      <c r="HN1950" s="370"/>
      <c r="HO1950" s="370"/>
      <c r="HP1950" s="370"/>
      <c r="HQ1950" s="370"/>
      <c r="HR1950" s="370"/>
      <c r="HS1950" s="370"/>
      <c r="HT1950" s="370"/>
      <c r="HU1950" s="370"/>
      <c r="HV1950" s="370"/>
      <c r="HW1950" s="370"/>
      <c r="HX1950" s="370"/>
      <c r="HY1950" s="370"/>
      <c r="HZ1950" s="370"/>
      <c r="IA1950" s="370"/>
      <c r="IB1950" s="370"/>
      <c r="IC1950" s="370"/>
      <c r="ID1950" s="370"/>
      <c r="IE1950" s="370"/>
      <c r="IF1950" s="370"/>
      <c r="IG1950" s="370"/>
      <c r="IH1950" s="370"/>
      <c r="II1950" s="370"/>
      <c r="IJ1950" s="370"/>
      <c r="IK1950" s="370"/>
      <c r="IL1950" s="370"/>
      <c r="IM1950" s="370"/>
      <c r="IN1950" s="370"/>
      <c r="IO1950" s="370"/>
      <c r="IP1950" s="370"/>
      <c r="IQ1950" s="370"/>
      <c r="IR1950" s="370"/>
      <c r="IS1950" s="370"/>
      <c r="IT1950" s="370"/>
      <c r="IU1950" s="370"/>
      <c r="IV1950" s="370"/>
    </row>
    <row r="1951" spans="1:256" ht="42" hidden="1" customHeight="1" x14ac:dyDescent="0.2">
      <c r="A1951" s="17" t="s">
        <v>202</v>
      </c>
      <c r="B1951" s="42"/>
      <c r="C1951" s="64" t="s">
        <v>247</v>
      </c>
      <c r="D1951" s="18" t="s">
        <v>241</v>
      </c>
      <c r="E1951" s="18" t="s">
        <v>92</v>
      </c>
      <c r="F1951" s="19">
        <v>1</v>
      </c>
      <c r="G1951" s="19">
        <v>0</v>
      </c>
      <c r="H1951" s="19">
        <v>0</v>
      </c>
      <c r="I1951" s="20"/>
      <c r="J1951" s="21" t="s">
        <v>242</v>
      </c>
      <c r="K1951" s="43"/>
      <c r="L1951" s="18" t="s">
        <v>246</v>
      </c>
      <c r="M1951" s="25"/>
      <c r="N1951" s="24">
        <f t="shared" si="449"/>
        <v>1998</v>
      </c>
      <c r="O1951" s="25">
        <v>36119</v>
      </c>
      <c r="P1951" s="23" t="s">
        <v>75</v>
      </c>
      <c r="Q1951" s="23" t="s">
        <v>75</v>
      </c>
      <c r="R1951" s="23" t="s">
        <v>75</v>
      </c>
      <c r="S1951" s="23" t="s">
        <v>75</v>
      </c>
      <c r="T1951" s="23" t="s">
        <v>75</v>
      </c>
      <c r="U1951" s="23" t="s">
        <v>75</v>
      </c>
      <c r="V1951" s="19">
        <v>1</v>
      </c>
      <c r="W1951" s="19">
        <f t="shared" si="450"/>
        <v>0</v>
      </c>
      <c r="X1951" s="19">
        <f t="shared" si="451"/>
        <v>0</v>
      </c>
      <c r="Y1951" s="19">
        <f t="shared" si="452"/>
        <v>0</v>
      </c>
      <c r="Z1951" s="19">
        <v>-1</v>
      </c>
      <c r="AA1951" s="19">
        <v>-2</v>
      </c>
      <c r="AB1951" s="19">
        <v>1</v>
      </c>
      <c r="AC1951" s="19">
        <v>1</v>
      </c>
      <c r="AD1951" s="19">
        <v>0</v>
      </c>
      <c r="AE1951" s="19">
        <v>0</v>
      </c>
      <c r="AF1951" s="19">
        <v>1</v>
      </c>
      <c r="AG1951" s="19">
        <v>1</v>
      </c>
      <c r="AH1951" s="19">
        <v>1</v>
      </c>
      <c r="AI1951" s="19">
        <v>1</v>
      </c>
      <c r="AJ1951" s="18" t="s">
        <v>96</v>
      </c>
      <c r="AK1951" s="18" t="s">
        <v>97</v>
      </c>
      <c r="AL1951" s="21" t="s">
        <v>244</v>
      </c>
      <c r="AM1951" s="19">
        <f t="shared" si="453"/>
        <v>2</v>
      </c>
      <c r="AN1951" s="19">
        <v>0</v>
      </c>
      <c r="AO1951" s="19">
        <v>1</v>
      </c>
      <c r="AP1951" s="19">
        <v>0</v>
      </c>
      <c r="AQ1951" s="19">
        <v>-1</v>
      </c>
      <c r="AR1951" s="19">
        <v>1</v>
      </c>
      <c r="AS1951" s="19">
        <v>0</v>
      </c>
      <c r="AT1951" s="19">
        <v>0</v>
      </c>
      <c r="AU1951" s="26">
        <f>IF(BA1951&lt;1,-1)</f>
        <v>-1</v>
      </c>
      <c r="AV1951" s="19">
        <v>1</v>
      </c>
      <c r="AW1951" s="19">
        <v>0</v>
      </c>
      <c r="AX1951" s="26">
        <v>0</v>
      </c>
      <c r="AY1951" s="19">
        <v>0</v>
      </c>
      <c r="AZ1951" s="19">
        <v>0</v>
      </c>
      <c r="BA1951" s="19">
        <v>0</v>
      </c>
      <c r="BB1951" s="19">
        <v>0</v>
      </c>
      <c r="BC1951" s="19">
        <v>0</v>
      </c>
      <c r="BD1951" s="28"/>
      <c r="BE1951" s="20"/>
      <c r="BF1951" s="20"/>
      <c r="BG1951" s="20"/>
      <c r="BH1951" s="20"/>
      <c r="BI1951" s="20"/>
      <c r="BJ1951" s="19">
        <v>1</v>
      </c>
      <c r="BK1951" s="20"/>
      <c r="BL1951" s="20"/>
      <c r="BM1951" s="20"/>
      <c r="BN1951" s="20"/>
      <c r="BO1951" s="20"/>
      <c r="BP1951" s="370"/>
      <c r="BQ1951" s="370"/>
      <c r="BR1951" s="370"/>
      <c r="BS1951" s="370"/>
      <c r="BT1951" s="370"/>
      <c r="BU1951" s="370"/>
      <c r="BV1951" s="370"/>
      <c r="BW1951" s="370"/>
      <c r="BX1951" s="370"/>
      <c r="BY1951" s="370"/>
      <c r="BZ1951" s="370"/>
      <c r="CA1951" s="370"/>
      <c r="CB1951" s="370"/>
      <c r="CC1951" s="370"/>
      <c r="CD1951" s="370"/>
      <c r="CE1951" s="370"/>
      <c r="CF1951" s="370"/>
      <c r="CG1951" s="370"/>
      <c r="CH1951" s="370"/>
      <c r="CI1951" s="370"/>
      <c r="CJ1951" s="370"/>
      <c r="CK1951" s="370"/>
      <c r="CL1951" s="370"/>
      <c r="CM1951" s="370"/>
      <c r="CN1951" s="370"/>
      <c r="CO1951" s="370"/>
      <c r="CP1951" s="370"/>
      <c r="CQ1951" s="370"/>
      <c r="CR1951" s="370"/>
      <c r="CS1951" s="370"/>
      <c r="CT1951" s="370"/>
      <c r="CU1951" s="370"/>
      <c r="CV1951" s="370"/>
      <c r="CW1951" s="370"/>
      <c r="CX1951" s="370"/>
      <c r="CY1951" s="370"/>
      <c r="CZ1951" s="370"/>
      <c r="DA1951" s="370"/>
      <c r="DB1951" s="370"/>
      <c r="DC1951" s="370"/>
      <c r="DD1951" s="370"/>
      <c r="DE1951" s="370"/>
      <c r="DF1951" s="370"/>
      <c r="DG1951" s="370"/>
      <c r="DH1951" s="370"/>
      <c r="DI1951" s="370"/>
      <c r="DJ1951" s="370"/>
      <c r="DK1951" s="370"/>
      <c r="DL1951" s="370"/>
      <c r="DM1951" s="370"/>
      <c r="DN1951" s="370"/>
      <c r="DO1951" s="370"/>
      <c r="DP1951" s="370"/>
      <c r="DQ1951" s="370"/>
      <c r="DR1951" s="370"/>
      <c r="DS1951" s="370"/>
      <c r="DT1951" s="370"/>
      <c r="DU1951" s="370"/>
      <c r="DV1951" s="370"/>
      <c r="DW1951" s="370"/>
      <c r="DX1951" s="370"/>
      <c r="DY1951" s="370"/>
      <c r="DZ1951" s="370"/>
      <c r="EA1951" s="370"/>
      <c r="EB1951" s="370"/>
      <c r="EC1951" s="370"/>
      <c r="ED1951" s="370"/>
      <c r="EE1951" s="370"/>
      <c r="EF1951" s="370"/>
      <c r="EG1951" s="370"/>
      <c r="EH1951" s="370"/>
      <c r="EI1951" s="370"/>
      <c r="EJ1951" s="370"/>
      <c r="EK1951" s="370"/>
      <c r="EL1951" s="370"/>
      <c r="EM1951" s="370"/>
      <c r="EN1951" s="370"/>
      <c r="EO1951" s="370"/>
      <c r="EP1951" s="370"/>
      <c r="EQ1951" s="370"/>
      <c r="ER1951" s="370"/>
      <c r="ES1951" s="370"/>
      <c r="ET1951" s="370"/>
      <c r="EU1951" s="370"/>
      <c r="EV1951" s="370"/>
      <c r="EW1951" s="370"/>
      <c r="EX1951" s="370"/>
      <c r="EY1951" s="370"/>
      <c r="EZ1951" s="370"/>
      <c r="FA1951" s="370"/>
      <c r="FB1951" s="370"/>
      <c r="FC1951" s="370"/>
      <c r="FD1951" s="370"/>
      <c r="FE1951" s="370"/>
      <c r="FF1951" s="370"/>
      <c r="FG1951" s="370"/>
      <c r="FH1951" s="370"/>
      <c r="FI1951" s="370"/>
      <c r="FJ1951" s="370"/>
      <c r="FK1951" s="370"/>
      <c r="FL1951" s="370"/>
      <c r="FM1951" s="370"/>
      <c r="FN1951" s="370"/>
      <c r="FO1951" s="370"/>
      <c r="FP1951" s="370"/>
      <c r="FQ1951" s="370"/>
      <c r="FR1951" s="370"/>
      <c r="FS1951" s="370"/>
      <c r="FT1951" s="370"/>
      <c r="FU1951" s="370"/>
      <c r="FV1951" s="370"/>
      <c r="FW1951" s="370"/>
      <c r="FX1951" s="370"/>
      <c r="FY1951" s="370"/>
      <c r="FZ1951" s="370"/>
      <c r="GA1951" s="370"/>
      <c r="GB1951" s="370"/>
      <c r="GC1951" s="370"/>
      <c r="GD1951" s="370"/>
      <c r="GE1951" s="370"/>
      <c r="GF1951" s="370"/>
      <c r="GG1951" s="370"/>
      <c r="GH1951" s="370"/>
      <c r="GI1951" s="370"/>
      <c r="GJ1951" s="370"/>
      <c r="GK1951" s="370"/>
      <c r="GL1951" s="370"/>
      <c r="GM1951" s="370"/>
      <c r="GN1951" s="370"/>
      <c r="GO1951" s="370"/>
      <c r="GP1951" s="370"/>
      <c r="GQ1951" s="370"/>
      <c r="GR1951" s="370"/>
      <c r="GS1951" s="370"/>
      <c r="GT1951" s="370"/>
      <c r="GU1951" s="370"/>
      <c r="GV1951" s="370"/>
      <c r="GW1951" s="370"/>
      <c r="GX1951" s="370"/>
      <c r="GY1951" s="370"/>
      <c r="GZ1951" s="370"/>
      <c r="HA1951" s="370"/>
      <c r="HB1951" s="370"/>
      <c r="HC1951" s="370"/>
      <c r="HD1951" s="370"/>
      <c r="HE1951" s="370"/>
      <c r="HF1951" s="370"/>
      <c r="HG1951" s="370"/>
      <c r="HH1951" s="370"/>
      <c r="HI1951" s="370"/>
      <c r="HJ1951" s="370"/>
      <c r="HK1951" s="370"/>
      <c r="HL1951" s="370"/>
      <c r="HM1951" s="370"/>
      <c r="HN1951" s="370"/>
      <c r="HO1951" s="370"/>
      <c r="HP1951" s="370"/>
      <c r="HQ1951" s="370"/>
      <c r="HR1951" s="370"/>
      <c r="HS1951" s="370"/>
      <c r="HT1951" s="370"/>
      <c r="HU1951" s="370"/>
      <c r="HV1951" s="370"/>
      <c r="HW1951" s="370"/>
      <c r="HX1951" s="370"/>
      <c r="HY1951" s="370"/>
      <c r="HZ1951" s="370"/>
      <c r="IA1951" s="370"/>
      <c r="IB1951" s="370"/>
      <c r="IC1951" s="370"/>
      <c r="ID1951" s="370"/>
      <c r="IE1951" s="370"/>
      <c r="IF1951" s="370"/>
      <c r="IG1951" s="370"/>
      <c r="IH1951" s="370"/>
      <c r="II1951" s="370"/>
      <c r="IJ1951" s="370"/>
      <c r="IK1951" s="370"/>
      <c r="IL1951" s="370"/>
      <c r="IM1951" s="370"/>
      <c r="IN1951" s="370"/>
      <c r="IO1951" s="370"/>
      <c r="IP1951" s="370"/>
      <c r="IQ1951" s="370"/>
      <c r="IR1951" s="370"/>
      <c r="IS1951" s="370"/>
      <c r="IT1951" s="370"/>
      <c r="IU1951" s="370"/>
      <c r="IV1951" s="370"/>
    </row>
    <row r="1952" spans="1:256" ht="42" hidden="1" customHeight="1" x14ac:dyDescent="0.2">
      <c r="A1952" s="18" t="s">
        <v>740</v>
      </c>
      <c r="B1952" s="20"/>
      <c r="C1952" s="21" t="s">
        <v>2717</v>
      </c>
      <c r="D1952" s="18" t="s">
        <v>124</v>
      </c>
      <c r="E1952" s="18" t="s">
        <v>137</v>
      </c>
      <c r="F1952" s="19">
        <v>1</v>
      </c>
      <c r="G1952" s="19">
        <v>0</v>
      </c>
      <c r="H1952" s="19">
        <v>0</v>
      </c>
      <c r="I1952" s="20"/>
      <c r="J1952" s="21" t="s">
        <v>1077</v>
      </c>
      <c r="K1952" s="22" t="s">
        <v>1089</v>
      </c>
      <c r="L1952" s="21" t="s">
        <v>2647</v>
      </c>
      <c r="M1952" s="23" t="s">
        <v>75</v>
      </c>
      <c r="N1952" s="24">
        <f t="shared" si="449"/>
        <v>1988</v>
      </c>
      <c r="O1952" s="25">
        <v>32174</v>
      </c>
      <c r="P1952" s="23" t="s">
        <v>75</v>
      </c>
      <c r="Q1952" s="23" t="s">
        <v>75</v>
      </c>
      <c r="R1952" s="23" t="s">
        <v>75</v>
      </c>
      <c r="S1952" s="23" t="s">
        <v>75</v>
      </c>
      <c r="T1952" s="23" t="s">
        <v>75</v>
      </c>
      <c r="U1952" s="23" t="s">
        <v>75</v>
      </c>
      <c r="V1952" s="19">
        <v>1</v>
      </c>
      <c r="W1952" s="19">
        <f t="shared" si="450"/>
        <v>0</v>
      </c>
      <c r="X1952" s="19">
        <f t="shared" si="451"/>
        <v>0</v>
      </c>
      <c r="Y1952" s="19">
        <f t="shared" si="452"/>
        <v>0</v>
      </c>
      <c r="Z1952" s="19">
        <v>-1</v>
      </c>
      <c r="AA1952" s="19">
        <v>-2</v>
      </c>
      <c r="AB1952" s="19">
        <v>0</v>
      </c>
      <c r="AC1952" s="19">
        <v>0</v>
      </c>
      <c r="AD1952" s="19">
        <v>1</v>
      </c>
      <c r="AE1952" s="19">
        <v>0</v>
      </c>
      <c r="AF1952" s="19">
        <v>0</v>
      </c>
      <c r="AG1952" s="19">
        <v>0</v>
      </c>
      <c r="AH1952" s="26">
        <v>1</v>
      </c>
      <c r="AI1952" s="26">
        <v>0</v>
      </c>
      <c r="AJ1952" s="18" t="s">
        <v>128</v>
      </c>
      <c r="AK1952" s="18" t="s">
        <v>139</v>
      </c>
      <c r="AL1952" s="21" t="s">
        <v>2642</v>
      </c>
      <c r="AM1952" s="19">
        <f t="shared" si="453"/>
        <v>3</v>
      </c>
      <c r="AN1952" s="19">
        <v>1</v>
      </c>
      <c r="AO1952" s="19">
        <v>1</v>
      </c>
      <c r="AP1952" s="19">
        <v>0</v>
      </c>
      <c r="AQ1952" s="19">
        <v>-1</v>
      </c>
      <c r="AR1952" s="19">
        <v>-1</v>
      </c>
      <c r="AS1952" s="19">
        <v>0</v>
      </c>
      <c r="AT1952" s="19">
        <v>-2</v>
      </c>
      <c r="AU1952" s="26">
        <v>-3</v>
      </c>
      <c r="AV1952" s="19">
        <v>0</v>
      </c>
      <c r="AW1952" s="19">
        <v>0</v>
      </c>
      <c r="AX1952" s="19">
        <v>0</v>
      </c>
      <c r="AY1952" s="19">
        <v>0</v>
      </c>
      <c r="AZ1952" s="19">
        <v>1</v>
      </c>
      <c r="BA1952" s="19">
        <v>1</v>
      </c>
      <c r="BB1952" s="19">
        <v>-1</v>
      </c>
      <c r="BC1952" s="19">
        <v>1</v>
      </c>
      <c r="BD1952" s="28"/>
      <c r="BE1952" s="20"/>
      <c r="BF1952" s="20"/>
      <c r="BG1952" s="20"/>
      <c r="BH1952" s="20"/>
      <c r="BI1952" s="20"/>
      <c r="BJ1952" s="19">
        <v>-1</v>
      </c>
      <c r="BK1952" s="20"/>
      <c r="BL1952" s="20"/>
      <c r="BM1952" s="20"/>
      <c r="BN1952" s="20"/>
      <c r="BO1952" s="20"/>
      <c r="BP1952" s="370"/>
      <c r="BQ1952" s="370"/>
      <c r="BR1952" s="370"/>
      <c r="BS1952" s="370"/>
      <c r="BT1952" s="370"/>
      <c r="BU1952" s="370"/>
      <c r="BV1952" s="370"/>
      <c r="BW1952" s="370"/>
      <c r="BX1952" s="370"/>
      <c r="BY1952" s="370"/>
      <c r="BZ1952" s="370"/>
      <c r="CA1952" s="370"/>
      <c r="CB1952" s="370"/>
      <c r="CC1952" s="370"/>
      <c r="CD1952" s="370"/>
      <c r="CE1952" s="370"/>
      <c r="CF1952" s="370"/>
      <c r="CG1952" s="370"/>
      <c r="CH1952" s="370"/>
      <c r="CI1952" s="370"/>
      <c r="CJ1952" s="370"/>
      <c r="CK1952" s="370"/>
      <c r="CL1952" s="370"/>
      <c r="CM1952" s="370"/>
      <c r="CN1952" s="370"/>
      <c r="CO1952" s="370"/>
      <c r="CP1952" s="370"/>
      <c r="CQ1952" s="370"/>
      <c r="CR1952" s="370"/>
      <c r="CS1952" s="370"/>
      <c r="CT1952" s="370"/>
      <c r="CU1952" s="370"/>
      <c r="CV1952" s="370"/>
      <c r="CW1952" s="370"/>
      <c r="CX1952" s="370"/>
      <c r="CY1952" s="370"/>
      <c r="CZ1952" s="370"/>
      <c r="DA1952" s="370"/>
      <c r="DB1952" s="370"/>
      <c r="DC1952" s="370"/>
      <c r="DD1952" s="370"/>
      <c r="DE1952" s="370"/>
      <c r="DF1952" s="370"/>
      <c r="DG1952" s="370"/>
      <c r="DH1952" s="370"/>
      <c r="DI1952" s="370"/>
      <c r="DJ1952" s="370"/>
      <c r="DK1952" s="370"/>
      <c r="DL1952" s="370"/>
      <c r="DM1952" s="370"/>
      <c r="DN1952" s="370"/>
      <c r="DO1952" s="370"/>
      <c r="DP1952" s="370"/>
      <c r="DQ1952" s="370"/>
      <c r="DR1952" s="370"/>
      <c r="DS1952" s="370"/>
      <c r="DT1952" s="370"/>
      <c r="DU1952" s="370"/>
      <c r="DV1952" s="370"/>
      <c r="DW1952" s="370"/>
      <c r="DX1952" s="370"/>
      <c r="DY1952" s="370"/>
      <c r="DZ1952" s="370"/>
      <c r="EA1952" s="370"/>
      <c r="EB1952" s="370"/>
      <c r="EC1952" s="370"/>
      <c r="ED1952" s="370"/>
      <c r="EE1952" s="370"/>
      <c r="EF1952" s="370"/>
      <c r="EG1952" s="370"/>
      <c r="EH1952" s="370"/>
      <c r="EI1952" s="370"/>
      <c r="EJ1952" s="370"/>
      <c r="EK1952" s="370"/>
      <c r="EL1952" s="370"/>
      <c r="EM1952" s="370"/>
      <c r="EN1952" s="370"/>
      <c r="EO1952" s="370"/>
      <c r="EP1952" s="370"/>
      <c r="EQ1952" s="370"/>
      <c r="ER1952" s="370"/>
      <c r="ES1952" s="370"/>
      <c r="ET1952" s="370"/>
      <c r="EU1952" s="370"/>
      <c r="EV1952" s="370"/>
      <c r="EW1952" s="370"/>
      <c r="EX1952" s="370"/>
      <c r="EY1952" s="370"/>
      <c r="EZ1952" s="370"/>
      <c r="FA1952" s="370"/>
      <c r="FB1952" s="370"/>
      <c r="FC1952" s="370"/>
      <c r="FD1952" s="370"/>
      <c r="FE1952" s="370"/>
      <c r="FF1952" s="370"/>
      <c r="FG1952" s="370"/>
      <c r="FH1952" s="370"/>
      <c r="FI1952" s="370"/>
      <c r="FJ1952" s="370"/>
      <c r="FK1952" s="370"/>
      <c r="FL1952" s="370"/>
      <c r="FM1952" s="370"/>
      <c r="FN1952" s="370"/>
      <c r="FO1952" s="370"/>
      <c r="FP1952" s="370"/>
      <c r="FQ1952" s="370"/>
      <c r="FR1952" s="370"/>
      <c r="FS1952" s="370"/>
      <c r="FT1952" s="370"/>
      <c r="FU1952" s="370"/>
      <c r="FV1952" s="370"/>
      <c r="FW1952" s="370"/>
      <c r="FX1952" s="370"/>
      <c r="FY1952" s="370"/>
      <c r="FZ1952" s="370"/>
      <c r="GA1952" s="370"/>
      <c r="GB1952" s="370"/>
      <c r="GC1952" s="370"/>
      <c r="GD1952" s="370"/>
      <c r="GE1952" s="370"/>
      <c r="GF1952" s="370"/>
      <c r="GG1952" s="370"/>
      <c r="GH1952" s="370"/>
      <c r="GI1952" s="370"/>
      <c r="GJ1952" s="370"/>
      <c r="GK1952" s="370"/>
      <c r="GL1952" s="370"/>
      <c r="GM1952" s="370"/>
      <c r="GN1952" s="370"/>
      <c r="GO1952" s="370"/>
      <c r="GP1952" s="370"/>
      <c r="GQ1952" s="370"/>
      <c r="GR1952" s="370"/>
      <c r="GS1952" s="370"/>
      <c r="GT1952" s="370"/>
      <c r="GU1952" s="370"/>
      <c r="GV1952" s="370"/>
      <c r="GW1952" s="370"/>
      <c r="GX1952" s="370"/>
      <c r="GY1952" s="370"/>
      <c r="GZ1952" s="370"/>
      <c r="HA1952" s="370"/>
      <c r="HB1952" s="370"/>
      <c r="HC1952" s="370"/>
      <c r="HD1952" s="370"/>
      <c r="HE1952" s="370"/>
      <c r="HF1952" s="370"/>
      <c r="HG1952" s="370"/>
      <c r="HH1952" s="370"/>
      <c r="HI1952" s="370"/>
      <c r="HJ1952" s="370"/>
      <c r="HK1952" s="370"/>
      <c r="HL1952" s="370"/>
      <c r="HM1952" s="370"/>
      <c r="HN1952" s="370"/>
      <c r="HO1952" s="370"/>
      <c r="HP1952" s="370"/>
      <c r="HQ1952" s="370"/>
      <c r="HR1952" s="370"/>
      <c r="HS1952" s="370"/>
      <c r="HT1952" s="370"/>
      <c r="HU1952" s="370"/>
      <c r="HV1952" s="370"/>
      <c r="HW1952" s="370"/>
      <c r="HX1952" s="370"/>
      <c r="HY1952" s="370"/>
      <c r="HZ1952" s="370"/>
      <c r="IA1952" s="370"/>
      <c r="IB1952" s="370"/>
      <c r="IC1952" s="370"/>
      <c r="ID1952" s="370"/>
      <c r="IE1952" s="370"/>
      <c r="IF1952" s="370"/>
      <c r="IG1952" s="370"/>
      <c r="IH1952" s="370"/>
      <c r="II1952" s="370"/>
      <c r="IJ1952" s="370"/>
      <c r="IK1952" s="370"/>
      <c r="IL1952" s="370"/>
      <c r="IM1952" s="370"/>
      <c r="IN1952" s="370"/>
      <c r="IO1952" s="370"/>
      <c r="IP1952" s="370"/>
      <c r="IQ1952" s="370"/>
      <c r="IR1952" s="370"/>
      <c r="IS1952" s="370"/>
      <c r="IT1952" s="370"/>
      <c r="IU1952" s="370"/>
      <c r="IV1952" s="370"/>
    </row>
    <row r="1953" spans="1:256" ht="42" hidden="1" customHeight="1" x14ac:dyDescent="0.2">
      <c r="A1953" s="17" t="s">
        <v>228</v>
      </c>
      <c r="B1953" s="20"/>
      <c r="C1953" s="21" t="s">
        <v>1085</v>
      </c>
      <c r="D1953" s="18" t="s">
        <v>124</v>
      </c>
      <c r="E1953" s="18" t="s">
        <v>1076</v>
      </c>
      <c r="F1953" s="19">
        <v>1</v>
      </c>
      <c r="G1953" s="19">
        <v>0</v>
      </c>
      <c r="H1953" s="20"/>
      <c r="I1953" s="20"/>
      <c r="J1953" s="21" t="s">
        <v>1077</v>
      </c>
      <c r="K1953" s="22" t="s">
        <v>1086</v>
      </c>
      <c r="L1953" s="21" t="s">
        <v>1082</v>
      </c>
      <c r="M1953" s="24">
        <v>1942</v>
      </c>
      <c r="N1953" s="24">
        <f t="shared" si="449"/>
        <v>1986</v>
      </c>
      <c r="O1953" s="25">
        <v>31744</v>
      </c>
      <c r="P1953" s="25">
        <v>33486</v>
      </c>
      <c r="Q1953" s="25">
        <v>33928</v>
      </c>
      <c r="R1953" s="23" t="s">
        <v>75</v>
      </c>
      <c r="S1953" s="23" t="s">
        <v>75</v>
      </c>
      <c r="T1953" s="23" t="s">
        <v>75</v>
      </c>
      <c r="U1953" s="23" t="s">
        <v>75</v>
      </c>
      <c r="V1953" s="19">
        <v>1</v>
      </c>
      <c r="W1953" s="19">
        <f t="shared" si="450"/>
        <v>1</v>
      </c>
      <c r="X1953" s="19">
        <f t="shared" si="451"/>
        <v>0</v>
      </c>
      <c r="Y1953" s="19">
        <f t="shared" si="452"/>
        <v>0</v>
      </c>
      <c r="Z1953" s="19">
        <v>-1</v>
      </c>
      <c r="AA1953" s="19">
        <v>-2</v>
      </c>
      <c r="AB1953" s="19">
        <v>0</v>
      </c>
      <c r="AC1953" s="19">
        <v>0</v>
      </c>
      <c r="AD1953" s="19">
        <v>1</v>
      </c>
      <c r="AE1953" s="19">
        <v>0</v>
      </c>
      <c r="AF1953" s="19">
        <v>0</v>
      </c>
      <c r="AG1953" s="19">
        <v>0</v>
      </c>
      <c r="AH1953" s="19">
        <v>0</v>
      </c>
      <c r="AI1953" s="19">
        <v>0</v>
      </c>
      <c r="AJ1953" s="18" t="s">
        <v>128</v>
      </c>
      <c r="AK1953" s="18" t="s">
        <v>617</v>
      </c>
      <c r="AL1953" s="21" t="s">
        <v>1078</v>
      </c>
      <c r="AM1953" s="19">
        <f t="shared" si="453"/>
        <v>1</v>
      </c>
      <c r="AN1953" s="19">
        <v>1</v>
      </c>
      <c r="AO1953" s="26">
        <v>0</v>
      </c>
      <c r="AP1953" s="19">
        <v>1</v>
      </c>
      <c r="AQ1953" s="19">
        <v>1</v>
      </c>
      <c r="AR1953" s="19">
        <v>1</v>
      </c>
      <c r="AS1953" s="19">
        <v>0</v>
      </c>
      <c r="AT1953" s="19">
        <v>-2</v>
      </c>
      <c r="AU1953" s="26">
        <v>-3</v>
      </c>
      <c r="AV1953" s="19">
        <v>0</v>
      </c>
      <c r="AW1953" s="26">
        <v>0</v>
      </c>
      <c r="AX1953" s="19">
        <v>0</v>
      </c>
      <c r="AY1953" s="19">
        <v>0</v>
      </c>
      <c r="AZ1953" s="19">
        <v>1</v>
      </c>
      <c r="BA1953" s="19">
        <v>1</v>
      </c>
      <c r="BB1953" s="19">
        <v>0</v>
      </c>
      <c r="BC1953" s="19">
        <v>1</v>
      </c>
      <c r="BD1953" s="28"/>
      <c r="BE1953" s="20"/>
      <c r="BF1953" s="18" t="s">
        <v>1079</v>
      </c>
      <c r="BG1953" s="20"/>
      <c r="BH1953" s="18" t="s">
        <v>1087</v>
      </c>
      <c r="BI1953" s="26">
        <v>1</v>
      </c>
      <c r="BJ1953" s="19">
        <v>1</v>
      </c>
      <c r="BK1953" s="20"/>
      <c r="BL1953" s="20"/>
      <c r="BM1953" s="20"/>
      <c r="BN1953" s="20"/>
      <c r="BO1953" s="20"/>
      <c r="BP1953" s="370"/>
      <c r="BQ1953" s="370"/>
      <c r="BR1953" s="370"/>
      <c r="BS1953" s="370"/>
      <c r="BT1953" s="370"/>
      <c r="BU1953" s="370"/>
      <c r="BV1953" s="370"/>
      <c r="BW1953" s="370"/>
      <c r="BX1953" s="370"/>
      <c r="BY1953" s="370"/>
      <c r="BZ1953" s="370"/>
      <c r="CA1953" s="370"/>
      <c r="CB1953" s="370"/>
      <c r="CC1953" s="370"/>
      <c r="CD1953" s="370"/>
      <c r="CE1953" s="370"/>
      <c r="CF1953" s="370"/>
      <c r="CG1953" s="370"/>
      <c r="CH1953" s="370"/>
      <c r="CI1953" s="370"/>
      <c r="CJ1953" s="370"/>
      <c r="CK1953" s="370"/>
      <c r="CL1953" s="370"/>
      <c r="CM1953" s="370"/>
      <c r="CN1953" s="370"/>
      <c r="CO1953" s="370"/>
      <c r="CP1953" s="370"/>
      <c r="CQ1953" s="370"/>
      <c r="CR1953" s="370"/>
      <c r="CS1953" s="370"/>
      <c r="CT1953" s="370"/>
      <c r="CU1953" s="370"/>
      <c r="CV1953" s="370"/>
      <c r="CW1953" s="370"/>
      <c r="CX1953" s="370"/>
      <c r="CY1953" s="370"/>
      <c r="CZ1953" s="370"/>
      <c r="DA1953" s="370"/>
      <c r="DB1953" s="370"/>
      <c r="DC1953" s="370"/>
      <c r="DD1953" s="370"/>
      <c r="DE1953" s="370"/>
      <c r="DF1953" s="370"/>
      <c r="DG1953" s="370"/>
      <c r="DH1953" s="370"/>
      <c r="DI1953" s="370"/>
      <c r="DJ1953" s="370"/>
      <c r="DK1953" s="370"/>
      <c r="DL1953" s="370"/>
      <c r="DM1953" s="370"/>
      <c r="DN1953" s="370"/>
      <c r="DO1953" s="370"/>
      <c r="DP1953" s="370"/>
      <c r="DQ1953" s="370"/>
      <c r="DR1953" s="370"/>
      <c r="DS1953" s="370"/>
      <c r="DT1953" s="370"/>
      <c r="DU1953" s="370"/>
      <c r="DV1953" s="370"/>
      <c r="DW1953" s="370"/>
      <c r="DX1953" s="370"/>
      <c r="DY1953" s="370"/>
      <c r="DZ1953" s="370"/>
      <c r="EA1953" s="370"/>
      <c r="EB1953" s="370"/>
      <c r="EC1953" s="370"/>
      <c r="ED1953" s="370"/>
      <c r="EE1953" s="370"/>
      <c r="EF1953" s="370"/>
      <c r="EG1953" s="370"/>
      <c r="EH1953" s="370"/>
      <c r="EI1953" s="370"/>
      <c r="EJ1953" s="370"/>
      <c r="EK1953" s="370"/>
      <c r="EL1953" s="370"/>
      <c r="EM1953" s="370"/>
      <c r="EN1953" s="370"/>
      <c r="EO1953" s="370"/>
      <c r="EP1953" s="370"/>
      <c r="EQ1953" s="370"/>
      <c r="ER1953" s="370"/>
      <c r="ES1953" s="370"/>
      <c r="ET1953" s="370"/>
      <c r="EU1953" s="370"/>
      <c r="EV1953" s="370"/>
      <c r="EW1953" s="370"/>
      <c r="EX1953" s="370"/>
      <c r="EY1953" s="370"/>
      <c r="EZ1953" s="370"/>
      <c r="FA1953" s="370"/>
      <c r="FB1953" s="370"/>
      <c r="FC1953" s="370"/>
      <c r="FD1953" s="370"/>
      <c r="FE1953" s="370"/>
      <c r="FF1953" s="370"/>
      <c r="FG1953" s="370"/>
      <c r="FH1953" s="370"/>
      <c r="FI1953" s="370"/>
      <c r="FJ1953" s="370"/>
      <c r="FK1953" s="370"/>
      <c r="FL1953" s="370"/>
      <c r="FM1953" s="370"/>
      <c r="FN1953" s="370"/>
      <c r="FO1953" s="370"/>
      <c r="FP1953" s="370"/>
      <c r="FQ1953" s="370"/>
      <c r="FR1953" s="370"/>
      <c r="FS1953" s="370"/>
      <c r="FT1953" s="370"/>
      <c r="FU1953" s="370"/>
      <c r="FV1953" s="370"/>
      <c r="FW1953" s="370"/>
      <c r="FX1953" s="370"/>
      <c r="FY1953" s="370"/>
      <c r="FZ1953" s="370"/>
      <c r="GA1953" s="370"/>
      <c r="GB1953" s="370"/>
      <c r="GC1953" s="370"/>
      <c r="GD1953" s="370"/>
      <c r="GE1953" s="370"/>
      <c r="GF1953" s="370"/>
      <c r="GG1953" s="370"/>
      <c r="GH1953" s="370"/>
      <c r="GI1953" s="370"/>
      <c r="GJ1953" s="370"/>
      <c r="GK1953" s="370"/>
      <c r="GL1953" s="370"/>
      <c r="GM1953" s="370"/>
      <c r="GN1953" s="370"/>
      <c r="GO1953" s="370"/>
      <c r="GP1953" s="370"/>
      <c r="GQ1953" s="370"/>
      <c r="GR1953" s="370"/>
      <c r="GS1953" s="370"/>
      <c r="GT1953" s="370"/>
      <c r="GU1953" s="370"/>
      <c r="GV1953" s="370"/>
      <c r="GW1953" s="370"/>
      <c r="GX1953" s="370"/>
      <c r="GY1953" s="370"/>
      <c r="GZ1953" s="370"/>
      <c r="HA1953" s="370"/>
      <c r="HB1953" s="370"/>
      <c r="HC1953" s="370"/>
      <c r="HD1953" s="370"/>
      <c r="HE1953" s="370"/>
      <c r="HF1953" s="370"/>
      <c r="HG1953" s="370"/>
      <c r="HH1953" s="370"/>
      <c r="HI1953" s="370"/>
      <c r="HJ1953" s="370"/>
      <c r="HK1953" s="370"/>
      <c r="HL1953" s="370"/>
      <c r="HM1953" s="370"/>
      <c r="HN1953" s="370"/>
      <c r="HO1953" s="370"/>
      <c r="HP1953" s="370"/>
      <c r="HQ1953" s="370"/>
      <c r="HR1953" s="370"/>
      <c r="HS1953" s="370"/>
      <c r="HT1953" s="370"/>
      <c r="HU1953" s="370"/>
      <c r="HV1953" s="370"/>
      <c r="HW1953" s="370"/>
      <c r="HX1953" s="370"/>
      <c r="HY1953" s="370"/>
      <c r="HZ1953" s="370"/>
      <c r="IA1953" s="370"/>
      <c r="IB1953" s="370"/>
      <c r="IC1953" s="370"/>
      <c r="ID1953" s="370"/>
      <c r="IE1953" s="370"/>
      <c r="IF1953" s="370"/>
      <c r="IG1953" s="370"/>
      <c r="IH1953" s="370"/>
      <c r="II1953" s="370"/>
      <c r="IJ1953" s="370"/>
      <c r="IK1953" s="370"/>
      <c r="IL1953" s="370"/>
      <c r="IM1953" s="370"/>
      <c r="IN1953" s="370"/>
      <c r="IO1953" s="370"/>
      <c r="IP1953" s="370"/>
      <c r="IQ1953" s="370"/>
      <c r="IR1953" s="370"/>
      <c r="IS1953" s="370"/>
      <c r="IT1953" s="370"/>
      <c r="IU1953" s="370"/>
      <c r="IV1953" s="370"/>
    </row>
    <row r="1954" spans="1:256" ht="29" hidden="1" customHeight="1" x14ac:dyDescent="0.2">
      <c r="A1954" s="17" t="s">
        <v>106</v>
      </c>
      <c r="B1954" s="42"/>
      <c r="C1954" s="64" t="s">
        <v>1380</v>
      </c>
      <c r="D1954" s="18" t="s">
        <v>69</v>
      </c>
      <c r="E1954" s="18" t="s">
        <v>302</v>
      </c>
      <c r="F1954" s="19">
        <v>1</v>
      </c>
      <c r="G1954" s="19">
        <v>0</v>
      </c>
      <c r="H1954" s="19">
        <v>0</v>
      </c>
      <c r="I1954" s="20"/>
      <c r="J1954" s="21" t="s">
        <v>1367</v>
      </c>
      <c r="K1954" s="22" t="s">
        <v>1368</v>
      </c>
      <c r="L1954" s="20"/>
      <c r="M1954" s="25"/>
      <c r="N1954" s="24">
        <f t="shared" si="449"/>
        <v>2004</v>
      </c>
      <c r="O1954" s="25">
        <v>38321</v>
      </c>
      <c r="P1954" s="18" t="s">
        <v>75</v>
      </c>
      <c r="Q1954" s="18" t="s">
        <v>75</v>
      </c>
      <c r="R1954" s="18" t="s">
        <v>75</v>
      </c>
      <c r="S1954" s="18" t="s">
        <v>75</v>
      </c>
      <c r="T1954" s="18" t="s">
        <v>75</v>
      </c>
      <c r="U1954" s="18" t="s">
        <v>75</v>
      </c>
      <c r="V1954" s="19">
        <v>1</v>
      </c>
      <c r="W1954" s="19">
        <f t="shared" si="450"/>
        <v>0</v>
      </c>
      <c r="X1954" s="19">
        <f t="shared" si="451"/>
        <v>0</v>
      </c>
      <c r="Y1954" s="19">
        <f t="shared" si="452"/>
        <v>0</v>
      </c>
      <c r="Z1954" s="18" t="s">
        <v>75</v>
      </c>
      <c r="AA1954" s="18" t="s">
        <v>75</v>
      </c>
      <c r="AB1954" s="19">
        <v>1</v>
      </c>
      <c r="AC1954" s="19">
        <v>0</v>
      </c>
      <c r="AD1954" s="19">
        <v>1</v>
      </c>
      <c r="AE1954" s="19">
        <v>0</v>
      </c>
      <c r="AF1954" s="19">
        <v>1</v>
      </c>
      <c r="AG1954" s="19">
        <v>-1</v>
      </c>
      <c r="AH1954" s="19">
        <v>1</v>
      </c>
      <c r="AI1954" s="26">
        <v>0</v>
      </c>
      <c r="AJ1954" s="18" t="s">
        <v>76</v>
      </c>
      <c r="AK1954" s="18" t="s">
        <v>77</v>
      </c>
      <c r="AL1954" s="21" t="s">
        <v>1369</v>
      </c>
      <c r="AM1954" s="19">
        <f t="shared" si="453"/>
        <v>3</v>
      </c>
      <c r="AN1954" s="19">
        <v>1</v>
      </c>
      <c r="AO1954" s="19">
        <v>1</v>
      </c>
      <c r="AP1954" s="19">
        <v>0</v>
      </c>
      <c r="AQ1954" s="19">
        <v>0</v>
      </c>
      <c r="AR1954" s="19">
        <v>0</v>
      </c>
      <c r="AS1954" s="19">
        <v>-1</v>
      </c>
      <c r="AT1954" s="19">
        <v>0</v>
      </c>
      <c r="AU1954" s="26">
        <v>0</v>
      </c>
      <c r="AV1954" s="19">
        <v>0</v>
      </c>
      <c r="AW1954" s="19">
        <v>0</v>
      </c>
      <c r="AX1954" s="19">
        <v>0</v>
      </c>
      <c r="AY1954" s="19">
        <v>0</v>
      </c>
      <c r="AZ1954" s="19">
        <v>0</v>
      </c>
      <c r="BA1954" s="19">
        <v>1</v>
      </c>
      <c r="BB1954" s="19">
        <v>0</v>
      </c>
      <c r="BC1954" s="19">
        <v>0</v>
      </c>
      <c r="BD1954" s="28"/>
      <c r="BE1954" s="20"/>
      <c r="BF1954" s="18" t="s">
        <v>1315</v>
      </c>
      <c r="BG1954" s="20"/>
      <c r="BH1954" s="18" t="s">
        <v>1370</v>
      </c>
      <c r="BI1954" s="20"/>
      <c r="BJ1954" s="19">
        <v>1</v>
      </c>
      <c r="BK1954" s="20"/>
      <c r="BL1954" s="20"/>
      <c r="BM1954" s="20"/>
      <c r="BN1954" s="20"/>
      <c r="BO1954" s="20"/>
      <c r="BP1954" s="370"/>
      <c r="BQ1954" s="370"/>
      <c r="BR1954" s="370"/>
      <c r="BS1954" s="370"/>
      <c r="BT1954" s="370"/>
      <c r="BU1954" s="370"/>
      <c r="BV1954" s="370"/>
      <c r="BW1954" s="370"/>
      <c r="BX1954" s="370"/>
      <c r="BY1954" s="370"/>
      <c r="BZ1954" s="370"/>
      <c r="CA1954" s="370"/>
      <c r="CB1954" s="370"/>
      <c r="CC1954" s="370"/>
      <c r="CD1954" s="370"/>
      <c r="CE1954" s="370"/>
      <c r="CF1954" s="370"/>
      <c r="CG1954" s="370"/>
      <c r="CH1954" s="370"/>
      <c r="CI1954" s="370"/>
      <c r="CJ1954" s="370"/>
      <c r="CK1954" s="370"/>
      <c r="CL1954" s="370"/>
      <c r="CM1954" s="370"/>
      <c r="CN1954" s="370"/>
      <c r="CO1954" s="370"/>
      <c r="CP1954" s="370"/>
      <c r="CQ1954" s="370"/>
      <c r="CR1954" s="370"/>
      <c r="CS1954" s="370"/>
      <c r="CT1954" s="370"/>
      <c r="CU1954" s="370"/>
      <c r="CV1954" s="370"/>
      <c r="CW1954" s="370"/>
      <c r="CX1954" s="370"/>
      <c r="CY1954" s="370"/>
      <c r="CZ1954" s="370"/>
      <c r="DA1954" s="370"/>
      <c r="DB1954" s="370"/>
      <c r="DC1954" s="370"/>
      <c r="DD1954" s="370"/>
      <c r="DE1954" s="370"/>
      <c r="DF1954" s="370"/>
      <c r="DG1954" s="370"/>
      <c r="DH1954" s="370"/>
      <c r="DI1954" s="370"/>
      <c r="DJ1954" s="370"/>
      <c r="DK1954" s="370"/>
      <c r="DL1954" s="370"/>
      <c r="DM1954" s="370"/>
      <c r="DN1954" s="370"/>
      <c r="DO1954" s="370"/>
      <c r="DP1954" s="370"/>
      <c r="DQ1954" s="370"/>
      <c r="DR1954" s="370"/>
      <c r="DS1954" s="370"/>
      <c r="DT1954" s="370"/>
      <c r="DU1954" s="370"/>
      <c r="DV1954" s="370"/>
      <c r="DW1954" s="370"/>
      <c r="DX1954" s="370"/>
      <c r="DY1954" s="370"/>
      <c r="DZ1954" s="370"/>
      <c r="EA1954" s="370"/>
      <c r="EB1954" s="370"/>
      <c r="EC1954" s="370"/>
      <c r="ED1954" s="370"/>
      <c r="EE1954" s="370"/>
      <c r="EF1954" s="370"/>
      <c r="EG1954" s="370"/>
      <c r="EH1954" s="370"/>
      <c r="EI1954" s="370"/>
      <c r="EJ1954" s="370"/>
      <c r="EK1954" s="370"/>
      <c r="EL1954" s="370"/>
      <c r="EM1954" s="370"/>
      <c r="EN1954" s="370"/>
      <c r="EO1954" s="370"/>
      <c r="EP1954" s="370"/>
      <c r="EQ1954" s="370"/>
      <c r="ER1954" s="370"/>
      <c r="ES1954" s="370"/>
      <c r="ET1954" s="370"/>
      <c r="EU1954" s="370"/>
      <c r="EV1954" s="370"/>
      <c r="EW1954" s="370"/>
      <c r="EX1954" s="370"/>
      <c r="EY1954" s="370"/>
      <c r="EZ1954" s="370"/>
      <c r="FA1954" s="370"/>
      <c r="FB1954" s="370"/>
      <c r="FC1954" s="370"/>
      <c r="FD1954" s="370"/>
      <c r="FE1954" s="370"/>
      <c r="FF1954" s="370"/>
      <c r="FG1954" s="370"/>
      <c r="FH1954" s="370"/>
      <c r="FI1954" s="370"/>
      <c r="FJ1954" s="370"/>
      <c r="FK1954" s="370"/>
      <c r="FL1954" s="370"/>
      <c r="FM1954" s="370"/>
      <c r="FN1954" s="370"/>
      <c r="FO1954" s="370"/>
      <c r="FP1954" s="370"/>
      <c r="FQ1954" s="370"/>
      <c r="FR1954" s="370"/>
      <c r="FS1954" s="370"/>
      <c r="FT1954" s="370"/>
      <c r="FU1954" s="370"/>
      <c r="FV1954" s="370"/>
      <c r="FW1954" s="370"/>
      <c r="FX1954" s="370"/>
      <c r="FY1954" s="370"/>
      <c r="FZ1954" s="370"/>
      <c r="GA1954" s="370"/>
      <c r="GB1954" s="370"/>
      <c r="GC1954" s="370"/>
      <c r="GD1954" s="370"/>
      <c r="GE1954" s="370"/>
      <c r="GF1954" s="370"/>
      <c r="GG1954" s="370"/>
      <c r="GH1954" s="370"/>
      <c r="GI1954" s="370"/>
      <c r="GJ1954" s="370"/>
      <c r="GK1954" s="370"/>
      <c r="GL1954" s="370"/>
      <c r="GM1954" s="370"/>
      <c r="GN1954" s="370"/>
      <c r="GO1954" s="370"/>
      <c r="GP1954" s="370"/>
      <c r="GQ1954" s="370"/>
      <c r="GR1954" s="370"/>
      <c r="GS1954" s="370"/>
      <c r="GT1954" s="370"/>
      <c r="GU1954" s="370"/>
      <c r="GV1954" s="370"/>
      <c r="GW1954" s="370"/>
      <c r="GX1954" s="370"/>
      <c r="GY1954" s="370"/>
      <c r="GZ1954" s="370"/>
      <c r="HA1954" s="370"/>
      <c r="HB1954" s="370"/>
      <c r="HC1954" s="370"/>
      <c r="HD1954" s="370"/>
      <c r="HE1954" s="370"/>
      <c r="HF1954" s="370"/>
      <c r="HG1954" s="370"/>
      <c r="HH1954" s="370"/>
      <c r="HI1954" s="370"/>
      <c r="HJ1954" s="370"/>
      <c r="HK1954" s="370"/>
      <c r="HL1954" s="370"/>
      <c r="HM1954" s="370"/>
      <c r="HN1954" s="370"/>
      <c r="HO1954" s="370"/>
      <c r="HP1954" s="370"/>
      <c r="HQ1954" s="370"/>
      <c r="HR1954" s="370"/>
      <c r="HS1954" s="370"/>
      <c r="HT1954" s="370"/>
      <c r="HU1954" s="370"/>
      <c r="HV1954" s="370"/>
      <c r="HW1954" s="370"/>
      <c r="HX1954" s="370"/>
      <c r="HY1954" s="370"/>
      <c r="HZ1954" s="370"/>
      <c r="IA1954" s="370"/>
      <c r="IB1954" s="370"/>
      <c r="IC1954" s="370"/>
      <c r="ID1954" s="370"/>
      <c r="IE1954" s="370"/>
      <c r="IF1954" s="370"/>
      <c r="IG1954" s="370"/>
      <c r="IH1954" s="370"/>
      <c r="II1954" s="370"/>
      <c r="IJ1954" s="370"/>
      <c r="IK1954" s="370"/>
      <c r="IL1954" s="370"/>
      <c r="IM1954" s="370"/>
      <c r="IN1954" s="370"/>
      <c r="IO1954" s="370"/>
      <c r="IP1954" s="370"/>
      <c r="IQ1954" s="370"/>
      <c r="IR1954" s="370"/>
      <c r="IS1954" s="370"/>
      <c r="IT1954" s="370"/>
      <c r="IU1954" s="370"/>
      <c r="IV1954" s="370"/>
    </row>
    <row r="1955" spans="1:256" ht="81" hidden="1" customHeight="1" x14ac:dyDescent="0.2">
      <c r="A1955" s="17" t="s">
        <v>115</v>
      </c>
      <c r="B1955" s="42"/>
      <c r="C1955" s="64" t="s">
        <v>2256</v>
      </c>
      <c r="D1955" s="18" t="s">
        <v>117</v>
      </c>
      <c r="E1955" s="18" t="s">
        <v>302</v>
      </c>
      <c r="F1955" s="19">
        <v>1</v>
      </c>
      <c r="G1955" s="19">
        <v>0</v>
      </c>
      <c r="H1955" s="19">
        <v>0</v>
      </c>
      <c r="I1955" s="20"/>
      <c r="J1955" s="21" t="s">
        <v>118</v>
      </c>
      <c r="K1955" s="22" t="s">
        <v>2252</v>
      </c>
      <c r="L1955" s="21" t="s">
        <v>2253</v>
      </c>
      <c r="M1955" s="23" t="s">
        <v>2254</v>
      </c>
      <c r="N1955" s="24">
        <f t="shared" si="449"/>
        <v>2003</v>
      </c>
      <c r="O1955" s="25">
        <v>37946</v>
      </c>
      <c r="P1955" s="23" t="s">
        <v>75</v>
      </c>
      <c r="Q1955" s="23" t="s">
        <v>75</v>
      </c>
      <c r="R1955" s="23" t="s">
        <v>75</v>
      </c>
      <c r="S1955" s="23" t="s">
        <v>75</v>
      </c>
      <c r="T1955" s="23" t="s">
        <v>75</v>
      </c>
      <c r="U1955" s="23" t="s">
        <v>75</v>
      </c>
      <c r="V1955" s="19">
        <v>1</v>
      </c>
      <c r="W1955" s="19">
        <f t="shared" si="450"/>
        <v>0</v>
      </c>
      <c r="X1955" s="19">
        <f t="shared" si="451"/>
        <v>0</v>
      </c>
      <c r="Y1955" s="19">
        <f t="shared" si="452"/>
        <v>0</v>
      </c>
      <c r="Z1955" s="19">
        <v>-1</v>
      </c>
      <c r="AA1955" s="19">
        <v>-2</v>
      </c>
      <c r="AB1955" s="19">
        <v>1</v>
      </c>
      <c r="AC1955" s="19">
        <v>1</v>
      </c>
      <c r="AD1955" s="19">
        <v>0</v>
      </c>
      <c r="AE1955" s="19">
        <v>1</v>
      </c>
      <c r="AF1955" s="19">
        <v>1</v>
      </c>
      <c r="AG1955" s="19">
        <v>0</v>
      </c>
      <c r="AH1955" s="19">
        <v>1</v>
      </c>
      <c r="AI1955" s="19">
        <v>0</v>
      </c>
      <c r="AJ1955" s="18" t="s">
        <v>120</v>
      </c>
      <c r="AK1955" s="18" t="s">
        <v>77</v>
      </c>
      <c r="AL1955" s="21" t="s">
        <v>2255</v>
      </c>
      <c r="AM1955" s="19">
        <f t="shared" si="453"/>
        <v>3</v>
      </c>
      <c r="AN1955" s="19">
        <v>1</v>
      </c>
      <c r="AO1955" s="19">
        <v>1</v>
      </c>
      <c r="AP1955" s="19">
        <v>1</v>
      </c>
      <c r="AQ1955" s="19">
        <v>1</v>
      </c>
      <c r="AR1955" s="19">
        <v>1</v>
      </c>
      <c r="AS1955" s="19">
        <v>0</v>
      </c>
      <c r="AT1955" s="19">
        <v>0</v>
      </c>
      <c r="AU1955" s="26">
        <f t="shared" ref="AU1955:AU1961" si="454">IF(BA1955&lt;1,-1)</f>
        <v>-1</v>
      </c>
      <c r="AV1955" s="19">
        <v>0</v>
      </c>
      <c r="AW1955" s="19">
        <v>0</v>
      </c>
      <c r="AX1955" s="19">
        <v>0</v>
      </c>
      <c r="AY1955" s="19">
        <v>0</v>
      </c>
      <c r="AZ1955" s="19">
        <v>0</v>
      </c>
      <c r="BA1955" s="19">
        <v>0</v>
      </c>
      <c r="BB1955" s="19">
        <v>0</v>
      </c>
      <c r="BC1955" s="19">
        <v>0</v>
      </c>
      <c r="BD1955" s="28"/>
      <c r="BE1955" s="20"/>
      <c r="BF1955" s="20"/>
      <c r="BG1955" s="19">
        <v>1</v>
      </c>
      <c r="BH1955" s="23" t="s">
        <v>2252</v>
      </c>
      <c r="BI1955" s="20"/>
      <c r="BJ1955" s="19">
        <v>1</v>
      </c>
      <c r="BK1955" s="45"/>
      <c r="BL1955" s="45"/>
      <c r="BM1955" s="45"/>
      <c r="BN1955" s="20"/>
      <c r="BO1955" s="20"/>
      <c r="BP1955" s="370"/>
      <c r="BQ1955" s="370"/>
      <c r="BR1955" s="370"/>
      <c r="BS1955" s="370"/>
      <c r="BT1955" s="370"/>
      <c r="BU1955" s="370"/>
      <c r="BV1955" s="370"/>
      <c r="BW1955" s="370"/>
      <c r="BX1955" s="370"/>
      <c r="BY1955" s="370"/>
      <c r="BZ1955" s="370"/>
      <c r="CA1955" s="370"/>
      <c r="CB1955" s="370"/>
      <c r="CC1955" s="370"/>
      <c r="CD1955" s="370"/>
      <c r="CE1955" s="370"/>
      <c r="CF1955" s="370"/>
      <c r="CG1955" s="370"/>
      <c r="CH1955" s="370"/>
      <c r="CI1955" s="370"/>
      <c r="CJ1955" s="370"/>
      <c r="CK1955" s="370"/>
      <c r="CL1955" s="370"/>
      <c r="CM1955" s="370"/>
      <c r="CN1955" s="370"/>
      <c r="CO1955" s="370"/>
      <c r="CP1955" s="370"/>
      <c r="CQ1955" s="370"/>
      <c r="CR1955" s="370"/>
      <c r="CS1955" s="370"/>
      <c r="CT1955" s="370"/>
      <c r="CU1955" s="370"/>
      <c r="CV1955" s="370"/>
      <c r="CW1955" s="370"/>
      <c r="CX1955" s="370"/>
      <c r="CY1955" s="370"/>
      <c r="CZ1955" s="370"/>
      <c r="DA1955" s="370"/>
      <c r="DB1955" s="370"/>
      <c r="DC1955" s="370"/>
      <c r="DD1955" s="370"/>
      <c r="DE1955" s="370"/>
      <c r="DF1955" s="370"/>
      <c r="DG1955" s="370"/>
      <c r="DH1955" s="370"/>
      <c r="DI1955" s="370"/>
      <c r="DJ1955" s="370"/>
      <c r="DK1955" s="370"/>
      <c r="DL1955" s="370"/>
      <c r="DM1955" s="370"/>
      <c r="DN1955" s="370"/>
      <c r="DO1955" s="370"/>
      <c r="DP1955" s="370"/>
      <c r="DQ1955" s="370"/>
      <c r="DR1955" s="370"/>
      <c r="DS1955" s="370"/>
      <c r="DT1955" s="370"/>
      <c r="DU1955" s="370"/>
      <c r="DV1955" s="370"/>
      <c r="DW1955" s="370"/>
      <c r="DX1955" s="370"/>
      <c r="DY1955" s="370"/>
      <c r="DZ1955" s="370"/>
      <c r="EA1955" s="370"/>
      <c r="EB1955" s="370"/>
      <c r="EC1955" s="370"/>
      <c r="ED1955" s="370"/>
      <c r="EE1955" s="370"/>
      <c r="EF1955" s="370"/>
      <c r="EG1955" s="370"/>
      <c r="EH1955" s="370"/>
      <c r="EI1955" s="370"/>
      <c r="EJ1955" s="370"/>
      <c r="EK1955" s="370"/>
      <c r="EL1955" s="370"/>
      <c r="EM1955" s="370"/>
      <c r="EN1955" s="370"/>
      <c r="EO1955" s="370"/>
      <c r="EP1955" s="370"/>
      <c r="EQ1955" s="370"/>
      <c r="ER1955" s="370"/>
      <c r="ES1955" s="370"/>
      <c r="ET1955" s="370"/>
      <c r="EU1955" s="370"/>
      <c r="EV1955" s="370"/>
      <c r="EW1955" s="370"/>
      <c r="EX1955" s="370"/>
      <c r="EY1955" s="370"/>
      <c r="EZ1955" s="370"/>
      <c r="FA1955" s="370"/>
      <c r="FB1955" s="370"/>
      <c r="FC1955" s="370"/>
      <c r="FD1955" s="370"/>
      <c r="FE1955" s="370"/>
      <c r="FF1955" s="370"/>
      <c r="FG1955" s="370"/>
      <c r="FH1955" s="370"/>
      <c r="FI1955" s="370"/>
      <c r="FJ1955" s="370"/>
      <c r="FK1955" s="370"/>
      <c r="FL1955" s="370"/>
      <c r="FM1955" s="370"/>
      <c r="FN1955" s="370"/>
      <c r="FO1955" s="370"/>
      <c r="FP1955" s="370"/>
      <c r="FQ1955" s="370"/>
      <c r="FR1955" s="370"/>
      <c r="FS1955" s="370"/>
      <c r="FT1955" s="370"/>
      <c r="FU1955" s="370"/>
      <c r="FV1955" s="370"/>
      <c r="FW1955" s="370"/>
      <c r="FX1955" s="370"/>
      <c r="FY1955" s="370"/>
      <c r="FZ1955" s="370"/>
      <c r="GA1955" s="370"/>
      <c r="GB1955" s="370"/>
      <c r="GC1955" s="370"/>
      <c r="GD1955" s="370"/>
      <c r="GE1955" s="370"/>
      <c r="GF1955" s="370"/>
      <c r="GG1955" s="370"/>
      <c r="GH1955" s="370"/>
      <c r="GI1955" s="370"/>
      <c r="GJ1955" s="370"/>
      <c r="GK1955" s="370"/>
      <c r="GL1955" s="370"/>
      <c r="GM1955" s="370"/>
      <c r="GN1955" s="370"/>
      <c r="GO1955" s="370"/>
      <c r="GP1955" s="370"/>
      <c r="GQ1955" s="370"/>
      <c r="GR1955" s="370"/>
      <c r="GS1955" s="370"/>
      <c r="GT1955" s="370"/>
      <c r="GU1955" s="370"/>
      <c r="GV1955" s="370"/>
      <c r="GW1955" s="370"/>
      <c r="GX1955" s="370"/>
      <c r="GY1955" s="370"/>
      <c r="GZ1955" s="370"/>
      <c r="HA1955" s="370"/>
      <c r="HB1955" s="370"/>
      <c r="HC1955" s="370"/>
      <c r="HD1955" s="370"/>
      <c r="HE1955" s="370"/>
      <c r="HF1955" s="370"/>
      <c r="HG1955" s="370"/>
      <c r="HH1955" s="370"/>
      <c r="HI1955" s="370"/>
      <c r="HJ1955" s="370"/>
      <c r="HK1955" s="370"/>
      <c r="HL1955" s="370"/>
      <c r="HM1955" s="370"/>
      <c r="HN1955" s="370"/>
      <c r="HO1955" s="370"/>
      <c r="HP1955" s="370"/>
      <c r="HQ1955" s="370"/>
      <c r="HR1955" s="370"/>
      <c r="HS1955" s="370"/>
      <c r="HT1955" s="370"/>
      <c r="HU1955" s="370"/>
      <c r="HV1955" s="370"/>
      <c r="HW1955" s="370"/>
      <c r="HX1955" s="370"/>
      <c r="HY1955" s="370"/>
      <c r="HZ1955" s="370"/>
      <c r="IA1955" s="370"/>
      <c r="IB1955" s="370"/>
      <c r="IC1955" s="370"/>
      <c r="ID1955" s="370"/>
      <c r="IE1955" s="370"/>
      <c r="IF1955" s="370"/>
      <c r="IG1955" s="370"/>
      <c r="IH1955" s="370"/>
      <c r="II1955" s="370"/>
      <c r="IJ1955" s="370"/>
      <c r="IK1955" s="370"/>
      <c r="IL1955" s="370"/>
      <c r="IM1955" s="370"/>
      <c r="IN1955" s="370"/>
      <c r="IO1955" s="370"/>
      <c r="IP1955" s="370"/>
      <c r="IQ1955" s="370"/>
      <c r="IR1955" s="370"/>
      <c r="IS1955" s="370"/>
      <c r="IT1955" s="370"/>
      <c r="IU1955" s="370"/>
      <c r="IV1955" s="370"/>
    </row>
    <row r="1956" spans="1:256" ht="81" hidden="1" customHeight="1" x14ac:dyDescent="0.2">
      <c r="A1956" s="17" t="s">
        <v>115</v>
      </c>
      <c r="B1956" s="42"/>
      <c r="C1956" s="64" t="s">
        <v>2264</v>
      </c>
      <c r="D1956" s="18" t="s">
        <v>117</v>
      </c>
      <c r="E1956" s="18" t="s">
        <v>302</v>
      </c>
      <c r="F1956" s="19">
        <v>1</v>
      </c>
      <c r="G1956" s="19">
        <v>0</v>
      </c>
      <c r="H1956" s="19">
        <v>0</v>
      </c>
      <c r="I1956" s="20"/>
      <c r="J1956" s="21" t="s">
        <v>118</v>
      </c>
      <c r="K1956" s="22" t="s">
        <v>2252</v>
      </c>
      <c r="L1956" s="21" t="s">
        <v>2253</v>
      </c>
      <c r="M1956" s="23" t="s">
        <v>2254</v>
      </c>
      <c r="N1956" s="24">
        <f t="shared" si="449"/>
        <v>2003</v>
      </c>
      <c r="O1956" s="25">
        <v>37946</v>
      </c>
      <c r="P1956" s="23" t="s">
        <v>75</v>
      </c>
      <c r="Q1956" s="23" t="s">
        <v>75</v>
      </c>
      <c r="R1956" s="23" t="s">
        <v>75</v>
      </c>
      <c r="S1956" s="23" t="s">
        <v>75</v>
      </c>
      <c r="T1956" s="23" t="s">
        <v>75</v>
      </c>
      <c r="U1956" s="23" t="s">
        <v>75</v>
      </c>
      <c r="V1956" s="19">
        <v>1</v>
      </c>
      <c r="W1956" s="19">
        <f t="shared" si="450"/>
        <v>0</v>
      </c>
      <c r="X1956" s="19">
        <f t="shared" si="451"/>
        <v>0</v>
      </c>
      <c r="Y1956" s="19">
        <f t="shared" si="452"/>
        <v>0</v>
      </c>
      <c r="Z1956" s="19">
        <v>-1</v>
      </c>
      <c r="AA1956" s="19">
        <v>-2</v>
      </c>
      <c r="AB1956" s="19">
        <v>1</v>
      </c>
      <c r="AC1956" s="19">
        <v>1</v>
      </c>
      <c r="AD1956" s="19">
        <v>0</v>
      </c>
      <c r="AE1956" s="19">
        <v>1</v>
      </c>
      <c r="AF1956" s="19">
        <v>1</v>
      </c>
      <c r="AG1956" s="19">
        <v>0</v>
      </c>
      <c r="AH1956" s="19">
        <v>1</v>
      </c>
      <c r="AI1956" s="19">
        <v>0</v>
      </c>
      <c r="AJ1956" s="18" t="s">
        <v>120</v>
      </c>
      <c r="AK1956" s="18" t="s">
        <v>77</v>
      </c>
      <c r="AL1956" s="21" t="s">
        <v>2255</v>
      </c>
      <c r="AM1956" s="19">
        <f t="shared" si="453"/>
        <v>3</v>
      </c>
      <c r="AN1956" s="19">
        <v>1</v>
      </c>
      <c r="AO1956" s="19">
        <v>1</v>
      </c>
      <c r="AP1956" s="19">
        <v>1</v>
      </c>
      <c r="AQ1956" s="19">
        <v>1</v>
      </c>
      <c r="AR1956" s="19">
        <v>1</v>
      </c>
      <c r="AS1956" s="19">
        <v>0</v>
      </c>
      <c r="AT1956" s="19">
        <v>0</v>
      </c>
      <c r="AU1956" s="26">
        <f t="shared" si="454"/>
        <v>-1</v>
      </c>
      <c r="AV1956" s="19">
        <v>0</v>
      </c>
      <c r="AW1956" s="19">
        <v>0</v>
      </c>
      <c r="AX1956" s="19">
        <v>0</v>
      </c>
      <c r="AY1956" s="19">
        <v>0</v>
      </c>
      <c r="AZ1956" s="19">
        <v>0</v>
      </c>
      <c r="BA1956" s="19">
        <v>0</v>
      </c>
      <c r="BB1956" s="19">
        <v>0</v>
      </c>
      <c r="BC1956" s="19">
        <v>0</v>
      </c>
      <c r="BD1956" s="28"/>
      <c r="BE1956" s="20"/>
      <c r="BF1956" s="20"/>
      <c r="BG1956" s="19">
        <v>1</v>
      </c>
      <c r="BH1956" s="23" t="s">
        <v>2252</v>
      </c>
      <c r="BI1956" s="20"/>
      <c r="BJ1956" s="19">
        <v>1</v>
      </c>
      <c r="BK1956" s="45"/>
      <c r="BL1956" s="45"/>
      <c r="BM1956" s="45"/>
      <c r="BN1956" s="20"/>
      <c r="BO1956" s="20"/>
      <c r="BP1956" s="370"/>
      <c r="BQ1956" s="370"/>
      <c r="BR1956" s="370"/>
      <c r="BS1956" s="370"/>
      <c r="BT1956" s="370"/>
      <c r="BU1956" s="370"/>
      <c r="BV1956" s="370"/>
      <c r="BW1956" s="370"/>
      <c r="BX1956" s="370"/>
      <c r="BY1956" s="370"/>
      <c r="BZ1956" s="370"/>
      <c r="CA1956" s="370"/>
      <c r="CB1956" s="370"/>
      <c r="CC1956" s="370"/>
      <c r="CD1956" s="370"/>
      <c r="CE1956" s="370"/>
      <c r="CF1956" s="370"/>
      <c r="CG1956" s="370"/>
      <c r="CH1956" s="370"/>
      <c r="CI1956" s="370"/>
      <c r="CJ1956" s="370"/>
      <c r="CK1956" s="370"/>
      <c r="CL1956" s="370"/>
      <c r="CM1956" s="370"/>
      <c r="CN1956" s="370"/>
      <c r="CO1956" s="370"/>
      <c r="CP1956" s="370"/>
      <c r="CQ1956" s="370"/>
      <c r="CR1956" s="370"/>
      <c r="CS1956" s="370"/>
      <c r="CT1956" s="370"/>
      <c r="CU1956" s="370"/>
      <c r="CV1956" s="370"/>
      <c r="CW1956" s="370"/>
      <c r="CX1956" s="370"/>
      <c r="CY1956" s="370"/>
      <c r="CZ1956" s="370"/>
      <c r="DA1956" s="370"/>
      <c r="DB1956" s="370"/>
      <c r="DC1956" s="370"/>
      <c r="DD1956" s="370"/>
      <c r="DE1956" s="370"/>
      <c r="DF1956" s="370"/>
      <c r="DG1956" s="370"/>
      <c r="DH1956" s="370"/>
      <c r="DI1956" s="370"/>
      <c r="DJ1956" s="370"/>
      <c r="DK1956" s="370"/>
      <c r="DL1956" s="370"/>
      <c r="DM1956" s="370"/>
      <c r="DN1956" s="370"/>
      <c r="DO1956" s="370"/>
      <c r="DP1956" s="370"/>
      <c r="DQ1956" s="370"/>
      <c r="DR1956" s="370"/>
      <c r="DS1956" s="370"/>
      <c r="DT1956" s="370"/>
      <c r="DU1956" s="370"/>
      <c r="DV1956" s="370"/>
      <c r="DW1956" s="370"/>
      <c r="DX1956" s="370"/>
      <c r="DY1956" s="370"/>
      <c r="DZ1956" s="370"/>
      <c r="EA1956" s="370"/>
      <c r="EB1956" s="370"/>
      <c r="EC1956" s="370"/>
      <c r="ED1956" s="370"/>
      <c r="EE1956" s="370"/>
      <c r="EF1956" s="370"/>
      <c r="EG1956" s="370"/>
      <c r="EH1956" s="370"/>
      <c r="EI1956" s="370"/>
      <c r="EJ1956" s="370"/>
      <c r="EK1956" s="370"/>
      <c r="EL1956" s="370"/>
      <c r="EM1956" s="370"/>
      <c r="EN1956" s="370"/>
      <c r="EO1956" s="370"/>
      <c r="EP1956" s="370"/>
      <c r="EQ1956" s="370"/>
      <c r="ER1956" s="370"/>
      <c r="ES1956" s="370"/>
      <c r="ET1956" s="370"/>
      <c r="EU1956" s="370"/>
      <c r="EV1956" s="370"/>
      <c r="EW1956" s="370"/>
      <c r="EX1956" s="370"/>
      <c r="EY1956" s="370"/>
      <c r="EZ1956" s="370"/>
      <c r="FA1956" s="370"/>
      <c r="FB1956" s="370"/>
      <c r="FC1956" s="370"/>
      <c r="FD1956" s="370"/>
      <c r="FE1956" s="370"/>
      <c r="FF1956" s="370"/>
      <c r="FG1956" s="370"/>
      <c r="FH1956" s="370"/>
      <c r="FI1956" s="370"/>
      <c r="FJ1956" s="370"/>
      <c r="FK1956" s="370"/>
      <c r="FL1956" s="370"/>
      <c r="FM1956" s="370"/>
      <c r="FN1956" s="370"/>
      <c r="FO1956" s="370"/>
      <c r="FP1956" s="370"/>
      <c r="FQ1956" s="370"/>
      <c r="FR1956" s="370"/>
      <c r="FS1956" s="370"/>
      <c r="FT1956" s="370"/>
      <c r="FU1956" s="370"/>
      <c r="FV1956" s="370"/>
      <c r="FW1956" s="370"/>
      <c r="FX1956" s="370"/>
      <c r="FY1956" s="370"/>
      <c r="FZ1956" s="370"/>
      <c r="GA1956" s="370"/>
      <c r="GB1956" s="370"/>
      <c r="GC1956" s="370"/>
      <c r="GD1956" s="370"/>
      <c r="GE1956" s="370"/>
      <c r="GF1956" s="370"/>
      <c r="GG1956" s="370"/>
      <c r="GH1956" s="370"/>
      <c r="GI1956" s="370"/>
      <c r="GJ1956" s="370"/>
      <c r="GK1956" s="370"/>
      <c r="GL1956" s="370"/>
      <c r="GM1956" s="370"/>
      <c r="GN1956" s="370"/>
      <c r="GO1956" s="370"/>
      <c r="GP1956" s="370"/>
      <c r="GQ1956" s="370"/>
      <c r="GR1956" s="370"/>
      <c r="GS1956" s="370"/>
      <c r="GT1956" s="370"/>
      <c r="GU1956" s="370"/>
      <c r="GV1956" s="370"/>
      <c r="GW1956" s="370"/>
      <c r="GX1956" s="370"/>
      <c r="GY1956" s="370"/>
      <c r="GZ1956" s="370"/>
      <c r="HA1956" s="370"/>
      <c r="HB1956" s="370"/>
      <c r="HC1956" s="370"/>
      <c r="HD1956" s="370"/>
      <c r="HE1956" s="370"/>
      <c r="HF1956" s="370"/>
      <c r="HG1956" s="370"/>
      <c r="HH1956" s="370"/>
      <c r="HI1956" s="370"/>
      <c r="HJ1956" s="370"/>
      <c r="HK1956" s="370"/>
      <c r="HL1956" s="370"/>
      <c r="HM1956" s="370"/>
      <c r="HN1956" s="370"/>
      <c r="HO1956" s="370"/>
      <c r="HP1956" s="370"/>
      <c r="HQ1956" s="370"/>
      <c r="HR1956" s="370"/>
      <c r="HS1956" s="370"/>
      <c r="HT1956" s="370"/>
      <c r="HU1956" s="370"/>
      <c r="HV1956" s="370"/>
      <c r="HW1956" s="370"/>
      <c r="HX1956" s="370"/>
      <c r="HY1956" s="370"/>
      <c r="HZ1956" s="370"/>
      <c r="IA1956" s="370"/>
      <c r="IB1956" s="370"/>
      <c r="IC1956" s="370"/>
      <c r="ID1956" s="370"/>
      <c r="IE1956" s="370"/>
      <c r="IF1956" s="370"/>
      <c r="IG1956" s="370"/>
      <c r="IH1956" s="370"/>
      <c r="II1956" s="370"/>
      <c r="IJ1956" s="370"/>
      <c r="IK1956" s="370"/>
      <c r="IL1956" s="370"/>
      <c r="IM1956" s="370"/>
      <c r="IN1956" s="370"/>
      <c r="IO1956" s="370"/>
      <c r="IP1956" s="370"/>
      <c r="IQ1956" s="370"/>
      <c r="IR1956" s="370"/>
      <c r="IS1956" s="370"/>
      <c r="IT1956" s="370"/>
      <c r="IU1956" s="370"/>
      <c r="IV1956" s="370"/>
    </row>
    <row r="1957" spans="1:256" ht="42" hidden="1" customHeight="1" x14ac:dyDescent="0.2">
      <c r="A1957" s="17" t="s">
        <v>112</v>
      </c>
      <c r="B1957" s="42"/>
      <c r="C1957" s="64" t="s">
        <v>478</v>
      </c>
      <c r="D1957" s="18" t="s">
        <v>117</v>
      </c>
      <c r="E1957" s="18" t="s">
        <v>324</v>
      </c>
      <c r="F1957" s="19">
        <v>1</v>
      </c>
      <c r="G1957" s="19">
        <v>1</v>
      </c>
      <c r="H1957" s="19">
        <v>0</v>
      </c>
      <c r="I1957" s="20"/>
      <c r="J1957" s="21" t="s">
        <v>118</v>
      </c>
      <c r="K1957" s="43"/>
      <c r="L1957" s="18" t="s">
        <v>142</v>
      </c>
      <c r="M1957" s="25"/>
      <c r="N1957" s="24">
        <f t="shared" si="449"/>
        <v>2005</v>
      </c>
      <c r="O1957" s="25">
        <v>38380</v>
      </c>
      <c r="P1957" s="23" t="s">
        <v>75</v>
      </c>
      <c r="Q1957" s="23" t="s">
        <v>75</v>
      </c>
      <c r="R1957" s="23" t="s">
        <v>75</v>
      </c>
      <c r="S1957" s="23" t="s">
        <v>75</v>
      </c>
      <c r="T1957" s="23" t="s">
        <v>75</v>
      </c>
      <c r="U1957" s="23" t="s">
        <v>75</v>
      </c>
      <c r="V1957" s="19">
        <v>1</v>
      </c>
      <c r="W1957" s="19">
        <f t="shared" si="450"/>
        <v>0</v>
      </c>
      <c r="X1957" s="19">
        <f t="shared" si="451"/>
        <v>0</v>
      </c>
      <c r="Y1957" s="19">
        <f t="shared" si="452"/>
        <v>0</v>
      </c>
      <c r="Z1957" s="19">
        <v>-1</v>
      </c>
      <c r="AA1957" s="19">
        <v>-2</v>
      </c>
      <c r="AB1957" s="19">
        <v>1</v>
      </c>
      <c r="AC1957" s="19">
        <v>1</v>
      </c>
      <c r="AD1957" s="19">
        <v>0</v>
      </c>
      <c r="AE1957" s="19">
        <v>0</v>
      </c>
      <c r="AF1957" s="19">
        <v>1</v>
      </c>
      <c r="AG1957" s="19">
        <v>0</v>
      </c>
      <c r="AH1957" s="26">
        <v>-1</v>
      </c>
      <c r="AI1957" s="19">
        <v>0</v>
      </c>
      <c r="AJ1957" s="18" t="s">
        <v>120</v>
      </c>
      <c r="AK1957" s="18" t="s">
        <v>77</v>
      </c>
      <c r="AL1957" s="21" t="s">
        <v>474</v>
      </c>
      <c r="AM1957" s="19">
        <f t="shared" si="453"/>
        <v>3</v>
      </c>
      <c r="AN1957" s="19">
        <v>1</v>
      </c>
      <c r="AO1957" s="19">
        <v>1</v>
      </c>
      <c r="AP1957" s="19">
        <v>-1</v>
      </c>
      <c r="AQ1957" s="19">
        <v>-1</v>
      </c>
      <c r="AR1957" s="19">
        <v>-1</v>
      </c>
      <c r="AS1957" s="19">
        <v>0</v>
      </c>
      <c r="AT1957" s="19">
        <v>0</v>
      </c>
      <c r="AU1957" s="26">
        <f t="shared" si="454"/>
        <v>-1</v>
      </c>
      <c r="AV1957" s="19">
        <v>0</v>
      </c>
      <c r="AW1957" s="19">
        <v>0</v>
      </c>
      <c r="AX1957" s="19">
        <v>0</v>
      </c>
      <c r="AY1957" s="19">
        <v>0</v>
      </c>
      <c r="AZ1957" s="19">
        <v>-1</v>
      </c>
      <c r="BA1957" s="19">
        <v>0</v>
      </c>
      <c r="BB1957" s="19">
        <v>0</v>
      </c>
      <c r="BC1957" s="19">
        <v>0</v>
      </c>
      <c r="BD1957" s="28"/>
      <c r="BE1957" s="20"/>
      <c r="BF1957" s="18" t="s">
        <v>475</v>
      </c>
      <c r="BG1957" s="18" t="s">
        <v>475</v>
      </c>
      <c r="BH1957" s="20"/>
      <c r="BI1957" s="20"/>
      <c r="BJ1957" s="19">
        <v>1</v>
      </c>
      <c r="BK1957" s="20"/>
      <c r="BL1957" s="20"/>
      <c r="BM1957" s="20"/>
      <c r="BN1957" s="20"/>
      <c r="BO1957" s="20"/>
      <c r="BP1957" s="370"/>
      <c r="BQ1957" s="370"/>
      <c r="BR1957" s="370"/>
      <c r="BS1957" s="370"/>
      <c r="BT1957" s="370"/>
      <c r="BU1957" s="370"/>
      <c r="BV1957" s="370"/>
      <c r="BW1957" s="370"/>
      <c r="BX1957" s="370"/>
      <c r="BY1957" s="370"/>
      <c r="BZ1957" s="370"/>
      <c r="CA1957" s="370"/>
      <c r="CB1957" s="370"/>
      <c r="CC1957" s="370"/>
      <c r="CD1957" s="370"/>
      <c r="CE1957" s="370"/>
      <c r="CF1957" s="370"/>
      <c r="CG1957" s="370"/>
      <c r="CH1957" s="370"/>
      <c r="CI1957" s="370"/>
      <c r="CJ1957" s="370"/>
      <c r="CK1957" s="370"/>
      <c r="CL1957" s="370"/>
      <c r="CM1957" s="370"/>
      <c r="CN1957" s="370"/>
      <c r="CO1957" s="370"/>
      <c r="CP1957" s="370"/>
      <c r="CQ1957" s="370"/>
      <c r="CR1957" s="370"/>
      <c r="CS1957" s="370"/>
      <c r="CT1957" s="370"/>
      <c r="CU1957" s="370"/>
      <c r="CV1957" s="370"/>
      <c r="CW1957" s="370"/>
      <c r="CX1957" s="370"/>
      <c r="CY1957" s="370"/>
      <c r="CZ1957" s="370"/>
      <c r="DA1957" s="370"/>
      <c r="DB1957" s="370"/>
      <c r="DC1957" s="370"/>
      <c r="DD1957" s="370"/>
      <c r="DE1957" s="370"/>
      <c r="DF1957" s="370"/>
      <c r="DG1957" s="370"/>
      <c r="DH1957" s="370"/>
      <c r="DI1957" s="370"/>
      <c r="DJ1957" s="370"/>
      <c r="DK1957" s="370"/>
      <c r="DL1957" s="370"/>
      <c r="DM1957" s="370"/>
      <c r="DN1957" s="370"/>
      <c r="DO1957" s="370"/>
      <c r="DP1957" s="370"/>
      <c r="DQ1957" s="370"/>
      <c r="DR1957" s="370"/>
      <c r="DS1957" s="370"/>
      <c r="DT1957" s="370"/>
      <c r="DU1957" s="370"/>
      <c r="DV1957" s="370"/>
      <c r="DW1957" s="370"/>
      <c r="DX1957" s="370"/>
      <c r="DY1957" s="370"/>
      <c r="DZ1957" s="370"/>
      <c r="EA1957" s="370"/>
      <c r="EB1957" s="370"/>
      <c r="EC1957" s="370"/>
      <c r="ED1957" s="370"/>
      <c r="EE1957" s="370"/>
      <c r="EF1957" s="370"/>
      <c r="EG1957" s="370"/>
      <c r="EH1957" s="370"/>
      <c r="EI1957" s="370"/>
      <c r="EJ1957" s="370"/>
      <c r="EK1957" s="370"/>
      <c r="EL1957" s="370"/>
      <c r="EM1957" s="370"/>
      <c r="EN1957" s="370"/>
      <c r="EO1957" s="370"/>
      <c r="EP1957" s="370"/>
      <c r="EQ1957" s="370"/>
      <c r="ER1957" s="370"/>
      <c r="ES1957" s="370"/>
      <c r="ET1957" s="370"/>
      <c r="EU1957" s="370"/>
      <c r="EV1957" s="370"/>
      <c r="EW1957" s="370"/>
      <c r="EX1957" s="370"/>
      <c r="EY1957" s="370"/>
      <c r="EZ1957" s="370"/>
      <c r="FA1957" s="370"/>
      <c r="FB1957" s="370"/>
      <c r="FC1957" s="370"/>
      <c r="FD1957" s="370"/>
      <c r="FE1957" s="370"/>
      <c r="FF1957" s="370"/>
      <c r="FG1957" s="370"/>
      <c r="FH1957" s="370"/>
      <c r="FI1957" s="370"/>
      <c r="FJ1957" s="370"/>
      <c r="FK1957" s="370"/>
      <c r="FL1957" s="370"/>
      <c r="FM1957" s="370"/>
      <c r="FN1957" s="370"/>
      <c r="FO1957" s="370"/>
      <c r="FP1957" s="370"/>
      <c r="FQ1957" s="370"/>
      <c r="FR1957" s="370"/>
      <c r="FS1957" s="370"/>
      <c r="FT1957" s="370"/>
      <c r="FU1957" s="370"/>
      <c r="FV1957" s="370"/>
      <c r="FW1957" s="370"/>
      <c r="FX1957" s="370"/>
      <c r="FY1957" s="370"/>
      <c r="FZ1957" s="370"/>
      <c r="GA1957" s="370"/>
      <c r="GB1957" s="370"/>
      <c r="GC1957" s="370"/>
      <c r="GD1957" s="370"/>
      <c r="GE1957" s="370"/>
      <c r="GF1957" s="370"/>
      <c r="GG1957" s="370"/>
      <c r="GH1957" s="370"/>
      <c r="GI1957" s="370"/>
      <c r="GJ1957" s="370"/>
      <c r="GK1957" s="370"/>
      <c r="GL1957" s="370"/>
      <c r="GM1957" s="370"/>
      <c r="GN1957" s="370"/>
      <c r="GO1957" s="370"/>
      <c r="GP1957" s="370"/>
      <c r="GQ1957" s="370"/>
      <c r="GR1957" s="370"/>
      <c r="GS1957" s="370"/>
      <c r="GT1957" s="370"/>
      <c r="GU1957" s="370"/>
      <c r="GV1957" s="370"/>
      <c r="GW1957" s="370"/>
      <c r="GX1957" s="370"/>
      <c r="GY1957" s="370"/>
      <c r="GZ1957" s="370"/>
      <c r="HA1957" s="370"/>
      <c r="HB1957" s="370"/>
      <c r="HC1957" s="370"/>
      <c r="HD1957" s="370"/>
      <c r="HE1957" s="370"/>
      <c r="HF1957" s="370"/>
      <c r="HG1957" s="370"/>
      <c r="HH1957" s="370"/>
      <c r="HI1957" s="370"/>
      <c r="HJ1957" s="370"/>
      <c r="HK1957" s="370"/>
      <c r="HL1957" s="370"/>
      <c r="HM1957" s="370"/>
      <c r="HN1957" s="370"/>
      <c r="HO1957" s="370"/>
      <c r="HP1957" s="370"/>
      <c r="HQ1957" s="370"/>
      <c r="HR1957" s="370"/>
      <c r="HS1957" s="370"/>
      <c r="HT1957" s="370"/>
      <c r="HU1957" s="370"/>
      <c r="HV1957" s="370"/>
      <c r="HW1957" s="370"/>
      <c r="HX1957" s="370"/>
      <c r="HY1957" s="370"/>
      <c r="HZ1957" s="370"/>
      <c r="IA1957" s="370"/>
      <c r="IB1957" s="370"/>
      <c r="IC1957" s="370"/>
      <c r="ID1957" s="370"/>
      <c r="IE1957" s="370"/>
      <c r="IF1957" s="370"/>
      <c r="IG1957" s="370"/>
      <c r="IH1957" s="370"/>
      <c r="II1957" s="370"/>
      <c r="IJ1957" s="370"/>
      <c r="IK1957" s="370"/>
      <c r="IL1957" s="370"/>
      <c r="IM1957" s="370"/>
      <c r="IN1957" s="370"/>
      <c r="IO1957" s="370"/>
      <c r="IP1957" s="370"/>
      <c r="IQ1957" s="370"/>
      <c r="IR1957" s="370"/>
      <c r="IS1957" s="370"/>
      <c r="IT1957" s="370"/>
      <c r="IU1957" s="370"/>
      <c r="IV1957" s="370"/>
    </row>
    <row r="1958" spans="1:256" ht="42" hidden="1" customHeight="1" x14ac:dyDescent="0.2">
      <c r="A1958" s="17" t="s">
        <v>112</v>
      </c>
      <c r="B1958" s="42"/>
      <c r="C1958" s="64" t="s">
        <v>2800</v>
      </c>
      <c r="D1958" s="18" t="s">
        <v>117</v>
      </c>
      <c r="E1958" s="18" t="s">
        <v>324</v>
      </c>
      <c r="F1958" s="19">
        <v>1</v>
      </c>
      <c r="G1958" s="19">
        <v>1</v>
      </c>
      <c r="H1958" s="19">
        <v>0</v>
      </c>
      <c r="I1958" s="20"/>
      <c r="J1958" s="21" t="s">
        <v>118</v>
      </c>
      <c r="K1958" s="43"/>
      <c r="L1958" s="375" t="s">
        <v>2801</v>
      </c>
      <c r="M1958" s="25"/>
      <c r="N1958" s="24">
        <f t="shared" si="449"/>
        <v>2004</v>
      </c>
      <c r="O1958" s="25">
        <v>38093</v>
      </c>
      <c r="P1958" s="23" t="s">
        <v>75</v>
      </c>
      <c r="Q1958" s="23" t="s">
        <v>75</v>
      </c>
      <c r="R1958" s="23" t="s">
        <v>75</v>
      </c>
      <c r="S1958" s="23" t="s">
        <v>75</v>
      </c>
      <c r="T1958" s="23" t="s">
        <v>75</v>
      </c>
      <c r="U1958" s="23" t="s">
        <v>75</v>
      </c>
      <c r="V1958" s="19">
        <v>1</v>
      </c>
      <c r="W1958" s="19">
        <f t="shared" si="450"/>
        <v>0</v>
      </c>
      <c r="X1958" s="19">
        <f t="shared" si="451"/>
        <v>0</v>
      </c>
      <c r="Y1958" s="19">
        <f t="shared" si="452"/>
        <v>0</v>
      </c>
      <c r="Z1958" s="19">
        <v>-1</v>
      </c>
      <c r="AA1958" s="19">
        <v>-2</v>
      </c>
      <c r="AB1958" s="19">
        <v>1</v>
      </c>
      <c r="AC1958" s="19">
        <v>0</v>
      </c>
      <c r="AD1958" s="19">
        <v>0</v>
      </c>
      <c r="AE1958" s="19">
        <v>0</v>
      </c>
      <c r="AF1958" s="19">
        <v>0</v>
      </c>
      <c r="AG1958" s="19">
        <v>0</v>
      </c>
      <c r="AH1958" s="26">
        <v>-1</v>
      </c>
      <c r="AI1958" s="19">
        <v>0</v>
      </c>
      <c r="AJ1958" s="18" t="s">
        <v>120</v>
      </c>
      <c r="AK1958" s="18" t="s">
        <v>77</v>
      </c>
      <c r="AL1958" s="21" t="s">
        <v>2802</v>
      </c>
      <c r="AM1958" s="19">
        <f t="shared" si="453"/>
        <v>3</v>
      </c>
      <c r="AN1958" s="19">
        <v>1</v>
      </c>
      <c r="AO1958" s="19">
        <v>1</v>
      </c>
      <c r="AP1958" s="19">
        <v>1</v>
      </c>
      <c r="AQ1958" s="19">
        <v>1</v>
      </c>
      <c r="AR1958" s="19">
        <v>1</v>
      </c>
      <c r="AS1958" s="19">
        <v>0</v>
      </c>
      <c r="AT1958" s="19">
        <v>0</v>
      </c>
      <c r="AU1958" s="26">
        <f t="shared" si="454"/>
        <v>-1</v>
      </c>
      <c r="AV1958" s="19">
        <v>0</v>
      </c>
      <c r="AW1958" s="19">
        <v>0</v>
      </c>
      <c r="AX1958" s="19">
        <v>0</v>
      </c>
      <c r="AY1958" s="19">
        <v>0</v>
      </c>
      <c r="AZ1958" s="19">
        <v>1</v>
      </c>
      <c r="BA1958" s="19">
        <v>0</v>
      </c>
      <c r="BB1958" s="19">
        <v>0</v>
      </c>
      <c r="BC1958" s="19">
        <v>0</v>
      </c>
      <c r="BD1958" s="28"/>
      <c r="BE1958" s="20"/>
      <c r="BF1958" s="18" t="s">
        <v>219</v>
      </c>
      <c r="BG1958" s="19">
        <v>0</v>
      </c>
      <c r="BH1958" s="20"/>
      <c r="BI1958" s="20"/>
      <c r="BJ1958" s="19">
        <v>1</v>
      </c>
      <c r="BK1958" s="20"/>
      <c r="BL1958" s="20"/>
      <c r="BM1958" s="20"/>
      <c r="BN1958" s="20"/>
      <c r="BO1958" s="20"/>
      <c r="BP1958" s="370"/>
      <c r="BQ1958" s="370"/>
      <c r="BR1958" s="370"/>
      <c r="BS1958" s="370"/>
      <c r="BT1958" s="370"/>
      <c r="BU1958" s="370"/>
      <c r="BV1958" s="370"/>
      <c r="BW1958" s="370"/>
      <c r="BX1958" s="370"/>
      <c r="BY1958" s="370"/>
      <c r="BZ1958" s="370"/>
      <c r="CA1958" s="370"/>
      <c r="CB1958" s="370"/>
      <c r="CC1958" s="370"/>
      <c r="CD1958" s="370"/>
      <c r="CE1958" s="370"/>
      <c r="CF1958" s="370"/>
      <c r="CG1958" s="370"/>
      <c r="CH1958" s="370"/>
      <c r="CI1958" s="370"/>
      <c r="CJ1958" s="370"/>
      <c r="CK1958" s="370"/>
      <c r="CL1958" s="370"/>
      <c r="CM1958" s="370"/>
      <c r="CN1958" s="370"/>
      <c r="CO1958" s="370"/>
      <c r="CP1958" s="370"/>
      <c r="CQ1958" s="370"/>
      <c r="CR1958" s="370"/>
      <c r="CS1958" s="370"/>
      <c r="CT1958" s="370"/>
      <c r="CU1958" s="370"/>
      <c r="CV1958" s="370"/>
      <c r="CW1958" s="370"/>
      <c r="CX1958" s="370"/>
      <c r="CY1958" s="370"/>
      <c r="CZ1958" s="370"/>
      <c r="DA1958" s="370"/>
      <c r="DB1958" s="370"/>
      <c r="DC1958" s="370"/>
      <c r="DD1958" s="370"/>
      <c r="DE1958" s="370"/>
      <c r="DF1958" s="370"/>
      <c r="DG1958" s="370"/>
      <c r="DH1958" s="370"/>
      <c r="DI1958" s="370"/>
      <c r="DJ1958" s="370"/>
      <c r="DK1958" s="370"/>
      <c r="DL1958" s="370"/>
      <c r="DM1958" s="370"/>
      <c r="DN1958" s="370"/>
      <c r="DO1958" s="370"/>
      <c r="DP1958" s="370"/>
      <c r="DQ1958" s="370"/>
      <c r="DR1958" s="370"/>
      <c r="DS1958" s="370"/>
      <c r="DT1958" s="370"/>
      <c r="DU1958" s="370"/>
      <c r="DV1958" s="370"/>
      <c r="DW1958" s="370"/>
      <c r="DX1958" s="370"/>
      <c r="DY1958" s="370"/>
      <c r="DZ1958" s="370"/>
      <c r="EA1958" s="370"/>
      <c r="EB1958" s="370"/>
      <c r="EC1958" s="370"/>
      <c r="ED1958" s="370"/>
      <c r="EE1958" s="370"/>
      <c r="EF1958" s="370"/>
      <c r="EG1958" s="370"/>
      <c r="EH1958" s="370"/>
      <c r="EI1958" s="370"/>
      <c r="EJ1958" s="370"/>
      <c r="EK1958" s="370"/>
      <c r="EL1958" s="370"/>
      <c r="EM1958" s="370"/>
      <c r="EN1958" s="370"/>
      <c r="EO1958" s="370"/>
      <c r="EP1958" s="370"/>
      <c r="EQ1958" s="370"/>
      <c r="ER1958" s="370"/>
      <c r="ES1958" s="370"/>
      <c r="ET1958" s="370"/>
      <c r="EU1958" s="370"/>
      <c r="EV1958" s="370"/>
      <c r="EW1958" s="370"/>
      <c r="EX1958" s="370"/>
      <c r="EY1958" s="370"/>
      <c r="EZ1958" s="370"/>
      <c r="FA1958" s="370"/>
      <c r="FB1958" s="370"/>
      <c r="FC1958" s="370"/>
      <c r="FD1958" s="370"/>
      <c r="FE1958" s="370"/>
      <c r="FF1958" s="370"/>
      <c r="FG1958" s="370"/>
      <c r="FH1958" s="370"/>
      <c r="FI1958" s="370"/>
      <c r="FJ1958" s="370"/>
      <c r="FK1958" s="370"/>
      <c r="FL1958" s="370"/>
      <c r="FM1958" s="370"/>
      <c r="FN1958" s="370"/>
      <c r="FO1958" s="370"/>
      <c r="FP1958" s="370"/>
      <c r="FQ1958" s="370"/>
      <c r="FR1958" s="370"/>
      <c r="FS1958" s="370"/>
      <c r="FT1958" s="370"/>
      <c r="FU1958" s="370"/>
      <c r="FV1958" s="370"/>
      <c r="FW1958" s="370"/>
      <c r="FX1958" s="370"/>
      <c r="FY1958" s="370"/>
      <c r="FZ1958" s="370"/>
      <c r="GA1958" s="370"/>
      <c r="GB1958" s="370"/>
      <c r="GC1958" s="370"/>
      <c r="GD1958" s="370"/>
      <c r="GE1958" s="370"/>
      <c r="GF1958" s="370"/>
      <c r="GG1958" s="370"/>
      <c r="GH1958" s="370"/>
      <c r="GI1958" s="370"/>
      <c r="GJ1958" s="370"/>
      <c r="GK1958" s="370"/>
      <c r="GL1958" s="370"/>
      <c r="GM1958" s="370"/>
      <c r="GN1958" s="370"/>
      <c r="GO1958" s="370"/>
      <c r="GP1958" s="370"/>
      <c r="GQ1958" s="370"/>
      <c r="GR1958" s="370"/>
      <c r="GS1958" s="370"/>
      <c r="GT1958" s="370"/>
      <c r="GU1958" s="370"/>
      <c r="GV1958" s="370"/>
      <c r="GW1958" s="370"/>
      <c r="GX1958" s="370"/>
      <c r="GY1958" s="370"/>
      <c r="GZ1958" s="370"/>
      <c r="HA1958" s="370"/>
      <c r="HB1958" s="370"/>
      <c r="HC1958" s="370"/>
      <c r="HD1958" s="370"/>
      <c r="HE1958" s="370"/>
      <c r="HF1958" s="370"/>
      <c r="HG1958" s="370"/>
      <c r="HH1958" s="370"/>
      <c r="HI1958" s="370"/>
      <c r="HJ1958" s="370"/>
      <c r="HK1958" s="370"/>
      <c r="HL1958" s="370"/>
      <c r="HM1958" s="370"/>
      <c r="HN1958" s="370"/>
      <c r="HO1958" s="370"/>
      <c r="HP1958" s="370"/>
      <c r="HQ1958" s="370"/>
      <c r="HR1958" s="370"/>
      <c r="HS1958" s="370"/>
      <c r="HT1958" s="370"/>
      <c r="HU1958" s="370"/>
      <c r="HV1958" s="370"/>
      <c r="HW1958" s="370"/>
      <c r="HX1958" s="370"/>
      <c r="HY1958" s="370"/>
      <c r="HZ1958" s="370"/>
      <c r="IA1958" s="370"/>
      <c r="IB1958" s="370"/>
      <c r="IC1958" s="370"/>
      <c r="ID1958" s="370"/>
      <c r="IE1958" s="370"/>
      <c r="IF1958" s="370"/>
      <c r="IG1958" s="370"/>
      <c r="IH1958" s="370"/>
      <c r="II1958" s="370"/>
      <c r="IJ1958" s="370"/>
      <c r="IK1958" s="370"/>
      <c r="IL1958" s="370"/>
      <c r="IM1958" s="370"/>
      <c r="IN1958" s="370"/>
      <c r="IO1958" s="370"/>
      <c r="IP1958" s="370"/>
      <c r="IQ1958" s="370"/>
      <c r="IR1958" s="370"/>
      <c r="IS1958" s="370"/>
      <c r="IT1958" s="370"/>
      <c r="IU1958" s="370"/>
      <c r="IV1958" s="370"/>
    </row>
    <row r="1959" spans="1:256" ht="42" hidden="1" customHeight="1" x14ac:dyDescent="0.2">
      <c r="A1959" s="29" t="s">
        <v>186</v>
      </c>
      <c r="B1959" s="30"/>
      <c r="C1959" s="97" t="s">
        <v>2606</v>
      </c>
      <c r="D1959" s="31" t="s">
        <v>270</v>
      </c>
      <c r="E1959" s="31" t="s">
        <v>92</v>
      </c>
      <c r="F1959" s="32">
        <v>1</v>
      </c>
      <c r="G1959" s="32">
        <v>3</v>
      </c>
      <c r="H1959" s="32">
        <v>0</v>
      </c>
      <c r="I1959" s="33"/>
      <c r="J1959" s="34" t="s">
        <v>2490</v>
      </c>
      <c r="K1959" s="35"/>
      <c r="L1959" s="34" t="s">
        <v>2496</v>
      </c>
      <c r="M1959" s="36" t="s">
        <v>2244</v>
      </c>
      <c r="N1959" s="24">
        <f t="shared" si="449"/>
        <v>1999</v>
      </c>
      <c r="O1959" s="37">
        <v>36235</v>
      </c>
      <c r="P1959" s="37"/>
      <c r="Q1959" s="36" t="s">
        <v>75</v>
      </c>
      <c r="R1959" s="36" t="s">
        <v>75</v>
      </c>
      <c r="S1959" s="36" t="s">
        <v>75</v>
      </c>
      <c r="T1959" s="36" t="s">
        <v>75</v>
      </c>
      <c r="U1959" s="36" t="s">
        <v>75</v>
      </c>
      <c r="V1959" s="32">
        <v>1</v>
      </c>
      <c r="W1959" s="19">
        <f t="shared" si="450"/>
        <v>0</v>
      </c>
      <c r="X1959" s="19">
        <f t="shared" si="451"/>
        <v>0</v>
      </c>
      <c r="Y1959" s="19">
        <f t="shared" si="452"/>
        <v>0</v>
      </c>
      <c r="Z1959" s="96">
        <v>-1</v>
      </c>
      <c r="AA1959" s="96">
        <v>-2</v>
      </c>
      <c r="AB1959" s="32">
        <v>1</v>
      </c>
      <c r="AC1959" s="32">
        <v>1</v>
      </c>
      <c r="AD1959" s="32">
        <v>0</v>
      </c>
      <c r="AE1959" s="32">
        <v>0</v>
      </c>
      <c r="AF1959" s="32">
        <v>1</v>
      </c>
      <c r="AG1959" s="32">
        <v>1</v>
      </c>
      <c r="AH1959" s="32">
        <v>1</v>
      </c>
      <c r="AI1959" s="32">
        <v>1</v>
      </c>
      <c r="AJ1959" s="31" t="s">
        <v>96</v>
      </c>
      <c r="AK1959" s="31" t="s">
        <v>97</v>
      </c>
      <c r="AL1959" s="34" t="s">
        <v>2493</v>
      </c>
      <c r="AM1959" s="19">
        <f t="shared" si="453"/>
        <v>3</v>
      </c>
      <c r="AN1959" s="32">
        <v>1</v>
      </c>
      <c r="AO1959" s="32">
        <v>1</v>
      </c>
      <c r="AP1959" s="32">
        <v>1</v>
      </c>
      <c r="AQ1959" s="32">
        <v>1</v>
      </c>
      <c r="AR1959" s="32">
        <v>1</v>
      </c>
      <c r="AS1959" s="33"/>
      <c r="AT1959" s="32">
        <v>0</v>
      </c>
      <c r="AU1959" s="26">
        <f t="shared" si="454"/>
        <v>-1</v>
      </c>
      <c r="AV1959" s="32">
        <v>1</v>
      </c>
      <c r="AW1959" s="32">
        <v>0</v>
      </c>
      <c r="AX1959" s="32">
        <v>0</v>
      </c>
      <c r="AY1959" s="19">
        <v>0</v>
      </c>
      <c r="AZ1959" s="32">
        <v>0</v>
      </c>
      <c r="BA1959" s="32">
        <v>0</v>
      </c>
      <c r="BB1959" s="32">
        <v>0</v>
      </c>
      <c r="BC1959" s="32">
        <v>0</v>
      </c>
      <c r="BD1959" s="28"/>
      <c r="BE1959" s="33"/>
      <c r="BF1959" s="34" t="s">
        <v>2494</v>
      </c>
      <c r="BG1959" s="33"/>
      <c r="BH1959" s="33"/>
      <c r="BI1959" s="32">
        <v>1</v>
      </c>
      <c r="BJ1959" s="32">
        <v>1</v>
      </c>
      <c r="BK1959" s="33"/>
      <c r="BL1959" s="33"/>
      <c r="BM1959" s="33"/>
      <c r="BN1959" s="33"/>
      <c r="BO1959" s="33"/>
      <c r="BP1959" s="370"/>
      <c r="BQ1959" s="370"/>
      <c r="BR1959" s="370"/>
      <c r="BS1959" s="370"/>
      <c r="BT1959" s="370"/>
      <c r="BU1959" s="370"/>
      <c r="BV1959" s="370"/>
      <c r="BW1959" s="370"/>
      <c r="BX1959" s="370"/>
      <c r="BY1959" s="370"/>
      <c r="BZ1959" s="370"/>
      <c r="CA1959" s="370"/>
      <c r="CB1959" s="370"/>
      <c r="CC1959" s="370"/>
      <c r="CD1959" s="370"/>
      <c r="CE1959" s="370"/>
      <c r="CF1959" s="370"/>
      <c r="CG1959" s="370"/>
      <c r="CH1959" s="370"/>
      <c r="CI1959" s="370"/>
      <c r="CJ1959" s="370"/>
      <c r="CK1959" s="370"/>
      <c r="CL1959" s="370"/>
      <c r="CM1959" s="370"/>
      <c r="CN1959" s="370"/>
      <c r="CO1959" s="370"/>
      <c r="CP1959" s="370"/>
      <c r="CQ1959" s="370"/>
      <c r="CR1959" s="370"/>
      <c r="CS1959" s="370"/>
      <c r="CT1959" s="370"/>
      <c r="CU1959" s="370"/>
      <c r="CV1959" s="370"/>
      <c r="CW1959" s="370"/>
      <c r="CX1959" s="370"/>
      <c r="CY1959" s="370"/>
      <c r="CZ1959" s="370"/>
      <c r="DA1959" s="370"/>
      <c r="DB1959" s="370"/>
      <c r="DC1959" s="370"/>
      <c r="DD1959" s="370"/>
      <c r="DE1959" s="370"/>
      <c r="DF1959" s="370"/>
      <c r="DG1959" s="370"/>
      <c r="DH1959" s="370"/>
      <c r="DI1959" s="370"/>
      <c r="DJ1959" s="370"/>
      <c r="DK1959" s="370"/>
      <c r="DL1959" s="370"/>
      <c r="DM1959" s="370"/>
      <c r="DN1959" s="370"/>
      <c r="DO1959" s="370"/>
      <c r="DP1959" s="370"/>
      <c r="DQ1959" s="370"/>
      <c r="DR1959" s="370"/>
      <c r="DS1959" s="370"/>
      <c r="DT1959" s="370"/>
      <c r="DU1959" s="370"/>
      <c r="DV1959" s="370"/>
      <c r="DW1959" s="370"/>
      <c r="DX1959" s="370"/>
      <c r="DY1959" s="370"/>
      <c r="DZ1959" s="370"/>
      <c r="EA1959" s="370"/>
      <c r="EB1959" s="370"/>
      <c r="EC1959" s="370"/>
      <c r="ED1959" s="370"/>
      <c r="EE1959" s="370"/>
      <c r="EF1959" s="370"/>
      <c r="EG1959" s="370"/>
      <c r="EH1959" s="370"/>
      <c r="EI1959" s="370"/>
      <c r="EJ1959" s="370"/>
      <c r="EK1959" s="370"/>
      <c r="EL1959" s="370"/>
      <c r="EM1959" s="370"/>
      <c r="EN1959" s="370"/>
      <c r="EO1959" s="370"/>
      <c r="EP1959" s="370"/>
      <c r="EQ1959" s="370"/>
      <c r="ER1959" s="370"/>
      <c r="ES1959" s="370"/>
      <c r="ET1959" s="370"/>
      <c r="EU1959" s="370"/>
      <c r="EV1959" s="370"/>
      <c r="EW1959" s="370"/>
      <c r="EX1959" s="370"/>
      <c r="EY1959" s="370"/>
      <c r="EZ1959" s="370"/>
      <c r="FA1959" s="370"/>
      <c r="FB1959" s="370"/>
      <c r="FC1959" s="370"/>
      <c r="FD1959" s="370"/>
      <c r="FE1959" s="370"/>
      <c r="FF1959" s="370"/>
      <c r="FG1959" s="370"/>
      <c r="FH1959" s="370"/>
      <c r="FI1959" s="370"/>
      <c r="FJ1959" s="370"/>
      <c r="FK1959" s="370"/>
      <c r="FL1959" s="370"/>
      <c r="FM1959" s="370"/>
      <c r="FN1959" s="370"/>
      <c r="FO1959" s="370"/>
      <c r="FP1959" s="370"/>
      <c r="FQ1959" s="370"/>
      <c r="FR1959" s="370"/>
      <c r="FS1959" s="370"/>
      <c r="FT1959" s="370"/>
      <c r="FU1959" s="370"/>
      <c r="FV1959" s="370"/>
      <c r="FW1959" s="370"/>
      <c r="FX1959" s="370"/>
      <c r="FY1959" s="370"/>
      <c r="FZ1959" s="370"/>
      <c r="GA1959" s="370"/>
      <c r="GB1959" s="370"/>
      <c r="GC1959" s="370"/>
      <c r="GD1959" s="370"/>
      <c r="GE1959" s="370"/>
      <c r="GF1959" s="370"/>
      <c r="GG1959" s="370"/>
      <c r="GH1959" s="370"/>
      <c r="GI1959" s="370"/>
      <c r="GJ1959" s="370"/>
      <c r="GK1959" s="370"/>
      <c r="GL1959" s="370"/>
      <c r="GM1959" s="370"/>
      <c r="GN1959" s="370"/>
      <c r="GO1959" s="370"/>
      <c r="GP1959" s="370"/>
      <c r="GQ1959" s="370"/>
      <c r="GR1959" s="370"/>
      <c r="GS1959" s="370"/>
      <c r="GT1959" s="370"/>
      <c r="GU1959" s="370"/>
      <c r="GV1959" s="370"/>
      <c r="GW1959" s="370"/>
      <c r="GX1959" s="370"/>
      <c r="GY1959" s="370"/>
      <c r="GZ1959" s="370"/>
      <c r="HA1959" s="370"/>
      <c r="HB1959" s="370"/>
      <c r="HC1959" s="370"/>
      <c r="HD1959" s="370"/>
      <c r="HE1959" s="370"/>
      <c r="HF1959" s="370"/>
      <c r="HG1959" s="370"/>
      <c r="HH1959" s="370"/>
      <c r="HI1959" s="370"/>
      <c r="HJ1959" s="370"/>
      <c r="HK1959" s="370"/>
      <c r="HL1959" s="370"/>
      <c r="HM1959" s="370"/>
      <c r="HN1959" s="370"/>
      <c r="HO1959" s="370"/>
      <c r="HP1959" s="370"/>
      <c r="HQ1959" s="370"/>
      <c r="HR1959" s="370"/>
      <c r="HS1959" s="370"/>
      <c r="HT1959" s="370"/>
      <c r="HU1959" s="370"/>
      <c r="HV1959" s="370"/>
      <c r="HW1959" s="370"/>
      <c r="HX1959" s="370"/>
      <c r="HY1959" s="370"/>
      <c r="HZ1959" s="370"/>
      <c r="IA1959" s="370"/>
      <c r="IB1959" s="370"/>
      <c r="IC1959" s="370"/>
      <c r="ID1959" s="370"/>
      <c r="IE1959" s="370"/>
      <c r="IF1959" s="370"/>
      <c r="IG1959" s="370"/>
      <c r="IH1959" s="370"/>
      <c r="II1959" s="370"/>
      <c r="IJ1959" s="370"/>
      <c r="IK1959" s="370"/>
      <c r="IL1959" s="370"/>
      <c r="IM1959" s="370"/>
      <c r="IN1959" s="370"/>
      <c r="IO1959" s="370"/>
      <c r="IP1959" s="370"/>
      <c r="IQ1959" s="370"/>
      <c r="IR1959" s="370"/>
      <c r="IS1959" s="370"/>
      <c r="IT1959" s="370"/>
      <c r="IU1959" s="370"/>
      <c r="IV1959" s="370"/>
    </row>
    <row r="1960" spans="1:256" ht="94" hidden="1" customHeight="1" x14ac:dyDescent="0.2">
      <c r="A1960" s="17" t="s">
        <v>512</v>
      </c>
      <c r="B1960" s="42"/>
      <c r="C1960" s="64" t="s">
        <v>1185</v>
      </c>
      <c r="D1960" s="18" t="s">
        <v>69</v>
      </c>
      <c r="E1960" s="18" t="s">
        <v>302</v>
      </c>
      <c r="F1960" s="19">
        <v>1</v>
      </c>
      <c r="G1960" s="19">
        <v>0</v>
      </c>
      <c r="H1960" s="19">
        <v>0</v>
      </c>
      <c r="I1960" s="20"/>
      <c r="J1960" s="21" t="s">
        <v>1169</v>
      </c>
      <c r="K1960" s="22" t="s">
        <v>1170</v>
      </c>
      <c r="L1960" s="21" t="s">
        <v>1171</v>
      </c>
      <c r="M1960" s="25"/>
      <c r="N1960" s="24">
        <f t="shared" si="449"/>
        <v>2006</v>
      </c>
      <c r="O1960" s="25">
        <v>39035</v>
      </c>
      <c r="P1960" s="23" t="s">
        <v>75</v>
      </c>
      <c r="Q1960" s="23" t="s">
        <v>75</v>
      </c>
      <c r="R1960" s="23" t="s">
        <v>75</v>
      </c>
      <c r="S1960" s="23" t="s">
        <v>75</v>
      </c>
      <c r="T1960" s="23" t="s">
        <v>75</v>
      </c>
      <c r="U1960" s="23" t="s">
        <v>75</v>
      </c>
      <c r="V1960" s="19">
        <v>1</v>
      </c>
      <c r="W1960" s="19">
        <f t="shared" si="450"/>
        <v>0</v>
      </c>
      <c r="X1960" s="19">
        <f t="shared" si="451"/>
        <v>0</v>
      </c>
      <c r="Y1960" s="19">
        <f t="shared" si="452"/>
        <v>0</v>
      </c>
      <c r="Z1960" s="19">
        <v>-1</v>
      </c>
      <c r="AA1960" s="19">
        <v>-2</v>
      </c>
      <c r="AB1960" s="19">
        <v>1</v>
      </c>
      <c r="AC1960" s="19">
        <v>0</v>
      </c>
      <c r="AD1960" s="19">
        <v>1</v>
      </c>
      <c r="AE1960" s="19">
        <v>0</v>
      </c>
      <c r="AF1960" s="19">
        <v>1</v>
      </c>
      <c r="AG1960" s="19">
        <v>-1</v>
      </c>
      <c r="AH1960" s="19">
        <v>1</v>
      </c>
      <c r="AI1960" s="26">
        <v>0</v>
      </c>
      <c r="AJ1960" s="18" t="s">
        <v>76</v>
      </c>
      <c r="AK1960" s="18" t="s">
        <v>77</v>
      </c>
      <c r="AL1960" s="21" t="s">
        <v>1172</v>
      </c>
      <c r="AM1960" s="19">
        <f t="shared" si="453"/>
        <v>3</v>
      </c>
      <c r="AN1960" s="19">
        <v>1</v>
      </c>
      <c r="AO1960" s="19">
        <v>1</v>
      </c>
      <c r="AP1960" s="19">
        <v>0</v>
      </c>
      <c r="AQ1960" s="19">
        <v>0</v>
      </c>
      <c r="AR1960" s="19">
        <v>0</v>
      </c>
      <c r="AS1960" s="19">
        <v>-1</v>
      </c>
      <c r="AT1960" s="19">
        <v>0</v>
      </c>
      <c r="AU1960" s="26">
        <f t="shared" si="454"/>
        <v>-1</v>
      </c>
      <c r="AV1960" s="19">
        <v>1</v>
      </c>
      <c r="AW1960" s="19">
        <v>0</v>
      </c>
      <c r="AX1960" s="19">
        <v>0</v>
      </c>
      <c r="AY1960" s="19">
        <v>0</v>
      </c>
      <c r="AZ1960" s="19">
        <v>0</v>
      </c>
      <c r="BA1960" s="19">
        <v>0</v>
      </c>
      <c r="BB1960" s="19">
        <v>0</v>
      </c>
      <c r="BC1960" s="19">
        <v>0</v>
      </c>
      <c r="BD1960" s="28"/>
      <c r="BE1960" s="20"/>
      <c r="BF1960" s="18" t="s">
        <v>1173</v>
      </c>
      <c r="BG1960" s="19">
        <v>1</v>
      </c>
      <c r="BH1960" s="18" t="s">
        <v>1174</v>
      </c>
      <c r="BI1960" s="20"/>
      <c r="BJ1960" s="19">
        <v>1</v>
      </c>
      <c r="BK1960" s="20"/>
      <c r="BL1960" s="20"/>
      <c r="BM1960" s="20"/>
      <c r="BN1960" s="20"/>
      <c r="BO1960" s="20"/>
      <c r="BP1960" s="370"/>
      <c r="BQ1960" s="370"/>
      <c r="BR1960" s="370"/>
      <c r="BS1960" s="370"/>
      <c r="BT1960" s="370"/>
      <c r="BU1960" s="370"/>
      <c r="BV1960" s="370"/>
      <c r="BW1960" s="370"/>
      <c r="BX1960" s="370"/>
      <c r="BY1960" s="370"/>
      <c r="BZ1960" s="370"/>
      <c r="CA1960" s="370"/>
      <c r="CB1960" s="370"/>
      <c r="CC1960" s="370"/>
      <c r="CD1960" s="370"/>
      <c r="CE1960" s="370"/>
      <c r="CF1960" s="370"/>
      <c r="CG1960" s="370"/>
      <c r="CH1960" s="370"/>
      <c r="CI1960" s="370"/>
      <c r="CJ1960" s="370"/>
      <c r="CK1960" s="370"/>
      <c r="CL1960" s="370"/>
      <c r="CM1960" s="370"/>
      <c r="CN1960" s="370"/>
      <c r="CO1960" s="370"/>
      <c r="CP1960" s="370"/>
      <c r="CQ1960" s="370"/>
      <c r="CR1960" s="370"/>
      <c r="CS1960" s="370"/>
      <c r="CT1960" s="370"/>
      <c r="CU1960" s="370"/>
      <c r="CV1960" s="370"/>
      <c r="CW1960" s="370"/>
      <c r="CX1960" s="370"/>
      <c r="CY1960" s="370"/>
      <c r="CZ1960" s="370"/>
      <c r="DA1960" s="370"/>
      <c r="DB1960" s="370"/>
      <c r="DC1960" s="370"/>
      <c r="DD1960" s="370"/>
      <c r="DE1960" s="370"/>
      <c r="DF1960" s="370"/>
      <c r="DG1960" s="370"/>
      <c r="DH1960" s="370"/>
      <c r="DI1960" s="370"/>
      <c r="DJ1960" s="370"/>
      <c r="DK1960" s="370"/>
      <c r="DL1960" s="370"/>
      <c r="DM1960" s="370"/>
      <c r="DN1960" s="370"/>
      <c r="DO1960" s="370"/>
      <c r="DP1960" s="370"/>
      <c r="DQ1960" s="370"/>
      <c r="DR1960" s="370"/>
      <c r="DS1960" s="370"/>
      <c r="DT1960" s="370"/>
      <c r="DU1960" s="370"/>
      <c r="DV1960" s="370"/>
      <c r="DW1960" s="370"/>
      <c r="DX1960" s="370"/>
      <c r="DY1960" s="370"/>
      <c r="DZ1960" s="370"/>
      <c r="EA1960" s="370"/>
      <c r="EB1960" s="370"/>
      <c r="EC1960" s="370"/>
      <c r="ED1960" s="370"/>
      <c r="EE1960" s="370"/>
      <c r="EF1960" s="370"/>
      <c r="EG1960" s="370"/>
      <c r="EH1960" s="370"/>
      <c r="EI1960" s="370"/>
      <c r="EJ1960" s="370"/>
      <c r="EK1960" s="370"/>
      <c r="EL1960" s="370"/>
      <c r="EM1960" s="370"/>
      <c r="EN1960" s="370"/>
      <c r="EO1960" s="370"/>
      <c r="EP1960" s="370"/>
      <c r="EQ1960" s="370"/>
      <c r="ER1960" s="370"/>
      <c r="ES1960" s="370"/>
      <c r="ET1960" s="370"/>
      <c r="EU1960" s="370"/>
      <c r="EV1960" s="370"/>
      <c r="EW1960" s="370"/>
      <c r="EX1960" s="370"/>
      <c r="EY1960" s="370"/>
      <c r="EZ1960" s="370"/>
      <c r="FA1960" s="370"/>
      <c r="FB1960" s="370"/>
      <c r="FC1960" s="370"/>
      <c r="FD1960" s="370"/>
      <c r="FE1960" s="370"/>
      <c r="FF1960" s="370"/>
      <c r="FG1960" s="370"/>
      <c r="FH1960" s="370"/>
      <c r="FI1960" s="370"/>
      <c r="FJ1960" s="370"/>
      <c r="FK1960" s="370"/>
      <c r="FL1960" s="370"/>
      <c r="FM1960" s="370"/>
      <c r="FN1960" s="370"/>
      <c r="FO1960" s="370"/>
      <c r="FP1960" s="370"/>
      <c r="FQ1960" s="370"/>
      <c r="FR1960" s="370"/>
      <c r="FS1960" s="370"/>
      <c r="FT1960" s="370"/>
      <c r="FU1960" s="370"/>
      <c r="FV1960" s="370"/>
      <c r="FW1960" s="370"/>
      <c r="FX1960" s="370"/>
      <c r="FY1960" s="370"/>
      <c r="FZ1960" s="370"/>
      <c r="GA1960" s="370"/>
      <c r="GB1960" s="370"/>
      <c r="GC1960" s="370"/>
      <c r="GD1960" s="370"/>
      <c r="GE1960" s="370"/>
      <c r="GF1960" s="370"/>
      <c r="GG1960" s="370"/>
      <c r="GH1960" s="370"/>
      <c r="GI1960" s="370"/>
      <c r="GJ1960" s="370"/>
      <c r="GK1960" s="370"/>
      <c r="GL1960" s="370"/>
      <c r="GM1960" s="370"/>
      <c r="GN1960" s="370"/>
      <c r="GO1960" s="370"/>
      <c r="GP1960" s="370"/>
      <c r="GQ1960" s="370"/>
      <c r="GR1960" s="370"/>
      <c r="GS1960" s="370"/>
      <c r="GT1960" s="370"/>
      <c r="GU1960" s="370"/>
      <c r="GV1960" s="370"/>
      <c r="GW1960" s="370"/>
      <c r="GX1960" s="370"/>
      <c r="GY1960" s="370"/>
      <c r="GZ1960" s="370"/>
      <c r="HA1960" s="370"/>
      <c r="HB1960" s="370"/>
      <c r="HC1960" s="370"/>
      <c r="HD1960" s="370"/>
      <c r="HE1960" s="370"/>
      <c r="HF1960" s="370"/>
      <c r="HG1960" s="370"/>
      <c r="HH1960" s="370"/>
      <c r="HI1960" s="370"/>
      <c r="HJ1960" s="370"/>
      <c r="HK1960" s="370"/>
      <c r="HL1960" s="370"/>
      <c r="HM1960" s="370"/>
      <c r="HN1960" s="370"/>
      <c r="HO1960" s="370"/>
      <c r="HP1960" s="370"/>
      <c r="HQ1960" s="370"/>
      <c r="HR1960" s="370"/>
      <c r="HS1960" s="370"/>
      <c r="HT1960" s="370"/>
      <c r="HU1960" s="370"/>
      <c r="HV1960" s="370"/>
      <c r="HW1960" s="370"/>
      <c r="HX1960" s="370"/>
      <c r="HY1960" s="370"/>
      <c r="HZ1960" s="370"/>
      <c r="IA1960" s="370"/>
      <c r="IB1960" s="370"/>
      <c r="IC1960" s="370"/>
      <c r="ID1960" s="370"/>
      <c r="IE1960" s="370"/>
      <c r="IF1960" s="370"/>
      <c r="IG1960" s="370"/>
      <c r="IH1960" s="370"/>
      <c r="II1960" s="370"/>
      <c r="IJ1960" s="370"/>
      <c r="IK1960" s="370"/>
      <c r="IL1960" s="370"/>
      <c r="IM1960" s="370"/>
      <c r="IN1960" s="370"/>
      <c r="IO1960" s="370"/>
      <c r="IP1960" s="370"/>
      <c r="IQ1960" s="370"/>
      <c r="IR1960" s="370"/>
      <c r="IS1960" s="370"/>
      <c r="IT1960" s="370"/>
      <c r="IU1960" s="370"/>
      <c r="IV1960" s="370"/>
    </row>
    <row r="1961" spans="1:256" ht="68" hidden="1" customHeight="1" x14ac:dyDescent="0.2">
      <c r="A1961" s="29" t="s">
        <v>186</v>
      </c>
      <c r="B1961" s="30"/>
      <c r="C1961" s="97" t="s">
        <v>2548</v>
      </c>
      <c r="D1961" s="31" t="s">
        <v>270</v>
      </c>
      <c r="E1961" s="31" t="s">
        <v>92</v>
      </c>
      <c r="F1961" s="32">
        <v>1</v>
      </c>
      <c r="G1961" s="32">
        <v>0</v>
      </c>
      <c r="H1961" s="32">
        <v>0</v>
      </c>
      <c r="I1961" s="33"/>
      <c r="J1961" s="34" t="s">
        <v>2490</v>
      </c>
      <c r="K1961" s="35"/>
      <c r="L1961" s="34" t="s">
        <v>2496</v>
      </c>
      <c r="M1961" s="36" t="s">
        <v>2244</v>
      </c>
      <c r="N1961" s="24">
        <f t="shared" si="449"/>
        <v>1997</v>
      </c>
      <c r="O1961" s="37">
        <v>35628</v>
      </c>
      <c r="P1961" s="37">
        <v>37809</v>
      </c>
      <c r="Q1961" s="36" t="s">
        <v>75</v>
      </c>
      <c r="R1961" s="36" t="s">
        <v>75</v>
      </c>
      <c r="S1961" s="36" t="s">
        <v>75</v>
      </c>
      <c r="T1961" s="36" t="s">
        <v>75</v>
      </c>
      <c r="U1961" s="36" t="s">
        <v>75</v>
      </c>
      <c r="V1961" s="32">
        <v>1</v>
      </c>
      <c r="W1961" s="19">
        <f t="shared" si="450"/>
        <v>0</v>
      </c>
      <c r="X1961" s="19">
        <f t="shared" si="451"/>
        <v>0</v>
      </c>
      <c r="Y1961" s="19">
        <f t="shared" si="452"/>
        <v>0</v>
      </c>
      <c r="Z1961" s="96">
        <v>-1</v>
      </c>
      <c r="AA1961" s="96">
        <v>-2</v>
      </c>
      <c r="AB1961" s="32">
        <v>1</v>
      </c>
      <c r="AC1961" s="32">
        <v>1</v>
      </c>
      <c r="AD1961" s="32">
        <v>0</v>
      </c>
      <c r="AE1961" s="32">
        <v>0</v>
      </c>
      <c r="AF1961" s="32">
        <v>1</v>
      </c>
      <c r="AG1961" s="32">
        <v>1</v>
      </c>
      <c r="AH1961" s="32">
        <v>1</v>
      </c>
      <c r="AI1961" s="32">
        <v>1</v>
      </c>
      <c r="AJ1961" s="31" t="s">
        <v>96</v>
      </c>
      <c r="AK1961" s="31" t="s">
        <v>97</v>
      </c>
      <c r="AL1961" s="34" t="s">
        <v>2493</v>
      </c>
      <c r="AM1961" s="19">
        <f t="shared" si="453"/>
        <v>3</v>
      </c>
      <c r="AN1961" s="32">
        <v>1</v>
      </c>
      <c r="AO1961" s="32">
        <v>1</v>
      </c>
      <c r="AP1961" s="32">
        <v>1</v>
      </c>
      <c r="AQ1961" s="32">
        <v>1</v>
      </c>
      <c r="AR1961" s="32">
        <v>1</v>
      </c>
      <c r="AS1961" s="33"/>
      <c r="AT1961" s="32">
        <v>0</v>
      </c>
      <c r="AU1961" s="26">
        <f t="shared" si="454"/>
        <v>-1</v>
      </c>
      <c r="AV1961" s="32">
        <v>1</v>
      </c>
      <c r="AW1961" s="32">
        <v>0</v>
      </c>
      <c r="AX1961" s="32">
        <v>0</v>
      </c>
      <c r="AY1961" s="19">
        <v>0</v>
      </c>
      <c r="AZ1961" s="32">
        <v>0</v>
      </c>
      <c r="BA1961" s="32">
        <v>0</v>
      </c>
      <c r="BB1961" s="32">
        <v>0</v>
      </c>
      <c r="BC1961" s="32">
        <v>0</v>
      </c>
      <c r="BD1961" s="28"/>
      <c r="BE1961" s="33"/>
      <c r="BF1961" s="34" t="s">
        <v>2494</v>
      </c>
      <c r="BG1961" s="33"/>
      <c r="BH1961" s="33"/>
      <c r="BI1961" s="32">
        <v>1</v>
      </c>
      <c r="BJ1961" s="32">
        <v>1</v>
      </c>
      <c r="BK1961" s="33"/>
      <c r="BL1961" s="33"/>
      <c r="BM1961" s="33"/>
      <c r="BN1961" s="33"/>
      <c r="BO1961" s="33"/>
      <c r="BP1961" s="370"/>
      <c r="BQ1961" s="370"/>
      <c r="BR1961" s="370"/>
      <c r="BS1961" s="370"/>
      <c r="BT1961" s="370"/>
      <c r="BU1961" s="370"/>
      <c r="BV1961" s="370"/>
      <c r="BW1961" s="370"/>
      <c r="BX1961" s="370"/>
      <c r="BY1961" s="370"/>
      <c r="BZ1961" s="370"/>
      <c r="CA1961" s="370"/>
      <c r="CB1961" s="370"/>
      <c r="CC1961" s="370"/>
      <c r="CD1961" s="370"/>
      <c r="CE1961" s="370"/>
      <c r="CF1961" s="370"/>
      <c r="CG1961" s="370"/>
      <c r="CH1961" s="370"/>
      <c r="CI1961" s="370"/>
      <c r="CJ1961" s="370"/>
      <c r="CK1961" s="370"/>
      <c r="CL1961" s="370"/>
      <c r="CM1961" s="370"/>
      <c r="CN1961" s="370"/>
      <c r="CO1961" s="370"/>
      <c r="CP1961" s="370"/>
      <c r="CQ1961" s="370"/>
      <c r="CR1961" s="370"/>
      <c r="CS1961" s="370"/>
      <c r="CT1961" s="370"/>
      <c r="CU1961" s="370"/>
      <c r="CV1961" s="370"/>
      <c r="CW1961" s="370"/>
      <c r="CX1961" s="370"/>
      <c r="CY1961" s="370"/>
      <c r="CZ1961" s="370"/>
      <c r="DA1961" s="370"/>
      <c r="DB1961" s="370"/>
      <c r="DC1961" s="370"/>
      <c r="DD1961" s="370"/>
      <c r="DE1961" s="370"/>
      <c r="DF1961" s="370"/>
      <c r="DG1961" s="370"/>
      <c r="DH1961" s="370"/>
      <c r="DI1961" s="370"/>
      <c r="DJ1961" s="370"/>
      <c r="DK1961" s="370"/>
      <c r="DL1961" s="370"/>
      <c r="DM1961" s="370"/>
      <c r="DN1961" s="370"/>
      <c r="DO1961" s="370"/>
      <c r="DP1961" s="370"/>
      <c r="DQ1961" s="370"/>
      <c r="DR1961" s="370"/>
      <c r="DS1961" s="370"/>
      <c r="DT1961" s="370"/>
      <c r="DU1961" s="370"/>
      <c r="DV1961" s="370"/>
      <c r="DW1961" s="370"/>
      <c r="DX1961" s="370"/>
      <c r="DY1961" s="370"/>
      <c r="DZ1961" s="370"/>
      <c r="EA1961" s="370"/>
      <c r="EB1961" s="370"/>
      <c r="EC1961" s="370"/>
      <c r="ED1961" s="370"/>
      <c r="EE1961" s="370"/>
      <c r="EF1961" s="370"/>
      <c r="EG1961" s="370"/>
      <c r="EH1961" s="370"/>
      <c r="EI1961" s="370"/>
      <c r="EJ1961" s="370"/>
      <c r="EK1961" s="370"/>
      <c r="EL1961" s="370"/>
      <c r="EM1961" s="370"/>
      <c r="EN1961" s="370"/>
      <c r="EO1961" s="370"/>
      <c r="EP1961" s="370"/>
      <c r="EQ1961" s="370"/>
      <c r="ER1961" s="370"/>
      <c r="ES1961" s="370"/>
      <c r="ET1961" s="370"/>
      <c r="EU1961" s="370"/>
      <c r="EV1961" s="370"/>
      <c r="EW1961" s="370"/>
      <c r="EX1961" s="370"/>
      <c r="EY1961" s="370"/>
      <c r="EZ1961" s="370"/>
      <c r="FA1961" s="370"/>
      <c r="FB1961" s="370"/>
      <c r="FC1961" s="370"/>
      <c r="FD1961" s="370"/>
      <c r="FE1961" s="370"/>
      <c r="FF1961" s="370"/>
      <c r="FG1961" s="370"/>
      <c r="FH1961" s="370"/>
      <c r="FI1961" s="370"/>
      <c r="FJ1961" s="370"/>
      <c r="FK1961" s="370"/>
      <c r="FL1961" s="370"/>
      <c r="FM1961" s="370"/>
      <c r="FN1961" s="370"/>
      <c r="FO1961" s="370"/>
      <c r="FP1961" s="370"/>
      <c r="FQ1961" s="370"/>
      <c r="FR1961" s="370"/>
      <c r="FS1961" s="370"/>
      <c r="FT1961" s="370"/>
      <c r="FU1961" s="370"/>
      <c r="FV1961" s="370"/>
      <c r="FW1961" s="370"/>
      <c r="FX1961" s="370"/>
      <c r="FY1961" s="370"/>
      <c r="FZ1961" s="370"/>
      <c r="GA1961" s="370"/>
      <c r="GB1961" s="370"/>
      <c r="GC1961" s="370"/>
      <c r="GD1961" s="370"/>
      <c r="GE1961" s="370"/>
      <c r="GF1961" s="370"/>
      <c r="GG1961" s="370"/>
      <c r="GH1961" s="370"/>
      <c r="GI1961" s="370"/>
      <c r="GJ1961" s="370"/>
      <c r="GK1961" s="370"/>
      <c r="GL1961" s="370"/>
      <c r="GM1961" s="370"/>
      <c r="GN1961" s="370"/>
      <c r="GO1961" s="370"/>
      <c r="GP1961" s="370"/>
      <c r="GQ1961" s="370"/>
      <c r="GR1961" s="370"/>
      <c r="GS1961" s="370"/>
      <c r="GT1961" s="370"/>
      <c r="GU1961" s="370"/>
      <c r="GV1961" s="370"/>
      <c r="GW1961" s="370"/>
      <c r="GX1961" s="370"/>
      <c r="GY1961" s="370"/>
      <c r="GZ1961" s="370"/>
      <c r="HA1961" s="370"/>
      <c r="HB1961" s="370"/>
      <c r="HC1961" s="370"/>
      <c r="HD1961" s="370"/>
      <c r="HE1961" s="370"/>
      <c r="HF1961" s="370"/>
      <c r="HG1961" s="370"/>
      <c r="HH1961" s="370"/>
      <c r="HI1961" s="370"/>
      <c r="HJ1961" s="370"/>
      <c r="HK1961" s="370"/>
      <c r="HL1961" s="370"/>
      <c r="HM1961" s="370"/>
      <c r="HN1961" s="370"/>
      <c r="HO1961" s="370"/>
      <c r="HP1961" s="370"/>
      <c r="HQ1961" s="370"/>
      <c r="HR1961" s="370"/>
      <c r="HS1961" s="370"/>
      <c r="HT1961" s="370"/>
      <c r="HU1961" s="370"/>
      <c r="HV1961" s="370"/>
      <c r="HW1961" s="370"/>
      <c r="HX1961" s="370"/>
      <c r="HY1961" s="370"/>
      <c r="HZ1961" s="370"/>
      <c r="IA1961" s="370"/>
      <c r="IB1961" s="370"/>
      <c r="IC1961" s="370"/>
      <c r="ID1961" s="370"/>
      <c r="IE1961" s="370"/>
      <c r="IF1961" s="370"/>
      <c r="IG1961" s="370"/>
      <c r="IH1961" s="370"/>
      <c r="II1961" s="370"/>
      <c r="IJ1961" s="370"/>
      <c r="IK1961" s="370"/>
      <c r="IL1961" s="370"/>
      <c r="IM1961" s="370"/>
      <c r="IN1961" s="370"/>
      <c r="IO1961" s="370"/>
      <c r="IP1961" s="370"/>
      <c r="IQ1961" s="370"/>
      <c r="IR1961" s="370"/>
      <c r="IS1961" s="370"/>
      <c r="IT1961" s="370"/>
      <c r="IU1961" s="370"/>
      <c r="IV1961" s="370"/>
    </row>
    <row r="1962" spans="1:256" ht="42" hidden="1" customHeight="1" x14ac:dyDescent="0.2">
      <c r="A1962" s="17" t="s">
        <v>489</v>
      </c>
      <c r="B1962" s="42"/>
      <c r="C1962" s="64" t="s">
        <v>750</v>
      </c>
      <c r="D1962" s="18" t="s">
        <v>182</v>
      </c>
      <c r="E1962" s="18" t="s">
        <v>82</v>
      </c>
      <c r="F1962" s="19">
        <v>1</v>
      </c>
      <c r="G1962" s="19">
        <v>0</v>
      </c>
      <c r="H1962" s="19">
        <v>0</v>
      </c>
      <c r="I1962" s="20"/>
      <c r="J1962" s="21" t="s">
        <v>184</v>
      </c>
      <c r="K1962" s="46"/>
      <c r="L1962" s="21" t="s">
        <v>751</v>
      </c>
      <c r="M1962" s="24">
        <v>1994</v>
      </c>
      <c r="N1962" s="24">
        <f t="shared" si="449"/>
        <v>1995</v>
      </c>
      <c r="O1962" s="25">
        <v>34892</v>
      </c>
      <c r="P1962" s="23" t="s">
        <v>75</v>
      </c>
      <c r="Q1962" s="23" t="s">
        <v>75</v>
      </c>
      <c r="R1962" s="25">
        <v>34908</v>
      </c>
      <c r="S1962" s="23" t="s">
        <v>75</v>
      </c>
      <c r="T1962" s="23" t="s">
        <v>75</v>
      </c>
      <c r="U1962" s="23" t="s">
        <v>75</v>
      </c>
      <c r="V1962" s="19">
        <v>1</v>
      </c>
      <c r="W1962" s="19">
        <f t="shared" si="450"/>
        <v>0</v>
      </c>
      <c r="X1962" s="19">
        <f t="shared" si="451"/>
        <v>0</v>
      </c>
      <c r="Y1962" s="19">
        <f t="shared" si="452"/>
        <v>0</v>
      </c>
      <c r="Z1962" s="19">
        <v>-1</v>
      </c>
      <c r="AA1962" s="19">
        <v>-2</v>
      </c>
      <c r="AB1962" s="19">
        <v>1</v>
      </c>
      <c r="AC1962" s="19">
        <v>1</v>
      </c>
      <c r="AD1962" s="19">
        <v>0</v>
      </c>
      <c r="AE1962" s="19">
        <v>1</v>
      </c>
      <c r="AF1962" s="19">
        <v>0</v>
      </c>
      <c r="AG1962" s="26">
        <v>1</v>
      </c>
      <c r="AH1962" s="26">
        <v>1</v>
      </c>
      <c r="AI1962" s="26">
        <v>0</v>
      </c>
      <c r="AJ1962" s="18" t="s">
        <v>185</v>
      </c>
      <c r="AK1962" s="18" t="s">
        <v>77</v>
      </c>
      <c r="AL1962" s="21" t="s">
        <v>752</v>
      </c>
      <c r="AM1962" s="19">
        <f t="shared" si="453"/>
        <v>3</v>
      </c>
      <c r="AN1962" s="19">
        <v>1</v>
      </c>
      <c r="AO1962" s="19">
        <v>1</v>
      </c>
      <c r="AP1962" s="19">
        <v>1</v>
      </c>
      <c r="AQ1962" s="19">
        <v>1</v>
      </c>
      <c r="AR1962" s="19">
        <v>1</v>
      </c>
      <c r="AS1962" s="19">
        <v>0</v>
      </c>
      <c r="AT1962" s="19">
        <v>1</v>
      </c>
      <c r="AU1962" s="26"/>
      <c r="AV1962" s="26">
        <v>0</v>
      </c>
      <c r="AW1962" s="26">
        <v>0</v>
      </c>
      <c r="AX1962" s="26">
        <v>1</v>
      </c>
      <c r="AY1962" s="19">
        <v>0</v>
      </c>
      <c r="AZ1962" s="19">
        <v>1</v>
      </c>
      <c r="BA1962" s="19">
        <v>1</v>
      </c>
      <c r="BB1962" s="19">
        <v>-1</v>
      </c>
      <c r="BC1962" s="19">
        <v>-1</v>
      </c>
      <c r="BD1962" s="28"/>
      <c r="BE1962" s="20"/>
      <c r="BF1962" s="20"/>
      <c r="BG1962" s="20"/>
      <c r="BH1962" s="20"/>
      <c r="BI1962" s="19">
        <v>1</v>
      </c>
      <c r="BJ1962" s="19">
        <v>0</v>
      </c>
      <c r="BK1962" s="20"/>
      <c r="BL1962" s="20"/>
      <c r="BM1962" s="20"/>
      <c r="BN1962" s="20"/>
      <c r="BO1962" s="20"/>
      <c r="BP1962" s="370"/>
      <c r="BQ1962" s="370"/>
      <c r="BR1962" s="370"/>
      <c r="BS1962" s="370"/>
      <c r="BT1962" s="370"/>
      <c r="BU1962" s="370"/>
      <c r="BV1962" s="370"/>
      <c r="BW1962" s="370"/>
      <c r="BX1962" s="370"/>
      <c r="BY1962" s="370"/>
      <c r="BZ1962" s="370"/>
      <c r="CA1962" s="370"/>
      <c r="CB1962" s="370"/>
      <c r="CC1962" s="370"/>
      <c r="CD1962" s="370"/>
      <c r="CE1962" s="370"/>
      <c r="CF1962" s="370"/>
      <c r="CG1962" s="370"/>
      <c r="CH1962" s="370"/>
      <c r="CI1962" s="370"/>
      <c r="CJ1962" s="370"/>
      <c r="CK1962" s="370"/>
      <c r="CL1962" s="370"/>
      <c r="CM1962" s="370"/>
      <c r="CN1962" s="370"/>
      <c r="CO1962" s="370"/>
      <c r="CP1962" s="370"/>
      <c r="CQ1962" s="370"/>
      <c r="CR1962" s="370"/>
      <c r="CS1962" s="370"/>
      <c r="CT1962" s="370"/>
      <c r="CU1962" s="370"/>
      <c r="CV1962" s="370"/>
      <c r="CW1962" s="370"/>
      <c r="CX1962" s="370"/>
      <c r="CY1962" s="370"/>
      <c r="CZ1962" s="370"/>
      <c r="DA1962" s="370"/>
      <c r="DB1962" s="370"/>
      <c r="DC1962" s="370"/>
      <c r="DD1962" s="370"/>
      <c r="DE1962" s="370"/>
      <c r="DF1962" s="370"/>
      <c r="DG1962" s="370"/>
      <c r="DH1962" s="370"/>
      <c r="DI1962" s="370"/>
      <c r="DJ1962" s="370"/>
      <c r="DK1962" s="370"/>
      <c r="DL1962" s="370"/>
      <c r="DM1962" s="370"/>
      <c r="DN1962" s="370"/>
      <c r="DO1962" s="370"/>
      <c r="DP1962" s="370"/>
      <c r="DQ1962" s="370"/>
      <c r="DR1962" s="370"/>
      <c r="DS1962" s="370"/>
      <c r="DT1962" s="370"/>
      <c r="DU1962" s="370"/>
      <c r="DV1962" s="370"/>
      <c r="DW1962" s="370"/>
      <c r="DX1962" s="370"/>
      <c r="DY1962" s="370"/>
      <c r="DZ1962" s="370"/>
      <c r="EA1962" s="370"/>
      <c r="EB1962" s="370"/>
      <c r="EC1962" s="370"/>
      <c r="ED1962" s="370"/>
      <c r="EE1962" s="370"/>
      <c r="EF1962" s="370"/>
      <c r="EG1962" s="370"/>
      <c r="EH1962" s="370"/>
      <c r="EI1962" s="370"/>
      <c r="EJ1962" s="370"/>
      <c r="EK1962" s="370"/>
      <c r="EL1962" s="370"/>
      <c r="EM1962" s="370"/>
      <c r="EN1962" s="370"/>
      <c r="EO1962" s="370"/>
      <c r="EP1962" s="370"/>
      <c r="EQ1962" s="370"/>
      <c r="ER1962" s="370"/>
      <c r="ES1962" s="370"/>
      <c r="ET1962" s="370"/>
      <c r="EU1962" s="370"/>
      <c r="EV1962" s="370"/>
      <c r="EW1962" s="370"/>
      <c r="EX1962" s="370"/>
      <c r="EY1962" s="370"/>
      <c r="EZ1962" s="370"/>
      <c r="FA1962" s="370"/>
      <c r="FB1962" s="370"/>
      <c r="FC1962" s="370"/>
      <c r="FD1962" s="370"/>
      <c r="FE1962" s="370"/>
      <c r="FF1962" s="370"/>
      <c r="FG1962" s="370"/>
      <c r="FH1962" s="370"/>
      <c r="FI1962" s="370"/>
      <c r="FJ1962" s="370"/>
      <c r="FK1962" s="370"/>
      <c r="FL1962" s="370"/>
      <c r="FM1962" s="370"/>
      <c r="FN1962" s="370"/>
      <c r="FO1962" s="370"/>
      <c r="FP1962" s="370"/>
      <c r="FQ1962" s="370"/>
      <c r="FR1962" s="370"/>
      <c r="FS1962" s="370"/>
      <c r="FT1962" s="370"/>
      <c r="FU1962" s="370"/>
      <c r="FV1962" s="370"/>
      <c r="FW1962" s="370"/>
      <c r="FX1962" s="370"/>
      <c r="FY1962" s="370"/>
      <c r="FZ1962" s="370"/>
      <c r="GA1962" s="370"/>
      <c r="GB1962" s="370"/>
      <c r="GC1962" s="370"/>
      <c r="GD1962" s="370"/>
      <c r="GE1962" s="370"/>
      <c r="GF1962" s="370"/>
      <c r="GG1962" s="370"/>
      <c r="GH1962" s="370"/>
      <c r="GI1962" s="370"/>
      <c r="GJ1962" s="370"/>
      <c r="GK1962" s="370"/>
      <c r="GL1962" s="370"/>
      <c r="GM1962" s="370"/>
      <c r="GN1962" s="370"/>
      <c r="GO1962" s="370"/>
      <c r="GP1962" s="370"/>
      <c r="GQ1962" s="370"/>
      <c r="GR1962" s="370"/>
      <c r="GS1962" s="370"/>
      <c r="GT1962" s="370"/>
      <c r="GU1962" s="370"/>
      <c r="GV1962" s="370"/>
      <c r="GW1962" s="370"/>
      <c r="GX1962" s="370"/>
      <c r="GY1962" s="370"/>
      <c r="GZ1962" s="370"/>
      <c r="HA1962" s="370"/>
      <c r="HB1962" s="370"/>
      <c r="HC1962" s="370"/>
      <c r="HD1962" s="370"/>
      <c r="HE1962" s="370"/>
      <c r="HF1962" s="370"/>
      <c r="HG1962" s="370"/>
      <c r="HH1962" s="370"/>
      <c r="HI1962" s="370"/>
      <c r="HJ1962" s="370"/>
      <c r="HK1962" s="370"/>
      <c r="HL1962" s="370"/>
      <c r="HM1962" s="370"/>
      <c r="HN1962" s="370"/>
      <c r="HO1962" s="370"/>
      <c r="HP1962" s="370"/>
      <c r="HQ1962" s="370"/>
      <c r="HR1962" s="370"/>
      <c r="HS1962" s="370"/>
      <c r="HT1962" s="370"/>
      <c r="HU1962" s="370"/>
      <c r="HV1962" s="370"/>
      <c r="HW1962" s="370"/>
      <c r="HX1962" s="370"/>
      <c r="HY1962" s="370"/>
      <c r="HZ1962" s="370"/>
      <c r="IA1962" s="370"/>
      <c r="IB1962" s="370"/>
      <c r="IC1962" s="370"/>
      <c r="ID1962" s="370"/>
      <c r="IE1962" s="370"/>
      <c r="IF1962" s="370"/>
      <c r="IG1962" s="370"/>
      <c r="IH1962" s="370"/>
      <c r="II1962" s="370"/>
      <c r="IJ1962" s="370"/>
      <c r="IK1962" s="370"/>
      <c r="IL1962" s="370"/>
      <c r="IM1962" s="370"/>
      <c r="IN1962" s="370"/>
      <c r="IO1962" s="370"/>
      <c r="IP1962" s="370"/>
      <c r="IQ1962" s="370"/>
      <c r="IR1962" s="370"/>
      <c r="IS1962" s="370"/>
      <c r="IT1962" s="370"/>
      <c r="IU1962" s="370"/>
      <c r="IV1962" s="370"/>
    </row>
    <row r="1963" spans="1:256" ht="29" hidden="1" customHeight="1" x14ac:dyDescent="0.2">
      <c r="A1963" s="17" t="s">
        <v>489</v>
      </c>
      <c r="B1963" s="42"/>
      <c r="C1963" s="64" t="s">
        <v>753</v>
      </c>
      <c r="D1963" s="18" t="s">
        <v>182</v>
      </c>
      <c r="E1963" s="18" t="s">
        <v>82</v>
      </c>
      <c r="F1963" s="19">
        <v>1</v>
      </c>
      <c r="G1963" s="19">
        <v>0</v>
      </c>
      <c r="H1963" s="19">
        <v>0</v>
      </c>
      <c r="I1963" s="20"/>
      <c r="J1963" s="21" t="s">
        <v>184</v>
      </c>
      <c r="K1963" s="22" t="s">
        <v>754</v>
      </c>
      <c r="L1963" s="21" t="s">
        <v>751</v>
      </c>
      <c r="M1963" s="24">
        <v>1994</v>
      </c>
      <c r="N1963" s="24">
        <f t="shared" si="449"/>
        <v>2000</v>
      </c>
      <c r="O1963" s="25">
        <v>36526</v>
      </c>
      <c r="P1963" s="25">
        <v>38687</v>
      </c>
      <c r="Q1963" s="23" t="s">
        <v>75</v>
      </c>
      <c r="R1963" s="25">
        <v>39330</v>
      </c>
      <c r="S1963" s="23" t="s">
        <v>75</v>
      </c>
      <c r="T1963" s="23" t="s">
        <v>75</v>
      </c>
      <c r="U1963" s="23" t="s">
        <v>75</v>
      </c>
      <c r="V1963" s="19">
        <v>1</v>
      </c>
      <c r="W1963" s="19">
        <f t="shared" si="450"/>
        <v>0</v>
      </c>
      <c r="X1963" s="19">
        <f t="shared" si="451"/>
        <v>0</v>
      </c>
      <c r="Y1963" s="19">
        <f t="shared" si="452"/>
        <v>0</v>
      </c>
      <c r="Z1963" s="19">
        <v>-1</v>
      </c>
      <c r="AA1963" s="19">
        <v>-2</v>
      </c>
      <c r="AB1963" s="19">
        <v>1</v>
      </c>
      <c r="AC1963" s="19">
        <v>1</v>
      </c>
      <c r="AD1963" s="19">
        <v>0</v>
      </c>
      <c r="AE1963" s="19">
        <v>1</v>
      </c>
      <c r="AF1963" s="19">
        <v>0</v>
      </c>
      <c r="AG1963" s="26">
        <v>1</v>
      </c>
      <c r="AH1963" s="26">
        <v>1</v>
      </c>
      <c r="AI1963" s="26">
        <v>0</v>
      </c>
      <c r="AJ1963" s="18" t="s">
        <v>185</v>
      </c>
      <c r="AK1963" s="18" t="s">
        <v>77</v>
      </c>
      <c r="AL1963" s="21" t="s">
        <v>752</v>
      </c>
      <c r="AM1963" s="19">
        <f t="shared" si="453"/>
        <v>3</v>
      </c>
      <c r="AN1963" s="19">
        <v>1</v>
      </c>
      <c r="AO1963" s="19">
        <v>1</v>
      </c>
      <c r="AP1963" s="19">
        <v>1</v>
      </c>
      <c r="AQ1963" s="19">
        <v>1</v>
      </c>
      <c r="AR1963" s="19">
        <v>1</v>
      </c>
      <c r="AS1963" s="19">
        <v>0</v>
      </c>
      <c r="AT1963" s="19">
        <v>1</v>
      </c>
      <c r="AU1963" s="26"/>
      <c r="AV1963" s="26">
        <v>0</v>
      </c>
      <c r="AW1963" s="26">
        <v>0</v>
      </c>
      <c r="AX1963" s="26">
        <v>1</v>
      </c>
      <c r="AY1963" s="19">
        <v>0</v>
      </c>
      <c r="AZ1963" s="19">
        <v>1</v>
      </c>
      <c r="BA1963" s="19">
        <v>1</v>
      </c>
      <c r="BB1963" s="19">
        <v>-1</v>
      </c>
      <c r="BC1963" s="19">
        <v>-1</v>
      </c>
      <c r="BD1963" s="28"/>
      <c r="BE1963" s="20"/>
      <c r="BF1963" s="20"/>
      <c r="BG1963" s="20"/>
      <c r="BH1963" s="20"/>
      <c r="BI1963" s="19">
        <v>1</v>
      </c>
      <c r="BJ1963" s="19">
        <v>0</v>
      </c>
      <c r="BK1963" s="20"/>
      <c r="BL1963" s="20"/>
      <c r="BM1963" s="20"/>
      <c r="BN1963" s="20"/>
      <c r="BO1963" s="20"/>
      <c r="BP1963" s="370"/>
      <c r="BQ1963" s="370"/>
      <c r="BR1963" s="370"/>
      <c r="BS1963" s="370"/>
      <c r="BT1963" s="370"/>
      <c r="BU1963" s="370"/>
      <c r="BV1963" s="370"/>
      <c r="BW1963" s="370"/>
      <c r="BX1963" s="370"/>
      <c r="BY1963" s="370"/>
      <c r="BZ1963" s="370"/>
      <c r="CA1963" s="370"/>
      <c r="CB1963" s="370"/>
      <c r="CC1963" s="370"/>
      <c r="CD1963" s="370"/>
      <c r="CE1963" s="370"/>
      <c r="CF1963" s="370"/>
      <c r="CG1963" s="370"/>
      <c r="CH1963" s="370"/>
      <c r="CI1963" s="370"/>
      <c r="CJ1963" s="370"/>
      <c r="CK1963" s="370"/>
      <c r="CL1963" s="370"/>
      <c r="CM1963" s="370"/>
      <c r="CN1963" s="370"/>
      <c r="CO1963" s="370"/>
      <c r="CP1963" s="370"/>
      <c r="CQ1963" s="370"/>
      <c r="CR1963" s="370"/>
      <c r="CS1963" s="370"/>
      <c r="CT1963" s="370"/>
      <c r="CU1963" s="370"/>
      <c r="CV1963" s="370"/>
      <c r="CW1963" s="370"/>
      <c r="CX1963" s="370"/>
      <c r="CY1963" s="370"/>
      <c r="CZ1963" s="370"/>
      <c r="DA1963" s="370"/>
      <c r="DB1963" s="370"/>
      <c r="DC1963" s="370"/>
      <c r="DD1963" s="370"/>
      <c r="DE1963" s="370"/>
      <c r="DF1963" s="370"/>
      <c r="DG1963" s="370"/>
      <c r="DH1963" s="370"/>
      <c r="DI1963" s="370"/>
      <c r="DJ1963" s="370"/>
      <c r="DK1963" s="370"/>
      <c r="DL1963" s="370"/>
      <c r="DM1963" s="370"/>
      <c r="DN1963" s="370"/>
      <c r="DO1963" s="370"/>
      <c r="DP1963" s="370"/>
      <c r="DQ1963" s="370"/>
      <c r="DR1963" s="370"/>
      <c r="DS1963" s="370"/>
      <c r="DT1963" s="370"/>
      <c r="DU1963" s="370"/>
      <c r="DV1963" s="370"/>
      <c r="DW1963" s="370"/>
      <c r="DX1963" s="370"/>
      <c r="DY1963" s="370"/>
      <c r="DZ1963" s="370"/>
      <c r="EA1963" s="370"/>
      <c r="EB1963" s="370"/>
      <c r="EC1963" s="370"/>
      <c r="ED1963" s="370"/>
      <c r="EE1963" s="370"/>
      <c r="EF1963" s="370"/>
      <c r="EG1963" s="370"/>
      <c r="EH1963" s="370"/>
      <c r="EI1963" s="370"/>
      <c r="EJ1963" s="370"/>
      <c r="EK1963" s="370"/>
      <c r="EL1963" s="370"/>
      <c r="EM1963" s="370"/>
      <c r="EN1963" s="370"/>
      <c r="EO1963" s="370"/>
      <c r="EP1963" s="370"/>
      <c r="EQ1963" s="370"/>
      <c r="ER1963" s="370"/>
      <c r="ES1963" s="370"/>
      <c r="ET1963" s="370"/>
      <c r="EU1963" s="370"/>
      <c r="EV1963" s="370"/>
      <c r="EW1963" s="370"/>
      <c r="EX1963" s="370"/>
      <c r="EY1963" s="370"/>
      <c r="EZ1963" s="370"/>
      <c r="FA1963" s="370"/>
      <c r="FB1963" s="370"/>
      <c r="FC1963" s="370"/>
      <c r="FD1963" s="370"/>
      <c r="FE1963" s="370"/>
      <c r="FF1963" s="370"/>
      <c r="FG1963" s="370"/>
      <c r="FH1963" s="370"/>
      <c r="FI1963" s="370"/>
      <c r="FJ1963" s="370"/>
      <c r="FK1963" s="370"/>
      <c r="FL1963" s="370"/>
      <c r="FM1963" s="370"/>
      <c r="FN1963" s="370"/>
      <c r="FO1963" s="370"/>
      <c r="FP1963" s="370"/>
      <c r="FQ1963" s="370"/>
      <c r="FR1963" s="370"/>
      <c r="FS1963" s="370"/>
      <c r="FT1963" s="370"/>
      <c r="FU1963" s="370"/>
      <c r="FV1963" s="370"/>
      <c r="FW1963" s="370"/>
      <c r="FX1963" s="370"/>
      <c r="FY1963" s="370"/>
      <c r="FZ1963" s="370"/>
      <c r="GA1963" s="370"/>
      <c r="GB1963" s="370"/>
      <c r="GC1963" s="370"/>
      <c r="GD1963" s="370"/>
      <c r="GE1963" s="370"/>
      <c r="GF1963" s="370"/>
      <c r="GG1963" s="370"/>
      <c r="GH1963" s="370"/>
      <c r="GI1963" s="370"/>
      <c r="GJ1963" s="370"/>
      <c r="GK1963" s="370"/>
      <c r="GL1963" s="370"/>
      <c r="GM1963" s="370"/>
      <c r="GN1963" s="370"/>
      <c r="GO1963" s="370"/>
      <c r="GP1963" s="370"/>
      <c r="GQ1963" s="370"/>
      <c r="GR1963" s="370"/>
      <c r="GS1963" s="370"/>
      <c r="GT1963" s="370"/>
      <c r="GU1963" s="370"/>
      <c r="GV1963" s="370"/>
      <c r="GW1963" s="370"/>
      <c r="GX1963" s="370"/>
      <c r="GY1963" s="370"/>
      <c r="GZ1963" s="370"/>
      <c r="HA1963" s="370"/>
      <c r="HB1963" s="370"/>
      <c r="HC1963" s="370"/>
      <c r="HD1963" s="370"/>
      <c r="HE1963" s="370"/>
      <c r="HF1963" s="370"/>
      <c r="HG1963" s="370"/>
      <c r="HH1963" s="370"/>
      <c r="HI1963" s="370"/>
      <c r="HJ1963" s="370"/>
      <c r="HK1963" s="370"/>
      <c r="HL1963" s="370"/>
      <c r="HM1963" s="370"/>
      <c r="HN1963" s="370"/>
      <c r="HO1963" s="370"/>
      <c r="HP1963" s="370"/>
      <c r="HQ1963" s="370"/>
      <c r="HR1963" s="370"/>
      <c r="HS1963" s="370"/>
      <c r="HT1963" s="370"/>
      <c r="HU1963" s="370"/>
      <c r="HV1963" s="370"/>
      <c r="HW1963" s="370"/>
      <c r="HX1963" s="370"/>
      <c r="HY1963" s="370"/>
      <c r="HZ1963" s="370"/>
      <c r="IA1963" s="370"/>
      <c r="IB1963" s="370"/>
      <c r="IC1963" s="370"/>
      <c r="ID1963" s="370"/>
      <c r="IE1963" s="370"/>
      <c r="IF1963" s="370"/>
      <c r="IG1963" s="370"/>
      <c r="IH1963" s="370"/>
      <c r="II1963" s="370"/>
      <c r="IJ1963" s="370"/>
      <c r="IK1963" s="370"/>
      <c r="IL1963" s="370"/>
      <c r="IM1963" s="370"/>
      <c r="IN1963" s="370"/>
      <c r="IO1963" s="370"/>
      <c r="IP1963" s="370"/>
      <c r="IQ1963" s="370"/>
      <c r="IR1963" s="370"/>
      <c r="IS1963" s="370"/>
      <c r="IT1963" s="370"/>
      <c r="IU1963" s="370"/>
      <c r="IV1963" s="370"/>
    </row>
    <row r="1964" spans="1:256" ht="94" hidden="1" customHeight="1" x14ac:dyDescent="0.2">
      <c r="A1964" s="29" t="s">
        <v>186</v>
      </c>
      <c r="B1964" s="30"/>
      <c r="C1964" s="97" t="s">
        <v>2552</v>
      </c>
      <c r="D1964" s="31" t="s">
        <v>270</v>
      </c>
      <c r="E1964" s="31" t="s">
        <v>92</v>
      </c>
      <c r="F1964" s="32">
        <v>1</v>
      </c>
      <c r="G1964" s="32">
        <v>0</v>
      </c>
      <c r="H1964" s="32">
        <v>0</v>
      </c>
      <c r="I1964" s="33"/>
      <c r="J1964" s="34" t="s">
        <v>2490</v>
      </c>
      <c r="K1964" s="35"/>
      <c r="L1964" s="34" t="s">
        <v>2496</v>
      </c>
      <c r="M1964" s="36" t="s">
        <v>2244</v>
      </c>
      <c r="N1964" s="24">
        <f t="shared" si="449"/>
        <v>1997</v>
      </c>
      <c r="O1964" s="37">
        <v>35628</v>
      </c>
      <c r="P1964" s="37">
        <v>36466</v>
      </c>
      <c r="Q1964" s="36" t="s">
        <v>75</v>
      </c>
      <c r="R1964" s="36" t="s">
        <v>75</v>
      </c>
      <c r="S1964" s="36" t="s">
        <v>75</v>
      </c>
      <c r="T1964" s="36" t="s">
        <v>75</v>
      </c>
      <c r="U1964" s="36" t="s">
        <v>75</v>
      </c>
      <c r="V1964" s="32">
        <v>1</v>
      </c>
      <c r="W1964" s="19">
        <f t="shared" si="450"/>
        <v>0</v>
      </c>
      <c r="X1964" s="19">
        <f t="shared" si="451"/>
        <v>0</v>
      </c>
      <c r="Y1964" s="19">
        <f t="shared" si="452"/>
        <v>0</v>
      </c>
      <c r="Z1964" s="96">
        <v>-1</v>
      </c>
      <c r="AA1964" s="96">
        <v>-2</v>
      </c>
      <c r="AB1964" s="32">
        <v>1</v>
      </c>
      <c r="AC1964" s="32">
        <v>1</v>
      </c>
      <c r="AD1964" s="32">
        <v>0</v>
      </c>
      <c r="AE1964" s="32">
        <v>0</v>
      </c>
      <c r="AF1964" s="32">
        <v>1</v>
      </c>
      <c r="AG1964" s="32">
        <v>1</v>
      </c>
      <c r="AH1964" s="32">
        <v>1</v>
      </c>
      <c r="AI1964" s="32">
        <v>1</v>
      </c>
      <c r="AJ1964" s="31" t="s">
        <v>96</v>
      </c>
      <c r="AK1964" s="31" t="s">
        <v>97</v>
      </c>
      <c r="AL1964" s="34" t="s">
        <v>2493</v>
      </c>
      <c r="AM1964" s="19">
        <f t="shared" si="453"/>
        <v>3</v>
      </c>
      <c r="AN1964" s="32">
        <v>1</v>
      </c>
      <c r="AO1964" s="32">
        <v>1</v>
      </c>
      <c r="AP1964" s="32">
        <v>1</v>
      </c>
      <c r="AQ1964" s="32">
        <v>1</v>
      </c>
      <c r="AR1964" s="32">
        <v>1</v>
      </c>
      <c r="AS1964" s="33"/>
      <c r="AT1964" s="32">
        <v>0</v>
      </c>
      <c r="AU1964" s="26">
        <f>IF(BA1964&lt;1,-1)</f>
        <v>-1</v>
      </c>
      <c r="AV1964" s="32">
        <v>1</v>
      </c>
      <c r="AW1964" s="32">
        <v>0</v>
      </c>
      <c r="AX1964" s="32">
        <v>0</v>
      </c>
      <c r="AY1964" s="19">
        <v>0</v>
      </c>
      <c r="AZ1964" s="32">
        <v>0</v>
      </c>
      <c r="BA1964" s="32">
        <v>0</v>
      </c>
      <c r="BB1964" s="32">
        <v>0</v>
      </c>
      <c r="BC1964" s="32">
        <v>0</v>
      </c>
      <c r="BD1964" s="28"/>
      <c r="BE1964" s="33"/>
      <c r="BF1964" s="34" t="s">
        <v>2494</v>
      </c>
      <c r="BG1964" s="33"/>
      <c r="BH1964" s="33"/>
      <c r="BI1964" s="32">
        <v>1</v>
      </c>
      <c r="BJ1964" s="32">
        <v>1</v>
      </c>
      <c r="BK1964" s="33"/>
      <c r="BL1964" s="33"/>
      <c r="BM1964" s="33"/>
      <c r="BN1964" s="33"/>
      <c r="BO1964" s="33"/>
      <c r="BP1964" s="370"/>
      <c r="BQ1964" s="370"/>
      <c r="BR1964" s="370"/>
      <c r="BS1964" s="370"/>
      <c r="BT1964" s="370"/>
      <c r="BU1964" s="370"/>
      <c r="BV1964" s="370"/>
      <c r="BW1964" s="370"/>
      <c r="BX1964" s="370"/>
      <c r="BY1964" s="370"/>
      <c r="BZ1964" s="370"/>
      <c r="CA1964" s="370"/>
      <c r="CB1964" s="370"/>
      <c r="CC1964" s="370"/>
      <c r="CD1964" s="370"/>
      <c r="CE1964" s="370"/>
      <c r="CF1964" s="370"/>
      <c r="CG1964" s="370"/>
      <c r="CH1964" s="370"/>
      <c r="CI1964" s="370"/>
      <c r="CJ1964" s="370"/>
      <c r="CK1964" s="370"/>
      <c r="CL1964" s="370"/>
      <c r="CM1964" s="370"/>
      <c r="CN1964" s="370"/>
      <c r="CO1964" s="370"/>
      <c r="CP1964" s="370"/>
      <c r="CQ1964" s="370"/>
      <c r="CR1964" s="370"/>
      <c r="CS1964" s="370"/>
      <c r="CT1964" s="370"/>
      <c r="CU1964" s="370"/>
      <c r="CV1964" s="370"/>
      <c r="CW1964" s="370"/>
      <c r="CX1964" s="370"/>
      <c r="CY1964" s="370"/>
      <c r="CZ1964" s="370"/>
      <c r="DA1964" s="370"/>
      <c r="DB1964" s="370"/>
      <c r="DC1964" s="370"/>
      <c r="DD1964" s="370"/>
      <c r="DE1964" s="370"/>
      <c r="DF1964" s="370"/>
      <c r="DG1964" s="370"/>
      <c r="DH1964" s="370"/>
      <c r="DI1964" s="370"/>
      <c r="DJ1964" s="370"/>
      <c r="DK1964" s="370"/>
      <c r="DL1964" s="370"/>
      <c r="DM1964" s="370"/>
      <c r="DN1964" s="370"/>
      <c r="DO1964" s="370"/>
      <c r="DP1964" s="370"/>
      <c r="DQ1964" s="370"/>
      <c r="DR1964" s="370"/>
      <c r="DS1964" s="370"/>
      <c r="DT1964" s="370"/>
      <c r="DU1964" s="370"/>
      <c r="DV1964" s="370"/>
      <c r="DW1964" s="370"/>
      <c r="DX1964" s="370"/>
      <c r="DY1964" s="370"/>
      <c r="DZ1964" s="370"/>
      <c r="EA1964" s="370"/>
      <c r="EB1964" s="370"/>
      <c r="EC1964" s="370"/>
      <c r="ED1964" s="370"/>
      <c r="EE1964" s="370"/>
      <c r="EF1964" s="370"/>
      <c r="EG1964" s="370"/>
      <c r="EH1964" s="370"/>
      <c r="EI1964" s="370"/>
      <c r="EJ1964" s="370"/>
      <c r="EK1964" s="370"/>
      <c r="EL1964" s="370"/>
      <c r="EM1964" s="370"/>
      <c r="EN1964" s="370"/>
      <c r="EO1964" s="370"/>
      <c r="EP1964" s="370"/>
      <c r="EQ1964" s="370"/>
      <c r="ER1964" s="370"/>
      <c r="ES1964" s="370"/>
      <c r="ET1964" s="370"/>
      <c r="EU1964" s="370"/>
      <c r="EV1964" s="370"/>
      <c r="EW1964" s="370"/>
      <c r="EX1964" s="370"/>
      <c r="EY1964" s="370"/>
      <c r="EZ1964" s="370"/>
      <c r="FA1964" s="370"/>
      <c r="FB1964" s="370"/>
      <c r="FC1964" s="370"/>
      <c r="FD1964" s="370"/>
      <c r="FE1964" s="370"/>
      <c r="FF1964" s="370"/>
      <c r="FG1964" s="370"/>
      <c r="FH1964" s="370"/>
      <c r="FI1964" s="370"/>
      <c r="FJ1964" s="370"/>
      <c r="FK1964" s="370"/>
      <c r="FL1964" s="370"/>
      <c r="FM1964" s="370"/>
      <c r="FN1964" s="370"/>
      <c r="FO1964" s="370"/>
      <c r="FP1964" s="370"/>
      <c r="FQ1964" s="370"/>
      <c r="FR1964" s="370"/>
      <c r="FS1964" s="370"/>
      <c r="FT1964" s="370"/>
      <c r="FU1964" s="370"/>
      <c r="FV1964" s="370"/>
      <c r="FW1964" s="370"/>
      <c r="FX1964" s="370"/>
      <c r="FY1964" s="370"/>
      <c r="FZ1964" s="370"/>
      <c r="GA1964" s="370"/>
      <c r="GB1964" s="370"/>
      <c r="GC1964" s="370"/>
      <c r="GD1964" s="370"/>
      <c r="GE1964" s="370"/>
      <c r="GF1964" s="370"/>
      <c r="GG1964" s="370"/>
      <c r="GH1964" s="370"/>
      <c r="GI1964" s="370"/>
      <c r="GJ1964" s="370"/>
      <c r="GK1964" s="370"/>
      <c r="GL1964" s="370"/>
      <c r="GM1964" s="370"/>
      <c r="GN1964" s="370"/>
      <c r="GO1964" s="370"/>
      <c r="GP1964" s="370"/>
      <c r="GQ1964" s="370"/>
      <c r="GR1964" s="370"/>
      <c r="GS1964" s="370"/>
      <c r="GT1964" s="370"/>
      <c r="GU1964" s="370"/>
      <c r="GV1964" s="370"/>
      <c r="GW1964" s="370"/>
      <c r="GX1964" s="370"/>
      <c r="GY1964" s="370"/>
      <c r="GZ1964" s="370"/>
      <c r="HA1964" s="370"/>
      <c r="HB1964" s="370"/>
      <c r="HC1964" s="370"/>
      <c r="HD1964" s="370"/>
      <c r="HE1964" s="370"/>
      <c r="HF1964" s="370"/>
      <c r="HG1964" s="370"/>
      <c r="HH1964" s="370"/>
      <c r="HI1964" s="370"/>
      <c r="HJ1964" s="370"/>
      <c r="HK1964" s="370"/>
      <c r="HL1964" s="370"/>
      <c r="HM1964" s="370"/>
      <c r="HN1964" s="370"/>
      <c r="HO1964" s="370"/>
      <c r="HP1964" s="370"/>
      <c r="HQ1964" s="370"/>
      <c r="HR1964" s="370"/>
      <c r="HS1964" s="370"/>
      <c r="HT1964" s="370"/>
      <c r="HU1964" s="370"/>
      <c r="HV1964" s="370"/>
      <c r="HW1964" s="370"/>
      <c r="HX1964" s="370"/>
      <c r="HY1964" s="370"/>
      <c r="HZ1964" s="370"/>
      <c r="IA1964" s="370"/>
      <c r="IB1964" s="370"/>
      <c r="IC1964" s="370"/>
      <c r="ID1964" s="370"/>
      <c r="IE1964" s="370"/>
      <c r="IF1964" s="370"/>
      <c r="IG1964" s="370"/>
      <c r="IH1964" s="370"/>
      <c r="II1964" s="370"/>
      <c r="IJ1964" s="370"/>
      <c r="IK1964" s="370"/>
      <c r="IL1964" s="370"/>
      <c r="IM1964" s="370"/>
      <c r="IN1964" s="370"/>
      <c r="IO1964" s="370"/>
      <c r="IP1964" s="370"/>
      <c r="IQ1964" s="370"/>
      <c r="IR1964" s="370"/>
      <c r="IS1964" s="370"/>
      <c r="IT1964" s="370"/>
      <c r="IU1964" s="370"/>
      <c r="IV1964" s="370"/>
    </row>
    <row r="1965" spans="1:256" ht="29" hidden="1" customHeight="1" x14ac:dyDescent="0.2">
      <c r="A1965" s="17" t="s">
        <v>67</v>
      </c>
      <c r="B1965" s="42"/>
      <c r="C1965" s="64" t="s">
        <v>1301</v>
      </c>
      <c r="D1965" s="18" t="s">
        <v>69</v>
      </c>
      <c r="E1965" s="18" t="s">
        <v>302</v>
      </c>
      <c r="F1965" s="19">
        <v>1</v>
      </c>
      <c r="G1965" s="19">
        <v>1</v>
      </c>
      <c r="H1965" s="19">
        <v>1</v>
      </c>
      <c r="I1965" s="20"/>
      <c r="J1965" s="21" t="s">
        <v>1291</v>
      </c>
      <c r="K1965" s="46"/>
      <c r="L1965" s="21" t="s">
        <v>1292</v>
      </c>
      <c r="M1965" s="25"/>
      <c r="N1965" s="24">
        <f t="shared" si="449"/>
        <v>2014</v>
      </c>
      <c r="O1965" s="25">
        <v>41990</v>
      </c>
      <c r="P1965" s="23" t="s">
        <v>75</v>
      </c>
      <c r="Q1965" s="23" t="s">
        <v>75</v>
      </c>
      <c r="R1965" s="23" t="s">
        <v>75</v>
      </c>
      <c r="S1965" s="23" t="s">
        <v>75</v>
      </c>
      <c r="T1965" s="23" t="s">
        <v>75</v>
      </c>
      <c r="U1965" s="23" t="s">
        <v>75</v>
      </c>
      <c r="V1965" s="19">
        <v>1</v>
      </c>
      <c r="W1965" s="19">
        <f t="shared" si="450"/>
        <v>0</v>
      </c>
      <c r="X1965" s="19">
        <f t="shared" si="451"/>
        <v>0</v>
      </c>
      <c r="Y1965" s="19">
        <f t="shared" si="452"/>
        <v>0</v>
      </c>
      <c r="Z1965" s="19">
        <v>-1</v>
      </c>
      <c r="AA1965" s="19">
        <v>-2</v>
      </c>
      <c r="AB1965" s="19">
        <v>1</v>
      </c>
      <c r="AC1965" s="26">
        <v>0</v>
      </c>
      <c r="AD1965" s="19">
        <v>1</v>
      </c>
      <c r="AE1965" s="26">
        <v>0</v>
      </c>
      <c r="AF1965" s="26">
        <v>0</v>
      </c>
      <c r="AG1965" s="19">
        <v>0</v>
      </c>
      <c r="AH1965" s="19">
        <v>1</v>
      </c>
      <c r="AI1965" s="26">
        <v>0</v>
      </c>
      <c r="AJ1965" s="18" t="s">
        <v>76</v>
      </c>
      <c r="AK1965" s="18" t="s">
        <v>77</v>
      </c>
      <c r="AL1965" s="21" t="s">
        <v>1293</v>
      </c>
      <c r="AM1965" s="19">
        <f t="shared" si="453"/>
        <v>2</v>
      </c>
      <c r="AN1965" s="19">
        <v>0</v>
      </c>
      <c r="AO1965" s="19">
        <v>1</v>
      </c>
      <c r="AP1965" s="19">
        <v>1</v>
      </c>
      <c r="AQ1965" s="19">
        <v>-1</v>
      </c>
      <c r="AR1965" s="19">
        <v>1</v>
      </c>
      <c r="AS1965" s="19">
        <v>0</v>
      </c>
      <c r="AT1965" s="19">
        <v>0</v>
      </c>
      <c r="AU1965" s="26">
        <f>IF(BA1965&lt;1,-1)</f>
        <v>-1</v>
      </c>
      <c r="AV1965" s="19">
        <v>0</v>
      </c>
      <c r="AW1965" s="19">
        <v>0</v>
      </c>
      <c r="AX1965" s="19">
        <v>0</v>
      </c>
      <c r="AY1965" s="19">
        <v>0</v>
      </c>
      <c r="AZ1965" s="19">
        <v>0</v>
      </c>
      <c r="BA1965" s="19">
        <v>0</v>
      </c>
      <c r="BB1965" s="19">
        <v>0</v>
      </c>
      <c r="BC1965" s="19">
        <v>0</v>
      </c>
      <c r="BD1965" s="28"/>
      <c r="BE1965" s="20"/>
      <c r="BF1965" s="20"/>
      <c r="BG1965" s="20"/>
      <c r="BH1965" s="20"/>
      <c r="BI1965" s="20"/>
      <c r="BJ1965" s="19">
        <v>1</v>
      </c>
      <c r="BK1965" s="20"/>
      <c r="BL1965" s="20"/>
      <c r="BM1965" s="20"/>
      <c r="BN1965" s="20"/>
      <c r="BO1965" s="20"/>
      <c r="BP1965" s="370"/>
      <c r="BQ1965" s="370"/>
      <c r="BR1965" s="370"/>
      <c r="BS1965" s="370"/>
      <c r="BT1965" s="370"/>
      <c r="BU1965" s="370"/>
      <c r="BV1965" s="370"/>
      <c r="BW1965" s="370"/>
      <c r="BX1965" s="370"/>
      <c r="BY1965" s="370"/>
      <c r="BZ1965" s="370"/>
      <c r="CA1965" s="370"/>
      <c r="CB1965" s="370"/>
      <c r="CC1965" s="370"/>
      <c r="CD1965" s="370"/>
      <c r="CE1965" s="370"/>
      <c r="CF1965" s="370"/>
      <c r="CG1965" s="370"/>
      <c r="CH1965" s="370"/>
      <c r="CI1965" s="370"/>
      <c r="CJ1965" s="370"/>
      <c r="CK1965" s="370"/>
      <c r="CL1965" s="370"/>
      <c r="CM1965" s="370"/>
      <c r="CN1965" s="370"/>
      <c r="CO1965" s="370"/>
      <c r="CP1965" s="370"/>
      <c r="CQ1965" s="370"/>
      <c r="CR1965" s="370"/>
      <c r="CS1965" s="370"/>
      <c r="CT1965" s="370"/>
      <c r="CU1965" s="370"/>
      <c r="CV1965" s="370"/>
      <c r="CW1965" s="370"/>
      <c r="CX1965" s="370"/>
      <c r="CY1965" s="370"/>
      <c r="CZ1965" s="370"/>
      <c r="DA1965" s="370"/>
      <c r="DB1965" s="370"/>
      <c r="DC1965" s="370"/>
      <c r="DD1965" s="370"/>
      <c r="DE1965" s="370"/>
      <c r="DF1965" s="370"/>
      <c r="DG1965" s="370"/>
      <c r="DH1965" s="370"/>
      <c r="DI1965" s="370"/>
      <c r="DJ1965" s="370"/>
      <c r="DK1965" s="370"/>
      <c r="DL1965" s="370"/>
      <c r="DM1965" s="370"/>
      <c r="DN1965" s="370"/>
      <c r="DO1965" s="370"/>
      <c r="DP1965" s="370"/>
      <c r="DQ1965" s="370"/>
      <c r="DR1965" s="370"/>
      <c r="DS1965" s="370"/>
      <c r="DT1965" s="370"/>
      <c r="DU1965" s="370"/>
      <c r="DV1965" s="370"/>
      <c r="DW1965" s="370"/>
      <c r="DX1965" s="370"/>
      <c r="DY1965" s="370"/>
      <c r="DZ1965" s="370"/>
      <c r="EA1965" s="370"/>
      <c r="EB1965" s="370"/>
      <c r="EC1965" s="370"/>
      <c r="ED1965" s="370"/>
      <c r="EE1965" s="370"/>
      <c r="EF1965" s="370"/>
      <c r="EG1965" s="370"/>
      <c r="EH1965" s="370"/>
      <c r="EI1965" s="370"/>
      <c r="EJ1965" s="370"/>
      <c r="EK1965" s="370"/>
      <c r="EL1965" s="370"/>
      <c r="EM1965" s="370"/>
      <c r="EN1965" s="370"/>
      <c r="EO1965" s="370"/>
      <c r="EP1965" s="370"/>
      <c r="EQ1965" s="370"/>
      <c r="ER1965" s="370"/>
      <c r="ES1965" s="370"/>
      <c r="ET1965" s="370"/>
      <c r="EU1965" s="370"/>
      <c r="EV1965" s="370"/>
      <c r="EW1965" s="370"/>
      <c r="EX1965" s="370"/>
      <c r="EY1965" s="370"/>
      <c r="EZ1965" s="370"/>
      <c r="FA1965" s="370"/>
      <c r="FB1965" s="370"/>
      <c r="FC1965" s="370"/>
      <c r="FD1965" s="370"/>
      <c r="FE1965" s="370"/>
      <c r="FF1965" s="370"/>
      <c r="FG1965" s="370"/>
      <c r="FH1965" s="370"/>
      <c r="FI1965" s="370"/>
      <c r="FJ1965" s="370"/>
      <c r="FK1965" s="370"/>
      <c r="FL1965" s="370"/>
      <c r="FM1965" s="370"/>
      <c r="FN1965" s="370"/>
      <c r="FO1965" s="370"/>
      <c r="FP1965" s="370"/>
      <c r="FQ1965" s="370"/>
      <c r="FR1965" s="370"/>
      <c r="FS1965" s="370"/>
      <c r="FT1965" s="370"/>
      <c r="FU1965" s="370"/>
      <c r="FV1965" s="370"/>
      <c r="FW1965" s="370"/>
      <c r="FX1965" s="370"/>
      <c r="FY1965" s="370"/>
      <c r="FZ1965" s="370"/>
      <c r="GA1965" s="370"/>
      <c r="GB1965" s="370"/>
      <c r="GC1965" s="370"/>
      <c r="GD1965" s="370"/>
      <c r="GE1965" s="370"/>
      <c r="GF1965" s="370"/>
      <c r="GG1965" s="370"/>
      <c r="GH1965" s="370"/>
      <c r="GI1965" s="370"/>
      <c r="GJ1965" s="370"/>
      <c r="GK1965" s="370"/>
      <c r="GL1965" s="370"/>
      <c r="GM1965" s="370"/>
      <c r="GN1965" s="370"/>
      <c r="GO1965" s="370"/>
      <c r="GP1965" s="370"/>
      <c r="GQ1965" s="370"/>
      <c r="GR1965" s="370"/>
      <c r="GS1965" s="370"/>
      <c r="GT1965" s="370"/>
      <c r="GU1965" s="370"/>
      <c r="GV1965" s="370"/>
      <c r="GW1965" s="370"/>
      <c r="GX1965" s="370"/>
      <c r="GY1965" s="370"/>
      <c r="GZ1965" s="370"/>
      <c r="HA1965" s="370"/>
      <c r="HB1965" s="370"/>
      <c r="HC1965" s="370"/>
      <c r="HD1965" s="370"/>
      <c r="HE1965" s="370"/>
      <c r="HF1965" s="370"/>
      <c r="HG1965" s="370"/>
      <c r="HH1965" s="370"/>
      <c r="HI1965" s="370"/>
      <c r="HJ1965" s="370"/>
      <c r="HK1965" s="370"/>
      <c r="HL1965" s="370"/>
      <c r="HM1965" s="370"/>
      <c r="HN1965" s="370"/>
      <c r="HO1965" s="370"/>
      <c r="HP1965" s="370"/>
      <c r="HQ1965" s="370"/>
      <c r="HR1965" s="370"/>
      <c r="HS1965" s="370"/>
      <c r="HT1965" s="370"/>
      <c r="HU1965" s="370"/>
      <c r="HV1965" s="370"/>
      <c r="HW1965" s="370"/>
      <c r="HX1965" s="370"/>
      <c r="HY1965" s="370"/>
      <c r="HZ1965" s="370"/>
      <c r="IA1965" s="370"/>
      <c r="IB1965" s="370"/>
      <c r="IC1965" s="370"/>
      <c r="ID1965" s="370"/>
      <c r="IE1965" s="370"/>
      <c r="IF1965" s="370"/>
      <c r="IG1965" s="370"/>
      <c r="IH1965" s="370"/>
      <c r="II1965" s="370"/>
      <c r="IJ1965" s="370"/>
      <c r="IK1965" s="370"/>
      <c r="IL1965" s="370"/>
      <c r="IM1965" s="370"/>
      <c r="IN1965" s="370"/>
      <c r="IO1965" s="370"/>
      <c r="IP1965" s="370"/>
      <c r="IQ1965" s="370"/>
      <c r="IR1965" s="370"/>
      <c r="IS1965" s="370"/>
      <c r="IT1965" s="370"/>
      <c r="IU1965" s="370"/>
      <c r="IV1965" s="370"/>
    </row>
    <row r="1966" spans="1:256" ht="68" hidden="1" customHeight="1" x14ac:dyDescent="0.2">
      <c r="A1966" s="17" t="s">
        <v>512</v>
      </c>
      <c r="B1966" s="42"/>
      <c r="C1966" s="64" t="s">
        <v>1186</v>
      </c>
      <c r="D1966" s="18" t="s">
        <v>69</v>
      </c>
      <c r="E1966" s="18" t="s">
        <v>302</v>
      </c>
      <c r="F1966" s="19">
        <v>1</v>
      </c>
      <c r="G1966" s="19">
        <v>0</v>
      </c>
      <c r="H1966" s="19">
        <v>0</v>
      </c>
      <c r="I1966" s="20"/>
      <c r="J1966" s="21" t="s">
        <v>1169</v>
      </c>
      <c r="K1966" s="22" t="s">
        <v>1170</v>
      </c>
      <c r="L1966" s="21" t="s">
        <v>1171</v>
      </c>
      <c r="M1966" s="25"/>
      <c r="N1966" s="24">
        <f t="shared" si="449"/>
        <v>2006</v>
      </c>
      <c r="O1966" s="25">
        <v>39035</v>
      </c>
      <c r="P1966" s="23" t="s">
        <v>75</v>
      </c>
      <c r="Q1966" s="23" t="s">
        <v>75</v>
      </c>
      <c r="R1966" s="23" t="s">
        <v>75</v>
      </c>
      <c r="S1966" s="23" t="s">
        <v>75</v>
      </c>
      <c r="T1966" s="23" t="s">
        <v>75</v>
      </c>
      <c r="U1966" s="23" t="s">
        <v>75</v>
      </c>
      <c r="V1966" s="19">
        <v>1</v>
      </c>
      <c r="W1966" s="19">
        <f t="shared" si="450"/>
        <v>0</v>
      </c>
      <c r="X1966" s="19">
        <f t="shared" si="451"/>
        <v>0</v>
      </c>
      <c r="Y1966" s="19">
        <f t="shared" si="452"/>
        <v>0</v>
      </c>
      <c r="Z1966" s="19">
        <v>-1</v>
      </c>
      <c r="AA1966" s="19">
        <v>-2</v>
      </c>
      <c r="AB1966" s="19">
        <v>1</v>
      </c>
      <c r="AC1966" s="19">
        <v>0</v>
      </c>
      <c r="AD1966" s="19">
        <v>1</v>
      </c>
      <c r="AE1966" s="19">
        <v>0</v>
      </c>
      <c r="AF1966" s="19">
        <v>1</v>
      </c>
      <c r="AG1966" s="19">
        <v>-1</v>
      </c>
      <c r="AH1966" s="19">
        <v>1</v>
      </c>
      <c r="AI1966" s="26">
        <v>0</v>
      </c>
      <c r="AJ1966" s="18" t="s">
        <v>76</v>
      </c>
      <c r="AK1966" s="18" t="s">
        <v>77</v>
      </c>
      <c r="AL1966" s="21" t="s">
        <v>1172</v>
      </c>
      <c r="AM1966" s="19">
        <f t="shared" si="453"/>
        <v>3</v>
      </c>
      <c r="AN1966" s="19">
        <v>1</v>
      </c>
      <c r="AO1966" s="19">
        <v>1</v>
      </c>
      <c r="AP1966" s="19">
        <v>0</v>
      </c>
      <c r="AQ1966" s="19">
        <v>0</v>
      </c>
      <c r="AR1966" s="19">
        <v>0</v>
      </c>
      <c r="AS1966" s="19">
        <v>-1</v>
      </c>
      <c r="AT1966" s="19">
        <v>0</v>
      </c>
      <c r="AU1966" s="26">
        <f>IF(BA1966&lt;1,-1)</f>
        <v>-1</v>
      </c>
      <c r="AV1966" s="19">
        <v>1</v>
      </c>
      <c r="AW1966" s="19">
        <v>0</v>
      </c>
      <c r="AX1966" s="19">
        <v>0</v>
      </c>
      <c r="AY1966" s="19">
        <v>0</v>
      </c>
      <c r="AZ1966" s="19">
        <v>0</v>
      </c>
      <c r="BA1966" s="19">
        <v>0</v>
      </c>
      <c r="BB1966" s="19">
        <v>0</v>
      </c>
      <c r="BC1966" s="19">
        <v>0</v>
      </c>
      <c r="BD1966" s="28"/>
      <c r="BE1966" s="20"/>
      <c r="BF1966" s="18" t="s">
        <v>1173</v>
      </c>
      <c r="BG1966" s="19">
        <v>1</v>
      </c>
      <c r="BH1966" s="18" t="s">
        <v>1174</v>
      </c>
      <c r="BI1966" s="20"/>
      <c r="BJ1966" s="19">
        <v>1</v>
      </c>
      <c r="BK1966" s="20"/>
      <c r="BL1966" s="20"/>
      <c r="BM1966" s="20"/>
      <c r="BN1966" s="20"/>
      <c r="BO1966" s="20"/>
      <c r="BP1966" s="370"/>
      <c r="BQ1966" s="370"/>
      <c r="BR1966" s="370"/>
      <c r="BS1966" s="370"/>
      <c r="BT1966" s="370"/>
      <c r="BU1966" s="370"/>
      <c r="BV1966" s="370"/>
      <c r="BW1966" s="370"/>
      <c r="BX1966" s="370"/>
      <c r="BY1966" s="370"/>
      <c r="BZ1966" s="370"/>
      <c r="CA1966" s="370"/>
      <c r="CB1966" s="370"/>
      <c r="CC1966" s="370"/>
      <c r="CD1966" s="370"/>
      <c r="CE1966" s="370"/>
      <c r="CF1966" s="370"/>
      <c r="CG1966" s="370"/>
      <c r="CH1966" s="370"/>
      <c r="CI1966" s="370"/>
      <c r="CJ1966" s="370"/>
      <c r="CK1966" s="370"/>
      <c r="CL1966" s="370"/>
      <c r="CM1966" s="370"/>
      <c r="CN1966" s="370"/>
      <c r="CO1966" s="370"/>
      <c r="CP1966" s="370"/>
      <c r="CQ1966" s="370"/>
      <c r="CR1966" s="370"/>
      <c r="CS1966" s="370"/>
      <c r="CT1966" s="370"/>
      <c r="CU1966" s="370"/>
      <c r="CV1966" s="370"/>
      <c r="CW1966" s="370"/>
      <c r="CX1966" s="370"/>
      <c r="CY1966" s="370"/>
      <c r="CZ1966" s="370"/>
      <c r="DA1966" s="370"/>
      <c r="DB1966" s="370"/>
      <c r="DC1966" s="370"/>
      <c r="DD1966" s="370"/>
      <c r="DE1966" s="370"/>
      <c r="DF1966" s="370"/>
      <c r="DG1966" s="370"/>
      <c r="DH1966" s="370"/>
      <c r="DI1966" s="370"/>
      <c r="DJ1966" s="370"/>
      <c r="DK1966" s="370"/>
      <c r="DL1966" s="370"/>
      <c r="DM1966" s="370"/>
      <c r="DN1966" s="370"/>
      <c r="DO1966" s="370"/>
      <c r="DP1966" s="370"/>
      <c r="DQ1966" s="370"/>
      <c r="DR1966" s="370"/>
      <c r="DS1966" s="370"/>
      <c r="DT1966" s="370"/>
      <c r="DU1966" s="370"/>
      <c r="DV1966" s="370"/>
      <c r="DW1966" s="370"/>
      <c r="DX1966" s="370"/>
      <c r="DY1966" s="370"/>
      <c r="DZ1966" s="370"/>
      <c r="EA1966" s="370"/>
      <c r="EB1966" s="370"/>
      <c r="EC1966" s="370"/>
      <c r="ED1966" s="370"/>
      <c r="EE1966" s="370"/>
      <c r="EF1966" s="370"/>
      <c r="EG1966" s="370"/>
      <c r="EH1966" s="370"/>
      <c r="EI1966" s="370"/>
      <c r="EJ1966" s="370"/>
      <c r="EK1966" s="370"/>
      <c r="EL1966" s="370"/>
      <c r="EM1966" s="370"/>
      <c r="EN1966" s="370"/>
      <c r="EO1966" s="370"/>
      <c r="EP1966" s="370"/>
      <c r="EQ1966" s="370"/>
      <c r="ER1966" s="370"/>
      <c r="ES1966" s="370"/>
      <c r="ET1966" s="370"/>
      <c r="EU1966" s="370"/>
      <c r="EV1966" s="370"/>
      <c r="EW1966" s="370"/>
      <c r="EX1966" s="370"/>
      <c r="EY1966" s="370"/>
      <c r="EZ1966" s="370"/>
      <c r="FA1966" s="370"/>
      <c r="FB1966" s="370"/>
      <c r="FC1966" s="370"/>
      <c r="FD1966" s="370"/>
      <c r="FE1966" s="370"/>
      <c r="FF1966" s="370"/>
      <c r="FG1966" s="370"/>
      <c r="FH1966" s="370"/>
      <c r="FI1966" s="370"/>
      <c r="FJ1966" s="370"/>
      <c r="FK1966" s="370"/>
      <c r="FL1966" s="370"/>
      <c r="FM1966" s="370"/>
      <c r="FN1966" s="370"/>
      <c r="FO1966" s="370"/>
      <c r="FP1966" s="370"/>
      <c r="FQ1966" s="370"/>
      <c r="FR1966" s="370"/>
      <c r="FS1966" s="370"/>
      <c r="FT1966" s="370"/>
      <c r="FU1966" s="370"/>
      <c r="FV1966" s="370"/>
      <c r="FW1966" s="370"/>
      <c r="FX1966" s="370"/>
      <c r="FY1966" s="370"/>
      <c r="FZ1966" s="370"/>
      <c r="GA1966" s="370"/>
      <c r="GB1966" s="370"/>
      <c r="GC1966" s="370"/>
      <c r="GD1966" s="370"/>
      <c r="GE1966" s="370"/>
      <c r="GF1966" s="370"/>
      <c r="GG1966" s="370"/>
      <c r="GH1966" s="370"/>
      <c r="GI1966" s="370"/>
      <c r="GJ1966" s="370"/>
      <c r="GK1966" s="370"/>
      <c r="GL1966" s="370"/>
      <c r="GM1966" s="370"/>
      <c r="GN1966" s="370"/>
      <c r="GO1966" s="370"/>
      <c r="GP1966" s="370"/>
      <c r="GQ1966" s="370"/>
      <c r="GR1966" s="370"/>
      <c r="GS1966" s="370"/>
      <c r="GT1966" s="370"/>
      <c r="GU1966" s="370"/>
      <c r="GV1966" s="370"/>
      <c r="GW1966" s="370"/>
      <c r="GX1966" s="370"/>
      <c r="GY1966" s="370"/>
      <c r="GZ1966" s="370"/>
      <c r="HA1966" s="370"/>
      <c r="HB1966" s="370"/>
      <c r="HC1966" s="370"/>
      <c r="HD1966" s="370"/>
      <c r="HE1966" s="370"/>
      <c r="HF1966" s="370"/>
      <c r="HG1966" s="370"/>
      <c r="HH1966" s="370"/>
      <c r="HI1966" s="370"/>
      <c r="HJ1966" s="370"/>
      <c r="HK1966" s="370"/>
      <c r="HL1966" s="370"/>
      <c r="HM1966" s="370"/>
      <c r="HN1966" s="370"/>
      <c r="HO1966" s="370"/>
      <c r="HP1966" s="370"/>
      <c r="HQ1966" s="370"/>
      <c r="HR1966" s="370"/>
      <c r="HS1966" s="370"/>
      <c r="HT1966" s="370"/>
      <c r="HU1966" s="370"/>
      <c r="HV1966" s="370"/>
      <c r="HW1966" s="370"/>
      <c r="HX1966" s="370"/>
      <c r="HY1966" s="370"/>
      <c r="HZ1966" s="370"/>
      <c r="IA1966" s="370"/>
      <c r="IB1966" s="370"/>
      <c r="IC1966" s="370"/>
      <c r="ID1966" s="370"/>
      <c r="IE1966" s="370"/>
      <c r="IF1966" s="370"/>
      <c r="IG1966" s="370"/>
      <c r="IH1966" s="370"/>
      <c r="II1966" s="370"/>
      <c r="IJ1966" s="370"/>
      <c r="IK1966" s="370"/>
      <c r="IL1966" s="370"/>
      <c r="IM1966" s="370"/>
      <c r="IN1966" s="370"/>
      <c r="IO1966" s="370"/>
      <c r="IP1966" s="370"/>
      <c r="IQ1966" s="370"/>
      <c r="IR1966" s="370"/>
      <c r="IS1966" s="370"/>
      <c r="IT1966" s="370"/>
      <c r="IU1966" s="370"/>
      <c r="IV1966" s="370"/>
    </row>
    <row r="1967" spans="1:256" ht="42" hidden="1" customHeight="1" x14ac:dyDescent="0.2">
      <c r="A1967" s="99" t="s">
        <v>3386</v>
      </c>
      <c r="B1967" s="99"/>
      <c r="C1967" s="492" t="s">
        <v>3399</v>
      </c>
      <c r="D1967" s="442" t="s">
        <v>3413</v>
      </c>
      <c r="E1967" s="442" t="s">
        <v>270</v>
      </c>
      <c r="F1967" s="65">
        <v>1</v>
      </c>
      <c r="G1967" s="65">
        <v>1</v>
      </c>
      <c r="H1967" s="65">
        <v>1</v>
      </c>
      <c r="I1967" s="100"/>
      <c r="J1967" s="394" t="s">
        <v>3385</v>
      </c>
      <c r="K1967" s="102"/>
      <c r="L1967" s="394" t="s">
        <v>3408</v>
      </c>
      <c r="M1967" s="103"/>
      <c r="N1967" s="57">
        <v>2013</v>
      </c>
      <c r="O1967" s="507">
        <v>41492</v>
      </c>
      <c r="P1967" s="23" t="s">
        <v>75</v>
      </c>
      <c r="Q1967" s="23" t="s">
        <v>75</v>
      </c>
      <c r="R1967" s="23" t="s">
        <v>75</v>
      </c>
      <c r="S1967" s="23" t="s">
        <v>75</v>
      </c>
      <c r="T1967" s="23" t="s">
        <v>75</v>
      </c>
      <c r="U1967" s="23" t="s">
        <v>75</v>
      </c>
      <c r="V1967" s="19">
        <v>1</v>
      </c>
      <c r="W1967" s="19">
        <v>0</v>
      </c>
      <c r="X1967" s="19">
        <v>0</v>
      </c>
      <c r="Y1967" s="19">
        <v>0</v>
      </c>
      <c r="Z1967" s="19">
        <v>-1</v>
      </c>
      <c r="AA1967" s="19">
        <v>-2</v>
      </c>
      <c r="AB1967" s="442" t="s">
        <v>3602</v>
      </c>
      <c r="AC1967" s="100">
        <v>1</v>
      </c>
      <c r="AD1967" s="100">
        <v>0</v>
      </c>
      <c r="AE1967" s="100">
        <v>1</v>
      </c>
      <c r="AF1967" s="100">
        <v>0</v>
      </c>
      <c r="AG1967" s="19">
        <v>1</v>
      </c>
      <c r="AH1967" s="106">
        <v>0</v>
      </c>
      <c r="AI1967" s="106">
        <v>0</v>
      </c>
      <c r="AJ1967" s="442" t="s">
        <v>96</v>
      </c>
      <c r="AK1967" s="442" t="s">
        <v>96</v>
      </c>
      <c r="AL1967" s="392" t="s">
        <v>3614</v>
      </c>
      <c r="AM1967" s="65">
        <v>3</v>
      </c>
      <c r="AN1967" s="106">
        <v>1</v>
      </c>
      <c r="AO1967" s="106">
        <v>1</v>
      </c>
      <c r="AP1967" s="106">
        <v>1</v>
      </c>
      <c r="AQ1967" s="106">
        <v>1</v>
      </c>
      <c r="AR1967" s="106">
        <v>1</v>
      </c>
      <c r="AS1967" s="106">
        <v>0</v>
      </c>
      <c r="AT1967" s="68">
        <v>0</v>
      </c>
      <c r="AU1967" s="26">
        <v>-1</v>
      </c>
      <c r="AV1967" s="106">
        <v>-1</v>
      </c>
      <c r="AW1967" s="106">
        <v>0</v>
      </c>
      <c r="AX1967" s="106">
        <v>0</v>
      </c>
      <c r="AY1967" s="19">
        <v>0</v>
      </c>
      <c r="AZ1967" s="62">
        <v>0</v>
      </c>
      <c r="BA1967" s="62">
        <v>0</v>
      </c>
      <c r="BB1967" s="62">
        <v>0</v>
      </c>
      <c r="BC1967" s="62">
        <v>0</v>
      </c>
      <c r="BD1967" s="28"/>
      <c r="BE1967" s="100"/>
      <c r="BF1967" s="100"/>
      <c r="BG1967" s="100"/>
      <c r="BH1967" s="100"/>
      <c r="BI1967" s="100"/>
      <c r="BJ1967" s="106"/>
      <c r="BK1967" s="100"/>
      <c r="BL1967" s="100"/>
      <c r="BM1967" s="100"/>
      <c r="BN1967" s="100"/>
      <c r="BO1967" s="100"/>
      <c r="BP1967" s="370"/>
      <c r="BQ1967" s="370"/>
      <c r="BR1967" s="370"/>
      <c r="BS1967" s="370"/>
      <c r="BT1967" s="370"/>
      <c r="BU1967" s="370"/>
      <c r="BV1967" s="370"/>
      <c r="BW1967" s="370"/>
      <c r="BX1967" s="370"/>
      <c r="BY1967" s="370"/>
      <c r="BZ1967" s="370"/>
      <c r="CA1967" s="370"/>
      <c r="CB1967" s="370"/>
      <c r="CC1967" s="370"/>
      <c r="CD1967" s="370"/>
      <c r="CE1967" s="370"/>
      <c r="CF1967" s="370"/>
      <c r="CG1967" s="370"/>
      <c r="CH1967" s="370"/>
      <c r="CI1967" s="370"/>
      <c r="CJ1967" s="370"/>
      <c r="CK1967" s="370"/>
      <c r="CL1967" s="370"/>
      <c r="CM1967" s="370"/>
      <c r="CN1967" s="370"/>
      <c r="CO1967" s="370"/>
      <c r="CP1967" s="370"/>
      <c r="CQ1967" s="370"/>
      <c r="CR1967" s="370"/>
      <c r="CS1967" s="370"/>
      <c r="CT1967" s="370"/>
      <c r="CU1967" s="370"/>
      <c r="CV1967" s="370"/>
      <c r="CW1967" s="370"/>
      <c r="CX1967" s="370"/>
      <c r="CY1967" s="370"/>
      <c r="CZ1967" s="370"/>
      <c r="DA1967" s="370"/>
      <c r="DB1967" s="370"/>
      <c r="DC1967" s="370"/>
      <c r="DD1967" s="370"/>
      <c r="DE1967" s="370"/>
      <c r="DF1967" s="370"/>
      <c r="DG1967" s="370"/>
      <c r="DH1967" s="370"/>
      <c r="DI1967" s="370"/>
      <c r="DJ1967" s="370"/>
      <c r="DK1967" s="370"/>
      <c r="DL1967" s="370"/>
      <c r="DM1967" s="370"/>
      <c r="DN1967" s="370"/>
      <c r="DO1967" s="370"/>
      <c r="DP1967" s="370"/>
      <c r="DQ1967" s="370"/>
      <c r="DR1967" s="370"/>
      <c r="DS1967" s="370"/>
      <c r="DT1967" s="370"/>
      <c r="DU1967" s="370"/>
      <c r="DV1967" s="370"/>
      <c r="DW1967" s="370"/>
      <c r="DX1967" s="370"/>
      <c r="DY1967" s="370"/>
      <c r="DZ1967" s="370"/>
      <c r="EA1967" s="370"/>
      <c r="EB1967" s="370"/>
      <c r="EC1967" s="370"/>
      <c r="ED1967" s="370"/>
      <c r="EE1967" s="370"/>
      <c r="EF1967" s="370"/>
      <c r="EG1967" s="370"/>
      <c r="EH1967" s="370"/>
      <c r="EI1967" s="370"/>
      <c r="EJ1967" s="370"/>
      <c r="EK1967" s="370"/>
      <c r="EL1967" s="370"/>
      <c r="EM1967" s="370"/>
      <c r="EN1967" s="370"/>
      <c r="EO1967" s="370"/>
      <c r="EP1967" s="370"/>
      <c r="EQ1967" s="370"/>
      <c r="ER1967" s="370"/>
      <c r="ES1967" s="370"/>
      <c r="ET1967" s="370"/>
      <c r="EU1967" s="370"/>
      <c r="EV1967" s="370"/>
      <c r="EW1967" s="370"/>
      <c r="EX1967" s="370"/>
      <c r="EY1967" s="370"/>
      <c r="EZ1967" s="370"/>
      <c r="FA1967" s="370"/>
      <c r="FB1967" s="370"/>
      <c r="FC1967" s="370"/>
      <c r="FD1967" s="370"/>
      <c r="FE1967" s="370"/>
      <c r="FF1967" s="370"/>
      <c r="FG1967" s="370"/>
      <c r="FH1967" s="370"/>
      <c r="FI1967" s="370"/>
      <c r="FJ1967" s="370"/>
      <c r="FK1967" s="370"/>
      <c r="FL1967" s="370"/>
      <c r="FM1967" s="370"/>
      <c r="FN1967" s="370"/>
      <c r="FO1967" s="370"/>
      <c r="FP1967" s="370"/>
      <c r="FQ1967" s="370"/>
      <c r="FR1967" s="370"/>
      <c r="FS1967" s="370"/>
      <c r="FT1967" s="370"/>
      <c r="FU1967" s="370"/>
      <c r="FV1967" s="370"/>
      <c r="FW1967" s="370"/>
      <c r="FX1967" s="370"/>
      <c r="FY1967" s="370"/>
      <c r="FZ1967" s="370"/>
      <c r="GA1967" s="370"/>
      <c r="GB1967" s="370"/>
      <c r="GC1967" s="370"/>
      <c r="GD1967" s="370"/>
      <c r="GE1967" s="370"/>
      <c r="GF1967" s="370"/>
      <c r="GG1967" s="370"/>
      <c r="GH1967" s="370"/>
      <c r="GI1967" s="370"/>
      <c r="GJ1967" s="370"/>
      <c r="GK1967" s="370"/>
      <c r="GL1967" s="370"/>
      <c r="GM1967" s="370"/>
      <c r="GN1967" s="370"/>
      <c r="GO1967" s="370"/>
      <c r="GP1967" s="370"/>
      <c r="GQ1967" s="370"/>
      <c r="GR1967" s="370"/>
      <c r="GS1967" s="370"/>
      <c r="GT1967" s="370"/>
      <c r="GU1967" s="370"/>
      <c r="GV1967" s="370"/>
      <c r="GW1967" s="370"/>
      <c r="GX1967" s="370"/>
      <c r="GY1967" s="370"/>
      <c r="GZ1967" s="370"/>
      <c r="HA1967" s="370"/>
      <c r="HB1967" s="370"/>
      <c r="HC1967" s="370"/>
      <c r="HD1967" s="370"/>
      <c r="HE1967" s="370"/>
      <c r="HF1967" s="370"/>
      <c r="HG1967" s="370"/>
      <c r="HH1967" s="370"/>
      <c r="HI1967" s="370"/>
      <c r="HJ1967" s="370"/>
      <c r="HK1967" s="370"/>
      <c r="HL1967" s="370"/>
      <c r="HM1967" s="370"/>
      <c r="HN1967" s="370"/>
      <c r="HO1967" s="370"/>
      <c r="HP1967" s="370"/>
      <c r="HQ1967" s="370"/>
      <c r="HR1967" s="370"/>
      <c r="HS1967" s="370"/>
      <c r="HT1967" s="370"/>
      <c r="HU1967" s="370"/>
      <c r="HV1967" s="370"/>
      <c r="HW1967" s="370"/>
      <c r="HX1967" s="370"/>
      <c r="HY1967" s="370"/>
      <c r="HZ1967" s="370"/>
      <c r="IA1967" s="370"/>
      <c r="IB1967" s="370"/>
      <c r="IC1967" s="370"/>
      <c r="ID1967" s="370"/>
      <c r="IE1967" s="370"/>
      <c r="IF1967" s="370"/>
      <c r="IG1967" s="370"/>
      <c r="IH1967" s="370"/>
      <c r="II1967" s="370"/>
      <c r="IJ1967" s="370"/>
      <c r="IK1967" s="370"/>
      <c r="IL1967" s="370"/>
      <c r="IM1967" s="370"/>
      <c r="IN1967" s="370"/>
      <c r="IO1967" s="370"/>
      <c r="IP1967" s="370"/>
      <c r="IQ1967" s="370"/>
      <c r="IR1967" s="370"/>
      <c r="IS1967" s="370"/>
      <c r="IT1967" s="370"/>
      <c r="IU1967" s="370"/>
      <c r="IV1967" s="370"/>
    </row>
    <row r="1968" spans="1:256" ht="55" hidden="1" customHeight="1" x14ac:dyDescent="0.2">
      <c r="A1968" s="17" t="s">
        <v>512</v>
      </c>
      <c r="B1968" s="42"/>
      <c r="C1968" s="64" t="s">
        <v>1187</v>
      </c>
      <c r="D1968" s="18" t="s">
        <v>69</v>
      </c>
      <c r="E1968" s="18" t="s">
        <v>302</v>
      </c>
      <c r="F1968" s="19">
        <v>1</v>
      </c>
      <c r="G1968" s="19">
        <v>0</v>
      </c>
      <c r="H1968" s="19">
        <v>0</v>
      </c>
      <c r="I1968" s="20"/>
      <c r="J1968" s="21" t="s">
        <v>1169</v>
      </c>
      <c r="K1968" s="22" t="s">
        <v>1170</v>
      </c>
      <c r="L1968" s="21" t="s">
        <v>1171</v>
      </c>
      <c r="M1968" s="25"/>
      <c r="N1968" s="24">
        <f t="shared" ref="N1968:N1991" si="455">YEAR(IF(AND(O1968&lt;&gt;"NA",O1968&lt;&gt;""),O1968,IF(AND(P1968&lt;&gt;"NA",P1968&lt;&gt;""),P1968,IF(AND(Q1968&lt;&gt;"NA",Q1968&lt;&gt;""),Q1968,IF(AND(R1968&lt;&gt;"NA",R1968&lt;&gt;""),R1968,S1968)))))</f>
        <v>2006</v>
      </c>
      <c r="O1968" s="25">
        <v>39035</v>
      </c>
      <c r="P1968" s="23" t="s">
        <v>75</v>
      </c>
      <c r="Q1968" s="23" t="s">
        <v>75</v>
      </c>
      <c r="R1968" s="23" t="s">
        <v>75</v>
      </c>
      <c r="S1968" s="23" t="s">
        <v>75</v>
      </c>
      <c r="T1968" s="23" t="s">
        <v>75</v>
      </c>
      <c r="U1968" s="23" t="s">
        <v>75</v>
      </c>
      <c r="V1968" s="19">
        <v>1</v>
      </c>
      <c r="W1968" s="19">
        <f t="shared" ref="W1968:W1991" si="456">IF(OR(AND(Q1968&lt;&gt;"NA",Q1968&lt;&gt;""),AND(S1968&lt;&gt;"NA",S1968&lt;&gt;""),AND(T1968&lt;&gt;"NA",T1968&lt;&gt;"")),1,0)</f>
        <v>0</v>
      </c>
      <c r="X1968" s="19">
        <f t="shared" ref="X1968:X1991" si="457">IF(OR(AND(S1968&lt;&gt;"NA",S1968&lt;&gt;""),Y1968=1),1,0)</f>
        <v>0</v>
      </c>
      <c r="Y1968" s="19">
        <f t="shared" ref="Y1968:Y1991" si="458">IF(AND(T1968&lt;&gt;"NA",T1968&lt;&gt;""),1,0)</f>
        <v>0</v>
      </c>
      <c r="Z1968" s="19">
        <v>-1</v>
      </c>
      <c r="AA1968" s="19">
        <v>-2</v>
      </c>
      <c r="AB1968" s="19">
        <v>1</v>
      </c>
      <c r="AC1968" s="19">
        <v>0</v>
      </c>
      <c r="AD1968" s="19">
        <v>1</v>
      </c>
      <c r="AE1968" s="19">
        <v>0</v>
      </c>
      <c r="AF1968" s="19">
        <v>1</v>
      </c>
      <c r="AG1968" s="19">
        <v>-1</v>
      </c>
      <c r="AH1968" s="19">
        <v>1</v>
      </c>
      <c r="AI1968" s="26">
        <v>0</v>
      </c>
      <c r="AJ1968" s="18" t="s">
        <v>76</v>
      </c>
      <c r="AK1968" s="18" t="s">
        <v>77</v>
      </c>
      <c r="AL1968" s="21" t="s">
        <v>1172</v>
      </c>
      <c r="AM1968" s="19">
        <f t="shared" ref="AM1968:AM1982" si="459">IF(AND(AN1968=1,AO1968=1),3,IF(AND(AN1968=1,OR(AO1968=0,AO1968=-1)),1,IF(AND(OR(AN1968=0,AN1968=-1),AO1968=1),2,IF(AND(AN1968=0,AN1968=-1),OR(AO1968=0,AO1968=-1),4))))</f>
        <v>3</v>
      </c>
      <c r="AN1968" s="19">
        <v>1</v>
      </c>
      <c r="AO1968" s="19">
        <v>1</v>
      </c>
      <c r="AP1968" s="19">
        <v>0</v>
      </c>
      <c r="AQ1968" s="19">
        <v>0</v>
      </c>
      <c r="AR1968" s="19">
        <v>0</v>
      </c>
      <c r="AS1968" s="19">
        <v>-1</v>
      </c>
      <c r="AT1968" s="19">
        <v>0</v>
      </c>
      <c r="AU1968" s="26">
        <f>IF(BA1968&lt;1,-1)</f>
        <v>-1</v>
      </c>
      <c r="AV1968" s="19">
        <v>1</v>
      </c>
      <c r="AW1968" s="19">
        <v>0</v>
      </c>
      <c r="AX1968" s="19">
        <v>0</v>
      </c>
      <c r="AY1968" s="19">
        <v>0</v>
      </c>
      <c r="AZ1968" s="19">
        <v>0</v>
      </c>
      <c r="BA1968" s="19">
        <v>0</v>
      </c>
      <c r="BB1968" s="19">
        <v>0</v>
      </c>
      <c r="BC1968" s="19">
        <v>0</v>
      </c>
      <c r="BD1968" s="28"/>
      <c r="BE1968" s="20"/>
      <c r="BF1968" s="18" t="s">
        <v>1173</v>
      </c>
      <c r="BG1968" s="19">
        <v>1</v>
      </c>
      <c r="BH1968" s="18" t="s">
        <v>1174</v>
      </c>
      <c r="BI1968" s="20"/>
      <c r="BJ1968" s="19">
        <v>1</v>
      </c>
      <c r="BK1968" s="20"/>
      <c r="BL1968" s="20"/>
      <c r="BM1968" s="20"/>
      <c r="BN1968" s="20"/>
      <c r="BO1968" s="20"/>
      <c r="BP1968" s="370"/>
      <c r="BQ1968" s="370"/>
      <c r="BR1968" s="370"/>
      <c r="BS1968" s="370"/>
      <c r="BT1968" s="370"/>
      <c r="BU1968" s="370"/>
      <c r="BV1968" s="370"/>
      <c r="BW1968" s="370"/>
      <c r="BX1968" s="370"/>
      <c r="BY1968" s="370"/>
      <c r="BZ1968" s="370"/>
      <c r="CA1968" s="370"/>
      <c r="CB1968" s="370"/>
      <c r="CC1968" s="370"/>
      <c r="CD1968" s="370"/>
      <c r="CE1968" s="370"/>
      <c r="CF1968" s="370"/>
      <c r="CG1968" s="370"/>
      <c r="CH1968" s="370"/>
      <c r="CI1968" s="370"/>
      <c r="CJ1968" s="370"/>
      <c r="CK1968" s="370"/>
      <c r="CL1968" s="370"/>
      <c r="CM1968" s="370"/>
      <c r="CN1968" s="370"/>
      <c r="CO1968" s="370"/>
      <c r="CP1968" s="370"/>
      <c r="CQ1968" s="370"/>
      <c r="CR1968" s="370"/>
      <c r="CS1968" s="370"/>
      <c r="CT1968" s="370"/>
      <c r="CU1968" s="370"/>
      <c r="CV1968" s="370"/>
      <c r="CW1968" s="370"/>
      <c r="CX1968" s="370"/>
      <c r="CY1968" s="370"/>
      <c r="CZ1968" s="370"/>
      <c r="DA1968" s="370"/>
      <c r="DB1968" s="370"/>
      <c r="DC1968" s="370"/>
      <c r="DD1968" s="370"/>
      <c r="DE1968" s="370"/>
      <c r="DF1968" s="370"/>
      <c r="DG1968" s="370"/>
      <c r="DH1968" s="370"/>
      <c r="DI1968" s="370"/>
      <c r="DJ1968" s="370"/>
      <c r="DK1968" s="370"/>
      <c r="DL1968" s="370"/>
      <c r="DM1968" s="370"/>
      <c r="DN1968" s="370"/>
      <c r="DO1968" s="370"/>
      <c r="DP1968" s="370"/>
      <c r="DQ1968" s="370"/>
      <c r="DR1968" s="370"/>
      <c r="DS1968" s="370"/>
      <c r="DT1968" s="370"/>
      <c r="DU1968" s="370"/>
      <c r="DV1968" s="370"/>
      <c r="DW1968" s="370"/>
      <c r="DX1968" s="370"/>
      <c r="DY1968" s="370"/>
      <c r="DZ1968" s="370"/>
      <c r="EA1968" s="370"/>
      <c r="EB1968" s="370"/>
      <c r="EC1968" s="370"/>
      <c r="ED1968" s="370"/>
      <c r="EE1968" s="370"/>
      <c r="EF1968" s="370"/>
      <c r="EG1968" s="370"/>
      <c r="EH1968" s="370"/>
      <c r="EI1968" s="370"/>
      <c r="EJ1968" s="370"/>
      <c r="EK1968" s="370"/>
      <c r="EL1968" s="370"/>
      <c r="EM1968" s="370"/>
      <c r="EN1968" s="370"/>
      <c r="EO1968" s="370"/>
      <c r="EP1968" s="370"/>
      <c r="EQ1968" s="370"/>
      <c r="ER1968" s="370"/>
      <c r="ES1968" s="370"/>
      <c r="ET1968" s="370"/>
      <c r="EU1968" s="370"/>
      <c r="EV1968" s="370"/>
      <c r="EW1968" s="370"/>
      <c r="EX1968" s="370"/>
      <c r="EY1968" s="370"/>
      <c r="EZ1968" s="370"/>
      <c r="FA1968" s="370"/>
      <c r="FB1968" s="370"/>
      <c r="FC1968" s="370"/>
      <c r="FD1968" s="370"/>
      <c r="FE1968" s="370"/>
      <c r="FF1968" s="370"/>
      <c r="FG1968" s="370"/>
      <c r="FH1968" s="370"/>
      <c r="FI1968" s="370"/>
      <c r="FJ1968" s="370"/>
      <c r="FK1968" s="370"/>
      <c r="FL1968" s="370"/>
      <c r="FM1968" s="370"/>
      <c r="FN1968" s="370"/>
      <c r="FO1968" s="370"/>
      <c r="FP1968" s="370"/>
      <c r="FQ1968" s="370"/>
      <c r="FR1968" s="370"/>
      <c r="FS1968" s="370"/>
      <c r="FT1968" s="370"/>
      <c r="FU1968" s="370"/>
      <c r="FV1968" s="370"/>
      <c r="FW1968" s="370"/>
      <c r="FX1968" s="370"/>
      <c r="FY1968" s="370"/>
      <c r="FZ1968" s="370"/>
      <c r="GA1968" s="370"/>
      <c r="GB1968" s="370"/>
      <c r="GC1968" s="370"/>
      <c r="GD1968" s="370"/>
      <c r="GE1968" s="370"/>
      <c r="GF1968" s="370"/>
      <c r="GG1968" s="370"/>
      <c r="GH1968" s="370"/>
      <c r="GI1968" s="370"/>
      <c r="GJ1968" s="370"/>
      <c r="GK1968" s="370"/>
      <c r="GL1968" s="370"/>
      <c r="GM1968" s="370"/>
      <c r="GN1968" s="370"/>
      <c r="GO1968" s="370"/>
      <c r="GP1968" s="370"/>
      <c r="GQ1968" s="370"/>
      <c r="GR1968" s="370"/>
      <c r="GS1968" s="370"/>
      <c r="GT1968" s="370"/>
      <c r="GU1968" s="370"/>
      <c r="GV1968" s="370"/>
      <c r="GW1968" s="370"/>
      <c r="GX1968" s="370"/>
      <c r="GY1968" s="370"/>
      <c r="GZ1968" s="370"/>
      <c r="HA1968" s="370"/>
      <c r="HB1968" s="370"/>
      <c r="HC1968" s="370"/>
      <c r="HD1968" s="370"/>
      <c r="HE1968" s="370"/>
      <c r="HF1968" s="370"/>
      <c r="HG1968" s="370"/>
      <c r="HH1968" s="370"/>
      <c r="HI1968" s="370"/>
      <c r="HJ1968" s="370"/>
      <c r="HK1968" s="370"/>
      <c r="HL1968" s="370"/>
      <c r="HM1968" s="370"/>
      <c r="HN1968" s="370"/>
      <c r="HO1968" s="370"/>
      <c r="HP1968" s="370"/>
      <c r="HQ1968" s="370"/>
      <c r="HR1968" s="370"/>
      <c r="HS1968" s="370"/>
      <c r="HT1968" s="370"/>
      <c r="HU1968" s="370"/>
      <c r="HV1968" s="370"/>
      <c r="HW1968" s="370"/>
      <c r="HX1968" s="370"/>
      <c r="HY1968" s="370"/>
      <c r="HZ1968" s="370"/>
      <c r="IA1968" s="370"/>
      <c r="IB1968" s="370"/>
      <c r="IC1968" s="370"/>
      <c r="ID1968" s="370"/>
      <c r="IE1968" s="370"/>
      <c r="IF1968" s="370"/>
      <c r="IG1968" s="370"/>
      <c r="IH1968" s="370"/>
      <c r="II1968" s="370"/>
      <c r="IJ1968" s="370"/>
      <c r="IK1968" s="370"/>
      <c r="IL1968" s="370"/>
      <c r="IM1968" s="370"/>
      <c r="IN1968" s="370"/>
      <c r="IO1968" s="370"/>
      <c r="IP1968" s="370"/>
      <c r="IQ1968" s="370"/>
      <c r="IR1968" s="370"/>
      <c r="IS1968" s="370"/>
      <c r="IT1968" s="370"/>
      <c r="IU1968" s="370"/>
      <c r="IV1968" s="370"/>
    </row>
    <row r="1969" spans="1:256" ht="55" hidden="1" customHeight="1" x14ac:dyDescent="0.2">
      <c r="A1969" s="18" t="s">
        <v>740</v>
      </c>
      <c r="B1969" s="20"/>
      <c r="C1969" s="21" t="s">
        <v>2718</v>
      </c>
      <c r="D1969" s="18" t="s">
        <v>124</v>
      </c>
      <c r="E1969" s="18" t="s">
        <v>137</v>
      </c>
      <c r="F1969" s="19">
        <v>1</v>
      </c>
      <c r="G1969" s="19">
        <v>0</v>
      </c>
      <c r="H1969" s="19">
        <v>0</v>
      </c>
      <c r="I1969" s="20"/>
      <c r="J1969" s="21" t="s">
        <v>1077</v>
      </c>
      <c r="K1969" s="22" t="s">
        <v>1089</v>
      </c>
      <c r="L1969" s="21" t="s">
        <v>2719</v>
      </c>
      <c r="M1969" s="23" t="s">
        <v>75</v>
      </c>
      <c r="N1969" s="24">
        <f t="shared" si="455"/>
        <v>1988</v>
      </c>
      <c r="O1969" s="25">
        <v>32174</v>
      </c>
      <c r="P1969" s="23" t="s">
        <v>75</v>
      </c>
      <c r="Q1969" s="23" t="s">
        <v>75</v>
      </c>
      <c r="R1969" s="23" t="s">
        <v>75</v>
      </c>
      <c r="S1969" s="23" t="s">
        <v>75</v>
      </c>
      <c r="T1969" s="23" t="s">
        <v>75</v>
      </c>
      <c r="U1969" s="23" t="s">
        <v>75</v>
      </c>
      <c r="V1969" s="19">
        <v>1</v>
      </c>
      <c r="W1969" s="19">
        <f t="shared" si="456"/>
        <v>0</v>
      </c>
      <c r="X1969" s="19">
        <f t="shared" si="457"/>
        <v>0</v>
      </c>
      <c r="Y1969" s="19">
        <f t="shared" si="458"/>
        <v>0</v>
      </c>
      <c r="Z1969" s="19">
        <v>-1</v>
      </c>
      <c r="AA1969" s="19">
        <v>-2</v>
      </c>
      <c r="AB1969" s="19">
        <v>0</v>
      </c>
      <c r="AC1969" s="19">
        <v>0</v>
      </c>
      <c r="AD1969" s="19">
        <v>1</v>
      </c>
      <c r="AE1969" s="19">
        <v>0</v>
      </c>
      <c r="AF1969" s="19">
        <v>0</v>
      </c>
      <c r="AG1969" s="19">
        <v>0</v>
      </c>
      <c r="AH1969" s="26">
        <v>1</v>
      </c>
      <c r="AI1969" s="26">
        <v>0</v>
      </c>
      <c r="AJ1969" s="18" t="s">
        <v>128</v>
      </c>
      <c r="AK1969" s="18" t="s">
        <v>139</v>
      </c>
      <c r="AL1969" s="21" t="s">
        <v>2642</v>
      </c>
      <c r="AM1969" s="19">
        <f t="shared" si="459"/>
        <v>3</v>
      </c>
      <c r="AN1969" s="19">
        <v>1</v>
      </c>
      <c r="AO1969" s="19">
        <v>1</v>
      </c>
      <c r="AP1969" s="19">
        <v>0</v>
      </c>
      <c r="AQ1969" s="19">
        <v>-1</v>
      </c>
      <c r="AR1969" s="19">
        <v>-1</v>
      </c>
      <c r="AS1969" s="19">
        <v>0</v>
      </c>
      <c r="AT1969" s="19">
        <v>-2</v>
      </c>
      <c r="AU1969" s="26">
        <v>-3</v>
      </c>
      <c r="AV1969" s="19">
        <v>0</v>
      </c>
      <c r="AW1969" s="19">
        <v>0</v>
      </c>
      <c r="AX1969" s="19">
        <v>0</v>
      </c>
      <c r="AY1969" s="19">
        <v>0</v>
      </c>
      <c r="AZ1969" s="19">
        <v>1</v>
      </c>
      <c r="BA1969" s="19">
        <v>1</v>
      </c>
      <c r="BB1969" s="19">
        <v>-1</v>
      </c>
      <c r="BC1969" s="19">
        <v>1</v>
      </c>
      <c r="BD1969" s="28"/>
      <c r="BE1969" s="20"/>
      <c r="BF1969" s="20"/>
      <c r="BG1969" s="20"/>
      <c r="BH1969" s="20"/>
      <c r="BI1969" s="20"/>
      <c r="BJ1969" s="19">
        <v>-1</v>
      </c>
      <c r="BK1969" s="20"/>
      <c r="BL1969" s="20"/>
      <c r="BM1969" s="20"/>
      <c r="BN1969" s="20"/>
      <c r="BO1969" s="20"/>
      <c r="BP1969" s="370"/>
      <c r="BQ1969" s="370"/>
      <c r="BR1969" s="370"/>
      <c r="BS1969" s="370"/>
      <c r="BT1969" s="370"/>
      <c r="BU1969" s="370"/>
      <c r="BV1969" s="370"/>
      <c r="BW1969" s="370"/>
      <c r="BX1969" s="370"/>
      <c r="BY1969" s="370"/>
      <c r="BZ1969" s="370"/>
      <c r="CA1969" s="370"/>
      <c r="CB1969" s="370"/>
      <c r="CC1969" s="370"/>
      <c r="CD1969" s="370"/>
      <c r="CE1969" s="370"/>
      <c r="CF1969" s="370"/>
      <c r="CG1969" s="370"/>
      <c r="CH1969" s="370"/>
      <c r="CI1969" s="370"/>
      <c r="CJ1969" s="370"/>
      <c r="CK1969" s="370"/>
      <c r="CL1969" s="370"/>
      <c r="CM1969" s="370"/>
      <c r="CN1969" s="370"/>
      <c r="CO1969" s="370"/>
      <c r="CP1969" s="370"/>
      <c r="CQ1969" s="370"/>
      <c r="CR1969" s="370"/>
      <c r="CS1969" s="370"/>
      <c r="CT1969" s="370"/>
      <c r="CU1969" s="370"/>
      <c r="CV1969" s="370"/>
      <c r="CW1969" s="370"/>
      <c r="CX1969" s="370"/>
      <c r="CY1969" s="370"/>
      <c r="CZ1969" s="370"/>
      <c r="DA1969" s="370"/>
      <c r="DB1969" s="370"/>
      <c r="DC1969" s="370"/>
      <c r="DD1969" s="370"/>
      <c r="DE1969" s="370"/>
      <c r="DF1969" s="370"/>
      <c r="DG1969" s="370"/>
      <c r="DH1969" s="370"/>
      <c r="DI1969" s="370"/>
      <c r="DJ1969" s="370"/>
      <c r="DK1969" s="370"/>
      <c r="DL1969" s="370"/>
      <c r="DM1969" s="370"/>
      <c r="DN1969" s="370"/>
      <c r="DO1969" s="370"/>
      <c r="DP1969" s="370"/>
      <c r="DQ1969" s="370"/>
      <c r="DR1969" s="370"/>
      <c r="DS1969" s="370"/>
      <c r="DT1969" s="370"/>
      <c r="DU1969" s="370"/>
      <c r="DV1969" s="370"/>
      <c r="DW1969" s="370"/>
      <c r="DX1969" s="370"/>
      <c r="DY1969" s="370"/>
      <c r="DZ1969" s="370"/>
      <c r="EA1969" s="370"/>
      <c r="EB1969" s="370"/>
      <c r="EC1969" s="370"/>
      <c r="ED1969" s="370"/>
      <c r="EE1969" s="370"/>
      <c r="EF1969" s="370"/>
      <c r="EG1969" s="370"/>
      <c r="EH1969" s="370"/>
      <c r="EI1969" s="370"/>
      <c r="EJ1969" s="370"/>
      <c r="EK1969" s="370"/>
      <c r="EL1969" s="370"/>
      <c r="EM1969" s="370"/>
      <c r="EN1969" s="370"/>
      <c r="EO1969" s="370"/>
      <c r="EP1969" s="370"/>
      <c r="EQ1969" s="370"/>
      <c r="ER1969" s="370"/>
      <c r="ES1969" s="370"/>
      <c r="ET1969" s="370"/>
      <c r="EU1969" s="370"/>
      <c r="EV1969" s="370"/>
      <c r="EW1969" s="370"/>
      <c r="EX1969" s="370"/>
      <c r="EY1969" s="370"/>
      <c r="EZ1969" s="370"/>
      <c r="FA1969" s="370"/>
      <c r="FB1969" s="370"/>
      <c r="FC1969" s="370"/>
      <c r="FD1969" s="370"/>
      <c r="FE1969" s="370"/>
      <c r="FF1969" s="370"/>
      <c r="FG1969" s="370"/>
      <c r="FH1969" s="370"/>
      <c r="FI1969" s="370"/>
      <c r="FJ1969" s="370"/>
      <c r="FK1969" s="370"/>
      <c r="FL1969" s="370"/>
      <c r="FM1969" s="370"/>
      <c r="FN1969" s="370"/>
      <c r="FO1969" s="370"/>
      <c r="FP1969" s="370"/>
      <c r="FQ1969" s="370"/>
      <c r="FR1969" s="370"/>
      <c r="FS1969" s="370"/>
      <c r="FT1969" s="370"/>
      <c r="FU1969" s="370"/>
      <c r="FV1969" s="370"/>
      <c r="FW1969" s="370"/>
      <c r="FX1969" s="370"/>
      <c r="FY1969" s="370"/>
      <c r="FZ1969" s="370"/>
      <c r="GA1969" s="370"/>
      <c r="GB1969" s="370"/>
      <c r="GC1969" s="370"/>
      <c r="GD1969" s="370"/>
      <c r="GE1969" s="370"/>
      <c r="GF1969" s="370"/>
      <c r="GG1969" s="370"/>
      <c r="GH1969" s="370"/>
      <c r="GI1969" s="370"/>
      <c r="GJ1969" s="370"/>
      <c r="GK1969" s="370"/>
      <c r="GL1969" s="370"/>
      <c r="GM1969" s="370"/>
      <c r="GN1969" s="370"/>
      <c r="GO1969" s="370"/>
      <c r="GP1969" s="370"/>
      <c r="GQ1969" s="370"/>
      <c r="GR1969" s="370"/>
      <c r="GS1969" s="370"/>
      <c r="GT1969" s="370"/>
      <c r="GU1969" s="370"/>
      <c r="GV1969" s="370"/>
      <c r="GW1969" s="370"/>
      <c r="GX1969" s="370"/>
      <c r="GY1969" s="370"/>
      <c r="GZ1969" s="370"/>
      <c r="HA1969" s="370"/>
      <c r="HB1969" s="370"/>
      <c r="HC1969" s="370"/>
      <c r="HD1969" s="370"/>
      <c r="HE1969" s="370"/>
      <c r="HF1969" s="370"/>
      <c r="HG1969" s="370"/>
      <c r="HH1969" s="370"/>
      <c r="HI1969" s="370"/>
      <c r="HJ1969" s="370"/>
      <c r="HK1969" s="370"/>
      <c r="HL1969" s="370"/>
      <c r="HM1969" s="370"/>
      <c r="HN1969" s="370"/>
      <c r="HO1969" s="370"/>
      <c r="HP1969" s="370"/>
      <c r="HQ1969" s="370"/>
      <c r="HR1969" s="370"/>
      <c r="HS1969" s="370"/>
      <c r="HT1969" s="370"/>
      <c r="HU1969" s="370"/>
      <c r="HV1969" s="370"/>
      <c r="HW1969" s="370"/>
      <c r="HX1969" s="370"/>
      <c r="HY1969" s="370"/>
      <c r="HZ1969" s="370"/>
      <c r="IA1969" s="370"/>
      <c r="IB1969" s="370"/>
      <c r="IC1969" s="370"/>
      <c r="ID1969" s="370"/>
      <c r="IE1969" s="370"/>
      <c r="IF1969" s="370"/>
      <c r="IG1969" s="370"/>
      <c r="IH1969" s="370"/>
      <c r="II1969" s="370"/>
      <c r="IJ1969" s="370"/>
      <c r="IK1969" s="370"/>
      <c r="IL1969" s="370"/>
      <c r="IM1969" s="370"/>
      <c r="IN1969" s="370"/>
      <c r="IO1969" s="370"/>
      <c r="IP1969" s="370"/>
      <c r="IQ1969" s="370"/>
      <c r="IR1969" s="370"/>
      <c r="IS1969" s="370"/>
      <c r="IT1969" s="370"/>
      <c r="IU1969" s="370"/>
      <c r="IV1969" s="370"/>
    </row>
    <row r="1970" spans="1:256" ht="42" hidden="1" customHeight="1" x14ac:dyDescent="0.2">
      <c r="A1970" s="17" t="s">
        <v>140</v>
      </c>
      <c r="B1970" s="42"/>
      <c r="C1970" s="64" t="s">
        <v>149</v>
      </c>
      <c r="D1970" s="18" t="s">
        <v>117</v>
      </c>
      <c r="E1970" s="18" t="s">
        <v>479</v>
      </c>
      <c r="F1970" s="19">
        <v>1</v>
      </c>
      <c r="G1970" s="19">
        <v>1</v>
      </c>
      <c r="H1970" s="19">
        <v>0</v>
      </c>
      <c r="I1970" s="20"/>
      <c r="J1970" s="21" t="s">
        <v>118</v>
      </c>
      <c r="K1970" s="46"/>
      <c r="L1970" s="375" t="s">
        <v>480</v>
      </c>
      <c r="M1970" s="45"/>
      <c r="N1970" s="24">
        <f t="shared" si="455"/>
        <v>2003</v>
      </c>
      <c r="O1970" s="25">
        <v>37921</v>
      </c>
      <c r="P1970" s="23" t="s">
        <v>75</v>
      </c>
      <c r="Q1970" s="23" t="s">
        <v>75</v>
      </c>
      <c r="R1970" s="23" t="s">
        <v>75</v>
      </c>
      <c r="S1970" s="23" t="s">
        <v>75</v>
      </c>
      <c r="T1970" s="23" t="s">
        <v>75</v>
      </c>
      <c r="U1970" s="23" t="s">
        <v>75</v>
      </c>
      <c r="V1970" s="19">
        <v>1</v>
      </c>
      <c r="W1970" s="19">
        <f t="shared" si="456"/>
        <v>0</v>
      </c>
      <c r="X1970" s="19">
        <f t="shared" si="457"/>
        <v>0</v>
      </c>
      <c r="Y1970" s="19">
        <f t="shared" si="458"/>
        <v>0</v>
      </c>
      <c r="Z1970" s="19">
        <v>-1</v>
      </c>
      <c r="AA1970" s="19">
        <v>-2</v>
      </c>
      <c r="AB1970" s="19">
        <v>1</v>
      </c>
      <c r="AC1970" s="19">
        <v>1</v>
      </c>
      <c r="AD1970" s="19">
        <v>0</v>
      </c>
      <c r="AE1970" s="19">
        <v>1</v>
      </c>
      <c r="AF1970" s="19">
        <v>0</v>
      </c>
      <c r="AG1970" s="19">
        <v>0</v>
      </c>
      <c r="AH1970" s="19">
        <v>0</v>
      </c>
      <c r="AI1970" s="19">
        <v>0</v>
      </c>
      <c r="AJ1970" s="18" t="s">
        <v>120</v>
      </c>
      <c r="AK1970" s="18" t="s">
        <v>134</v>
      </c>
      <c r="AL1970" s="21" t="s">
        <v>481</v>
      </c>
      <c r="AM1970" s="19">
        <f t="shared" si="459"/>
        <v>3</v>
      </c>
      <c r="AN1970" s="19">
        <v>1</v>
      </c>
      <c r="AO1970" s="19">
        <v>1</v>
      </c>
      <c r="AP1970" s="19">
        <v>1</v>
      </c>
      <c r="AQ1970" s="19">
        <v>0</v>
      </c>
      <c r="AR1970" s="19">
        <v>0</v>
      </c>
      <c r="AS1970" s="19">
        <v>-1</v>
      </c>
      <c r="AT1970" s="19">
        <v>0</v>
      </c>
      <c r="AU1970" s="26">
        <f t="shared" ref="AU1970:AU1982" si="460">IF(BA1970&lt;1,-1)</f>
        <v>-1</v>
      </c>
      <c r="AV1970" s="19">
        <v>0</v>
      </c>
      <c r="AW1970" s="19">
        <v>0</v>
      </c>
      <c r="AX1970" s="19">
        <v>0</v>
      </c>
      <c r="AY1970" s="19">
        <v>0</v>
      </c>
      <c r="AZ1970" s="19">
        <v>1</v>
      </c>
      <c r="BA1970" s="19">
        <v>0</v>
      </c>
      <c r="BB1970" s="19">
        <v>0</v>
      </c>
      <c r="BC1970" s="19">
        <v>0</v>
      </c>
      <c r="BD1970" s="28"/>
      <c r="BE1970" s="20"/>
      <c r="BF1970" s="20"/>
      <c r="BG1970" s="20"/>
      <c r="BH1970" s="45"/>
      <c r="BI1970" s="20"/>
      <c r="BJ1970" s="19">
        <v>1</v>
      </c>
      <c r="BK1970" s="45"/>
      <c r="BL1970" s="45"/>
      <c r="BM1970" s="45"/>
      <c r="BN1970" s="20"/>
      <c r="BO1970" s="20"/>
      <c r="BP1970" s="370"/>
      <c r="BQ1970" s="370"/>
      <c r="BR1970" s="370"/>
      <c r="BS1970" s="370"/>
      <c r="BT1970" s="370"/>
      <c r="BU1970" s="370"/>
      <c r="BV1970" s="370"/>
      <c r="BW1970" s="370"/>
      <c r="BX1970" s="370"/>
      <c r="BY1970" s="370"/>
      <c r="BZ1970" s="370"/>
      <c r="CA1970" s="370"/>
      <c r="CB1970" s="370"/>
      <c r="CC1970" s="370"/>
      <c r="CD1970" s="370"/>
      <c r="CE1970" s="370"/>
      <c r="CF1970" s="370"/>
      <c r="CG1970" s="370"/>
      <c r="CH1970" s="370"/>
      <c r="CI1970" s="370"/>
      <c r="CJ1970" s="370"/>
      <c r="CK1970" s="370"/>
      <c r="CL1970" s="370"/>
      <c r="CM1970" s="370"/>
      <c r="CN1970" s="370"/>
      <c r="CO1970" s="370"/>
      <c r="CP1970" s="370"/>
      <c r="CQ1970" s="370"/>
      <c r="CR1970" s="370"/>
      <c r="CS1970" s="370"/>
      <c r="CT1970" s="370"/>
      <c r="CU1970" s="370"/>
      <c r="CV1970" s="370"/>
      <c r="CW1970" s="370"/>
      <c r="CX1970" s="370"/>
      <c r="CY1970" s="370"/>
      <c r="CZ1970" s="370"/>
      <c r="DA1970" s="370"/>
      <c r="DB1970" s="370"/>
      <c r="DC1970" s="370"/>
      <c r="DD1970" s="370"/>
      <c r="DE1970" s="370"/>
      <c r="DF1970" s="370"/>
      <c r="DG1970" s="370"/>
      <c r="DH1970" s="370"/>
      <c r="DI1970" s="370"/>
      <c r="DJ1970" s="370"/>
      <c r="DK1970" s="370"/>
      <c r="DL1970" s="370"/>
      <c r="DM1970" s="370"/>
      <c r="DN1970" s="370"/>
      <c r="DO1970" s="370"/>
      <c r="DP1970" s="370"/>
      <c r="DQ1970" s="370"/>
      <c r="DR1970" s="370"/>
      <c r="DS1970" s="370"/>
      <c r="DT1970" s="370"/>
      <c r="DU1970" s="370"/>
      <c r="DV1970" s="370"/>
      <c r="DW1970" s="370"/>
      <c r="DX1970" s="370"/>
      <c r="DY1970" s="370"/>
      <c r="DZ1970" s="370"/>
      <c r="EA1970" s="370"/>
      <c r="EB1970" s="370"/>
      <c r="EC1970" s="370"/>
      <c r="ED1970" s="370"/>
      <c r="EE1970" s="370"/>
      <c r="EF1970" s="370"/>
      <c r="EG1970" s="370"/>
      <c r="EH1970" s="370"/>
      <c r="EI1970" s="370"/>
      <c r="EJ1970" s="370"/>
      <c r="EK1970" s="370"/>
      <c r="EL1970" s="370"/>
      <c r="EM1970" s="370"/>
      <c r="EN1970" s="370"/>
      <c r="EO1970" s="370"/>
      <c r="EP1970" s="370"/>
      <c r="EQ1970" s="370"/>
      <c r="ER1970" s="370"/>
      <c r="ES1970" s="370"/>
      <c r="ET1970" s="370"/>
      <c r="EU1970" s="370"/>
      <c r="EV1970" s="370"/>
      <c r="EW1970" s="370"/>
      <c r="EX1970" s="370"/>
      <c r="EY1970" s="370"/>
      <c r="EZ1970" s="370"/>
      <c r="FA1970" s="370"/>
      <c r="FB1970" s="370"/>
      <c r="FC1970" s="370"/>
      <c r="FD1970" s="370"/>
      <c r="FE1970" s="370"/>
      <c r="FF1970" s="370"/>
      <c r="FG1970" s="370"/>
      <c r="FH1970" s="370"/>
      <c r="FI1970" s="370"/>
      <c r="FJ1970" s="370"/>
      <c r="FK1970" s="370"/>
      <c r="FL1970" s="370"/>
      <c r="FM1970" s="370"/>
      <c r="FN1970" s="370"/>
      <c r="FO1970" s="370"/>
      <c r="FP1970" s="370"/>
      <c r="FQ1970" s="370"/>
      <c r="FR1970" s="370"/>
      <c r="FS1970" s="370"/>
      <c r="FT1970" s="370"/>
      <c r="FU1970" s="370"/>
      <c r="FV1970" s="370"/>
      <c r="FW1970" s="370"/>
      <c r="FX1970" s="370"/>
      <c r="FY1970" s="370"/>
      <c r="FZ1970" s="370"/>
      <c r="GA1970" s="370"/>
      <c r="GB1970" s="370"/>
      <c r="GC1970" s="370"/>
      <c r="GD1970" s="370"/>
      <c r="GE1970" s="370"/>
      <c r="GF1970" s="370"/>
      <c r="GG1970" s="370"/>
      <c r="GH1970" s="370"/>
      <c r="GI1970" s="370"/>
      <c r="GJ1970" s="370"/>
      <c r="GK1970" s="370"/>
      <c r="GL1970" s="370"/>
      <c r="GM1970" s="370"/>
      <c r="GN1970" s="370"/>
      <c r="GO1970" s="370"/>
      <c r="GP1970" s="370"/>
      <c r="GQ1970" s="370"/>
      <c r="GR1970" s="370"/>
      <c r="GS1970" s="370"/>
      <c r="GT1970" s="370"/>
      <c r="GU1970" s="370"/>
      <c r="GV1970" s="370"/>
      <c r="GW1970" s="370"/>
      <c r="GX1970" s="370"/>
      <c r="GY1970" s="370"/>
      <c r="GZ1970" s="370"/>
      <c r="HA1970" s="370"/>
      <c r="HB1970" s="370"/>
      <c r="HC1970" s="370"/>
      <c r="HD1970" s="370"/>
      <c r="HE1970" s="370"/>
      <c r="HF1970" s="370"/>
      <c r="HG1970" s="370"/>
      <c r="HH1970" s="370"/>
      <c r="HI1970" s="370"/>
      <c r="HJ1970" s="370"/>
      <c r="HK1970" s="370"/>
      <c r="HL1970" s="370"/>
      <c r="HM1970" s="370"/>
      <c r="HN1970" s="370"/>
      <c r="HO1970" s="370"/>
      <c r="HP1970" s="370"/>
      <c r="HQ1970" s="370"/>
      <c r="HR1970" s="370"/>
      <c r="HS1970" s="370"/>
      <c r="HT1970" s="370"/>
      <c r="HU1970" s="370"/>
      <c r="HV1970" s="370"/>
      <c r="HW1970" s="370"/>
      <c r="HX1970" s="370"/>
      <c r="HY1970" s="370"/>
      <c r="HZ1970" s="370"/>
      <c r="IA1970" s="370"/>
      <c r="IB1970" s="370"/>
      <c r="IC1970" s="370"/>
      <c r="ID1970" s="370"/>
      <c r="IE1970" s="370"/>
      <c r="IF1970" s="370"/>
      <c r="IG1970" s="370"/>
      <c r="IH1970" s="370"/>
      <c r="II1970" s="370"/>
      <c r="IJ1970" s="370"/>
      <c r="IK1970" s="370"/>
      <c r="IL1970" s="370"/>
      <c r="IM1970" s="370"/>
      <c r="IN1970" s="370"/>
      <c r="IO1970" s="370"/>
      <c r="IP1970" s="370"/>
      <c r="IQ1970" s="370"/>
      <c r="IR1970" s="370"/>
      <c r="IS1970" s="370"/>
      <c r="IT1970" s="370"/>
      <c r="IU1970" s="370"/>
      <c r="IV1970" s="370"/>
    </row>
    <row r="1971" spans="1:256" ht="42" hidden="1" customHeight="1" x14ac:dyDescent="0.2">
      <c r="A1971" s="17" t="s">
        <v>144</v>
      </c>
      <c r="B1971" s="42"/>
      <c r="C1971" s="64" t="s">
        <v>149</v>
      </c>
      <c r="D1971" s="18" t="s">
        <v>117</v>
      </c>
      <c r="E1971" s="18" t="s">
        <v>92</v>
      </c>
      <c r="F1971" s="19">
        <v>1</v>
      </c>
      <c r="G1971" s="19">
        <v>0</v>
      </c>
      <c r="H1971" s="19">
        <v>0</v>
      </c>
      <c r="I1971" s="20"/>
      <c r="J1971" s="21" t="s">
        <v>118</v>
      </c>
      <c r="K1971" s="22" t="s">
        <v>146</v>
      </c>
      <c r="L1971" s="21" t="s">
        <v>147</v>
      </c>
      <c r="M1971" s="25"/>
      <c r="N1971" s="24">
        <f t="shared" si="455"/>
        <v>2003</v>
      </c>
      <c r="O1971" s="25">
        <v>37909</v>
      </c>
      <c r="P1971" s="23" t="s">
        <v>75</v>
      </c>
      <c r="Q1971" s="25">
        <v>40119</v>
      </c>
      <c r="R1971" s="23" t="s">
        <v>75</v>
      </c>
      <c r="S1971" s="23" t="s">
        <v>75</v>
      </c>
      <c r="T1971" s="23" t="s">
        <v>75</v>
      </c>
      <c r="U1971" s="23" t="s">
        <v>75</v>
      </c>
      <c r="V1971" s="19">
        <v>1</v>
      </c>
      <c r="W1971" s="19">
        <f t="shared" si="456"/>
        <v>1</v>
      </c>
      <c r="X1971" s="19">
        <f t="shared" si="457"/>
        <v>0</v>
      </c>
      <c r="Y1971" s="19">
        <f t="shared" si="458"/>
        <v>0</v>
      </c>
      <c r="Z1971" s="19">
        <v>-1</v>
      </c>
      <c r="AA1971" s="19">
        <v>-2</v>
      </c>
      <c r="AB1971" s="19">
        <v>1</v>
      </c>
      <c r="AC1971" s="19">
        <v>1</v>
      </c>
      <c r="AD1971" s="19">
        <v>0</v>
      </c>
      <c r="AE1971" s="19">
        <v>0</v>
      </c>
      <c r="AF1971" s="19">
        <v>0</v>
      </c>
      <c r="AG1971" s="19">
        <v>0</v>
      </c>
      <c r="AH1971" s="19">
        <v>1</v>
      </c>
      <c r="AI1971" s="19">
        <v>0</v>
      </c>
      <c r="AJ1971" s="18" t="s">
        <v>120</v>
      </c>
      <c r="AK1971" s="18" t="s">
        <v>97</v>
      </c>
      <c r="AL1971" s="21" t="s">
        <v>148</v>
      </c>
      <c r="AM1971" s="19">
        <f t="shared" si="459"/>
        <v>3</v>
      </c>
      <c r="AN1971" s="19">
        <v>1</v>
      </c>
      <c r="AO1971" s="19">
        <v>1</v>
      </c>
      <c r="AP1971" s="19">
        <v>1</v>
      </c>
      <c r="AQ1971" s="19">
        <v>-1</v>
      </c>
      <c r="AR1971" s="19">
        <v>-1</v>
      </c>
      <c r="AS1971" s="19">
        <v>-1</v>
      </c>
      <c r="AT1971" s="19">
        <v>0</v>
      </c>
      <c r="AU1971" s="26">
        <f t="shared" si="460"/>
        <v>-1</v>
      </c>
      <c r="AV1971" s="19">
        <v>0</v>
      </c>
      <c r="AW1971" s="19">
        <v>0</v>
      </c>
      <c r="AX1971" s="19">
        <v>0</v>
      </c>
      <c r="AY1971" s="19">
        <v>0</v>
      </c>
      <c r="AZ1971" s="19">
        <v>0</v>
      </c>
      <c r="BA1971" s="19">
        <v>0</v>
      </c>
      <c r="BB1971" s="19">
        <v>0</v>
      </c>
      <c r="BC1971" s="19">
        <v>0</v>
      </c>
      <c r="BD1971" s="28"/>
      <c r="BE1971" s="20"/>
      <c r="BF1971" s="20"/>
      <c r="BG1971" s="20"/>
      <c r="BH1971" s="20"/>
      <c r="BI1971" s="20"/>
      <c r="BJ1971" s="19">
        <v>1</v>
      </c>
      <c r="BK1971" s="20"/>
      <c r="BL1971" s="20"/>
      <c r="BM1971" s="20"/>
      <c r="BN1971" s="20"/>
      <c r="BO1971" s="20"/>
      <c r="BP1971" s="370"/>
      <c r="BQ1971" s="370"/>
      <c r="BR1971" s="370"/>
      <c r="BS1971" s="370"/>
      <c r="BT1971" s="370"/>
      <c r="BU1971" s="370"/>
      <c r="BV1971" s="370"/>
      <c r="BW1971" s="370"/>
      <c r="BX1971" s="370"/>
      <c r="BY1971" s="370"/>
      <c r="BZ1971" s="370"/>
      <c r="CA1971" s="370"/>
      <c r="CB1971" s="370"/>
      <c r="CC1971" s="370"/>
      <c r="CD1971" s="370"/>
      <c r="CE1971" s="370"/>
      <c r="CF1971" s="370"/>
      <c r="CG1971" s="370"/>
      <c r="CH1971" s="370"/>
      <c r="CI1971" s="370"/>
      <c r="CJ1971" s="370"/>
      <c r="CK1971" s="370"/>
      <c r="CL1971" s="370"/>
      <c r="CM1971" s="370"/>
      <c r="CN1971" s="370"/>
      <c r="CO1971" s="370"/>
      <c r="CP1971" s="370"/>
      <c r="CQ1971" s="370"/>
      <c r="CR1971" s="370"/>
      <c r="CS1971" s="370"/>
      <c r="CT1971" s="370"/>
      <c r="CU1971" s="370"/>
      <c r="CV1971" s="370"/>
      <c r="CW1971" s="370"/>
      <c r="CX1971" s="370"/>
      <c r="CY1971" s="370"/>
      <c r="CZ1971" s="370"/>
      <c r="DA1971" s="370"/>
      <c r="DB1971" s="370"/>
      <c r="DC1971" s="370"/>
      <c r="DD1971" s="370"/>
      <c r="DE1971" s="370"/>
      <c r="DF1971" s="370"/>
      <c r="DG1971" s="370"/>
      <c r="DH1971" s="370"/>
      <c r="DI1971" s="370"/>
      <c r="DJ1971" s="370"/>
      <c r="DK1971" s="370"/>
      <c r="DL1971" s="370"/>
      <c r="DM1971" s="370"/>
      <c r="DN1971" s="370"/>
      <c r="DO1971" s="370"/>
      <c r="DP1971" s="370"/>
      <c r="DQ1971" s="370"/>
      <c r="DR1971" s="370"/>
      <c r="DS1971" s="370"/>
      <c r="DT1971" s="370"/>
      <c r="DU1971" s="370"/>
      <c r="DV1971" s="370"/>
      <c r="DW1971" s="370"/>
      <c r="DX1971" s="370"/>
      <c r="DY1971" s="370"/>
      <c r="DZ1971" s="370"/>
      <c r="EA1971" s="370"/>
      <c r="EB1971" s="370"/>
      <c r="EC1971" s="370"/>
      <c r="ED1971" s="370"/>
      <c r="EE1971" s="370"/>
      <c r="EF1971" s="370"/>
      <c r="EG1971" s="370"/>
      <c r="EH1971" s="370"/>
      <c r="EI1971" s="370"/>
      <c r="EJ1971" s="370"/>
      <c r="EK1971" s="370"/>
      <c r="EL1971" s="370"/>
      <c r="EM1971" s="370"/>
      <c r="EN1971" s="370"/>
      <c r="EO1971" s="370"/>
      <c r="EP1971" s="370"/>
      <c r="EQ1971" s="370"/>
      <c r="ER1971" s="370"/>
      <c r="ES1971" s="370"/>
      <c r="ET1971" s="370"/>
      <c r="EU1971" s="370"/>
      <c r="EV1971" s="370"/>
      <c r="EW1971" s="370"/>
      <c r="EX1971" s="370"/>
      <c r="EY1971" s="370"/>
      <c r="EZ1971" s="370"/>
      <c r="FA1971" s="370"/>
      <c r="FB1971" s="370"/>
      <c r="FC1971" s="370"/>
      <c r="FD1971" s="370"/>
      <c r="FE1971" s="370"/>
      <c r="FF1971" s="370"/>
      <c r="FG1971" s="370"/>
      <c r="FH1971" s="370"/>
      <c r="FI1971" s="370"/>
      <c r="FJ1971" s="370"/>
      <c r="FK1971" s="370"/>
      <c r="FL1971" s="370"/>
      <c r="FM1971" s="370"/>
      <c r="FN1971" s="370"/>
      <c r="FO1971" s="370"/>
      <c r="FP1971" s="370"/>
      <c r="FQ1971" s="370"/>
      <c r="FR1971" s="370"/>
      <c r="FS1971" s="370"/>
      <c r="FT1971" s="370"/>
      <c r="FU1971" s="370"/>
      <c r="FV1971" s="370"/>
      <c r="FW1971" s="370"/>
      <c r="FX1971" s="370"/>
      <c r="FY1971" s="370"/>
      <c r="FZ1971" s="370"/>
      <c r="GA1971" s="370"/>
      <c r="GB1971" s="370"/>
      <c r="GC1971" s="370"/>
      <c r="GD1971" s="370"/>
      <c r="GE1971" s="370"/>
      <c r="GF1971" s="370"/>
      <c r="GG1971" s="370"/>
      <c r="GH1971" s="370"/>
      <c r="GI1971" s="370"/>
      <c r="GJ1971" s="370"/>
      <c r="GK1971" s="370"/>
      <c r="GL1971" s="370"/>
      <c r="GM1971" s="370"/>
      <c r="GN1971" s="370"/>
      <c r="GO1971" s="370"/>
      <c r="GP1971" s="370"/>
      <c r="GQ1971" s="370"/>
      <c r="GR1971" s="370"/>
      <c r="GS1971" s="370"/>
      <c r="GT1971" s="370"/>
      <c r="GU1971" s="370"/>
      <c r="GV1971" s="370"/>
      <c r="GW1971" s="370"/>
      <c r="GX1971" s="370"/>
      <c r="GY1971" s="370"/>
      <c r="GZ1971" s="370"/>
      <c r="HA1971" s="370"/>
      <c r="HB1971" s="370"/>
      <c r="HC1971" s="370"/>
      <c r="HD1971" s="370"/>
      <c r="HE1971" s="370"/>
      <c r="HF1971" s="370"/>
      <c r="HG1971" s="370"/>
      <c r="HH1971" s="370"/>
      <c r="HI1971" s="370"/>
      <c r="HJ1971" s="370"/>
      <c r="HK1971" s="370"/>
      <c r="HL1971" s="370"/>
      <c r="HM1971" s="370"/>
      <c r="HN1971" s="370"/>
      <c r="HO1971" s="370"/>
      <c r="HP1971" s="370"/>
      <c r="HQ1971" s="370"/>
      <c r="HR1971" s="370"/>
      <c r="HS1971" s="370"/>
      <c r="HT1971" s="370"/>
      <c r="HU1971" s="370"/>
      <c r="HV1971" s="370"/>
      <c r="HW1971" s="370"/>
      <c r="HX1971" s="370"/>
      <c r="HY1971" s="370"/>
      <c r="HZ1971" s="370"/>
      <c r="IA1971" s="370"/>
      <c r="IB1971" s="370"/>
      <c r="IC1971" s="370"/>
      <c r="ID1971" s="370"/>
      <c r="IE1971" s="370"/>
      <c r="IF1971" s="370"/>
      <c r="IG1971" s="370"/>
      <c r="IH1971" s="370"/>
      <c r="II1971" s="370"/>
      <c r="IJ1971" s="370"/>
      <c r="IK1971" s="370"/>
      <c r="IL1971" s="370"/>
      <c r="IM1971" s="370"/>
      <c r="IN1971" s="370"/>
      <c r="IO1971" s="370"/>
      <c r="IP1971" s="370"/>
      <c r="IQ1971" s="370"/>
      <c r="IR1971" s="370"/>
      <c r="IS1971" s="370"/>
      <c r="IT1971" s="370"/>
      <c r="IU1971" s="370"/>
      <c r="IV1971" s="370"/>
    </row>
    <row r="1972" spans="1:256" ht="42" hidden="1" customHeight="1" x14ac:dyDescent="0.2">
      <c r="A1972" s="17" t="s">
        <v>112</v>
      </c>
      <c r="B1972" s="42"/>
      <c r="C1972" s="64" t="s">
        <v>476</v>
      </c>
      <c r="D1972" s="18" t="s">
        <v>117</v>
      </c>
      <c r="E1972" s="18" t="s">
        <v>324</v>
      </c>
      <c r="F1972" s="19">
        <v>1</v>
      </c>
      <c r="G1972" s="19">
        <v>1</v>
      </c>
      <c r="H1972" s="19">
        <v>0</v>
      </c>
      <c r="I1972" s="20"/>
      <c r="J1972" s="21" t="s">
        <v>118</v>
      </c>
      <c r="K1972" s="43"/>
      <c r="L1972" s="18" t="s">
        <v>142</v>
      </c>
      <c r="M1972" s="25"/>
      <c r="N1972" s="24">
        <f t="shared" si="455"/>
        <v>2005</v>
      </c>
      <c r="O1972" s="25">
        <v>38380</v>
      </c>
      <c r="P1972" s="23" t="s">
        <v>75</v>
      </c>
      <c r="Q1972" s="23" t="s">
        <v>75</v>
      </c>
      <c r="R1972" s="23" t="s">
        <v>75</v>
      </c>
      <c r="S1972" s="23" t="s">
        <v>75</v>
      </c>
      <c r="T1972" s="23" t="s">
        <v>75</v>
      </c>
      <c r="U1972" s="23" t="s">
        <v>75</v>
      </c>
      <c r="V1972" s="19">
        <v>1</v>
      </c>
      <c r="W1972" s="19">
        <f t="shared" si="456"/>
        <v>0</v>
      </c>
      <c r="X1972" s="19">
        <f t="shared" si="457"/>
        <v>0</v>
      </c>
      <c r="Y1972" s="19">
        <f t="shared" si="458"/>
        <v>0</v>
      </c>
      <c r="Z1972" s="19">
        <v>-1</v>
      </c>
      <c r="AA1972" s="19">
        <v>-2</v>
      </c>
      <c r="AB1972" s="19">
        <v>1</v>
      </c>
      <c r="AC1972" s="19">
        <v>1</v>
      </c>
      <c r="AD1972" s="19">
        <v>0</v>
      </c>
      <c r="AE1972" s="19">
        <v>0</v>
      </c>
      <c r="AF1972" s="19">
        <v>1</v>
      </c>
      <c r="AG1972" s="19">
        <v>0</v>
      </c>
      <c r="AH1972" s="26">
        <v>-1</v>
      </c>
      <c r="AI1972" s="19">
        <v>0</v>
      </c>
      <c r="AJ1972" s="18" t="s">
        <v>120</v>
      </c>
      <c r="AK1972" s="18" t="s">
        <v>77</v>
      </c>
      <c r="AL1972" s="21" t="s">
        <v>474</v>
      </c>
      <c r="AM1972" s="19">
        <f t="shared" si="459"/>
        <v>3</v>
      </c>
      <c r="AN1972" s="19">
        <v>1</v>
      </c>
      <c r="AO1972" s="19">
        <v>1</v>
      </c>
      <c r="AP1972" s="19">
        <v>-1</v>
      </c>
      <c r="AQ1972" s="19">
        <v>-1</v>
      </c>
      <c r="AR1972" s="19">
        <v>-1</v>
      </c>
      <c r="AS1972" s="19">
        <v>0</v>
      </c>
      <c r="AT1972" s="19">
        <v>0</v>
      </c>
      <c r="AU1972" s="26">
        <f t="shared" si="460"/>
        <v>-1</v>
      </c>
      <c r="AV1972" s="19">
        <v>0</v>
      </c>
      <c r="AW1972" s="19">
        <v>0</v>
      </c>
      <c r="AX1972" s="19">
        <v>0</v>
      </c>
      <c r="AY1972" s="19">
        <v>0</v>
      </c>
      <c r="AZ1972" s="19">
        <v>-1</v>
      </c>
      <c r="BA1972" s="19">
        <v>0</v>
      </c>
      <c r="BB1972" s="19">
        <v>0</v>
      </c>
      <c r="BC1972" s="19">
        <v>0</v>
      </c>
      <c r="BD1972" s="28"/>
      <c r="BE1972" s="20"/>
      <c r="BF1972" s="18" t="s">
        <v>475</v>
      </c>
      <c r="BG1972" s="18" t="s">
        <v>475</v>
      </c>
      <c r="BH1972" s="20"/>
      <c r="BI1972" s="20"/>
      <c r="BJ1972" s="19">
        <v>1</v>
      </c>
      <c r="BK1972" s="20"/>
      <c r="BL1972" s="20"/>
      <c r="BM1972" s="20"/>
      <c r="BN1972" s="20"/>
      <c r="BO1972" s="20"/>
      <c r="BP1972" s="370"/>
      <c r="BQ1972" s="370"/>
      <c r="BR1972" s="370"/>
      <c r="BS1972" s="370"/>
      <c r="BT1972" s="370"/>
      <c r="BU1972" s="370"/>
      <c r="BV1972" s="370"/>
      <c r="BW1972" s="370"/>
      <c r="BX1972" s="370"/>
      <c r="BY1972" s="370"/>
      <c r="BZ1972" s="370"/>
      <c r="CA1972" s="370"/>
      <c r="CB1972" s="370"/>
      <c r="CC1972" s="370"/>
      <c r="CD1972" s="370"/>
      <c r="CE1972" s="370"/>
      <c r="CF1972" s="370"/>
      <c r="CG1972" s="370"/>
      <c r="CH1972" s="370"/>
      <c r="CI1972" s="370"/>
      <c r="CJ1972" s="370"/>
      <c r="CK1972" s="370"/>
      <c r="CL1972" s="370"/>
      <c r="CM1972" s="370"/>
      <c r="CN1972" s="370"/>
      <c r="CO1972" s="370"/>
      <c r="CP1972" s="370"/>
      <c r="CQ1972" s="370"/>
      <c r="CR1972" s="370"/>
      <c r="CS1972" s="370"/>
      <c r="CT1972" s="370"/>
      <c r="CU1972" s="370"/>
      <c r="CV1972" s="370"/>
      <c r="CW1972" s="370"/>
      <c r="CX1972" s="370"/>
      <c r="CY1972" s="370"/>
      <c r="CZ1972" s="370"/>
      <c r="DA1972" s="370"/>
      <c r="DB1972" s="370"/>
      <c r="DC1972" s="370"/>
      <c r="DD1972" s="370"/>
      <c r="DE1972" s="370"/>
      <c r="DF1972" s="370"/>
      <c r="DG1972" s="370"/>
      <c r="DH1972" s="370"/>
      <c r="DI1972" s="370"/>
      <c r="DJ1972" s="370"/>
      <c r="DK1972" s="370"/>
      <c r="DL1972" s="370"/>
      <c r="DM1972" s="370"/>
      <c r="DN1972" s="370"/>
      <c r="DO1972" s="370"/>
      <c r="DP1972" s="370"/>
      <c r="DQ1972" s="370"/>
      <c r="DR1972" s="370"/>
      <c r="DS1972" s="370"/>
      <c r="DT1972" s="370"/>
      <c r="DU1972" s="370"/>
      <c r="DV1972" s="370"/>
      <c r="DW1972" s="370"/>
      <c r="DX1972" s="370"/>
      <c r="DY1972" s="370"/>
      <c r="DZ1972" s="370"/>
      <c r="EA1972" s="370"/>
      <c r="EB1972" s="370"/>
      <c r="EC1972" s="370"/>
      <c r="ED1972" s="370"/>
      <c r="EE1972" s="370"/>
      <c r="EF1972" s="370"/>
      <c r="EG1972" s="370"/>
      <c r="EH1972" s="370"/>
      <c r="EI1972" s="370"/>
      <c r="EJ1972" s="370"/>
      <c r="EK1972" s="370"/>
      <c r="EL1972" s="370"/>
      <c r="EM1972" s="370"/>
      <c r="EN1972" s="370"/>
      <c r="EO1972" s="370"/>
      <c r="EP1972" s="370"/>
      <c r="EQ1972" s="370"/>
      <c r="ER1972" s="370"/>
      <c r="ES1972" s="370"/>
      <c r="ET1972" s="370"/>
      <c r="EU1972" s="370"/>
      <c r="EV1972" s="370"/>
      <c r="EW1972" s="370"/>
      <c r="EX1972" s="370"/>
      <c r="EY1972" s="370"/>
      <c r="EZ1972" s="370"/>
      <c r="FA1972" s="370"/>
      <c r="FB1972" s="370"/>
      <c r="FC1972" s="370"/>
      <c r="FD1972" s="370"/>
      <c r="FE1972" s="370"/>
      <c r="FF1972" s="370"/>
      <c r="FG1972" s="370"/>
      <c r="FH1972" s="370"/>
      <c r="FI1972" s="370"/>
      <c r="FJ1972" s="370"/>
      <c r="FK1972" s="370"/>
      <c r="FL1972" s="370"/>
      <c r="FM1972" s="370"/>
      <c r="FN1972" s="370"/>
      <c r="FO1972" s="370"/>
      <c r="FP1972" s="370"/>
      <c r="FQ1972" s="370"/>
      <c r="FR1972" s="370"/>
      <c r="FS1972" s="370"/>
      <c r="FT1972" s="370"/>
      <c r="FU1972" s="370"/>
      <c r="FV1972" s="370"/>
      <c r="FW1972" s="370"/>
      <c r="FX1972" s="370"/>
      <c r="FY1972" s="370"/>
      <c r="FZ1972" s="370"/>
      <c r="GA1972" s="370"/>
      <c r="GB1972" s="370"/>
      <c r="GC1972" s="370"/>
      <c r="GD1972" s="370"/>
      <c r="GE1972" s="370"/>
      <c r="GF1972" s="370"/>
      <c r="GG1972" s="370"/>
      <c r="GH1972" s="370"/>
      <c r="GI1972" s="370"/>
      <c r="GJ1972" s="370"/>
      <c r="GK1972" s="370"/>
      <c r="GL1972" s="370"/>
      <c r="GM1972" s="370"/>
      <c r="GN1972" s="370"/>
      <c r="GO1972" s="370"/>
      <c r="GP1972" s="370"/>
      <c r="GQ1972" s="370"/>
      <c r="GR1972" s="370"/>
      <c r="GS1972" s="370"/>
      <c r="GT1972" s="370"/>
      <c r="GU1972" s="370"/>
      <c r="GV1972" s="370"/>
      <c r="GW1972" s="370"/>
      <c r="GX1972" s="370"/>
      <c r="GY1972" s="370"/>
      <c r="GZ1972" s="370"/>
      <c r="HA1972" s="370"/>
      <c r="HB1972" s="370"/>
      <c r="HC1972" s="370"/>
      <c r="HD1972" s="370"/>
      <c r="HE1972" s="370"/>
      <c r="HF1972" s="370"/>
      <c r="HG1972" s="370"/>
      <c r="HH1972" s="370"/>
      <c r="HI1972" s="370"/>
      <c r="HJ1972" s="370"/>
      <c r="HK1972" s="370"/>
      <c r="HL1972" s="370"/>
      <c r="HM1972" s="370"/>
      <c r="HN1972" s="370"/>
      <c r="HO1972" s="370"/>
      <c r="HP1972" s="370"/>
      <c r="HQ1972" s="370"/>
      <c r="HR1972" s="370"/>
      <c r="HS1972" s="370"/>
      <c r="HT1972" s="370"/>
      <c r="HU1972" s="370"/>
      <c r="HV1972" s="370"/>
      <c r="HW1972" s="370"/>
      <c r="HX1972" s="370"/>
      <c r="HY1972" s="370"/>
      <c r="HZ1972" s="370"/>
      <c r="IA1972" s="370"/>
      <c r="IB1972" s="370"/>
      <c r="IC1972" s="370"/>
      <c r="ID1972" s="370"/>
      <c r="IE1972" s="370"/>
      <c r="IF1972" s="370"/>
      <c r="IG1972" s="370"/>
      <c r="IH1972" s="370"/>
      <c r="II1972" s="370"/>
      <c r="IJ1972" s="370"/>
      <c r="IK1972" s="370"/>
      <c r="IL1972" s="370"/>
      <c r="IM1972" s="370"/>
      <c r="IN1972" s="370"/>
      <c r="IO1972" s="370"/>
      <c r="IP1972" s="370"/>
      <c r="IQ1972" s="370"/>
      <c r="IR1972" s="370"/>
      <c r="IS1972" s="370"/>
      <c r="IT1972" s="370"/>
      <c r="IU1972" s="370"/>
      <c r="IV1972" s="370"/>
    </row>
    <row r="1973" spans="1:256" ht="55" hidden="1" customHeight="1" x14ac:dyDescent="0.2">
      <c r="A1973" s="17" t="s">
        <v>115</v>
      </c>
      <c r="B1973" s="42"/>
      <c r="C1973" s="64" t="s">
        <v>2265</v>
      </c>
      <c r="D1973" s="18" t="s">
        <v>117</v>
      </c>
      <c r="E1973" s="18" t="s">
        <v>302</v>
      </c>
      <c r="F1973" s="19">
        <v>1</v>
      </c>
      <c r="G1973" s="19">
        <v>0</v>
      </c>
      <c r="H1973" s="19">
        <v>0</v>
      </c>
      <c r="I1973" s="20"/>
      <c r="J1973" s="21" t="s">
        <v>118</v>
      </c>
      <c r="K1973" s="22" t="s">
        <v>2252</v>
      </c>
      <c r="L1973" s="21" t="s">
        <v>2253</v>
      </c>
      <c r="M1973" s="23" t="s">
        <v>2254</v>
      </c>
      <c r="N1973" s="24">
        <f t="shared" si="455"/>
        <v>2003</v>
      </c>
      <c r="O1973" s="25">
        <v>37946</v>
      </c>
      <c r="P1973" s="23" t="s">
        <v>75</v>
      </c>
      <c r="Q1973" s="23" t="s">
        <v>75</v>
      </c>
      <c r="R1973" s="23" t="s">
        <v>75</v>
      </c>
      <c r="S1973" s="23" t="s">
        <v>75</v>
      </c>
      <c r="T1973" s="23" t="s">
        <v>75</v>
      </c>
      <c r="U1973" s="23" t="s">
        <v>75</v>
      </c>
      <c r="V1973" s="19">
        <v>1</v>
      </c>
      <c r="W1973" s="19">
        <f t="shared" si="456"/>
        <v>0</v>
      </c>
      <c r="X1973" s="19">
        <f t="shared" si="457"/>
        <v>0</v>
      </c>
      <c r="Y1973" s="19">
        <f t="shared" si="458"/>
        <v>0</v>
      </c>
      <c r="Z1973" s="19">
        <v>-1</v>
      </c>
      <c r="AA1973" s="19">
        <v>-2</v>
      </c>
      <c r="AB1973" s="19">
        <v>1</v>
      </c>
      <c r="AC1973" s="19">
        <v>1</v>
      </c>
      <c r="AD1973" s="19">
        <v>0</v>
      </c>
      <c r="AE1973" s="19">
        <v>1</v>
      </c>
      <c r="AF1973" s="19">
        <v>1</v>
      </c>
      <c r="AG1973" s="19">
        <v>0</v>
      </c>
      <c r="AH1973" s="19">
        <v>1</v>
      </c>
      <c r="AI1973" s="19">
        <v>0</v>
      </c>
      <c r="AJ1973" s="18" t="s">
        <v>120</v>
      </c>
      <c r="AK1973" s="18" t="s">
        <v>77</v>
      </c>
      <c r="AL1973" s="21" t="s">
        <v>2255</v>
      </c>
      <c r="AM1973" s="19">
        <f t="shared" si="459"/>
        <v>3</v>
      </c>
      <c r="AN1973" s="19">
        <v>1</v>
      </c>
      <c r="AO1973" s="19">
        <v>1</v>
      </c>
      <c r="AP1973" s="19">
        <v>1</v>
      </c>
      <c r="AQ1973" s="19">
        <v>1</v>
      </c>
      <c r="AR1973" s="19">
        <v>1</v>
      </c>
      <c r="AS1973" s="19">
        <v>-1</v>
      </c>
      <c r="AT1973" s="19">
        <v>0</v>
      </c>
      <c r="AU1973" s="26">
        <f t="shared" si="460"/>
        <v>-1</v>
      </c>
      <c r="AV1973" s="19">
        <v>0</v>
      </c>
      <c r="AW1973" s="19">
        <v>0</v>
      </c>
      <c r="AX1973" s="19">
        <v>0</v>
      </c>
      <c r="AY1973" s="19">
        <v>0</v>
      </c>
      <c r="AZ1973" s="19">
        <v>0</v>
      </c>
      <c r="BA1973" s="19">
        <v>0</v>
      </c>
      <c r="BB1973" s="19">
        <v>0</v>
      </c>
      <c r="BC1973" s="19">
        <v>0</v>
      </c>
      <c r="BD1973" s="28"/>
      <c r="BE1973" s="20"/>
      <c r="BF1973" s="20"/>
      <c r="BG1973" s="19">
        <v>1</v>
      </c>
      <c r="BH1973" s="23" t="s">
        <v>2252</v>
      </c>
      <c r="BI1973" s="20"/>
      <c r="BJ1973" s="19">
        <v>1</v>
      </c>
      <c r="BK1973" s="45"/>
      <c r="BL1973" s="45"/>
      <c r="BM1973" s="45"/>
      <c r="BN1973" s="20"/>
      <c r="BO1973" s="20"/>
      <c r="BP1973" s="370"/>
      <c r="BQ1973" s="370"/>
      <c r="BR1973" s="370"/>
      <c r="BS1973" s="370"/>
      <c r="BT1973" s="370"/>
      <c r="BU1973" s="370"/>
      <c r="BV1973" s="370"/>
      <c r="BW1973" s="370"/>
      <c r="BX1973" s="370"/>
      <c r="BY1973" s="370"/>
      <c r="BZ1973" s="370"/>
      <c r="CA1973" s="370"/>
      <c r="CB1973" s="370"/>
      <c r="CC1973" s="370"/>
      <c r="CD1973" s="370"/>
      <c r="CE1973" s="370"/>
      <c r="CF1973" s="370"/>
      <c r="CG1973" s="370"/>
      <c r="CH1973" s="370"/>
      <c r="CI1973" s="370"/>
      <c r="CJ1973" s="370"/>
      <c r="CK1973" s="370"/>
      <c r="CL1973" s="370"/>
      <c r="CM1973" s="370"/>
      <c r="CN1973" s="370"/>
      <c r="CO1973" s="370"/>
      <c r="CP1973" s="370"/>
      <c r="CQ1973" s="370"/>
      <c r="CR1973" s="370"/>
      <c r="CS1973" s="370"/>
      <c r="CT1973" s="370"/>
      <c r="CU1973" s="370"/>
      <c r="CV1973" s="370"/>
      <c r="CW1973" s="370"/>
      <c r="CX1973" s="370"/>
      <c r="CY1973" s="370"/>
      <c r="CZ1973" s="370"/>
      <c r="DA1973" s="370"/>
      <c r="DB1973" s="370"/>
      <c r="DC1973" s="370"/>
      <c r="DD1973" s="370"/>
      <c r="DE1973" s="370"/>
      <c r="DF1973" s="370"/>
      <c r="DG1973" s="370"/>
      <c r="DH1973" s="370"/>
      <c r="DI1973" s="370"/>
      <c r="DJ1973" s="370"/>
      <c r="DK1973" s="370"/>
      <c r="DL1973" s="370"/>
      <c r="DM1973" s="370"/>
      <c r="DN1973" s="370"/>
      <c r="DO1973" s="370"/>
      <c r="DP1973" s="370"/>
      <c r="DQ1973" s="370"/>
      <c r="DR1973" s="370"/>
      <c r="DS1973" s="370"/>
      <c r="DT1973" s="370"/>
      <c r="DU1973" s="370"/>
      <c r="DV1973" s="370"/>
      <c r="DW1973" s="370"/>
      <c r="DX1973" s="370"/>
      <c r="DY1973" s="370"/>
      <c r="DZ1973" s="370"/>
      <c r="EA1973" s="370"/>
      <c r="EB1973" s="370"/>
      <c r="EC1973" s="370"/>
      <c r="ED1973" s="370"/>
      <c r="EE1973" s="370"/>
      <c r="EF1973" s="370"/>
      <c r="EG1973" s="370"/>
      <c r="EH1973" s="370"/>
      <c r="EI1973" s="370"/>
      <c r="EJ1973" s="370"/>
      <c r="EK1973" s="370"/>
      <c r="EL1973" s="370"/>
      <c r="EM1973" s="370"/>
      <c r="EN1973" s="370"/>
      <c r="EO1973" s="370"/>
      <c r="EP1973" s="370"/>
      <c r="EQ1973" s="370"/>
      <c r="ER1973" s="370"/>
      <c r="ES1973" s="370"/>
      <c r="ET1973" s="370"/>
      <c r="EU1973" s="370"/>
      <c r="EV1973" s="370"/>
      <c r="EW1973" s="370"/>
      <c r="EX1973" s="370"/>
      <c r="EY1973" s="370"/>
      <c r="EZ1973" s="370"/>
      <c r="FA1973" s="370"/>
      <c r="FB1973" s="370"/>
      <c r="FC1973" s="370"/>
      <c r="FD1973" s="370"/>
      <c r="FE1973" s="370"/>
      <c r="FF1973" s="370"/>
      <c r="FG1973" s="370"/>
      <c r="FH1973" s="370"/>
      <c r="FI1973" s="370"/>
      <c r="FJ1973" s="370"/>
      <c r="FK1973" s="370"/>
      <c r="FL1973" s="370"/>
      <c r="FM1973" s="370"/>
      <c r="FN1973" s="370"/>
      <c r="FO1973" s="370"/>
      <c r="FP1973" s="370"/>
      <c r="FQ1973" s="370"/>
      <c r="FR1973" s="370"/>
      <c r="FS1973" s="370"/>
      <c r="FT1973" s="370"/>
      <c r="FU1973" s="370"/>
      <c r="FV1973" s="370"/>
      <c r="FW1973" s="370"/>
      <c r="FX1973" s="370"/>
      <c r="FY1973" s="370"/>
      <c r="FZ1973" s="370"/>
      <c r="GA1973" s="370"/>
      <c r="GB1973" s="370"/>
      <c r="GC1973" s="370"/>
      <c r="GD1973" s="370"/>
      <c r="GE1973" s="370"/>
      <c r="GF1973" s="370"/>
      <c r="GG1973" s="370"/>
      <c r="GH1973" s="370"/>
      <c r="GI1973" s="370"/>
      <c r="GJ1973" s="370"/>
      <c r="GK1973" s="370"/>
      <c r="GL1973" s="370"/>
      <c r="GM1973" s="370"/>
      <c r="GN1973" s="370"/>
      <c r="GO1973" s="370"/>
      <c r="GP1973" s="370"/>
      <c r="GQ1973" s="370"/>
      <c r="GR1973" s="370"/>
      <c r="GS1973" s="370"/>
      <c r="GT1973" s="370"/>
      <c r="GU1973" s="370"/>
      <c r="GV1973" s="370"/>
      <c r="GW1973" s="370"/>
      <c r="GX1973" s="370"/>
      <c r="GY1973" s="370"/>
      <c r="GZ1973" s="370"/>
      <c r="HA1973" s="370"/>
      <c r="HB1973" s="370"/>
      <c r="HC1973" s="370"/>
      <c r="HD1973" s="370"/>
      <c r="HE1973" s="370"/>
      <c r="HF1973" s="370"/>
      <c r="HG1973" s="370"/>
      <c r="HH1973" s="370"/>
      <c r="HI1973" s="370"/>
      <c r="HJ1973" s="370"/>
      <c r="HK1973" s="370"/>
      <c r="HL1973" s="370"/>
      <c r="HM1973" s="370"/>
      <c r="HN1973" s="370"/>
      <c r="HO1973" s="370"/>
      <c r="HP1973" s="370"/>
      <c r="HQ1973" s="370"/>
      <c r="HR1973" s="370"/>
      <c r="HS1973" s="370"/>
      <c r="HT1973" s="370"/>
      <c r="HU1973" s="370"/>
      <c r="HV1973" s="370"/>
      <c r="HW1973" s="370"/>
      <c r="HX1973" s="370"/>
      <c r="HY1973" s="370"/>
      <c r="HZ1973" s="370"/>
      <c r="IA1973" s="370"/>
      <c r="IB1973" s="370"/>
      <c r="IC1973" s="370"/>
      <c r="ID1973" s="370"/>
      <c r="IE1973" s="370"/>
      <c r="IF1973" s="370"/>
      <c r="IG1973" s="370"/>
      <c r="IH1973" s="370"/>
      <c r="II1973" s="370"/>
      <c r="IJ1973" s="370"/>
      <c r="IK1973" s="370"/>
      <c r="IL1973" s="370"/>
      <c r="IM1973" s="370"/>
      <c r="IN1973" s="370"/>
      <c r="IO1973" s="370"/>
      <c r="IP1973" s="370"/>
      <c r="IQ1973" s="370"/>
      <c r="IR1973" s="370"/>
      <c r="IS1973" s="370"/>
      <c r="IT1973" s="370"/>
      <c r="IU1973" s="370"/>
      <c r="IV1973" s="370"/>
    </row>
    <row r="1974" spans="1:256" ht="29" hidden="1" customHeight="1" x14ac:dyDescent="0.2">
      <c r="A1974" s="17" t="s">
        <v>253</v>
      </c>
      <c r="B1974" s="42"/>
      <c r="C1974" s="64" t="s">
        <v>612</v>
      </c>
      <c r="D1974" s="18" t="s">
        <v>132</v>
      </c>
      <c r="E1974" s="18" t="s">
        <v>613</v>
      </c>
      <c r="F1974" s="19">
        <v>1</v>
      </c>
      <c r="G1974" s="19">
        <v>0</v>
      </c>
      <c r="H1974" s="19">
        <v>0</v>
      </c>
      <c r="I1974" s="20"/>
      <c r="J1974" s="44"/>
      <c r="K1974" s="22" t="s">
        <v>614</v>
      </c>
      <c r="L1974" s="21" t="s">
        <v>615</v>
      </c>
      <c r="M1974" s="23" t="s">
        <v>616</v>
      </c>
      <c r="N1974" s="24">
        <f t="shared" si="455"/>
        <v>2006</v>
      </c>
      <c r="O1974" s="25">
        <v>39048</v>
      </c>
      <c r="P1974" s="25">
        <v>39048</v>
      </c>
      <c r="Q1974" s="18" t="s">
        <v>75</v>
      </c>
      <c r="R1974" s="18" t="s">
        <v>75</v>
      </c>
      <c r="S1974" s="18" t="s">
        <v>75</v>
      </c>
      <c r="T1974" s="18" t="s">
        <v>75</v>
      </c>
      <c r="U1974" s="18" t="s">
        <v>75</v>
      </c>
      <c r="V1974" s="19">
        <v>1</v>
      </c>
      <c r="W1974" s="19">
        <f t="shared" si="456"/>
        <v>0</v>
      </c>
      <c r="X1974" s="19">
        <f t="shared" si="457"/>
        <v>0</v>
      </c>
      <c r="Y1974" s="19">
        <f t="shared" si="458"/>
        <v>0</v>
      </c>
      <c r="Z1974" s="19">
        <v>-1</v>
      </c>
      <c r="AA1974" s="19">
        <v>-2</v>
      </c>
      <c r="AB1974" s="19">
        <v>0</v>
      </c>
      <c r="AC1974" s="19">
        <v>0</v>
      </c>
      <c r="AD1974" s="19">
        <v>1</v>
      </c>
      <c r="AE1974" s="19">
        <v>0</v>
      </c>
      <c r="AF1974" s="19">
        <v>0</v>
      </c>
      <c r="AG1974" s="19">
        <v>1</v>
      </c>
      <c r="AH1974" s="26">
        <v>0</v>
      </c>
      <c r="AI1974" s="26">
        <v>0</v>
      </c>
      <c r="AJ1974" s="18" t="s">
        <v>134</v>
      </c>
      <c r="AK1974" s="18" t="s">
        <v>617</v>
      </c>
      <c r="AL1974" s="21" t="s">
        <v>618</v>
      </c>
      <c r="AM1974" s="19">
        <f t="shared" si="459"/>
        <v>2</v>
      </c>
      <c r="AN1974" s="26">
        <v>-1</v>
      </c>
      <c r="AO1974" s="26">
        <v>1</v>
      </c>
      <c r="AP1974" s="26">
        <v>-1</v>
      </c>
      <c r="AQ1974" s="26">
        <v>0</v>
      </c>
      <c r="AR1974" s="26">
        <v>0</v>
      </c>
      <c r="AS1974" s="26">
        <v>0</v>
      </c>
      <c r="AT1974" s="26">
        <v>0</v>
      </c>
      <c r="AU1974" s="26">
        <f t="shared" si="460"/>
        <v>-1</v>
      </c>
      <c r="AV1974" s="26">
        <v>0</v>
      </c>
      <c r="AW1974" s="26">
        <v>0</v>
      </c>
      <c r="AX1974" s="19">
        <v>0</v>
      </c>
      <c r="AY1974" s="19">
        <v>0</v>
      </c>
      <c r="AZ1974" s="26">
        <v>1</v>
      </c>
      <c r="BA1974" s="26">
        <v>0</v>
      </c>
      <c r="BB1974" s="26">
        <v>0</v>
      </c>
      <c r="BC1974" s="26">
        <v>0</v>
      </c>
      <c r="BD1974" s="63"/>
      <c r="BE1974" s="20"/>
      <c r="BF1974" s="18" t="s">
        <v>619</v>
      </c>
      <c r="BG1974" s="20"/>
      <c r="BH1974" s="20"/>
      <c r="BI1974" s="20"/>
      <c r="BJ1974" s="26">
        <v>1</v>
      </c>
      <c r="BK1974" s="20"/>
      <c r="BL1974" s="20"/>
      <c r="BM1974" s="20"/>
      <c r="BN1974" s="20"/>
      <c r="BO1974" s="20"/>
      <c r="BP1974" s="370"/>
      <c r="BQ1974" s="370"/>
      <c r="BR1974" s="370"/>
      <c r="BS1974" s="370"/>
      <c r="BT1974" s="370"/>
      <c r="BU1974" s="370"/>
      <c r="BV1974" s="370"/>
      <c r="BW1974" s="370"/>
      <c r="BX1974" s="370"/>
      <c r="BY1974" s="370"/>
      <c r="BZ1974" s="370"/>
      <c r="CA1974" s="370"/>
      <c r="CB1974" s="370"/>
      <c r="CC1974" s="370"/>
      <c r="CD1974" s="370"/>
      <c r="CE1974" s="370"/>
      <c r="CF1974" s="370"/>
      <c r="CG1974" s="370"/>
      <c r="CH1974" s="370"/>
      <c r="CI1974" s="370"/>
      <c r="CJ1974" s="370"/>
      <c r="CK1974" s="370"/>
      <c r="CL1974" s="370"/>
      <c r="CM1974" s="370"/>
      <c r="CN1974" s="370"/>
      <c r="CO1974" s="370"/>
      <c r="CP1974" s="370"/>
      <c r="CQ1974" s="370"/>
      <c r="CR1974" s="370"/>
      <c r="CS1974" s="370"/>
      <c r="CT1974" s="370"/>
      <c r="CU1974" s="370"/>
      <c r="CV1974" s="370"/>
      <c r="CW1974" s="370"/>
      <c r="CX1974" s="370"/>
      <c r="CY1974" s="370"/>
      <c r="CZ1974" s="370"/>
      <c r="DA1974" s="370"/>
      <c r="DB1974" s="370"/>
      <c r="DC1974" s="370"/>
      <c r="DD1974" s="370"/>
      <c r="DE1974" s="370"/>
      <c r="DF1974" s="370"/>
      <c r="DG1974" s="370"/>
      <c r="DH1974" s="370"/>
      <c r="DI1974" s="370"/>
      <c r="DJ1974" s="370"/>
      <c r="DK1974" s="370"/>
      <c r="DL1974" s="370"/>
      <c r="DM1974" s="370"/>
      <c r="DN1974" s="370"/>
      <c r="DO1974" s="370"/>
      <c r="DP1974" s="370"/>
      <c r="DQ1974" s="370"/>
      <c r="DR1974" s="370"/>
      <c r="DS1974" s="370"/>
      <c r="DT1974" s="370"/>
      <c r="DU1974" s="370"/>
      <c r="DV1974" s="370"/>
      <c r="DW1974" s="370"/>
      <c r="DX1974" s="370"/>
      <c r="DY1974" s="370"/>
      <c r="DZ1974" s="370"/>
      <c r="EA1974" s="370"/>
      <c r="EB1974" s="370"/>
      <c r="EC1974" s="370"/>
      <c r="ED1974" s="370"/>
      <c r="EE1974" s="370"/>
      <c r="EF1974" s="370"/>
      <c r="EG1974" s="370"/>
      <c r="EH1974" s="370"/>
      <c r="EI1974" s="370"/>
      <c r="EJ1974" s="370"/>
      <c r="EK1974" s="370"/>
      <c r="EL1974" s="370"/>
      <c r="EM1974" s="370"/>
      <c r="EN1974" s="370"/>
      <c r="EO1974" s="370"/>
      <c r="EP1974" s="370"/>
      <c r="EQ1974" s="370"/>
      <c r="ER1974" s="370"/>
      <c r="ES1974" s="370"/>
      <c r="ET1974" s="370"/>
      <c r="EU1974" s="370"/>
      <c r="EV1974" s="370"/>
      <c r="EW1974" s="370"/>
      <c r="EX1974" s="370"/>
      <c r="EY1974" s="370"/>
      <c r="EZ1974" s="370"/>
      <c r="FA1974" s="370"/>
      <c r="FB1974" s="370"/>
      <c r="FC1974" s="370"/>
      <c r="FD1974" s="370"/>
      <c r="FE1974" s="370"/>
      <c r="FF1974" s="370"/>
      <c r="FG1974" s="370"/>
      <c r="FH1974" s="370"/>
      <c r="FI1974" s="370"/>
      <c r="FJ1974" s="370"/>
      <c r="FK1974" s="370"/>
      <c r="FL1974" s="370"/>
      <c r="FM1974" s="370"/>
      <c r="FN1974" s="370"/>
      <c r="FO1974" s="370"/>
      <c r="FP1974" s="370"/>
      <c r="FQ1974" s="370"/>
      <c r="FR1974" s="370"/>
      <c r="FS1974" s="370"/>
      <c r="FT1974" s="370"/>
      <c r="FU1974" s="370"/>
      <c r="FV1974" s="370"/>
      <c r="FW1974" s="370"/>
      <c r="FX1974" s="370"/>
      <c r="FY1974" s="370"/>
      <c r="FZ1974" s="370"/>
      <c r="GA1974" s="370"/>
      <c r="GB1974" s="370"/>
      <c r="GC1974" s="370"/>
      <c r="GD1974" s="370"/>
      <c r="GE1974" s="370"/>
      <c r="GF1974" s="370"/>
      <c r="GG1974" s="370"/>
      <c r="GH1974" s="370"/>
      <c r="GI1974" s="370"/>
      <c r="GJ1974" s="370"/>
      <c r="GK1974" s="370"/>
      <c r="GL1974" s="370"/>
      <c r="GM1974" s="370"/>
      <c r="GN1974" s="370"/>
      <c r="GO1974" s="370"/>
      <c r="GP1974" s="370"/>
      <c r="GQ1974" s="370"/>
      <c r="GR1974" s="370"/>
      <c r="GS1974" s="370"/>
      <c r="GT1974" s="370"/>
      <c r="GU1974" s="370"/>
      <c r="GV1974" s="370"/>
      <c r="GW1974" s="370"/>
      <c r="GX1974" s="370"/>
      <c r="GY1974" s="370"/>
      <c r="GZ1974" s="370"/>
      <c r="HA1974" s="370"/>
      <c r="HB1974" s="370"/>
      <c r="HC1974" s="370"/>
      <c r="HD1974" s="370"/>
      <c r="HE1974" s="370"/>
      <c r="HF1974" s="370"/>
      <c r="HG1974" s="370"/>
      <c r="HH1974" s="370"/>
      <c r="HI1974" s="370"/>
      <c r="HJ1974" s="370"/>
      <c r="HK1974" s="370"/>
      <c r="HL1974" s="370"/>
      <c r="HM1974" s="370"/>
      <c r="HN1974" s="370"/>
      <c r="HO1974" s="370"/>
      <c r="HP1974" s="370"/>
      <c r="HQ1974" s="370"/>
      <c r="HR1974" s="370"/>
      <c r="HS1974" s="370"/>
      <c r="HT1974" s="370"/>
      <c r="HU1974" s="370"/>
      <c r="HV1974" s="370"/>
      <c r="HW1974" s="370"/>
      <c r="HX1974" s="370"/>
      <c r="HY1974" s="370"/>
      <c r="HZ1974" s="370"/>
      <c r="IA1974" s="370"/>
      <c r="IB1974" s="370"/>
      <c r="IC1974" s="370"/>
      <c r="ID1974" s="370"/>
      <c r="IE1974" s="370"/>
      <c r="IF1974" s="370"/>
      <c r="IG1974" s="370"/>
      <c r="IH1974" s="370"/>
      <c r="II1974" s="370"/>
      <c r="IJ1974" s="370"/>
      <c r="IK1974" s="370"/>
      <c r="IL1974" s="370"/>
      <c r="IM1974" s="370"/>
      <c r="IN1974" s="370"/>
      <c r="IO1974" s="370"/>
      <c r="IP1974" s="370"/>
      <c r="IQ1974" s="370"/>
      <c r="IR1974" s="370"/>
      <c r="IS1974" s="370"/>
      <c r="IT1974" s="370"/>
      <c r="IU1974" s="370"/>
      <c r="IV1974" s="370"/>
    </row>
    <row r="1975" spans="1:256" ht="55" hidden="1" customHeight="1" x14ac:dyDescent="0.2">
      <c r="A1975" s="17" t="s">
        <v>253</v>
      </c>
      <c r="B1975" s="42"/>
      <c r="C1975" s="64" t="s">
        <v>612</v>
      </c>
      <c r="D1975" s="18" t="s">
        <v>132</v>
      </c>
      <c r="E1975" s="18" t="s">
        <v>92</v>
      </c>
      <c r="F1975" s="19">
        <v>1</v>
      </c>
      <c r="G1975" s="19">
        <v>0</v>
      </c>
      <c r="H1975" s="19">
        <v>0</v>
      </c>
      <c r="I1975" s="20"/>
      <c r="J1975" s="21" t="s">
        <v>963</v>
      </c>
      <c r="K1975" s="22" t="s">
        <v>964</v>
      </c>
      <c r="L1975" s="21" t="s">
        <v>965</v>
      </c>
      <c r="M1975" s="25">
        <v>37459</v>
      </c>
      <c r="N1975" s="24">
        <f t="shared" si="455"/>
        <v>2008</v>
      </c>
      <c r="O1975" s="25">
        <v>39623</v>
      </c>
      <c r="P1975" s="23" t="s">
        <v>75</v>
      </c>
      <c r="Q1975" s="23" t="s">
        <v>75</v>
      </c>
      <c r="R1975" s="23" t="s">
        <v>75</v>
      </c>
      <c r="S1975" s="23" t="s">
        <v>75</v>
      </c>
      <c r="T1975" s="23" t="s">
        <v>75</v>
      </c>
      <c r="U1975" s="23" t="s">
        <v>75</v>
      </c>
      <c r="V1975" s="19">
        <v>1</v>
      </c>
      <c r="W1975" s="19">
        <f t="shared" si="456"/>
        <v>0</v>
      </c>
      <c r="X1975" s="19">
        <f t="shared" si="457"/>
        <v>0</v>
      </c>
      <c r="Y1975" s="19">
        <f t="shared" si="458"/>
        <v>0</v>
      </c>
      <c r="Z1975" s="19">
        <v>-1</v>
      </c>
      <c r="AA1975" s="19">
        <v>-2</v>
      </c>
      <c r="AB1975" s="19">
        <v>0</v>
      </c>
      <c r="AC1975" s="19">
        <v>0</v>
      </c>
      <c r="AD1975" s="19">
        <v>1</v>
      </c>
      <c r="AE1975" s="19">
        <v>0</v>
      </c>
      <c r="AF1975" s="19">
        <v>0</v>
      </c>
      <c r="AG1975" s="19">
        <v>1</v>
      </c>
      <c r="AH1975" s="19">
        <v>1</v>
      </c>
      <c r="AI1975" s="26">
        <v>0</v>
      </c>
      <c r="AJ1975" s="18" t="s">
        <v>134</v>
      </c>
      <c r="AK1975" s="18" t="s">
        <v>97</v>
      </c>
      <c r="AL1975" s="21" t="s">
        <v>966</v>
      </c>
      <c r="AM1975" s="19">
        <f t="shared" si="459"/>
        <v>3</v>
      </c>
      <c r="AN1975" s="19">
        <v>1</v>
      </c>
      <c r="AO1975" s="19">
        <v>1</v>
      </c>
      <c r="AP1975" s="19">
        <v>1</v>
      </c>
      <c r="AQ1975" s="19">
        <v>0</v>
      </c>
      <c r="AR1975" s="19">
        <v>0</v>
      </c>
      <c r="AS1975" s="19">
        <v>0</v>
      </c>
      <c r="AT1975" s="19">
        <v>0</v>
      </c>
      <c r="AU1975" s="26">
        <f t="shared" si="460"/>
        <v>-1</v>
      </c>
      <c r="AV1975" s="19">
        <v>0</v>
      </c>
      <c r="AW1975" s="19">
        <v>0</v>
      </c>
      <c r="AX1975" s="19">
        <v>0</v>
      </c>
      <c r="AY1975" s="19">
        <v>0</v>
      </c>
      <c r="AZ1975" s="19">
        <v>0</v>
      </c>
      <c r="BA1975" s="19">
        <v>0</v>
      </c>
      <c r="BB1975" s="19">
        <v>0</v>
      </c>
      <c r="BC1975" s="19">
        <v>0</v>
      </c>
      <c r="BD1975" s="28"/>
      <c r="BE1975" s="20"/>
      <c r="BF1975" s="18" t="s">
        <v>967</v>
      </c>
      <c r="BG1975" s="20"/>
      <c r="BH1975" s="20"/>
      <c r="BI1975" s="20"/>
      <c r="BJ1975" s="19">
        <v>0</v>
      </c>
      <c r="BK1975" s="20"/>
      <c r="BL1975" s="20"/>
      <c r="BM1975" s="20"/>
      <c r="BN1975" s="20"/>
      <c r="BO1975" s="20"/>
      <c r="BP1975" s="370"/>
      <c r="BQ1975" s="370"/>
      <c r="BR1975" s="370"/>
      <c r="BS1975" s="370"/>
      <c r="BT1975" s="370"/>
      <c r="BU1975" s="370"/>
      <c r="BV1975" s="370"/>
      <c r="BW1975" s="370"/>
      <c r="BX1975" s="370"/>
      <c r="BY1975" s="370"/>
      <c r="BZ1975" s="370"/>
      <c r="CA1975" s="370"/>
      <c r="CB1975" s="370"/>
      <c r="CC1975" s="370"/>
      <c r="CD1975" s="370"/>
      <c r="CE1975" s="370"/>
      <c r="CF1975" s="370"/>
      <c r="CG1975" s="370"/>
      <c r="CH1975" s="370"/>
      <c r="CI1975" s="370"/>
      <c r="CJ1975" s="370"/>
      <c r="CK1975" s="370"/>
      <c r="CL1975" s="370"/>
      <c r="CM1975" s="370"/>
      <c r="CN1975" s="370"/>
      <c r="CO1975" s="370"/>
      <c r="CP1975" s="370"/>
      <c r="CQ1975" s="370"/>
      <c r="CR1975" s="370"/>
      <c r="CS1975" s="370"/>
      <c r="CT1975" s="370"/>
      <c r="CU1975" s="370"/>
      <c r="CV1975" s="370"/>
      <c r="CW1975" s="370"/>
      <c r="CX1975" s="370"/>
      <c r="CY1975" s="370"/>
      <c r="CZ1975" s="370"/>
      <c r="DA1975" s="370"/>
      <c r="DB1975" s="370"/>
      <c r="DC1975" s="370"/>
      <c r="DD1975" s="370"/>
      <c r="DE1975" s="370"/>
      <c r="DF1975" s="370"/>
      <c r="DG1975" s="370"/>
      <c r="DH1975" s="370"/>
      <c r="DI1975" s="370"/>
      <c r="DJ1975" s="370"/>
      <c r="DK1975" s="370"/>
      <c r="DL1975" s="370"/>
      <c r="DM1975" s="370"/>
      <c r="DN1975" s="370"/>
      <c r="DO1975" s="370"/>
      <c r="DP1975" s="370"/>
      <c r="DQ1975" s="370"/>
      <c r="DR1975" s="370"/>
      <c r="DS1975" s="370"/>
      <c r="DT1975" s="370"/>
      <c r="DU1975" s="370"/>
      <c r="DV1975" s="370"/>
      <c r="DW1975" s="370"/>
      <c r="DX1975" s="370"/>
      <c r="DY1975" s="370"/>
      <c r="DZ1975" s="370"/>
      <c r="EA1975" s="370"/>
      <c r="EB1975" s="370"/>
      <c r="EC1975" s="370"/>
      <c r="ED1975" s="370"/>
      <c r="EE1975" s="370"/>
      <c r="EF1975" s="370"/>
      <c r="EG1975" s="370"/>
      <c r="EH1975" s="370"/>
      <c r="EI1975" s="370"/>
      <c r="EJ1975" s="370"/>
      <c r="EK1975" s="370"/>
      <c r="EL1975" s="370"/>
      <c r="EM1975" s="370"/>
      <c r="EN1975" s="370"/>
      <c r="EO1975" s="370"/>
      <c r="EP1975" s="370"/>
      <c r="EQ1975" s="370"/>
      <c r="ER1975" s="370"/>
      <c r="ES1975" s="370"/>
      <c r="ET1975" s="370"/>
      <c r="EU1975" s="370"/>
      <c r="EV1975" s="370"/>
      <c r="EW1975" s="370"/>
      <c r="EX1975" s="370"/>
      <c r="EY1975" s="370"/>
      <c r="EZ1975" s="370"/>
      <c r="FA1975" s="370"/>
      <c r="FB1975" s="370"/>
      <c r="FC1975" s="370"/>
      <c r="FD1975" s="370"/>
      <c r="FE1975" s="370"/>
      <c r="FF1975" s="370"/>
      <c r="FG1975" s="370"/>
      <c r="FH1975" s="370"/>
      <c r="FI1975" s="370"/>
      <c r="FJ1975" s="370"/>
      <c r="FK1975" s="370"/>
      <c r="FL1975" s="370"/>
      <c r="FM1975" s="370"/>
      <c r="FN1975" s="370"/>
      <c r="FO1975" s="370"/>
      <c r="FP1975" s="370"/>
      <c r="FQ1975" s="370"/>
      <c r="FR1975" s="370"/>
      <c r="FS1975" s="370"/>
      <c r="FT1975" s="370"/>
      <c r="FU1975" s="370"/>
      <c r="FV1975" s="370"/>
      <c r="FW1975" s="370"/>
      <c r="FX1975" s="370"/>
      <c r="FY1975" s="370"/>
      <c r="FZ1975" s="370"/>
      <c r="GA1975" s="370"/>
      <c r="GB1975" s="370"/>
      <c r="GC1975" s="370"/>
      <c r="GD1975" s="370"/>
      <c r="GE1975" s="370"/>
      <c r="GF1975" s="370"/>
      <c r="GG1975" s="370"/>
      <c r="GH1975" s="370"/>
      <c r="GI1975" s="370"/>
      <c r="GJ1975" s="370"/>
      <c r="GK1975" s="370"/>
      <c r="GL1975" s="370"/>
      <c r="GM1975" s="370"/>
      <c r="GN1975" s="370"/>
      <c r="GO1975" s="370"/>
      <c r="GP1975" s="370"/>
      <c r="GQ1975" s="370"/>
      <c r="GR1975" s="370"/>
      <c r="GS1975" s="370"/>
      <c r="GT1975" s="370"/>
      <c r="GU1975" s="370"/>
      <c r="GV1975" s="370"/>
      <c r="GW1975" s="370"/>
      <c r="GX1975" s="370"/>
      <c r="GY1975" s="370"/>
      <c r="GZ1975" s="370"/>
      <c r="HA1975" s="370"/>
      <c r="HB1975" s="370"/>
      <c r="HC1975" s="370"/>
      <c r="HD1975" s="370"/>
      <c r="HE1975" s="370"/>
      <c r="HF1975" s="370"/>
      <c r="HG1975" s="370"/>
      <c r="HH1975" s="370"/>
      <c r="HI1975" s="370"/>
      <c r="HJ1975" s="370"/>
      <c r="HK1975" s="370"/>
      <c r="HL1975" s="370"/>
      <c r="HM1975" s="370"/>
      <c r="HN1975" s="370"/>
      <c r="HO1975" s="370"/>
      <c r="HP1975" s="370"/>
      <c r="HQ1975" s="370"/>
      <c r="HR1975" s="370"/>
      <c r="HS1975" s="370"/>
      <c r="HT1975" s="370"/>
      <c r="HU1975" s="370"/>
      <c r="HV1975" s="370"/>
      <c r="HW1975" s="370"/>
      <c r="HX1975" s="370"/>
      <c r="HY1975" s="370"/>
      <c r="HZ1975" s="370"/>
      <c r="IA1975" s="370"/>
      <c r="IB1975" s="370"/>
      <c r="IC1975" s="370"/>
      <c r="ID1975" s="370"/>
      <c r="IE1975" s="370"/>
      <c r="IF1975" s="370"/>
      <c r="IG1975" s="370"/>
      <c r="IH1975" s="370"/>
      <c r="II1975" s="370"/>
      <c r="IJ1975" s="370"/>
      <c r="IK1975" s="370"/>
      <c r="IL1975" s="370"/>
      <c r="IM1975" s="370"/>
      <c r="IN1975" s="370"/>
      <c r="IO1975" s="370"/>
      <c r="IP1975" s="370"/>
      <c r="IQ1975" s="370"/>
      <c r="IR1975" s="370"/>
      <c r="IS1975" s="370"/>
      <c r="IT1975" s="370"/>
      <c r="IU1975" s="370"/>
      <c r="IV1975" s="370"/>
    </row>
    <row r="1976" spans="1:256" ht="55" hidden="1" customHeight="1" x14ac:dyDescent="0.2">
      <c r="A1976" s="17" t="s">
        <v>228</v>
      </c>
      <c r="B1976" s="42"/>
      <c r="C1976" s="64" t="s">
        <v>1031</v>
      </c>
      <c r="D1976" s="18" t="s">
        <v>132</v>
      </c>
      <c r="E1976" s="18" t="s">
        <v>852</v>
      </c>
      <c r="F1976" s="19">
        <v>1</v>
      </c>
      <c r="G1976" s="19">
        <v>0</v>
      </c>
      <c r="H1976" s="19">
        <v>0</v>
      </c>
      <c r="I1976" s="20"/>
      <c r="J1976" s="21" t="s">
        <v>222</v>
      </c>
      <c r="K1976" s="22" t="s">
        <v>1019</v>
      </c>
      <c r="L1976" s="21" t="s">
        <v>1020</v>
      </c>
      <c r="M1976" s="23" t="s">
        <v>1021</v>
      </c>
      <c r="N1976" s="24">
        <f t="shared" si="455"/>
        <v>2009</v>
      </c>
      <c r="O1976" s="25">
        <v>39842</v>
      </c>
      <c r="P1976" s="23" t="s">
        <v>75</v>
      </c>
      <c r="Q1976" s="23" t="s">
        <v>75</v>
      </c>
      <c r="R1976" s="23" t="s">
        <v>75</v>
      </c>
      <c r="S1976" s="23" t="s">
        <v>75</v>
      </c>
      <c r="T1976" s="23" t="s">
        <v>75</v>
      </c>
      <c r="U1976" s="23" t="s">
        <v>75</v>
      </c>
      <c r="V1976" s="19">
        <v>1</v>
      </c>
      <c r="W1976" s="19">
        <f t="shared" si="456"/>
        <v>0</v>
      </c>
      <c r="X1976" s="19">
        <f t="shared" si="457"/>
        <v>0</v>
      </c>
      <c r="Y1976" s="19">
        <f t="shared" si="458"/>
        <v>0</v>
      </c>
      <c r="Z1976" s="19">
        <v>-1</v>
      </c>
      <c r="AA1976" s="19">
        <v>-2</v>
      </c>
      <c r="AB1976" s="19">
        <v>0</v>
      </c>
      <c r="AC1976" s="19">
        <v>1</v>
      </c>
      <c r="AD1976" s="19">
        <v>0</v>
      </c>
      <c r="AE1976" s="19">
        <v>1</v>
      </c>
      <c r="AF1976" s="19">
        <v>0</v>
      </c>
      <c r="AG1976" s="19">
        <v>1</v>
      </c>
      <c r="AH1976" s="26">
        <v>-1</v>
      </c>
      <c r="AI1976" s="26">
        <v>-1</v>
      </c>
      <c r="AJ1976" s="18" t="s">
        <v>134</v>
      </c>
      <c r="AK1976" s="18" t="s">
        <v>134</v>
      </c>
      <c r="AL1976" s="21" t="s">
        <v>1022</v>
      </c>
      <c r="AM1976" s="19">
        <f t="shared" si="459"/>
        <v>2</v>
      </c>
      <c r="AN1976" s="19">
        <v>0</v>
      </c>
      <c r="AO1976" s="19">
        <v>1</v>
      </c>
      <c r="AP1976" s="19">
        <v>0</v>
      </c>
      <c r="AQ1976" s="19">
        <v>-1</v>
      </c>
      <c r="AR1976" s="19">
        <v>1</v>
      </c>
      <c r="AS1976" s="19">
        <v>-1</v>
      </c>
      <c r="AT1976" s="19">
        <v>0</v>
      </c>
      <c r="AU1976" s="26">
        <f t="shared" si="460"/>
        <v>-1</v>
      </c>
      <c r="AV1976" s="19">
        <v>0</v>
      </c>
      <c r="AW1976" s="19">
        <v>0</v>
      </c>
      <c r="AX1976" s="19">
        <v>0</v>
      </c>
      <c r="AY1976" s="19">
        <v>0</v>
      </c>
      <c r="AZ1976" s="19">
        <v>0</v>
      </c>
      <c r="BA1976" s="19">
        <v>0</v>
      </c>
      <c r="BB1976" s="19">
        <v>0</v>
      </c>
      <c r="BC1976" s="19">
        <v>0</v>
      </c>
      <c r="BD1976" s="28"/>
      <c r="BE1976" s="20"/>
      <c r="BF1976" s="20"/>
      <c r="BG1976" s="20"/>
      <c r="BH1976" s="18" t="s">
        <v>1023</v>
      </c>
      <c r="BI1976" s="20"/>
      <c r="BJ1976" s="19">
        <v>1</v>
      </c>
      <c r="BK1976" s="20"/>
      <c r="BL1976" s="20"/>
      <c r="BM1976" s="20"/>
      <c r="BN1976" s="20"/>
      <c r="BO1976" s="20"/>
      <c r="BP1976" s="370"/>
      <c r="BQ1976" s="370"/>
      <c r="BR1976" s="370"/>
      <c r="BS1976" s="370"/>
      <c r="BT1976" s="370"/>
      <c r="BU1976" s="370"/>
      <c r="BV1976" s="370"/>
      <c r="BW1976" s="370"/>
      <c r="BX1976" s="370"/>
      <c r="BY1976" s="370"/>
      <c r="BZ1976" s="370"/>
      <c r="CA1976" s="370"/>
      <c r="CB1976" s="370"/>
      <c r="CC1976" s="370"/>
      <c r="CD1976" s="370"/>
      <c r="CE1976" s="370"/>
      <c r="CF1976" s="370"/>
      <c r="CG1976" s="370"/>
      <c r="CH1976" s="370"/>
      <c r="CI1976" s="370"/>
      <c r="CJ1976" s="370"/>
      <c r="CK1976" s="370"/>
      <c r="CL1976" s="370"/>
      <c r="CM1976" s="370"/>
      <c r="CN1976" s="370"/>
      <c r="CO1976" s="370"/>
      <c r="CP1976" s="370"/>
      <c r="CQ1976" s="370"/>
      <c r="CR1976" s="370"/>
      <c r="CS1976" s="370"/>
      <c r="CT1976" s="370"/>
      <c r="CU1976" s="370"/>
      <c r="CV1976" s="370"/>
      <c r="CW1976" s="370"/>
      <c r="CX1976" s="370"/>
      <c r="CY1976" s="370"/>
      <c r="CZ1976" s="370"/>
      <c r="DA1976" s="370"/>
      <c r="DB1976" s="370"/>
      <c r="DC1976" s="370"/>
      <c r="DD1976" s="370"/>
      <c r="DE1976" s="370"/>
      <c r="DF1976" s="370"/>
      <c r="DG1976" s="370"/>
      <c r="DH1976" s="370"/>
      <c r="DI1976" s="370"/>
      <c r="DJ1976" s="370"/>
      <c r="DK1976" s="370"/>
      <c r="DL1976" s="370"/>
      <c r="DM1976" s="370"/>
      <c r="DN1976" s="370"/>
      <c r="DO1976" s="370"/>
      <c r="DP1976" s="370"/>
      <c r="DQ1976" s="370"/>
      <c r="DR1976" s="370"/>
      <c r="DS1976" s="370"/>
      <c r="DT1976" s="370"/>
      <c r="DU1976" s="370"/>
      <c r="DV1976" s="370"/>
      <c r="DW1976" s="370"/>
      <c r="DX1976" s="370"/>
      <c r="DY1976" s="370"/>
      <c r="DZ1976" s="370"/>
      <c r="EA1976" s="370"/>
      <c r="EB1976" s="370"/>
      <c r="EC1976" s="370"/>
      <c r="ED1976" s="370"/>
      <c r="EE1976" s="370"/>
      <c r="EF1976" s="370"/>
      <c r="EG1976" s="370"/>
      <c r="EH1976" s="370"/>
      <c r="EI1976" s="370"/>
      <c r="EJ1976" s="370"/>
      <c r="EK1976" s="370"/>
      <c r="EL1976" s="370"/>
      <c r="EM1976" s="370"/>
      <c r="EN1976" s="370"/>
      <c r="EO1976" s="370"/>
      <c r="EP1976" s="370"/>
      <c r="EQ1976" s="370"/>
      <c r="ER1976" s="370"/>
      <c r="ES1976" s="370"/>
      <c r="ET1976" s="370"/>
      <c r="EU1976" s="370"/>
      <c r="EV1976" s="370"/>
      <c r="EW1976" s="370"/>
      <c r="EX1976" s="370"/>
      <c r="EY1976" s="370"/>
      <c r="EZ1976" s="370"/>
      <c r="FA1976" s="370"/>
      <c r="FB1976" s="370"/>
      <c r="FC1976" s="370"/>
      <c r="FD1976" s="370"/>
      <c r="FE1976" s="370"/>
      <c r="FF1976" s="370"/>
      <c r="FG1976" s="370"/>
      <c r="FH1976" s="370"/>
      <c r="FI1976" s="370"/>
      <c r="FJ1976" s="370"/>
      <c r="FK1976" s="370"/>
      <c r="FL1976" s="370"/>
      <c r="FM1976" s="370"/>
      <c r="FN1976" s="370"/>
      <c r="FO1976" s="370"/>
      <c r="FP1976" s="370"/>
      <c r="FQ1976" s="370"/>
      <c r="FR1976" s="370"/>
      <c r="FS1976" s="370"/>
      <c r="FT1976" s="370"/>
      <c r="FU1976" s="370"/>
      <c r="FV1976" s="370"/>
      <c r="FW1976" s="370"/>
      <c r="FX1976" s="370"/>
      <c r="FY1976" s="370"/>
      <c r="FZ1976" s="370"/>
      <c r="GA1976" s="370"/>
      <c r="GB1976" s="370"/>
      <c r="GC1976" s="370"/>
      <c r="GD1976" s="370"/>
      <c r="GE1976" s="370"/>
      <c r="GF1976" s="370"/>
      <c r="GG1976" s="370"/>
      <c r="GH1976" s="370"/>
      <c r="GI1976" s="370"/>
      <c r="GJ1976" s="370"/>
      <c r="GK1976" s="370"/>
      <c r="GL1976" s="370"/>
      <c r="GM1976" s="370"/>
      <c r="GN1976" s="370"/>
      <c r="GO1976" s="370"/>
      <c r="GP1976" s="370"/>
      <c r="GQ1976" s="370"/>
      <c r="GR1976" s="370"/>
      <c r="GS1976" s="370"/>
      <c r="GT1976" s="370"/>
      <c r="GU1976" s="370"/>
      <c r="GV1976" s="370"/>
      <c r="GW1976" s="370"/>
      <c r="GX1976" s="370"/>
      <c r="GY1976" s="370"/>
      <c r="GZ1976" s="370"/>
      <c r="HA1976" s="370"/>
      <c r="HB1976" s="370"/>
      <c r="HC1976" s="370"/>
      <c r="HD1976" s="370"/>
      <c r="HE1976" s="370"/>
      <c r="HF1976" s="370"/>
      <c r="HG1976" s="370"/>
      <c r="HH1976" s="370"/>
      <c r="HI1976" s="370"/>
      <c r="HJ1976" s="370"/>
      <c r="HK1976" s="370"/>
      <c r="HL1976" s="370"/>
      <c r="HM1976" s="370"/>
      <c r="HN1976" s="370"/>
      <c r="HO1976" s="370"/>
      <c r="HP1976" s="370"/>
      <c r="HQ1976" s="370"/>
      <c r="HR1976" s="370"/>
      <c r="HS1976" s="370"/>
      <c r="HT1976" s="370"/>
      <c r="HU1976" s="370"/>
      <c r="HV1976" s="370"/>
      <c r="HW1976" s="370"/>
      <c r="HX1976" s="370"/>
      <c r="HY1976" s="370"/>
      <c r="HZ1976" s="370"/>
      <c r="IA1976" s="370"/>
      <c r="IB1976" s="370"/>
      <c r="IC1976" s="370"/>
      <c r="ID1976" s="370"/>
      <c r="IE1976" s="370"/>
      <c r="IF1976" s="370"/>
      <c r="IG1976" s="370"/>
      <c r="IH1976" s="370"/>
      <c r="II1976" s="370"/>
      <c r="IJ1976" s="370"/>
      <c r="IK1976" s="370"/>
      <c r="IL1976" s="370"/>
      <c r="IM1976" s="370"/>
      <c r="IN1976" s="370"/>
      <c r="IO1976" s="370"/>
      <c r="IP1976" s="370"/>
      <c r="IQ1976" s="370"/>
      <c r="IR1976" s="370"/>
      <c r="IS1976" s="370"/>
      <c r="IT1976" s="370"/>
      <c r="IU1976" s="370"/>
      <c r="IV1976" s="370"/>
    </row>
    <row r="1977" spans="1:256" ht="176" hidden="1" x14ac:dyDescent="0.2">
      <c r="A1977" s="457" t="s">
        <v>115</v>
      </c>
      <c r="B1977" s="477"/>
      <c r="C1977" s="519" t="s">
        <v>2266</v>
      </c>
      <c r="D1977" s="459" t="s">
        <v>117</v>
      </c>
      <c r="E1977" s="459" t="s">
        <v>302</v>
      </c>
      <c r="F1977" s="451">
        <v>1</v>
      </c>
      <c r="G1977" s="478">
        <v>0</v>
      </c>
      <c r="H1977" s="451">
        <v>0</v>
      </c>
      <c r="I1977" s="473"/>
      <c r="J1977" s="480" t="s">
        <v>118</v>
      </c>
      <c r="K1977" s="481" t="s">
        <v>2252</v>
      </c>
      <c r="L1977" s="464" t="s">
        <v>2253</v>
      </c>
      <c r="M1977" s="475" t="s">
        <v>2254</v>
      </c>
      <c r="N1977" s="484">
        <f t="shared" si="455"/>
        <v>2003</v>
      </c>
      <c r="O1977" s="483">
        <v>37946</v>
      </c>
      <c r="P1977" s="475" t="s">
        <v>75</v>
      </c>
      <c r="Q1977" s="475" t="s">
        <v>75</v>
      </c>
      <c r="R1977" s="475" t="s">
        <v>75</v>
      </c>
      <c r="S1977" s="475" t="s">
        <v>75</v>
      </c>
      <c r="T1977" s="475" t="s">
        <v>75</v>
      </c>
      <c r="U1977" s="475" t="s">
        <v>75</v>
      </c>
      <c r="V1977" s="451">
        <v>1</v>
      </c>
      <c r="W1977" s="451">
        <f t="shared" si="456"/>
        <v>0</v>
      </c>
      <c r="X1977" s="451">
        <f t="shared" si="457"/>
        <v>0</v>
      </c>
      <c r="Y1977" s="451">
        <f t="shared" si="458"/>
        <v>0</v>
      </c>
      <c r="Z1977" s="451">
        <v>-1</v>
      </c>
      <c r="AA1977" s="451">
        <v>-2</v>
      </c>
      <c r="AB1977" s="451">
        <v>1</v>
      </c>
      <c r="AC1977" s="451">
        <v>1</v>
      </c>
      <c r="AD1977" s="478">
        <v>0</v>
      </c>
      <c r="AE1977" s="478">
        <v>1</v>
      </c>
      <c r="AF1977" s="451">
        <v>1</v>
      </c>
      <c r="AG1977" s="451">
        <v>0</v>
      </c>
      <c r="AH1977" s="451">
        <v>1</v>
      </c>
      <c r="AI1977" s="451">
        <v>0</v>
      </c>
      <c r="AJ1977" s="399" t="s">
        <v>120</v>
      </c>
      <c r="AK1977" s="459" t="s">
        <v>77</v>
      </c>
      <c r="AL1977" s="464" t="s">
        <v>2255</v>
      </c>
      <c r="AM1977" s="451">
        <f t="shared" si="459"/>
        <v>3</v>
      </c>
      <c r="AN1977" s="451">
        <v>1</v>
      </c>
      <c r="AO1977" s="451">
        <v>1</v>
      </c>
      <c r="AP1977" s="451">
        <v>1</v>
      </c>
      <c r="AQ1977" s="451">
        <v>1</v>
      </c>
      <c r="AR1977" s="451">
        <v>1</v>
      </c>
      <c r="AS1977" s="451">
        <v>0</v>
      </c>
      <c r="AT1977" s="451">
        <v>0</v>
      </c>
      <c r="AU1977" s="453">
        <f t="shared" si="460"/>
        <v>-1</v>
      </c>
      <c r="AV1977" s="451">
        <v>0</v>
      </c>
      <c r="AW1977" s="451">
        <v>0</v>
      </c>
      <c r="AX1977" s="451">
        <v>0</v>
      </c>
      <c r="AY1977" s="451">
        <v>0</v>
      </c>
      <c r="AZ1977" s="451">
        <v>0</v>
      </c>
      <c r="BA1977" s="451">
        <v>0</v>
      </c>
      <c r="BB1977" s="451">
        <v>0</v>
      </c>
      <c r="BC1977" s="451">
        <v>0</v>
      </c>
      <c r="BD1977" s="454"/>
      <c r="BE1977" s="473"/>
      <c r="BF1977" s="473"/>
      <c r="BG1977" s="451">
        <v>1</v>
      </c>
      <c r="BH1977" s="475" t="s">
        <v>2252</v>
      </c>
      <c r="BI1977" s="473"/>
      <c r="BJ1977" s="451">
        <v>1</v>
      </c>
      <c r="BK1977" s="518"/>
      <c r="BL1977" s="518"/>
      <c r="BM1977" s="518"/>
      <c r="BN1977" s="473"/>
      <c r="BO1977" s="473"/>
      <c r="BP1977" s="370"/>
      <c r="BQ1977" s="370"/>
      <c r="BR1977" s="370"/>
      <c r="BS1977" s="370"/>
      <c r="BT1977" s="370"/>
      <c r="BU1977" s="370"/>
      <c r="BV1977" s="370"/>
      <c r="BW1977" s="370"/>
      <c r="BX1977" s="370"/>
      <c r="BY1977" s="370"/>
      <c r="BZ1977" s="370"/>
      <c r="CA1977" s="370"/>
      <c r="CB1977" s="370"/>
      <c r="CC1977" s="370"/>
      <c r="CD1977" s="370"/>
      <c r="CE1977" s="370"/>
      <c r="CF1977" s="370"/>
      <c r="CG1977" s="370"/>
      <c r="CH1977" s="370"/>
      <c r="CI1977" s="370"/>
      <c r="CJ1977" s="370"/>
      <c r="CK1977" s="370"/>
      <c r="CL1977" s="370"/>
      <c r="CM1977" s="370"/>
      <c r="CN1977" s="370"/>
      <c r="CO1977" s="370"/>
      <c r="CP1977" s="370"/>
      <c r="CQ1977" s="370"/>
      <c r="CR1977" s="370"/>
      <c r="CS1977" s="370"/>
      <c r="CT1977" s="370"/>
      <c r="CU1977" s="370"/>
      <c r="CV1977" s="370"/>
      <c r="CW1977" s="370"/>
      <c r="CX1977" s="370"/>
      <c r="CY1977" s="370"/>
      <c r="CZ1977" s="370"/>
      <c r="DA1977" s="370"/>
      <c r="DB1977" s="370"/>
      <c r="DC1977" s="370"/>
      <c r="DD1977" s="370"/>
      <c r="DE1977" s="370"/>
      <c r="DF1977" s="370"/>
      <c r="DG1977" s="370"/>
      <c r="DH1977" s="370"/>
      <c r="DI1977" s="370"/>
      <c r="DJ1977" s="370"/>
      <c r="DK1977" s="370"/>
      <c r="DL1977" s="370"/>
      <c r="DM1977" s="370"/>
      <c r="DN1977" s="370"/>
      <c r="DO1977" s="370"/>
      <c r="DP1977" s="370"/>
      <c r="DQ1977" s="370"/>
      <c r="DR1977" s="370"/>
      <c r="DS1977" s="370"/>
      <c r="DT1977" s="370"/>
      <c r="DU1977" s="370"/>
      <c r="DV1977" s="370"/>
      <c r="DW1977" s="370"/>
      <c r="DX1977" s="370"/>
      <c r="DY1977" s="370"/>
      <c r="DZ1977" s="370"/>
      <c r="EA1977" s="370"/>
      <c r="EB1977" s="370"/>
      <c r="EC1977" s="370"/>
      <c r="ED1977" s="370"/>
      <c r="EE1977" s="370"/>
      <c r="EF1977" s="370"/>
      <c r="EG1977" s="370"/>
      <c r="EH1977" s="370"/>
      <c r="EI1977" s="370"/>
      <c r="EJ1977" s="370"/>
      <c r="EK1977" s="370"/>
      <c r="EL1977" s="370"/>
      <c r="EM1977" s="370"/>
      <c r="EN1977" s="370"/>
      <c r="EO1977" s="370"/>
      <c r="EP1977" s="370"/>
      <c r="EQ1977" s="370"/>
      <c r="ER1977" s="370"/>
      <c r="ES1977" s="370"/>
      <c r="ET1977" s="370"/>
      <c r="EU1977" s="370"/>
      <c r="EV1977" s="370"/>
      <c r="EW1977" s="370"/>
      <c r="EX1977" s="370"/>
      <c r="EY1977" s="370"/>
      <c r="EZ1977" s="370"/>
      <c r="FA1977" s="370"/>
      <c r="FB1977" s="370"/>
      <c r="FC1977" s="370"/>
      <c r="FD1977" s="370"/>
      <c r="FE1977" s="370"/>
      <c r="FF1977" s="370"/>
      <c r="FG1977" s="370"/>
      <c r="FH1977" s="370"/>
      <c r="FI1977" s="370"/>
      <c r="FJ1977" s="370"/>
      <c r="FK1977" s="370"/>
      <c r="FL1977" s="370"/>
      <c r="FM1977" s="370"/>
      <c r="FN1977" s="370"/>
      <c r="FO1977" s="370"/>
      <c r="FP1977" s="370"/>
      <c r="FQ1977" s="370"/>
      <c r="FR1977" s="370"/>
      <c r="FS1977" s="370"/>
      <c r="FT1977" s="370"/>
      <c r="FU1977" s="370"/>
      <c r="FV1977" s="370"/>
      <c r="FW1977" s="370"/>
      <c r="FX1977" s="370"/>
      <c r="FY1977" s="370"/>
      <c r="FZ1977" s="370"/>
      <c r="GA1977" s="370"/>
      <c r="GB1977" s="370"/>
      <c r="GC1977" s="370"/>
      <c r="GD1977" s="370"/>
      <c r="GE1977" s="370"/>
      <c r="GF1977" s="370"/>
      <c r="GG1977" s="370"/>
      <c r="GH1977" s="370"/>
      <c r="GI1977" s="370"/>
      <c r="GJ1977" s="370"/>
      <c r="GK1977" s="370"/>
      <c r="GL1977" s="370"/>
      <c r="GM1977" s="370"/>
      <c r="GN1977" s="370"/>
      <c r="GO1977" s="370"/>
      <c r="GP1977" s="370"/>
      <c r="GQ1977" s="370"/>
      <c r="GR1977" s="370"/>
      <c r="GS1977" s="370"/>
      <c r="GT1977" s="370"/>
      <c r="GU1977" s="370"/>
      <c r="GV1977" s="370"/>
      <c r="GW1977" s="370"/>
      <c r="GX1977" s="370"/>
      <c r="GY1977" s="370"/>
      <c r="GZ1977" s="370"/>
      <c r="HA1977" s="370"/>
      <c r="HB1977" s="370"/>
      <c r="HC1977" s="370"/>
      <c r="HD1977" s="370"/>
      <c r="HE1977" s="370"/>
      <c r="HF1977" s="370"/>
      <c r="HG1977" s="370"/>
      <c r="HH1977" s="370"/>
      <c r="HI1977" s="370"/>
      <c r="HJ1977" s="370"/>
      <c r="HK1977" s="370"/>
      <c r="HL1977" s="370"/>
      <c r="HM1977" s="370"/>
      <c r="HN1977" s="370"/>
      <c r="HO1977" s="370"/>
      <c r="HP1977" s="370"/>
      <c r="HQ1977" s="370"/>
      <c r="HR1977" s="370"/>
      <c r="HS1977" s="370"/>
      <c r="HT1977" s="370"/>
      <c r="HU1977" s="370"/>
      <c r="HV1977" s="370"/>
      <c r="HW1977" s="370"/>
      <c r="HX1977" s="370"/>
      <c r="HY1977" s="370"/>
      <c r="HZ1977" s="370"/>
      <c r="IA1977" s="370"/>
      <c r="IB1977" s="370"/>
      <c r="IC1977" s="370"/>
      <c r="ID1977" s="370"/>
      <c r="IE1977" s="370"/>
      <c r="IF1977" s="370"/>
      <c r="IG1977" s="370"/>
      <c r="IH1977" s="370"/>
      <c r="II1977" s="370"/>
      <c r="IJ1977" s="370"/>
      <c r="IK1977" s="370"/>
      <c r="IL1977" s="370"/>
      <c r="IM1977" s="370"/>
      <c r="IN1977" s="370"/>
      <c r="IO1977" s="370"/>
      <c r="IP1977" s="370"/>
      <c r="IQ1977" s="370"/>
      <c r="IR1977" s="370"/>
      <c r="IS1977" s="370"/>
      <c r="IT1977" s="370"/>
      <c r="IU1977" s="370"/>
      <c r="IV1977" s="370"/>
    </row>
    <row r="1978" spans="1:256" ht="128" hidden="1" x14ac:dyDescent="0.2">
      <c r="A1978" s="457" t="s">
        <v>253</v>
      </c>
      <c r="B1978" s="477"/>
      <c r="C1978" s="519" t="s">
        <v>2799</v>
      </c>
      <c r="D1978" s="459" t="s">
        <v>132</v>
      </c>
      <c r="E1978" s="459" t="s">
        <v>70</v>
      </c>
      <c r="F1978" s="451">
        <v>1</v>
      </c>
      <c r="G1978" s="478">
        <v>0</v>
      </c>
      <c r="H1978" s="451">
        <v>0</v>
      </c>
      <c r="I1978" s="473"/>
      <c r="J1978" s="480" t="s">
        <v>2789</v>
      </c>
      <c r="K1978" s="481" t="s">
        <v>2796</v>
      </c>
      <c r="L1978" s="464" t="s">
        <v>2797</v>
      </c>
      <c r="M1978" s="450">
        <v>1982</v>
      </c>
      <c r="N1978" s="484">
        <f t="shared" si="455"/>
        <v>2001</v>
      </c>
      <c r="O1978" s="483">
        <v>37073</v>
      </c>
      <c r="P1978" s="399" t="s">
        <v>75</v>
      </c>
      <c r="Q1978" s="399" t="s">
        <v>75</v>
      </c>
      <c r="R1978" s="399" t="s">
        <v>75</v>
      </c>
      <c r="S1978" s="399" t="s">
        <v>75</v>
      </c>
      <c r="T1978" s="399" t="s">
        <v>75</v>
      </c>
      <c r="U1978" s="399" t="s">
        <v>75</v>
      </c>
      <c r="V1978" s="451">
        <v>1</v>
      </c>
      <c r="W1978" s="451">
        <f t="shared" si="456"/>
        <v>0</v>
      </c>
      <c r="X1978" s="451">
        <f t="shared" si="457"/>
        <v>0</v>
      </c>
      <c r="Y1978" s="451">
        <f t="shared" si="458"/>
        <v>0</v>
      </c>
      <c r="Z1978" s="451">
        <v>-1</v>
      </c>
      <c r="AA1978" s="451">
        <v>-2</v>
      </c>
      <c r="AB1978" s="451">
        <v>0</v>
      </c>
      <c r="AC1978" s="451">
        <v>1</v>
      </c>
      <c r="AD1978" s="478">
        <v>1</v>
      </c>
      <c r="AE1978" s="478">
        <v>1</v>
      </c>
      <c r="AF1978" s="451">
        <v>0</v>
      </c>
      <c r="AG1978" s="451">
        <v>1</v>
      </c>
      <c r="AH1978" s="453">
        <v>1</v>
      </c>
      <c r="AI1978" s="453">
        <v>0</v>
      </c>
      <c r="AJ1978" s="399" t="s">
        <v>134</v>
      </c>
      <c r="AK1978" s="459" t="s">
        <v>77</v>
      </c>
      <c r="AL1978" s="464" t="s">
        <v>2792</v>
      </c>
      <c r="AM1978" s="451">
        <f t="shared" si="459"/>
        <v>3</v>
      </c>
      <c r="AN1978" s="453">
        <v>1</v>
      </c>
      <c r="AO1978" s="453">
        <v>1</v>
      </c>
      <c r="AP1978" s="453">
        <v>1</v>
      </c>
      <c r="AQ1978" s="453">
        <v>1</v>
      </c>
      <c r="AR1978" s="453">
        <v>0</v>
      </c>
      <c r="AS1978" s="453">
        <v>-1</v>
      </c>
      <c r="AT1978" s="453">
        <v>0</v>
      </c>
      <c r="AU1978" s="453">
        <f t="shared" si="460"/>
        <v>-1</v>
      </c>
      <c r="AV1978" s="453">
        <v>0</v>
      </c>
      <c r="AW1978" s="453">
        <v>0</v>
      </c>
      <c r="AX1978" s="451">
        <v>0</v>
      </c>
      <c r="AY1978" s="451">
        <v>0</v>
      </c>
      <c r="AZ1978" s="453">
        <v>0</v>
      </c>
      <c r="BA1978" s="453">
        <v>0</v>
      </c>
      <c r="BB1978" s="451">
        <v>0</v>
      </c>
      <c r="BC1978" s="453">
        <v>0</v>
      </c>
      <c r="BD1978" s="454"/>
      <c r="BE1978" s="473"/>
      <c r="BF1978" s="399" t="s">
        <v>2793</v>
      </c>
      <c r="BG1978" s="473"/>
      <c r="BH1978" s="399" t="s">
        <v>2798</v>
      </c>
      <c r="BI1978" s="473"/>
      <c r="BJ1978" s="453">
        <v>1</v>
      </c>
      <c r="BK1978" s="473"/>
      <c r="BL1978" s="473"/>
      <c r="BM1978" s="473"/>
      <c r="BN1978" s="473"/>
      <c r="BO1978" s="473"/>
      <c r="BP1978" s="370"/>
      <c r="BQ1978" s="370"/>
      <c r="BR1978" s="370"/>
      <c r="BS1978" s="370"/>
      <c r="BT1978" s="370"/>
      <c r="BU1978" s="370"/>
      <c r="BV1978" s="370"/>
      <c r="BW1978" s="370"/>
      <c r="BX1978" s="370"/>
      <c r="BY1978" s="370"/>
      <c r="BZ1978" s="370"/>
      <c r="CA1978" s="370"/>
      <c r="CB1978" s="370"/>
      <c r="CC1978" s="370"/>
      <c r="CD1978" s="370"/>
      <c r="CE1978" s="370"/>
      <c r="CF1978" s="370"/>
      <c r="CG1978" s="370"/>
      <c r="CH1978" s="370"/>
      <c r="CI1978" s="370"/>
      <c r="CJ1978" s="370"/>
      <c r="CK1978" s="370"/>
      <c r="CL1978" s="370"/>
      <c r="CM1978" s="370"/>
      <c r="CN1978" s="370"/>
      <c r="CO1978" s="370"/>
      <c r="CP1978" s="370"/>
      <c r="CQ1978" s="370"/>
      <c r="CR1978" s="370"/>
      <c r="CS1978" s="370"/>
      <c r="CT1978" s="370"/>
      <c r="CU1978" s="370"/>
      <c r="CV1978" s="370"/>
      <c r="CW1978" s="370"/>
      <c r="CX1978" s="370"/>
      <c r="CY1978" s="370"/>
      <c r="CZ1978" s="370"/>
      <c r="DA1978" s="370"/>
      <c r="DB1978" s="370"/>
      <c r="DC1978" s="370"/>
      <c r="DD1978" s="370"/>
      <c r="DE1978" s="370"/>
      <c r="DF1978" s="370"/>
      <c r="DG1978" s="370"/>
      <c r="DH1978" s="370"/>
      <c r="DI1978" s="370"/>
      <c r="DJ1978" s="370"/>
      <c r="DK1978" s="370"/>
      <c r="DL1978" s="370"/>
      <c r="DM1978" s="370"/>
      <c r="DN1978" s="370"/>
      <c r="DO1978" s="370"/>
      <c r="DP1978" s="370"/>
      <c r="DQ1978" s="370"/>
      <c r="DR1978" s="370"/>
      <c r="DS1978" s="370"/>
      <c r="DT1978" s="370"/>
      <c r="DU1978" s="370"/>
      <c r="DV1978" s="370"/>
      <c r="DW1978" s="370"/>
      <c r="DX1978" s="370"/>
      <c r="DY1978" s="370"/>
      <c r="DZ1978" s="370"/>
      <c r="EA1978" s="370"/>
      <c r="EB1978" s="370"/>
      <c r="EC1978" s="370"/>
      <c r="ED1978" s="370"/>
      <c r="EE1978" s="370"/>
      <c r="EF1978" s="370"/>
      <c r="EG1978" s="370"/>
      <c r="EH1978" s="370"/>
      <c r="EI1978" s="370"/>
      <c r="EJ1978" s="370"/>
      <c r="EK1978" s="370"/>
      <c r="EL1978" s="370"/>
      <c r="EM1978" s="370"/>
      <c r="EN1978" s="370"/>
      <c r="EO1978" s="370"/>
      <c r="EP1978" s="370"/>
      <c r="EQ1978" s="370"/>
      <c r="ER1978" s="370"/>
      <c r="ES1978" s="370"/>
      <c r="ET1978" s="370"/>
      <c r="EU1978" s="370"/>
      <c r="EV1978" s="370"/>
      <c r="EW1978" s="370"/>
      <c r="EX1978" s="370"/>
      <c r="EY1978" s="370"/>
      <c r="EZ1978" s="370"/>
      <c r="FA1978" s="370"/>
      <c r="FB1978" s="370"/>
      <c r="FC1978" s="370"/>
      <c r="FD1978" s="370"/>
      <c r="FE1978" s="370"/>
      <c r="FF1978" s="370"/>
      <c r="FG1978" s="370"/>
      <c r="FH1978" s="370"/>
      <c r="FI1978" s="370"/>
      <c r="FJ1978" s="370"/>
      <c r="FK1978" s="370"/>
      <c r="FL1978" s="370"/>
      <c r="FM1978" s="370"/>
      <c r="FN1978" s="370"/>
      <c r="FO1978" s="370"/>
      <c r="FP1978" s="370"/>
      <c r="FQ1978" s="370"/>
      <c r="FR1978" s="370"/>
      <c r="FS1978" s="370"/>
      <c r="FT1978" s="370"/>
      <c r="FU1978" s="370"/>
      <c r="FV1978" s="370"/>
      <c r="FW1978" s="370"/>
      <c r="FX1978" s="370"/>
      <c r="FY1978" s="370"/>
      <c r="FZ1978" s="370"/>
      <c r="GA1978" s="370"/>
      <c r="GB1978" s="370"/>
      <c r="GC1978" s="370"/>
      <c r="GD1978" s="370"/>
      <c r="GE1978" s="370"/>
      <c r="GF1978" s="370"/>
      <c r="GG1978" s="370"/>
      <c r="GH1978" s="370"/>
      <c r="GI1978" s="370"/>
      <c r="GJ1978" s="370"/>
      <c r="GK1978" s="370"/>
      <c r="GL1978" s="370"/>
      <c r="GM1978" s="370"/>
      <c r="GN1978" s="370"/>
      <c r="GO1978" s="370"/>
      <c r="GP1978" s="370"/>
      <c r="GQ1978" s="370"/>
      <c r="GR1978" s="370"/>
      <c r="GS1978" s="370"/>
      <c r="GT1978" s="370"/>
      <c r="GU1978" s="370"/>
      <c r="GV1978" s="370"/>
      <c r="GW1978" s="370"/>
      <c r="GX1978" s="370"/>
      <c r="GY1978" s="370"/>
      <c r="GZ1978" s="370"/>
      <c r="HA1978" s="370"/>
      <c r="HB1978" s="370"/>
      <c r="HC1978" s="370"/>
      <c r="HD1978" s="370"/>
      <c r="HE1978" s="370"/>
      <c r="HF1978" s="370"/>
      <c r="HG1978" s="370"/>
      <c r="HH1978" s="370"/>
      <c r="HI1978" s="370"/>
      <c r="HJ1978" s="370"/>
      <c r="HK1978" s="370"/>
      <c r="HL1978" s="370"/>
      <c r="HM1978" s="370"/>
      <c r="HN1978" s="370"/>
      <c r="HO1978" s="370"/>
      <c r="HP1978" s="370"/>
      <c r="HQ1978" s="370"/>
      <c r="HR1978" s="370"/>
      <c r="HS1978" s="370"/>
      <c r="HT1978" s="370"/>
      <c r="HU1978" s="370"/>
      <c r="HV1978" s="370"/>
      <c r="HW1978" s="370"/>
      <c r="HX1978" s="370"/>
      <c r="HY1978" s="370"/>
      <c r="HZ1978" s="370"/>
      <c r="IA1978" s="370"/>
      <c r="IB1978" s="370"/>
      <c r="IC1978" s="370"/>
      <c r="ID1978" s="370"/>
      <c r="IE1978" s="370"/>
      <c r="IF1978" s="370"/>
      <c r="IG1978" s="370"/>
      <c r="IH1978" s="370"/>
      <c r="II1978" s="370"/>
      <c r="IJ1978" s="370"/>
      <c r="IK1978" s="370"/>
      <c r="IL1978" s="370"/>
      <c r="IM1978" s="370"/>
      <c r="IN1978" s="370"/>
      <c r="IO1978" s="370"/>
      <c r="IP1978" s="370"/>
      <c r="IQ1978" s="370"/>
      <c r="IR1978" s="370"/>
      <c r="IS1978" s="370"/>
      <c r="IT1978" s="370"/>
      <c r="IU1978" s="370"/>
      <c r="IV1978" s="370"/>
    </row>
    <row r="1979" spans="1:256" ht="112" hidden="1" x14ac:dyDescent="0.2">
      <c r="A1979" s="457" t="s">
        <v>140</v>
      </c>
      <c r="B1979" s="477"/>
      <c r="C1979" s="519" t="s">
        <v>772</v>
      </c>
      <c r="D1979" s="459" t="s">
        <v>773</v>
      </c>
      <c r="E1979" s="459" t="s">
        <v>70</v>
      </c>
      <c r="F1979" s="451">
        <v>1</v>
      </c>
      <c r="G1979" s="478">
        <v>0</v>
      </c>
      <c r="H1979" s="451">
        <v>0</v>
      </c>
      <c r="I1979" s="473"/>
      <c r="J1979" s="520"/>
      <c r="K1979" s="481" t="s">
        <v>774</v>
      </c>
      <c r="L1979" s="464" t="s">
        <v>775</v>
      </c>
      <c r="M1979" s="483"/>
      <c r="N1979" s="484">
        <f t="shared" si="455"/>
        <v>2001</v>
      </c>
      <c r="O1979" s="483">
        <v>37222</v>
      </c>
      <c r="P1979" s="475" t="s">
        <v>75</v>
      </c>
      <c r="Q1979" s="475" t="s">
        <v>75</v>
      </c>
      <c r="R1979" s="475" t="s">
        <v>75</v>
      </c>
      <c r="S1979" s="475" t="s">
        <v>75</v>
      </c>
      <c r="T1979" s="475" t="s">
        <v>75</v>
      </c>
      <c r="U1979" s="475" t="s">
        <v>75</v>
      </c>
      <c r="V1979" s="451">
        <v>1</v>
      </c>
      <c r="W1979" s="451">
        <f t="shared" si="456"/>
        <v>0</v>
      </c>
      <c r="X1979" s="451">
        <f t="shared" si="457"/>
        <v>0</v>
      </c>
      <c r="Y1979" s="451">
        <f t="shared" si="458"/>
        <v>0</v>
      </c>
      <c r="Z1979" s="451">
        <v>-1</v>
      </c>
      <c r="AA1979" s="451">
        <v>-2</v>
      </c>
      <c r="AB1979" s="451">
        <v>0</v>
      </c>
      <c r="AC1979" s="451">
        <v>1</v>
      </c>
      <c r="AD1979" s="478">
        <v>0</v>
      </c>
      <c r="AE1979" s="478">
        <v>1</v>
      </c>
      <c r="AF1979" s="451">
        <v>1</v>
      </c>
      <c r="AG1979" s="451">
        <v>1</v>
      </c>
      <c r="AH1979" s="453">
        <v>1</v>
      </c>
      <c r="AI1979" s="453">
        <v>0</v>
      </c>
      <c r="AJ1979" s="399" t="s">
        <v>134</v>
      </c>
      <c r="AK1979" s="459" t="s">
        <v>77</v>
      </c>
      <c r="AL1979" s="464" t="s">
        <v>776</v>
      </c>
      <c r="AM1979" s="451">
        <f t="shared" si="459"/>
        <v>3</v>
      </c>
      <c r="AN1979" s="453">
        <v>1</v>
      </c>
      <c r="AO1979" s="453">
        <v>1</v>
      </c>
      <c r="AP1979" s="453">
        <v>1</v>
      </c>
      <c r="AQ1979" s="453">
        <v>1</v>
      </c>
      <c r="AR1979" s="453">
        <v>1</v>
      </c>
      <c r="AS1979" s="453">
        <v>1</v>
      </c>
      <c r="AT1979" s="453">
        <v>0</v>
      </c>
      <c r="AU1979" s="453">
        <f t="shared" si="460"/>
        <v>-1</v>
      </c>
      <c r="AV1979" s="453">
        <v>0</v>
      </c>
      <c r="AW1979" s="453">
        <v>0</v>
      </c>
      <c r="AX1979" s="453">
        <v>0</v>
      </c>
      <c r="AY1979" s="451">
        <v>0</v>
      </c>
      <c r="AZ1979" s="453">
        <v>0</v>
      </c>
      <c r="BA1979" s="453">
        <v>0</v>
      </c>
      <c r="BB1979" s="453">
        <v>0</v>
      </c>
      <c r="BC1979" s="453">
        <v>0</v>
      </c>
      <c r="BD1979" s="454"/>
      <c r="BE1979" s="473"/>
      <c r="BF1979" s="473"/>
      <c r="BG1979" s="473"/>
      <c r="BH1979" s="473"/>
      <c r="BI1979" s="473"/>
      <c r="BJ1979" s="453">
        <v>1</v>
      </c>
      <c r="BK1979" s="473"/>
      <c r="BL1979" s="473"/>
      <c r="BM1979" s="473"/>
      <c r="BN1979" s="473"/>
      <c r="BO1979" s="473"/>
      <c r="BP1979" s="370"/>
      <c r="BQ1979" s="370"/>
      <c r="BR1979" s="370"/>
      <c r="BS1979" s="370"/>
      <c r="BT1979" s="370"/>
      <c r="BU1979" s="370"/>
      <c r="BV1979" s="370"/>
      <c r="BW1979" s="370"/>
      <c r="BX1979" s="370"/>
      <c r="BY1979" s="370"/>
      <c r="BZ1979" s="370"/>
      <c r="CA1979" s="370"/>
      <c r="CB1979" s="370"/>
      <c r="CC1979" s="370"/>
      <c r="CD1979" s="370"/>
      <c r="CE1979" s="370"/>
      <c r="CF1979" s="370"/>
      <c r="CG1979" s="370"/>
      <c r="CH1979" s="370"/>
      <c r="CI1979" s="370"/>
      <c r="CJ1979" s="370"/>
      <c r="CK1979" s="370"/>
      <c r="CL1979" s="370"/>
      <c r="CM1979" s="370"/>
      <c r="CN1979" s="370"/>
      <c r="CO1979" s="370"/>
      <c r="CP1979" s="370"/>
      <c r="CQ1979" s="370"/>
      <c r="CR1979" s="370"/>
      <c r="CS1979" s="370"/>
      <c r="CT1979" s="370"/>
      <c r="CU1979" s="370"/>
      <c r="CV1979" s="370"/>
      <c r="CW1979" s="370"/>
      <c r="CX1979" s="370"/>
      <c r="CY1979" s="370"/>
      <c r="CZ1979" s="370"/>
      <c r="DA1979" s="370"/>
      <c r="DB1979" s="370"/>
      <c r="DC1979" s="370"/>
      <c r="DD1979" s="370"/>
      <c r="DE1979" s="370"/>
      <c r="DF1979" s="370"/>
      <c r="DG1979" s="370"/>
      <c r="DH1979" s="370"/>
      <c r="DI1979" s="370"/>
      <c r="DJ1979" s="370"/>
      <c r="DK1979" s="370"/>
      <c r="DL1979" s="370"/>
      <c r="DM1979" s="370"/>
      <c r="DN1979" s="370"/>
      <c r="DO1979" s="370"/>
      <c r="DP1979" s="370"/>
      <c r="DQ1979" s="370"/>
      <c r="DR1979" s="370"/>
      <c r="DS1979" s="370"/>
      <c r="DT1979" s="370"/>
      <c r="DU1979" s="370"/>
      <c r="DV1979" s="370"/>
      <c r="DW1979" s="370"/>
      <c r="DX1979" s="370"/>
      <c r="DY1979" s="370"/>
      <c r="DZ1979" s="370"/>
      <c r="EA1979" s="370"/>
      <c r="EB1979" s="370"/>
      <c r="EC1979" s="370"/>
      <c r="ED1979" s="370"/>
      <c r="EE1979" s="370"/>
      <c r="EF1979" s="370"/>
      <c r="EG1979" s="370"/>
      <c r="EH1979" s="370"/>
      <c r="EI1979" s="370"/>
      <c r="EJ1979" s="370"/>
      <c r="EK1979" s="370"/>
      <c r="EL1979" s="370"/>
      <c r="EM1979" s="370"/>
      <c r="EN1979" s="370"/>
      <c r="EO1979" s="370"/>
      <c r="EP1979" s="370"/>
      <c r="EQ1979" s="370"/>
      <c r="ER1979" s="370"/>
      <c r="ES1979" s="370"/>
      <c r="ET1979" s="370"/>
      <c r="EU1979" s="370"/>
      <c r="EV1979" s="370"/>
      <c r="EW1979" s="370"/>
      <c r="EX1979" s="370"/>
      <c r="EY1979" s="370"/>
      <c r="EZ1979" s="370"/>
      <c r="FA1979" s="370"/>
      <c r="FB1979" s="370"/>
      <c r="FC1979" s="370"/>
      <c r="FD1979" s="370"/>
      <c r="FE1979" s="370"/>
      <c r="FF1979" s="370"/>
      <c r="FG1979" s="370"/>
      <c r="FH1979" s="370"/>
      <c r="FI1979" s="370"/>
      <c r="FJ1979" s="370"/>
      <c r="FK1979" s="370"/>
      <c r="FL1979" s="370"/>
      <c r="FM1979" s="370"/>
      <c r="FN1979" s="370"/>
      <c r="FO1979" s="370"/>
      <c r="FP1979" s="370"/>
      <c r="FQ1979" s="370"/>
      <c r="FR1979" s="370"/>
      <c r="FS1979" s="370"/>
      <c r="FT1979" s="370"/>
      <c r="FU1979" s="370"/>
      <c r="FV1979" s="370"/>
      <c r="FW1979" s="370"/>
      <c r="FX1979" s="370"/>
      <c r="FY1979" s="370"/>
      <c r="FZ1979" s="370"/>
      <c r="GA1979" s="370"/>
      <c r="GB1979" s="370"/>
      <c r="GC1979" s="370"/>
      <c r="GD1979" s="370"/>
      <c r="GE1979" s="370"/>
      <c r="GF1979" s="370"/>
      <c r="GG1979" s="370"/>
      <c r="GH1979" s="370"/>
      <c r="GI1979" s="370"/>
      <c r="GJ1979" s="370"/>
      <c r="GK1979" s="370"/>
      <c r="GL1979" s="370"/>
      <c r="GM1979" s="370"/>
      <c r="GN1979" s="370"/>
      <c r="GO1979" s="370"/>
      <c r="GP1979" s="370"/>
      <c r="GQ1979" s="370"/>
      <c r="GR1979" s="370"/>
      <c r="GS1979" s="370"/>
      <c r="GT1979" s="370"/>
      <c r="GU1979" s="370"/>
      <c r="GV1979" s="370"/>
      <c r="GW1979" s="370"/>
      <c r="GX1979" s="370"/>
      <c r="GY1979" s="370"/>
      <c r="GZ1979" s="370"/>
      <c r="HA1979" s="370"/>
      <c r="HB1979" s="370"/>
      <c r="HC1979" s="370"/>
      <c r="HD1979" s="370"/>
      <c r="HE1979" s="370"/>
      <c r="HF1979" s="370"/>
      <c r="HG1979" s="370"/>
      <c r="HH1979" s="370"/>
      <c r="HI1979" s="370"/>
      <c r="HJ1979" s="370"/>
      <c r="HK1979" s="370"/>
      <c r="HL1979" s="370"/>
      <c r="HM1979" s="370"/>
      <c r="HN1979" s="370"/>
      <c r="HO1979" s="370"/>
      <c r="HP1979" s="370"/>
      <c r="HQ1979" s="370"/>
      <c r="HR1979" s="370"/>
      <c r="HS1979" s="370"/>
      <c r="HT1979" s="370"/>
      <c r="HU1979" s="370"/>
      <c r="HV1979" s="370"/>
      <c r="HW1979" s="370"/>
      <c r="HX1979" s="370"/>
      <c r="HY1979" s="370"/>
      <c r="HZ1979" s="370"/>
      <c r="IA1979" s="370"/>
      <c r="IB1979" s="370"/>
      <c r="IC1979" s="370"/>
      <c r="ID1979" s="370"/>
      <c r="IE1979" s="370"/>
      <c r="IF1979" s="370"/>
      <c r="IG1979" s="370"/>
      <c r="IH1979" s="370"/>
      <c r="II1979" s="370"/>
      <c r="IJ1979" s="370"/>
      <c r="IK1979" s="370"/>
      <c r="IL1979" s="370"/>
      <c r="IM1979" s="370"/>
      <c r="IN1979" s="370"/>
      <c r="IO1979" s="370"/>
      <c r="IP1979" s="370"/>
      <c r="IQ1979" s="370"/>
      <c r="IR1979" s="370"/>
      <c r="IS1979" s="370"/>
      <c r="IT1979" s="370"/>
      <c r="IU1979" s="370"/>
      <c r="IV1979" s="370"/>
    </row>
    <row r="1980" spans="1:256" s="447" customFormat="1" ht="64" hidden="1" x14ac:dyDescent="0.2">
      <c r="A1980" s="548" t="s">
        <v>144</v>
      </c>
      <c r="B1980" s="554"/>
      <c r="C1980" s="563" t="s">
        <v>1215</v>
      </c>
      <c r="D1980" s="570" t="s">
        <v>1199</v>
      </c>
      <c r="E1980" s="570" t="s">
        <v>70</v>
      </c>
      <c r="F1980" s="576">
        <v>1</v>
      </c>
      <c r="G1980" s="334">
        <v>0</v>
      </c>
      <c r="H1980" s="334">
        <v>0</v>
      </c>
      <c r="I1980" s="300"/>
      <c r="J1980" s="589" t="s">
        <v>1200</v>
      </c>
      <c r="K1980" s="601" t="s">
        <v>1201</v>
      </c>
      <c r="L1980" s="589" t="s">
        <v>1202</v>
      </c>
      <c r="M1980" s="614" t="s">
        <v>1203</v>
      </c>
      <c r="N1980" s="485">
        <f t="shared" si="455"/>
        <v>2001</v>
      </c>
      <c r="O1980" s="621">
        <v>37243</v>
      </c>
      <c r="P1980" s="614" t="s">
        <v>75</v>
      </c>
      <c r="Q1980" s="614" t="s">
        <v>75</v>
      </c>
      <c r="R1980" s="614" t="s">
        <v>75</v>
      </c>
      <c r="S1980" s="614" t="s">
        <v>75</v>
      </c>
      <c r="T1980" s="614" t="s">
        <v>75</v>
      </c>
      <c r="U1980" s="614" t="s">
        <v>75</v>
      </c>
      <c r="V1980" s="576">
        <v>1</v>
      </c>
      <c r="W1980" s="334">
        <f t="shared" si="456"/>
        <v>0</v>
      </c>
      <c r="X1980" s="334">
        <f t="shared" si="457"/>
        <v>0</v>
      </c>
      <c r="Y1980" s="334">
        <f t="shared" si="458"/>
        <v>0</v>
      </c>
      <c r="Z1980" s="576">
        <v>-1</v>
      </c>
      <c r="AA1980" s="576">
        <v>-2</v>
      </c>
      <c r="AB1980" s="576">
        <v>1</v>
      </c>
      <c r="AC1980" s="576">
        <v>0</v>
      </c>
      <c r="AD1980" s="576">
        <v>0</v>
      </c>
      <c r="AE1980" s="576">
        <v>1</v>
      </c>
      <c r="AF1980" s="576">
        <v>1</v>
      </c>
      <c r="AG1980" s="576">
        <v>1</v>
      </c>
      <c r="AH1980" s="631">
        <v>1</v>
      </c>
      <c r="AI1980" s="576">
        <v>0</v>
      </c>
      <c r="AJ1980" s="570" t="s">
        <v>372</v>
      </c>
      <c r="AK1980" s="565" t="s">
        <v>77</v>
      </c>
      <c r="AL1980" s="589" t="s">
        <v>1204</v>
      </c>
      <c r="AM1980" s="334">
        <f t="shared" si="459"/>
        <v>3</v>
      </c>
      <c r="AN1980" s="576">
        <v>1</v>
      </c>
      <c r="AO1980" s="576">
        <v>1</v>
      </c>
      <c r="AP1980" s="576">
        <v>1</v>
      </c>
      <c r="AQ1980" s="576">
        <v>1</v>
      </c>
      <c r="AR1980" s="576">
        <v>1</v>
      </c>
      <c r="AS1980" s="576">
        <v>-1</v>
      </c>
      <c r="AT1980" s="334">
        <v>0</v>
      </c>
      <c r="AU1980" s="474">
        <f t="shared" si="460"/>
        <v>-1</v>
      </c>
      <c r="AV1980" s="334">
        <v>0</v>
      </c>
      <c r="AW1980" s="576">
        <v>0</v>
      </c>
      <c r="AX1980" s="576">
        <v>0</v>
      </c>
      <c r="AY1980" s="334">
        <v>0</v>
      </c>
      <c r="AZ1980" s="576">
        <v>-1</v>
      </c>
      <c r="BA1980" s="576">
        <v>-1</v>
      </c>
      <c r="BB1980" s="576">
        <v>-1</v>
      </c>
      <c r="BC1980" s="576">
        <v>-1</v>
      </c>
      <c r="BD1980" s="476"/>
      <c r="BE1980" s="646"/>
      <c r="BF1980" s="646"/>
      <c r="BG1980" s="646"/>
      <c r="BH1980" s="570" t="s">
        <v>1205</v>
      </c>
      <c r="BI1980" s="646"/>
      <c r="BJ1980" s="646"/>
      <c r="BK1980" s="646"/>
      <c r="BL1980" s="646"/>
      <c r="BM1980" s="646"/>
      <c r="BN1980" s="646"/>
      <c r="BO1980" s="579"/>
      <c r="BP1980" s="446"/>
      <c r="BQ1980" s="446"/>
      <c r="BR1980" s="446"/>
      <c r="BS1980" s="446"/>
      <c r="BT1980" s="446"/>
      <c r="BU1980" s="446"/>
      <c r="BV1980" s="446"/>
      <c r="BW1980" s="446"/>
      <c r="BX1980" s="446"/>
      <c r="BY1980" s="446"/>
      <c r="BZ1980" s="446"/>
      <c r="CA1980" s="446"/>
      <c r="CB1980" s="446"/>
      <c r="CC1980" s="446"/>
      <c r="CD1980" s="446"/>
      <c r="CE1980" s="446"/>
      <c r="CF1980" s="446"/>
      <c r="CG1980" s="446"/>
      <c r="CH1980" s="446"/>
      <c r="CI1980" s="446"/>
      <c r="CJ1980" s="446"/>
      <c r="CK1980" s="446"/>
      <c r="CL1980" s="446"/>
      <c r="CM1980" s="446"/>
      <c r="CN1980" s="446"/>
      <c r="CO1980" s="446"/>
      <c r="CP1980" s="446"/>
      <c r="CQ1980" s="446"/>
      <c r="CR1980" s="446"/>
      <c r="CS1980" s="446"/>
      <c r="CT1980" s="446"/>
      <c r="CU1980" s="446"/>
      <c r="CV1980" s="446"/>
      <c r="CW1980" s="446"/>
      <c r="CX1980" s="446"/>
      <c r="CY1980" s="446"/>
      <c r="CZ1980" s="446"/>
      <c r="DA1980" s="446"/>
      <c r="DB1980" s="446"/>
      <c r="DC1980" s="446"/>
      <c r="DD1980" s="446"/>
      <c r="DE1980" s="446"/>
      <c r="DF1980" s="446"/>
      <c r="DG1980" s="446"/>
      <c r="DH1980" s="446"/>
      <c r="DI1980" s="446"/>
      <c r="DJ1980" s="446"/>
      <c r="DK1980" s="446"/>
      <c r="DL1980" s="446"/>
      <c r="DM1980" s="446"/>
      <c r="DN1980" s="446"/>
      <c r="DO1980" s="446"/>
      <c r="DP1980" s="446"/>
      <c r="DQ1980" s="446"/>
      <c r="DR1980" s="446"/>
      <c r="DS1980" s="446"/>
      <c r="DT1980" s="446"/>
      <c r="DU1980" s="446"/>
      <c r="DV1980" s="446"/>
      <c r="DW1980" s="446"/>
      <c r="DX1980" s="446"/>
      <c r="DY1980" s="446"/>
      <c r="DZ1980" s="446"/>
      <c r="EA1980" s="446"/>
      <c r="EB1980" s="446"/>
      <c r="EC1980" s="446"/>
      <c r="ED1980" s="446"/>
      <c r="EE1980" s="446"/>
      <c r="EF1980" s="446"/>
      <c r="EG1980" s="446"/>
      <c r="EH1980" s="446"/>
      <c r="EI1980" s="446"/>
      <c r="EJ1980" s="446"/>
      <c r="EK1980" s="446"/>
      <c r="EL1980" s="446"/>
      <c r="EM1980" s="446"/>
      <c r="EN1980" s="446"/>
      <c r="EO1980" s="446"/>
      <c r="EP1980" s="446"/>
      <c r="EQ1980" s="446"/>
      <c r="ER1980" s="446"/>
      <c r="ES1980" s="446"/>
      <c r="ET1980" s="446"/>
      <c r="EU1980" s="446"/>
      <c r="EV1980" s="446"/>
      <c r="EW1980" s="446"/>
      <c r="EX1980" s="446"/>
      <c r="EY1980" s="446"/>
      <c r="EZ1980" s="446"/>
      <c r="FA1980" s="446"/>
      <c r="FB1980" s="446"/>
      <c r="FC1980" s="446"/>
      <c r="FD1980" s="446"/>
      <c r="FE1980" s="446"/>
      <c r="FF1980" s="446"/>
      <c r="FG1980" s="446"/>
      <c r="FH1980" s="446"/>
      <c r="FI1980" s="446"/>
      <c r="FJ1980" s="446"/>
      <c r="FK1980" s="446"/>
      <c r="FL1980" s="446"/>
      <c r="FM1980" s="446"/>
      <c r="FN1980" s="446"/>
      <c r="FO1980" s="446"/>
      <c r="FP1980" s="446"/>
      <c r="FQ1980" s="446"/>
      <c r="FR1980" s="446"/>
      <c r="FS1980" s="446"/>
      <c r="FT1980" s="446"/>
      <c r="FU1980" s="446"/>
      <c r="FV1980" s="446"/>
      <c r="FW1980" s="446"/>
      <c r="FX1980" s="446"/>
      <c r="FY1980" s="446"/>
      <c r="FZ1980" s="446"/>
      <c r="GA1980" s="446"/>
      <c r="GB1980" s="446"/>
      <c r="GC1980" s="446"/>
      <c r="GD1980" s="446"/>
      <c r="GE1980" s="446"/>
      <c r="GF1980" s="446"/>
      <c r="GG1980" s="446"/>
      <c r="GH1980" s="446"/>
      <c r="GI1980" s="446"/>
      <c r="GJ1980" s="446"/>
      <c r="GK1980" s="446"/>
      <c r="GL1980" s="446"/>
      <c r="GM1980" s="446"/>
      <c r="GN1980" s="446"/>
      <c r="GO1980" s="446"/>
      <c r="GP1980" s="446"/>
      <c r="GQ1980" s="446"/>
      <c r="GR1980" s="446"/>
      <c r="GS1980" s="446"/>
      <c r="GT1980" s="446"/>
      <c r="GU1980" s="446"/>
      <c r="GV1980" s="446"/>
      <c r="GW1980" s="446"/>
      <c r="GX1980" s="446"/>
      <c r="GY1980" s="446"/>
      <c r="GZ1980" s="446"/>
      <c r="HA1980" s="446"/>
      <c r="HB1980" s="446"/>
      <c r="HC1980" s="446"/>
      <c r="HD1980" s="446"/>
      <c r="HE1980" s="446"/>
      <c r="HF1980" s="446"/>
      <c r="HG1980" s="446"/>
      <c r="HH1980" s="446"/>
      <c r="HI1980" s="446"/>
      <c r="HJ1980" s="446"/>
      <c r="HK1980" s="446"/>
      <c r="HL1980" s="446"/>
      <c r="HM1980" s="446"/>
      <c r="HN1980" s="446"/>
      <c r="HO1980" s="446"/>
      <c r="HP1980" s="446"/>
      <c r="HQ1980" s="446"/>
      <c r="HR1980" s="446"/>
      <c r="HS1980" s="446"/>
      <c r="HT1980" s="446"/>
      <c r="HU1980" s="446"/>
      <c r="HV1980" s="446"/>
      <c r="HW1980" s="446"/>
      <c r="HX1980" s="446"/>
      <c r="HY1980" s="446"/>
      <c r="HZ1980" s="446"/>
      <c r="IA1980" s="446"/>
      <c r="IB1980" s="446"/>
      <c r="IC1980" s="446"/>
      <c r="ID1980" s="446"/>
      <c r="IE1980" s="446"/>
      <c r="IF1980" s="446"/>
      <c r="IG1980" s="446"/>
      <c r="IH1980" s="446"/>
      <c r="II1980" s="446"/>
      <c r="IJ1980" s="446"/>
      <c r="IK1980" s="446"/>
      <c r="IL1980" s="446"/>
      <c r="IM1980" s="446"/>
      <c r="IN1980" s="446"/>
      <c r="IO1980" s="446"/>
      <c r="IP1980" s="446"/>
      <c r="IQ1980" s="446"/>
      <c r="IR1980" s="446"/>
      <c r="IS1980" s="446"/>
      <c r="IT1980" s="446"/>
      <c r="IU1980" s="446"/>
      <c r="IV1980" s="446"/>
    </row>
    <row r="1981" spans="1:256" ht="80" hidden="1" x14ac:dyDescent="0.2">
      <c r="A1981" s="29" t="s">
        <v>248</v>
      </c>
      <c r="B1981" s="30"/>
      <c r="C1981" s="97" t="s">
        <v>446</v>
      </c>
      <c r="D1981" s="31" t="s">
        <v>117</v>
      </c>
      <c r="E1981" s="31" t="s">
        <v>92</v>
      </c>
      <c r="F1981" s="32">
        <v>1</v>
      </c>
      <c r="G1981" s="32">
        <v>0</v>
      </c>
      <c r="H1981" s="32">
        <v>0</v>
      </c>
      <c r="I1981" s="33"/>
      <c r="J1981" s="34" t="s">
        <v>437</v>
      </c>
      <c r="K1981" s="41" t="s">
        <v>146</v>
      </c>
      <c r="L1981" s="31" t="s">
        <v>438</v>
      </c>
      <c r="M1981" s="36" t="s">
        <v>439</v>
      </c>
      <c r="N1981" s="24">
        <f t="shared" si="455"/>
        <v>2005</v>
      </c>
      <c r="O1981" s="37">
        <v>38531</v>
      </c>
      <c r="P1981" s="36" t="s">
        <v>75</v>
      </c>
      <c r="Q1981" s="36" t="s">
        <v>75</v>
      </c>
      <c r="R1981" s="36" t="s">
        <v>75</v>
      </c>
      <c r="S1981" s="36" t="s">
        <v>75</v>
      </c>
      <c r="T1981" s="36" t="s">
        <v>75</v>
      </c>
      <c r="U1981" s="36" t="s">
        <v>75</v>
      </c>
      <c r="V1981" s="32">
        <v>1</v>
      </c>
      <c r="W1981" s="19">
        <f t="shared" si="456"/>
        <v>0</v>
      </c>
      <c r="X1981" s="19">
        <f t="shared" si="457"/>
        <v>0</v>
      </c>
      <c r="Y1981" s="19">
        <f t="shared" si="458"/>
        <v>0</v>
      </c>
      <c r="Z1981" s="32">
        <v>-1</v>
      </c>
      <c r="AA1981" s="32">
        <v>-2</v>
      </c>
      <c r="AB1981" s="32">
        <v>0</v>
      </c>
      <c r="AC1981" s="32">
        <v>1</v>
      </c>
      <c r="AD1981" s="32">
        <v>0</v>
      </c>
      <c r="AE1981" s="32">
        <v>0</v>
      </c>
      <c r="AF1981" s="32">
        <v>0</v>
      </c>
      <c r="AG1981" s="32">
        <v>0</v>
      </c>
      <c r="AH1981" s="32">
        <v>1</v>
      </c>
      <c r="AI1981" s="32">
        <v>0</v>
      </c>
      <c r="AJ1981" s="31" t="s">
        <v>120</v>
      </c>
      <c r="AK1981" s="31" t="s">
        <v>97</v>
      </c>
      <c r="AL1981" s="34" t="s">
        <v>440</v>
      </c>
      <c r="AM1981" s="19">
        <f t="shared" si="459"/>
        <v>3</v>
      </c>
      <c r="AN1981" s="32">
        <v>1</v>
      </c>
      <c r="AO1981" s="32">
        <v>1</v>
      </c>
      <c r="AP1981" s="32">
        <v>1</v>
      </c>
      <c r="AQ1981" s="32">
        <v>1</v>
      </c>
      <c r="AR1981" s="32">
        <v>1</v>
      </c>
      <c r="AS1981" s="33"/>
      <c r="AT1981" s="32">
        <v>0</v>
      </c>
      <c r="AU1981" s="26">
        <f t="shared" si="460"/>
        <v>-1</v>
      </c>
      <c r="AV1981" s="32">
        <v>0</v>
      </c>
      <c r="AW1981" s="32">
        <v>0</v>
      </c>
      <c r="AX1981" s="32">
        <v>0</v>
      </c>
      <c r="AY1981" s="19">
        <v>0</v>
      </c>
      <c r="AZ1981" s="19">
        <v>0</v>
      </c>
      <c r="BA1981" s="32">
        <v>0</v>
      </c>
      <c r="BB1981" s="19">
        <v>0</v>
      </c>
      <c r="BC1981" s="32">
        <v>0</v>
      </c>
      <c r="BD1981" s="28"/>
      <c r="BE1981" s="33"/>
      <c r="BF1981" s="33"/>
      <c r="BG1981" s="33"/>
      <c r="BH1981" s="31" t="s">
        <v>441</v>
      </c>
      <c r="BI1981" s="31" t="s">
        <v>442</v>
      </c>
      <c r="BJ1981" s="32">
        <v>1</v>
      </c>
      <c r="BK1981" s="33"/>
      <c r="BL1981" s="33"/>
      <c r="BM1981" s="33"/>
      <c r="BN1981" s="33"/>
      <c r="BO1981" s="33"/>
    </row>
    <row r="1982" spans="1:256" ht="32" hidden="1" x14ac:dyDescent="0.2">
      <c r="A1982" s="457" t="s">
        <v>106</v>
      </c>
      <c r="B1982" s="477"/>
      <c r="C1982" s="486" t="s">
        <v>2308</v>
      </c>
      <c r="D1982" s="399" t="s">
        <v>69</v>
      </c>
      <c r="E1982" s="399" t="s">
        <v>92</v>
      </c>
      <c r="F1982" s="451">
        <v>1</v>
      </c>
      <c r="G1982" s="451">
        <v>0</v>
      </c>
      <c r="H1982" s="451">
        <v>0</v>
      </c>
      <c r="I1982" s="473"/>
      <c r="J1982" s="464" t="s">
        <v>2300</v>
      </c>
      <c r="K1982" s="482"/>
      <c r="L1982" s="399" t="s">
        <v>2301</v>
      </c>
      <c r="M1982" s="483"/>
      <c r="N1982" s="450">
        <f t="shared" si="455"/>
        <v>2009</v>
      </c>
      <c r="O1982" s="483">
        <v>39889</v>
      </c>
      <c r="P1982" s="475" t="s">
        <v>75</v>
      </c>
      <c r="Q1982" s="475" t="s">
        <v>75</v>
      </c>
      <c r="R1982" s="475" t="s">
        <v>75</v>
      </c>
      <c r="S1982" s="475" t="s">
        <v>75</v>
      </c>
      <c r="T1982" s="475" t="s">
        <v>75</v>
      </c>
      <c r="U1982" s="475" t="s">
        <v>75</v>
      </c>
      <c r="V1982" s="451">
        <v>1</v>
      </c>
      <c r="W1982" s="451">
        <f t="shared" si="456"/>
        <v>0</v>
      </c>
      <c r="X1982" s="451">
        <f t="shared" si="457"/>
        <v>0</v>
      </c>
      <c r="Y1982" s="451">
        <f t="shared" si="458"/>
        <v>0</v>
      </c>
      <c r="Z1982" s="451">
        <v>-1</v>
      </c>
      <c r="AA1982" s="451">
        <v>-2</v>
      </c>
      <c r="AB1982" s="451">
        <v>1</v>
      </c>
      <c r="AC1982" s="451">
        <v>0</v>
      </c>
      <c r="AD1982" s="451">
        <v>0</v>
      </c>
      <c r="AE1982" s="451">
        <v>0</v>
      </c>
      <c r="AF1982" s="451">
        <v>0</v>
      </c>
      <c r="AG1982" s="451">
        <v>-1</v>
      </c>
      <c r="AH1982" s="451">
        <v>1</v>
      </c>
      <c r="AI1982" s="453">
        <v>0</v>
      </c>
      <c r="AJ1982" s="18" t="s">
        <v>76</v>
      </c>
      <c r="AK1982" s="18" t="s">
        <v>97</v>
      </c>
      <c r="AL1982" s="464" t="s">
        <v>2302</v>
      </c>
      <c r="AM1982" s="451">
        <f t="shared" si="459"/>
        <v>2</v>
      </c>
      <c r="AN1982" s="451">
        <v>0</v>
      </c>
      <c r="AO1982" s="451">
        <v>1</v>
      </c>
      <c r="AP1982" s="451">
        <v>0</v>
      </c>
      <c r="AQ1982" s="451">
        <v>0</v>
      </c>
      <c r="AR1982" s="451">
        <v>1</v>
      </c>
      <c r="AS1982" s="451">
        <v>0</v>
      </c>
      <c r="AT1982" s="451">
        <v>0</v>
      </c>
      <c r="AU1982" s="453">
        <f t="shared" si="460"/>
        <v>-1</v>
      </c>
      <c r="AV1982" s="451">
        <v>0</v>
      </c>
      <c r="AW1982" s="451">
        <v>0</v>
      </c>
      <c r="AX1982" s="451">
        <v>0</v>
      </c>
      <c r="AY1982" s="451">
        <v>0</v>
      </c>
      <c r="AZ1982" s="451">
        <v>0</v>
      </c>
      <c r="BA1982" s="451">
        <v>0</v>
      </c>
      <c r="BB1982" s="451">
        <v>0</v>
      </c>
      <c r="BC1982" s="451">
        <v>0</v>
      </c>
      <c r="BD1982" s="454"/>
      <c r="BE1982" s="473"/>
      <c r="BF1982" s="473"/>
      <c r="BG1982" s="473"/>
      <c r="BH1982" s="399" t="s">
        <v>2303</v>
      </c>
      <c r="BI1982" s="473"/>
      <c r="BJ1982" s="451">
        <v>1</v>
      </c>
      <c r="BK1982" s="473"/>
      <c r="BL1982" s="473"/>
      <c r="BM1982" s="473"/>
      <c r="BN1982" s="473"/>
      <c r="BO1982" s="473"/>
    </row>
    <row r="1983" spans="1:256" ht="96" hidden="1" x14ac:dyDescent="0.2">
      <c r="A1983" s="457" t="s">
        <v>228</v>
      </c>
      <c r="B1983" s="477"/>
      <c r="C1983" s="486" t="s">
        <v>393</v>
      </c>
      <c r="D1983" s="399" t="s">
        <v>387</v>
      </c>
      <c r="E1983" s="399" t="s">
        <v>210</v>
      </c>
      <c r="F1983" s="451">
        <v>1</v>
      </c>
      <c r="G1983" s="451">
        <v>0</v>
      </c>
      <c r="H1983" s="473"/>
      <c r="I1983" s="473"/>
      <c r="J1983" s="464" t="s">
        <v>388</v>
      </c>
      <c r="K1983" s="481" t="s">
        <v>389</v>
      </c>
      <c r="L1983" s="464" t="s">
        <v>394</v>
      </c>
      <c r="M1983" s="483"/>
      <c r="N1983" s="450">
        <f t="shared" si="455"/>
        <v>2004</v>
      </c>
      <c r="O1983" s="483">
        <v>38018</v>
      </c>
      <c r="P1983" s="475" t="s">
        <v>75</v>
      </c>
      <c r="Q1983" s="475" t="s">
        <v>75</v>
      </c>
      <c r="R1983" s="483">
        <v>38153</v>
      </c>
      <c r="S1983" s="475" t="s">
        <v>75</v>
      </c>
      <c r="T1983" s="475" t="s">
        <v>75</v>
      </c>
      <c r="U1983" s="475" t="s">
        <v>75</v>
      </c>
      <c r="V1983" s="451">
        <v>1</v>
      </c>
      <c r="W1983" s="451">
        <f t="shared" si="456"/>
        <v>0</v>
      </c>
      <c r="X1983" s="451">
        <f t="shared" si="457"/>
        <v>0</v>
      </c>
      <c r="Y1983" s="451">
        <f t="shared" si="458"/>
        <v>0</v>
      </c>
      <c r="Z1983" s="451">
        <v>-1</v>
      </c>
      <c r="AA1983" s="451">
        <v>-2</v>
      </c>
      <c r="AB1983" s="451">
        <v>0</v>
      </c>
      <c r="AC1983" s="451">
        <v>0</v>
      </c>
      <c r="AD1983" s="451">
        <v>1</v>
      </c>
      <c r="AE1983" s="451">
        <v>0</v>
      </c>
      <c r="AF1983" s="451">
        <v>0</v>
      </c>
      <c r="AG1983" s="451">
        <v>1</v>
      </c>
      <c r="AH1983" s="453">
        <v>-1</v>
      </c>
      <c r="AI1983" s="453">
        <v>0</v>
      </c>
      <c r="AJ1983" s="399" t="s">
        <v>391</v>
      </c>
      <c r="AK1983" s="399" t="s">
        <v>139</v>
      </c>
      <c r="AL1983" s="464" t="s">
        <v>392</v>
      </c>
      <c r="AM1983" s="451">
        <v>5</v>
      </c>
      <c r="AN1983" s="451">
        <v>0</v>
      </c>
      <c r="AO1983" s="451">
        <v>0</v>
      </c>
      <c r="AP1983" s="451">
        <v>1</v>
      </c>
      <c r="AQ1983" s="451">
        <v>0</v>
      </c>
      <c r="AR1983" s="451">
        <v>0</v>
      </c>
      <c r="AS1983" s="451">
        <v>0</v>
      </c>
      <c r="AT1983" s="451">
        <v>1</v>
      </c>
      <c r="AU1983" s="453">
        <v>1</v>
      </c>
      <c r="AV1983" s="451">
        <v>0</v>
      </c>
      <c r="AW1983" s="451">
        <v>0</v>
      </c>
      <c r="AX1983" s="451">
        <v>0</v>
      </c>
      <c r="AY1983" s="451">
        <v>0</v>
      </c>
      <c r="AZ1983" s="451">
        <v>1</v>
      </c>
      <c r="BA1983" s="451">
        <v>1</v>
      </c>
      <c r="BB1983" s="451">
        <v>1</v>
      </c>
      <c r="BC1983" s="451">
        <v>1</v>
      </c>
      <c r="BD1983" s="454"/>
      <c r="BE1983" s="473"/>
      <c r="BF1983" s="473"/>
      <c r="BG1983" s="473"/>
      <c r="BH1983" s="473"/>
      <c r="BI1983" s="473"/>
      <c r="BJ1983" s="451">
        <v>0</v>
      </c>
      <c r="BK1983" s="473"/>
      <c r="BL1983" s="473"/>
      <c r="BM1983" s="473"/>
      <c r="BN1983" s="473"/>
      <c r="BO1983" s="473"/>
    </row>
    <row r="1984" spans="1:256" ht="42" hidden="1" customHeight="1" x14ac:dyDescent="0.2">
      <c r="A1984" s="29" t="s">
        <v>144</v>
      </c>
      <c r="B1984" s="30"/>
      <c r="C1984" s="97" t="s">
        <v>1216</v>
      </c>
      <c r="D1984" s="31" t="s">
        <v>1199</v>
      </c>
      <c r="E1984" s="31" t="s">
        <v>70</v>
      </c>
      <c r="F1984" s="32">
        <v>1</v>
      </c>
      <c r="G1984" s="19">
        <v>0</v>
      </c>
      <c r="H1984" s="19">
        <v>0</v>
      </c>
      <c r="I1984" s="20"/>
      <c r="J1984" s="34" t="s">
        <v>1200</v>
      </c>
      <c r="K1984" s="41" t="s">
        <v>1201</v>
      </c>
      <c r="L1984" s="34" t="s">
        <v>1202</v>
      </c>
      <c r="M1984" s="36" t="s">
        <v>1203</v>
      </c>
      <c r="N1984" s="24">
        <f t="shared" si="455"/>
        <v>2001</v>
      </c>
      <c r="O1984" s="37">
        <v>37243</v>
      </c>
      <c r="P1984" s="36" t="s">
        <v>75</v>
      </c>
      <c r="Q1984" s="36" t="s">
        <v>75</v>
      </c>
      <c r="R1984" s="36" t="s">
        <v>75</v>
      </c>
      <c r="S1984" s="36" t="s">
        <v>75</v>
      </c>
      <c r="T1984" s="36" t="s">
        <v>75</v>
      </c>
      <c r="U1984" s="36" t="s">
        <v>75</v>
      </c>
      <c r="V1984" s="32">
        <v>1</v>
      </c>
      <c r="W1984" s="19">
        <f t="shared" si="456"/>
        <v>0</v>
      </c>
      <c r="X1984" s="19">
        <f t="shared" si="457"/>
        <v>0</v>
      </c>
      <c r="Y1984" s="19">
        <f t="shared" si="458"/>
        <v>0</v>
      </c>
      <c r="Z1984" s="32">
        <v>-1</v>
      </c>
      <c r="AA1984" s="32">
        <v>-2</v>
      </c>
      <c r="AB1984" s="32">
        <v>1</v>
      </c>
      <c r="AC1984" s="32">
        <v>0</v>
      </c>
      <c r="AD1984" s="32">
        <v>0</v>
      </c>
      <c r="AE1984" s="32">
        <v>1</v>
      </c>
      <c r="AF1984" s="32">
        <v>1</v>
      </c>
      <c r="AG1984" s="32">
        <v>1</v>
      </c>
      <c r="AH1984" s="40">
        <v>1</v>
      </c>
      <c r="AI1984" s="32">
        <v>0</v>
      </c>
      <c r="AJ1984" s="31" t="s">
        <v>372</v>
      </c>
      <c r="AK1984" s="31" t="s">
        <v>77</v>
      </c>
      <c r="AL1984" s="34" t="s">
        <v>1204</v>
      </c>
      <c r="AM1984" s="19">
        <f>IF(AND(AN1984=1,AO1984=1),3,IF(AND(AN1984=1,OR(AO1984=0,AO1984=-1)),1,IF(AND(OR(AN1984=0,AN1984=-1),AO1984=1),2,IF(AND(AN1984=0,AN1984=-1),OR(AO1984=0,AO1984=-1),4))))</f>
        <v>3</v>
      </c>
      <c r="AN1984" s="32">
        <v>1</v>
      </c>
      <c r="AO1984" s="32">
        <v>1</v>
      </c>
      <c r="AP1984" s="32">
        <v>1</v>
      </c>
      <c r="AQ1984" s="32">
        <v>1</v>
      </c>
      <c r="AR1984" s="32">
        <v>1</v>
      </c>
      <c r="AS1984" s="32">
        <v>-1</v>
      </c>
      <c r="AT1984" s="19">
        <v>0</v>
      </c>
      <c r="AU1984" s="26">
        <f t="shared" ref="AU1984:AU1989" si="461">IF(BA1984&lt;1,-1)</f>
        <v>-1</v>
      </c>
      <c r="AV1984" s="19">
        <v>0</v>
      </c>
      <c r="AW1984" s="32">
        <v>0</v>
      </c>
      <c r="AX1984" s="32">
        <v>0</v>
      </c>
      <c r="AY1984" s="19">
        <v>0</v>
      </c>
      <c r="AZ1984" s="32">
        <v>-1</v>
      </c>
      <c r="BA1984" s="32">
        <v>-1</v>
      </c>
      <c r="BB1984" s="32">
        <v>-1</v>
      </c>
      <c r="BC1984" s="32">
        <v>-1</v>
      </c>
      <c r="BD1984" s="28"/>
      <c r="BE1984" s="33"/>
      <c r="BF1984" s="33"/>
      <c r="BG1984" s="33"/>
      <c r="BH1984" s="31" t="s">
        <v>1205</v>
      </c>
      <c r="BI1984" s="33"/>
      <c r="BJ1984" s="33"/>
      <c r="BK1984" s="33"/>
      <c r="BL1984" s="33"/>
      <c r="BM1984" s="33"/>
      <c r="BN1984" s="33"/>
      <c r="BO1984" s="33"/>
      <c r="BP1984" s="370"/>
      <c r="BQ1984" s="370"/>
      <c r="BR1984" s="370"/>
      <c r="BS1984" s="370"/>
      <c r="BT1984" s="370"/>
      <c r="BU1984" s="370"/>
      <c r="BV1984" s="370"/>
      <c r="BW1984" s="370"/>
      <c r="BX1984" s="370"/>
      <c r="BY1984" s="370"/>
      <c r="BZ1984" s="370"/>
      <c r="CA1984" s="370"/>
      <c r="CB1984" s="370"/>
      <c r="CC1984" s="370"/>
      <c r="CD1984" s="370"/>
      <c r="CE1984" s="370"/>
      <c r="CF1984" s="370"/>
      <c r="CG1984" s="370"/>
      <c r="CH1984" s="370"/>
      <c r="CI1984" s="370"/>
      <c r="CJ1984" s="370"/>
      <c r="CK1984" s="370"/>
      <c r="CL1984" s="370"/>
      <c r="CM1984" s="370"/>
      <c r="CN1984" s="370"/>
      <c r="CO1984" s="370"/>
      <c r="CP1984" s="370"/>
      <c r="CQ1984" s="370"/>
      <c r="CR1984" s="370"/>
      <c r="CS1984" s="370"/>
      <c r="CT1984" s="370"/>
      <c r="CU1984" s="370"/>
      <c r="CV1984" s="370"/>
      <c r="CW1984" s="370"/>
      <c r="CX1984" s="370"/>
      <c r="CY1984" s="370"/>
      <c r="CZ1984" s="370"/>
      <c r="DA1984" s="370"/>
      <c r="DB1984" s="370"/>
      <c r="DC1984" s="370"/>
      <c r="DD1984" s="370"/>
      <c r="DE1984" s="370"/>
      <c r="DF1984" s="370"/>
      <c r="DG1984" s="370"/>
      <c r="DH1984" s="370"/>
      <c r="DI1984" s="370"/>
      <c r="DJ1984" s="370"/>
      <c r="DK1984" s="370"/>
      <c r="DL1984" s="370"/>
      <c r="DM1984" s="370"/>
      <c r="DN1984" s="370"/>
      <c r="DO1984" s="370"/>
      <c r="DP1984" s="370"/>
      <c r="DQ1984" s="370"/>
      <c r="DR1984" s="370"/>
      <c r="DS1984" s="370"/>
      <c r="DT1984" s="370"/>
      <c r="DU1984" s="370"/>
      <c r="DV1984" s="370"/>
      <c r="DW1984" s="370"/>
      <c r="DX1984" s="370"/>
      <c r="DY1984" s="370"/>
      <c r="DZ1984" s="370"/>
      <c r="EA1984" s="370"/>
      <c r="EB1984" s="370"/>
      <c r="EC1984" s="370"/>
      <c r="ED1984" s="370"/>
      <c r="EE1984" s="370"/>
      <c r="EF1984" s="370"/>
      <c r="EG1984" s="370"/>
      <c r="EH1984" s="370"/>
      <c r="EI1984" s="370"/>
      <c r="EJ1984" s="370"/>
      <c r="EK1984" s="370"/>
      <c r="EL1984" s="370"/>
      <c r="EM1984" s="370"/>
      <c r="EN1984" s="370"/>
      <c r="EO1984" s="370"/>
      <c r="EP1984" s="370"/>
      <c r="EQ1984" s="370"/>
      <c r="ER1984" s="370"/>
      <c r="ES1984" s="370"/>
      <c r="ET1984" s="370"/>
      <c r="EU1984" s="370"/>
      <c r="EV1984" s="370"/>
      <c r="EW1984" s="370"/>
      <c r="EX1984" s="370"/>
      <c r="EY1984" s="370"/>
      <c r="EZ1984" s="370"/>
      <c r="FA1984" s="370"/>
      <c r="FB1984" s="370"/>
      <c r="FC1984" s="370"/>
      <c r="FD1984" s="370"/>
      <c r="FE1984" s="370"/>
      <c r="FF1984" s="370"/>
      <c r="FG1984" s="370"/>
      <c r="FH1984" s="370"/>
      <c r="FI1984" s="370"/>
      <c r="FJ1984" s="370"/>
      <c r="FK1984" s="370"/>
      <c r="FL1984" s="370"/>
      <c r="FM1984" s="370"/>
      <c r="FN1984" s="370"/>
      <c r="FO1984" s="370"/>
      <c r="FP1984" s="370"/>
      <c r="FQ1984" s="370"/>
      <c r="FR1984" s="370"/>
      <c r="FS1984" s="370"/>
      <c r="FT1984" s="370"/>
      <c r="FU1984" s="370"/>
      <c r="FV1984" s="370"/>
      <c r="FW1984" s="370"/>
      <c r="FX1984" s="370"/>
      <c r="FY1984" s="370"/>
      <c r="FZ1984" s="370"/>
      <c r="GA1984" s="370"/>
      <c r="GB1984" s="370"/>
      <c r="GC1984" s="370"/>
      <c r="GD1984" s="370"/>
      <c r="GE1984" s="370"/>
      <c r="GF1984" s="370"/>
      <c r="GG1984" s="370"/>
      <c r="GH1984" s="370"/>
      <c r="GI1984" s="370"/>
      <c r="GJ1984" s="370"/>
      <c r="GK1984" s="370"/>
      <c r="GL1984" s="370"/>
      <c r="GM1984" s="370"/>
      <c r="GN1984" s="370"/>
      <c r="GO1984" s="370"/>
      <c r="GP1984" s="370"/>
      <c r="GQ1984" s="370"/>
      <c r="GR1984" s="370"/>
      <c r="GS1984" s="370"/>
      <c r="GT1984" s="370"/>
      <c r="GU1984" s="370"/>
      <c r="GV1984" s="370"/>
      <c r="GW1984" s="370"/>
      <c r="GX1984" s="370"/>
      <c r="GY1984" s="370"/>
      <c r="GZ1984" s="370"/>
      <c r="HA1984" s="370"/>
      <c r="HB1984" s="370"/>
      <c r="HC1984" s="370"/>
      <c r="HD1984" s="370"/>
      <c r="HE1984" s="370"/>
      <c r="HF1984" s="370"/>
      <c r="HG1984" s="370"/>
      <c r="HH1984" s="370"/>
      <c r="HI1984" s="370"/>
      <c r="HJ1984" s="370"/>
      <c r="HK1984" s="370"/>
      <c r="HL1984" s="370"/>
      <c r="HM1984" s="370"/>
      <c r="HN1984" s="370"/>
      <c r="HO1984" s="370"/>
      <c r="HP1984" s="370"/>
      <c r="HQ1984" s="370"/>
      <c r="HR1984" s="370"/>
      <c r="HS1984" s="370"/>
      <c r="HT1984" s="370"/>
      <c r="HU1984" s="370"/>
      <c r="HV1984" s="370"/>
      <c r="HW1984" s="370"/>
      <c r="HX1984" s="370"/>
      <c r="HY1984" s="370"/>
      <c r="HZ1984" s="370"/>
      <c r="IA1984" s="370"/>
      <c r="IB1984" s="370"/>
      <c r="IC1984" s="370"/>
      <c r="ID1984" s="370"/>
      <c r="IE1984" s="370"/>
      <c r="IF1984" s="370"/>
      <c r="IG1984" s="370"/>
      <c r="IH1984" s="370"/>
      <c r="II1984" s="370"/>
      <c r="IJ1984" s="370"/>
      <c r="IK1984" s="370"/>
      <c r="IL1984" s="370"/>
      <c r="IM1984" s="370"/>
      <c r="IN1984" s="370"/>
      <c r="IO1984" s="370"/>
      <c r="IP1984" s="370"/>
      <c r="IQ1984" s="370"/>
      <c r="IR1984" s="370"/>
      <c r="IS1984" s="370"/>
      <c r="IT1984" s="370"/>
      <c r="IU1984" s="370"/>
      <c r="IV1984" s="370"/>
    </row>
    <row r="1985" spans="1:256" ht="55" hidden="1" customHeight="1" x14ac:dyDescent="0.2">
      <c r="A1985" s="17" t="s">
        <v>140</v>
      </c>
      <c r="B1985" s="42"/>
      <c r="C1985" s="64" t="s">
        <v>560</v>
      </c>
      <c r="D1985" s="18" t="s">
        <v>117</v>
      </c>
      <c r="E1985" s="18" t="s">
        <v>92</v>
      </c>
      <c r="F1985" s="19">
        <v>1</v>
      </c>
      <c r="G1985" s="19">
        <v>1</v>
      </c>
      <c r="H1985" s="19">
        <v>0</v>
      </c>
      <c r="I1985" s="20"/>
      <c r="J1985" s="21" t="s">
        <v>118</v>
      </c>
      <c r="K1985" s="43"/>
      <c r="L1985" s="18" t="s">
        <v>142</v>
      </c>
      <c r="M1985" s="25"/>
      <c r="N1985" s="24">
        <f t="shared" si="455"/>
        <v>2004</v>
      </c>
      <c r="O1985" s="25">
        <v>38320</v>
      </c>
      <c r="P1985" s="23" t="s">
        <v>75</v>
      </c>
      <c r="Q1985" s="23" t="s">
        <v>75</v>
      </c>
      <c r="R1985" s="23" t="s">
        <v>75</v>
      </c>
      <c r="S1985" s="23" t="s">
        <v>75</v>
      </c>
      <c r="T1985" s="23" t="s">
        <v>75</v>
      </c>
      <c r="U1985" s="23" t="s">
        <v>75</v>
      </c>
      <c r="V1985" s="19">
        <v>1</v>
      </c>
      <c r="W1985" s="19">
        <f t="shared" si="456"/>
        <v>0</v>
      </c>
      <c r="X1985" s="19">
        <f t="shared" si="457"/>
        <v>0</v>
      </c>
      <c r="Y1985" s="19">
        <f t="shared" si="458"/>
        <v>0</v>
      </c>
      <c r="Z1985" s="19">
        <v>-1</v>
      </c>
      <c r="AA1985" s="19">
        <v>-2</v>
      </c>
      <c r="AB1985" s="19">
        <v>1</v>
      </c>
      <c r="AC1985" s="19">
        <v>1</v>
      </c>
      <c r="AD1985" s="19">
        <v>0</v>
      </c>
      <c r="AE1985" s="19">
        <v>0</v>
      </c>
      <c r="AF1985" s="19">
        <v>0</v>
      </c>
      <c r="AG1985" s="19">
        <v>0</v>
      </c>
      <c r="AH1985" s="19">
        <v>1</v>
      </c>
      <c r="AI1985" s="19">
        <v>0</v>
      </c>
      <c r="AJ1985" s="18" t="s">
        <v>120</v>
      </c>
      <c r="AK1985" s="18" t="s">
        <v>97</v>
      </c>
      <c r="AL1985" s="21" t="s">
        <v>559</v>
      </c>
      <c r="AM1985" s="19">
        <v>-1</v>
      </c>
      <c r="AN1985" s="19">
        <v>-1</v>
      </c>
      <c r="AO1985" s="19">
        <v>-1</v>
      </c>
      <c r="AP1985" s="19">
        <v>-1</v>
      </c>
      <c r="AQ1985" s="19">
        <v>-1</v>
      </c>
      <c r="AR1985" s="19">
        <v>-1</v>
      </c>
      <c r="AS1985" s="19">
        <v>0</v>
      </c>
      <c r="AT1985" s="19">
        <v>0</v>
      </c>
      <c r="AU1985" s="26">
        <f t="shared" si="461"/>
        <v>-1</v>
      </c>
      <c r="AV1985" s="19">
        <v>0</v>
      </c>
      <c r="AW1985" s="19">
        <v>0</v>
      </c>
      <c r="AX1985" s="19">
        <v>0</v>
      </c>
      <c r="AY1985" s="19">
        <v>0</v>
      </c>
      <c r="AZ1985" s="19">
        <v>0</v>
      </c>
      <c r="BA1985" s="19">
        <v>0</v>
      </c>
      <c r="BB1985" s="19">
        <v>0</v>
      </c>
      <c r="BC1985" s="19">
        <v>0</v>
      </c>
      <c r="BD1985" s="28"/>
      <c r="BE1985" s="20"/>
      <c r="BF1985" s="20"/>
      <c r="BG1985" s="20"/>
      <c r="BH1985" s="20"/>
      <c r="BI1985" s="20"/>
      <c r="BJ1985" s="19">
        <v>1</v>
      </c>
      <c r="BK1985" s="20"/>
      <c r="BL1985" s="20"/>
      <c r="BM1985" s="20"/>
      <c r="BN1985" s="20"/>
      <c r="BO1985" s="20"/>
      <c r="BP1985" s="370"/>
      <c r="BQ1985" s="370"/>
      <c r="BR1985" s="370"/>
      <c r="BS1985" s="370"/>
      <c r="BT1985" s="370"/>
      <c r="BU1985" s="370"/>
      <c r="BV1985" s="370"/>
      <c r="BW1985" s="370"/>
      <c r="BX1985" s="370"/>
      <c r="BY1985" s="370"/>
      <c r="BZ1985" s="370"/>
      <c r="CA1985" s="370"/>
      <c r="CB1985" s="370"/>
      <c r="CC1985" s="370"/>
      <c r="CD1985" s="370"/>
      <c r="CE1985" s="370"/>
      <c r="CF1985" s="370"/>
      <c r="CG1985" s="370"/>
      <c r="CH1985" s="370"/>
      <c r="CI1985" s="370"/>
      <c r="CJ1985" s="370"/>
      <c r="CK1985" s="370"/>
      <c r="CL1985" s="370"/>
      <c r="CM1985" s="370"/>
      <c r="CN1985" s="370"/>
      <c r="CO1985" s="370"/>
      <c r="CP1985" s="370"/>
      <c r="CQ1985" s="370"/>
      <c r="CR1985" s="370"/>
      <c r="CS1985" s="370"/>
      <c r="CT1985" s="370"/>
      <c r="CU1985" s="370"/>
      <c r="CV1985" s="370"/>
      <c r="CW1985" s="370"/>
      <c r="CX1985" s="370"/>
      <c r="CY1985" s="370"/>
      <c r="CZ1985" s="370"/>
      <c r="DA1985" s="370"/>
      <c r="DB1985" s="370"/>
      <c r="DC1985" s="370"/>
      <c r="DD1985" s="370"/>
      <c r="DE1985" s="370"/>
      <c r="DF1985" s="370"/>
      <c r="DG1985" s="370"/>
      <c r="DH1985" s="370"/>
      <c r="DI1985" s="370"/>
      <c r="DJ1985" s="370"/>
      <c r="DK1985" s="370"/>
      <c r="DL1985" s="370"/>
      <c r="DM1985" s="370"/>
      <c r="DN1985" s="370"/>
      <c r="DO1985" s="370"/>
      <c r="DP1985" s="370"/>
      <c r="DQ1985" s="370"/>
      <c r="DR1985" s="370"/>
      <c r="DS1985" s="370"/>
      <c r="DT1985" s="370"/>
      <c r="DU1985" s="370"/>
      <c r="DV1985" s="370"/>
      <c r="DW1985" s="370"/>
      <c r="DX1985" s="370"/>
      <c r="DY1985" s="370"/>
      <c r="DZ1985" s="370"/>
      <c r="EA1985" s="370"/>
      <c r="EB1985" s="370"/>
      <c r="EC1985" s="370"/>
      <c r="ED1985" s="370"/>
      <c r="EE1985" s="370"/>
      <c r="EF1985" s="370"/>
      <c r="EG1985" s="370"/>
      <c r="EH1985" s="370"/>
      <c r="EI1985" s="370"/>
      <c r="EJ1985" s="370"/>
      <c r="EK1985" s="370"/>
      <c r="EL1985" s="370"/>
      <c r="EM1985" s="370"/>
      <c r="EN1985" s="370"/>
      <c r="EO1985" s="370"/>
      <c r="EP1985" s="370"/>
      <c r="EQ1985" s="370"/>
      <c r="ER1985" s="370"/>
      <c r="ES1985" s="370"/>
      <c r="ET1985" s="370"/>
      <c r="EU1985" s="370"/>
      <c r="EV1985" s="370"/>
      <c r="EW1985" s="370"/>
      <c r="EX1985" s="370"/>
      <c r="EY1985" s="370"/>
      <c r="EZ1985" s="370"/>
      <c r="FA1985" s="370"/>
      <c r="FB1985" s="370"/>
      <c r="FC1985" s="370"/>
      <c r="FD1985" s="370"/>
      <c r="FE1985" s="370"/>
      <c r="FF1985" s="370"/>
      <c r="FG1985" s="370"/>
      <c r="FH1985" s="370"/>
      <c r="FI1985" s="370"/>
      <c r="FJ1985" s="370"/>
      <c r="FK1985" s="370"/>
      <c r="FL1985" s="370"/>
      <c r="FM1985" s="370"/>
      <c r="FN1985" s="370"/>
      <c r="FO1985" s="370"/>
      <c r="FP1985" s="370"/>
      <c r="FQ1985" s="370"/>
      <c r="FR1985" s="370"/>
      <c r="FS1985" s="370"/>
      <c r="FT1985" s="370"/>
      <c r="FU1985" s="370"/>
      <c r="FV1985" s="370"/>
      <c r="FW1985" s="370"/>
      <c r="FX1985" s="370"/>
      <c r="FY1985" s="370"/>
      <c r="FZ1985" s="370"/>
      <c r="GA1985" s="370"/>
      <c r="GB1985" s="370"/>
      <c r="GC1985" s="370"/>
      <c r="GD1985" s="370"/>
      <c r="GE1985" s="370"/>
      <c r="GF1985" s="370"/>
      <c r="GG1985" s="370"/>
      <c r="GH1985" s="370"/>
      <c r="GI1985" s="370"/>
      <c r="GJ1985" s="370"/>
      <c r="GK1985" s="370"/>
      <c r="GL1985" s="370"/>
      <c r="GM1985" s="370"/>
      <c r="GN1985" s="370"/>
      <c r="GO1985" s="370"/>
      <c r="GP1985" s="370"/>
      <c r="GQ1985" s="370"/>
      <c r="GR1985" s="370"/>
      <c r="GS1985" s="370"/>
      <c r="GT1985" s="370"/>
      <c r="GU1985" s="370"/>
      <c r="GV1985" s="370"/>
      <c r="GW1985" s="370"/>
      <c r="GX1985" s="370"/>
      <c r="GY1985" s="370"/>
      <c r="GZ1985" s="370"/>
      <c r="HA1985" s="370"/>
      <c r="HB1985" s="370"/>
      <c r="HC1985" s="370"/>
      <c r="HD1985" s="370"/>
      <c r="HE1985" s="370"/>
      <c r="HF1985" s="370"/>
      <c r="HG1985" s="370"/>
      <c r="HH1985" s="370"/>
      <c r="HI1985" s="370"/>
      <c r="HJ1985" s="370"/>
      <c r="HK1985" s="370"/>
      <c r="HL1985" s="370"/>
      <c r="HM1985" s="370"/>
      <c r="HN1985" s="370"/>
      <c r="HO1985" s="370"/>
      <c r="HP1985" s="370"/>
      <c r="HQ1985" s="370"/>
      <c r="HR1985" s="370"/>
      <c r="HS1985" s="370"/>
      <c r="HT1985" s="370"/>
      <c r="HU1985" s="370"/>
      <c r="HV1985" s="370"/>
      <c r="HW1985" s="370"/>
      <c r="HX1985" s="370"/>
      <c r="HY1985" s="370"/>
      <c r="HZ1985" s="370"/>
      <c r="IA1985" s="370"/>
      <c r="IB1985" s="370"/>
      <c r="IC1985" s="370"/>
      <c r="ID1985" s="370"/>
      <c r="IE1985" s="370"/>
      <c r="IF1985" s="370"/>
      <c r="IG1985" s="370"/>
      <c r="IH1985" s="370"/>
      <c r="II1985" s="370"/>
      <c r="IJ1985" s="370"/>
      <c r="IK1985" s="370"/>
      <c r="IL1985" s="370"/>
      <c r="IM1985" s="370"/>
      <c r="IN1985" s="370"/>
      <c r="IO1985" s="370"/>
      <c r="IP1985" s="370"/>
      <c r="IQ1985" s="370"/>
      <c r="IR1985" s="370"/>
      <c r="IS1985" s="370"/>
      <c r="IT1985" s="370"/>
      <c r="IU1985" s="370"/>
      <c r="IV1985" s="370"/>
    </row>
    <row r="1986" spans="1:256" ht="16" hidden="1" x14ac:dyDescent="0.2">
      <c r="A1986" s="17" t="s">
        <v>140</v>
      </c>
      <c r="B1986" s="42"/>
      <c r="C1986" s="64" t="s">
        <v>558</v>
      </c>
      <c r="D1986" s="18" t="s">
        <v>117</v>
      </c>
      <c r="E1986" s="18" t="s">
        <v>92</v>
      </c>
      <c r="F1986" s="19">
        <v>1</v>
      </c>
      <c r="G1986" s="19">
        <v>1</v>
      </c>
      <c r="H1986" s="19">
        <v>0</v>
      </c>
      <c r="I1986" s="20"/>
      <c r="J1986" s="21" t="s">
        <v>118</v>
      </c>
      <c r="K1986" s="43"/>
      <c r="L1986" s="377" t="s">
        <v>142</v>
      </c>
      <c r="M1986" s="25"/>
      <c r="N1986" s="24">
        <f t="shared" si="455"/>
        <v>2004</v>
      </c>
      <c r="O1986" s="25">
        <v>38320</v>
      </c>
      <c r="P1986" s="23" t="s">
        <v>75</v>
      </c>
      <c r="Q1986" s="23" t="s">
        <v>75</v>
      </c>
      <c r="R1986" s="23" t="s">
        <v>75</v>
      </c>
      <c r="S1986" s="23" t="s">
        <v>75</v>
      </c>
      <c r="T1986" s="23" t="s">
        <v>75</v>
      </c>
      <c r="U1986" s="23" t="s">
        <v>75</v>
      </c>
      <c r="V1986" s="19">
        <v>1</v>
      </c>
      <c r="W1986" s="19">
        <f t="shared" si="456"/>
        <v>0</v>
      </c>
      <c r="X1986" s="19">
        <f t="shared" si="457"/>
        <v>0</v>
      </c>
      <c r="Y1986" s="19">
        <f t="shared" si="458"/>
        <v>0</v>
      </c>
      <c r="Z1986" s="19">
        <v>-1</v>
      </c>
      <c r="AA1986" s="19">
        <v>-2</v>
      </c>
      <c r="AB1986" s="19">
        <v>1</v>
      </c>
      <c r="AC1986" s="19">
        <v>1</v>
      </c>
      <c r="AD1986" s="19">
        <v>0</v>
      </c>
      <c r="AE1986" s="19">
        <v>0</v>
      </c>
      <c r="AF1986" s="19">
        <v>0</v>
      </c>
      <c r="AG1986" s="19">
        <v>0</v>
      </c>
      <c r="AH1986" s="19">
        <v>1</v>
      </c>
      <c r="AI1986" s="19">
        <v>0</v>
      </c>
      <c r="AJ1986" s="18" t="s">
        <v>120</v>
      </c>
      <c r="AK1986" s="18" t="s">
        <v>97</v>
      </c>
      <c r="AL1986" s="21" t="s">
        <v>559</v>
      </c>
      <c r="AM1986" s="19">
        <v>-1</v>
      </c>
      <c r="AN1986" s="19">
        <v>-1</v>
      </c>
      <c r="AO1986" s="19">
        <v>-1</v>
      </c>
      <c r="AP1986" s="19">
        <v>-1</v>
      </c>
      <c r="AQ1986" s="19">
        <v>-1</v>
      </c>
      <c r="AR1986" s="19">
        <v>-1</v>
      </c>
      <c r="AS1986" s="19">
        <v>0</v>
      </c>
      <c r="AT1986" s="19">
        <v>0</v>
      </c>
      <c r="AU1986" s="26">
        <f t="shared" si="461"/>
        <v>-1</v>
      </c>
      <c r="AV1986" s="19">
        <v>0</v>
      </c>
      <c r="AW1986" s="19">
        <v>0</v>
      </c>
      <c r="AX1986" s="19">
        <v>0</v>
      </c>
      <c r="AY1986" s="19">
        <v>0</v>
      </c>
      <c r="AZ1986" s="19">
        <v>0</v>
      </c>
      <c r="BA1986" s="19">
        <v>0</v>
      </c>
      <c r="BB1986" s="19">
        <v>0</v>
      </c>
      <c r="BC1986" s="19">
        <v>0</v>
      </c>
      <c r="BD1986" s="28"/>
      <c r="BE1986" s="20"/>
      <c r="BF1986" s="20"/>
      <c r="BG1986" s="20"/>
      <c r="BH1986" s="20"/>
      <c r="BI1986" s="20"/>
      <c r="BJ1986" s="19">
        <v>1</v>
      </c>
      <c r="BK1986" s="20"/>
      <c r="BL1986" s="20"/>
      <c r="BM1986" s="20"/>
      <c r="BN1986" s="20"/>
      <c r="BO1986" s="20"/>
      <c r="BP1986" s="370"/>
      <c r="BQ1986" s="370"/>
      <c r="BR1986" s="370"/>
      <c r="BS1986" s="370"/>
      <c r="BT1986" s="370"/>
      <c r="BU1986" s="370"/>
      <c r="BV1986" s="370"/>
      <c r="BW1986" s="370"/>
      <c r="BX1986" s="370"/>
      <c r="BY1986" s="370"/>
      <c r="BZ1986" s="370"/>
      <c r="CA1986" s="370"/>
      <c r="CB1986" s="370"/>
      <c r="CC1986" s="370"/>
      <c r="CD1986" s="370"/>
      <c r="CE1986" s="370"/>
      <c r="CF1986" s="370"/>
      <c r="CG1986" s="370"/>
      <c r="CH1986" s="370"/>
      <c r="CI1986" s="370"/>
      <c r="CJ1986" s="370"/>
      <c r="CK1986" s="370"/>
      <c r="CL1986" s="370"/>
      <c r="CM1986" s="370"/>
      <c r="CN1986" s="370"/>
      <c r="CO1986" s="370"/>
      <c r="CP1986" s="370"/>
      <c r="CQ1986" s="370"/>
      <c r="CR1986" s="370"/>
      <c r="CS1986" s="370"/>
      <c r="CT1986" s="370"/>
      <c r="CU1986" s="370"/>
      <c r="CV1986" s="370"/>
      <c r="CW1986" s="370"/>
      <c r="CX1986" s="370"/>
      <c r="CY1986" s="370"/>
      <c r="CZ1986" s="370"/>
      <c r="DA1986" s="370"/>
      <c r="DB1986" s="370"/>
      <c r="DC1986" s="370"/>
      <c r="DD1986" s="370"/>
      <c r="DE1986" s="370"/>
      <c r="DF1986" s="370"/>
      <c r="DG1986" s="370"/>
      <c r="DH1986" s="370"/>
      <c r="DI1986" s="370"/>
      <c r="DJ1986" s="370"/>
      <c r="DK1986" s="370"/>
      <c r="DL1986" s="370"/>
      <c r="DM1986" s="370"/>
      <c r="DN1986" s="370"/>
      <c r="DO1986" s="370"/>
      <c r="DP1986" s="370"/>
      <c r="DQ1986" s="370"/>
      <c r="DR1986" s="370"/>
      <c r="DS1986" s="370"/>
      <c r="DT1986" s="370"/>
      <c r="DU1986" s="370"/>
      <c r="DV1986" s="370"/>
      <c r="DW1986" s="370"/>
      <c r="DX1986" s="370"/>
      <c r="DY1986" s="370"/>
      <c r="DZ1986" s="370"/>
      <c r="EA1986" s="370"/>
      <c r="EB1986" s="370"/>
      <c r="EC1986" s="370"/>
      <c r="ED1986" s="370"/>
      <c r="EE1986" s="370"/>
      <c r="EF1986" s="370"/>
      <c r="EG1986" s="370"/>
      <c r="EH1986" s="370"/>
      <c r="EI1986" s="370"/>
      <c r="EJ1986" s="370"/>
      <c r="EK1986" s="370"/>
      <c r="EL1986" s="370"/>
      <c r="EM1986" s="370"/>
      <c r="EN1986" s="370"/>
      <c r="EO1986" s="370"/>
      <c r="EP1986" s="370"/>
      <c r="EQ1986" s="370"/>
      <c r="ER1986" s="370"/>
      <c r="ES1986" s="370"/>
      <c r="ET1986" s="370"/>
      <c r="EU1986" s="370"/>
      <c r="EV1986" s="370"/>
      <c r="EW1986" s="370"/>
      <c r="EX1986" s="370"/>
      <c r="EY1986" s="370"/>
      <c r="EZ1986" s="370"/>
      <c r="FA1986" s="370"/>
      <c r="FB1986" s="370"/>
      <c r="FC1986" s="370"/>
      <c r="FD1986" s="370"/>
      <c r="FE1986" s="370"/>
      <c r="FF1986" s="370"/>
      <c r="FG1986" s="370"/>
      <c r="FH1986" s="370"/>
      <c r="FI1986" s="370"/>
      <c r="FJ1986" s="370"/>
      <c r="FK1986" s="370"/>
      <c r="FL1986" s="370"/>
      <c r="FM1986" s="370"/>
      <c r="FN1986" s="370"/>
      <c r="FO1986" s="370"/>
      <c r="FP1986" s="370"/>
      <c r="FQ1986" s="370"/>
      <c r="FR1986" s="370"/>
      <c r="FS1986" s="370"/>
      <c r="FT1986" s="370"/>
      <c r="FU1986" s="370"/>
      <c r="FV1986" s="370"/>
      <c r="FW1986" s="370"/>
      <c r="FX1986" s="370"/>
      <c r="FY1986" s="370"/>
      <c r="FZ1986" s="370"/>
      <c r="GA1986" s="370"/>
      <c r="GB1986" s="370"/>
      <c r="GC1986" s="370"/>
      <c r="GD1986" s="370"/>
      <c r="GE1986" s="370"/>
      <c r="GF1986" s="370"/>
      <c r="GG1986" s="370"/>
      <c r="GH1986" s="370"/>
      <c r="GI1986" s="370"/>
      <c r="GJ1986" s="370"/>
      <c r="GK1986" s="370"/>
      <c r="GL1986" s="370"/>
      <c r="GM1986" s="370"/>
      <c r="GN1986" s="370"/>
      <c r="GO1986" s="370"/>
      <c r="GP1986" s="370"/>
      <c r="GQ1986" s="370"/>
      <c r="GR1986" s="370"/>
      <c r="GS1986" s="370"/>
      <c r="GT1986" s="370"/>
      <c r="GU1986" s="370"/>
      <c r="GV1986" s="370"/>
      <c r="GW1986" s="370"/>
      <c r="GX1986" s="370"/>
      <c r="GY1986" s="370"/>
      <c r="GZ1986" s="370"/>
      <c r="HA1986" s="370"/>
      <c r="HB1986" s="370"/>
      <c r="HC1986" s="370"/>
      <c r="HD1986" s="370"/>
      <c r="HE1986" s="370"/>
      <c r="HF1986" s="370"/>
      <c r="HG1986" s="370"/>
      <c r="HH1986" s="370"/>
      <c r="HI1986" s="370"/>
      <c r="HJ1986" s="370"/>
      <c r="HK1986" s="370"/>
      <c r="HL1986" s="370"/>
      <c r="HM1986" s="370"/>
      <c r="HN1986" s="370"/>
      <c r="HO1986" s="370"/>
      <c r="HP1986" s="370"/>
      <c r="HQ1986" s="370"/>
      <c r="HR1986" s="370"/>
      <c r="HS1986" s="370"/>
      <c r="HT1986" s="370"/>
      <c r="HU1986" s="370"/>
      <c r="HV1986" s="370"/>
      <c r="HW1986" s="370"/>
      <c r="HX1986" s="370"/>
      <c r="HY1986" s="370"/>
      <c r="HZ1986" s="370"/>
      <c r="IA1986" s="370"/>
      <c r="IB1986" s="370"/>
      <c r="IC1986" s="370"/>
      <c r="ID1986" s="370"/>
      <c r="IE1986" s="370"/>
      <c r="IF1986" s="370"/>
      <c r="IG1986" s="370"/>
      <c r="IH1986" s="370"/>
      <c r="II1986" s="370"/>
      <c r="IJ1986" s="370"/>
      <c r="IK1986" s="370"/>
      <c r="IL1986" s="370"/>
      <c r="IM1986" s="370"/>
      <c r="IN1986" s="370"/>
      <c r="IO1986" s="370"/>
      <c r="IP1986" s="370"/>
      <c r="IQ1986" s="370"/>
      <c r="IR1986" s="370"/>
      <c r="IS1986" s="370"/>
      <c r="IT1986" s="370"/>
      <c r="IU1986" s="370"/>
      <c r="IV1986" s="370"/>
    </row>
    <row r="1987" spans="1:256" ht="176" hidden="1" x14ac:dyDescent="0.2">
      <c r="A1987" s="17" t="s">
        <v>115</v>
      </c>
      <c r="B1987" s="42"/>
      <c r="C1987" s="64" t="s">
        <v>2267</v>
      </c>
      <c r="D1987" s="18" t="s">
        <v>117</v>
      </c>
      <c r="E1987" s="18" t="s">
        <v>302</v>
      </c>
      <c r="F1987" s="19">
        <v>1</v>
      </c>
      <c r="G1987" s="19">
        <v>0</v>
      </c>
      <c r="H1987" s="19">
        <v>0</v>
      </c>
      <c r="I1987" s="20"/>
      <c r="J1987" s="21" t="s">
        <v>118</v>
      </c>
      <c r="K1987" s="22" t="s">
        <v>2252</v>
      </c>
      <c r="L1987" s="21" t="s">
        <v>2253</v>
      </c>
      <c r="M1987" s="23" t="s">
        <v>2254</v>
      </c>
      <c r="N1987" s="24">
        <f t="shared" si="455"/>
        <v>2003</v>
      </c>
      <c r="O1987" s="25">
        <v>37946</v>
      </c>
      <c r="P1987" s="23" t="s">
        <v>75</v>
      </c>
      <c r="Q1987" s="23" t="s">
        <v>75</v>
      </c>
      <c r="R1987" s="23" t="s">
        <v>75</v>
      </c>
      <c r="S1987" s="23" t="s">
        <v>75</v>
      </c>
      <c r="T1987" s="23" t="s">
        <v>75</v>
      </c>
      <c r="U1987" s="23" t="s">
        <v>75</v>
      </c>
      <c r="V1987" s="19">
        <v>1</v>
      </c>
      <c r="W1987" s="19">
        <f t="shared" si="456"/>
        <v>0</v>
      </c>
      <c r="X1987" s="19">
        <f t="shared" si="457"/>
        <v>0</v>
      </c>
      <c r="Y1987" s="19">
        <f t="shared" si="458"/>
        <v>0</v>
      </c>
      <c r="Z1987" s="19">
        <v>-1</v>
      </c>
      <c r="AA1987" s="19">
        <v>-2</v>
      </c>
      <c r="AB1987" s="19">
        <v>1</v>
      </c>
      <c r="AC1987" s="19">
        <v>1</v>
      </c>
      <c r="AD1987" s="19">
        <v>0</v>
      </c>
      <c r="AE1987" s="19">
        <v>1</v>
      </c>
      <c r="AF1987" s="19">
        <v>1</v>
      </c>
      <c r="AG1987" s="19">
        <v>0</v>
      </c>
      <c r="AH1987" s="19">
        <v>1</v>
      </c>
      <c r="AI1987" s="19">
        <v>0</v>
      </c>
      <c r="AJ1987" s="18" t="s">
        <v>120</v>
      </c>
      <c r="AK1987" s="18" t="s">
        <v>77</v>
      </c>
      <c r="AL1987" s="21" t="s">
        <v>2255</v>
      </c>
      <c r="AM1987" s="19">
        <f>IF(AND(AN1987=1,AO1987=1),3,IF(AND(AN1987=1,OR(AO1987=0,AO1987=-1)),1,IF(AND(OR(AN1987=0,AN1987=-1),AO1987=1),2,IF(AND(AN1987=0,AN1987=-1),OR(AO1987=0,AO1987=-1),4))))</f>
        <v>3</v>
      </c>
      <c r="AN1987" s="19">
        <v>1</v>
      </c>
      <c r="AO1987" s="19">
        <v>1</v>
      </c>
      <c r="AP1987" s="19">
        <v>1</v>
      </c>
      <c r="AQ1987" s="19">
        <v>1</v>
      </c>
      <c r="AR1987" s="19">
        <v>1</v>
      </c>
      <c r="AS1987" s="19">
        <v>0</v>
      </c>
      <c r="AT1987" s="19">
        <v>0</v>
      </c>
      <c r="AU1987" s="26">
        <f t="shared" si="461"/>
        <v>-1</v>
      </c>
      <c r="AV1987" s="19">
        <v>0</v>
      </c>
      <c r="AW1987" s="19">
        <v>0</v>
      </c>
      <c r="AX1987" s="19">
        <v>0</v>
      </c>
      <c r="AY1987" s="19">
        <v>0</v>
      </c>
      <c r="AZ1987" s="19">
        <v>0</v>
      </c>
      <c r="BA1987" s="19">
        <v>0</v>
      </c>
      <c r="BB1987" s="19">
        <v>0</v>
      </c>
      <c r="BC1987" s="19">
        <v>0</v>
      </c>
      <c r="BD1987" s="28"/>
      <c r="BE1987" s="20"/>
      <c r="BF1987" s="20"/>
      <c r="BG1987" s="19">
        <v>1</v>
      </c>
      <c r="BH1987" s="23" t="s">
        <v>2252</v>
      </c>
      <c r="BI1987" s="20"/>
      <c r="BJ1987" s="19">
        <v>1</v>
      </c>
      <c r="BK1987" s="45"/>
      <c r="BL1987" s="45"/>
      <c r="BM1987" s="45"/>
      <c r="BN1987" s="20"/>
      <c r="BO1987" s="20"/>
      <c r="BP1987" s="370"/>
      <c r="BQ1987" s="370"/>
      <c r="BR1987" s="370"/>
      <c r="BS1987" s="370"/>
      <c r="BT1987" s="370"/>
      <c r="BU1987" s="370"/>
      <c r="BV1987" s="370"/>
      <c r="BW1987" s="370"/>
      <c r="BX1987" s="370"/>
      <c r="BY1987" s="370"/>
      <c r="BZ1987" s="370"/>
      <c r="CA1987" s="370"/>
      <c r="CB1987" s="370"/>
      <c r="CC1987" s="370"/>
      <c r="CD1987" s="370"/>
      <c r="CE1987" s="370"/>
      <c r="CF1987" s="370"/>
      <c r="CG1987" s="370"/>
      <c r="CH1987" s="370"/>
      <c r="CI1987" s="370"/>
      <c r="CJ1987" s="370"/>
      <c r="CK1987" s="370"/>
      <c r="CL1987" s="370"/>
      <c r="CM1987" s="370"/>
      <c r="CN1987" s="370"/>
      <c r="CO1987" s="370"/>
      <c r="CP1987" s="370"/>
      <c r="CQ1987" s="370"/>
      <c r="CR1987" s="370"/>
      <c r="CS1987" s="370"/>
      <c r="CT1987" s="370"/>
      <c r="CU1987" s="370"/>
      <c r="CV1987" s="370"/>
      <c r="CW1987" s="370"/>
      <c r="CX1987" s="370"/>
      <c r="CY1987" s="370"/>
      <c r="CZ1987" s="370"/>
      <c r="DA1987" s="370"/>
      <c r="DB1987" s="370"/>
      <c r="DC1987" s="370"/>
      <c r="DD1987" s="370"/>
      <c r="DE1987" s="370"/>
      <c r="DF1987" s="370"/>
      <c r="DG1987" s="370"/>
      <c r="DH1987" s="370"/>
      <c r="DI1987" s="370"/>
      <c r="DJ1987" s="370"/>
      <c r="DK1987" s="370"/>
      <c r="DL1987" s="370"/>
      <c r="DM1987" s="370"/>
      <c r="DN1987" s="370"/>
      <c r="DO1987" s="370"/>
      <c r="DP1987" s="370"/>
      <c r="DQ1987" s="370"/>
      <c r="DR1987" s="370"/>
      <c r="DS1987" s="370"/>
      <c r="DT1987" s="370"/>
      <c r="DU1987" s="370"/>
      <c r="DV1987" s="370"/>
      <c r="DW1987" s="370"/>
      <c r="DX1987" s="370"/>
      <c r="DY1987" s="370"/>
      <c r="DZ1987" s="370"/>
      <c r="EA1987" s="370"/>
      <c r="EB1987" s="370"/>
      <c r="EC1987" s="370"/>
      <c r="ED1987" s="370"/>
      <c r="EE1987" s="370"/>
      <c r="EF1987" s="370"/>
      <c r="EG1987" s="370"/>
      <c r="EH1987" s="370"/>
      <c r="EI1987" s="370"/>
      <c r="EJ1987" s="370"/>
      <c r="EK1987" s="370"/>
      <c r="EL1987" s="370"/>
      <c r="EM1987" s="370"/>
      <c r="EN1987" s="370"/>
      <c r="EO1987" s="370"/>
      <c r="EP1987" s="370"/>
      <c r="EQ1987" s="370"/>
      <c r="ER1987" s="370"/>
      <c r="ES1987" s="370"/>
      <c r="ET1987" s="370"/>
      <c r="EU1987" s="370"/>
      <c r="EV1987" s="370"/>
      <c r="EW1987" s="370"/>
      <c r="EX1987" s="370"/>
      <c r="EY1987" s="370"/>
      <c r="EZ1987" s="370"/>
      <c r="FA1987" s="370"/>
      <c r="FB1987" s="370"/>
      <c r="FC1987" s="370"/>
      <c r="FD1987" s="370"/>
      <c r="FE1987" s="370"/>
      <c r="FF1987" s="370"/>
      <c r="FG1987" s="370"/>
      <c r="FH1987" s="370"/>
      <c r="FI1987" s="370"/>
      <c r="FJ1987" s="370"/>
      <c r="FK1987" s="370"/>
      <c r="FL1987" s="370"/>
      <c r="FM1987" s="370"/>
      <c r="FN1987" s="370"/>
      <c r="FO1987" s="370"/>
      <c r="FP1987" s="370"/>
      <c r="FQ1987" s="370"/>
      <c r="FR1987" s="370"/>
      <c r="FS1987" s="370"/>
      <c r="FT1987" s="370"/>
      <c r="FU1987" s="370"/>
      <c r="FV1987" s="370"/>
      <c r="FW1987" s="370"/>
      <c r="FX1987" s="370"/>
      <c r="FY1987" s="370"/>
      <c r="FZ1987" s="370"/>
      <c r="GA1987" s="370"/>
      <c r="GB1987" s="370"/>
      <c r="GC1987" s="370"/>
      <c r="GD1987" s="370"/>
      <c r="GE1987" s="370"/>
      <c r="GF1987" s="370"/>
      <c r="GG1987" s="370"/>
      <c r="GH1987" s="370"/>
      <c r="GI1987" s="370"/>
      <c r="GJ1987" s="370"/>
      <c r="GK1987" s="370"/>
      <c r="GL1987" s="370"/>
      <c r="GM1987" s="370"/>
      <c r="GN1987" s="370"/>
      <c r="GO1987" s="370"/>
      <c r="GP1987" s="370"/>
      <c r="GQ1987" s="370"/>
      <c r="GR1987" s="370"/>
      <c r="GS1987" s="370"/>
      <c r="GT1987" s="370"/>
      <c r="GU1987" s="370"/>
      <c r="GV1987" s="370"/>
      <c r="GW1987" s="370"/>
      <c r="GX1987" s="370"/>
      <c r="GY1987" s="370"/>
      <c r="GZ1987" s="370"/>
      <c r="HA1987" s="370"/>
      <c r="HB1987" s="370"/>
      <c r="HC1987" s="370"/>
      <c r="HD1987" s="370"/>
      <c r="HE1987" s="370"/>
      <c r="HF1987" s="370"/>
      <c r="HG1987" s="370"/>
      <c r="HH1987" s="370"/>
      <c r="HI1987" s="370"/>
      <c r="HJ1987" s="370"/>
      <c r="HK1987" s="370"/>
      <c r="HL1987" s="370"/>
      <c r="HM1987" s="370"/>
      <c r="HN1987" s="370"/>
      <c r="HO1987" s="370"/>
      <c r="HP1987" s="370"/>
      <c r="HQ1987" s="370"/>
      <c r="HR1987" s="370"/>
      <c r="HS1987" s="370"/>
      <c r="HT1987" s="370"/>
      <c r="HU1987" s="370"/>
      <c r="HV1987" s="370"/>
      <c r="HW1987" s="370"/>
      <c r="HX1987" s="370"/>
      <c r="HY1987" s="370"/>
      <c r="HZ1987" s="370"/>
      <c r="IA1987" s="370"/>
      <c r="IB1987" s="370"/>
      <c r="IC1987" s="370"/>
      <c r="ID1987" s="370"/>
      <c r="IE1987" s="370"/>
      <c r="IF1987" s="370"/>
      <c r="IG1987" s="370"/>
      <c r="IH1987" s="370"/>
      <c r="II1987" s="370"/>
      <c r="IJ1987" s="370"/>
      <c r="IK1987" s="370"/>
      <c r="IL1987" s="370"/>
      <c r="IM1987" s="370"/>
      <c r="IN1987" s="370"/>
      <c r="IO1987" s="370"/>
      <c r="IP1987" s="370"/>
      <c r="IQ1987" s="370"/>
      <c r="IR1987" s="370"/>
      <c r="IS1987" s="370"/>
      <c r="IT1987" s="370"/>
      <c r="IU1987" s="370"/>
      <c r="IV1987" s="370"/>
    </row>
    <row r="1988" spans="1:256" ht="55" hidden="1" customHeight="1" x14ac:dyDescent="0.2">
      <c r="A1988" s="17" t="s">
        <v>315</v>
      </c>
      <c r="B1988" s="17" t="s">
        <v>79</v>
      </c>
      <c r="C1988" s="64" t="s">
        <v>716</v>
      </c>
      <c r="D1988" s="18" t="s">
        <v>712</v>
      </c>
      <c r="E1988" s="18" t="s">
        <v>70</v>
      </c>
      <c r="F1988" s="19">
        <v>1</v>
      </c>
      <c r="G1988" s="19">
        <v>1</v>
      </c>
      <c r="H1988" s="19">
        <v>0</v>
      </c>
      <c r="I1988" s="20"/>
      <c r="J1988" s="44"/>
      <c r="K1988" s="43"/>
      <c r="L1988" s="21" t="s">
        <v>713</v>
      </c>
      <c r="M1988" s="25"/>
      <c r="N1988" s="24">
        <f t="shared" si="455"/>
        <v>2001</v>
      </c>
      <c r="O1988" s="25">
        <v>37203</v>
      </c>
      <c r="P1988" s="23" t="s">
        <v>75</v>
      </c>
      <c r="Q1988" s="23" t="s">
        <v>75</v>
      </c>
      <c r="R1988" s="23" t="s">
        <v>75</v>
      </c>
      <c r="S1988" s="23" t="s">
        <v>75</v>
      </c>
      <c r="T1988" s="23" t="s">
        <v>75</v>
      </c>
      <c r="U1988" s="23" t="s">
        <v>75</v>
      </c>
      <c r="V1988" s="19">
        <v>1</v>
      </c>
      <c r="W1988" s="19">
        <f t="shared" si="456"/>
        <v>0</v>
      </c>
      <c r="X1988" s="19">
        <f t="shared" si="457"/>
        <v>0</v>
      </c>
      <c r="Y1988" s="19">
        <f t="shared" si="458"/>
        <v>0</v>
      </c>
      <c r="Z1988" s="19">
        <v>-1</v>
      </c>
      <c r="AA1988" s="19">
        <v>-2</v>
      </c>
      <c r="AB1988" s="19">
        <v>0</v>
      </c>
      <c r="AC1988" s="19">
        <v>1</v>
      </c>
      <c r="AD1988" s="19">
        <v>0</v>
      </c>
      <c r="AE1988" s="19">
        <v>1</v>
      </c>
      <c r="AF1988" s="19">
        <v>0</v>
      </c>
      <c r="AG1988" s="19">
        <v>1</v>
      </c>
      <c r="AH1988" s="26">
        <v>1</v>
      </c>
      <c r="AI1988" s="19">
        <v>0</v>
      </c>
      <c r="AJ1988" s="18" t="s">
        <v>372</v>
      </c>
      <c r="AK1988" s="18" t="s">
        <v>77</v>
      </c>
      <c r="AL1988" s="21" t="s">
        <v>714</v>
      </c>
      <c r="AM1988" s="19">
        <f>IF(AND(AN1988=1,AO1988=1),3,IF(AND(AN1988=1,OR(AO1988=0,AO1988=-1)),1,IF(AND(OR(AN1988=0,AN1988=-1),AO1988=1),2,IF(AND(AN1988=0,AN1988=-1),OR(AO1988=0,AO1988=-1),4))))</f>
        <v>3</v>
      </c>
      <c r="AN1988" s="19">
        <v>1</v>
      </c>
      <c r="AO1988" s="19">
        <v>1</v>
      </c>
      <c r="AP1988" s="19">
        <v>1</v>
      </c>
      <c r="AQ1988" s="19">
        <v>1</v>
      </c>
      <c r="AR1988" s="19">
        <v>1</v>
      </c>
      <c r="AS1988" s="19">
        <v>1</v>
      </c>
      <c r="AT1988" s="19">
        <v>0</v>
      </c>
      <c r="AU1988" s="26">
        <f t="shared" si="461"/>
        <v>-1</v>
      </c>
      <c r="AV1988" s="19">
        <v>0</v>
      </c>
      <c r="AW1988" s="19">
        <v>0</v>
      </c>
      <c r="AX1988" s="19">
        <v>1</v>
      </c>
      <c r="AY1988" s="19">
        <v>0</v>
      </c>
      <c r="AZ1988" s="19">
        <v>0</v>
      </c>
      <c r="BA1988" s="19">
        <v>0</v>
      </c>
      <c r="BB1988" s="19">
        <v>0</v>
      </c>
      <c r="BC1988" s="19">
        <v>0</v>
      </c>
      <c r="BD1988" s="28"/>
      <c r="BE1988" s="20"/>
      <c r="BF1988" s="20"/>
      <c r="BG1988" s="20"/>
      <c r="BH1988" s="20"/>
      <c r="BI1988" s="20"/>
      <c r="BJ1988" s="19">
        <v>0</v>
      </c>
      <c r="BK1988" s="20"/>
      <c r="BL1988" s="20"/>
      <c r="BM1988" s="20"/>
      <c r="BN1988" s="20"/>
      <c r="BO1988" s="20"/>
      <c r="BP1988" s="370"/>
      <c r="BQ1988" s="370"/>
      <c r="BR1988" s="370"/>
      <c r="BS1988" s="370"/>
      <c r="BT1988" s="370"/>
      <c r="BU1988" s="370"/>
      <c r="BV1988" s="370"/>
      <c r="BW1988" s="370"/>
      <c r="BX1988" s="370"/>
      <c r="BY1988" s="370"/>
      <c r="BZ1988" s="370"/>
      <c r="CA1988" s="370"/>
      <c r="CB1988" s="370"/>
      <c r="CC1988" s="370"/>
      <c r="CD1988" s="370"/>
      <c r="CE1988" s="370"/>
      <c r="CF1988" s="370"/>
      <c r="CG1988" s="370"/>
      <c r="CH1988" s="370"/>
      <c r="CI1988" s="370"/>
      <c r="CJ1988" s="370"/>
      <c r="CK1988" s="370"/>
      <c r="CL1988" s="370"/>
      <c r="CM1988" s="370"/>
      <c r="CN1988" s="370"/>
      <c r="CO1988" s="370"/>
      <c r="CP1988" s="370"/>
      <c r="CQ1988" s="370"/>
      <c r="CR1988" s="370"/>
      <c r="CS1988" s="370"/>
      <c r="CT1988" s="370"/>
      <c r="CU1988" s="370"/>
      <c r="CV1988" s="370"/>
      <c r="CW1988" s="370"/>
      <c r="CX1988" s="370"/>
      <c r="CY1988" s="370"/>
      <c r="CZ1988" s="370"/>
      <c r="DA1988" s="370"/>
      <c r="DB1988" s="370"/>
      <c r="DC1988" s="370"/>
      <c r="DD1988" s="370"/>
      <c r="DE1988" s="370"/>
      <c r="DF1988" s="370"/>
      <c r="DG1988" s="370"/>
      <c r="DH1988" s="370"/>
      <c r="DI1988" s="370"/>
      <c r="DJ1988" s="370"/>
      <c r="DK1988" s="370"/>
      <c r="DL1988" s="370"/>
      <c r="DM1988" s="370"/>
      <c r="DN1988" s="370"/>
      <c r="DO1988" s="370"/>
      <c r="DP1988" s="370"/>
      <c r="DQ1988" s="370"/>
      <c r="DR1988" s="370"/>
      <c r="DS1988" s="370"/>
      <c r="DT1988" s="370"/>
      <c r="DU1988" s="370"/>
      <c r="DV1988" s="370"/>
      <c r="DW1988" s="370"/>
      <c r="DX1988" s="370"/>
      <c r="DY1988" s="370"/>
      <c r="DZ1988" s="370"/>
      <c r="EA1988" s="370"/>
      <c r="EB1988" s="370"/>
      <c r="EC1988" s="370"/>
      <c r="ED1988" s="370"/>
      <c r="EE1988" s="370"/>
      <c r="EF1988" s="370"/>
      <c r="EG1988" s="370"/>
      <c r="EH1988" s="370"/>
      <c r="EI1988" s="370"/>
      <c r="EJ1988" s="370"/>
      <c r="EK1988" s="370"/>
      <c r="EL1988" s="370"/>
      <c r="EM1988" s="370"/>
      <c r="EN1988" s="370"/>
      <c r="EO1988" s="370"/>
      <c r="EP1988" s="370"/>
      <c r="EQ1988" s="370"/>
      <c r="ER1988" s="370"/>
      <c r="ES1988" s="370"/>
      <c r="ET1988" s="370"/>
      <c r="EU1988" s="370"/>
      <c r="EV1988" s="370"/>
      <c r="EW1988" s="370"/>
      <c r="EX1988" s="370"/>
      <c r="EY1988" s="370"/>
      <c r="EZ1988" s="370"/>
      <c r="FA1988" s="370"/>
      <c r="FB1988" s="370"/>
      <c r="FC1988" s="370"/>
      <c r="FD1988" s="370"/>
      <c r="FE1988" s="370"/>
      <c r="FF1988" s="370"/>
      <c r="FG1988" s="370"/>
      <c r="FH1988" s="370"/>
      <c r="FI1988" s="370"/>
      <c r="FJ1988" s="370"/>
      <c r="FK1988" s="370"/>
      <c r="FL1988" s="370"/>
      <c r="FM1988" s="370"/>
      <c r="FN1988" s="370"/>
      <c r="FO1988" s="370"/>
      <c r="FP1988" s="370"/>
      <c r="FQ1988" s="370"/>
      <c r="FR1988" s="370"/>
      <c r="FS1988" s="370"/>
      <c r="FT1988" s="370"/>
      <c r="FU1988" s="370"/>
      <c r="FV1988" s="370"/>
      <c r="FW1988" s="370"/>
      <c r="FX1988" s="370"/>
      <c r="FY1988" s="370"/>
      <c r="FZ1988" s="370"/>
      <c r="GA1988" s="370"/>
      <c r="GB1988" s="370"/>
      <c r="GC1988" s="370"/>
      <c r="GD1988" s="370"/>
      <c r="GE1988" s="370"/>
      <c r="GF1988" s="370"/>
      <c r="GG1988" s="370"/>
      <c r="GH1988" s="370"/>
      <c r="GI1988" s="370"/>
      <c r="GJ1988" s="370"/>
      <c r="GK1988" s="370"/>
      <c r="GL1988" s="370"/>
      <c r="GM1988" s="370"/>
      <c r="GN1988" s="370"/>
      <c r="GO1988" s="370"/>
      <c r="GP1988" s="370"/>
      <c r="GQ1988" s="370"/>
      <c r="GR1988" s="370"/>
      <c r="GS1988" s="370"/>
      <c r="GT1988" s="370"/>
      <c r="GU1988" s="370"/>
      <c r="GV1988" s="370"/>
      <c r="GW1988" s="370"/>
      <c r="GX1988" s="370"/>
      <c r="GY1988" s="370"/>
      <c r="GZ1988" s="370"/>
      <c r="HA1988" s="370"/>
      <c r="HB1988" s="370"/>
      <c r="HC1988" s="370"/>
      <c r="HD1988" s="370"/>
      <c r="HE1988" s="370"/>
      <c r="HF1988" s="370"/>
      <c r="HG1988" s="370"/>
      <c r="HH1988" s="370"/>
      <c r="HI1988" s="370"/>
      <c r="HJ1988" s="370"/>
      <c r="HK1988" s="370"/>
      <c r="HL1988" s="370"/>
      <c r="HM1988" s="370"/>
      <c r="HN1988" s="370"/>
      <c r="HO1988" s="370"/>
      <c r="HP1988" s="370"/>
      <c r="HQ1988" s="370"/>
      <c r="HR1988" s="370"/>
      <c r="HS1988" s="370"/>
      <c r="HT1988" s="370"/>
      <c r="HU1988" s="370"/>
      <c r="HV1988" s="370"/>
      <c r="HW1988" s="370"/>
      <c r="HX1988" s="370"/>
      <c r="HY1988" s="370"/>
      <c r="HZ1988" s="370"/>
      <c r="IA1988" s="370"/>
      <c r="IB1988" s="370"/>
      <c r="IC1988" s="370"/>
      <c r="ID1988" s="370"/>
      <c r="IE1988" s="370"/>
      <c r="IF1988" s="370"/>
      <c r="IG1988" s="370"/>
      <c r="IH1988" s="370"/>
      <c r="II1988" s="370"/>
      <c r="IJ1988" s="370"/>
      <c r="IK1988" s="370"/>
      <c r="IL1988" s="370"/>
      <c r="IM1988" s="370"/>
      <c r="IN1988" s="370"/>
      <c r="IO1988" s="370"/>
      <c r="IP1988" s="370"/>
      <c r="IQ1988" s="370"/>
      <c r="IR1988" s="370"/>
      <c r="IS1988" s="370"/>
      <c r="IT1988" s="370"/>
      <c r="IU1988" s="370"/>
      <c r="IV1988" s="370"/>
    </row>
    <row r="1989" spans="1:256" ht="395" hidden="1" x14ac:dyDescent="0.2">
      <c r="A1989" s="543" t="s">
        <v>186</v>
      </c>
      <c r="B1989" s="550"/>
      <c r="C1989" s="557" t="s">
        <v>2594</v>
      </c>
      <c r="D1989" s="566" t="s">
        <v>270</v>
      </c>
      <c r="E1989" s="566" t="s">
        <v>92</v>
      </c>
      <c r="F1989" s="572">
        <v>1</v>
      </c>
      <c r="G1989" s="572">
        <v>0</v>
      </c>
      <c r="H1989" s="572">
        <v>0</v>
      </c>
      <c r="I1989" s="579"/>
      <c r="J1989" s="584" t="s">
        <v>2490</v>
      </c>
      <c r="K1989" s="592"/>
      <c r="L1989" s="584" t="s">
        <v>2496</v>
      </c>
      <c r="M1989" s="609" t="s">
        <v>2244</v>
      </c>
      <c r="N1989" s="450">
        <f t="shared" si="455"/>
        <v>1999</v>
      </c>
      <c r="O1989" s="617">
        <v>36235</v>
      </c>
      <c r="P1989" s="617">
        <v>36466</v>
      </c>
      <c r="Q1989" s="609" t="s">
        <v>75</v>
      </c>
      <c r="R1989" s="609" t="s">
        <v>75</v>
      </c>
      <c r="S1989" s="609" t="s">
        <v>75</v>
      </c>
      <c r="T1989" s="609" t="s">
        <v>75</v>
      </c>
      <c r="U1989" s="609" t="s">
        <v>75</v>
      </c>
      <c r="V1989" s="572">
        <v>1</v>
      </c>
      <c r="W1989" s="451">
        <f t="shared" si="456"/>
        <v>0</v>
      </c>
      <c r="X1989" s="451">
        <f t="shared" si="457"/>
        <v>0</v>
      </c>
      <c r="Y1989" s="451">
        <f t="shared" si="458"/>
        <v>0</v>
      </c>
      <c r="Z1989" s="624">
        <v>-1</v>
      </c>
      <c r="AA1989" s="624">
        <v>-2</v>
      </c>
      <c r="AB1989" s="572">
        <v>1</v>
      </c>
      <c r="AC1989" s="572">
        <v>1</v>
      </c>
      <c r="AD1989" s="572">
        <v>0</v>
      </c>
      <c r="AE1989" s="572">
        <v>0</v>
      </c>
      <c r="AF1989" s="572">
        <v>1</v>
      </c>
      <c r="AG1989" s="572">
        <v>1</v>
      </c>
      <c r="AH1989" s="572">
        <v>1</v>
      </c>
      <c r="AI1989" s="572">
        <v>1</v>
      </c>
      <c r="AJ1989" s="566" t="s">
        <v>96</v>
      </c>
      <c r="AK1989" s="566" t="s">
        <v>97</v>
      </c>
      <c r="AL1989" s="584" t="s">
        <v>2493</v>
      </c>
      <c r="AM1989" s="451">
        <f>IF(AND(AN1989=1,AO1989=1),3,IF(AND(AN1989=1,OR(AO1989=0,AO1989=-1)),1,IF(AND(OR(AN1989=0,AN1989=-1),AO1989=1),2,IF(AND(AN1989=0,AN1989=-1),OR(AO1989=0,AO1989=-1),4))))</f>
        <v>3</v>
      </c>
      <c r="AN1989" s="572">
        <v>1</v>
      </c>
      <c r="AO1989" s="572">
        <v>1</v>
      </c>
      <c r="AP1989" s="572">
        <v>1</v>
      </c>
      <c r="AQ1989" s="572">
        <v>1</v>
      </c>
      <c r="AR1989" s="572">
        <v>1</v>
      </c>
      <c r="AS1989" s="579"/>
      <c r="AT1989" s="572">
        <v>0</v>
      </c>
      <c r="AU1989" s="453">
        <f t="shared" si="461"/>
        <v>-1</v>
      </c>
      <c r="AV1989" s="572">
        <v>1</v>
      </c>
      <c r="AW1989" s="572">
        <v>0</v>
      </c>
      <c r="AX1989" s="572">
        <v>0</v>
      </c>
      <c r="AY1989" s="451">
        <v>0</v>
      </c>
      <c r="AZ1989" s="572">
        <v>0</v>
      </c>
      <c r="BA1989" s="572">
        <v>0</v>
      </c>
      <c r="BB1989" s="572">
        <v>0</v>
      </c>
      <c r="BC1989" s="572">
        <v>0</v>
      </c>
      <c r="BD1989" s="454"/>
      <c r="BE1989" s="579"/>
      <c r="BF1989" s="584" t="s">
        <v>2494</v>
      </c>
      <c r="BG1989" s="579"/>
      <c r="BH1989" s="579"/>
      <c r="BI1989" s="572">
        <v>1</v>
      </c>
      <c r="BJ1989" s="572">
        <v>1</v>
      </c>
      <c r="BK1989" s="579"/>
      <c r="BL1989" s="579"/>
      <c r="BM1989" s="579"/>
      <c r="BN1989" s="579"/>
      <c r="BO1989" s="579"/>
    </row>
    <row r="1990" spans="1:256" ht="48" hidden="1" x14ac:dyDescent="0.2">
      <c r="A1990" s="18" t="s">
        <v>740</v>
      </c>
      <c r="B1990" s="20"/>
      <c r="C1990" s="21" t="s">
        <v>2720</v>
      </c>
      <c r="D1990" s="18" t="s">
        <v>124</v>
      </c>
      <c r="E1990" s="18" t="s">
        <v>137</v>
      </c>
      <c r="F1990" s="19">
        <v>1</v>
      </c>
      <c r="G1990" s="19">
        <v>0</v>
      </c>
      <c r="H1990" s="19">
        <v>0</v>
      </c>
      <c r="I1990" s="20"/>
      <c r="J1990" s="21" t="s">
        <v>1077</v>
      </c>
      <c r="K1990" s="22" t="s">
        <v>1089</v>
      </c>
      <c r="L1990" s="21" t="s">
        <v>2647</v>
      </c>
      <c r="M1990" s="23" t="s">
        <v>75</v>
      </c>
      <c r="N1990" s="24">
        <f t="shared" si="455"/>
        <v>1988</v>
      </c>
      <c r="O1990" s="25">
        <v>32174</v>
      </c>
      <c r="P1990" s="23" t="s">
        <v>75</v>
      </c>
      <c r="Q1990" s="23" t="s">
        <v>75</v>
      </c>
      <c r="R1990" s="23" t="s">
        <v>75</v>
      </c>
      <c r="S1990" s="23" t="s">
        <v>75</v>
      </c>
      <c r="T1990" s="23" t="s">
        <v>75</v>
      </c>
      <c r="U1990" s="23" t="s">
        <v>75</v>
      </c>
      <c r="V1990" s="19">
        <v>1</v>
      </c>
      <c r="W1990" s="19">
        <f t="shared" si="456"/>
        <v>0</v>
      </c>
      <c r="X1990" s="19">
        <f t="shared" si="457"/>
        <v>0</v>
      </c>
      <c r="Y1990" s="19">
        <f t="shared" si="458"/>
        <v>0</v>
      </c>
      <c r="Z1990" s="19">
        <v>-1</v>
      </c>
      <c r="AA1990" s="19">
        <v>-2</v>
      </c>
      <c r="AB1990" s="19">
        <v>0</v>
      </c>
      <c r="AC1990" s="19">
        <v>0</v>
      </c>
      <c r="AD1990" s="19">
        <v>1</v>
      </c>
      <c r="AE1990" s="19">
        <v>0</v>
      </c>
      <c r="AF1990" s="19">
        <v>0</v>
      </c>
      <c r="AG1990" s="19">
        <v>0</v>
      </c>
      <c r="AH1990" s="26">
        <v>1</v>
      </c>
      <c r="AI1990" s="26">
        <v>0</v>
      </c>
      <c r="AJ1990" s="18" t="s">
        <v>128</v>
      </c>
      <c r="AK1990" s="18" t="s">
        <v>139</v>
      </c>
      <c r="AL1990" s="21" t="s">
        <v>2642</v>
      </c>
      <c r="AM1990" s="19">
        <f>IF(AND(AN1990=1,AO1990=1),3,IF(AND(AN1990=1,OR(AO1990=0,AO1990=-1)),1,IF(AND(OR(AN1990=0,AN1990=-1),AO1990=1),2,IF(AND(AN1990=0,AN1990=-1),OR(AO1990=0,AO1990=-1),4))))</f>
        <v>3</v>
      </c>
      <c r="AN1990" s="19">
        <v>1</v>
      </c>
      <c r="AO1990" s="19">
        <v>1</v>
      </c>
      <c r="AP1990" s="19">
        <v>0</v>
      </c>
      <c r="AQ1990" s="19">
        <v>-1</v>
      </c>
      <c r="AR1990" s="19">
        <v>-1</v>
      </c>
      <c r="AS1990" s="19">
        <v>0</v>
      </c>
      <c r="AT1990" s="19">
        <v>-2</v>
      </c>
      <c r="AU1990" s="26">
        <v>-3</v>
      </c>
      <c r="AV1990" s="19">
        <v>0</v>
      </c>
      <c r="AW1990" s="19">
        <v>0</v>
      </c>
      <c r="AX1990" s="19">
        <v>0</v>
      </c>
      <c r="AY1990" s="19">
        <v>0</v>
      </c>
      <c r="AZ1990" s="19">
        <v>1</v>
      </c>
      <c r="BA1990" s="19">
        <v>1</v>
      </c>
      <c r="BB1990" s="19">
        <v>-1</v>
      </c>
      <c r="BC1990" s="19">
        <v>1</v>
      </c>
      <c r="BD1990" s="28"/>
      <c r="BE1990" s="20"/>
      <c r="BF1990" s="20"/>
      <c r="BG1990" s="20"/>
      <c r="BH1990" s="20"/>
      <c r="BI1990" s="20"/>
      <c r="BJ1990" s="19">
        <v>-1</v>
      </c>
      <c r="BK1990" s="20"/>
      <c r="BL1990" s="20"/>
      <c r="BM1990" s="20"/>
      <c r="BN1990" s="20"/>
      <c r="BO1990" s="20"/>
    </row>
    <row r="1991" spans="1:256" s="647" customFormat="1" ht="68" customHeight="1" x14ac:dyDescent="0.2">
      <c r="A1991" s="656" t="s">
        <v>1162</v>
      </c>
      <c r="B1991" s="657"/>
      <c r="C1991" s="656" t="s">
        <v>1163</v>
      </c>
      <c r="D1991" s="659" t="s">
        <v>409</v>
      </c>
      <c r="E1991" s="660" t="s">
        <v>154</v>
      </c>
      <c r="F1991" s="661">
        <v>1</v>
      </c>
      <c r="G1991" s="661">
        <v>1</v>
      </c>
      <c r="H1991" s="661">
        <v>0</v>
      </c>
      <c r="I1991" s="663"/>
      <c r="J1991" s="664"/>
      <c r="K1991" s="665"/>
      <c r="L1991" s="667" t="s">
        <v>1164</v>
      </c>
      <c r="M1991" s="669">
        <v>33604</v>
      </c>
      <c r="N1991" s="671">
        <f t="shared" si="455"/>
        <v>2011</v>
      </c>
      <c r="O1991" s="674">
        <v>40544</v>
      </c>
      <c r="P1991" s="674"/>
      <c r="Q1991" s="674" t="s">
        <v>75</v>
      </c>
      <c r="R1991" s="674"/>
      <c r="S1991" s="674">
        <v>42347</v>
      </c>
      <c r="T1991" s="674">
        <v>42557</v>
      </c>
      <c r="U1991" s="674" t="s">
        <v>75</v>
      </c>
      <c r="V1991" s="661">
        <v>1</v>
      </c>
      <c r="W1991" s="676">
        <f t="shared" si="456"/>
        <v>1</v>
      </c>
      <c r="X1991" s="676">
        <f t="shared" si="457"/>
        <v>1</v>
      </c>
      <c r="Y1991" s="676">
        <f t="shared" si="458"/>
        <v>1</v>
      </c>
      <c r="Z1991" s="663">
        <v>1</v>
      </c>
      <c r="AA1991" s="663"/>
      <c r="AB1991" s="661">
        <v>0</v>
      </c>
      <c r="AC1991" s="661">
        <v>0</v>
      </c>
      <c r="AD1991" s="661">
        <v>1</v>
      </c>
      <c r="AE1991" s="661">
        <v>0</v>
      </c>
      <c r="AF1991" s="661">
        <v>0</v>
      </c>
      <c r="AG1991" s="661">
        <v>0</v>
      </c>
      <c r="AH1991" s="661">
        <v>1</v>
      </c>
      <c r="AI1991" s="661">
        <v>0</v>
      </c>
      <c r="AJ1991" s="660" t="s">
        <v>97</v>
      </c>
      <c r="AK1991" s="678" t="s">
        <v>77</v>
      </c>
      <c r="AL1991" s="679" t="s">
        <v>1165</v>
      </c>
      <c r="AM1991" s="661">
        <v>5</v>
      </c>
      <c r="AN1991" s="661">
        <v>1</v>
      </c>
      <c r="AO1991" s="661">
        <v>0</v>
      </c>
      <c r="AP1991" s="661">
        <v>1</v>
      </c>
      <c r="AQ1991" s="661">
        <v>-1</v>
      </c>
      <c r="AR1991" s="661">
        <v>-1</v>
      </c>
      <c r="AS1991" s="661">
        <v>0</v>
      </c>
      <c r="AT1991" s="661">
        <v>1</v>
      </c>
      <c r="AU1991" s="680"/>
      <c r="AV1991" s="661">
        <v>0</v>
      </c>
      <c r="AW1991" s="661">
        <v>0</v>
      </c>
      <c r="AX1991" s="661">
        <v>0</v>
      </c>
      <c r="AY1991" s="661">
        <v>0</v>
      </c>
      <c r="AZ1991" s="661">
        <v>1</v>
      </c>
      <c r="BA1991" s="661">
        <v>1</v>
      </c>
      <c r="BB1991" s="661">
        <v>0</v>
      </c>
      <c r="BC1991" s="661">
        <v>1</v>
      </c>
      <c r="BD1991" s="663"/>
      <c r="BE1991" s="663"/>
      <c r="BF1991" s="663"/>
      <c r="BG1991" s="663"/>
      <c r="BH1991" s="663"/>
      <c r="BI1991" s="663"/>
      <c r="BJ1991" s="663"/>
      <c r="BK1991" s="663"/>
      <c r="BL1991" s="663"/>
      <c r="BM1991" s="663"/>
      <c r="BN1991" s="663"/>
      <c r="BO1991" s="397">
        <v>1</v>
      </c>
    </row>
  </sheetData>
  <autoFilter ref="T1:T1991" xr:uid="{F2B90222-ECD5-9A4D-96B6-4B7E51CFE138}">
    <filterColumn colId="0">
      <filters>
        <dateGroupItem year="2017" dateTimeGrouping="year"/>
        <dateGroupItem year="2016" dateTimeGrouping="year"/>
        <dateGroupItem year="2015" dateTimeGrouping="year"/>
        <dateGroupItem year="2014" dateTimeGrouping="year"/>
        <dateGroupItem year="2013" dateTimeGrouping="year"/>
        <dateGroupItem year="2012" dateTimeGrouping="year"/>
        <dateGroupItem year="2011" dateTimeGrouping="year"/>
        <dateGroupItem year="2010" dateTimeGrouping="year"/>
        <dateGroupItem year="2009" dateTimeGrouping="year"/>
        <dateGroupItem year="2008" dateTimeGrouping="year"/>
      </filters>
    </filterColumn>
  </autoFilter>
  <sortState ref="A217:BO1991">
    <sortCondition ref="Z1"/>
  </sortState>
  <conditionalFormatting sqref="I717:I970 I424:I714 I2:I23 I126:I422 I114:I124 I972:I1934">
    <cfRule type="cellIs" dxfId="74" priority="55" stopIfTrue="1" operator="equal">
      <formula>1</formula>
    </cfRule>
  </conditionalFormatting>
  <conditionalFormatting sqref="I715">
    <cfRule type="cellIs" dxfId="73" priority="54" stopIfTrue="1" operator="equal">
      <formula>1</formula>
    </cfRule>
  </conditionalFormatting>
  <conditionalFormatting sqref="I716">
    <cfRule type="cellIs" dxfId="72" priority="53" stopIfTrue="1" operator="equal">
      <formula>1</formula>
    </cfRule>
  </conditionalFormatting>
  <conditionalFormatting sqref="I942">
    <cfRule type="cellIs" dxfId="71" priority="51" stopIfTrue="1" operator="equal">
      <formula>1</formula>
    </cfRule>
  </conditionalFormatting>
  <conditionalFormatting sqref="I971">
    <cfRule type="cellIs" dxfId="70" priority="50" stopIfTrue="1" operator="equal">
      <formula>1</formula>
    </cfRule>
  </conditionalFormatting>
  <conditionalFormatting sqref="I423">
    <cfRule type="cellIs" dxfId="69" priority="49" stopIfTrue="1" operator="equal">
      <formula>1</formula>
    </cfRule>
  </conditionalFormatting>
  <conditionalFormatting sqref="I91">
    <cfRule type="cellIs" dxfId="68" priority="48" stopIfTrue="1" operator="equal">
      <formula>1</formula>
    </cfRule>
  </conditionalFormatting>
  <conditionalFormatting sqref="I90">
    <cfRule type="cellIs" dxfId="67" priority="47" stopIfTrue="1" operator="equal">
      <formula>1</formula>
    </cfRule>
  </conditionalFormatting>
  <conditionalFormatting sqref="I24:I89">
    <cfRule type="cellIs" dxfId="66" priority="45" stopIfTrue="1" operator="equal">
      <formula>1</formula>
    </cfRule>
  </conditionalFormatting>
  <conditionalFormatting sqref="I1940">
    <cfRule type="cellIs" dxfId="65" priority="44" stopIfTrue="1" operator="equal">
      <formula>1</formula>
    </cfRule>
  </conditionalFormatting>
  <conditionalFormatting sqref="I1941">
    <cfRule type="cellIs" dxfId="64" priority="43" stopIfTrue="1" operator="equal">
      <formula>1</formula>
    </cfRule>
  </conditionalFormatting>
  <conditionalFormatting sqref="I1942">
    <cfRule type="cellIs" dxfId="63" priority="42" stopIfTrue="1" operator="equal">
      <formula>1</formula>
    </cfRule>
  </conditionalFormatting>
  <conditionalFormatting sqref="I1943">
    <cfRule type="cellIs" dxfId="62" priority="41" stopIfTrue="1" operator="equal">
      <formula>1</formula>
    </cfRule>
  </conditionalFormatting>
  <conditionalFormatting sqref="I1944">
    <cfRule type="cellIs" dxfId="61" priority="40" stopIfTrue="1" operator="equal">
      <formula>1</formula>
    </cfRule>
  </conditionalFormatting>
  <conditionalFormatting sqref="I1945">
    <cfRule type="cellIs" dxfId="60" priority="39" stopIfTrue="1" operator="equal">
      <formula>1</formula>
    </cfRule>
  </conditionalFormatting>
  <conditionalFormatting sqref="I1946">
    <cfRule type="cellIs" dxfId="59" priority="38" stopIfTrue="1" operator="equal">
      <formula>1</formula>
    </cfRule>
  </conditionalFormatting>
  <conditionalFormatting sqref="I1947">
    <cfRule type="cellIs" dxfId="58" priority="37" stopIfTrue="1" operator="equal">
      <formula>1</formula>
    </cfRule>
  </conditionalFormatting>
  <conditionalFormatting sqref="I1948">
    <cfRule type="cellIs" dxfId="57" priority="36" stopIfTrue="1" operator="equal">
      <formula>1</formula>
    </cfRule>
  </conditionalFormatting>
  <conditionalFormatting sqref="I1949">
    <cfRule type="cellIs" dxfId="56" priority="35" stopIfTrue="1" operator="equal">
      <formula>1</formula>
    </cfRule>
  </conditionalFormatting>
  <conditionalFormatting sqref="I1950">
    <cfRule type="cellIs" dxfId="55" priority="34" stopIfTrue="1" operator="equal">
      <formula>1</formula>
    </cfRule>
  </conditionalFormatting>
  <conditionalFormatting sqref="I1951">
    <cfRule type="cellIs" dxfId="54" priority="33" stopIfTrue="1" operator="equal">
      <formula>1</formula>
    </cfRule>
  </conditionalFormatting>
  <conditionalFormatting sqref="I1952">
    <cfRule type="cellIs" dxfId="53" priority="32" stopIfTrue="1" operator="equal">
      <formula>1</formula>
    </cfRule>
  </conditionalFormatting>
  <conditionalFormatting sqref="I1953">
    <cfRule type="cellIs" dxfId="52" priority="31" stopIfTrue="1" operator="equal">
      <formula>1</formula>
    </cfRule>
  </conditionalFormatting>
  <conditionalFormatting sqref="I1954">
    <cfRule type="cellIs" dxfId="51" priority="30" stopIfTrue="1" operator="equal">
      <formula>1</formula>
    </cfRule>
  </conditionalFormatting>
  <conditionalFormatting sqref="I1955">
    <cfRule type="cellIs" dxfId="50" priority="29" stopIfTrue="1" operator="equal">
      <formula>1</formula>
    </cfRule>
  </conditionalFormatting>
  <conditionalFormatting sqref="I1956">
    <cfRule type="cellIs" dxfId="49" priority="28" stopIfTrue="1" operator="equal">
      <formula>1</formula>
    </cfRule>
  </conditionalFormatting>
  <conditionalFormatting sqref="I1957">
    <cfRule type="cellIs" dxfId="48" priority="27" stopIfTrue="1" operator="equal">
      <formula>1</formula>
    </cfRule>
  </conditionalFormatting>
  <conditionalFormatting sqref="I1958">
    <cfRule type="cellIs" dxfId="47" priority="26" stopIfTrue="1" operator="equal">
      <formula>1</formula>
    </cfRule>
  </conditionalFormatting>
  <conditionalFormatting sqref="I1959">
    <cfRule type="cellIs" dxfId="46" priority="25" stopIfTrue="1" operator="equal">
      <formula>1</formula>
    </cfRule>
  </conditionalFormatting>
  <conditionalFormatting sqref="I1960">
    <cfRule type="cellIs" dxfId="45" priority="24" stopIfTrue="1" operator="equal">
      <formula>1</formula>
    </cfRule>
  </conditionalFormatting>
  <conditionalFormatting sqref="I1961">
    <cfRule type="cellIs" dxfId="44" priority="23" stopIfTrue="1" operator="equal">
      <formula>1</formula>
    </cfRule>
  </conditionalFormatting>
  <conditionalFormatting sqref="I1962">
    <cfRule type="cellIs" dxfId="43" priority="22" stopIfTrue="1" operator="equal">
      <formula>1</formula>
    </cfRule>
  </conditionalFormatting>
  <conditionalFormatting sqref="I1963">
    <cfRule type="cellIs" dxfId="42" priority="21" stopIfTrue="1" operator="equal">
      <formula>1</formula>
    </cfRule>
  </conditionalFormatting>
  <conditionalFormatting sqref="I1964">
    <cfRule type="cellIs" dxfId="41" priority="20" stopIfTrue="1" operator="equal">
      <formula>1</formula>
    </cfRule>
  </conditionalFormatting>
  <conditionalFormatting sqref="I1965">
    <cfRule type="cellIs" dxfId="40" priority="19" stopIfTrue="1" operator="equal">
      <formula>1</formula>
    </cfRule>
  </conditionalFormatting>
  <conditionalFormatting sqref="I1966">
    <cfRule type="cellIs" dxfId="39" priority="18" stopIfTrue="1" operator="equal">
      <formula>1</formula>
    </cfRule>
  </conditionalFormatting>
  <conditionalFormatting sqref="I1967">
    <cfRule type="cellIs" dxfId="38" priority="17" stopIfTrue="1" operator="equal">
      <formula>1</formula>
    </cfRule>
  </conditionalFormatting>
  <conditionalFormatting sqref="I1968">
    <cfRule type="cellIs" dxfId="37" priority="16" stopIfTrue="1" operator="equal">
      <formula>1</formula>
    </cfRule>
  </conditionalFormatting>
  <conditionalFormatting sqref="I1969">
    <cfRule type="cellIs" dxfId="36" priority="15" stopIfTrue="1" operator="equal">
      <formula>1</formula>
    </cfRule>
  </conditionalFormatting>
  <conditionalFormatting sqref="I1970">
    <cfRule type="cellIs" dxfId="35" priority="14" stopIfTrue="1" operator="equal">
      <formula>1</formula>
    </cfRule>
  </conditionalFormatting>
  <conditionalFormatting sqref="I1971">
    <cfRule type="cellIs" dxfId="34" priority="13" stopIfTrue="1" operator="equal">
      <formula>1</formula>
    </cfRule>
  </conditionalFormatting>
  <conditionalFormatting sqref="I1972">
    <cfRule type="cellIs" dxfId="33" priority="12" stopIfTrue="1" operator="equal">
      <formula>1</formula>
    </cfRule>
  </conditionalFormatting>
  <conditionalFormatting sqref="I1973">
    <cfRule type="cellIs" dxfId="32" priority="11" stopIfTrue="1" operator="equal">
      <formula>1</formula>
    </cfRule>
  </conditionalFormatting>
  <conditionalFormatting sqref="I1974">
    <cfRule type="cellIs" dxfId="31" priority="9" stopIfTrue="1" operator="equal">
      <formula>1</formula>
    </cfRule>
  </conditionalFormatting>
  <conditionalFormatting sqref="I1975">
    <cfRule type="cellIs" dxfId="30" priority="8" stopIfTrue="1" operator="equal">
      <formula>1</formula>
    </cfRule>
  </conditionalFormatting>
  <conditionalFormatting sqref="I1976">
    <cfRule type="cellIs" dxfId="29" priority="7" stopIfTrue="1" operator="equal">
      <formula>1</formula>
    </cfRule>
  </conditionalFormatting>
  <conditionalFormatting sqref="I1981">
    <cfRule type="cellIs" dxfId="28" priority="6" stopIfTrue="1" operator="equal">
      <formula>1</formula>
    </cfRule>
  </conditionalFormatting>
  <conditionalFormatting sqref="I1984">
    <cfRule type="cellIs" dxfId="27" priority="5" stopIfTrue="1" operator="equal">
      <formula>1</formula>
    </cfRule>
  </conditionalFormatting>
  <conditionalFormatting sqref="I1985:I1987">
    <cfRule type="cellIs" dxfId="26" priority="4" stopIfTrue="1" operator="equal">
      <formula>1</formula>
    </cfRule>
  </conditionalFormatting>
  <conditionalFormatting sqref="I1988">
    <cfRule type="cellIs" dxfId="25" priority="3" stopIfTrue="1" operator="equal">
      <formula>1</formula>
    </cfRule>
  </conditionalFormatting>
  <conditionalFormatting sqref="I1990">
    <cfRule type="cellIs" dxfId="24" priority="2" stopIfTrue="1" operator="equal">
      <formula>1</formula>
    </cfRule>
  </conditionalFormatting>
  <conditionalFormatting sqref="I1991">
    <cfRule type="cellIs" dxfId="23" priority="1" stopIfTrue="1" operator="equal">
      <formula>1</formula>
    </cfRule>
  </conditionalFormatting>
  <hyperlinks>
    <hyperlink ref="BM1" r:id="rId1" xr:uid="{00000000-0004-0000-0000-000000000000}"/>
    <hyperlink ref="L7" r:id="rId2" xr:uid="{00000000-0004-0000-0000-000002000000}"/>
    <hyperlink ref="L965" r:id="rId3" xr:uid="{00000000-0004-0000-0000-000003000000}"/>
    <hyperlink ref="L200" r:id="rId4" xr:uid="{00000000-0004-0000-0000-000004000000}"/>
    <hyperlink ref="L885" r:id="rId5" xr:uid="{00000000-0004-0000-0000-000005000000}"/>
    <hyperlink ref="L944" r:id="rId6" xr:uid="{00000000-0004-0000-0000-000006000000}"/>
    <hyperlink ref="L1550" r:id="rId7" xr:uid="{00000000-0004-0000-0000-000007000000}"/>
    <hyperlink ref="L1845" r:id="rId8" xr:uid="{00000000-0004-0000-0000-000008000000}"/>
    <hyperlink ref="L96" r:id="rId9" xr:uid="{00000000-0004-0000-0000-000009000000}"/>
    <hyperlink ref="L160" r:id="rId10" xr:uid="{00000000-0004-0000-0000-00000B000000}"/>
    <hyperlink ref="L1611" r:id="rId11" xr:uid="{00000000-0004-0000-0000-00000C000000}"/>
    <hyperlink ref="L1620" r:id="rId12" xr:uid="{00000000-0004-0000-0000-00000E000000}"/>
    <hyperlink ref="L146" r:id="rId13" xr:uid="{00000000-0004-0000-0000-00000F000000}"/>
    <hyperlink ref="L1010" r:id="rId14" xr:uid="{00000000-0004-0000-0000-000010000000}"/>
    <hyperlink ref="L1018" r:id="rId15" xr:uid="{00000000-0004-0000-0000-000011000000}"/>
    <hyperlink ref="L1971" r:id="rId16" xr:uid="{00000000-0004-0000-0000-000012000000}"/>
    <hyperlink ref="AL1178" r:id="rId17" xr:uid="{00000000-0004-0000-0000-000014000000}"/>
    <hyperlink ref="AL1189" r:id="rId18" xr:uid="{00000000-0004-0000-0000-000015000000}"/>
    <hyperlink ref="AL1195" r:id="rId19" xr:uid="{00000000-0004-0000-0000-000016000000}"/>
    <hyperlink ref="AL1196" r:id="rId20" xr:uid="{00000000-0004-0000-0000-000017000000}"/>
    <hyperlink ref="AL1197" r:id="rId21" xr:uid="{00000000-0004-0000-0000-000018000000}"/>
    <hyperlink ref="AL1198" r:id="rId22" xr:uid="{00000000-0004-0000-0000-000019000000}"/>
    <hyperlink ref="AL1199" r:id="rId23" xr:uid="{00000000-0004-0000-0000-00001A000000}"/>
    <hyperlink ref="AL1200" r:id="rId24" xr:uid="{00000000-0004-0000-0000-00001B000000}"/>
    <hyperlink ref="AL1201" r:id="rId25" xr:uid="{00000000-0004-0000-0000-00001C000000}"/>
    <hyperlink ref="AL1179" r:id="rId26" xr:uid="{00000000-0004-0000-0000-00001D000000}"/>
    <hyperlink ref="AL1180" r:id="rId27" xr:uid="{00000000-0004-0000-0000-00001E000000}"/>
    <hyperlink ref="AL1181" r:id="rId28" xr:uid="{00000000-0004-0000-0000-00001F000000}"/>
    <hyperlink ref="AL1182" r:id="rId29" xr:uid="{00000000-0004-0000-0000-000020000000}"/>
    <hyperlink ref="AL1183" r:id="rId30" xr:uid="{00000000-0004-0000-0000-000021000000}"/>
    <hyperlink ref="AL1184" r:id="rId31" xr:uid="{00000000-0004-0000-0000-000022000000}"/>
    <hyperlink ref="AL1185" r:id="rId32" xr:uid="{00000000-0004-0000-0000-000023000000}"/>
    <hyperlink ref="AL1186" r:id="rId33" xr:uid="{00000000-0004-0000-0000-000024000000}"/>
    <hyperlink ref="AL1187" r:id="rId34" xr:uid="{00000000-0004-0000-0000-000025000000}"/>
    <hyperlink ref="AL1188" r:id="rId35" xr:uid="{00000000-0004-0000-0000-000026000000}"/>
    <hyperlink ref="AL1190" r:id="rId36" xr:uid="{00000000-0004-0000-0000-000027000000}"/>
    <hyperlink ref="AL1191" r:id="rId37" xr:uid="{00000000-0004-0000-0000-000028000000}"/>
    <hyperlink ref="AL1192" r:id="rId38" xr:uid="{00000000-0004-0000-0000-000029000000}"/>
    <hyperlink ref="AL1193" r:id="rId39" xr:uid="{00000000-0004-0000-0000-00002A000000}"/>
    <hyperlink ref="AL1194" r:id="rId40" xr:uid="{00000000-0004-0000-0000-00002B000000}"/>
    <hyperlink ref="L890" r:id="rId41" xr:uid="{00000000-0004-0000-0000-00002D000000}"/>
    <hyperlink ref="L204" r:id="rId42" xr:uid="{00000000-0004-0000-0000-00002E000000}"/>
    <hyperlink ref="L1658" r:id="rId43" display="http://www.saflii.org/za/cases/ZAGPPHC/2012/281.pdf_x000a_http://www.africanlii.org/og/icja/feed-item/war-and-law/20120807/799_x000a_http://af.reuters.com/article/topNews/idAFJOE67R03H20100828_x000a_http://www.news24.com/SouthAfrica/News/NPA-investigates-Ravalomanana-20120" xr:uid="{00000000-0004-0000-0000-00002F000000}"/>
    <hyperlink ref="L162" r:id="rId44" location="criminal" xr:uid="{00000000-0004-0000-0000-000030000000}"/>
    <hyperlink ref="L1583" r:id="rId45" xr:uid="{00000000-0004-0000-0000-000031000000}"/>
    <hyperlink ref="L1932" r:id="rId46" xr:uid="{00000000-0004-0000-0000-000032000000}"/>
    <hyperlink ref="L1933" r:id="rId47" display="http://news.bbc.co.uk/2/hi/8415161.stm_x000a_https://www.theguardian.com/world/2009/dec/14/tzipi-livni-israel-gaza-arrest_x000a_http://uk.reuters.com/article/uk-israel-britain-livni-idUKTRE7952G620111006" xr:uid="{00000000-0004-0000-0000-000033000000}"/>
    <hyperlink ref="L1930" r:id="rId48" xr:uid="{00000000-0004-0000-0000-000034000000}"/>
    <hyperlink ref="L1014" r:id="rId49" xr:uid="{00000000-0004-0000-0000-000035000000}"/>
    <hyperlink ref="L1610" r:id="rId50" xr:uid="{00000000-0004-0000-0000-000036000000}"/>
    <hyperlink ref="L1796" r:id="rId51" xr:uid="{00000000-0004-0000-0000-000037000000}"/>
    <hyperlink ref="L1797" r:id="rId52" xr:uid="{00000000-0004-0000-0000-000038000000}"/>
    <hyperlink ref="AL1797" r:id="rId53" xr:uid="{00000000-0004-0000-0000-000039000000}"/>
    <hyperlink ref="L44" r:id="rId54" xr:uid="{00000000-0004-0000-0000-00003A000000}"/>
    <hyperlink ref="L1568" r:id="rId55" xr:uid="{00000000-0004-0000-0000-00003B000000}"/>
    <hyperlink ref="L243" r:id="rId56" xr:uid="{00000000-0004-0000-0000-00003C000000}"/>
    <hyperlink ref="L1642" r:id="rId57" xr:uid="{00000000-0004-0000-0000-00003D000000}"/>
    <hyperlink ref="L1641" r:id="rId58" xr:uid="{00000000-0004-0000-0000-00003E000000}"/>
    <hyperlink ref="L1823" r:id="rId59" xr:uid="{00000000-0004-0000-0000-00003F000000}"/>
    <hyperlink ref="L1878" r:id="rId60" xr:uid="{00000000-0004-0000-0000-00005E000000}"/>
    <hyperlink ref="L1219" r:id="rId61" xr:uid="{00000000-0004-0000-0000-00005F000000}"/>
    <hyperlink ref="L1220" r:id="rId62" xr:uid="{00000000-0004-0000-0000-000060000000}"/>
    <hyperlink ref="L61" r:id="rId63" xr:uid="{00000000-0004-0000-0000-000061000000}"/>
    <hyperlink ref="L1638" r:id="rId64" xr:uid="{00000000-0004-0000-0000-000063000000}"/>
    <hyperlink ref="L91" r:id="rId65" xr:uid="{00000000-0004-0000-0000-000064000000}"/>
    <hyperlink ref="L1737" r:id="rId66" xr:uid="{00000000-0004-0000-0000-000065000000}"/>
    <hyperlink ref="L1937" r:id="rId67" xr:uid="{00000000-0004-0000-0000-000066000000}"/>
    <hyperlink ref="L73" r:id="rId68" xr:uid="{00000000-0004-0000-0000-00006C000000}"/>
    <hyperlink ref="L188" r:id="rId69" xr:uid="{00000000-0004-0000-0000-00006D000000}"/>
    <hyperlink ref="L192" r:id="rId70" xr:uid="{00000000-0004-0000-0000-00006E000000}"/>
    <hyperlink ref="L212" r:id="rId71" xr:uid="{00000000-0004-0000-0000-00006F000000}"/>
    <hyperlink ref="L51" r:id="rId72" xr:uid="{00000000-0004-0000-0000-000072000000}"/>
    <hyperlink ref="L1720" r:id="rId73" xr:uid="{00000000-0004-0000-0000-000076000000}"/>
    <hyperlink ref="L1858" r:id="rId74" xr:uid="{00000000-0004-0000-0000-000077000000}"/>
    <hyperlink ref="L16" r:id="rId75" xr:uid="{00000000-0004-0000-0000-000078000000}"/>
    <hyperlink ref="L1803" r:id="rId76" xr:uid="{00000000-0004-0000-0000-00007A000000}"/>
    <hyperlink ref="L957" r:id="rId77" xr:uid="{00000000-0004-0000-0000-00007B000000}"/>
    <hyperlink ref="L1983" r:id="rId78" xr:uid="{00000000-0004-0000-0000-00007C000000}"/>
    <hyperlink ref="L1650" r:id="rId79" xr:uid="{00000000-0004-0000-0000-00007D000000}"/>
    <hyperlink ref="L98" r:id="rId80" xr:uid="{00000000-0004-0000-0000-00007E000000}"/>
    <hyperlink ref="L128" r:id="rId81" xr:uid="{00000000-0004-0000-0000-00007F000000}"/>
    <hyperlink ref="L831" r:id="rId82" xr:uid="{00000000-0004-0000-0000-000080000000}"/>
    <hyperlink ref="L1881" r:id="rId83" xr:uid="{00000000-0004-0000-0000-000081000000}"/>
    <hyperlink ref="L1589" r:id="rId84" xr:uid="{00000000-0004-0000-0000-000083000000}"/>
    <hyperlink ref="L1142" r:id="rId85" xr:uid="{00000000-0004-0000-0000-000084000000}"/>
    <hyperlink ref="L1153" r:id="rId86" xr:uid="{00000000-0004-0000-0000-000085000000}"/>
    <hyperlink ref="L1155" r:id="rId87" xr:uid="{00000000-0004-0000-0000-000086000000}"/>
    <hyperlink ref="L1156" r:id="rId88" xr:uid="{00000000-0004-0000-0000-000087000000}"/>
    <hyperlink ref="L1157" r:id="rId89" xr:uid="{00000000-0004-0000-0000-000088000000}"/>
    <hyperlink ref="L1158" r:id="rId90" xr:uid="{00000000-0004-0000-0000-000089000000}"/>
    <hyperlink ref="L1159" r:id="rId91" xr:uid="{00000000-0004-0000-0000-00008A000000}"/>
    <hyperlink ref="L1160" r:id="rId92" xr:uid="{00000000-0004-0000-0000-00008B000000}"/>
    <hyperlink ref="L1161" r:id="rId93" xr:uid="{00000000-0004-0000-0000-00008C000000}"/>
    <hyperlink ref="L1143" r:id="rId94" xr:uid="{00000000-0004-0000-0000-00008D000000}"/>
    <hyperlink ref="L1144" r:id="rId95" xr:uid="{00000000-0004-0000-0000-00008E000000}"/>
    <hyperlink ref="L1145" r:id="rId96" xr:uid="{00000000-0004-0000-0000-00008F000000}"/>
    <hyperlink ref="L1146" r:id="rId97" xr:uid="{00000000-0004-0000-0000-000090000000}"/>
    <hyperlink ref="L1147" r:id="rId98" xr:uid="{00000000-0004-0000-0000-000091000000}"/>
    <hyperlink ref="L1148" r:id="rId99" xr:uid="{00000000-0004-0000-0000-000092000000}"/>
    <hyperlink ref="L1149" r:id="rId100" xr:uid="{00000000-0004-0000-0000-000093000000}"/>
    <hyperlink ref="L1150" r:id="rId101" xr:uid="{00000000-0004-0000-0000-000094000000}"/>
    <hyperlink ref="L1151" r:id="rId102" xr:uid="{00000000-0004-0000-0000-000095000000}"/>
    <hyperlink ref="L1152" r:id="rId103" xr:uid="{00000000-0004-0000-0000-000096000000}"/>
    <hyperlink ref="L1154" r:id="rId104" xr:uid="{00000000-0004-0000-0000-000097000000}"/>
    <hyperlink ref="L55" r:id="rId105" xr:uid="{00000000-0004-0000-0000-000098000000}"/>
    <hyperlink ref="L1970" r:id="rId106" xr:uid="{00000000-0004-0000-0000-00009A000000}"/>
    <hyperlink ref="L1732" r:id="rId107" xr:uid="{00000000-0004-0000-0000-00009B000000}"/>
    <hyperlink ref="L109" r:id="rId108" xr:uid="{00000000-0004-0000-0000-00009C000000}"/>
    <hyperlink ref="L1792" r:id="rId109" xr:uid="{00000000-0004-0000-0000-00009E000000}"/>
    <hyperlink ref="L924" r:id="rId110" xr:uid="{00000000-0004-0000-0000-00009F000000}"/>
    <hyperlink ref="L1793" r:id="rId111" xr:uid="{00000000-0004-0000-0000-0000A0000000}"/>
    <hyperlink ref="L114" r:id="rId112" xr:uid="{00000000-0004-0000-0000-0000A2000000}"/>
    <hyperlink ref="L1593" r:id="rId113" xr:uid="{00000000-0004-0000-0000-0000A3000000}"/>
    <hyperlink ref="L1607" r:id="rId114" xr:uid="{00000000-0004-0000-0000-0000A4000000}"/>
    <hyperlink ref="L1919" r:id="rId115" xr:uid="{00000000-0004-0000-0000-0000A5000000}"/>
    <hyperlink ref="L237" r:id="rId116" xr:uid="{00000000-0004-0000-0000-0000A6000000}"/>
    <hyperlink ref="L1546" r:id="rId117" xr:uid="{00000000-0004-0000-0000-0000A7000000}"/>
    <hyperlink ref="AL1546" r:id="rId118" xr:uid="{00000000-0004-0000-0000-0000A8000000}"/>
    <hyperlink ref="L1545" r:id="rId119" xr:uid="{00000000-0004-0000-0000-0000A9000000}"/>
    <hyperlink ref="AL1545" r:id="rId120" xr:uid="{00000000-0004-0000-0000-0000AA000000}"/>
    <hyperlink ref="L1558" r:id="rId121" xr:uid="{00000000-0004-0000-0000-0000AB000000}"/>
    <hyperlink ref="AL1558" r:id="rId122" xr:uid="{00000000-0004-0000-0000-0000AC000000}"/>
    <hyperlink ref="L179" r:id="rId123" xr:uid="{00000000-0004-0000-0000-0000AD000000}"/>
    <hyperlink ref="AL179" r:id="rId124" xr:uid="{00000000-0004-0000-0000-0000AE000000}"/>
    <hyperlink ref="L1557" r:id="rId125" xr:uid="{00000000-0004-0000-0000-0000AF000000}"/>
    <hyperlink ref="AL1557" r:id="rId126" xr:uid="{00000000-0004-0000-0000-0000B0000000}"/>
    <hyperlink ref="L933" r:id="rId127" xr:uid="{00000000-0004-0000-0000-0000B1000000}"/>
    <hyperlink ref="AL933" r:id="rId128" xr:uid="{00000000-0004-0000-0000-0000B2000000}"/>
    <hyperlink ref="L896" r:id="rId129" xr:uid="{00000000-0004-0000-0000-0000B3000000}"/>
    <hyperlink ref="AL896" r:id="rId130" xr:uid="{00000000-0004-0000-0000-0000B4000000}"/>
    <hyperlink ref="L1764" r:id="rId131" xr:uid="{00000000-0004-0000-0000-0000B5000000}"/>
    <hyperlink ref="AL1764" r:id="rId132" xr:uid="{00000000-0004-0000-0000-0000B6000000}"/>
    <hyperlink ref="L1549" r:id="rId133" xr:uid="{00000000-0004-0000-0000-0000B7000000}"/>
    <hyperlink ref="AL1549" r:id="rId134" xr:uid="{00000000-0004-0000-0000-0000B8000000}"/>
    <hyperlink ref="L1816" r:id="rId135" xr:uid="{00000000-0004-0000-0000-0000B9000000}"/>
    <hyperlink ref="AL1816" r:id="rId136" xr:uid="{00000000-0004-0000-0000-0000BA000000}"/>
    <hyperlink ref="L83" r:id="rId137" xr:uid="{00000000-0004-0000-0000-0000BB000000}"/>
    <hyperlink ref="AL83" r:id="rId138" xr:uid="{00000000-0004-0000-0000-0000BC000000}"/>
    <hyperlink ref="L1830" r:id="rId139" xr:uid="{00000000-0004-0000-0000-0000BD000000}"/>
    <hyperlink ref="AL1830" r:id="rId140" xr:uid="{00000000-0004-0000-0000-0000BE000000}"/>
    <hyperlink ref="L53" r:id="rId141" xr:uid="{00000000-0004-0000-0000-0000BF000000}"/>
    <hyperlink ref="AL53" r:id="rId142" xr:uid="{00000000-0004-0000-0000-0000C0000000}"/>
    <hyperlink ref="L1024" r:id="rId143" display="http://www.coha.org/spotlight-on-el-salvador-the-truth-commission-and-the-jesuit-massacre/_x000a_http://www.cja.org/downloads/Jesuits_Summary_of_Complaint_in_English.pdf" xr:uid="{00000000-0004-0000-0000-0000C1000000}"/>
    <hyperlink ref="AL1024" r:id="rId144" xr:uid="{00000000-0004-0000-0000-0000C2000000}"/>
    <hyperlink ref="L180" r:id="rId145" display="http://www.coha.org/spotlight-on-el-salvador-the-truth-commission-and-the-jesuit-massacre/_x000a_http://www.cja.org/downloads/Jesuits_Summary_of_Complaint_in_English.pdf" xr:uid="{00000000-0004-0000-0000-0000C3000000}"/>
    <hyperlink ref="AL180" r:id="rId146" xr:uid="{00000000-0004-0000-0000-0000C4000000}"/>
    <hyperlink ref="L1755" r:id="rId147" xr:uid="{00000000-0004-0000-0000-0000C5000000}"/>
    <hyperlink ref="AL1755" r:id="rId148" xr:uid="{00000000-0004-0000-0000-0000C6000000}"/>
    <hyperlink ref="L939" r:id="rId149" xr:uid="{00000000-0004-0000-0000-0000C7000000}"/>
    <hyperlink ref="AL939" r:id="rId150" xr:uid="{00000000-0004-0000-0000-0000C8000000}"/>
    <hyperlink ref="L1831" r:id="rId151" xr:uid="{00000000-0004-0000-0000-0000C9000000}"/>
    <hyperlink ref="AL1831" r:id="rId152" xr:uid="{00000000-0004-0000-0000-0000CA000000}"/>
    <hyperlink ref="L960" r:id="rId153" xr:uid="{00000000-0004-0000-0000-0000CB000000}"/>
    <hyperlink ref="AL960" r:id="rId154" xr:uid="{00000000-0004-0000-0000-0000CC000000}"/>
    <hyperlink ref="L14" r:id="rId155" xr:uid="{00000000-0004-0000-0000-0000CD000000}"/>
    <hyperlink ref="L54" r:id="rId156" xr:uid="{00000000-0004-0000-0000-0000CE000000}"/>
    <hyperlink ref="L1855" r:id="rId157" xr:uid="{00000000-0004-0000-0000-0000CF000000}"/>
    <hyperlink ref="L958" r:id="rId158" xr:uid="{00000000-0004-0000-0000-0000D0000000}"/>
    <hyperlink ref="L58" r:id="rId159" xr:uid="{00000000-0004-0000-0000-0000D1000000}"/>
    <hyperlink ref="L15" r:id="rId160" xr:uid="{00000000-0004-0000-0000-0000D2000000}"/>
    <hyperlink ref="L995" r:id="rId161" xr:uid="{00000000-0004-0000-0000-0000D3000000}"/>
    <hyperlink ref="L1749" r:id="rId162" xr:uid="{00000000-0004-0000-0000-0000D4000000}"/>
    <hyperlink ref="L1854" r:id="rId163" xr:uid="{00000000-0004-0000-0000-0000D5000000}"/>
    <hyperlink ref="L1555" r:id="rId164" display="http://www.trial-ch.org/en/resources/trial-watch/trial-watch/profiles/profile/904/action/show/controller/Profile.html_x000a_http://www.jurist.org/paperchase/2010/10/sweden-prosecutor-brings-war-crimes-charges-against-former-bosnian-prison-guard.php_x000a_http://www.b" xr:uid="{00000000-0004-0000-0000-0000D6000000}"/>
    <hyperlink ref="L187" r:id="rId165" xr:uid="{00000000-0004-0000-0000-0000D9000000}"/>
    <hyperlink ref="L88" r:id="rId166" xr:uid="{00000000-0004-0000-0000-0000DA000000}"/>
    <hyperlink ref="L191" r:id="rId167" xr:uid="{00000000-0004-0000-0000-0000DB000000}"/>
    <hyperlink ref="L1935" r:id="rId168" xr:uid="{00000000-0004-0000-0000-0000DC000000}"/>
    <hyperlink ref="L75" r:id="rId169" xr:uid="{00000000-0004-0000-0000-0000DE000000}"/>
    <hyperlink ref="L190" r:id="rId170" xr:uid="{00000000-0004-0000-0000-0000DF000000}"/>
    <hyperlink ref="L194" r:id="rId171" xr:uid="{00000000-0004-0000-0000-0000E0000000}"/>
    <hyperlink ref="L214" r:id="rId172" xr:uid="{00000000-0004-0000-0000-0000E1000000}"/>
    <hyperlink ref="L1017" r:id="rId173" xr:uid="{00000000-0004-0000-0000-0000E2000000}"/>
    <hyperlink ref="L147" r:id="rId174" xr:uid="{00000000-0004-0000-0000-0000E3000000}"/>
    <hyperlink ref="L1614" r:id="rId175" xr:uid="{00000000-0004-0000-0000-0000E4000000}"/>
    <hyperlink ref="L1021" r:id="rId176" xr:uid="{00000000-0004-0000-0000-0000E5000000}"/>
    <hyperlink ref="L1639" r:id="rId177" xr:uid="{00000000-0004-0000-0000-0000E6000000}"/>
    <hyperlink ref="L1682" r:id="rId178" xr:uid="{00000000-0004-0000-0000-0000E7000000}"/>
    <hyperlink ref="L1974" r:id="rId179" xr:uid="{00000000-0004-0000-0000-0000EA000000}"/>
    <hyperlink ref="L1202" r:id="rId180" xr:uid="{00000000-0004-0000-0000-0000EB000000}"/>
    <hyperlink ref="L1211" r:id="rId181" xr:uid="{00000000-0004-0000-0000-0000EC000000}"/>
    <hyperlink ref="L1212" r:id="rId182" xr:uid="{00000000-0004-0000-0000-0000ED000000}"/>
    <hyperlink ref="L1213" r:id="rId183" xr:uid="{00000000-0004-0000-0000-0000EE000000}"/>
    <hyperlink ref="L1214" r:id="rId184" xr:uid="{00000000-0004-0000-0000-0000EF000000}"/>
    <hyperlink ref="L1215" r:id="rId185" xr:uid="{00000000-0004-0000-0000-0000F0000000}"/>
    <hyperlink ref="L1216" r:id="rId186" xr:uid="{00000000-0004-0000-0000-0000F1000000}"/>
    <hyperlink ref="L1217" r:id="rId187" xr:uid="{00000000-0004-0000-0000-0000F2000000}"/>
    <hyperlink ref="L1218" r:id="rId188" xr:uid="{00000000-0004-0000-0000-0000F3000000}"/>
    <hyperlink ref="L1203" r:id="rId189" xr:uid="{00000000-0004-0000-0000-0000F4000000}"/>
    <hyperlink ref="L1204" r:id="rId190" xr:uid="{00000000-0004-0000-0000-0000F5000000}"/>
    <hyperlink ref="L1205" r:id="rId191" xr:uid="{00000000-0004-0000-0000-0000F6000000}"/>
    <hyperlink ref="L1206" r:id="rId192" xr:uid="{00000000-0004-0000-0000-0000F7000000}"/>
    <hyperlink ref="L1207" r:id="rId193" xr:uid="{00000000-0004-0000-0000-0000F8000000}"/>
    <hyperlink ref="L1208" r:id="rId194" xr:uid="{00000000-0004-0000-0000-0000F9000000}"/>
    <hyperlink ref="L1209" r:id="rId195" xr:uid="{00000000-0004-0000-0000-0000FA000000}"/>
    <hyperlink ref="L1210" r:id="rId196" xr:uid="{00000000-0004-0000-0000-0000FB000000}"/>
    <hyperlink ref="L986" r:id="rId197" xr:uid="{00000000-0004-0000-0000-0000FC000000}"/>
    <hyperlink ref="L1666" r:id="rId198" xr:uid="{00000000-0004-0000-0000-0000FD000000}"/>
    <hyperlink ref="L133" r:id="rId199" display="http://jurist.org/paperchase/2015/11/spain-judge-seeks-arrests-of-israel-pm-over-2010-flotilla-attacks.php_x000a_http://www.independent.co.uk/news/world/europe/spain-issues-arrest-warrant-for-israeli-prime-minister-benjamin-netanyahu-over-2010-gaza-flotilla-a67" xr:uid="{00000000-0004-0000-0000-0000FE000000}"/>
    <hyperlink ref="L1709" r:id="rId200" display="http://jurist.org/paperchase/2015/11/spain-judge-seeks-arrests-of-israel-pm-over-2010-flotilla-attacks.php_x000a_http://www.independent.co.uk/news/world/europe/spain-issues-arrest-warrant-for-israeli-prime-minister-benjamin-netanyahu-over-2010-gaza-flotilla-a67" xr:uid="{00000000-0004-0000-0000-0000FF000000}"/>
    <hyperlink ref="L230" r:id="rId201" display="http://jurist.org/paperchase/2015/11/spain-judge-seeks-arrests-of-israel-pm-over-2010-flotilla-attacks.php_x000a_http://www.independent.co.uk/news/world/europe/spain-issues-arrest-warrant-for-israeli-prime-minister-benjamin-netanyahu-over-2010-gaza-flotilla-a67" xr:uid="{00000000-0004-0000-0000-000000010000}"/>
    <hyperlink ref="L851" r:id="rId202" display="http://jurist.org/paperchase/2015/11/spain-judge-seeks-arrests-of-israel-pm-over-2010-flotilla-attacks.php_x000a_http://www.independent.co.uk/news/world/europe/spain-issues-arrest-warrant-for-israeli-prime-minister-benjamin-netanyahu-over-2010-gaza-flotilla-a67" xr:uid="{00000000-0004-0000-0000-000001010000}"/>
    <hyperlink ref="L100" r:id="rId203" display="http://jurist.org/paperchase/2015/11/spain-judge-seeks-arrests-of-israel-pm-over-2010-flotilla-attacks.php_x000a_http://www.independent.co.uk/news/world/europe/spain-issues-arrest-warrant-for-israeli-prime-minister-benjamin-netanyahu-over-2010-gaza-flotilla-a67" xr:uid="{00000000-0004-0000-0000-000002010000}"/>
    <hyperlink ref="L844" r:id="rId204" display="http://jurist.org/paperchase/2015/11/spain-judge-seeks-arrests-of-israel-pm-over-2010-flotilla-attacks.php_x000a_http://www.independent.co.uk/news/world/europe/spain-issues-arrest-warrant-for-israeli-prime-minister-benjamin-netanyahu-over-2010-gaza-flotilla-a67" xr:uid="{00000000-0004-0000-0000-000003010000}"/>
    <hyperlink ref="L136" r:id="rId205" display="http://jurist.org/paperchase/2015/11/spain-judge-seeks-arrests-of-israel-pm-over-2010-flotilla-attacks.php_x000a_http://www.independent.co.uk/news/world/europe/spain-issues-arrest-warrant-for-israeli-prime-minister-benjamin-netanyahu-over-2010-gaza-flotilla-a67" xr:uid="{00000000-0004-0000-0000-000004010000}"/>
    <hyperlink ref="L1008" r:id="rId206" xr:uid="{00000000-0004-0000-0000-000005010000}"/>
    <hyperlink ref="L8" r:id="rId207" xr:uid="{00000000-0004-0000-0000-000007010000}"/>
    <hyperlink ref="L157" r:id="rId208" xr:uid="{00000000-0004-0000-0000-000008010000}"/>
    <hyperlink ref="L1880" r:id="rId209" xr:uid="{00000000-0004-0000-0000-000009010000}"/>
    <hyperlink ref="L905" r:id="rId210" xr:uid="{00000000-0004-0000-0000-00000A010000}"/>
    <hyperlink ref="L1622" r:id="rId211" xr:uid="{00000000-0004-0000-0000-00000B010000}"/>
    <hyperlink ref="L1651" r:id="rId212" xr:uid="{00000000-0004-0000-0000-00000C010000}"/>
    <hyperlink ref="L1664" r:id="rId213" xr:uid="{00000000-0004-0000-0000-00000D010000}"/>
    <hyperlink ref="L1687" r:id="rId214" xr:uid="{00000000-0004-0000-0000-00000E010000}"/>
    <hyperlink ref="L1738" r:id="rId215" xr:uid="{00000000-0004-0000-0000-00000F010000}"/>
    <hyperlink ref="L1758" r:id="rId216" xr:uid="{00000000-0004-0000-0000-000010010000}"/>
    <hyperlink ref="L1783" r:id="rId217" xr:uid="{00000000-0004-0000-0000-000011010000}"/>
    <hyperlink ref="L112" r:id="rId218" xr:uid="{00000000-0004-0000-0000-000012010000}"/>
    <hyperlink ref="AL112" r:id="rId219" xr:uid="{00000000-0004-0000-0000-000013010000}"/>
    <hyperlink ref="L42" r:id="rId220" xr:uid="{00000000-0004-0000-0000-000016010000}"/>
    <hyperlink ref="L1777" r:id="rId221" xr:uid="{00000000-0004-0000-0000-000017010000}"/>
    <hyperlink ref="AL1777" r:id="rId222" xr:uid="{00000000-0004-0000-0000-000018010000}"/>
    <hyperlink ref="L154" r:id="rId223" xr:uid="{00000000-0004-0000-0000-000019010000}"/>
    <hyperlink ref="AL154" r:id="rId224" xr:uid="{00000000-0004-0000-0000-00001A010000}"/>
    <hyperlink ref="L1988" r:id="rId225" xr:uid="{00000000-0004-0000-0000-00001B010000}"/>
    <hyperlink ref="AL1988" r:id="rId226" xr:uid="{00000000-0004-0000-0000-00001C010000}"/>
    <hyperlink ref="L1743" r:id="rId227" xr:uid="{00000000-0004-0000-0000-00001E010000}"/>
    <hyperlink ref="L1800" r:id="rId228" xr:uid="{00000000-0004-0000-0000-00001F010000}"/>
    <hyperlink ref="L77" r:id="rId229" xr:uid="{00000000-0004-0000-0000-000022010000}"/>
    <hyperlink ref="L1818" r:id="rId230" xr:uid="{00000000-0004-0000-0000-000024010000}"/>
    <hyperlink ref="L1962" r:id="rId231" xr:uid="{00000000-0004-0000-0000-000025010000}"/>
    <hyperlink ref="L1963" r:id="rId232" xr:uid="{00000000-0004-0000-0000-000026010000}"/>
    <hyperlink ref="L104" r:id="rId233" xr:uid="{00000000-0004-0000-0000-000027010000}"/>
    <hyperlink ref="L990" r:id="rId234" xr:uid="{00000000-0004-0000-0000-000028010000}"/>
    <hyperlink ref="AL990" r:id="rId235" xr:uid="{00000000-0004-0000-0000-000029010000}"/>
    <hyperlink ref="L62" r:id="rId236" xr:uid="{00000000-0004-0000-0000-00002A010000}"/>
    <hyperlink ref="AL62" r:id="rId237" xr:uid="{00000000-0004-0000-0000-00002B010000}"/>
    <hyperlink ref="L1171" r:id="rId238" xr:uid="{00000000-0004-0000-0000-00002E010000}"/>
    <hyperlink ref="AL1171" r:id="rId239" xr:uid="{00000000-0004-0000-0000-00002F010000}"/>
    <hyperlink ref="L1172" r:id="rId240" xr:uid="{00000000-0004-0000-0000-000030010000}"/>
    <hyperlink ref="AL1172" r:id="rId241" xr:uid="{00000000-0004-0000-0000-000031010000}"/>
    <hyperlink ref="L1173" r:id="rId242" xr:uid="{00000000-0004-0000-0000-000032010000}"/>
    <hyperlink ref="AL1173" r:id="rId243" xr:uid="{00000000-0004-0000-0000-000033010000}"/>
    <hyperlink ref="L1174" r:id="rId244" xr:uid="{00000000-0004-0000-0000-000034010000}"/>
    <hyperlink ref="AL1174" r:id="rId245" xr:uid="{00000000-0004-0000-0000-000035010000}"/>
    <hyperlink ref="L1175" r:id="rId246" xr:uid="{00000000-0004-0000-0000-000036010000}"/>
    <hyperlink ref="AL1175" r:id="rId247" xr:uid="{00000000-0004-0000-0000-000037010000}"/>
    <hyperlink ref="L1176" r:id="rId248" xr:uid="{00000000-0004-0000-0000-000038010000}"/>
    <hyperlink ref="AL1176" r:id="rId249" xr:uid="{00000000-0004-0000-0000-000039010000}"/>
    <hyperlink ref="L1177" r:id="rId250" xr:uid="{00000000-0004-0000-0000-00003A010000}"/>
    <hyperlink ref="AL1177" r:id="rId251" xr:uid="{00000000-0004-0000-0000-00003B010000}"/>
    <hyperlink ref="L1979" r:id="rId252" xr:uid="{00000000-0004-0000-0000-00003C010000}"/>
    <hyperlink ref="L1668" r:id="rId253" xr:uid="{00000000-0004-0000-0000-00003D010000}"/>
    <hyperlink ref="L1703" r:id="rId254" xr:uid="{00000000-0004-0000-0000-00003E010000}"/>
    <hyperlink ref="L1022" r:id="rId255" xr:uid="{00000000-0004-0000-0000-00003F010000}"/>
    <hyperlink ref="L1621" r:id="rId256" xr:uid="{00000000-0004-0000-0000-000040010000}"/>
    <hyperlink ref="L872" r:id="rId257" xr:uid="{00000000-0004-0000-0000-000041010000}"/>
    <hyperlink ref="AL872" r:id="rId258" xr:uid="{00000000-0004-0000-0000-000042010000}"/>
    <hyperlink ref="L1704" r:id="rId259" xr:uid="{00000000-0004-0000-0000-000043010000}"/>
    <hyperlink ref="AL1704" r:id="rId260" xr:uid="{00000000-0004-0000-0000-000044010000}"/>
    <hyperlink ref="L1221" r:id="rId261" xr:uid="{00000000-0004-0000-0000-000045010000}"/>
    <hyperlink ref="AL1221" r:id="rId262" xr:uid="{00000000-0004-0000-0000-000046010000}"/>
    <hyperlink ref="L1222" r:id="rId263" xr:uid="{00000000-0004-0000-0000-000047010000}"/>
    <hyperlink ref="AL1222" r:id="rId264" xr:uid="{00000000-0004-0000-0000-000048010000}"/>
    <hyperlink ref="L1223" r:id="rId265" xr:uid="{00000000-0004-0000-0000-000049010000}"/>
    <hyperlink ref="AL1223" r:id="rId266" xr:uid="{00000000-0004-0000-0000-00004A010000}"/>
    <hyperlink ref="L1224" r:id="rId267" xr:uid="{00000000-0004-0000-0000-00004B010000}"/>
    <hyperlink ref="AL1224" r:id="rId268" xr:uid="{00000000-0004-0000-0000-00004C010000}"/>
    <hyperlink ref="L1225" r:id="rId269" xr:uid="{00000000-0004-0000-0000-00004D010000}"/>
    <hyperlink ref="AL1225" r:id="rId270" xr:uid="{00000000-0004-0000-0000-00004E010000}"/>
    <hyperlink ref="L1631" r:id="rId271" xr:uid="{00000000-0004-0000-0000-00004F010000}"/>
    <hyperlink ref="L889" r:id="rId272" xr:uid="{00000000-0004-0000-0000-000050010000}"/>
    <hyperlink ref="L1689" r:id="rId273" xr:uid="{00000000-0004-0000-0000-000051010000}"/>
    <hyperlink ref="L888" r:id="rId274" xr:uid="{00000000-0004-0000-0000-000052010000}"/>
    <hyperlink ref="L856" r:id="rId275" xr:uid="{00000000-0004-0000-0000-000053010000}"/>
    <hyperlink ref="L1782" r:id="rId276" xr:uid="{00000000-0004-0000-0000-000054010000}"/>
    <hyperlink ref="L923" r:id="rId277" xr:uid="{00000000-0004-0000-0000-000055010000}"/>
    <hyperlink ref="L886" r:id="rId278" xr:uid="{00000000-0004-0000-0000-000056010000}"/>
    <hyperlink ref="L1656" r:id="rId279" xr:uid="{00000000-0004-0000-0000-000057010000}"/>
    <hyperlink ref="L843" r:id="rId280" xr:uid="{00000000-0004-0000-0000-000058010000}"/>
    <hyperlink ref="L81" r:id="rId281" xr:uid="{00000000-0004-0000-0000-000059010000}"/>
    <hyperlink ref="L828" r:id="rId282" xr:uid="{00000000-0004-0000-0000-00005A010000}"/>
    <hyperlink ref="L1765" r:id="rId283" xr:uid="{00000000-0004-0000-0000-00005B010000}"/>
    <hyperlink ref="L1544" r:id="rId284" xr:uid="{00000000-0004-0000-0000-00005C010000}"/>
    <hyperlink ref="L1850" r:id="rId285" xr:uid="{00000000-0004-0000-0000-000061010000}"/>
    <hyperlink ref="L24" r:id="rId286" xr:uid="{00000000-0004-0000-0000-000062010000}"/>
    <hyperlink ref="L1882" r:id="rId287" xr:uid="{00000000-0004-0000-0000-000063010000}"/>
    <hyperlink ref="L134" r:id="rId288" xr:uid="{00000000-0004-0000-0000-000064010000}"/>
    <hyperlink ref="L845" r:id="rId289" xr:uid="{00000000-0004-0000-0000-000065010000}"/>
    <hyperlink ref="L101" r:id="rId290" xr:uid="{00000000-0004-0000-0000-000066010000}"/>
    <hyperlink ref="L138" r:id="rId291" xr:uid="{00000000-0004-0000-0000-000067010000}"/>
    <hyperlink ref="L1819" r:id="rId292" xr:uid="{00000000-0004-0000-0000-000068010000}"/>
    <hyperlink ref="L71" r:id="rId293" xr:uid="{00000000-0004-0000-0000-00006A010000}"/>
    <hyperlink ref="L1633" r:id="rId294" xr:uid="{00000000-0004-0000-0000-00006B010000}"/>
    <hyperlink ref="L31" r:id="rId295" xr:uid="{00000000-0004-0000-0000-00006C010000}"/>
    <hyperlink ref="L963" r:id="rId296" xr:uid="{00000000-0004-0000-0000-00006D010000}"/>
    <hyperlink ref="L1702" r:id="rId297" xr:uid="{00000000-0004-0000-0000-00006E010000}"/>
    <hyperlink ref="L1536" r:id="rId298" xr:uid="{00000000-0004-0000-0000-00006F010000}"/>
    <hyperlink ref="L1827" r:id="rId299" xr:uid="{00000000-0004-0000-0000-000070010000}"/>
    <hyperlink ref="L142" r:id="rId300" xr:uid="{00000000-0004-0000-0000-000071010000}"/>
    <hyperlink ref="L40" r:id="rId301" xr:uid="{00000000-0004-0000-0000-000072010000}"/>
    <hyperlink ref="L1902" r:id="rId302" xr:uid="{00000000-0004-0000-0000-000073010000}"/>
    <hyperlink ref="L841" r:id="rId303" xr:uid="{00000000-0004-0000-0000-000074010000}"/>
    <hyperlink ref="L891" r:id="rId304" xr:uid="{00000000-0004-0000-0000-000075010000}"/>
    <hyperlink ref="L982" r:id="rId305" xr:uid="{00000000-0004-0000-0000-000076010000}"/>
    <hyperlink ref="J1780" r:id="rId306" xr:uid="{00000000-0004-0000-0000-000077010000}"/>
    <hyperlink ref="L1780" r:id="rId307" xr:uid="{00000000-0004-0000-0000-000078010000}"/>
    <hyperlink ref="L107" r:id="rId308" xr:uid="{00000000-0004-0000-0000-000079010000}"/>
    <hyperlink ref="L108" r:id="rId309" xr:uid="{00000000-0004-0000-0000-00007A010000}"/>
    <hyperlink ref="L110" r:id="rId310" xr:uid="{00000000-0004-0000-0000-00007B010000}"/>
    <hyperlink ref="L111" r:id="rId311" xr:uid="{00000000-0004-0000-0000-00007C010000}"/>
    <hyperlink ref="L121" r:id="rId312" xr:uid="{00000000-0004-0000-0000-00007D010000}"/>
    <hyperlink ref="L170" r:id="rId313" xr:uid="{00000000-0004-0000-0000-00007E010000}"/>
    <hyperlink ref="L252" r:id="rId314" xr:uid="{00000000-0004-0000-0000-00007F010000}"/>
    <hyperlink ref="L903" r:id="rId315" xr:uid="{00000000-0004-0000-0000-000080010000}"/>
    <hyperlink ref="L904" r:id="rId316" xr:uid="{00000000-0004-0000-0000-000081010000}"/>
    <hyperlink ref="L911" r:id="rId317" xr:uid="{00000000-0004-0000-0000-000082010000}"/>
    <hyperlink ref="L913" r:id="rId318" xr:uid="{00000000-0004-0000-0000-000083010000}"/>
    <hyperlink ref="L942" r:id="rId319" xr:uid="{00000000-0004-0000-0000-000084010000}"/>
    <hyperlink ref="L948" r:id="rId320" xr:uid="{00000000-0004-0000-0000-000085010000}"/>
    <hyperlink ref="L972" r:id="rId321" xr:uid="{00000000-0004-0000-0000-000086010000}"/>
    <hyperlink ref="L1562" r:id="rId322" xr:uid="{00000000-0004-0000-0000-000087010000}"/>
    <hyperlink ref="L1563" r:id="rId323" xr:uid="{00000000-0004-0000-0000-000088010000}"/>
    <hyperlink ref="L1567" r:id="rId324" xr:uid="{00000000-0004-0000-0000-000089010000}"/>
    <hyperlink ref="L1569" r:id="rId325" xr:uid="{00000000-0004-0000-0000-00008A010000}"/>
    <hyperlink ref="L1570" r:id="rId326" xr:uid="{00000000-0004-0000-0000-00008B010000}"/>
    <hyperlink ref="L1573" r:id="rId327" xr:uid="{00000000-0004-0000-0000-00008C010000}"/>
    <hyperlink ref="L1574" r:id="rId328" xr:uid="{00000000-0004-0000-0000-00008D010000}"/>
    <hyperlink ref="L1575" r:id="rId329" xr:uid="{00000000-0004-0000-0000-00008E010000}"/>
    <hyperlink ref="BH1575" r:id="rId330" xr:uid="{00000000-0004-0000-0000-00008F010000}"/>
    <hyperlink ref="L1576" r:id="rId331" xr:uid="{00000000-0004-0000-0000-000090010000}"/>
    <hyperlink ref="L1577" r:id="rId332" xr:uid="{00000000-0004-0000-0000-000091010000}"/>
    <hyperlink ref="L1578" r:id="rId333" xr:uid="{00000000-0004-0000-0000-000092010000}"/>
    <hyperlink ref="L1579" r:id="rId334" xr:uid="{00000000-0004-0000-0000-000093010000}"/>
    <hyperlink ref="L1580" r:id="rId335" xr:uid="{00000000-0004-0000-0000-000094010000}"/>
    <hyperlink ref="L1581" r:id="rId336" xr:uid="{00000000-0004-0000-0000-000095010000}"/>
    <hyperlink ref="L1647" r:id="rId337" xr:uid="{00000000-0004-0000-0000-000096010000}"/>
    <hyperlink ref="L1670" r:id="rId338" xr:uid="{00000000-0004-0000-0000-000097010000}"/>
    <hyperlink ref="L1688" r:id="rId339" xr:uid="{00000000-0004-0000-0000-000098010000}"/>
    <hyperlink ref="L1721" r:id="rId340" xr:uid="{00000000-0004-0000-0000-000099010000}"/>
    <hyperlink ref="L1722" r:id="rId341" xr:uid="{00000000-0004-0000-0000-00009A010000}"/>
    <hyperlink ref="L1724" r:id="rId342" xr:uid="{00000000-0004-0000-0000-00009B010000}"/>
    <hyperlink ref="L1727" r:id="rId343" xr:uid="{00000000-0004-0000-0000-00009C010000}"/>
    <hyperlink ref="L1746" r:id="rId344" xr:uid="{00000000-0004-0000-0000-00009D010000}"/>
    <hyperlink ref="L1750" r:id="rId345" xr:uid="{00000000-0004-0000-0000-00009E010000}"/>
    <hyperlink ref="L1751" r:id="rId346" xr:uid="{00000000-0004-0000-0000-00009F010000}"/>
    <hyperlink ref="L1752" r:id="rId347" xr:uid="{00000000-0004-0000-0000-0000A0010000}"/>
    <hyperlink ref="L1852" r:id="rId348" xr:uid="{00000000-0004-0000-0000-0000A1010000}"/>
    <hyperlink ref="L1934" r:id="rId349" xr:uid="{00000000-0004-0000-0000-0000A2010000}"/>
    <hyperlink ref="L69" r:id="rId350" xr:uid="{00000000-0004-0000-0000-0000A3010000}"/>
    <hyperlink ref="L127" r:id="rId351" xr:uid="{00000000-0004-0000-0000-0000A4010000}"/>
    <hyperlink ref="L247" r:id="rId352" xr:uid="{00000000-0004-0000-0000-0000A5010000}"/>
    <hyperlink ref="L847" r:id="rId353" xr:uid="{00000000-0004-0000-0000-0000A6010000}"/>
    <hyperlink ref="L952" r:id="rId354" xr:uid="{00000000-0004-0000-0000-0000A7010000}"/>
    <hyperlink ref="L961" r:id="rId355" xr:uid="{00000000-0004-0000-0000-0000A8010000}"/>
    <hyperlink ref="L1975" r:id="rId356" xr:uid="{00000000-0004-0000-0000-0000A9010000}"/>
    <hyperlink ref="L949" r:id="rId357" xr:uid="{00000000-0004-0000-0000-0000AE010000}"/>
    <hyperlink ref="L1905" r:id="rId358" xr:uid="{00000000-0004-0000-0000-0000AF010000}"/>
    <hyperlink ref="L148" r:id="rId359" xr:uid="{00000000-0004-0000-0000-0000B0010000}"/>
    <hyperlink ref="L1609" r:id="rId360" xr:uid="{00000000-0004-0000-0000-0000B1010000}"/>
    <hyperlink ref="L1744" r:id="rId361" xr:uid="{00000000-0004-0000-0000-0000B3010000}"/>
    <hyperlink ref="L966" r:id="rId362" xr:uid="{00000000-0004-0000-0000-0000B4010000}"/>
    <hyperlink ref="L92" r:id="rId363" xr:uid="{00000000-0004-0000-0000-0000B5010000}"/>
    <hyperlink ref="L976" r:id="rId364" xr:uid="{00000000-0004-0000-0000-0000B6010000}"/>
    <hyperlink ref="L70" r:id="rId365" xr:uid="{00000000-0004-0000-0000-0000B9010000}"/>
    <hyperlink ref="L93" r:id="rId366" xr:uid="{00000000-0004-0000-0000-0000BA010000}"/>
    <hyperlink ref="L113" r:id="rId367" xr:uid="{00000000-0004-0000-0000-0000BB010000}"/>
    <hyperlink ref="L126" r:id="rId368" xr:uid="{00000000-0004-0000-0000-0000BC010000}"/>
    <hyperlink ref="L248" r:id="rId369" xr:uid="{00000000-0004-0000-0000-0000BD010000}"/>
    <hyperlink ref="L848" r:id="rId370" xr:uid="{00000000-0004-0000-0000-0000BE010000}"/>
    <hyperlink ref="L906" r:id="rId371" xr:uid="{00000000-0004-0000-0000-0000BF010000}"/>
    <hyperlink ref="L925" r:id="rId372" xr:uid="{00000000-0004-0000-0000-0000C0010000}"/>
    <hyperlink ref="L953" r:id="rId373" xr:uid="{00000000-0004-0000-0000-0000C1010000}"/>
    <hyperlink ref="L1623" r:id="rId374" xr:uid="{00000000-0004-0000-0000-0000C2010000}"/>
    <hyperlink ref="L1690" r:id="rId375" xr:uid="{00000000-0004-0000-0000-0000C3010000}"/>
    <hyperlink ref="L1759" r:id="rId376" xr:uid="{00000000-0004-0000-0000-0000C4010000}"/>
    <hyperlink ref="L1785" r:id="rId377" xr:uid="{00000000-0004-0000-0000-0000C5010000}"/>
    <hyperlink ref="L1786" r:id="rId378" xr:uid="{00000000-0004-0000-0000-0000C6010000}"/>
    <hyperlink ref="L1883" r:id="rId379" xr:uid="{00000000-0004-0000-0000-0000C7010000}"/>
    <hyperlink ref="L1947" r:id="rId380" xr:uid="{00000000-0004-0000-0000-0000C8010000}"/>
    <hyperlink ref="L1976" r:id="rId381" xr:uid="{00000000-0004-0000-0000-0000C9010000}"/>
    <hyperlink ref="L1826" r:id="rId382" xr:uid="{00000000-0004-0000-0000-0000CA010000}"/>
    <hyperlink ref="AL1826" r:id="rId383" xr:uid="{00000000-0004-0000-0000-0000CB010000}"/>
    <hyperlink ref="L840" r:id="rId384" xr:uid="{00000000-0004-0000-0000-0000CC010000}"/>
    <hyperlink ref="AL840" r:id="rId385" xr:uid="{00000000-0004-0000-0000-0000CD010000}"/>
    <hyperlink ref="L39" r:id="rId386" xr:uid="{00000000-0004-0000-0000-0000CE010000}"/>
    <hyperlink ref="AL39" r:id="rId387" xr:uid="{00000000-0004-0000-0000-0000CF010000}"/>
    <hyperlink ref="L983" r:id="rId388" xr:uid="{00000000-0004-0000-0000-0000D0010000}"/>
    <hyperlink ref="AL983" r:id="rId389" xr:uid="{00000000-0004-0000-0000-0000D1010000}"/>
    <hyperlink ref="L1940" r:id="rId390" xr:uid="{00000000-0004-0000-0000-0000D2010000}"/>
    <hyperlink ref="AL1940" r:id="rId391" xr:uid="{00000000-0004-0000-0000-0000D3010000}"/>
    <hyperlink ref="L968" r:id="rId392" xr:uid="{00000000-0004-0000-0000-0000D4010000}"/>
    <hyperlink ref="AL968" r:id="rId393" xr:uid="{00000000-0004-0000-0000-0000D5010000}"/>
    <hyperlink ref="L1859" r:id="rId394" xr:uid="{00000000-0004-0000-0000-0000D6010000}"/>
    <hyperlink ref="AL1859" r:id="rId395" xr:uid="{00000000-0004-0000-0000-0000D7010000}"/>
    <hyperlink ref="L1676" r:id="rId396" xr:uid="{00000000-0004-0000-0000-0000D8010000}"/>
    <hyperlink ref="AL1676" r:id="rId397" xr:uid="{00000000-0004-0000-0000-0000D9010000}"/>
    <hyperlink ref="L908" r:id="rId398" xr:uid="{00000000-0004-0000-0000-0000DA010000}"/>
    <hyperlink ref="AL908" r:id="rId399" xr:uid="{00000000-0004-0000-0000-0000DB010000}"/>
    <hyperlink ref="L27" r:id="rId400" xr:uid="{00000000-0004-0000-0000-0000DC010000}"/>
    <hyperlink ref="AL27" r:id="rId401" xr:uid="{00000000-0004-0000-0000-0000DD010000}"/>
    <hyperlink ref="L974" r:id="rId402" xr:uid="{00000000-0004-0000-0000-0000DE010000}"/>
    <hyperlink ref="AL974" r:id="rId403" xr:uid="{00000000-0004-0000-0000-0000DF010000}"/>
    <hyperlink ref="L1723" r:id="rId404" xr:uid="{00000000-0004-0000-0000-0000E0010000}"/>
    <hyperlink ref="AL1723" r:id="rId405" xr:uid="{00000000-0004-0000-0000-0000E1010000}"/>
    <hyperlink ref="L19" r:id="rId406" xr:uid="{00000000-0004-0000-0000-0000E2010000}"/>
    <hyperlink ref="AL19" r:id="rId407" xr:uid="{00000000-0004-0000-0000-0000E3010000}"/>
    <hyperlink ref="L64" r:id="rId408" xr:uid="{00000000-0004-0000-0000-0000E4010000}"/>
    <hyperlink ref="AL64" r:id="rId409" xr:uid="{00000000-0004-0000-0000-0000E5010000}"/>
    <hyperlink ref="L1726" r:id="rId410" xr:uid="{00000000-0004-0000-0000-0000E6010000}"/>
    <hyperlink ref="AL1726" r:id="rId411" xr:uid="{00000000-0004-0000-0000-0000E7010000}"/>
    <hyperlink ref="L198" r:id="rId412" xr:uid="{00000000-0004-0000-0000-0000E8010000}"/>
    <hyperlink ref="AL198" r:id="rId413" xr:uid="{00000000-0004-0000-0000-0000E9010000}"/>
    <hyperlink ref="L1760" r:id="rId414" xr:uid="{00000000-0004-0000-0000-0000EA010000}"/>
    <hyperlink ref="AL1760" r:id="rId415" xr:uid="{00000000-0004-0000-0000-0000EB010000}"/>
    <hyperlink ref="L59" r:id="rId416" xr:uid="{00000000-0004-0000-0000-0000EC010000}"/>
    <hyperlink ref="AL59" r:id="rId417" xr:uid="{00000000-0004-0000-0000-0000ED010000}"/>
    <hyperlink ref="L38" r:id="rId418" xr:uid="{00000000-0004-0000-0000-0000EE010000}"/>
    <hyperlink ref="AL38" r:id="rId419" xr:uid="{00000000-0004-0000-0000-0000EF010000}"/>
    <hyperlink ref="L225" r:id="rId420" xr:uid="{00000000-0004-0000-0000-0000F0010000}"/>
    <hyperlink ref="AL225" r:id="rId421" xr:uid="{00000000-0004-0000-0000-0000F1010000}"/>
    <hyperlink ref="L1640" r:id="rId422" xr:uid="{00000000-0004-0000-0000-0000F2010000}"/>
    <hyperlink ref="AL1640" r:id="rId423" xr:uid="{00000000-0004-0000-0000-0000F3010000}"/>
    <hyperlink ref="L1928" r:id="rId424" xr:uid="{00000000-0004-0000-0000-0000F4010000}"/>
    <hyperlink ref="AL1928" r:id="rId425" xr:uid="{00000000-0004-0000-0000-0000F5010000}"/>
    <hyperlink ref="L5" r:id="rId426" xr:uid="{00000000-0004-0000-0000-0000F6010000}"/>
    <hyperlink ref="J1592" r:id="rId427" xr:uid="{00000000-0004-0000-0000-0000F8010000}"/>
    <hyperlink ref="L1592" r:id="rId428" xr:uid="{00000000-0004-0000-0000-0000F9010000}"/>
    <hyperlink ref="L1713" r:id="rId429" xr:uid="{00000000-0004-0000-0000-0000FA010000}"/>
    <hyperlink ref="L1136" r:id="rId430" xr:uid="{00000000-0004-0000-0000-0000FB010000}"/>
    <hyperlink ref="L1137" r:id="rId431" xr:uid="{00000000-0004-0000-0000-0000FC010000}"/>
    <hyperlink ref="L1138" r:id="rId432" xr:uid="{00000000-0004-0000-0000-0000FD010000}"/>
    <hyperlink ref="L1139" r:id="rId433" xr:uid="{00000000-0004-0000-0000-0000FE010000}"/>
    <hyperlink ref="L1140" r:id="rId434" xr:uid="{00000000-0004-0000-0000-0000FF010000}"/>
    <hyperlink ref="L1141" r:id="rId435" xr:uid="{00000000-0004-0000-0000-000000020000}"/>
    <hyperlink ref="L139" r:id="rId436" xr:uid="{00000000-0004-0000-0000-000002020000}"/>
    <hyperlink ref="L1953" r:id="rId437" xr:uid="{00000000-0004-0000-0000-000003020000}"/>
    <hyperlink ref="L348" r:id="rId438" xr:uid="{00000000-0004-0000-0000-000004020000}"/>
    <hyperlink ref="L349" r:id="rId439" xr:uid="{00000000-0004-0000-0000-000005020000}"/>
    <hyperlink ref="L350" r:id="rId440" xr:uid="{00000000-0004-0000-0000-000006020000}"/>
    <hyperlink ref="L351" r:id="rId441" xr:uid="{00000000-0004-0000-0000-000007020000}"/>
    <hyperlink ref="L352" r:id="rId442" xr:uid="{00000000-0004-0000-0000-000008020000}"/>
    <hyperlink ref="L353" r:id="rId443" xr:uid="{00000000-0004-0000-0000-000009020000}"/>
    <hyperlink ref="L356" r:id="rId444" xr:uid="{00000000-0004-0000-0000-00000A020000}"/>
    <hyperlink ref="L357" r:id="rId445" xr:uid="{00000000-0004-0000-0000-00000B020000}"/>
    <hyperlink ref="L358" r:id="rId446" xr:uid="{00000000-0004-0000-0000-00000C020000}"/>
    <hyperlink ref="L359" r:id="rId447" xr:uid="{00000000-0004-0000-0000-00000D020000}"/>
    <hyperlink ref="L360" r:id="rId448" xr:uid="{00000000-0004-0000-0000-00000E020000}"/>
    <hyperlink ref="L361" r:id="rId449" xr:uid="{00000000-0004-0000-0000-00000F020000}"/>
    <hyperlink ref="L362" r:id="rId450" xr:uid="{00000000-0004-0000-0000-000010020000}"/>
    <hyperlink ref="L363" r:id="rId451" xr:uid="{00000000-0004-0000-0000-000011020000}"/>
    <hyperlink ref="L364" r:id="rId452" xr:uid="{00000000-0004-0000-0000-000012020000}"/>
    <hyperlink ref="L365" r:id="rId453" xr:uid="{00000000-0004-0000-0000-000013020000}"/>
    <hyperlink ref="L368" r:id="rId454" xr:uid="{00000000-0004-0000-0000-000014020000}"/>
    <hyperlink ref="L369" r:id="rId455" xr:uid="{00000000-0004-0000-0000-000015020000}"/>
    <hyperlink ref="L370" r:id="rId456" xr:uid="{00000000-0004-0000-0000-000016020000}"/>
    <hyperlink ref="L371" r:id="rId457" xr:uid="{00000000-0004-0000-0000-000017020000}"/>
    <hyperlink ref="L372" r:id="rId458" xr:uid="{00000000-0004-0000-0000-000018020000}"/>
    <hyperlink ref="L373" r:id="rId459" xr:uid="{00000000-0004-0000-0000-000019020000}"/>
    <hyperlink ref="L374" r:id="rId460" xr:uid="{00000000-0004-0000-0000-00001A020000}"/>
    <hyperlink ref="L375" r:id="rId461" xr:uid="{00000000-0004-0000-0000-00001B020000}"/>
    <hyperlink ref="L376" r:id="rId462" xr:uid="{00000000-0004-0000-0000-00001C020000}"/>
    <hyperlink ref="L377" r:id="rId463" xr:uid="{00000000-0004-0000-0000-00001D020000}"/>
    <hyperlink ref="L383" r:id="rId464" xr:uid="{00000000-0004-0000-0000-00001E020000}"/>
    <hyperlink ref="L384" r:id="rId465" xr:uid="{00000000-0004-0000-0000-00001F020000}"/>
    <hyperlink ref="L385" r:id="rId466" xr:uid="{00000000-0004-0000-0000-000020020000}"/>
    <hyperlink ref="L386" r:id="rId467" xr:uid="{00000000-0004-0000-0000-000021020000}"/>
    <hyperlink ref="L387" r:id="rId468" xr:uid="{00000000-0004-0000-0000-000022020000}"/>
    <hyperlink ref="L388" r:id="rId469" xr:uid="{00000000-0004-0000-0000-000023020000}"/>
    <hyperlink ref="L389" r:id="rId470" xr:uid="{00000000-0004-0000-0000-000024020000}"/>
    <hyperlink ref="L390" r:id="rId471" xr:uid="{00000000-0004-0000-0000-000025020000}"/>
    <hyperlink ref="L391" r:id="rId472" xr:uid="{00000000-0004-0000-0000-000026020000}"/>
    <hyperlink ref="L392" r:id="rId473" xr:uid="{00000000-0004-0000-0000-000027020000}"/>
    <hyperlink ref="L395" r:id="rId474" xr:uid="{00000000-0004-0000-0000-000028020000}"/>
    <hyperlink ref="L396" r:id="rId475" xr:uid="{00000000-0004-0000-0000-000029020000}"/>
    <hyperlink ref="L397" r:id="rId476" xr:uid="{00000000-0004-0000-0000-00002A020000}"/>
    <hyperlink ref="L398" r:id="rId477" xr:uid="{00000000-0004-0000-0000-00002B020000}"/>
    <hyperlink ref="L399" r:id="rId478" xr:uid="{00000000-0004-0000-0000-00002C020000}"/>
    <hyperlink ref="L400" r:id="rId479" xr:uid="{00000000-0004-0000-0000-00002D020000}"/>
    <hyperlink ref="L401" r:id="rId480" xr:uid="{00000000-0004-0000-0000-00002E020000}"/>
    <hyperlink ref="L402" r:id="rId481" xr:uid="{00000000-0004-0000-0000-00002F020000}"/>
    <hyperlink ref="L403" r:id="rId482" xr:uid="{00000000-0004-0000-0000-000030020000}"/>
    <hyperlink ref="L404" r:id="rId483" xr:uid="{00000000-0004-0000-0000-000031020000}"/>
    <hyperlink ref="L407" r:id="rId484" xr:uid="{00000000-0004-0000-0000-000032020000}"/>
    <hyperlink ref="L408" r:id="rId485" xr:uid="{00000000-0004-0000-0000-000033020000}"/>
    <hyperlink ref="L409" r:id="rId486" xr:uid="{00000000-0004-0000-0000-000034020000}"/>
    <hyperlink ref="L410" r:id="rId487" xr:uid="{00000000-0004-0000-0000-000035020000}"/>
    <hyperlink ref="L411" r:id="rId488" xr:uid="{00000000-0004-0000-0000-000036020000}"/>
    <hyperlink ref="L412" r:id="rId489" xr:uid="{00000000-0004-0000-0000-000037020000}"/>
    <hyperlink ref="L413" r:id="rId490" xr:uid="{00000000-0004-0000-0000-000038020000}"/>
    <hyperlink ref="L414" r:id="rId491" xr:uid="{00000000-0004-0000-0000-000039020000}"/>
    <hyperlink ref="L415" r:id="rId492" xr:uid="{00000000-0004-0000-0000-00003A020000}"/>
    <hyperlink ref="L416" r:id="rId493" xr:uid="{00000000-0004-0000-0000-00003B020000}"/>
    <hyperlink ref="L419" r:id="rId494" xr:uid="{00000000-0004-0000-0000-00003C020000}"/>
    <hyperlink ref="L420" r:id="rId495" xr:uid="{00000000-0004-0000-0000-00003D020000}"/>
    <hyperlink ref="L421" r:id="rId496" xr:uid="{00000000-0004-0000-0000-00003E020000}"/>
    <hyperlink ref="L422" r:id="rId497" xr:uid="{00000000-0004-0000-0000-00003F020000}"/>
    <hyperlink ref="L423" r:id="rId498" xr:uid="{00000000-0004-0000-0000-000040020000}"/>
    <hyperlink ref="L424" r:id="rId499" xr:uid="{00000000-0004-0000-0000-000041020000}"/>
    <hyperlink ref="L425" r:id="rId500" xr:uid="{00000000-0004-0000-0000-000042020000}"/>
    <hyperlink ref="L426" r:id="rId501" xr:uid="{00000000-0004-0000-0000-000043020000}"/>
    <hyperlink ref="L427" r:id="rId502" xr:uid="{00000000-0004-0000-0000-000044020000}"/>
    <hyperlink ref="L1572" r:id="rId503" xr:uid="{00000000-0004-0000-0000-000045020000}"/>
    <hyperlink ref="L1770" r:id="rId504" xr:uid="{00000000-0004-0000-0000-000046020000}"/>
    <hyperlink ref="L1915" r:id="rId505" display="http://www.newtimes.co.rw/section/article/2012-07-06/54763/_x000a_http://www.monitor.co.ug/News/National/Uganda-to-deport-Rwanda-genocide-suspect-to-Belgium/688334-1447954-boge8gz/index.html" xr:uid="{00000000-0004-0000-0000-000048020000}"/>
    <hyperlink ref="L47" r:id="rId506" xr:uid="{00000000-0004-0000-0000-000049020000}"/>
    <hyperlink ref="L231" r:id="rId507" xr:uid="{00000000-0004-0000-0000-00004A020000}"/>
    <hyperlink ref="L827" r:id="rId508" xr:uid="{00000000-0004-0000-0000-00004B020000}"/>
    <hyperlink ref="L115" r:id="rId509" xr:uid="{00000000-0004-0000-0000-00004C020000}"/>
    <hyperlink ref="L922" r:id="rId510" xr:uid="{00000000-0004-0000-0000-00004D020000}"/>
    <hyperlink ref="L997" r:id="rId511" xr:uid="{00000000-0004-0000-0000-00004E020000}"/>
    <hyperlink ref="L1067" r:id="rId512" xr:uid="{00000000-0004-0000-0000-00004F020000}"/>
    <hyperlink ref="L1684" r:id="rId513" xr:uid="{00000000-0004-0000-0000-000050020000}"/>
    <hyperlink ref="L1774" r:id="rId514" xr:uid="{00000000-0004-0000-0000-000051020000}"/>
    <hyperlink ref="L1837" r:id="rId515" xr:uid="{00000000-0004-0000-0000-000052020000}"/>
    <hyperlink ref="L1898" r:id="rId516" xr:uid="{00000000-0004-0000-0000-000053020000}"/>
    <hyperlink ref="L1960" r:id="rId517" xr:uid="{00000000-0004-0000-0000-000054020000}"/>
    <hyperlink ref="L1966" r:id="rId518" xr:uid="{00000000-0004-0000-0000-000055020000}"/>
    <hyperlink ref="L1968" r:id="rId519" xr:uid="{00000000-0004-0000-0000-000056020000}"/>
    <hyperlink ref="L1587" r:id="rId520" xr:uid="{00000000-0004-0000-0000-000057020000}"/>
    <hyperlink ref="L975" r:id="rId521" xr:uid="{00000000-0004-0000-0000-000058020000}"/>
    <hyperlink ref="L1748" r:id="rId522" xr:uid="{00000000-0004-0000-0000-000059020000}"/>
    <hyperlink ref="L65" r:id="rId523" xr:uid="{00000000-0004-0000-0000-00005A020000}"/>
    <hyperlink ref="L151" r:id="rId524" xr:uid="{00000000-0004-0000-0000-00005B020000}"/>
    <hyperlink ref="L838" r:id="rId525" xr:uid="{00000000-0004-0000-0000-00005C020000}"/>
    <hyperlink ref="L839" r:id="rId526" xr:uid="{00000000-0004-0000-0000-00005D020000}"/>
    <hyperlink ref="L858" r:id="rId527" xr:uid="{00000000-0004-0000-0000-00005E020000}"/>
    <hyperlink ref="L866" r:id="rId528" xr:uid="{00000000-0004-0000-0000-00005F020000}"/>
    <hyperlink ref="L1712" r:id="rId529" xr:uid="{00000000-0004-0000-0000-000060020000}"/>
    <hyperlink ref="L1767" r:id="rId530" xr:uid="{00000000-0004-0000-0000-000061020000}"/>
    <hyperlink ref="L1778" r:id="rId531" xr:uid="{00000000-0004-0000-0000-000062020000}"/>
    <hyperlink ref="L1807" r:id="rId532" xr:uid="{00000000-0004-0000-0000-000063020000}"/>
    <hyperlink ref="L1980" r:id="rId533" xr:uid="{00000000-0004-0000-0000-000064020000}"/>
    <hyperlink ref="L1984" r:id="rId534" xr:uid="{00000000-0004-0000-0000-000065020000}"/>
    <hyperlink ref="L166" r:id="rId535" display="http://www.ccrjustice.org/home/press-center/press-releases/torture-victims-case-against-george-w-bush-received-provincial_x000a_http://ccrjustice.org/sites/default/files/assets/files/2011.09.29%20Bush%20Canada%20Indictment.pdf_x000a_http://ccrjustice.org/sites/defaul" xr:uid="{00000000-0004-0000-0000-000066020000}"/>
    <hyperlink ref="L167" r:id="rId536" xr:uid="{00000000-0004-0000-0000-000067020000}"/>
    <hyperlink ref="L241" r:id="rId537" xr:uid="{00000000-0004-0000-0000-000068020000}"/>
    <hyperlink ref="L1659" r:id="rId538" xr:uid="{00000000-0004-0000-0000-000069020000}"/>
    <hyperlink ref="L216" r:id="rId539" xr:uid="{00000000-0004-0000-0000-00006A020000}"/>
    <hyperlink ref="L981" r:id="rId540" xr:uid="{00000000-0004-0000-0000-00006B020000}"/>
    <hyperlink ref="L1795" r:id="rId541" xr:uid="{00000000-0004-0000-0000-00006C020000}"/>
    <hyperlink ref="L215" r:id="rId542" xr:uid="{00000000-0004-0000-0000-00006E020000}"/>
    <hyperlink ref="L201" r:id="rId543" xr:uid="{00000000-0004-0000-0000-00006F020000}"/>
    <hyperlink ref="L30" r:id="rId544" xr:uid="{00000000-0004-0000-0000-000077020000}"/>
    <hyperlink ref="L920" r:id="rId545" display="https://www.ecchr.eu/en/our_work/international-crimes-and-accountability/u-s-accountability/germany.html_x000a_https://www.hrw.org/news/2015/12/18/why-germany-can-and-should-open-investigation-us-torture_x000a_https://www.ecchr.eu/en/our_work/international-crimes-and" xr:uid="{00000000-0004-0000-0000-000078020000}"/>
    <hyperlink ref="L824" r:id="rId546" xr:uid="{00000000-0004-0000-0000-000079020000}"/>
    <hyperlink ref="L52" r:id="rId547" xr:uid="{00000000-0004-0000-0000-00007A020000}"/>
    <hyperlink ref="L219" r:id="rId548" xr:uid="{00000000-0004-0000-0000-00007B020000}"/>
    <hyperlink ref="L1894" r:id="rId549" xr:uid="{00000000-0004-0000-0000-00007C020000}"/>
    <hyperlink ref="L918" r:id="rId550" xr:uid="{00000000-0004-0000-0000-00007D020000}"/>
    <hyperlink ref="L1835" r:id="rId551" xr:uid="{00000000-0004-0000-0000-00007E020000}"/>
    <hyperlink ref="L1068" r:id="rId552" xr:uid="{00000000-0004-0000-0000-00007F020000}"/>
    <hyperlink ref="L998" r:id="rId553" xr:uid="{00000000-0004-0000-0000-000080020000}"/>
    <hyperlink ref="L45" r:id="rId554" xr:uid="{00000000-0004-0000-0000-000081020000}"/>
    <hyperlink ref="L1965" r:id="rId555" xr:uid="{00000000-0004-0000-0000-000082020000}"/>
    <hyperlink ref="L832" r:id="rId556" xr:uid="{00000000-0004-0000-0000-000083020000}"/>
    <hyperlink ref="L233" r:id="rId557" xr:uid="{00000000-0004-0000-0000-000084020000}"/>
    <hyperlink ref="L1025" r:id="rId558" xr:uid="{00000000-0004-0000-0000-000085020000}"/>
    <hyperlink ref="L989" r:id="rId559" xr:uid="{00000000-0004-0000-0000-000086020000}"/>
    <hyperlink ref="L158" r:id="rId560" xr:uid="{00000000-0004-0000-0000-000087020000}"/>
    <hyperlink ref="L41" r:id="rId561" xr:uid="{00000000-0004-0000-0000-000088020000}"/>
    <hyperlink ref="L122" r:id="rId562" xr:uid="{00000000-0004-0000-0000-000089020000}"/>
    <hyperlink ref="L862" r:id="rId563" xr:uid="{00000000-0004-0000-0000-00008A020000}"/>
    <hyperlink ref="L863" r:id="rId564" xr:uid="{00000000-0004-0000-0000-00008B020000}"/>
    <hyperlink ref="L941" r:id="rId565" xr:uid="{00000000-0004-0000-0000-00008C020000}"/>
    <hyperlink ref="L980" r:id="rId566" xr:uid="{00000000-0004-0000-0000-00008D020000}"/>
    <hyperlink ref="L1652" r:id="rId567" xr:uid="{00000000-0004-0000-0000-00008E020000}"/>
    <hyperlink ref="L1686" r:id="rId568" xr:uid="{00000000-0004-0000-0000-00008F020000}"/>
    <hyperlink ref="L1719" r:id="rId569" xr:uid="{00000000-0004-0000-0000-000090020000}"/>
    <hyperlink ref="L1771" r:id="rId570" xr:uid="{00000000-0004-0000-0000-000091020000}"/>
    <hyperlink ref="L1912" r:id="rId571" xr:uid="{00000000-0004-0000-0000-000092020000}"/>
    <hyperlink ref="L68" r:id="rId572" xr:uid="{00000000-0004-0000-0000-000093020000}"/>
    <hyperlink ref="L1691" r:id="rId573" xr:uid="{00000000-0004-0000-0000-000096020000}"/>
    <hyperlink ref="L242" r:id="rId574" xr:uid="{00000000-0004-0000-0000-000097020000}"/>
    <hyperlink ref="L861" r:id="rId575" xr:uid="{00000000-0004-0000-0000-000098020000}"/>
    <hyperlink ref="L1226" r:id="rId576" xr:uid="{00000000-0004-0000-0000-000099020000}"/>
    <hyperlink ref="L1337" r:id="rId577" xr:uid="{00000000-0004-0000-0000-00009A020000}"/>
    <hyperlink ref="L1439" r:id="rId578" xr:uid="{00000000-0004-0000-0000-00009B020000}"/>
    <hyperlink ref="L1450" r:id="rId579" xr:uid="{00000000-0004-0000-0000-00009C020000}"/>
    <hyperlink ref="L1461" r:id="rId580" xr:uid="{00000000-0004-0000-0000-00009D020000}"/>
    <hyperlink ref="L1472" r:id="rId581" xr:uid="{00000000-0004-0000-0000-00009E020000}"/>
    <hyperlink ref="L1483" r:id="rId582" xr:uid="{00000000-0004-0000-0000-00009F020000}"/>
    <hyperlink ref="L1494" r:id="rId583" xr:uid="{00000000-0004-0000-0000-0000A0020000}"/>
    <hyperlink ref="L1505" r:id="rId584" xr:uid="{00000000-0004-0000-0000-0000A1020000}"/>
    <hyperlink ref="L1227" r:id="rId585" xr:uid="{00000000-0004-0000-0000-0000A2020000}"/>
    <hyperlink ref="L1238" r:id="rId586" xr:uid="{00000000-0004-0000-0000-0000A3020000}"/>
    <hyperlink ref="L1249" r:id="rId587" xr:uid="{00000000-0004-0000-0000-0000A4020000}"/>
    <hyperlink ref="L1260" r:id="rId588" xr:uid="{00000000-0004-0000-0000-0000A5020000}"/>
    <hyperlink ref="L1271" r:id="rId589" xr:uid="{00000000-0004-0000-0000-0000A6020000}"/>
    <hyperlink ref="L1282" r:id="rId590" xr:uid="{00000000-0004-0000-0000-0000A7020000}"/>
    <hyperlink ref="L1293" r:id="rId591" xr:uid="{00000000-0004-0000-0000-0000A8020000}"/>
    <hyperlink ref="L1304" r:id="rId592" xr:uid="{00000000-0004-0000-0000-0000A9020000}"/>
    <hyperlink ref="L1315" r:id="rId593" xr:uid="{00000000-0004-0000-0000-0000AA020000}"/>
    <hyperlink ref="L1326" r:id="rId594" xr:uid="{00000000-0004-0000-0000-0000AB020000}"/>
    <hyperlink ref="L1338" r:id="rId595" xr:uid="{00000000-0004-0000-0000-0000AC020000}"/>
    <hyperlink ref="L1349" r:id="rId596" xr:uid="{00000000-0004-0000-0000-0000AD020000}"/>
    <hyperlink ref="L1360" r:id="rId597" xr:uid="{00000000-0004-0000-0000-0000AE020000}"/>
    <hyperlink ref="L1371" r:id="rId598" xr:uid="{00000000-0004-0000-0000-0000AF020000}"/>
    <hyperlink ref="L1382" r:id="rId599" xr:uid="{00000000-0004-0000-0000-0000B0020000}"/>
    <hyperlink ref="L1393" r:id="rId600" xr:uid="{00000000-0004-0000-0000-0000B1020000}"/>
    <hyperlink ref="L1404" r:id="rId601" xr:uid="{00000000-0004-0000-0000-0000B2020000}"/>
    <hyperlink ref="L1415" r:id="rId602" xr:uid="{00000000-0004-0000-0000-0000B3020000}"/>
    <hyperlink ref="L1426" r:id="rId603" xr:uid="{00000000-0004-0000-0000-0000B4020000}"/>
    <hyperlink ref="L1437" r:id="rId604" xr:uid="{00000000-0004-0000-0000-0000B5020000}"/>
    <hyperlink ref="L1440" r:id="rId605" xr:uid="{00000000-0004-0000-0000-0000B6020000}"/>
    <hyperlink ref="L1441" r:id="rId606" xr:uid="{00000000-0004-0000-0000-0000B7020000}"/>
    <hyperlink ref="L1442" r:id="rId607" xr:uid="{00000000-0004-0000-0000-0000B8020000}"/>
    <hyperlink ref="L1443" r:id="rId608" xr:uid="{00000000-0004-0000-0000-0000B9020000}"/>
    <hyperlink ref="L1444" r:id="rId609" xr:uid="{00000000-0004-0000-0000-0000BA020000}"/>
    <hyperlink ref="L1445" r:id="rId610" xr:uid="{00000000-0004-0000-0000-0000BB020000}"/>
    <hyperlink ref="L1446" r:id="rId611" xr:uid="{00000000-0004-0000-0000-0000BC020000}"/>
    <hyperlink ref="L1447" r:id="rId612" xr:uid="{00000000-0004-0000-0000-0000BD020000}"/>
    <hyperlink ref="L1448" r:id="rId613" xr:uid="{00000000-0004-0000-0000-0000BE020000}"/>
    <hyperlink ref="L1449" r:id="rId614" xr:uid="{00000000-0004-0000-0000-0000BF020000}"/>
    <hyperlink ref="L1451" r:id="rId615" xr:uid="{00000000-0004-0000-0000-0000C0020000}"/>
    <hyperlink ref="L1452" r:id="rId616" xr:uid="{00000000-0004-0000-0000-0000C1020000}"/>
    <hyperlink ref="L1453" r:id="rId617" xr:uid="{00000000-0004-0000-0000-0000C2020000}"/>
    <hyperlink ref="L1454" r:id="rId618" xr:uid="{00000000-0004-0000-0000-0000C3020000}"/>
    <hyperlink ref="L1455" r:id="rId619" xr:uid="{00000000-0004-0000-0000-0000C4020000}"/>
    <hyperlink ref="L1456" r:id="rId620" xr:uid="{00000000-0004-0000-0000-0000C5020000}"/>
    <hyperlink ref="L1457" r:id="rId621" xr:uid="{00000000-0004-0000-0000-0000C6020000}"/>
    <hyperlink ref="L1458" r:id="rId622" xr:uid="{00000000-0004-0000-0000-0000C7020000}"/>
    <hyperlink ref="L1459" r:id="rId623" xr:uid="{00000000-0004-0000-0000-0000C8020000}"/>
    <hyperlink ref="L1460" r:id="rId624" xr:uid="{00000000-0004-0000-0000-0000C9020000}"/>
    <hyperlink ref="L1462" r:id="rId625" xr:uid="{00000000-0004-0000-0000-0000CA020000}"/>
    <hyperlink ref="L1463" r:id="rId626" xr:uid="{00000000-0004-0000-0000-0000CB020000}"/>
    <hyperlink ref="L1464" r:id="rId627" xr:uid="{00000000-0004-0000-0000-0000CC020000}"/>
    <hyperlink ref="L1465" r:id="rId628" xr:uid="{00000000-0004-0000-0000-0000CD020000}"/>
    <hyperlink ref="L1466" r:id="rId629" xr:uid="{00000000-0004-0000-0000-0000CE020000}"/>
    <hyperlink ref="L1467" r:id="rId630" xr:uid="{00000000-0004-0000-0000-0000CF020000}"/>
    <hyperlink ref="L1468" r:id="rId631" xr:uid="{00000000-0004-0000-0000-0000D0020000}"/>
    <hyperlink ref="L1469" r:id="rId632" xr:uid="{00000000-0004-0000-0000-0000D1020000}"/>
    <hyperlink ref="L1470" r:id="rId633" xr:uid="{00000000-0004-0000-0000-0000D2020000}"/>
    <hyperlink ref="L1471" r:id="rId634" xr:uid="{00000000-0004-0000-0000-0000D3020000}"/>
    <hyperlink ref="L1473" r:id="rId635" xr:uid="{00000000-0004-0000-0000-0000D4020000}"/>
    <hyperlink ref="L1474" r:id="rId636" xr:uid="{00000000-0004-0000-0000-0000D5020000}"/>
    <hyperlink ref="L1475" r:id="rId637" xr:uid="{00000000-0004-0000-0000-0000D6020000}"/>
    <hyperlink ref="L1476" r:id="rId638" xr:uid="{00000000-0004-0000-0000-0000D7020000}"/>
    <hyperlink ref="L1477" r:id="rId639" xr:uid="{00000000-0004-0000-0000-0000D8020000}"/>
    <hyperlink ref="L1478" r:id="rId640" xr:uid="{00000000-0004-0000-0000-0000D9020000}"/>
    <hyperlink ref="L1479" r:id="rId641" xr:uid="{00000000-0004-0000-0000-0000DA020000}"/>
    <hyperlink ref="L1480" r:id="rId642" xr:uid="{00000000-0004-0000-0000-0000DB020000}"/>
    <hyperlink ref="L1481" r:id="rId643" xr:uid="{00000000-0004-0000-0000-0000DC020000}"/>
    <hyperlink ref="L1482" r:id="rId644" xr:uid="{00000000-0004-0000-0000-0000DD020000}"/>
    <hyperlink ref="L1484" r:id="rId645" xr:uid="{00000000-0004-0000-0000-0000DE020000}"/>
    <hyperlink ref="L1485" r:id="rId646" xr:uid="{00000000-0004-0000-0000-0000DF020000}"/>
    <hyperlink ref="L1486" r:id="rId647" xr:uid="{00000000-0004-0000-0000-0000E0020000}"/>
    <hyperlink ref="L1487" r:id="rId648" xr:uid="{00000000-0004-0000-0000-0000E1020000}"/>
    <hyperlink ref="L1488" r:id="rId649" xr:uid="{00000000-0004-0000-0000-0000E2020000}"/>
    <hyperlink ref="L1489" r:id="rId650" xr:uid="{00000000-0004-0000-0000-0000E3020000}"/>
    <hyperlink ref="L1490" r:id="rId651" xr:uid="{00000000-0004-0000-0000-0000E4020000}"/>
    <hyperlink ref="L1491" r:id="rId652" xr:uid="{00000000-0004-0000-0000-0000E5020000}"/>
    <hyperlink ref="L1492" r:id="rId653" xr:uid="{00000000-0004-0000-0000-0000E6020000}"/>
    <hyperlink ref="L1493" r:id="rId654" xr:uid="{00000000-0004-0000-0000-0000E7020000}"/>
    <hyperlink ref="L1495" r:id="rId655" xr:uid="{00000000-0004-0000-0000-0000E8020000}"/>
    <hyperlink ref="L1496" r:id="rId656" xr:uid="{00000000-0004-0000-0000-0000E9020000}"/>
    <hyperlink ref="L1497" r:id="rId657" xr:uid="{00000000-0004-0000-0000-0000EA020000}"/>
    <hyperlink ref="L1498" r:id="rId658" xr:uid="{00000000-0004-0000-0000-0000EB020000}"/>
    <hyperlink ref="L1499" r:id="rId659" xr:uid="{00000000-0004-0000-0000-0000EC020000}"/>
    <hyperlink ref="L1500" r:id="rId660" xr:uid="{00000000-0004-0000-0000-0000ED020000}"/>
    <hyperlink ref="L1501" r:id="rId661" xr:uid="{00000000-0004-0000-0000-0000EE020000}"/>
    <hyperlink ref="L1502" r:id="rId662" xr:uid="{00000000-0004-0000-0000-0000EF020000}"/>
    <hyperlink ref="L1503" r:id="rId663" xr:uid="{00000000-0004-0000-0000-0000F0020000}"/>
    <hyperlink ref="L1504" r:id="rId664" xr:uid="{00000000-0004-0000-0000-0000F1020000}"/>
    <hyperlink ref="L1506" r:id="rId665" xr:uid="{00000000-0004-0000-0000-0000F2020000}"/>
    <hyperlink ref="L1507" r:id="rId666" xr:uid="{00000000-0004-0000-0000-0000F3020000}"/>
    <hyperlink ref="L1508" r:id="rId667" xr:uid="{00000000-0004-0000-0000-0000F4020000}"/>
    <hyperlink ref="L1509" r:id="rId668" xr:uid="{00000000-0004-0000-0000-0000F5020000}"/>
    <hyperlink ref="L1510" r:id="rId669" xr:uid="{00000000-0004-0000-0000-0000F6020000}"/>
    <hyperlink ref="L1511" r:id="rId670" xr:uid="{00000000-0004-0000-0000-0000F7020000}"/>
    <hyperlink ref="L1512" r:id="rId671" xr:uid="{00000000-0004-0000-0000-0000F8020000}"/>
    <hyperlink ref="L1513" r:id="rId672" xr:uid="{00000000-0004-0000-0000-0000F9020000}"/>
    <hyperlink ref="L1514" r:id="rId673" xr:uid="{00000000-0004-0000-0000-0000FA020000}"/>
    <hyperlink ref="L1515" r:id="rId674" xr:uid="{00000000-0004-0000-0000-0000FB020000}"/>
    <hyperlink ref="L1228" r:id="rId675" xr:uid="{00000000-0004-0000-0000-0000FC020000}"/>
    <hyperlink ref="L1229" r:id="rId676" xr:uid="{00000000-0004-0000-0000-0000FD020000}"/>
    <hyperlink ref="L1230" r:id="rId677" xr:uid="{00000000-0004-0000-0000-0000FE020000}"/>
    <hyperlink ref="L1231" r:id="rId678" xr:uid="{00000000-0004-0000-0000-0000FF020000}"/>
    <hyperlink ref="L1232" r:id="rId679" xr:uid="{00000000-0004-0000-0000-000000030000}"/>
    <hyperlink ref="L1233" r:id="rId680" xr:uid="{00000000-0004-0000-0000-000001030000}"/>
    <hyperlink ref="L1234" r:id="rId681" xr:uid="{00000000-0004-0000-0000-000002030000}"/>
    <hyperlink ref="L1235" r:id="rId682" xr:uid="{00000000-0004-0000-0000-000003030000}"/>
    <hyperlink ref="L1236" r:id="rId683" xr:uid="{00000000-0004-0000-0000-000004030000}"/>
    <hyperlink ref="L1237" r:id="rId684" xr:uid="{00000000-0004-0000-0000-000005030000}"/>
    <hyperlink ref="L1239" r:id="rId685" xr:uid="{00000000-0004-0000-0000-000006030000}"/>
    <hyperlink ref="L1240" r:id="rId686" xr:uid="{00000000-0004-0000-0000-000007030000}"/>
    <hyperlink ref="L1241" r:id="rId687" xr:uid="{00000000-0004-0000-0000-000008030000}"/>
    <hyperlink ref="L1242" r:id="rId688" xr:uid="{00000000-0004-0000-0000-000009030000}"/>
    <hyperlink ref="L1243" r:id="rId689" xr:uid="{00000000-0004-0000-0000-00000A030000}"/>
    <hyperlink ref="L1244" r:id="rId690" xr:uid="{00000000-0004-0000-0000-00000B030000}"/>
    <hyperlink ref="L1245" r:id="rId691" xr:uid="{00000000-0004-0000-0000-00000C030000}"/>
    <hyperlink ref="L1246" r:id="rId692" xr:uid="{00000000-0004-0000-0000-00000D030000}"/>
    <hyperlink ref="L1247" r:id="rId693" xr:uid="{00000000-0004-0000-0000-00000E030000}"/>
    <hyperlink ref="L1248" r:id="rId694" xr:uid="{00000000-0004-0000-0000-00000F030000}"/>
    <hyperlink ref="L1250" r:id="rId695" xr:uid="{00000000-0004-0000-0000-000010030000}"/>
    <hyperlink ref="L1251" r:id="rId696" xr:uid="{00000000-0004-0000-0000-000011030000}"/>
    <hyperlink ref="L1252" r:id="rId697" xr:uid="{00000000-0004-0000-0000-000012030000}"/>
    <hyperlink ref="L1253" r:id="rId698" xr:uid="{00000000-0004-0000-0000-000013030000}"/>
    <hyperlink ref="L1254" r:id="rId699" xr:uid="{00000000-0004-0000-0000-000014030000}"/>
    <hyperlink ref="L1255" r:id="rId700" xr:uid="{00000000-0004-0000-0000-000015030000}"/>
    <hyperlink ref="L1256" r:id="rId701" xr:uid="{00000000-0004-0000-0000-000016030000}"/>
    <hyperlink ref="L1257" r:id="rId702" xr:uid="{00000000-0004-0000-0000-000017030000}"/>
    <hyperlink ref="L1258" r:id="rId703" xr:uid="{00000000-0004-0000-0000-000018030000}"/>
    <hyperlink ref="L1259" r:id="rId704" xr:uid="{00000000-0004-0000-0000-000019030000}"/>
    <hyperlink ref="L1261" r:id="rId705" xr:uid="{00000000-0004-0000-0000-00001A030000}"/>
    <hyperlink ref="L1262" r:id="rId706" xr:uid="{00000000-0004-0000-0000-00001B030000}"/>
    <hyperlink ref="L1263" r:id="rId707" xr:uid="{00000000-0004-0000-0000-00001C030000}"/>
    <hyperlink ref="L1264" r:id="rId708" xr:uid="{00000000-0004-0000-0000-00001D030000}"/>
    <hyperlink ref="L1265" r:id="rId709" xr:uid="{00000000-0004-0000-0000-00001E030000}"/>
    <hyperlink ref="L1266" r:id="rId710" xr:uid="{00000000-0004-0000-0000-00001F030000}"/>
    <hyperlink ref="L1267" r:id="rId711" xr:uid="{00000000-0004-0000-0000-000020030000}"/>
    <hyperlink ref="L1268" r:id="rId712" xr:uid="{00000000-0004-0000-0000-000021030000}"/>
    <hyperlink ref="L1269" r:id="rId713" xr:uid="{00000000-0004-0000-0000-000022030000}"/>
    <hyperlink ref="L1270" r:id="rId714" xr:uid="{00000000-0004-0000-0000-000023030000}"/>
    <hyperlink ref="L1272" r:id="rId715" xr:uid="{00000000-0004-0000-0000-000024030000}"/>
    <hyperlink ref="L1273" r:id="rId716" xr:uid="{00000000-0004-0000-0000-000025030000}"/>
    <hyperlink ref="L1274" r:id="rId717" xr:uid="{00000000-0004-0000-0000-000026030000}"/>
    <hyperlink ref="L1275" r:id="rId718" xr:uid="{00000000-0004-0000-0000-000027030000}"/>
    <hyperlink ref="L1276" r:id="rId719" xr:uid="{00000000-0004-0000-0000-000028030000}"/>
    <hyperlink ref="L1277" r:id="rId720" xr:uid="{00000000-0004-0000-0000-000029030000}"/>
    <hyperlink ref="L1278" r:id="rId721" xr:uid="{00000000-0004-0000-0000-00002A030000}"/>
    <hyperlink ref="L1279" r:id="rId722" xr:uid="{00000000-0004-0000-0000-00002B030000}"/>
    <hyperlink ref="L1280" r:id="rId723" xr:uid="{00000000-0004-0000-0000-00002C030000}"/>
    <hyperlink ref="L1281" r:id="rId724" xr:uid="{00000000-0004-0000-0000-00002D030000}"/>
    <hyperlink ref="L1283" r:id="rId725" xr:uid="{00000000-0004-0000-0000-00002E030000}"/>
    <hyperlink ref="L1284" r:id="rId726" xr:uid="{00000000-0004-0000-0000-00002F030000}"/>
    <hyperlink ref="L1285" r:id="rId727" xr:uid="{00000000-0004-0000-0000-000030030000}"/>
    <hyperlink ref="L1286" r:id="rId728" xr:uid="{00000000-0004-0000-0000-000031030000}"/>
    <hyperlink ref="L1287" r:id="rId729" xr:uid="{00000000-0004-0000-0000-000032030000}"/>
    <hyperlink ref="L1288" r:id="rId730" xr:uid="{00000000-0004-0000-0000-000033030000}"/>
    <hyperlink ref="L1289" r:id="rId731" xr:uid="{00000000-0004-0000-0000-000034030000}"/>
    <hyperlink ref="L1290" r:id="rId732" xr:uid="{00000000-0004-0000-0000-000035030000}"/>
    <hyperlink ref="L1291" r:id="rId733" xr:uid="{00000000-0004-0000-0000-000036030000}"/>
    <hyperlink ref="L1292" r:id="rId734" xr:uid="{00000000-0004-0000-0000-000037030000}"/>
    <hyperlink ref="L1294" r:id="rId735" xr:uid="{00000000-0004-0000-0000-000038030000}"/>
    <hyperlink ref="L1295" r:id="rId736" xr:uid="{00000000-0004-0000-0000-000039030000}"/>
    <hyperlink ref="L1296" r:id="rId737" xr:uid="{00000000-0004-0000-0000-00003A030000}"/>
    <hyperlink ref="L1297" r:id="rId738" xr:uid="{00000000-0004-0000-0000-00003B030000}"/>
    <hyperlink ref="L1298" r:id="rId739" xr:uid="{00000000-0004-0000-0000-00003C030000}"/>
    <hyperlink ref="L1299" r:id="rId740" xr:uid="{00000000-0004-0000-0000-00003D030000}"/>
    <hyperlink ref="L1300" r:id="rId741" xr:uid="{00000000-0004-0000-0000-00003E030000}"/>
    <hyperlink ref="L1301" r:id="rId742" xr:uid="{00000000-0004-0000-0000-00003F030000}"/>
    <hyperlink ref="L1302" r:id="rId743" xr:uid="{00000000-0004-0000-0000-000040030000}"/>
    <hyperlink ref="L1303" r:id="rId744" xr:uid="{00000000-0004-0000-0000-000041030000}"/>
    <hyperlink ref="L1305" r:id="rId745" xr:uid="{00000000-0004-0000-0000-000042030000}"/>
    <hyperlink ref="L1306" r:id="rId746" xr:uid="{00000000-0004-0000-0000-000043030000}"/>
    <hyperlink ref="L1307" r:id="rId747" xr:uid="{00000000-0004-0000-0000-000044030000}"/>
    <hyperlink ref="L1308" r:id="rId748" xr:uid="{00000000-0004-0000-0000-000045030000}"/>
    <hyperlink ref="L1309" r:id="rId749" xr:uid="{00000000-0004-0000-0000-000046030000}"/>
    <hyperlink ref="L1310" r:id="rId750" xr:uid="{00000000-0004-0000-0000-000047030000}"/>
    <hyperlink ref="L1311" r:id="rId751" xr:uid="{00000000-0004-0000-0000-000048030000}"/>
    <hyperlink ref="L1312" r:id="rId752" xr:uid="{00000000-0004-0000-0000-000049030000}"/>
    <hyperlink ref="L1313" r:id="rId753" xr:uid="{00000000-0004-0000-0000-00004A030000}"/>
    <hyperlink ref="L1314" r:id="rId754" xr:uid="{00000000-0004-0000-0000-00004B030000}"/>
    <hyperlink ref="L1316" r:id="rId755" xr:uid="{00000000-0004-0000-0000-00004C030000}"/>
    <hyperlink ref="L1317" r:id="rId756" xr:uid="{00000000-0004-0000-0000-00004D030000}"/>
    <hyperlink ref="L1318" r:id="rId757" xr:uid="{00000000-0004-0000-0000-00004E030000}"/>
    <hyperlink ref="L1319" r:id="rId758" xr:uid="{00000000-0004-0000-0000-00004F030000}"/>
    <hyperlink ref="L1320" r:id="rId759" xr:uid="{00000000-0004-0000-0000-000050030000}"/>
    <hyperlink ref="L1321" r:id="rId760" xr:uid="{00000000-0004-0000-0000-000051030000}"/>
    <hyperlink ref="L1322" r:id="rId761" xr:uid="{00000000-0004-0000-0000-000052030000}"/>
    <hyperlink ref="L1323" r:id="rId762" xr:uid="{00000000-0004-0000-0000-000053030000}"/>
    <hyperlink ref="L1324" r:id="rId763" xr:uid="{00000000-0004-0000-0000-000054030000}"/>
    <hyperlink ref="L1325" r:id="rId764" xr:uid="{00000000-0004-0000-0000-000055030000}"/>
    <hyperlink ref="L1327" r:id="rId765" xr:uid="{00000000-0004-0000-0000-000056030000}"/>
    <hyperlink ref="L1328" r:id="rId766" xr:uid="{00000000-0004-0000-0000-000057030000}"/>
    <hyperlink ref="L1329" r:id="rId767" xr:uid="{00000000-0004-0000-0000-000058030000}"/>
    <hyperlink ref="L1330" r:id="rId768" xr:uid="{00000000-0004-0000-0000-000059030000}"/>
    <hyperlink ref="L1331" r:id="rId769" xr:uid="{00000000-0004-0000-0000-00005A030000}"/>
    <hyperlink ref="L1332" r:id="rId770" xr:uid="{00000000-0004-0000-0000-00005B030000}"/>
    <hyperlink ref="L1333" r:id="rId771" xr:uid="{00000000-0004-0000-0000-00005C030000}"/>
    <hyperlink ref="L1334" r:id="rId772" xr:uid="{00000000-0004-0000-0000-00005D030000}"/>
    <hyperlink ref="L1335" r:id="rId773" xr:uid="{00000000-0004-0000-0000-00005E030000}"/>
    <hyperlink ref="L1336" r:id="rId774" xr:uid="{00000000-0004-0000-0000-00005F030000}"/>
    <hyperlink ref="L1339" r:id="rId775" xr:uid="{00000000-0004-0000-0000-000060030000}"/>
    <hyperlink ref="L1340" r:id="rId776" xr:uid="{00000000-0004-0000-0000-000061030000}"/>
    <hyperlink ref="L1341" r:id="rId777" xr:uid="{00000000-0004-0000-0000-000062030000}"/>
    <hyperlink ref="L1342" r:id="rId778" xr:uid="{00000000-0004-0000-0000-000063030000}"/>
    <hyperlink ref="L1343" r:id="rId779" xr:uid="{00000000-0004-0000-0000-000064030000}"/>
    <hyperlink ref="L1344" r:id="rId780" xr:uid="{00000000-0004-0000-0000-000065030000}"/>
    <hyperlink ref="L1345" r:id="rId781" xr:uid="{00000000-0004-0000-0000-000066030000}"/>
    <hyperlink ref="L1346" r:id="rId782" xr:uid="{00000000-0004-0000-0000-000067030000}"/>
    <hyperlink ref="L1347" r:id="rId783" xr:uid="{00000000-0004-0000-0000-000068030000}"/>
    <hyperlink ref="L1348" r:id="rId784" xr:uid="{00000000-0004-0000-0000-000069030000}"/>
    <hyperlink ref="L1350" r:id="rId785" xr:uid="{00000000-0004-0000-0000-00006A030000}"/>
    <hyperlink ref="L1351" r:id="rId786" xr:uid="{00000000-0004-0000-0000-00006B030000}"/>
    <hyperlink ref="L1352" r:id="rId787" xr:uid="{00000000-0004-0000-0000-00006C030000}"/>
    <hyperlink ref="L1353" r:id="rId788" xr:uid="{00000000-0004-0000-0000-00006D030000}"/>
    <hyperlink ref="L1354" r:id="rId789" xr:uid="{00000000-0004-0000-0000-00006E030000}"/>
    <hyperlink ref="L1355" r:id="rId790" xr:uid="{00000000-0004-0000-0000-00006F030000}"/>
    <hyperlink ref="L1356" r:id="rId791" xr:uid="{00000000-0004-0000-0000-000070030000}"/>
    <hyperlink ref="L1357" r:id="rId792" xr:uid="{00000000-0004-0000-0000-000071030000}"/>
    <hyperlink ref="L1358" r:id="rId793" xr:uid="{00000000-0004-0000-0000-000072030000}"/>
    <hyperlink ref="L1359" r:id="rId794" xr:uid="{00000000-0004-0000-0000-000073030000}"/>
    <hyperlink ref="L1361" r:id="rId795" xr:uid="{00000000-0004-0000-0000-000074030000}"/>
    <hyperlink ref="L1362" r:id="rId796" xr:uid="{00000000-0004-0000-0000-000075030000}"/>
    <hyperlink ref="L1363" r:id="rId797" xr:uid="{00000000-0004-0000-0000-000076030000}"/>
    <hyperlink ref="L1364" r:id="rId798" xr:uid="{00000000-0004-0000-0000-000077030000}"/>
    <hyperlink ref="L1365" r:id="rId799" xr:uid="{00000000-0004-0000-0000-000078030000}"/>
    <hyperlink ref="L1366" r:id="rId800" xr:uid="{00000000-0004-0000-0000-000079030000}"/>
    <hyperlink ref="L1367" r:id="rId801" xr:uid="{00000000-0004-0000-0000-00007A030000}"/>
    <hyperlink ref="L1368" r:id="rId802" xr:uid="{00000000-0004-0000-0000-00007B030000}"/>
    <hyperlink ref="L1369" r:id="rId803" xr:uid="{00000000-0004-0000-0000-00007C030000}"/>
    <hyperlink ref="L1370" r:id="rId804" xr:uid="{00000000-0004-0000-0000-00007D030000}"/>
    <hyperlink ref="L1372" r:id="rId805" xr:uid="{00000000-0004-0000-0000-00007E030000}"/>
    <hyperlink ref="L1373" r:id="rId806" xr:uid="{00000000-0004-0000-0000-00007F030000}"/>
    <hyperlink ref="L1374" r:id="rId807" xr:uid="{00000000-0004-0000-0000-000080030000}"/>
    <hyperlink ref="L1375" r:id="rId808" xr:uid="{00000000-0004-0000-0000-000081030000}"/>
    <hyperlink ref="L1376" r:id="rId809" xr:uid="{00000000-0004-0000-0000-000082030000}"/>
    <hyperlink ref="L1377" r:id="rId810" xr:uid="{00000000-0004-0000-0000-000083030000}"/>
    <hyperlink ref="L1378" r:id="rId811" xr:uid="{00000000-0004-0000-0000-000084030000}"/>
    <hyperlink ref="L1379" r:id="rId812" xr:uid="{00000000-0004-0000-0000-000085030000}"/>
    <hyperlink ref="L1380" r:id="rId813" xr:uid="{00000000-0004-0000-0000-000086030000}"/>
    <hyperlink ref="L1381" r:id="rId814" xr:uid="{00000000-0004-0000-0000-000087030000}"/>
    <hyperlink ref="L1383" r:id="rId815" xr:uid="{00000000-0004-0000-0000-000088030000}"/>
    <hyperlink ref="L1384" r:id="rId816" xr:uid="{00000000-0004-0000-0000-000089030000}"/>
    <hyperlink ref="L1385" r:id="rId817" xr:uid="{00000000-0004-0000-0000-00008A030000}"/>
    <hyperlink ref="L1386" r:id="rId818" xr:uid="{00000000-0004-0000-0000-00008B030000}"/>
    <hyperlink ref="L1387" r:id="rId819" xr:uid="{00000000-0004-0000-0000-00008C030000}"/>
    <hyperlink ref="L1388" r:id="rId820" xr:uid="{00000000-0004-0000-0000-00008D030000}"/>
    <hyperlink ref="L1389" r:id="rId821" xr:uid="{00000000-0004-0000-0000-00008E030000}"/>
    <hyperlink ref="L1390" r:id="rId822" xr:uid="{00000000-0004-0000-0000-00008F030000}"/>
    <hyperlink ref="L1391" r:id="rId823" xr:uid="{00000000-0004-0000-0000-000090030000}"/>
    <hyperlink ref="L1392" r:id="rId824" xr:uid="{00000000-0004-0000-0000-000091030000}"/>
    <hyperlink ref="L1394" r:id="rId825" xr:uid="{00000000-0004-0000-0000-000092030000}"/>
    <hyperlink ref="L1395" r:id="rId826" xr:uid="{00000000-0004-0000-0000-000093030000}"/>
    <hyperlink ref="L1396" r:id="rId827" xr:uid="{00000000-0004-0000-0000-000094030000}"/>
    <hyperlink ref="L1397" r:id="rId828" xr:uid="{00000000-0004-0000-0000-000095030000}"/>
    <hyperlink ref="L1398" r:id="rId829" xr:uid="{00000000-0004-0000-0000-000096030000}"/>
    <hyperlink ref="L1399" r:id="rId830" xr:uid="{00000000-0004-0000-0000-000097030000}"/>
    <hyperlink ref="L1400" r:id="rId831" xr:uid="{00000000-0004-0000-0000-000098030000}"/>
    <hyperlink ref="L1401" r:id="rId832" xr:uid="{00000000-0004-0000-0000-000099030000}"/>
    <hyperlink ref="L1402" r:id="rId833" xr:uid="{00000000-0004-0000-0000-00009A030000}"/>
    <hyperlink ref="L1403" r:id="rId834" xr:uid="{00000000-0004-0000-0000-00009B030000}"/>
    <hyperlink ref="L1405" r:id="rId835" xr:uid="{00000000-0004-0000-0000-00009C030000}"/>
    <hyperlink ref="L1406" r:id="rId836" xr:uid="{00000000-0004-0000-0000-00009D030000}"/>
    <hyperlink ref="L1407" r:id="rId837" xr:uid="{00000000-0004-0000-0000-00009E030000}"/>
    <hyperlink ref="L1408" r:id="rId838" xr:uid="{00000000-0004-0000-0000-00009F030000}"/>
    <hyperlink ref="L1409" r:id="rId839" xr:uid="{00000000-0004-0000-0000-0000A0030000}"/>
    <hyperlink ref="L1410" r:id="rId840" xr:uid="{00000000-0004-0000-0000-0000A1030000}"/>
    <hyperlink ref="L1411" r:id="rId841" xr:uid="{00000000-0004-0000-0000-0000A2030000}"/>
    <hyperlink ref="L1412" r:id="rId842" xr:uid="{00000000-0004-0000-0000-0000A3030000}"/>
    <hyperlink ref="L1413" r:id="rId843" xr:uid="{00000000-0004-0000-0000-0000A4030000}"/>
    <hyperlink ref="L1414" r:id="rId844" xr:uid="{00000000-0004-0000-0000-0000A5030000}"/>
    <hyperlink ref="L1416" r:id="rId845" xr:uid="{00000000-0004-0000-0000-0000A6030000}"/>
    <hyperlink ref="L1417" r:id="rId846" xr:uid="{00000000-0004-0000-0000-0000A7030000}"/>
    <hyperlink ref="L1418" r:id="rId847" xr:uid="{00000000-0004-0000-0000-0000A8030000}"/>
    <hyperlink ref="L1419" r:id="rId848" xr:uid="{00000000-0004-0000-0000-0000A9030000}"/>
    <hyperlink ref="L1420" r:id="rId849" xr:uid="{00000000-0004-0000-0000-0000AA030000}"/>
    <hyperlink ref="L1421" r:id="rId850" xr:uid="{00000000-0004-0000-0000-0000AB030000}"/>
    <hyperlink ref="L1422" r:id="rId851" xr:uid="{00000000-0004-0000-0000-0000AC030000}"/>
    <hyperlink ref="L1423" r:id="rId852" xr:uid="{00000000-0004-0000-0000-0000AD030000}"/>
    <hyperlink ref="L1424" r:id="rId853" xr:uid="{00000000-0004-0000-0000-0000AE030000}"/>
    <hyperlink ref="L1425" r:id="rId854" xr:uid="{00000000-0004-0000-0000-0000AF030000}"/>
    <hyperlink ref="L1427" r:id="rId855" xr:uid="{00000000-0004-0000-0000-0000B0030000}"/>
    <hyperlink ref="L1428" r:id="rId856" xr:uid="{00000000-0004-0000-0000-0000B1030000}"/>
    <hyperlink ref="L1429" r:id="rId857" xr:uid="{00000000-0004-0000-0000-0000B2030000}"/>
    <hyperlink ref="L1430" r:id="rId858" xr:uid="{00000000-0004-0000-0000-0000B3030000}"/>
    <hyperlink ref="L1431" r:id="rId859" xr:uid="{00000000-0004-0000-0000-0000B4030000}"/>
    <hyperlink ref="L1432" r:id="rId860" xr:uid="{00000000-0004-0000-0000-0000B5030000}"/>
    <hyperlink ref="L1433" r:id="rId861" xr:uid="{00000000-0004-0000-0000-0000B6030000}"/>
    <hyperlink ref="L1434" r:id="rId862" xr:uid="{00000000-0004-0000-0000-0000B7030000}"/>
    <hyperlink ref="L1435" r:id="rId863" xr:uid="{00000000-0004-0000-0000-0000B8030000}"/>
    <hyperlink ref="L1108" r:id="rId864" xr:uid="{00000000-0004-0000-0000-0000CD030000}"/>
    <hyperlink ref="L1119" r:id="rId865" xr:uid="{00000000-0004-0000-0000-0000CE030000}"/>
    <hyperlink ref="L1129" r:id="rId866" xr:uid="{00000000-0004-0000-0000-0000CF030000}"/>
    <hyperlink ref="L1130" r:id="rId867" xr:uid="{00000000-0004-0000-0000-0000D0030000}"/>
    <hyperlink ref="L1131" r:id="rId868" xr:uid="{00000000-0004-0000-0000-0000D1030000}"/>
    <hyperlink ref="L1132" r:id="rId869" xr:uid="{00000000-0004-0000-0000-0000D2030000}"/>
    <hyperlink ref="L1133" r:id="rId870" xr:uid="{00000000-0004-0000-0000-0000D3030000}"/>
    <hyperlink ref="L1134" r:id="rId871" xr:uid="{00000000-0004-0000-0000-0000D4030000}"/>
    <hyperlink ref="L1135" r:id="rId872" xr:uid="{00000000-0004-0000-0000-0000D5030000}"/>
    <hyperlink ref="L1109" r:id="rId873" xr:uid="{00000000-0004-0000-0000-0000D6030000}"/>
    <hyperlink ref="L1110" r:id="rId874" xr:uid="{00000000-0004-0000-0000-0000D7030000}"/>
    <hyperlink ref="L1111" r:id="rId875" xr:uid="{00000000-0004-0000-0000-0000D8030000}"/>
    <hyperlink ref="L1112" r:id="rId876" xr:uid="{00000000-0004-0000-0000-0000D9030000}"/>
    <hyperlink ref="L1113" r:id="rId877" xr:uid="{00000000-0004-0000-0000-0000DA030000}"/>
    <hyperlink ref="L1114" r:id="rId878" xr:uid="{00000000-0004-0000-0000-0000DB030000}"/>
    <hyperlink ref="L1115" r:id="rId879" xr:uid="{00000000-0004-0000-0000-0000DC030000}"/>
    <hyperlink ref="L1116" r:id="rId880" xr:uid="{00000000-0004-0000-0000-0000DD030000}"/>
    <hyperlink ref="L1117" r:id="rId881" xr:uid="{00000000-0004-0000-0000-0000DE030000}"/>
    <hyperlink ref="L1118" r:id="rId882" xr:uid="{00000000-0004-0000-0000-0000DF030000}"/>
    <hyperlink ref="L1120" r:id="rId883" xr:uid="{00000000-0004-0000-0000-0000E0030000}"/>
    <hyperlink ref="L1121" r:id="rId884" xr:uid="{00000000-0004-0000-0000-0000E1030000}"/>
    <hyperlink ref="L1122" r:id="rId885" xr:uid="{00000000-0004-0000-0000-0000E2030000}"/>
    <hyperlink ref="L1123" r:id="rId886" xr:uid="{00000000-0004-0000-0000-0000E3030000}"/>
    <hyperlink ref="L1124" r:id="rId887" xr:uid="{00000000-0004-0000-0000-0000E4030000}"/>
    <hyperlink ref="L1125" r:id="rId888" xr:uid="{00000000-0004-0000-0000-0000E5030000}"/>
    <hyperlink ref="L1126" r:id="rId889" xr:uid="{00000000-0004-0000-0000-0000E6030000}"/>
    <hyperlink ref="L1127" r:id="rId890" xr:uid="{00000000-0004-0000-0000-0000E7030000}"/>
    <hyperlink ref="L1128" r:id="rId891" xr:uid="{00000000-0004-0000-0000-0000E8030000}"/>
    <hyperlink ref="L20" r:id="rId892" xr:uid="{00000000-0004-0000-0000-0000EB030000}"/>
    <hyperlink ref="L873" r:id="rId893" xr:uid="{00000000-0004-0000-0000-0000EC030000}"/>
    <hyperlink ref="L1716" r:id="rId894" xr:uid="{00000000-0004-0000-0000-0000EE030000}"/>
    <hyperlink ref="L1715" r:id="rId895" xr:uid="{00000000-0004-0000-0000-0000EF030000}"/>
    <hyperlink ref="L17" r:id="rId896" xr:uid="{00000000-0004-0000-0000-0000F0030000}"/>
    <hyperlink ref="L21" r:id="rId897" xr:uid="{00000000-0004-0000-0000-0000F1030000}"/>
    <hyperlink ref="L4" r:id="rId898" xr:uid="{00000000-0004-0000-0000-0000F3030000}"/>
    <hyperlink ref="L999" r:id="rId899" xr:uid="{00000000-0004-0000-0000-0000F4030000}"/>
    <hyperlink ref="L117" r:id="rId900" xr:uid="{00000000-0004-0000-0000-0000F6030000}"/>
    <hyperlink ref="L853" r:id="rId901" xr:uid="{00000000-0004-0000-0000-0000F8030000}"/>
    <hyperlink ref="L1016" r:id="rId902" xr:uid="{00000000-0004-0000-0000-0000F9030000}"/>
    <hyperlink ref="L1637" r:id="rId903" xr:uid="{00000000-0004-0000-0000-0000FA030000}"/>
    <hyperlink ref="L66" r:id="rId904" xr:uid="{00000000-0004-0000-0000-0000FC030000}"/>
    <hyperlink ref="L1911" r:id="rId905" xr:uid="{00000000-0004-0000-0000-0000FE030000}"/>
    <hyperlink ref="L1582" r:id="rId906" xr:uid="{00000000-0004-0000-0000-0000FF030000}"/>
    <hyperlink ref="L833" r:id="rId907" xr:uid="{00000000-0004-0000-0000-000000040000}"/>
    <hyperlink ref="L979" r:id="rId908" xr:uid="{00000000-0004-0000-0000-000001040000}"/>
    <hyperlink ref="AL979" r:id="rId909" xr:uid="{00000000-0004-0000-0000-000002040000}"/>
    <hyperlink ref="L239" r:id="rId910" xr:uid="{00000000-0004-0000-0000-000003040000}"/>
    <hyperlink ref="L36" r:id="rId911" xr:uid="{00000000-0004-0000-0000-000011040000}"/>
    <hyperlink ref="L1516" r:id="rId912" xr:uid="{00000000-0004-0000-0000-000024040000}"/>
    <hyperlink ref="L1527" r:id="rId913" xr:uid="{00000000-0004-0000-0000-000025040000}"/>
    <hyperlink ref="L1529" r:id="rId914" xr:uid="{00000000-0004-0000-0000-000026040000}"/>
    <hyperlink ref="L1530" r:id="rId915" xr:uid="{00000000-0004-0000-0000-000027040000}"/>
    <hyperlink ref="L1531" r:id="rId916" xr:uid="{00000000-0004-0000-0000-000028040000}"/>
    <hyperlink ref="L1532" r:id="rId917" xr:uid="{00000000-0004-0000-0000-000029040000}"/>
    <hyperlink ref="L1533" r:id="rId918" xr:uid="{00000000-0004-0000-0000-00002A040000}"/>
    <hyperlink ref="L1534" r:id="rId919" xr:uid="{00000000-0004-0000-0000-00002B040000}"/>
    <hyperlink ref="L1535" r:id="rId920" xr:uid="{00000000-0004-0000-0000-00002C040000}"/>
    <hyperlink ref="L1517" r:id="rId921" xr:uid="{00000000-0004-0000-0000-00002D040000}"/>
    <hyperlink ref="L1518" r:id="rId922" xr:uid="{00000000-0004-0000-0000-00002E040000}"/>
    <hyperlink ref="L1519" r:id="rId923" xr:uid="{00000000-0004-0000-0000-00002F040000}"/>
    <hyperlink ref="L1520" r:id="rId924" xr:uid="{00000000-0004-0000-0000-000030040000}"/>
    <hyperlink ref="L1521" r:id="rId925" xr:uid="{00000000-0004-0000-0000-000031040000}"/>
    <hyperlink ref="L1522" r:id="rId926" xr:uid="{00000000-0004-0000-0000-000032040000}"/>
    <hyperlink ref="L1523" r:id="rId927" xr:uid="{00000000-0004-0000-0000-000033040000}"/>
    <hyperlink ref="L1524" r:id="rId928" xr:uid="{00000000-0004-0000-0000-000034040000}"/>
    <hyperlink ref="L1525" r:id="rId929" xr:uid="{00000000-0004-0000-0000-000035040000}"/>
    <hyperlink ref="L1526" r:id="rId930" xr:uid="{00000000-0004-0000-0000-000036040000}"/>
    <hyperlink ref="L1528" r:id="rId931" xr:uid="{00000000-0004-0000-0000-000037040000}"/>
    <hyperlink ref="L869" r:id="rId932" xr:uid="{00000000-0004-0000-0000-00003A040000}"/>
    <hyperlink ref="L1553" r:id="rId933" xr:uid="{00000000-0004-0000-0000-00003B040000}"/>
    <hyperlink ref="L1653" r:id="rId934" display="https://www.collectifpartiescivilesrwanda.fr/en/tableau-des-plaintes-du-cpcr/_x000a_http://www.expatica.com/fr/news/French-court-rejects-extradition-of-Rwandan-ex-judge_311045.html" xr:uid="{00000000-0004-0000-0000-00003C040000}"/>
    <hyperlink ref="L1654" r:id="rId935" display="https://www.collectifpartiescivilesrwanda.fr/en/tableau-des-plaintes-du-cpcr/_x000a_https://trialinternational.org/latest-post/manasse-bigwenzare/_x000a_http://www.expatica.com/fr/news/French-court-rejects-extradition-of-Rwandan-ex-judge_311045.html" xr:uid="{00000000-0004-0000-0000-00003D040000}"/>
    <hyperlink ref="L860" r:id="rId936" display="https://www.collectifpartiescivilesrwanda.fr/en/tableau-des-plaintes-du-cpcr/_x000a_http://web.archive.org/web/20140313113052/http://www.collectifpartiescivilesrwanda.fr/nos-actions/actions-en-justice/enoch-kayondo-alias-pheneas-gakumba/" xr:uid="{00000000-0004-0000-0000-00003E040000}"/>
    <hyperlink ref="L881" r:id="rId937" xr:uid="{00000000-0004-0000-0000-00003F040000}"/>
    <hyperlink ref="L1794" r:id="rId938" xr:uid="{00000000-0004-0000-0000-000040040000}"/>
    <hyperlink ref="L1942" r:id="rId939" xr:uid="{00000000-0004-0000-0000-000041040000}"/>
    <hyperlink ref="L227" r:id="rId940" xr:uid="{00000000-0004-0000-0000-000042040000}"/>
    <hyperlink ref="L1600" r:id="rId941" xr:uid="{00000000-0004-0000-0000-000043040000}"/>
    <hyperlink ref="L1602" r:id="rId942" xr:uid="{00000000-0004-0000-0000-000044040000}"/>
    <hyperlink ref="L1603" r:id="rId943" xr:uid="{00000000-0004-0000-0000-000045040000}"/>
    <hyperlink ref="L875" r:id="rId944" xr:uid="{00000000-0004-0000-0000-00004C040000}"/>
    <hyperlink ref="L60" r:id="rId945" xr:uid="{00000000-0004-0000-0000-00004D040000}"/>
    <hyperlink ref="L991" r:id="rId946" xr:uid="{00000000-0004-0000-0000-00004E040000}"/>
    <hyperlink ref="L820" r:id="rId947" xr:uid="{00000000-0004-0000-0000-00004F040000}"/>
    <hyperlink ref="L821" r:id="rId948" xr:uid="{00000000-0004-0000-0000-000050040000}"/>
    <hyperlink ref="L822" r:id="rId949" xr:uid="{00000000-0004-0000-0000-000052040000}"/>
    <hyperlink ref="L165" r:id="rId950" xr:uid="{00000000-0004-0000-0000-000054040000}"/>
    <hyperlink ref="L946" r:id="rId951" xr:uid="{00000000-0004-0000-0000-000058040000}"/>
    <hyperlink ref="L1693" r:id="rId952" xr:uid="{00000000-0004-0000-0000-000059040000}"/>
    <hyperlink ref="L1636" r:id="rId953" xr:uid="{00000000-0004-0000-0000-00005A040000}"/>
    <hyperlink ref="L1601" r:id="rId954" xr:uid="{00000000-0004-0000-0000-00005B040000}"/>
    <hyperlink ref="L1843" r:id="rId955" xr:uid="{00000000-0004-0000-0000-00005C040000}"/>
    <hyperlink ref="L855" r:id="rId956" display="http://www.countrywatch.com/Content/pdfs/reviews/B36LQ863.01c.pdf_x000a_https://translate.googleusercontent.com/translate_c?depth=1&amp;hl=en&amp;prev=search&amp;rurl=translate.google.com&amp;sl=fr&amp;u=http://fr.allafrica.com/stories/200107180249.html&amp;usg=ALkJrhhqEsbfpRvdik-HEtO" xr:uid="{00000000-0004-0000-0000-00005D040000}"/>
    <hyperlink ref="L1705" r:id="rId957" display="http://www.countrywatch.com/Content/pdfs/reviews/B36LQ863.01c.pdf_x000a_https://translate.googleusercontent.com/translate_c?depth=1&amp;hl=en&amp;prev=search&amp;rurl=translate.google.com&amp;sl=fr&amp;u=http://fr.allafrica.com/stories/200107180249.html&amp;usg=ALkJrhhqEsbfpRvdik-HEtO" xr:uid="{00000000-0004-0000-0000-00005E040000}"/>
    <hyperlink ref="L1857" r:id="rId958" xr:uid="{00000000-0004-0000-0000-00005F040000}"/>
    <hyperlink ref="L1813" r:id="rId959" xr:uid="{00000000-0004-0000-0000-000062040000}"/>
    <hyperlink ref="L1671" r:id="rId960" xr:uid="{00000000-0004-0000-0000-000063040000}"/>
    <hyperlink ref="L1908" r:id="rId961" xr:uid="{00000000-0004-0000-0000-000064040000}"/>
    <hyperlink ref="L12" r:id="rId962" xr:uid="{00000000-0004-0000-0000-000067040000}"/>
    <hyperlink ref="L13" r:id="rId963" xr:uid="{00000000-0004-0000-0000-000068040000}"/>
    <hyperlink ref="L35" r:id="rId964" xr:uid="{00000000-0004-0000-0000-000069040000}"/>
    <hyperlink ref="L37" r:id="rId965" xr:uid="{00000000-0004-0000-0000-00006A040000}"/>
    <hyperlink ref="L56" r:id="rId966" xr:uid="{00000000-0004-0000-0000-00006B040000}"/>
    <hyperlink ref="L106" r:id="rId967" xr:uid="{00000000-0004-0000-0000-00006C040000}"/>
    <hyperlink ref="L155" r:id="rId968" xr:uid="{00000000-0004-0000-0000-00006D040000}"/>
    <hyperlink ref="L156" r:id="rId969" xr:uid="{00000000-0004-0000-0000-00006E040000}"/>
    <hyperlink ref="L837" r:id="rId970" xr:uid="{00000000-0004-0000-0000-00006F040000}"/>
    <hyperlink ref="L850" r:id="rId971" xr:uid="{00000000-0004-0000-0000-000070040000}"/>
    <hyperlink ref="L915" r:id="rId972" xr:uid="{00000000-0004-0000-0000-000071040000}"/>
    <hyperlink ref="L916" r:id="rId973" xr:uid="{00000000-0004-0000-0000-000072040000}"/>
    <hyperlink ref="L992" r:id="rId974" xr:uid="{00000000-0004-0000-0000-000073040000}"/>
    <hyperlink ref="L1628" r:id="rId975" xr:uid="{00000000-0004-0000-0000-000074040000}"/>
    <hyperlink ref="L1644" r:id="rId976" xr:uid="{00000000-0004-0000-0000-000075040000}"/>
    <hyperlink ref="L1645" r:id="rId977" xr:uid="{00000000-0004-0000-0000-000076040000}"/>
    <hyperlink ref="L1646" r:id="rId978" xr:uid="{00000000-0004-0000-0000-000077040000}"/>
    <hyperlink ref="L1696" r:id="rId979" xr:uid="{00000000-0004-0000-0000-000078040000}"/>
    <hyperlink ref="L1697" r:id="rId980" xr:uid="{00000000-0004-0000-0000-000079040000}"/>
    <hyperlink ref="L1698" r:id="rId981" xr:uid="{00000000-0004-0000-0000-00007A040000}"/>
    <hyperlink ref="L1699" r:id="rId982" xr:uid="{00000000-0004-0000-0000-00007B040000}"/>
    <hyperlink ref="L1700" r:id="rId983" xr:uid="{00000000-0004-0000-0000-00007C040000}"/>
    <hyperlink ref="L1701" r:id="rId984" xr:uid="{00000000-0004-0000-0000-00007D040000}"/>
    <hyperlink ref="L1706" r:id="rId985" xr:uid="{00000000-0004-0000-0000-00007E040000}"/>
    <hyperlink ref="L1707" r:id="rId986" xr:uid="{00000000-0004-0000-0000-00007F040000}"/>
    <hyperlink ref="L1729" r:id="rId987" xr:uid="{00000000-0004-0000-0000-000080040000}"/>
    <hyperlink ref="L1730" r:id="rId988" xr:uid="{00000000-0004-0000-0000-000081040000}"/>
    <hyperlink ref="L1886" r:id="rId989" xr:uid="{00000000-0004-0000-0000-000082040000}"/>
    <hyperlink ref="L1887" r:id="rId990" xr:uid="{00000000-0004-0000-0000-000083040000}"/>
    <hyperlink ref="L1913" r:id="rId991" xr:uid="{00000000-0004-0000-0000-000084040000}"/>
    <hyperlink ref="L1632" r:id="rId992" xr:uid="{00000000-0004-0000-0000-000085040000}"/>
    <hyperlink ref="L119" r:id="rId993" xr:uid="{00000000-0004-0000-0000-000086040000}"/>
    <hyperlink ref="L1019" r:id="rId994" xr:uid="{00000000-0004-0000-0000-000088040000}"/>
    <hyperlink ref="L1955" r:id="rId995" xr:uid="{00000000-0004-0000-0000-000089040000}"/>
    <hyperlink ref="L208" r:id="rId996" xr:uid="{00000000-0004-0000-0000-00008A040000}"/>
    <hyperlink ref="L209" r:id="rId997" xr:uid="{00000000-0004-0000-0000-00008B040000}"/>
    <hyperlink ref="L211" r:id="rId998" xr:uid="{00000000-0004-0000-0000-00008C040000}"/>
    <hyperlink ref="L1012" r:id="rId999" xr:uid="{00000000-0004-0000-0000-00008D040000}"/>
    <hyperlink ref="L1013" r:id="rId1000" xr:uid="{00000000-0004-0000-0000-00008E040000}"/>
    <hyperlink ref="L1612" r:id="rId1001" xr:uid="{00000000-0004-0000-0000-00008F040000}"/>
    <hyperlink ref="L1619" r:id="rId1002" xr:uid="{00000000-0004-0000-0000-000090040000}"/>
    <hyperlink ref="L1634" r:id="rId1003" xr:uid="{00000000-0004-0000-0000-000091040000}"/>
    <hyperlink ref="L1877" r:id="rId1004" xr:uid="{00000000-0004-0000-0000-000092040000}"/>
    <hyperlink ref="L1927" r:id="rId1005" xr:uid="{00000000-0004-0000-0000-000093040000}"/>
    <hyperlink ref="L1956" r:id="rId1006" xr:uid="{00000000-0004-0000-0000-000094040000}"/>
    <hyperlink ref="L1973" r:id="rId1007" xr:uid="{00000000-0004-0000-0000-000095040000}"/>
    <hyperlink ref="L1977" r:id="rId1008" xr:uid="{00000000-0004-0000-0000-000096040000}"/>
    <hyperlink ref="L1987" r:id="rId1009" xr:uid="{00000000-0004-0000-0000-000097040000}"/>
    <hyperlink ref="L1923" r:id="rId1010" xr:uid="{00000000-0004-0000-0000-0000A2040000}"/>
    <hyperlink ref="L984" r:id="rId1011" xr:uid="{00000000-0004-0000-0000-0000A3040000}"/>
    <hyperlink ref="L164" r:id="rId1012" xr:uid="{00000000-0004-0000-0000-0000A4040000}"/>
    <hyperlink ref="L206" r:id="rId1013" xr:uid="{00000000-0004-0000-0000-0000A5040000}"/>
    <hyperlink ref="L218" r:id="rId1014" xr:uid="{00000000-0004-0000-0000-0000A6040000}"/>
    <hyperlink ref="L900" r:id="rId1015" xr:uid="{00000000-0004-0000-0000-0000A7040000}"/>
    <hyperlink ref="L1728" r:id="rId1016" xr:uid="{00000000-0004-0000-0000-0000A8040000}"/>
    <hyperlink ref="L1808" r:id="rId1017" xr:uid="{00000000-0004-0000-0000-0000A9040000}"/>
    <hyperlink ref="L1838" r:id="rId1018" xr:uid="{00000000-0004-0000-0000-0000AA040000}"/>
    <hyperlink ref="L1851" r:id="rId1019" xr:uid="{00000000-0004-0000-0000-0000AB040000}"/>
    <hyperlink ref="L1931" r:id="rId1020" xr:uid="{00000000-0004-0000-0000-0000AC040000}"/>
    <hyperlink ref="L835" r:id="rId1021" xr:uid="{00000000-0004-0000-0000-0000AD040000}"/>
    <hyperlink ref="L1824" r:id="rId1022" xr:uid="{00000000-0004-0000-0000-0000AE040000}"/>
    <hyperlink ref="AL1824" r:id="rId1023" xr:uid="{00000000-0004-0000-0000-0000AF040000}"/>
    <hyperlink ref="L118" r:id="rId1024" xr:uid="{00000000-0004-0000-0000-0000B0040000}"/>
    <hyperlink ref="L254" r:id="rId1025" xr:uid="{00000000-0004-0000-0000-0000B1040000}"/>
    <hyperlink ref="L257" r:id="rId1026" xr:uid="{00000000-0004-0000-0000-0000B2040000}"/>
    <hyperlink ref="L260" r:id="rId1027" xr:uid="{00000000-0004-0000-0000-0000B3040000}"/>
    <hyperlink ref="L261" r:id="rId1028" xr:uid="{00000000-0004-0000-0000-0000B4040000}"/>
    <hyperlink ref="L262" r:id="rId1029" xr:uid="{00000000-0004-0000-0000-0000B5040000}"/>
    <hyperlink ref="L263" r:id="rId1030" xr:uid="{00000000-0004-0000-0000-0000B6040000}"/>
    <hyperlink ref="L264" r:id="rId1031" xr:uid="{00000000-0004-0000-0000-0000B7040000}"/>
    <hyperlink ref="L265" r:id="rId1032" xr:uid="{00000000-0004-0000-0000-0000B8040000}"/>
    <hyperlink ref="L266" r:id="rId1033" xr:uid="{00000000-0004-0000-0000-0000B9040000}"/>
    <hyperlink ref="L267" r:id="rId1034" xr:uid="{00000000-0004-0000-0000-0000BA040000}"/>
    <hyperlink ref="L268" r:id="rId1035" xr:uid="{00000000-0004-0000-0000-0000BB040000}"/>
    <hyperlink ref="L269" r:id="rId1036" xr:uid="{00000000-0004-0000-0000-0000BC040000}"/>
    <hyperlink ref="L270" r:id="rId1037" xr:uid="{00000000-0004-0000-0000-0000BD040000}"/>
    <hyperlink ref="L272" r:id="rId1038" xr:uid="{00000000-0004-0000-0000-0000BE040000}"/>
    <hyperlink ref="L273" r:id="rId1039" xr:uid="{00000000-0004-0000-0000-0000BF040000}"/>
    <hyperlink ref="L274" r:id="rId1040" xr:uid="{00000000-0004-0000-0000-0000C0040000}"/>
    <hyperlink ref="L275" r:id="rId1041" xr:uid="{00000000-0004-0000-0000-0000C1040000}"/>
    <hyperlink ref="L276" r:id="rId1042" xr:uid="{00000000-0004-0000-0000-0000C2040000}"/>
    <hyperlink ref="L277" r:id="rId1043" xr:uid="{00000000-0004-0000-0000-0000C3040000}"/>
    <hyperlink ref="L278" r:id="rId1044" xr:uid="{00000000-0004-0000-0000-0000C4040000}"/>
    <hyperlink ref="L279" r:id="rId1045" xr:uid="{00000000-0004-0000-0000-0000C5040000}"/>
    <hyperlink ref="L280" r:id="rId1046" xr:uid="{00000000-0004-0000-0000-0000C6040000}"/>
    <hyperlink ref="L281" r:id="rId1047" xr:uid="{00000000-0004-0000-0000-0000C7040000}"/>
    <hyperlink ref="L282" r:id="rId1048" xr:uid="{00000000-0004-0000-0000-0000C8040000}"/>
    <hyperlink ref="L284" r:id="rId1049" xr:uid="{00000000-0004-0000-0000-0000C9040000}"/>
    <hyperlink ref="L285" r:id="rId1050" xr:uid="{00000000-0004-0000-0000-0000CA040000}"/>
    <hyperlink ref="L286" r:id="rId1051" xr:uid="{00000000-0004-0000-0000-0000CB040000}"/>
    <hyperlink ref="L287" r:id="rId1052" xr:uid="{00000000-0004-0000-0000-0000CC040000}"/>
    <hyperlink ref="L288" r:id="rId1053" xr:uid="{00000000-0004-0000-0000-0000CD040000}"/>
    <hyperlink ref="L289" r:id="rId1054" xr:uid="{00000000-0004-0000-0000-0000CE040000}"/>
    <hyperlink ref="L290" r:id="rId1055" xr:uid="{00000000-0004-0000-0000-0000CF040000}"/>
    <hyperlink ref="L291" r:id="rId1056" xr:uid="{00000000-0004-0000-0000-0000D0040000}"/>
    <hyperlink ref="L292" r:id="rId1057" xr:uid="{00000000-0004-0000-0000-0000D1040000}"/>
    <hyperlink ref="L293" r:id="rId1058" xr:uid="{00000000-0004-0000-0000-0000D2040000}"/>
    <hyperlink ref="L294" r:id="rId1059" xr:uid="{00000000-0004-0000-0000-0000D3040000}"/>
    <hyperlink ref="L296" r:id="rId1060" xr:uid="{00000000-0004-0000-0000-0000D4040000}"/>
    <hyperlink ref="L297" r:id="rId1061" xr:uid="{00000000-0004-0000-0000-0000D5040000}"/>
    <hyperlink ref="L298" r:id="rId1062" xr:uid="{00000000-0004-0000-0000-0000D6040000}"/>
    <hyperlink ref="L299" r:id="rId1063" xr:uid="{00000000-0004-0000-0000-0000D7040000}"/>
    <hyperlink ref="L300" r:id="rId1064" xr:uid="{00000000-0004-0000-0000-0000D8040000}"/>
    <hyperlink ref="L301" r:id="rId1065" xr:uid="{00000000-0004-0000-0000-0000D9040000}"/>
    <hyperlink ref="L302" r:id="rId1066" xr:uid="{00000000-0004-0000-0000-0000DA040000}"/>
    <hyperlink ref="L303" r:id="rId1067" xr:uid="{00000000-0004-0000-0000-0000DB040000}"/>
    <hyperlink ref="L304" r:id="rId1068" xr:uid="{00000000-0004-0000-0000-0000DC040000}"/>
    <hyperlink ref="L305" r:id="rId1069" xr:uid="{00000000-0004-0000-0000-0000DD040000}"/>
    <hyperlink ref="L306" r:id="rId1070" xr:uid="{00000000-0004-0000-0000-0000DE040000}"/>
    <hyperlink ref="L308" r:id="rId1071" xr:uid="{00000000-0004-0000-0000-0000DF040000}"/>
    <hyperlink ref="L309" r:id="rId1072" xr:uid="{00000000-0004-0000-0000-0000E0040000}"/>
    <hyperlink ref="L310" r:id="rId1073" xr:uid="{00000000-0004-0000-0000-0000E1040000}"/>
    <hyperlink ref="L311" r:id="rId1074" xr:uid="{00000000-0004-0000-0000-0000E2040000}"/>
    <hyperlink ref="L312" r:id="rId1075" xr:uid="{00000000-0004-0000-0000-0000E3040000}"/>
    <hyperlink ref="L313" r:id="rId1076" xr:uid="{00000000-0004-0000-0000-0000E4040000}"/>
    <hyperlink ref="L314" r:id="rId1077" xr:uid="{00000000-0004-0000-0000-0000E5040000}"/>
    <hyperlink ref="L315" r:id="rId1078" xr:uid="{00000000-0004-0000-0000-0000E6040000}"/>
    <hyperlink ref="L316" r:id="rId1079" xr:uid="{00000000-0004-0000-0000-0000E7040000}"/>
    <hyperlink ref="L317" r:id="rId1080" xr:uid="{00000000-0004-0000-0000-0000E8040000}"/>
    <hyperlink ref="L318" r:id="rId1081" xr:uid="{00000000-0004-0000-0000-0000E9040000}"/>
    <hyperlink ref="L320" r:id="rId1082" xr:uid="{00000000-0004-0000-0000-0000EA040000}"/>
    <hyperlink ref="L321" r:id="rId1083" xr:uid="{00000000-0004-0000-0000-0000EB040000}"/>
    <hyperlink ref="L322" r:id="rId1084" xr:uid="{00000000-0004-0000-0000-0000EC040000}"/>
    <hyperlink ref="L323" r:id="rId1085" xr:uid="{00000000-0004-0000-0000-0000ED040000}"/>
    <hyperlink ref="L324" r:id="rId1086" xr:uid="{00000000-0004-0000-0000-0000EE040000}"/>
    <hyperlink ref="L325" r:id="rId1087" xr:uid="{00000000-0004-0000-0000-0000EF040000}"/>
    <hyperlink ref="L326" r:id="rId1088" xr:uid="{00000000-0004-0000-0000-0000F0040000}"/>
    <hyperlink ref="L327" r:id="rId1089" xr:uid="{00000000-0004-0000-0000-0000F1040000}"/>
    <hyperlink ref="L328" r:id="rId1090" xr:uid="{00000000-0004-0000-0000-0000F2040000}"/>
    <hyperlink ref="L329" r:id="rId1091" xr:uid="{00000000-0004-0000-0000-0000F3040000}"/>
    <hyperlink ref="L330" r:id="rId1092" xr:uid="{00000000-0004-0000-0000-0000F4040000}"/>
    <hyperlink ref="L332" r:id="rId1093" xr:uid="{00000000-0004-0000-0000-0000F5040000}"/>
    <hyperlink ref="L333" r:id="rId1094" xr:uid="{00000000-0004-0000-0000-0000F6040000}"/>
    <hyperlink ref="L334" r:id="rId1095" xr:uid="{00000000-0004-0000-0000-0000F7040000}"/>
    <hyperlink ref="L335" r:id="rId1096" xr:uid="{00000000-0004-0000-0000-0000F8040000}"/>
    <hyperlink ref="L336" r:id="rId1097" xr:uid="{00000000-0004-0000-0000-0000F9040000}"/>
    <hyperlink ref="L337" r:id="rId1098" xr:uid="{00000000-0004-0000-0000-0000FA040000}"/>
    <hyperlink ref="L338" r:id="rId1099" xr:uid="{00000000-0004-0000-0000-0000FB040000}"/>
    <hyperlink ref="L339" r:id="rId1100" xr:uid="{00000000-0004-0000-0000-0000FC040000}"/>
    <hyperlink ref="L340" r:id="rId1101" xr:uid="{00000000-0004-0000-0000-0000FD040000}"/>
    <hyperlink ref="L341" r:id="rId1102" xr:uid="{00000000-0004-0000-0000-0000FE040000}"/>
    <hyperlink ref="L342" r:id="rId1103" xr:uid="{00000000-0004-0000-0000-0000FF040000}"/>
    <hyperlink ref="L344" r:id="rId1104" xr:uid="{00000000-0004-0000-0000-000000050000}"/>
    <hyperlink ref="L345" r:id="rId1105" xr:uid="{00000000-0004-0000-0000-000001050000}"/>
    <hyperlink ref="L346" r:id="rId1106" xr:uid="{00000000-0004-0000-0000-000002050000}"/>
    <hyperlink ref="L354" r:id="rId1107" xr:uid="{00000000-0004-0000-0000-000003050000}"/>
    <hyperlink ref="L366" r:id="rId1108" xr:uid="{00000000-0004-0000-0000-000004050000}"/>
    <hyperlink ref="L378" r:id="rId1109" xr:uid="{00000000-0004-0000-0000-000005050000}"/>
    <hyperlink ref="L381" r:id="rId1110" xr:uid="{00000000-0004-0000-0000-000006050000}"/>
    <hyperlink ref="L393" r:id="rId1111" xr:uid="{00000000-0004-0000-0000-000007050000}"/>
    <hyperlink ref="L405" r:id="rId1112" xr:uid="{00000000-0004-0000-0000-000008050000}"/>
    <hyperlink ref="L417" r:id="rId1113" xr:uid="{00000000-0004-0000-0000-000009050000}"/>
    <hyperlink ref="L428" r:id="rId1114" xr:uid="{00000000-0004-0000-0000-00000A050000}"/>
    <hyperlink ref="L437" r:id="rId1115" xr:uid="{00000000-0004-0000-0000-00000B050000}"/>
    <hyperlink ref="L449" r:id="rId1116" xr:uid="{00000000-0004-0000-0000-00000C050000}"/>
    <hyperlink ref="L461" r:id="rId1117" xr:uid="{00000000-0004-0000-0000-00000D050000}"/>
    <hyperlink ref="L473" r:id="rId1118" xr:uid="{00000000-0004-0000-0000-00000E050000}"/>
    <hyperlink ref="L481" r:id="rId1119" xr:uid="{00000000-0004-0000-0000-00000F050000}"/>
    <hyperlink ref="L491" r:id="rId1120" xr:uid="{00000000-0004-0000-0000-000010050000}"/>
    <hyperlink ref="L494" r:id="rId1121" xr:uid="{00000000-0004-0000-0000-000011050000}"/>
    <hyperlink ref="L506" r:id="rId1122" xr:uid="{00000000-0004-0000-0000-000012050000}"/>
    <hyperlink ref="L518" r:id="rId1123" xr:uid="{00000000-0004-0000-0000-000013050000}"/>
    <hyperlink ref="L530" r:id="rId1124" xr:uid="{00000000-0004-0000-0000-000014050000}"/>
    <hyperlink ref="L542" r:id="rId1125" xr:uid="{00000000-0004-0000-0000-000015050000}"/>
    <hyperlink ref="L554" r:id="rId1126" xr:uid="{00000000-0004-0000-0000-000016050000}"/>
    <hyperlink ref="L566" r:id="rId1127" xr:uid="{00000000-0004-0000-0000-000017050000}"/>
    <hyperlink ref="L578" r:id="rId1128" xr:uid="{00000000-0004-0000-0000-000018050000}"/>
    <hyperlink ref="L590" r:id="rId1129" xr:uid="{00000000-0004-0000-0000-000019050000}"/>
    <hyperlink ref="L602" r:id="rId1130" xr:uid="{00000000-0004-0000-0000-00001A050000}"/>
    <hyperlink ref="L614" r:id="rId1131" xr:uid="{00000000-0004-0000-0000-00001B050000}"/>
    <hyperlink ref="L617" r:id="rId1132" xr:uid="{00000000-0004-0000-0000-00001C050000}"/>
    <hyperlink ref="L629" r:id="rId1133" xr:uid="{00000000-0004-0000-0000-00001D050000}"/>
    <hyperlink ref="L641" r:id="rId1134" xr:uid="{00000000-0004-0000-0000-00001E050000}"/>
    <hyperlink ref="L653" r:id="rId1135" xr:uid="{00000000-0004-0000-0000-00001F050000}"/>
    <hyperlink ref="L665" r:id="rId1136" xr:uid="{00000000-0004-0000-0000-000020050000}"/>
    <hyperlink ref="L677" r:id="rId1137" xr:uid="{00000000-0004-0000-0000-000021050000}"/>
    <hyperlink ref="L689" r:id="rId1138" xr:uid="{00000000-0004-0000-0000-000022050000}"/>
    <hyperlink ref="L701" r:id="rId1139" xr:uid="{00000000-0004-0000-0000-000023050000}"/>
    <hyperlink ref="L713" r:id="rId1140" xr:uid="{00000000-0004-0000-0000-000024050000}"/>
    <hyperlink ref="L725" r:id="rId1141" xr:uid="{00000000-0004-0000-0000-000025050000}"/>
    <hyperlink ref="L735" r:id="rId1142" xr:uid="{00000000-0004-0000-0000-000026050000}"/>
    <hyperlink ref="L738" r:id="rId1143" xr:uid="{00000000-0004-0000-0000-000027050000}"/>
    <hyperlink ref="L740" r:id="rId1144" xr:uid="{00000000-0004-0000-0000-000028050000}"/>
    <hyperlink ref="L742" r:id="rId1145" xr:uid="{00000000-0004-0000-0000-000029050000}"/>
    <hyperlink ref="L744" r:id="rId1146" xr:uid="{00000000-0004-0000-0000-00002A050000}"/>
    <hyperlink ref="L746" r:id="rId1147" xr:uid="{00000000-0004-0000-0000-00002B050000}"/>
    <hyperlink ref="L748" r:id="rId1148" xr:uid="{00000000-0004-0000-0000-00002C050000}"/>
    <hyperlink ref="L750" r:id="rId1149" xr:uid="{00000000-0004-0000-0000-00002D050000}"/>
    <hyperlink ref="L752" r:id="rId1150" xr:uid="{00000000-0004-0000-0000-00002E050000}"/>
    <hyperlink ref="L754" r:id="rId1151" xr:uid="{00000000-0004-0000-0000-00002F050000}"/>
    <hyperlink ref="L756" r:id="rId1152" xr:uid="{00000000-0004-0000-0000-000030050000}"/>
    <hyperlink ref="L758" r:id="rId1153" xr:uid="{00000000-0004-0000-0000-000031050000}"/>
    <hyperlink ref="L761" r:id="rId1154" xr:uid="{00000000-0004-0000-0000-000032050000}"/>
    <hyperlink ref="L763" r:id="rId1155" xr:uid="{00000000-0004-0000-0000-000033050000}"/>
    <hyperlink ref="L765" r:id="rId1156" xr:uid="{00000000-0004-0000-0000-000034050000}"/>
    <hyperlink ref="L767" r:id="rId1157" xr:uid="{00000000-0004-0000-0000-000035050000}"/>
    <hyperlink ref="L769" r:id="rId1158" xr:uid="{00000000-0004-0000-0000-000036050000}"/>
    <hyperlink ref="L771" r:id="rId1159" xr:uid="{00000000-0004-0000-0000-000037050000}"/>
    <hyperlink ref="L773" r:id="rId1160" xr:uid="{00000000-0004-0000-0000-000038050000}"/>
    <hyperlink ref="L775" r:id="rId1161" xr:uid="{00000000-0004-0000-0000-000039050000}"/>
    <hyperlink ref="L777" r:id="rId1162" xr:uid="{00000000-0004-0000-0000-00003A050000}"/>
    <hyperlink ref="L779" r:id="rId1163" xr:uid="{00000000-0004-0000-0000-00003B050000}"/>
    <hyperlink ref="L781" r:id="rId1164" xr:uid="{00000000-0004-0000-0000-00003C050000}"/>
    <hyperlink ref="L784" r:id="rId1165" xr:uid="{00000000-0004-0000-0000-00003D050000}"/>
    <hyperlink ref="L785" r:id="rId1166" xr:uid="{00000000-0004-0000-0000-00003E050000}"/>
    <hyperlink ref="L786" r:id="rId1167" xr:uid="{00000000-0004-0000-0000-00003F050000}"/>
    <hyperlink ref="L787" r:id="rId1168" xr:uid="{00000000-0004-0000-0000-000040050000}"/>
    <hyperlink ref="L788" r:id="rId1169" xr:uid="{00000000-0004-0000-0000-000041050000}"/>
    <hyperlink ref="L789" r:id="rId1170" xr:uid="{00000000-0004-0000-0000-000042050000}"/>
    <hyperlink ref="L790" r:id="rId1171" xr:uid="{00000000-0004-0000-0000-000043050000}"/>
    <hyperlink ref="L791" r:id="rId1172" xr:uid="{00000000-0004-0000-0000-000044050000}"/>
    <hyperlink ref="L792" r:id="rId1173" xr:uid="{00000000-0004-0000-0000-000045050000}"/>
    <hyperlink ref="L793" r:id="rId1174" xr:uid="{00000000-0004-0000-0000-000046050000}"/>
    <hyperlink ref="L794" r:id="rId1175" xr:uid="{00000000-0004-0000-0000-000047050000}"/>
    <hyperlink ref="L797" r:id="rId1176" xr:uid="{00000000-0004-0000-0000-000048050000}"/>
    <hyperlink ref="L798" r:id="rId1177" xr:uid="{00000000-0004-0000-0000-000049050000}"/>
    <hyperlink ref="L799" r:id="rId1178" xr:uid="{00000000-0004-0000-0000-00004A050000}"/>
    <hyperlink ref="L800" r:id="rId1179" xr:uid="{00000000-0004-0000-0000-00004B050000}"/>
    <hyperlink ref="L801" r:id="rId1180" xr:uid="{00000000-0004-0000-0000-00004C050000}"/>
    <hyperlink ref="L802" r:id="rId1181" xr:uid="{00000000-0004-0000-0000-00004D050000}"/>
    <hyperlink ref="L803" r:id="rId1182" xr:uid="{00000000-0004-0000-0000-00004E050000}"/>
    <hyperlink ref="L804" r:id="rId1183" xr:uid="{00000000-0004-0000-0000-00004F050000}"/>
    <hyperlink ref="L805" r:id="rId1184" xr:uid="{00000000-0004-0000-0000-000050050000}"/>
    <hyperlink ref="L806" r:id="rId1185" xr:uid="{00000000-0004-0000-0000-000051050000}"/>
    <hyperlink ref="L807" r:id="rId1186" xr:uid="{00000000-0004-0000-0000-000052050000}"/>
    <hyperlink ref="L810" r:id="rId1187" xr:uid="{00000000-0004-0000-0000-000053050000}"/>
    <hyperlink ref="L811" r:id="rId1188" xr:uid="{00000000-0004-0000-0000-000054050000}"/>
    <hyperlink ref="L812" r:id="rId1189" xr:uid="{00000000-0004-0000-0000-000055050000}"/>
    <hyperlink ref="L813" r:id="rId1190" xr:uid="{00000000-0004-0000-0000-000056050000}"/>
    <hyperlink ref="L814" r:id="rId1191" xr:uid="{00000000-0004-0000-0000-000057050000}"/>
    <hyperlink ref="L815" r:id="rId1192" xr:uid="{00000000-0004-0000-0000-000058050000}"/>
    <hyperlink ref="L816" r:id="rId1193" xr:uid="{00000000-0004-0000-0000-000059050000}"/>
    <hyperlink ref="L817" r:id="rId1194" xr:uid="{00000000-0004-0000-0000-00005A050000}"/>
    <hyperlink ref="L818" r:id="rId1195" xr:uid="{00000000-0004-0000-0000-00005B050000}"/>
    <hyperlink ref="L819" r:id="rId1196" xr:uid="{00000000-0004-0000-0000-00005C050000}"/>
    <hyperlink ref="L149" r:id="rId1197" xr:uid="{00000000-0004-0000-0000-00005D050000}"/>
    <hyperlink ref="L150" r:id="rId1198" xr:uid="{00000000-0004-0000-0000-00005E050000}"/>
    <hyperlink ref="L1873" r:id="rId1199" xr:uid="{00000000-0004-0000-0000-00005F050000}"/>
    <hyperlink ref="L32" r:id="rId1200" xr:uid="{00000000-0004-0000-0000-000060050000}"/>
    <hyperlink ref="L234" r:id="rId1201" xr:uid="{00000000-0004-0000-0000-000061050000}"/>
    <hyperlink ref="L1949" r:id="rId1202" xr:uid="{00000000-0004-0000-0000-000062050000}"/>
    <hyperlink ref="L460" r:id="rId1203" xr:uid="{00000000-0004-0000-0000-000063050000}"/>
    <hyperlink ref="L464" r:id="rId1204" xr:uid="{00000000-0004-0000-0000-000064050000}"/>
    <hyperlink ref="L465" r:id="rId1205" xr:uid="{00000000-0004-0000-0000-000065050000}"/>
    <hyperlink ref="L466" r:id="rId1206" xr:uid="{00000000-0004-0000-0000-000066050000}"/>
    <hyperlink ref="L467" r:id="rId1207" xr:uid="{00000000-0004-0000-0000-000067050000}"/>
    <hyperlink ref="L468" r:id="rId1208" xr:uid="{00000000-0004-0000-0000-000068050000}"/>
    <hyperlink ref="L469" r:id="rId1209" xr:uid="{00000000-0004-0000-0000-000069050000}"/>
    <hyperlink ref="L1906" r:id="rId1210" xr:uid="{00000000-0004-0000-0000-00006A050000}"/>
    <hyperlink ref="L25" r:id="rId1211" xr:uid="{00000000-0004-0000-0000-00006B050000}"/>
    <hyperlink ref="L78" r:id="rId1212" xr:uid="{00000000-0004-0000-0000-00006C050000}"/>
    <hyperlink ref="L90" r:id="rId1213" xr:uid="{00000000-0004-0000-0000-00006D050000}"/>
    <hyperlink ref="L94" r:id="rId1214" xr:uid="{00000000-0004-0000-0000-00006E050000}"/>
    <hyperlink ref="L105" r:id="rId1215" xr:uid="{00000000-0004-0000-0000-00006F050000}"/>
    <hyperlink ref="L130" r:id="rId1216" xr:uid="{00000000-0004-0000-0000-000070050000}"/>
    <hyperlink ref="L176" r:id="rId1217" xr:uid="{00000000-0004-0000-0000-000071050000}"/>
    <hyperlink ref="L177" r:id="rId1218" xr:uid="{00000000-0004-0000-0000-000072050000}"/>
    <hyperlink ref="L178" r:id="rId1219" xr:uid="{00000000-0004-0000-0000-000073050000}"/>
    <hyperlink ref="L185" r:id="rId1220" xr:uid="{00000000-0004-0000-0000-000074050000}"/>
    <hyperlink ref="L223" r:id="rId1221" xr:uid="{00000000-0004-0000-0000-000075050000}"/>
    <hyperlink ref="L228" r:id="rId1222" xr:uid="{00000000-0004-0000-0000-000076050000}"/>
    <hyperlink ref="L829" r:id="rId1223" xr:uid="{00000000-0004-0000-0000-000077050000}"/>
    <hyperlink ref="L878" r:id="rId1224" xr:uid="{00000000-0004-0000-0000-000078050000}"/>
    <hyperlink ref="L898" r:id="rId1225" xr:uid="{00000000-0004-0000-0000-000079050000}"/>
    <hyperlink ref="L912" r:id="rId1226" xr:uid="{00000000-0004-0000-0000-00007A050000}"/>
    <hyperlink ref="L930" r:id="rId1227" xr:uid="{00000000-0004-0000-0000-00007B050000}"/>
    <hyperlink ref="L931" r:id="rId1228" xr:uid="{00000000-0004-0000-0000-00007C050000}"/>
    <hyperlink ref="L932" r:id="rId1229" xr:uid="{00000000-0004-0000-0000-00007D050000}"/>
    <hyperlink ref="L1597" r:id="rId1230" xr:uid="{00000000-0004-0000-0000-00007E050000}"/>
    <hyperlink ref="L1617" r:id="rId1231" xr:uid="{00000000-0004-0000-0000-00007F050000}"/>
    <hyperlink ref="L1643" r:id="rId1232" xr:uid="{00000000-0004-0000-0000-000080050000}"/>
    <hyperlink ref="L1669" r:id="rId1233" xr:uid="{00000000-0004-0000-0000-000081050000}"/>
    <hyperlink ref="L1672" r:id="rId1234" xr:uid="{00000000-0004-0000-0000-000082050000}"/>
    <hyperlink ref="L1685" r:id="rId1235" xr:uid="{00000000-0004-0000-0000-000083050000}"/>
    <hyperlink ref="L1733" r:id="rId1236" xr:uid="{00000000-0004-0000-0000-000084050000}"/>
    <hyperlink ref="L1735" r:id="rId1237" xr:uid="{00000000-0004-0000-0000-000085050000}"/>
    <hyperlink ref="L1787" r:id="rId1238" xr:uid="{00000000-0004-0000-0000-000086050000}"/>
    <hyperlink ref="L1789" r:id="rId1239" xr:uid="{00000000-0004-0000-0000-000087050000}"/>
    <hyperlink ref="L1790" r:id="rId1240" xr:uid="{00000000-0004-0000-0000-000088050000}"/>
    <hyperlink ref="L1791" r:id="rId1241" xr:uid="{00000000-0004-0000-0000-000089050000}"/>
    <hyperlink ref="L1812" r:id="rId1242" xr:uid="{00000000-0004-0000-0000-00008A050000}"/>
    <hyperlink ref="L1840" r:id="rId1243" xr:uid="{00000000-0004-0000-0000-00008B050000}"/>
    <hyperlink ref="L1848" r:id="rId1244" xr:uid="{00000000-0004-0000-0000-00008C050000}"/>
    <hyperlink ref="L1860" r:id="rId1245" xr:uid="{00000000-0004-0000-0000-00008D050000}"/>
    <hyperlink ref="L1861" r:id="rId1246" xr:uid="{00000000-0004-0000-0000-00008E050000}"/>
    <hyperlink ref="L1864" r:id="rId1247" xr:uid="{00000000-0004-0000-0000-00008F050000}"/>
    <hyperlink ref="L1868" r:id="rId1248" xr:uid="{00000000-0004-0000-0000-000090050000}"/>
    <hyperlink ref="L1870" r:id="rId1249" xr:uid="{00000000-0004-0000-0000-000091050000}"/>
    <hyperlink ref="L1891" r:id="rId1250" xr:uid="{00000000-0004-0000-0000-000092050000}"/>
    <hyperlink ref="L1941" r:id="rId1251" xr:uid="{00000000-0004-0000-0000-000093050000}"/>
    <hyperlink ref="L1946" r:id="rId1252" xr:uid="{00000000-0004-0000-0000-000094050000}"/>
    <hyperlink ref="L1961" r:id="rId1253" xr:uid="{00000000-0004-0000-0000-000095050000}"/>
    <hyperlink ref="L836" r:id="rId1254" xr:uid="{00000000-0004-0000-0000-000096050000}"/>
    <hyperlink ref="L1660" r:id="rId1255" xr:uid="{00000000-0004-0000-0000-000097050000}"/>
    <hyperlink ref="L1679" r:id="rId1256" xr:uid="{00000000-0004-0000-0000-000098050000}"/>
    <hyperlink ref="L1964" r:id="rId1257" xr:uid="{00000000-0004-0000-0000-000099050000}"/>
    <hyperlink ref="L470" r:id="rId1258" xr:uid="{00000000-0004-0000-0000-00009A050000}"/>
    <hyperlink ref="L196" r:id="rId1259" xr:uid="{00000000-0004-0000-0000-00009B050000}"/>
    <hyperlink ref="L874" r:id="rId1260" xr:uid="{00000000-0004-0000-0000-00009C050000}"/>
    <hyperlink ref="L879" r:id="rId1261" xr:uid="{00000000-0004-0000-0000-00009D050000}"/>
    <hyperlink ref="L1677" r:id="rId1262" xr:uid="{00000000-0004-0000-0000-00009E050000}"/>
    <hyperlink ref="L1924" r:id="rId1263" xr:uid="{00000000-0004-0000-0000-00009F050000}"/>
    <hyperlink ref="L197" r:id="rId1264" xr:uid="{00000000-0004-0000-0000-0000A0050000}"/>
    <hyperlink ref="L235" r:id="rId1265" xr:uid="{00000000-0004-0000-0000-0000A1050000}"/>
    <hyperlink ref="L246" r:id="rId1266" xr:uid="{00000000-0004-0000-0000-0000A2050000}"/>
    <hyperlink ref="L250" r:id="rId1267" xr:uid="{00000000-0004-0000-0000-0000A3050000}"/>
    <hyperlink ref="L867" r:id="rId1268" xr:uid="{00000000-0004-0000-0000-0000A4050000}"/>
    <hyperlink ref="L884" r:id="rId1269" xr:uid="{00000000-0004-0000-0000-0000A5050000}"/>
    <hyperlink ref="L917" r:id="rId1270" xr:uid="{00000000-0004-0000-0000-0000A6050000}"/>
    <hyperlink ref="L1766" r:id="rId1271" xr:uid="{00000000-0004-0000-0000-0000A7050000}"/>
    <hyperlink ref="L1804" r:id="rId1272" xr:uid="{00000000-0004-0000-0000-0000A8050000}"/>
    <hyperlink ref="L459" r:id="rId1273" xr:uid="{00000000-0004-0000-0000-0000A9050000}"/>
    <hyperlink ref="L1841" r:id="rId1274" xr:uid="{00000000-0004-0000-0000-0000AA050000}"/>
    <hyperlink ref="L3" r:id="rId1275" xr:uid="{00000000-0004-0000-0000-0000AB050000}"/>
    <hyperlink ref="L48" r:id="rId1276" xr:uid="{00000000-0004-0000-0000-0000AC050000}"/>
    <hyperlink ref="L89" r:id="rId1277" xr:uid="{00000000-0004-0000-0000-0000AD050000}"/>
    <hyperlink ref="L116" r:id="rId1278" xr:uid="{00000000-0004-0000-0000-0000AE050000}"/>
    <hyperlink ref="L168" r:id="rId1279" xr:uid="{00000000-0004-0000-0000-0000AF050000}"/>
    <hyperlink ref="L173" r:id="rId1280" xr:uid="{00000000-0004-0000-0000-0000B0050000}"/>
    <hyperlink ref="L195" r:id="rId1281" xr:uid="{00000000-0004-0000-0000-0000B1050000}"/>
    <hyperlink ref="L224" r:id="rId1282" xr:uid="{00000000-0004-0000-0000-0000B2050000}"/>
    <hyperlink ref="L226" r:id="rId1283" xr:uid="{00000000-0004-0000-0000-0000B3050000}"/>
    <hyperlink ref="L928" r:id="rId1284" xr:uid="{00000000-0004-0000-0000-0000B4050000}"/>
    <hyperlink ref="L956" r:id="rId1285" xr:uid="{00000000-0004-0000-0000-0000B5050000}"/>
    <hyperlink ref="L1595" r:id="rId1286" xr:uid="{00000000-0004-0000-0000-0000B6050000}"/>
    <hyperlink ref="L1624" r:id="rId1287" xr:uid="{00000000-0004-0000-0000-0000B7050000}"/>
    <hyperlink ref="L1657" r:id="rId1288" xr:uid="{00000000-0004-0000-0000-0000B8050000}"/>
    <hyperlink ref="L1665" r:id="rId1289" xr:uid="{00000000-0004-0000-0000-0000B9050000}"/>
    <hyperlink ref="L1678" r:id="rId1290" xr:uid="{00000000-0004-0000-0000-0000BA050000}"/>
    <hyperlink ref="L1734" r:id="rId1291" xr:uid="{00000000-0004-0000-0000-0000BB050000}"/>
    <hyperlink ref="L1739" r:id="rId1292" xr:uid="{00000000-0004-0000-0000-0000BC050000}"/>
    <hyperlink ref="L1772" r:id="rId1293" xr:uid="{00000000-0004-0000-0000-0000BD050000}"/>
    <hyperlink ref="L1846" r:id="rId1294" xr:uid="{00000000-0004-0000-0000-0000BE050000}"/>
    <hyperlink ref="L1866" r:id="rId1295" xr:uid="{00000000-0004-0000-0000-0000BF050000}"/>
    <hyperlink ref="L1871" r:id="rId1296" xr:uid="{00000000-0004-0000-0000-0000C0050000}"/>
    <hyperlink ref="L1943" r:id="rId1297" xr:uid="{00000000-0004-0000-0000-0000C1050000}"/>
    <hyperlink ref="L1989" r:id="rId1298" xr:uid="{00000000-0004-0000-0000-0000C2050000}"/>
    <hyperlink ref="L97" r:id="rId1299" xr:uid="{00000000-0004-0000-0000-0000C3050000}"/>
    <hyperlink ref="L169" r:id="rId1300" xr:uid="{00000000-0004-0000-0000-0000C4050000}"/>
    <hyperlink ref="L174" r:id="rId1301" xr:uid="{00000000-0004-0000-0000-0000C5050000}"/>
    <hyperlink ref="L186" r:id="rId1302" xr:uid="{00000000-0004-0000-0000-0000C6050000}"/>
    <hyperlink ref="L907" r:id="rId1303" xr:uid="{00000000-0004-0000-0000-0000C7050000}"/>
    <hyperlink ref="L994" r:id="rId1304" xr:uid="{00000000-0004-0000-0000-0000C8050000}"/>
    <hyperlink ref="L1630" r:id="rId1305" xr:uid="{00000000-0004-0000-0000-0000C9050000}"/>
    <hyperlink ref="L1667" r:id="rId1306" xr:uid="{00000000-0004-0000-0000-0000CA050000}"/>
    <hyperlink ref="L1842" r:id="rId1307" xr:uid="{00000000-0004-0000-0000-0000CB050000}"/>
    <hyperlink ref="L1865" r:id="rId1308" xr:uid="{00000000-0004-0000-0000-0000CC050000}"/>
    <hyperlink ref="L1890" r:id="rId1309" xr:uid="{00000000-0004-0000-0000-0000CD050000}"/>
    <hyperlink ref="L1959" r:id="rId1310" xr:uid="{00000000-0004-0000-0000-0000CE050000}"/>
    <hyperlink ref="L463" r:id="rId1311" xr:uid="{00000000-0004-0000-0000-0000CF050000}"/>
    <hyperlink ref="L471" r:id="rId1312" xr:uid="{00000000-0004-0000-0000-0000D0050000}"/>
    <hyperlink ref="L472" r:id="rId1313" xr:uid="{00000000-0004-0000-0000-0000D1050000}"/>
    <hyperlink ref="L475" r:id="rId1314" xr:uid="{00000000-0004-0000-0000-0000D2050000}"/>
    <hyperlink ref="L476" r:id="rId1315" xr:uid="{00000000-0004-0000-0000-0000D3050000}"/>
    <hyperlink ref="L477" r:id="rId1316" xr:uid="{00000000-0004-0000-0000-0000D4050000}"/>
    <hyperlink ref="L478" r:id="rId1317" xr:uid="{00000000-0004-0000-0000-0000D5050000}"/>
    <hyperlink ref="L479" r:id="rId1318" xr:uid="{00000000-0004-0000-0000-0000D6050000}"/>
    <hyperlink ref="L480" r:id="rId1319" xr:uid="{00000000-0004-0000-0000-0000D7050000}"/>
    <hyperlink ref="L29" r:id="rId1320" xr:uid="{00000000-0004-0000-0000-0000D8050000}"/>
    <hyperlink ref="L102" r:id="rId1321" xr:uid="{00000000-0004-0000-0000-0000D9050000}"/>
    <hyperlink ref="L159" r:id="rId1322" xr:uid="{00000000-0004-0000-0000-0000DA050000}"/>
    <hyperlink ref="L221" r:id="rId1323" xr:uid="{00000000-0004-0000-0000-0000DB050000}"/>
    <hyperlink ref="L245" r:id="rId1324" xr:uid="{00000000-0004-0000-0000-0000DC050000}"/>
    <hyperlink ref="L876" r:id="rId1325" xr:uid="{00000000-0004-0000-0000-0000DD050000}"/>
    <hyperlink ref="L909" r:id="rId1326" xr:uid="{00000000-0004-0000-0000-0000DE050000}"/>
    <hyperlink ref="L935" r:id="rId1327" xr:uid="{00000000-0004-0000-0000-0000DF050000}"/>
    <hyperlink ref="L996" r:id="rId1328" xr:uid="{00000000-0004-0000-0000-0000E0050000}"/>
    <hyperlink ref="L1598" r:id="rId1329" xr:uid="{00000000-0004-0000-0000-0000E1050000}"/>
    <hyperlink ref="L1625" r:id="rId1330" xr:uid="{00000000-0004-0000-0000-0000E2050000}"/>
    <hyperlink ref="L1741" r:id="rId1331" xr:uid="{00000000-0004-0000-0000-0000E3050000}"/>
    <hyperlink ref="L1757" r:id="rId1332" xr:uid="{00000000-0004-0000-0000-0000E4050000}"/>
    <hyperlink ref="L1781" r:id="rId1333" xr:uid="{00000000-0004-0000-0000-0000E5050000}"/>
    <hyperlink ref="L1788" r:id="rId1334" xr:uid="{00000000-0004-0000-0000-0000E6050000}"/>
    <hyperlink ref="L1822" r:id="rId1335" xr:uid="{00000000-0004-0000-0000-0000E7050000}"/>
    <hyperlink ref="L1847" r:id="rId1336" xr:uid="{00000000-0004-0000-0000-0000E8050000}"/>
    <hyperlink ref="L1900" r:id="rId1337" xr:uid="{00000000-0004-0000-0000-0000E9050000}"/>
    <hyperlink ref="L1926" r:id="rId1338" xr:uid="{00000000-0004-0000-0000-0000EA050000}"/>
    <hyperlink ref="L1939" r:id="rId1339" xr:uid="{00000000-0004-0000-0000-0000EB050000}"/>
    <hyperlink ref="L1945" r:id="rId1340" xr:uid="{00000000-0004-0000-0000-0000EC050000}"/>
    <hyperlink ref="L1950" r:id="rId1341" xr:uid="{00000000-0004-0000-0000-0000ED050000}"/>
    <hyperlink ref="L1784" r:id="rId1342" xr:uid="{00000000-0004-0000-0000-0000EE050000}"/>
    <hyperlink ref="L1875" r:id="rId1343" xr:uid="{00000000-0004-0000-0000-0000EF050000}"/>
    <hyperlink ref="L484" r:id="rId1344" xr:uid="{00000000-0004-0000-0000-0000F0050000}"/>
    <hyperlink ref="L485" r:id="rId1345" xr:uid="{00000000-0004-0000-0000-0000F1050000}"/>
    <hyperlink ref="L486" r:id="rId1346" xr:uid="{00000000-0004-0000-0000-0000F2050000}"/>
    <hyperlink ref="L487" r:id="rId1347" xr:uid="{00000000-0004-0000-0000-0000F3050000}"/>
    <hyperlink ref="L488" r:id="rId1348" xr:uid="{00000000-0004-0000-0000-0000F4050000}"/>
    <hyperlink ref="L489" r:id="rId1349" xr:uid="{00000000-0004-0000-0000-0000F5050000}"/>
    <hyperlink ref="L490" r:id="rId1350" xr:uid="{00000000-0004-0000-0000-0000F6050000}"/>
    <hyperlink ref="L496" r:id="rId1351" xr:uid="{00000000-0004-0000-0000-0000F7050000}"/>
    <hyperlink ref="L497" r:id="rId1352" xr:uid="{00000000-0004-0000-0000-0000F8050000}"/>
    <hyperlink ref="L498" r:id="rId1353" xr:uid="{00000000-0004-0000-0000-0000F9050000}"/>
    <hyperlink ref="L499" r:id="rId1354" xr:uid="{00000000-0004-0000-0000-0000FA050000}"/>
    <hyperlink ref="L500" r:id="rId1355" xr:uid="{00000000-0004-0000-0000-0000FB050000}"/>
    <hyperlink ref="L501" r:id="rId1356" xr:uid="{00000000-0004-0000-0000-0000FC050000}"/>
    <hyperlink ref="L502" r:id="rId1357" xr:uid="{00000000-0004-0000-0000-0000FD050000}"/>
    <hyperlink ref="L503" r:id="rId1358" xr:uid="{00000000-0004-0000-0000-0000FE050000}"/>
    <hyperlink ref="L504" r:id="rId1359" xr:uid="{00000000-0004-0000-0000-0000FF050000}"/>
    <hyperlink ref="L505" r:id="rId1360" xr:uid="{00000000-0004-0000-0000-000000060000}"/>
    <hyperlink ref="L508" r:id="rId1361" xr:uid="{00000000-0004-0000-0000-000001060000}"/>
    <hyperlink ref="L509" r:id="rId1362" xr:uid="{00000000-0004-0000-0000-000002060000}"/>
    <hyperlink ref="L510" r:id="rId1363" xr:uid="{00000000-0004-0000-0000-000003060000}"/>
    <hyperlink ref="L511" r:id="rId1364" xr:uid="{00000000-0004-0000-0000-000004060000}"/>
    <hyperlink ref="L2" r:id="rId1365" xr:uid="{00000000-0004-0000-0000-000005060000}"/>
    <hyperlink ref="L79" r:id="rId1366" xr:uid="{00000000-0004-0000-0000-000006060000}"/>
    <hyperlink ref="L80" r:id="rId1367" xr:uid="{00000000-0004-0000-0000-000007060000}"/>
    <hyperlink ref="L140" r:id="rId1368" xr:uid="{00000000-0004-0000-0000-000008060000}"/>
    <hyperlink ref="L152" r:id="rId1369" xr:uid="{00000000-0004-0000-0000-000009060000}"/>
    <hyperlink ref="L153" r:id="rId1370" xr:uid="{00000000-0004-0000-0000-00000A060000}"/>
    <hyperlink ref="L172" r:id="rId1371" xr:uid="{00000000-0004-0000-0000-00000B060000}"/>
    <hyperlink ref="L210" r:id="rId1372" xr:uid="{00000000-0004-0000-0000-00000C060000}"/>
    <hyperlink ref="L229" r:id="rId1373" xr:uid="{00000000-0004-0000-0000-00000D060000}"/>
    <hyperlink ref="L240" r:id="rId1374" xr:uid="{00000000-0004-0000-0000-00000E060000}"/>
    <hyperlink ref="L892" r:id="rId1375" xr:uid="{00000000-0004-0000-0000-00000F060000}"/>
    <hyperlink ref="L901" r:id="rId1376" xr:uid="{00000000-0004-0000-0000-000010060000}"/>
    <hyperlink ref="L914" r:id="rId1377" xr:uid="{00000000-0004-0000-0000-000011060000}"/>
    <hyperlink ref="L927" r:id="rId1378" xr:uid="{00000000-0004-0000-0000-000012060000}"/>
    <hyperlink ref="L969" r:id="rId1379" xr:uid="{00000000-0004-0000-0000-000013060000}"/>
    <hyperlink ref="L1561" r:id="rId1380" xr:uid="{00000000-0004-0000-0000-000014060000}"/>
    <hyperlink ref="L1571" r:id="rId1381" xr:uid="{00000000-0004-0000-0000-000015060000}"/>
    <hyperlink ref="L1590" r:id="rId1382" xr:uid="{00000000-0004-0000-0000-000016060000}"/>
    <hyperlink ref="L1591" r:id="rId1383" xr:uid="{00000000-0004-0000-0000-000017060000}"/>
    <hyperlink ref="L1604" r:id="rId1384" xr:uid="{00000000-0004-0000-0000-000018060000}"/>
    <hyperlink ref="L1606" r:id="rId1385" xr:uid="{00000000-0004-0000-0000-000019060000}"/>
    <hyperlink ref="L1618" r:id="rId1386" xr:uid="{00000000-0004-0000-0000-00001A060000}"/>
    <hyperlink ref="L1662" r:id="rId1387" xr:uid="{00000000-0004-0000-0000-00001B060000}"/>
    <hyperlink ref="L1663" r:id="rId1388" xr:uid="{00000000-0004-0000-0000-00001C060000}"/>
    <hyperlink ref="L1680" r:id="rId1389" xr:uid="{00000000-0004-0000-0000-00001D060000}"/>
    <hyperlink ref="L1714" r:id="rId1390" xr:uid="{00000000-0004-0000-0000-00001E060000}"/>
    <hyperlink ref="L1740" r:id="rId1391" xr:uid="{00000000-0004-0000-0000-00001F060000}"/>
    <hyperlink ref="L1762" r:id="rId1392" xr:uid="{00000000-0004-0000-0000-000020060000}"/>
    <hyperlink ref="L1773" r:id="rId1393" xr:uid="{00000000-0004-0000-0000-000021060000}"/>
    <hyperlink ref="L1805" r:id="rId1394" xr:uid="{00000000-0004-0000-0000-000022060000}"/>
    <hyperlink ref="L1849" r:id="rId1395" xr:uid="{00000000-0004-0000-0000-000023060000}"/>
    <hyperlink ref="L1853" r:id="rId1396" xr:uid="{00000000-0004-0000-0000-000024060000}"/>
    <hyperlink ref="L1872" r:id="rId1397" xr:uid="{00000000-0004-0000-0000-000025060000}"/>
    <hyperlink ref="L1876" r:id="rId1398" xr:uid="{00000000-0004-0000-0000-000026060000}"/>
    <hyperlink ref="L1884" r:id="rId1399" xr:uid="{00000000-0004-0000-0000-000027060000}"/>
    <hyperlink ref="L1885" r:id="rId1400" xr:uid="{00000000-0004-0000-0000-000028060000}"/>
    <hyperlink ref="L1893" r:id="rId1401" xr:uid="{00000000-0004-0000-0000-000029060000}"/>
    <hyperlink ref="L1907" r:id="rId1402" xr:uid="{00000000-0004-0000-0000-00002A060000}"/>
    <hyperlink ref="L1909" r:id="rId1403" xr:uid="{00000000-0004-0000-0000-00002B060000}"/>
    <hyperlink ref="L1910" r:id="rId1404" xr:uid="{00000000-0004-0000-0000-00002C060000}"/>
    <hyperlink ref="L1914" r:id="rId1405" xr:uid="{00000000-0004-0000-0000-00002D060000}"/>
    <hyperlink ref="L1925" r:id="rId1406" xr:uid="{00000000-0004-0000-0000-00002E060000}"/>
    <hyperlink ref="L1929" r:id="rId1407" xr:uid="{00000000-0004-0000-0000-00002F060000}"/>
    <hyperlink ref="L1938" r:id="rId1408" xr:uid="{00000000-0004-0000-0000-000030060000}"/>
    <hyperlink ref="L1952" r:id="rId1409" xr:uid="{00000000-0004-0000-0000-000031060000}"/>
    <hyperlink ref="L1969" r:id="rId1410" xr:uid="{00000000-0004-0000-0000-000032060000}"/>
    <hyperlink ref="L1990" r:id="rId1411" xr:uid="{00000000-0004-0000-0000-000033060000}"/>
    <hyperlink ref="L1869" r:id="rId1412" xr:uid="{00000000-0004-0000-0000-000034060000}"/>
    <hyperlink ref="L1839" r:id="rId1413" display="https://trialinternational.org/latest-post/in-switzerland-proceedings-for-war-crimes-against-rifaat-al-assad/" xr:uid="{00000000-0004-0000-0000-000035060000}"/>
    <hyperlink ref="L1769" r:id="rId1414" xr:uid="{00000000-0004-0000-0000-000036060000}"/>
    <hyperlink ref="L23" r:id="rId1415" xr:uid="{00000000-0004-0000-0000-000037060000}"/>
    <hyperlink ref="L1742" r:id="rId1416" xr:uid="{00000000-0004-0000-0000-000038060000}"/>
    <hyperlink ref="L1695" r:id="rId1417" xr:uid="{00000000-0004-0000-0000-000039060000}"/>
    <hyperlink ref="L34" r:id="rId1418" xr:uid="{00000000-0004-0000-0000-00003A060000}"/>
    <hyperlink ref="AL34" r:id="rId1419" xr:uid="{00000000-0004-0000-0000-00003B060000}"/>
    <hyperlink ref="L1649" r:id="rId1420" xr:uid="{00000000-0004-0000-0000-00003C060000}"/>
    <hyperlink ref="L251" r:id="rId1421" location="v=onepage&amp;q=Djuradj%20Kusljic%20arrest&amp;f=false" xr:uid="{00000000-0004-0000-0000-00003D060000}"/>
    <hyperlink ref="L1000" r:id="rId1422" xr:uid="{00000000-0004-0000-0000-00003F060000}"/>
    <hyperlink ref="L864" r:id="rId1423" xr:uid="{00000000-0004-0000-0000-000040060000}"/>
    <hyperlink ref="L857" r:id="rId1424" xr:uid="{00000000-0004-0000-0000-000041060000}"/>
    <hyperlink ref="L1692" r:id="rId1425" xr:uid="{00000000-0004-0000-0000-000042060000}"/>
    <hyperlink ref="L1725" r:id="rId1426" xr:uid="{00000000-0004-0000-0000-000045060000}"/>
    <hyperlink ref="L1904" r:id="rId1427" xr:uid="{00000000-0004-0000-0000-000047060000}"/>
    <hyperlink ref="L1879" r:id="rId1428" xr:uid="{00000000-0004-0000-0000-000050060000}"/>
    <hyperlink ref="L1978" r:id="rId1429" xr:uid="{00000000-0004-0000-0000-000051060000}"/>
    <hyperlink ref="L1958" r:id="rId1430" xr:uid="{00000000-0004-0000-0000-000052060000}"/>
    <hyperlink ref="L823" r:id="rId1431" display="https://www.fidh.org/en/region/americas/usa/USA-Guantanamo-Abu-Ghraib/DONALD-RUMSFELD-CHARGED-WITH_x000a_http://www.informationclearinghouse.info/article18633.htm (Interview with Michael Ratner, also mentions Sweden case)" xr:uid="{00000000-0004-0000-0000-000053060000}"/>
    <hyperlink ref="L483" r:id="rId1432" xr:uid="{00000000-0004-0000-0000-000054060000}"/>
    <hyperlink ref="L825" r:id="rId1433" xr:uid="{00000000-0004-0000-0000-000055060000}"/>
    <hyperlink ref="L1011" r:id="rId1434" xr:uid="{A1179697-F94D-4045-8079-D96055918B66}"/>
    <hyperlink ref="L936" r:id="rId1435" xr:uid="{FC66F5F2-5EC1-864F-94D9-AD849967BE3C}"/>
    <hyperlink ref="L161" r:id="rId1436" xr:uid="{FA509C20-8209-EC4F-93FC-492E2132037E}"/>
    <hyperlink ref="L1986" r:id="rId1437" xr:uid="{9227AD2B-FF44-F548-B7CC-4372F20DD20D}"/>
    <hyperlink ref="L1889" r:id="rId1438" xr:uid="{CD1C0D04-3B16-9243-AD61-9C2C4B59154F}"/>
    <hyperlink ref="L144" r:id="rId1439" xr:uid="{CFC6D9B8-D6B2-D24B-B7E7-A74A194BC8F2}"/>
    <hyperlink ref="L1015" r:id="rId1440" xr:uid="{3871573B-A0D4-D44E-8D1F-F4DA59A97FD3}"/>
    <hyperlink ref="L145" r:id="rId1441" xr:uid="{30056A1D-57E6-F144-B931-1A4C1A65425D}"/>
    <hyperlink ref="L1009" r:id="rId1442" xr:uid="{BD66C339-D844-F747-A99C-BA19462B7954}"/>
    <hyperlink ref="L9" r:id="rId1443" xr:uid="{7E78D369-5AF1-0449-90DC-606B4E251B6E}"/>
    <hyperlink ref="L1674" r:id="rId1444" display="https://www.collectifpartiescivilesrwanda.fr/en/tableau-des-plaintes-du-cpcr/" xr:uid="{430D15EC-8101-A847-98A6-179306EA5C4A}"/>
    <hyperlink ref="L1613" r:id="rId1445" xr:uid="{B8BBAB11-6E26-5C49-A163-C92FA93DE4D7}"/>
    <hyperlink ref="L871" r:id="rId1446" xr:uid="{E0BC1AED-8A53-AA44-B936-532104307836}"/>
    <hyperlink ref="L1070" r:id="rId1447" display="https://web.archive.org/web/20050310130806/http://www.tunisnews.net/9novembre01.htm" xr:uid="{54522ECA-BAD0-E54F-8DEE-68E87FC7998B}"/>
    <hyperlink ref="L1436" r:id="rId1448" xr:uid="{49BCB97D-B688-6540-8E82-B8DE6EF1F1AD}"/>
    <hyperlink ref="L1438" r:id="rId1449" xr:uid="{772ED9D2-1351-C14F-9272-E69017F0B302}"/>
    <hyperlink ref="L852" r:id="rId1450" display="http://poseidon01.ssrn.com/delivery.php?ID=236126126100122095024029112081078126039041069077000060066090093097102122110005101095058000057047061023060098026110065093002117056073082011074087090088083119092006060093052025123064110119007089082102068074091011097068108018001101016086088082029080088&amp;EXT=pdf" xr:uid="{C0E83EF3-557D-C24B-A34A-C386873D6327}"/>
    <hyperlink ref="L1026" r:id="rId1451" display="https://www.efe.com/efe/espana/politica/un-juez-argentino-pide-ayuda-a-espana-para-imputar-eta-crimen-contra-la-humanidad/10002-2942268" xr:uid="{3FA98550-FADC-BA4A-AF27-466EC6BC47C2}"/>
    <hyperlink ref="L1037" r:id="rId1452" display="https://www.efe.com/efe/espana/politica/un-juez-argentino-pide-ayuda-a-espana-para-imputar-eta-crimen-contra-la-humanidad/10002-2942268" xr:uid="{F9697E3A-C896-0C4B-862A-90B9F4505263}"/>
    <hyperlink ref="L1048" r:id="rId1453" display="https://www.efe.com/efe/espana/politica/un-juez-argentino-pide-ayuda-a-espana-para-imputar-eta-crimen-contra-la-humanidad/10002-2942268" xr:uid="{F517C1FA-84B1-3E4F-9444-CFB9D2D7B9B7}"/>
    <hyperlink ref="L1059" r:id="rId1454" display="https://www.efe.com/efe/espana/politica/un-juez-argentino-pide-ayuda-a-espana-para-imputar-eta-crimen-contra-la-humanidad/10002-2942268" xr:uid="{C45E5177-D911-F241-99AD-7D3F30566C24}"/>
    <hyperlink ref="L1062" r:id="rId1455" display="https://www.efe.com/efe/espana/politica/un-juez-argentino-pide-ayuda-a-espana-para-imputar-eta-crimen-contra-la-humanidad/10002-2942268" xr:uid="{0167FC74-57D0-684A-A35C-AF043BCC4D5F}"/>
    <hyperlink ref="L1063" r:id="rId1456" display="https://www.efe.com/efe/espana/politica/un-juez-argentino-pide-ayuda-a-espana-para-imputar-eta-crimen-contra-la-humanidad/10002-2942268" xr:uid="{E1AD9D9D-3912-3D48-8C00-8CAD970ECFCC}"/>
    <hyperlink ref="L1064" r:id="rId1457" display="https://www.efe.com/efe/espana/politica/un-juez-argentino-pide-ayuda-a-espana-para-imputar-eta-crimen-contra-la-humanidad/10002-2942268" xr:uid="{21BFEB6E-CC1D-124C-99A0-71287FFCB3A7}"/>
    <hyperlink ref="L1065" r:id="rId1458" display="https://www.efe.com/efe/espana/politica/un-juez-argentino-pide-ayuda-a-espana-para-imputar-eta-crimen-contra-la-humanidad/10002-2942268" xr:uid="{40BDCDDF-CBA3-2144-9572-A519401A8802}"/>
    <hyperlink ref="L1066" r:id="rId1459" display="https://www.efe.com/efe/espana/politica/un-juez-argentino-pide-ayuda-a-espana-para-imputar-eta-crimen-contra-la-humanidad/10002-2942268" xr:uid="{FA0AF135-68BD-864D-A2FB-3C2595957B2D}"/>
    <hyperlink ref="L1027" r:id="rId1460" display="https://www.efe.com/efe/espana/politica/un-juez-argentino-pide-ayuda-a-espana-para-imputar-eta-crimen-contra-la-humanidad/10002-2942268" xr:uid="{F0B17A6A-5A03-2A4E-AA15-8EA1C4FCA3BB}"/>
    <hyperlink ref="L1040" r:id="rId1461" display="https://www.efe.com/efe/espana/politica/un-juez-argentino-pide-ayuda-a-espana-para-imputar-eta-crimen-contra-la-humanidad/10002-2942268" xr:uid="{1BC92A5A-6F4F-CA4D-9F03-134C169D6DE3}"/>
    <hyperlink ref="L1041" r:id="rId1462" display="https://www.efe.com/efe/espana/politica/un-juez-argentino-pide-ayuda-a-espana-para-imputar-eta-crimen-contra-la-humanidad/10002-2942268" xr:uid="{D0DDC9F2-08CA-224B-B3C9-4DA30A302F4A}"/>
    <hyperlink ref="L1042" r:id="rId1463" display="https://www.efe.com/efe/espana/politica/un-juez-argentino-pide-ayuda-a-espana-para-imputar-eta-crimen-contra-la-humanidad/10002-2942268" xr:uid="{1F408838-7074-7A44-BC5A-3480765B3502}"/>
    <hyperlink ref="L1043" r:id="rId1464" display="https://www.efe.com/efe/espana/politica/un-juez-argentino-pide-ayuda-a-espana-para-imputar-eta-crimen-contra-la-humanidad/10002-2942268" xr:uid="{6E80DD76-F98B-E545-B94D-663970E6E3A3}"/>
    <hyperlink ref="L1044" r:id="rId1465" display="https://www.efe.com/efe/espana/politica/un-juez-argentino-pide-ayuda-a-espana-para-imputar-eta-crimen-contra-la-humanidad/10002-2942268" xr:uid="{89A7A403-6A84-E64D-905B-917D8A464599}"/>
    <hyperlink ref="L1045" r:id="rId1466" display="https://www.efe.com/efe/espana/politica/un-juez-argentino-pide-ayuda-a-espana-para-imputar-eta-crimen-contra-la-humanidad/10002-2942268" xr:uid="{B00662AA-70C7-3346-94C1-BC94CCE8D4DE}"/>
    <hyperlink ref="L1046" r:id="rId1467" display="https://www.efe.com/efe/espana/politica/un-juez-argentino-pide-ayuda-a-espana-para-imputar-eta-crimen-contra-la-humanidad/10002-2942268" xr:uid="{AB614934-0C7D-9A40-8EC1-DDD15AA3CF1F}"/>
    <hyperlink ref="L1047" r:id="rId1468" display="https://www.efe.com/efe/espana/politica/un-juez-argentino-pide-ayuda-a-espana-para-imputar-eta-crimen-contra-la-humanidad/10002-2942268" xr:uid="{D6DDB2F1-21F7-5546-9CFF-29A42BB0C01C}"/>
    <hyperlink ref="L1049" r:id="rId1469" display="https://www.efe.com/efe/espana/politica/un-juez-argentino-pide-ayuda-a-espana-para-imputar-eta-crimen-contra-la-humanidad/10002-2942268" xr:uid="{5519BCCA-933D-D044-966D-61A45801CD76}"/>
    <hyperlink ref="L1050" r:id="rId1470" display="https://www.efe.com/efe/espana/politica/un-juez-argentino-pide-ayuda-a-espana-para-imputar-eta-crimen-contra-la-humanidad/10002-2942268" xr:uid="{55145CE4-3869-0E46-84F1-CBB8BBBAF1A9}"/>
    <hyperlink ref="L1051" r:id="rId1471" display="https://www.efe.com/efe/espana/politica/un-juez-argentino-pide-ayuda-a-espana-para-imputar-eta-crimen-contra-la-humanidad/10002-2942268" xr:uid="{739F6EC8-50F5-F540-90D5-7BD6F03DD7E6}"/>
    <hyperlink ref="L1052" r:id="rId1472" display="https://www.efe.com/efe/espana/politica/un-juez-argentino-pide-ayuda-a-espana-para-imputar-eta-crimen-contra-la-humanidad/10002-2942268" xr:uid="{E12441E1-E303-D246-A0AE-6E9B13376E06}"/>
    <hyperlink ref="L1053" r:id="rId1473" display="https://www.efe.com/efe/espana/politica/un-juez-argentino-pide-ayuda-a-espana-para-imputar-eta-crimen-contra-la-humanidad/10002-2942268" xr:uid="{A410EE08-4EC4-4D43-8707-DE89072C98EA}"/>
    <hyperlink ref="L1054" r:id="rId1474" display="https://www.efe.com/efe/espana/politica/un-juez-argentino-pide-ayuda-a-espana-para-imputar-eta-crimen-contra-la-humanidad/10002-2942268" xr:uid="{3F5B323D-63CE-B241-A768-39580766D2C4}"/>
    <hyperlink ref="L1055" r:id="rId1475" display="https://www.efe.com/efe/espana/politica/un-juez-argentino-pide-ayuda-a-espana-para-imputar-eta-crimen-contra-la-humanidad/10002-2942268" xr:uid="{2C1558B6-01D5-B54C-8A59-89AF86314254}"/>
    <hyperlink ref="L1056" r:id="rId1476" display="https://www.efe.com/efe/espana/politica/un-juez-argentino-pide-ayuda-a-espana-para-imputar-eta-crimen-contra-la-humanidad/10002-2942268" xr:uid="{BC671FFC-2621-264D-8D12-126F3CEBFE5F}"/>
    <hyperlink ref="L1057" r:id="rId1477" display="https://www.efe.com/efe/espana/politica/un-juez-argentino-pide-ayuda-a-espana-para-imputar-eta-crimen-contra-la-humanidad/10002-2942268" xr:uid="{F3E10CD2-988E-A344-9CF3-00C876F05F18}"/>
    <hyperlink ref="L1058" r:id="rId1478" display="https://www.efe.com/efe/espana/politica/un-juez-argentino-pide-ayuda-a-espana-para-imputar-eta-crimen-contra-la-humanidad/10002-2942268" xr:uid="{4F7361BA-66B2-2446-B113-FF2CE74E04A1}"/>
    <hyperlink ref="L1061" r:id="rId1479" display="https://www.efe.com/efe/espana/politica/un-juez-argentino-pide-ayuda-a-espana-para-imputar-eta-crimen-contra-la-humanidad/10002-2942268" xr:uid="{ED7DA82D-FE66-EE4E-BF59-61DD707AC7CD}"/>
    <hyperlink ref="L1028" r:id="rId1480" display="https://www.efe.com/efe/espana/politica/un-juez-argentino-pide-ayuda-a-espana-para-imputar-eta-crimen-contra-la-humanidad/10002-2942268" xr:uid="{4E109B0F-18A1-7C4C-ABCC-67E30435DA7A}"/>
    <hyperlink ref="L1029" r:id="rId1481" display="https://www.efe.com/efe/espana/politica/un-juez-argentino-pide-ayuda-a-espana-para-imputar-eta-crimen-contra-la-humanidad/10002-2942268" xr:uid="{C98709A6-94D0-2742-A8CF-174D220924CA}"/>
    <hyperlink ref="L1030" r:id="rId1482" display="https://www.efe.com/efe/espana/politica/un-juez-argentino-pide-ayuda-a-espana-para-imputar-eta-crimen-contra-la-humanidad/10002-2942268" xr:uid="{139638B5-9D63-9A49-BBEA-87F9F6E2862F}"/>
    <hyperlink ref="L1031" r:id="rId1483" display="https://www.efe.com/efe/espana/politica/un-juez-argentino-pide-ayuda-a-espana-para-imputar-eta-crimen-contra-la-humanidad/10002-2942268" xr:uid="{3C37C8E5-EA4E-3948-9DCA-BCFEC4E019D8}"/>
    <hyperlink ref="L1032" r:id="rId1484" display="https://www.efe.com/efe/espana/politica/un-juez-argentino-pide-ayuda-a-espana-para-imputar-eta-crimen-contra-la-humanidad/10002-2942268" xr:uid="{F482F8A2-7F18-7A48-A7CC-4FE574A057CC}"/>
    <hyperlink ref="L1033" r:id="rId1485" display="https://www.efe.com/efe/espana/politica/un-juez-argentino-pide-ayuda-a-espana-para-imputar-eta-crimen-contra-la-humanidad/10002-2942268" xr:uid="{45430A81-F294-444F-978C-76F16B305BEB}"/>
    <hyperlink ref="L1034" r:id="rId1486" display="https://www.efe.com/efe/espana/politica/un-juez-argentino-pide-ayuda-a-espana-para-imputar-eta-crimen-contra-la-humanidad/10002-2942268" xr:uid="{58BCD320-3F0C-B844-9031-AB47D99742B4}"/>
    <hyperlink ref="L1035" r:id="rId1487" display="https://www.efe.com/efe/espana/politica/un-juez-argentino-pide-ayuda-a-espana-para-imputar-eta-crimen-contra-la-humanidad/10002-2942268" xr:uid="{67CFA430-4075-3741-9423-33E96CDEBF64}"/>
    <hyperlink ref="L1036" r:id="rId1488" display="https://www.efe.com/efe/espana/politica/un-juez-argentino-pide-ayuda-a-espana-para-imputar-eta-crimen-contra-la-humanidad/10002-2942268" xr:uid="{30D0534F-6424-2F44-9203-1E558E8C6EBD}"/>
    <hyperlink ref="L1038" r:id="rId1489" display="https://www.efe.com/efe/espana/politica/un-juez-argentino-pide-ayuda-a-espana-para-imputar-eta-crimen-contra-la-humanidad/10002-2942268" xr:uid="{AE3ED7CB-6BD4-6248-A2C0-1E1F441A0CCF}"/>
    <hyperlink ref="L1039" r:id="rId1490" display="https://www.efe.com/efe/espana/politica/un-juez-argentino-pide-ayuda-a-espana-para-imputar-eta-crimen-contra-la-humanidad/10002-2942268" xr:uid="{D567D786-79CC-F848-A3F5-DD8A81E832C2}"/>
    <hyperlink ref="L1060" r:id="rId1491" display="https://www.efe.com/efe/espana/politica/un-juez-argentino-pide-ayuda-a-espana-para-imputar-eta-crimen-contra-la-humanidad/10002-2942268" xr:uid="{FAD9CCED-873F-2345-AA8A-F93A8EBCD63E}"/>
    <hyperlink ref="L926" r:id="rId1492" xr:uid="{2C670AA0-3E07-D64C-8343-470F643EBDF9}"/>
    <hyperlink ref="AL1594" r:id="rId1493" display="https://www.civitas-maxima.org/en" xr:uid="{109FEA2D-25C8-8747-A621-C0289CD95CF5}"/>
    <hyperlink ref="L213" r:id="rId1494" xr:uid="{00000000-0004-0000-0000-00006B000000}"/>
    <hyperlink ref="L193" r:id="rId1495" xr:uid="{00000000-0004-0000-0000-00006A000000}"/>
    <hyperlink ref="L189" r:id="rId1496" xr:uid="{00000000-0004-0000-0000-000069000000}"/>
    <hyperlink ref="L74" r:id="rId1497" xr:uid="{00000000-0004-0000-0000-000068000000}"/>
    <hyperlink ref="L1718" r:id="rId1498" xr:uid="{00000000-0004-0000-0000-00005D000000}"/>
    <hyperlink ref="L1717" r:id="rId1499" xr:uid="{00000000-0004-0000-0000-00005C000000}"/>
    <hyperlink ref="L1817" r:id="rId1500" xr:uid="{00000000-0004-0000-0000-00005B000000}"/>
    <hyperlink ref="L6" r:id="rId1501" display="Info on case: https://www.ecchr.eu/en/international-crimes-and-accountability/syria/torture-under-assad/articles/international-crimes-and-accountability-syria-torture-under-assad.html_x000a_Summary of complaint: https://www.ecchr.eu/en/international-crimes-and-" xr:uid="{00000000-0004-0000-0000-00005A000000}"/>
    <hyperlink ref="L1834" r:id="rId1502" xr:uid="{00000000-0004-0000-0000-000059000000}"/>
    <hyperlink ref="L1776" r:id="rId1503" xr:uid="{00000000-0004-0000-0000-000058000000}"/>
    <hyperlink ref="L1004" r:id="rId1504" xr:uid="{00000000-0004-0000-0000-000057000000}"/>
    <hyperlink ref="L883" r:id="rId1505" xr:uid="{00000000-0004-0000-0000-000056000000}"/>
    <hyperlink ref="L135" r:id="rId1506" xr:uid="{00000000-0004-0000-0000-000055000000}"/>
    <hyperlink ref="L85" r:id="rId1507" xr:uid="{00000000-0004-0000-0000-000054000000}"/>
    <hyperlink ref="L1844" r:id="rId1508" xr:uid="{00000000-0004-0000-0000-000053000000}"/>
    <hyperlink ref="L1815" r:id="rId1509" xr:uid="{00000000-0004-0000-0000-000052000000}"/>
    <hyperlink ref="L1616" r:id="rId1510" xr:uid="{00000000-0004-0000-0000-000051000000}"/>
    <hyperlink ref="L1556" r:id="rId1511" xr:uid="{00000000-0004-0000-0000-000050000000}"/>
    <hyperlink ref="L1552" r:id="rId1512" xr:uid="{00000000-0004-0000-0000-00004F000000}"/>
    <hyperlink ref="L1548" r:id="rId1513" xr:uid="{00000000-0004-0000-0000-00004E000000}"/>
    <hyperlink ref="L1007" r:id="rId1514" xr:uid="{00000000-0004-0000-0000-00004D000000}"/>
    <hyperlink ref="L1005" r:id="rId1515" xr:uid="{00000000-0004-0000-0000-00004C000000}"/>
    <hyperlink ref="L1756" r:id="rId1516" display="http://www.presseportal.de/blaulicht/pm/14981/3415525_x000a_http://bigstory.ap.org/article/428c2ad8fdc64d41937f277a5bd558ac/former-iraqi-soldier-charged-war-crimes-germany_x000a_http://www.bostonherald.com/news/international/2016/08/former_iraqi_soldier_charged_with_" xr:uid="{00000000-0004-0000-0000-000044060000}"/>
    <hyperlink ref="L1775" r:id="rId1517" xr:uid="{00000000-0004-0000-0000-000043060000}"/>
    <hyperlink ref="L1711" r:id="rId1518" xr:uid="{00000000-0004-0000-0000-0000A1040000}"/>
    <hyperlink ref="L1892" r:id="rId1519" xr:uid="{00000000-0004-0000-0000-0000A0040000}"/>
    <hyperlink ref="L977" r:id="rId1520" xr:uid="{00000000-0004-0000-0000-000057040000}"/>
    <hyperlink ref="L1106" r:id="rId1521" xr:uid="{00000000-0004-0000-0000-000056040000}"/>
    <hyperlink ref="L964" r:id="rId1522" xr:uid="{00000000-0004-0000-0000-000094020000}"/>
    <hyperlink ref="L865" r:id="rId1523" xr:uid="{00000000-0004-0000-0000-000071020000}"/>
    <hyperlink ref="L1991" r:id="rId1524" xr:uid="{00000000-0004-0000-0000-000047020000}"/>
    <hyperlink ref="L1001" r:id="rId1525" xr:uid="{00000000-0004-0000-0000-000014010000}"/>
    <hyperlink ref="L985" r:id="rId1526" xr:uid="{00000000-0004-0000-0000-000079000000}"/>
    <hyperlink ref="L1003" r:id="rId1527" xr:uid="{00000000-0004-0000-0000-00004B000000}"/>
    <hyperlink ref="L887" r:id="rId1528" xr:uid="{00000000-0004-0000-0000-00004A000000}"/>
    <hyperlink ref="L181" r:id="rId1529" xr:uid="{00000000-0004-0000-0000-000049000000}"/>
    <hyperlink ref="L95" r:id="rId1530" xr:uid="{00000000-0004-0000-0000-000048000000}"/>
    <hyperlink ref="L87" r:id="rId1531" xr:uid="{00000000-0004-0000-0000-000047000000}"/>
    <hyperlink ref="L84" r:id="rId1532" xr:uid="{00000000-0004-0000-0000-000046000000}"/>
    <hyperlink ref="L50" r:id="rId1533" xr:uid="{00000000-0004-0000-0000-000045000000}"/>
    <hyperlink ref="L22" r:id="rId1534" xr:uid="{00000000-0004-0000-0000-000044000000}"/>
    <hyperlink ref="L1006" r:id="rId1535" xr:uid="{00000000-0004-0000-0000-000043000000}"/>
    <hyperlink ref="L1547" r:id="rId1536" display="Names and short descriptions of named suspects: http://politica.elpais.com/politica/2014/10/31/actualidad/1414789472_600996.html_x000a_http://www.huffingtonpost.com/huff-wires/20100414/lt-argentina-spain-human-rights/_x000a_http://www.buenosairesherald.com/article/14" xr:uid="{00000000-0004-0000-0000-000042000000}"/>
    <hyperlink ref="L86" r:id="rId1537" xr:uid="{00000000-0004-0000-0000-000041000000}"/>
    <hyperlink ref="L199" r:id="rId1538" xr:uid="{00000000-0004-0000-0000-000040000000}"/>
    <hyperlink ref="L1069" r:id="rId1539" xr:uid="{00000000-0004-0000-0000-00003E060000}"/>
    <hyperlink ref="L1648" r:id="rId1540" xr:uid="{00000000-0004-0000-0000-00006D020000}"/>
    <hyperlink ref="L1814" r:id="rId1541" xr:uid="{00000000-0004-0000-0000-0000B2010000}"/>
    <hyperlink ref="L809" r:id="rId1542" display="https://trialinternational.org/latest-post/yvonne-ntacyobatabara-basebya/_x000a_https://ergaomnesnet.com/2013/03/22/gendering-jurisdiction/_x000a_http://www.reuters.com/article/rwanda-genocide-dutch-idUSL6N0BT8JM20130301_x000a_http://www.internationalcrimesdatabase.org/Cas" xr:uid="{00000000-0004-0000-0000-000060010000}"/>
    <hyperlink ref="B809" r:id="rId1543" display="! (Initiated by Kagame’s party the RPF: “Yvonne Basebya appears on a list provided by the Rwandan Patriotic Front to the Dutch authorities, along with fifteen other people suspected of involvement in genocide.” https://trialinternational.org/latest-post/y" xr:uid="{00000000-0004-0000-0000-00005F010000}"/>
    <hyperlink ref="L1107" r:id="rId1544" xr:uid="{00000000-0004-0000-0000-00001D010000}"/>
    <hyperlink ref="L796" r:id="rId1545" display="http://trial-ch.org/fileadmin/user_upload/documents/publications/UJ_Report/UJAR_2016.pdf at 52_x000a_http://www.nytimes.com/2016/05/17/world/europe/sweden-rwanda-claver-berinkindi.html_x000a_http://www.nytimes.com/2013/06/21/world/europe/life-sentence-in-sweden-for-g" xr:uid="{00000000-0004-0000-0000-0000A1000000}"/>
    <hyperlink ref="L783" r:id="rId1546" display="http://www.internationalcrimesdatabase.org/Case/919_x000a_https://trialinternational.org/latest-post/sadi-bugingo/_x000a_https://www.theguardian.com/world/2013/feb/14/norway-jails-rwandan-genocide" xr:uid="{00000000-0004-0000-0000-000074000000}"/>
    <hyperlink ref="L760" r:id="rId1547" display="http://www.nytimes.com/2013/06/21/world/europe/life-sentence-in-sweden-for-genocide-case.html_x000a_https://trialinternational.org/latest-post/stanislas-mbanenande/_x000a_http://www.bbc.com/news/world-africa-22992242" xr:uid="{00000000-0004-0000-0000-000071000000}"/>
    <hyperlink ref="L1559" r:id="rId1548" display="https://rosaluxspba.org/wp-content/uploads/CARTILLA-60-A%C3%91OS-DE-IMPUNIDAD.PY_.pdf" xr:uid="{62FDFDA4-C04F-8B48-B441-7B87EC9D9709}"/>
    <hyperlink ref="L182" r:id="rId1549" display="http://www.nanduti.com.py/2015/09/09/conozca-los-nombres-de-los-18-represores-stronistas-querellados-en-argentina/" xr:uid="{308F338B-2893-D342-9CC5-C5586C15C28A}"/>
    <hyperlink ref="L1806" r:id="rId1550" xr:uid="{CD816BD8-3623-A54E-89E7-D9311F918E54}"/>
    <hyperlink ref="L347" r:id="rId1551" xr:uid="{85970030-535B-BC40-85B1-034FCCC89942}"/>
    <hyperlink ref="L834" r:id="rId1552" xr:uid="{62392B27-DB2E-D24B-97CC-F39B0AD70C6E}"/>
    <hyperlink ref="L868" r:id="rId1553" location="_ftn149" xr:uid="{ED68FB0F-0503-6B44-8488-0EE2C7095346}"/>
    <hyperlink ref="L1747" r:id="rId1554" xr:uid="{37B157A1-ED01-D64D-9E11-E1147FDD8770}"/>
    <hyperlink ref="L951" r:id="rId1555" xr:uid="{C1ED2950-D912-8B47-86F1-64473A86D84F}"/>
    <hyperlink ref="AL951" r:id="rId1556" xr:uid="{1EA3321F-6C4D-CC49-BFCD-AF06F6008A1B}"/>
    <hyperlink ref="L1863" r:id="rId1557" location="_ftn149" xr:uid="{C565A790-3D27-3046-A0C1-7A0C59F6DC18}"/>
    <hyperlink ref="L72" r:id="rId1558" xr:uid="{259CDD0B-A1D7-484D-B21F-8AC5C5CB4716}"/>
    <hyperlink ref="L217" r:id="rId1559" xr:uid="{5FAB2933-0311-6C4C-B125-107504120452}"/>
    <hyperlink ref="L950" r:id="rId1560" xr:uid="{914A73CA-CEDC-BC48-99D5-B6DB95079117}"/>
    <hyperlink ref="AL950" r:id="rId1561" xr:uid="{19765765-09B5-9C45-94C6-A17B1D4412AB}"/>
    <hyperlink ref="L1828" r:id="rId1562" xr:uid="{747B3EC0-2AC9-B442-A34F-D0CEC86F1D71}"/>
    <hyperlink ref="L973" r:id="rId1563" xr:uid="{CABBA871-F6D1-BF4F-8485-0F0AEBF79813}"/>
    <hyperlink ref="L1745" r:id="rId1564" xr:uid="{42F106AB-9F0B-6D49-9F68-F09D6FE5AC04}"/>
    <hyperlink ref="L1833" r:id="rId1565" xr:uid="{930D7C82-AB5E-E648-8DC3-F42B2551A406}"/>
    <hyperlink ref="L1918" r:id="rId1566" xr:uid="{81227D13-9CF7-5D4C-9439-14564FB9B8D2}"/>
    <hyperlink ref="L1683" r:id="rId1567" xr:uid="{F269CDEB-996C-7743-BD6A-41FE57638D69}"/>
    <hyperlink ref="AL846" r:id="rId1568" xr:uid="{07489FAD-F0BC-404D-A588-E34228B09F8F}"/>
    <hyperlink ref="L1899" r:id="rId1569" xr:uid="{DBF9FE13-25B3-6842-B93C-7F91488527D9}"/>
    <hyperlink ref="L1661" r:id="rId1570" xr:uid="{6B3DF5C4-E9A2-5345-AED7-A5E509B4E175}"/>
    <hyperlink ref="L1551" r:id="rId1571" xr:uid="{BD4E10DB-331B-2547-A127-AD04FA4C6C99}"/>
    <hyperlink ref="L1921" r:id="rId1572" xr:uid="{209E647F-865B-974F-BCDF-3D221983753E}"/>
    <hyperlink ref="AL1921" r:id="rId1573" xr:uid="{CB73D244-52F2-C347-ADA9-D588DEB3B014}"/>
    <hyperlink ref="L207" r:id="rId1574" xr:uid="{75FA26B2-FD58-6D4A-9AFD-BCC681DACEF6}"/>
    <hyperlink ref="L902" r:id="rId1575" xr:uid="{A9E6D955-222C-DD48-B4EC-7C5193F03ABD}"/>
    <hyperlink ref="L18" r:id="rId1576" xr:uid="{1B7184CB-2C76-6C4C-84BA-FEE875E40F8A}"/>
    <hyperlink ref="L962" r:id="rId1577" xr:uid="{100C94B8-76CE-8546-9096-CDE898E7503E}"/>
    <hyperlink ref="L947" r:id="rId1578" xr:uid="{4A73C05C-EBB7-AC48-88AA-0400ABB36919}"/>
    <hyperlink ref="L1856" r:id="rId1579" xr:uid="{12E7B04A-6EDC-E149-8271-D4DA184DB42A}"/>
    <hyperlink ref="L1874" r:id="rId1580" xr:uid="{A14E99A3-3A01-5A44-8330-4A2C3B115C60}"/>
    <hyperlink ref="L1694" r:id="rId1581" xr:uid="{D4916EF3-BEC7-184B-A3DA-3C4FF713EA7F}"/>
    <hyperlink ref="L1169" r:id="rId1582" xr:uid="{889A0A25-CA1B-4441-8B0A-331D57EAFEDE}"/>
    <hyperlink ref="L987" r:id="rId1583" display="https://trialinternational.org/wp-content/uploads/2018/03/UJAR-Make-way-for-Justice-2018.pdf" xr:uid="{03093AFB-E307-5147-A67A-9C42DDAE3DCB}"/>
    <hyperlink ref="L988" r:id="rId1584" display="https://trialinternational.org/wp-content/uploads/2018/03/UJAR-Make-way-for-Justice-2018.pdf" xr:uid="{DD4EC6A4-AB94-DE4B-A11D-7A4A47B70F7D}"/>
    <hyperlink ref="L33" r:id="rId1585" display="https://www.rferl.org/a/germany-charges-ex-afghan-army-officer-with-war-crimes/29570848.html" xr:uid="{5147AF30-E0A1-5A43-80CA-4401EB7C335C}"/>
    <hyperlink ref="AL987" r:id="rId1586" display="https://trialinternational.org/wp-content/uploads/2018/03/UJAR-Make-way-for-Justice-2018.pdf_x000a_On 28 August 2017, the International Truth and Justice Project filed a complaint in Brazil and in Colombia against Jagath Jayasuriya, then Sri Lankan ambassador to Brazil, Colombia, Peru, Chile, Argentina and Suriname, for his alleged involvement in war crimes and crimes against humanity committed during the final phase of the Sri Lankan civil war. He is accused of having commanded the state armed forces, which allegedly attacked hospitals and committed acts of torture, sexual violence, enforced disappearance and extrajudicial killings in 2009." xr:uid="{B25238ED-F48D-B64D-9D97-F9472A52C005}"/>
    <hyperlink ref="AL183" r:id="rId1587" xr:uid="{1EE8CF97-5522-7A46-83A9-E8581FF3294E}"/>
    <hyperlink ref="L1629" r:id="rId1588" xr:uid="{0B0A2D80-F56D-ED4E-A9C7-6E89CEEE642A}"/>
    <hyperlink ref="L877" r:id="rId1589" display="https://trialinternational.org/latest-post/tharcisse-muvunyi/_x000a_http://unictr.unmict.org/en/news/former-rwandan-army-officer-arrested-london_x000a_https://www.theyworkforyou.com/lords/?id=2000-02-02a.234.4&amp;s=speaker%3A13080" xr:uid="{B1CCB518-FBF2-334A-A036-9D457DDEBA0A}"/>
    <hyperlink ref="L1761" r:id="rId1590" xr:uid="{F17FAD2F-88E4-6E4F-B6A9-22F3473A309F}"/>
    <hyperlink ref="L1584" r:id="rId1591" xr:uid="{EDCB8524-D1C1-4C40-9847-5EC27246D764}"/>
    <hyperlink ref="L1585" r:id="rId1592" xr:uid="{756E9310-E1C2-574B-AEF0-89F9D5E46C49}"/>
    <hyperlink ref="L1586" r:id="rId1593" xr:uid="{4BA55D85-9EE0-F64E-A9D0-65A6CE6C5943}"/>
    <hyperlink ref="L67" r:id="rId1594" xr:uid="{0375A846-3B27-4C4F-BAEB-62B88A284FDD}"/>
    <hyperlink ref="L76" r:id="rId1595" xr:uid="{3DFDCC6C-6110-E247-B271-3EA60FE51EB8}"/>
    <hyperlink ref="L103" r:id="rId1596" xr:uid="{19187FEB-DB60-3149-AD22-F517452F90E3}"/>
    <hyperlink ref="L120" r:id="rId1597" xr:uid="{63D856B0-8420-7043-846E-C9CE98631EA7}"/>
    <hyperlink ref="L1343:L1345" r:id="rId1598" display="INFO ON ORIGINAL COMPLAINT: http://www.fmyv.es/ci/in/HR/12.pdf at p. 21_x000a_New story on original complaint: http://www.elmundo.es/elmundo/2006/09/14/solidaridad/1158254679.html_x000a_http://elpais.com/elpais/2014/04/15/inenglish/1397574903_293789.html_x000a_http://www.a" xr:uid="{443246FA-5414-8741-897F-ED737A39341D}"/>
    <hyperlink ref="L129" r:id="rId1599" xr:uid="{C08D5497-F159-6446-9B97-457A509AFDC4}"/>
    <hyperlink ref="L131" r:id="rId1600" xr:uid="{290A6B40-9C97-7644-BF91-30505D1C0974}"/>
    <hyperlink ref="L849" r:id="rId1601" xr:uid="{99BE3FD9-215C-5D48-BABB-0254A27D721C}"/>
    <hyperlink ref="L1473:L1474" r:id="rId1602" display="INFO ON ORIGINAL COMPLAINT: http://www.fmyv.es/ci/in/HR/12.pdf at p. 21_x000a_New story on original complaint: http://www.elmundo.es/elmundo/2006/09/14/solidaridad/1158254679.html_x000a_http://elpais.com/elpais/2014/04/15/inenglish/1397574903_293789.html_x000a_http://www.a" xr:uid="{1748A682-3034-FE49-9492-ADF603DEB98F}"/>
    <hyperlink ref="L1494:L1500" r:id="rId1603" display="INFO ON ORIGINAL COMPLAINT: http://www.fmyv.es/ci/in/HR/12.pdf at p. 21_x000a_New story on original complaint: http://www.elmundo.es/elmundo/2006/09/14/solidaridad/1158254679.html_x000a_http://elpais.com/elpais/2014/04/15/inenglish/1397574903_293789.html_x000a_http://www.a" xr:uid="{2A82D6C6-F5A7-6C4A-B1E9-E6AC03B5EC04}"/>
    <hyperlink ref="L1566" r:id="rId1604" xr:uid="{684A176B-8966-C945-9B8B-06531558DA66}"/>
    <hyperlink ref="L1588" r:id="rId1605" xr:uid="{B565DB3F-56A8-5E42-9182-4E95DEED31F3}"/>
    <hyperlink ref="L1596" r:id="rId1606" xr:uid="{DB29B229-4633-494A-9990-57A5690BD838}"/>
    <hyperlink ref="L1530:L1531" r:id="rId1607" display="INFO ON ORIGINAL COMPLAINT: http://www.fmyv.es/ci/in/HR/12.pdf at p. 21_x000a_New story on original complaint: http://www.elmundo.es/elmundo/2006/09/14/solidaridad/1158254679.html_x000a_http://elpais.com/elpais/2014/04/15/inenglish/1397574903_293789.html_x000a_http://www.a" xr:uid="{777C1BFC-0881-F049-9592-8BFE3090A819}"/>
    <hyperlink ref="L1627" r:id="rId1608" xr:uid="{1FA90186-CEA7-D34D-9D0F-2B067F1CBB1F}"/>
    <hyperlink ref="L1655" r:id="rId1609" xr:uid="{17AE7C11-3113-414B-AE04-645748D2BF64}"/>
    <hyperlink ref="L1768" r:id="rId1610" xr:uid="{C74FC4B7-315E-C544-A69D-C315699B5F0F}"/>
    <hyperlink ref="L1862" r:id="rId1611" xr:uid="{E162545A-64DD-7A4A-B99F-CD60E2C3E06F}"/>
    <hyperlink ref="L1936" r:id="rId1612" xr:uid="{6C166E83-3810-DB4F-8CB9-2EF1CE4CFD6D}"/>
    <hyperlink ref="L846" r:id="rId1613" xr:uid="{EF13DE30-F8C7-9040-8772-3A5566DF3119}"/>
    <hyperlink ref="L854" r:id="rId1614" xr:uid="{2BDABEF5-C6A8-C847-A6BC-16AB96F72566}"/>
    <hyperlink ref="AL854" r:id="rId1615" location="406663" xr:uid="{CDDCBF11-4058-1E4D-8176-BE919873AF0C}"/>
    <hyperlink ref="L899" r:id="rId1616" xr:uid="{715A6CBB-AFA7-7C40-A459-A4E4CB9B9B8B}"/>
    <hyperlink ref="L1903" r:id="rId1617" xr:uid="{11C2DEC2-F8FA-9C4D-99F2-C996918FC565}"/>
    <hyperlink ref="B1820" r:id="rId1618" xr:uid="{AB3321F0-E079-D34C-8E3F-D1EC4A68776B}"/>
    <hyperlink ref="L1820" r:id="rId1619" xr:uid="{FD8F314F-B354-9043-AF8F-C42D46C88A49}"/>
  </hyperlinks>
  <pageMargins left="0.7" right="0.7" top="0.75" bottom="0.75" header="0.3" footer="0.3"/>
  <pageSetup orientation="portrait"/>
  <headerFooter>
    <oddFooter>&amp;C&amp;"Helvetica,Regular"&amp;12&amp;K000000&amp;P</oddFooter>
  </headerFooter>
  <drawing r:id="rId1620"/>
  <legacyDrawing r:id="rId162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pageSetUpPr fitToPage="1"/>
  </sheetPr>
  <dimension ref="A1:IV294"/>
  <sheetViews>
    <sheetView showGridLines="0" workbookViewId="0">
      <pane xSplit="1" ySplit="1" topLeftCell="B190" activePane="bottomRight" state="frozen"/>
      <selection pane="topRight"/>
      <selection pane="bottomLeft"/>
      <selection pane="bottomRight" activeCell="A236" sqref="A236:XFD236"/>
    </sheetView>
  </sheetViews>
  <sheetFormatPr baseColWidth="10" defaultColWidth="16.33203125" defaultRowHeight="15.5" customHeight="1" x14ac:dyDescent="0.2"/>
  <cols>
    <col min="1" max="2" width="16.33203125" style="251" customWidth="1"/>
    <col min="3" max="3" width="31.33203125" style="251" customWidth="1"/>
    <col min="4" max="4" width="16.33203125" style="251" customWidth="1"/>
    <col min="5" max="5" width="12.6640625" style="251" customWidth="1"/>
    <col min="6" max="6" width="18.33203125" style="251" customWidth="1"/>
    <col min="7" max="7" width="3.6640625" style="251" customWidth="1"/>
    <col min="8" max="8" width="1.5" style="251" customWidth="1"/>
    <col min="9" max="9" width="10" style="251" customWidth="1"/>
    <col min="10" max="66" width="57.33203125" style="251" customWidth="1"/>
    <col min="67" max="256" width="16.33203125" style="251" customWidth="1"/>
  </cols>
  <sheetData>
    <row r="1" spans="1:66" ht="171.5" customHeight="1" x14ac:dyDescent="0.2">
      <c r="A1" s="252" t="s">
        <v>0</v>
      </c>
      <c r="B1" s="252" t="s">
        <v>1</v>
      </c>
      <c r="C1" s="252" t="s">
        <v>2</v>
      </c>
      <c r="D1" s="252" t="s">
        <v>3</v>
      </c>
      <c r="E1" s="252" t="s">
        <v>4</v>
      </c>
      <c r="F1" s="252" t="s">
        <v>9</v>
      </c>
      <c r="G1" s="252" t="s">
        <v>5</v>
      </c>
      <c r="H1" s="252" t="s">
        <v>6</v>
      </c>
      <c r="I1" s="252" t="s">
        <v>7</v>
      </c>
      <c r="J1" s="253" t="s">
        <v>65</v>
      </c>
      <c r="K1" s="253" t="s">
        <v>66</v>
      </c>
      <c r="L1" s="254" t="s">
        <v>11</v>
      </c>
      <c r="M1" s="254" t="s">
        <v>10</v>
      </c>
      <c r="N1" s="255" t="s">
        <v>12</v>
      </c>
      <c r="O1" s="6" t="s">
        <v>13</v>
      </c>
      <c r="P1" s="256" t="s">
        <v>14</v>
      </c>
      <c r="Q1" s="254" t="s">
        <v>15</v>
      </c>
      <c r="R1" s="254" t="s">
        <v>16</v>
      </c>
      <c r="S1" s="254" t="s">
        <v>17</v>
      </c>
      <c r="T1" s="254" t="s">
        <v>18</v>
      </c>
      <c r="U1" s="254" t="s">
        <v>19</v>
      </c>
      <c r="V1" s="254" t="s">
        <v>20</v>
      </c>
      <c r="W1" s="257" t="s">
        <v>21</v>
      </c>
      <c r="X1" s="257" t="s">
        <v>22</v>
      </c>
      <c r="Y1" s="253" t="s">
        <v>23</v>
      </c>
      <c r="Z1" s="254" t="s">
        <v>24</v>
      </c>
      <c r="AA1" s="257" t="s">
        <v>25</v>
      </c>
      <c r="AB1" s="252" t="s">
        <v>26</v>
      </c>
      <c r="AC1" s="257" t="s">
        <v>27</v>
      </c>
      <c r="AD1" s="257" t="s">
        <v>28</v>
      </c>
      <c r="AE1" s="257" t="s">
        <v>29</v>
      </c>
      <c r="AF1" s="257" t="s">
        <v>30</v>
      </c>
      <c r="AG1" s="257" t="s">
        <v>31</v>
      </c>
      <c r="AH1" s="252" t="s">
        <v>32</v>
      </c>
      <c r="AI1" s="254" t="s">
        <v>33</v>
      </c>
      <c r="AJ1" s="254" t="s">
        <v>34</v>
      </c>
      <c r="AK1" s="252" t="s">
        <v>35</v>
      </c>
      <c r="AL1" s="254" t="s">
        <v>36</v>
      </c>
      <c r="AM1" s="254" t="s">
        <v>37</v>
      </c>
      <c r="AN1" s="254" t="s">
        <v>38</v>
      </c>
      <c r="AO1" s="254" t="s">
        <v>39</v>
      </c>
      <c r="AP1" s="254" t="s">
        <v>40</v>
      </c>
      <c r="AQ1" s="254" t="s">
        <v>41</v>
      </c>
      <c r="AR1" s="254" t="s">
        <v>42</v>
      </c>
      <c r="AS1" s="254" t="s">
        <v>43</v>
      </c>
      <c r="AT1" s="254" t="s">
        <v>44</v>
      </c>
      <c r="AU1" s="254" t="s">
        <v>45</v>
      </c>
      <c r="AV1" s="254" t="s">
        <v>46</v>
      </c>
      <c r="AW1" s="254" t="s">
        <v>47</v>
      </c>
      <c r="AX1" s="254" t="s">
        <v>48</v>
      </c>
      <c r="AY1" s="254" t="s">
        <v>49</v>
      </c>
      <c r="AZ1" s="254" t="s">
        <v>50</v>
      </c>
      <c r="BA1" s="254" t="s">
        <v>51</v>
      </c>
      <c r="BB1" s="254" t="s">
        <v>52</v>
      </c>
      <c r="BC1" s="254" t="s">
        <v>53</v>
      </c>
      <c r="BD1" s="254" t="s">
        <v>54</v>
      </c>
      <c r="BE1" s="258" t="s">
        <v>55</v>
      </c>
      <c r="BF1" s="252" t="s">
        <v>56</v>
      </c>
      <c r="BG1" s="257" t="s">
        <v>57</v>
      </c>
      <c r="BH1" s="257" t="s">
        <v>58</v>
      </c>
      <c r="BI1" s="257" t="s">
        <v>59</v>
      </c>
      <c r="BJ1" s="254" t="s">
        <v>60</v>
      </c>
      <c r="BK1" s="254" t="s">
        <v>61</v>
      </c>
      <c r="BL1" s="257" t="s">
        <v>62</v>
      </c>
      <c r="BM1" s="257" t="s">
        <v>63</v>
      </c>
      <c r="BN1" s="257" t="s">
        <v>64</v>
      </c>
    </row>
    <row r="2" spans="1:66" ht="28.75" customHeight="1" x14ac:dyDescent="0.2">
      <c r="A2" s="259" t="s">
        <v>2880</v>
      </c>
      <c r="B2" s="260"/>
      <c r="C2" s="261" t="s">
        <v>2881</v>
      </c>
      <c r="D2" s="262" t="s">
        <v>182</v>
      </c>
      <c r="E2" s="262" t="s">
        <v>70</v>
      </c>
      <c r="F2" s="263"/>
      <c r="G2" s="263"/>
      <c r="H2" s="263"/>
      <c r="I2" s="263"/>
      <c r="J2" s="264" t="s">
        <v>2882</v>
      </c>
      <c r="K2" s="265"/>
      <c r="L2" s="263"/>
      <c r="M2" s="265"/>
      <c r="N2" s="265"/>
      <c r="O2" s="265"/>
      <c r="P2" s="265"/>
      <c r="Q2" s="265"/>
      <c r="R2" s="265"/>
      <c r="S2" s="265"/>
      <c r="T2" s="265"/>
      <c r="U2" s="263"/>
      <c r="V2" s="263"/>
      <c r="W2" s="266"/>
      <c r="X2" s="263"/>
      <c r="Y2" s="263"/>
      <c r="Z2" s="263"/>
      <c r="AA2" s="263"/>
      <c r="AB2" s="263"/>
      <c r="AC2" s="263"/>
      <c r="AD2" s="263"/>
      <c r="AE2" s="263"/>
      <c r="AF2" s="263"/>
      <c r="AG2" s="266"/>
      <c r="AH2" s="266"/>
      <c r="AI2" s="266"/>
      <c r="AJ2" s="262" t="s">
        <v>2854</v>
      </c>
      <c r="AK2" s="262" t="s">
        <v>2845</v>
      </c>
      <c r="AL2" s="263"/>
      <c r="AM2" s="266"/>
      <c r="AN2" s="263"/>
      <c r="AO2" s="263"/>
      <c r="AP2" s="263"/>
      <c r="AQ2" s="263"/>
      <c r="AR2" s="263"/>
      <c r="AS2" s="263"/>
      <c r="AT2" s="263"/>
      <c r="AU2" s="263"/>
      <c r="AV2" s="266"/>
      <c r="AW2" s="266">
        <v>0</v>
      </c>
      <c r="AX2" s="266"/>
      <c r="AY2" s="266"/>
      <c r="AZ2" s="266"/>
      <c r="BA2" s="266"/>
      <c r="BB2" s="263"/>
      <c r="BC2" s="263"/>
      <c r="BD2" s="263"/>
      <c r="BE2" s="263"/>
      <c r="BF2" s="263"/>
      <c r="BG2" s="263"/>
      <c r="BH2" s="263"/>
      <c r="BI2" s="263"/>
      <c r="BJ2" s="263"/>
      <c r="BK2" s="263"/>
      <c r="BL2" s="263"/>
      <c r="BM2" s="263"/>
      <c r="BN2" s="263"/>
    </row>
    <row r="3" spans="1:66" ht="15.25" customHeight="1" x14ac:dyDescent="0.2">
      <c r="A3" s="267" t="s">
        <v>2883</v>
      </c>
      <c r="B3" s="268" t="s">
        <v>197</v>
      </c>
      <c r="C3" s="269" t="s">
        <v>2884</v>
      </c>
      <c r="D3" s="270" t="s">
        <v>182</v>
      </c>
      <c r="E3" s="270" t="s">
        <v>70</v>
      </c>
      <c r="F3" s="271"/>
      <c r="G3" s="272"/>
      <c r="H3" s="271"/>
      <c r="I3" s="271"/>
      <c r="J3" s="273"/>
      <c r="K3" s="274"/>
      <c r="L3" s="271"/>
      <c r="M3" s="274"/>
      <c r="N3" s="275"/>
      <c r="O3" s="275"/>
      <c r="P3" s="275"/>
      <c r="Q3" s="275"/>
      <c r="R3" s="275"/>
      <c r="S3" s="275"/>
      <c r="T3" s="275"/>
      <c r="U3" s="271"/>
      <c r="V3" s="271"/>
      <c r="W3" s="273"/>
      <c r="X3" s="271"/>
      <c r="Y3" s="271"/>
      <c r="Z3" s="271"/>
      <c r="AA3" s="271"/>
      <c r="AB3" s="125">
        <v>0</v>
      </c>
      <c r="AC3" s="125">
        <v>0</v>
      </c>
      <c r="AD3" s="125">
        <v>1</v>
      </c>
      <c r="AE3" s="125">
        <v>1</v>
      </c>
      <c r="AF3" s="125">
        <v>0</v>
      </c>
      <c r="AG3" s="276">
        <v>1</v>
      </c>
      <c r="AH3" s="276">
        <v>1</v>
      </c>
      <c r="AI3" s="276">
        <v>1</v>
      </c>
      <c r="AJ3" s="270" t="s">
        <v>2854</v>
      </c>
      <c r="AK3" s="270" t="s">
        <v>2845</v>
      </c>
      <c r="AL3" s="277" t="s">
        <v>483</v>
      </c>
      <c r="AM3" s="273"/>
      <c r="AN3" s="273"/>
      <c r="AO3" s="273"/>
      <c r="AP3" s="273"/>
      <c r="AQ3" s="273"/>
      <c r="AR3" s="273"/>
      <c r="AS3" s="273"/>
      <c r="AT3" s="273"/>
      <c r="AU3" s="273"/>
      <c r="AV3" s="276"/>
      <c r="AW3" s="276"/>
      <c r="AX3" s="273"/>
      <c r="AY3" s="273"/>
      <c r="AZ3" s="273"/>
      <c r="BA3" s="273"/>
      <c r="BB3" s="273"/>
      <c r="BC3" s="273"/>
      <c r="BD3" s="273"/>
      <c r="BE3" s="273"/>
      <c r="BF3" s="273"/>
      <c r="BG3" s="273"/>
      <c r="BH3" s="273"/>
      <c r="BI3" s="273"/>
      <c r="BJ3" s="273"/>
      <c r="BK3" s="273"/>
      <c r="BL3" s="273"/>
      <c r="BM3" s="273"/>
      <c r="BN3" s="273"/>
    </row>
    <row r="4" spans="1:66" ht="67.25" customHeight="1" x14ac:dyDescent="0.2">
      <c r="A4" s="278" t="s">
        <v>2885</v>
      </c>
      <c r="B4" s="279" t="s">
        <v>2886</v>
      </c>
      <c r="C4" s="280" t="s">
        <v>2887</v>
      </c>
      <c r="D4" s="281" t="s">
        <v>91</v>
      </c>
      <c r="E4" s="281" t="s">
        <v>82</v>
      </c>
      <c r="F4" s="281" t="s">
        <v>2782</v>
      </c>
      <c r="G4" s="282">
        <v>1</v>
      </c>
      <c r="H4" s="282">
        <v>1</v>
      </c>
      <c r="I4" s="282">
        <v>0</v>
      </c>
      <c r="J4" s="283"/>
      <c r="K4" s="284" t="s">
        <v>2888</v>
      </c>
      <c r="L4" s="285" t="s">
        <v>910</v>
      </c>
      <c r="M4" s="286"/>
      <c r="N4" s="287">
        <f t="shared" ref="N4:N16" si="0">IF(O4&lt;&gt;"NA",O4,IF(P4&lt;&gt;"NA",P4,IF(Q4&lt;&gt;"NA",Q4,R4)))</f>
        <v>36098</v>
      </c>
      <c r="O4" s="286">
        <v>36098</v>
      </c>
      <c r="P4" s="286">
        <v>39134</v>
      </c>
      <c r="Q4" s="286">
        <v>39134</v>
      </c>
      <c r="R4" s="285" t="s">
        <v>75</v>
      </c>
      <c r="S4" s="286">
        <v>40515</v>
      </c>
      <c r="T4" s="286">
        <v>40529</v>
      </c>
      <c r="U4" s="286">
        <v>40529</v>
      </c>
      <c r="V4" s="282">
        <v>1</v>
      </c>
      <c r="W4" s="282">
        <v>1</v>
      </c>
      <c r="X4" s="288"/>
      <c r="Y4" s="288">
        <v>1</v>
      </c>
      <c r="Z4" s="282">
        <v>1</v>
      </c>
      <c r="AA4" s="282">
        <v>-1</v>
      </c>
      <c r="AB4" s="282">
        <v>1</v>
      </c>
      <c r="AC4" s="282">
        <v>0</v>
      </c>
      <c r="AD4" s="282">
        <v>0</v>
      </c>
      <c r="AE4" s="282">
        <v>0</v>
      </c>
      <c r="AF4" s="282">
        <v>1</v>
      </c>
      <c r="AG4" s="288">
        <v>1</v>
      </c>
      <c r="AH4" s="288">
        <v>1</v>
      </c>
      <c r="AI4" s="288">
        <v>0</v>
      </c>
      <c r="AJ4" s="281" t="s">
        <v>2830</v>
      </c>
      <c r="AK4" s="281" t="s">
        <v>2845</v>
      </c>
      <c r="AL4" s="281" t="s">
        <v>2780</v>
      </c>
      <c r="AM4" s="282">
        <f t="shared" ref="AM4:AM16" si="1">IF(AND(AN4=1,AO4=1),3,IF(AND(AN4=1,OR(AO4=0,AO4=-1)),1,IF(AND(OR(AN4=0,AN4=-1),AO4=1),2,IF(AND(AN4=0,AN4=-1),OR(AO4=0,AO4=-1),4))))</f>
        <v>3</v>
      </c>
      <c r="AN4" s="282">
        <v>1</v>
      </c>
      <c r="AO4" s="282">
        <v>1</v>
      </c>
      <c r="AP4" s="282">
        <v>0</v>
      </c>
      <c r="AQ4" s="282">
        <v>1</v>
      </c>
      <c r="AR4" s="282">
        <v>0</v>
      </c>
      <c r="AS4" s="282">
        <v>0</v>
      </c>
      <c r="AT4" s="282">
        <v>0</v>
      </c>
      <c r="AU4" s="288">
        <f t="shared" ref="AU4:AU16" si="2">IF(BA4&lt;1,-1)</f>
        <v>-1</v>
      </c>
      <c r="AV4" s="288">
        <v>1</v>
      </c>
      <c r="AW4" s="288">
        <v>0</v>
      </c>
      <c r="AX4" s="288">
        <v>0</v>
      </c>
      <c r="AY4" s="282">
        <v>0</v>
      </c>
      <c r="AZ4" s="288">
        <v>0</v>
      </c>
      <c r="BA4" s="282">
        <v>0</v>
      </c>
      <c r="BB4" s="282">
        <v>0</v>
      </c>
      <c r="BC4" s="282">
        <v>0</v>
      </c>
      <c r="BD4" s="283"/>
      <c r="BE4" s="283"/>
      <c r="BF4" s="283"/>
      <c r="BG4" s="283"/>
      <c r="BH4" s="283"/>
      <c r="BI4" s="283"/>
      <c r="BJ4" s="282">
        <v>1</v>
      </c>
      <c r="BK4" s="283"/>
      <c r="BL4" s="283"/>
      <c r="BM4" s="283"/>
      <c r="BN4" s="283"/>
    </row>
    <row r="5" spans="1:66" ht="67.25" customHeight="1" x14ac:dyDescent="0.2">
      <c r="A5" s="278" t="s">
        <v>2885</v>
      </c>
      <c r="B5" s="279" t="s">
        <v>2886</v>
      </c>
      <c r="C5" s="280" t="s">
        <v>2889</v>
      </c>
      <c r="D5" s="281" t="s">
        <v>91</v>
      </c>
      <c r="E5" s="281" t="s">
        <v>82</v>
      </c>
      <c r="F5" s="281" t="s">
        <v>2782</v>
      </c>
      <c r="G5" s="282">
        <v>1</v>
      </c>
      <c r="H5" s="282">
        <v>1</v>
      </c>
      <c r="I5" s="282">
        <v>0</v>
      </c>
      <c r="J5" s="283"/>
      <c r="K5" s="284" t="s">
        <v>2779</v>
      </c>
      <c r="L5" s="289"/>
      <c r="M5" s="289"/>
      <c r="N5" s="287">
        <f t="shared" si="0"/>
        <v>36098</v>
      </c>
      <c r="O5" s="286">
        <v>36098</v>
      </c>
      <c r="P5" s="286">
        <v>39134</v>
      </c>
      <c r="Q5" s="286">
        <v>39134</v>
      </c>
      <c r="R5" s="285" t="s">
        <v>75</v>
      </c>
      <c r="S5" s="286">
        <v>40515</v>
      </c>
      <c r="T5" s="286">
        <v>40529</v>
      </c>
      <c r="U5" s="286">
        <v>40529</v>
      </c>
      <c r="V5" s="282">
        <v>1</v>
      </c>
      <c r="W5" s="282">
        <v>1</v>
      </c>
      <c r="X5" s="283"/>
      <c r="Y5" s="282">
        <v>1</v>
      </c>
      <c r="Z5" s="282">
        <v>1</v>
      </c>
      <c r="AA5" s="282">
        <v>-1</v>
      </c>
      <c r="AB5" s="282">
        <v>1</v>
      </c>
      <c r="AC5" s="282">
        <v>0</v>
      </c>
      <c r="AD5" s="282">
        <v>0</v>
      </c>
      <c r="AE5" s="282">
        <v>0</v>
      </c>
      <c r="AF5" s="282">
        <v>1</v>
      </c>
      <c r="AG5" s="288">
        <v>1</v>
      </c>
      <c r="AH5" s="282">
        <v>1</v>
      </c>
      <c r="AI5" s="282">
        <v>0</v>
      </c>
      <c r="AJ5" s="281" t="s">
        <v>2830</v>
      </c>
      <c r="AK5" s="281" t="s">
        <v>2845</v>
      </c>
      <c r="AL5" s="281" t="s">
        <v>2780</v>
      </c>
      <c r="AM5" s="282">
        <f t="shared" si="1"/>
        <v>3</v>
      </c>
      <c r="AN5" s="282">
        <v>1</v>
      </c>
      <c r="AO5" s="282">
        <v>1</v>
      </c>
      <c r="AP5" s="282">
        <v>0</v>
      </c>
      <c r="AQ5" s="282">
        <v>1</v>
      </c>
      <c r="AR5" s="282">
        <v>0</v>
      </c>
      <c r="AS5" s="282">
        <v>0</v>
      </c>
      <c r="AT5" s="282">
        <v>0</v>
      </c>
      <c r="AU5" s="288">
        <f t="shared" si="2"/>
        <v>-1</v>
      </c>
      <c r="AV5" s="288">
        <v>1</v>
      </c>
      <c r="AW5" s="288">
        <v>0</v>
      </c>
      <c r="AX5" s="288">
        <v>0</v>
      </c>
      <c r="AY5" s="282">
        <v>0</v>
      </c>
      <c r="AZ5" s="288">
        <v>0</v>
      </c>
      <c r="BA5" s="282">
        <v>0</v>
      </c>
      <c r="BB5" s="282">
        <v>0</v>
      </c>
      <c r="BC5" s="282">
        <v>0</v>
      </c>
      <c r="BD5" s="283"/>
      <c r="BE5" s="283"/>
      <c r="BF5" s="283"/>
      <c r="BG5" s="283"/>
      <c r="BH5" s="283"/>
      <c r="BI5" s="283"/>
      <c r="BJ5" s="282">
        <v>1</v>
      </c>
      <c r="BK5" s="283"/>
      <c r="BL5" s="283"/>
      <c r="BM5" s="283"/>
      <c r="BN5" s="283"/>
    </row>
    <row r="6" spans="1:66" ht="67.25" customHeight="1" x14ac:dyDescent="0.2">
      <c r="A6" s="278" t="s">
        <v>2885</v>
      </c>
      <c r="B6" s="279" t="s">
        <v>2886</v>
      </c>
      <c r="C6" s="280" t="s">
        <v>2890</v>
      </c>
      <c r="D6" s="281" t="s">
        <v>91</v>
      </c>
      <c r="E6" s="281" t="s">
        <v>82</v>
      </c>
      <c r="F6" s="281" t="s">
        <v>2782</v>
      </c>
      <c r="G6" s="282">
        <v>1</v>
      </c>
      <c r="H6" s="282">
        <v>1</v>
      </c>
      <c r="I6" s="282">
        <v>0</v>
      </c>
      <c r="J6" s="283"/>
      <c r="K6" s="284" t="s">
        <v>2779</v>
      </c>
      <c r="L6" s="289"/>
      <c r="M6" s="289"/>
      <c r="N6" s="287">
        <f t="shared" si="0"/>
        <v>36098</v>
      </c>
      <c r="O6" s="286">
        <v>36098</v>
      </c>
      <c r="P6" s="286">
        <v>39134</v>
      </c>
      <c r="Q6" s="286">
        <v>39134</v>
      </c>
      <c r="R6" s="285" t="s">
        <v>75</v>
      </c>
      <c r="S6" s="286">
        <v>40515</v>
      </c>
      <c r="T6" s="286">
        <v>40529</v>
      </c>
      <c r="U6" s="286">
        <v>40529</v>
      </c>
      <c r="V6" s="282">
        <v>1</v>
      </c>
      <c r="W6" s="282">
        <v>1</v>
      </c>
      <c r="X6" s="283"/>
      <c r="Y6" s="282">
        <v>1</v>
      </c>
      <c r="Z6" s="282">
        <v>1</v>
      </c>
      <c r="AA6" s="282">
        <v>-1</v>
      </c>
      <c r="AB6" s="282">
        <v>1</v>
      </c>
      <c r="AC6" s="282">
        <v>0</v>
      </c>
      <c r="AD6" s="282">
        <v>0</v>
      </c>
      <c r="AE6" s="282">
        <v>0</v>
      </c>
      <c r="AF6" s="282">
        <v>1</v>
      </c>
      <c r="AG6" s="288">
        <v>1</v>
      </c>
      <c r="AH6" s="282">
        <v>1</v>
      </c>
      <c r="AI6" s="282">
        <v>0</v>
      </c>
      <c r="AJ6" s="281" t="s">
        <v>2830</v>
      </c>
      <c r="AK6" s="281" t="s">
        <v>2845</v>
      </c>
      <c r="AL6" s="281" t="s">
        <v>2780</v>
      </c>
      <c r="AM6" s="282">
        <f t="shared" si="1"/>
        <v>3</v>
      </c>
      <c r="AN6" s="282">
        <v>1</v>
      </c>
      <c r="AO6" s="282">
        <v>1</v>
      </c>
      <c r="AP6" s="282">
        <v>0</v>
      </c>
      <c r="AQ6" s="282">
        <v>1</v>
      </c>
      <c r="AR6" s="282">
        <v>0</v>
      </c>
      <c r="AS6" s="282">
        <v>0</v>
      </c>
      <c r="AT6" s="282">
        <v>0</v>
      </c>
      <c r="AU6" s="288">
        <f t="shared" si="2"/>
        <v>-1</v>
      </c>
      <c r="AV6" s="288">
        <v>1</v>
      </c>
      <c r="AW6" s="288">
        <v>0</v>
      </c>
      <c r="AX6" s="288">
        <v>0</v>
      </c>
      <c r="AY6" s="282">
        <v>0</v>
      </c>
      <c r="AZ6" s="288">
        <v>0</v>
      </c>
      <c r="BA6" s="282">
        <v>0</v>
      </c>
      <c r="BB6" s="282">
        <v>0</v>
      </c>
      <c r="BC6" s="282">
        <v>0</v>
      </c>
      <c r="BD6" s="283"/>
      <c r="BE6" s="283"/>
      <c r="BF6" s="283"/>
      <c r="BG6" s="283"/>
      <c r="BH6" s="283"/>
      <c r="BI6" s="283"/>
      <c r="BJ6" s="282">
        <v>1</v>
      </c>
      <c r="BK6" s="283"/>
      <c r="BL6" s="283"/>
      <c r="BM6" s="283"/>
      <c r="BN6" s="283"/>
    </row>
    <row r="7" spans="1:66" ht="67.25" customHeight="1" x14ac:dyDescent="0.2">
      <c r="A7" s="278" t="s">
        <v>2885</v>
      </c>
      <c r="B7" s="279" t="s">
        <v>2886</v>
      </c>
      <c r="C7" s="280" t="s">
        <v>2891</v>
      </c>
      <c r="D7" s="281" t="s">
        <v>91</v>
      </c>
      <c r="E7" s="281" t="s">
        <v>82</v>
      </c>
      <c r="F7" s="281" t="s">
        <v>2782</v>
      </c>
      <c r="G7" s="282">
        <v>1</v>
      </c>
      <c r="H7" s="282">
        <v>1</v>
      </c>
      <c r="I7" s="282">
        <v>0</v>
      </c>
      <c r="J7" s="283"/>
      <c r="K7" s="284" t="s">
        <v>2779</v>
      </c>
      <c r="L7" s="289"/>
      <c r="M7" s="289"/>
      <c r="N7" s="287">
        <f t="shared" si="0"/>
        <v>36098</v>
      </c>
      <c r="O7" s="286">
        <v>36098</v>
      </c>
      <c r="P7" s="286">
        <v>39134</v>
      </c>
      <c r="Q7" s="286">
        <v>39134</v>
      </c>
      <c r="R7" s="285" t="s">
        <v>75</v>
      </c>
      <c r="S7" s="286">
        <v>40515</v>
      </c>
      <c r="T7" s="286">
        <v>40529</v>
      </c>
      <c r="U7" s="286">
        <v>40529</v>
      </c>
      <c r="V7" s="282">
        <v>1</v>
      </c>
      <c r="W7" s="282">
        <v>1</v>
      </c>
      <c r="X7" s="283"/>
      <c r="Y7" s="282">
        <v>1</v>
      </c>
      <c r="Z7" s="282">
        <v>1</v>
      </c>
      <c r="AA7" s="282">
        <v>-1</v>
      </c>
      <c r="AB7" s="282">
        <v>1</v>
      </c>
      <c r="AC7" s="282">
        <v>0</v>
      </c>
      <c r="AD7" s="282">
        <v>0</v>
      </c>
      <c r="AE7" s="282">
        <v>0</v>
      </c>
      <c r="AF7" s="282">
        <v>1</v>
      </c>
      <c r="AG7" s="288">
        <v>1</v>
      </c>
      <c r="AH7" s="282">
        <v>1</v>
      </c>
      <c r="AI7" s="282">
        <v>0</v>
      </c>
      <c r="AJ7" s="281" t="s">
        <v>2830</v>
      </c>
      <c r="AK7" s="281" t="s">
        <v>2845</v>
      </c>
      <c r="AL7" s="281" t="s">
        <v>2780</v>
      </c>
      <c r="AM7" s="282">
        <f t="shared" si="1"/>
        <v>3</v>
      </c>
      <c r="AN7" s="282">
        <v>1</v>
      </c>
      <c r="AO7" s="282">
        <v>1</v>
      </c>
      <c r="AP7" s="282">
        <v>0</v>
      </c>
      <c r="AQ7" s="282">
        <v>1</v>
      </c>
      <c r="AR7" s="282">
        <v>0</v>
      </c>
      <c r="AS7" s="282">
        <v>0</v>
      </c>
      <c r="AT7" s="282">
        <v>0</v>
      </c>
      <c r="AU7" s="288">
        <f t="shared" si="2"/>
        <v>-1</v>
      </c>
      <c r="AV7" s="288">
        <v>1</v>
      </c>
      <c r="AW7" s="288">
        <v>0</v>
      </c>
      <c r="AX7" s="288">
        <v>0</v>
      </c>
      <c r="AY7" s="282">
        <v>0</v>
      </c>
      <c r="AZ7" s="288">
        <v>0</v>
      </c>
      <c r="BA7" s="282">
        <v>0</v>
      </c>
      <c r="BB7" s="282">
        <v>0</v>
      </c>
      <c r="BC7" s="282">
        <v>0</v>
      </c>
      <c r="BD7" s="283"/>
      <c r="BE7" s="283"/>
      <c r="BF7" s="283"/>
      <c r="BG7" s="283"/>
      <c r="BH7" s="283"/>
      <c r="BI7" s="283"/>
      <c r="BJ7" s="282">
        <v>1</v>
      </c>
      <c r="BK7" s="283"/>
      <c r="BL7" s="283"/>
      <c r="BM7" s="283"/>
      <c r="BN7" s="283"/>
    </row>
    <row r="8" spans="1:66" ht="67.25" customHeight="1" x14ac:dyDescent="0.2">
      <c r="A8" s="278" t="s">
        <v>2885</v>
      </c>
      <c r="B8" s="279" t="s">
        <v>2886</v>
      </c>
      <c r="C8" s="280" t="s">
        <v>2892</v>
      </c>
      <c r="D8" s="281" t="s">
        <v>91</v>
      </c>
      <c r="E8" s="281" t="s">
        <v>82</v>
      </c>
      <c r="F8" s="281" t="s">
        <v>2782</v>
      </c>
      <c r="G8" s="282">
        <v>1</v>
      </c>
      <c r="H8" s="282">
        <v>1</v>
      </c>
      <c r="I8" s="282">
        <v>0</v>
      </c>
      <c r="J8" s="283"/>
      <c r="K8" s="284" t="s">
        <v>2779</v>
      </c>
      <c r="L8" s="289"/>
      <c r="M8" s="289"/>
      <c r="N8" s="287">
        <f t="shared" si="0"/>
        <v>36098</v>
      </c>
      <c r="O8" s="286">
        <v>36098</v>
      </c>
      <c r="P8" s="286">
        <v>39134</v>
      </c>
      <c r="Q8" s="286">
        <v>39134</v>
      </c>
      <c r="R8" s="285" t="s">
        <v>75</v>
      </c>
      <c r="S8" s="286">
        <v>40515</v>
      </c>
      <c r="T8" s="286">
        <v>40529</v>
      </c>
      <c r="U8" s="286">
        <v>40529</v>
      </c>
      <c r="V8" s="282">
        <v>1</v>
      </c>
      <c r="W8" s="282">
        <v>1</v>
      </c>
      <c r="X8" s="283"/>
      <c r="Y8" s="282">
        <v>1</v>
      </c>
      <c r="Z8" s="282">
        <v>1</v>
      </c>
      <c r="AA8" s="282">
        <v>-1</v>
      </c>
      <c r="AB8" s="282">
        <v>1</v>
      </c>
      <c r="AC8" s="282">
        <v>0</v>
      </c>
      <c r="AD8" s="282">
        <v>0</v>
      </c>
      <c r="AE8" s="282">
        <v>0</v>
      </c>
      <c r="AF8" s="282">
        <v>1</v>
      </c>
      <c r="AG8" s="288">
        <v>1</v>
      </c>
      <c r="AH8" s="282">
        <v>1</v>
      </c>
      <c r="AI8" s="282">
        <v>0</v>
      </c>
      <c r="AJ8" s="281" t="s">
        <v>2830</v>
      </c>
      <c r="AK8" s="281" t="s">
        <v>2845</v>
      </c>
      <c r="AL8" s="281" t="s">
        <v>2780</v>
      </c>
      <c r="AM8" s="282">
        <f t="shared" si="1"/>
        <v>3</v>
      </c>
      <c r="AN8" s="282">
        <v>1</v>
      </c>
      <c r="AO8" s="282">
        <v>1</v>
      </c>
      <c r="AP8" s="282">
        <v>0</v>
      </c>
      <c r="AQ8" s="282">
        <v>1</v>
      </c>
      <c r="AR8" s="282">
        <v>0</v>
      </c>
      <c r="AS8" s="282">
        <v>0</v>
      </c>
      <c r="AT8" s="282">
        <v>0</v>
      </c>
      <c r="AU8" s="288">
        <f t="shared" si="2"/>
        <v>-1</v>
      </c>
      <c r="AV8" s="288">
        <v>1</v>
      </c>
      <c r="AW8" s="288">
        <v>0</v>
      </c>
      <c r="AX8" s="288">
        <v>0</v>
      </c>
      <c r="AY8" s="282">
        <v>0</v>
      </c>
      <c r="AZ8" s="288">
        <v>0</v>
      </c>
      <c r="BA8" s="282">
        <v>0</v>
      </c>
      <c r="BB8" s="282">
        <v>0</v>
      </c>
      <c r="BC8" s="282">
        <v>0</v>
      </c>
      <c r="BD8" s="283"/>
      <c r="BE8" s="283"/>
      <c r="BF8" s="283"/>
      <c r="BG8" s="283"/>
      <c r="BH8" s="283"/>
      <c r="BI8" s="283"/>
      <c r="BJ8" s="282">
        <v>1</v>
      </c>
      <c r="BK8" s="283"/>
      <c r="BL8" s="283"/>
      <c r="BM8" s="283"/>
      <c r="BN8" s="283"/>
    </row>
    <row r="9" spans="1:66" ht="67.25" customHeight="1" x14ac:dyDescent="0.2">
      <c r="A9" s="278" t="s">
        <v>2885</v>
      </c>
      <c r="B9" s="279" t="s">
        <v>2886</v>
      </c>
      <c r="C9" s="280" t="s">
        <v>2893</v>
      </c>
      <c r="D9" s="281" t="s">
        <v>91</v>
      </c>
      <c r="E9" s="281" t="s">
        <v>82</v>
      </c>
      <c r="F9" s="281" t="s">
        <v>2782</v>
      </c>
      <c r="G9" s="282">
        <v>1</v>
      </c>
      <c r="H9" s="282">
        <v>1</v>
      </c>
      <c r="I9" s="282">
        <v>0</v>
      </c>
      <c r="J9" s="283"/>
      <c r="K9" s="284" t="s">
        <v>2779</v>
      </c>
      <c r="L9" s="289"/>
      <c r="M9" s="289"/>
      <c r="N9" s="287">
        <f t="shared" si="0"/>
        <v>36098</v>
      </c>
      <c r="O9" s="286">
        <v>36098</v>
      </c>
      <c r="P9" s="286">
        <v>39134</v>
      </c>
      <c r="Q9" s="286">
        <v>39134</v>
      </c>
      <c r="R9" s="285" t="s">
        <v>75</v>
      </c>
      <c r="S9" s="286">
        <v>40515</v>
      </c>
      <c r="T9" s="286">
        <v>40529</v>
      </c>
      <c r="U9" s="286">
        <v>40529</v>
      </c>
      <c r="V9" s="282">
        <v>1</v>
      </c>
      <c r="W9" s="282">
        <v>1</v>
      </c>
      <c r="X9" s="283"/>
      <c r="Y9" s="282">
        <v>1</v>
      </c>
      <c r="Z9" s="282">
        <v>1</v>
      </c>
      <c r="AA9" s="282">
        <v>-1</v>
      </c>
      <c r="AB9" s="282">
        <v>1</v>
      </c>
      <c r="AC9" s="282">
        <v>0</v>
      </c>
      <c r="AD9" s="282">
        <v>0</v>
      </c>
      <c r="AE9" s="282">
        <v>0</v>
      </c>
      <c r="AF9" s="282">
        <v>1</v>
      </c>
      <c r="AG9" s="288">
        <v>1</v>
      </c>
      <c r="AH9" s="282">
        <v>1</v>
      </c>
      <c r="AI9" s="282">
        <v>0</v>
      </c>
      <c r="AJ9" s="281" t="s">
        <v>2830</v>
      </c>
      <c r="AK9" s="281" t="s">
        <v>2845</v>
      </c>
      <c r="AL9" s="281" t="s">
        <v>2780</v>
      </c>
      <c r="AM9" s="282">
        <f t="shared" si="1"/>
        <v>3</v>
      </c>
      <c r="AN9" s="282">
        <v>1</v>
      </c>
      <c r="AO9" s="282">
        <v>1</v>
      </c>
      <c r="AP9" s="282">
        <v>0</v>
      </c>
      <c r="AQ9" s="282">
        <v>1</v>
      </c>
      <c r="AR9" s="282">
        <v>0</v>
      </c>
      <c r="AS9" s="282">
        <v>0</v>
      </c>
      <c r="AT9" s="282">
        <v>0</v>
      </c>
      <c r="AU9" s="288">
        <f t="shared" si="2"/>
        <v>-1</v>
      </c>
      <c r="AV9" s="288">
        <v>1</v>
      </c>
      <c r="AW9" s="288">
        <v>0</v>
      </c>
      <c r="AX9" s="288">
        <v>0</v>
      </c>
      <c r="AY9" s="282">
        <v>0</v>
      </c>
      <c r="AZ9" s="288">
        <v>0</v>
      </c>
      <c r="BA9" s="282">
        <v>0</v>
      </c>
      <c r="BB9" s="282">
        <v>0</v>
      </c>
      <c r="BC9" s="282">
        <v>0</v>
      </c>
      <c r="BD9" s="283"/>
      <c r="BE9" s="283"/>
      <c r="BF9" s="283"/>
      <c r="BG9" s="283"/>
      <c r="BH9" s="283"/>
      <c r="BI9" s="283"/>
      <c r="BJ9" s="282">
        <v>1</v>
      </c>
      <c r="BK9" s="283"/>
      <c r="BL9" s="283"/>
      <c r="BM9" s="283"/>
      <c r="BN9" s="283"/>
    </row>
    <row r="10" spans="1:66" ht="67.25" customHeight="1" x14ac:dyDescent="0.2">
      <c r="A10" s="278" t="s">
        <v>2885</v>
      </c>
      <c r="B10" s="279" t="s">
        <v>2886</v>
      </c>
      <c r="C10" s="280" t="s">
        <v>2894</v>
      </c>
      <c r="D10" s="281" t="s">
        <v>91</v>
      </c>
      <c r="E10" s="281" t="s">
        <v>82</v>
      </c>
      <c r="F10" s="281" t="s">
        <v>2782</v>
      </c>
      <c r="G10" s="282">
        <v>1</v>
      </c>
      <c r="H10" s="282">
        <v>1</v>
      </c>
      <c r="I10" s="282">
        <v>0</v>
      </c>
      <c r="J10" s="283"/>
      <c r="K10" s="284" t="s">
        <v>2779</v>
      </c>
      <c r="L10" s="289"/>
      <c r="M10" s="289"/>
      <c r="N10" s="287">
        <f t="shared" si="0"/>
        <v>36098</v>
      </c>
      <c r="O10" s="286">
        <v>36098</v>
      </c>
      <c r="P10" s="286">
        <v>39134</v>
      </c>
      <c r="Q10" s="286">
        <v>39134</v>
      </c>
      <c r="R10" s="285" t="s">
        <v>75</v>
      </c>
      <c r="S10" s="286">
        <v>40515</v>
      </c>
      <c r="T10" s="286">
        <v>40529</v>
      </c>
      <c r="U10" s="286">
        <v>40529</v>
      </c>
      <c r="V10" s="282">
        <v>1</v>
      </c>
      <c r="W10" s="282">
        <v>1</v>
      </c>
      <c r="X10" s="283"/>
      <c r="Y10" s="282">
        <v>1</v>
      </c>
      <c r="Z10" s="282">
        <v>1</v>
      </c>
      <c r="AA10" s="282">
        <v>-1</v>
      </c>
      <c r="AB10" s="282">
        <v>1</v>
      </c>
      <c r="AC10" s="282">
        <v>0</v>
      </c>
      <c r="AD10" s="282">
        <v>0</v>
      </c>
      <c r="AE10" s="282">
        <v>0</v>
      </c>
      <c r="AF10" s="282">
        <v>1</v>
      </c>
      <c r="AG10" s="288">
        <v>1</v>
      </c>
      <c r="AH10" s="282">
        <v>1</v>
      </c>
      <c r="AI10" s="282">
        <v>0</v>
      </c>
      <c r="AJ10" s="281" t="s">
        <v>2830</v>
      </c>
      <c r="AK10" s="281" t="s">
        <v>2845</v>
      </c>
      <c r="AL10" s="281" t="s">
        <v>2780</v>
      </c>
      <c r="AM10" s="282">
        <f t="shared" si="1"/>
        <v>3</v>
      </c>
      <c r="AN10" s="282">
        <v>1</v>
      </c>
      <c r="AO10" s="282">
        <v>1</v>
      </c>
      <c r="AP10" s="282">
        <v>0</v>
      </c>
      <c r="AQ10" s="282">
        <v>1</v>
      </c>
      <c r="AR10" s="282">
        <v>0</v>
      </c>
      <c r="AS10" s="282">
        <v>0</v>
      </c>
      <c r="AT10" s="282">
        <v>0</v>
      </c>
      <c r="AU10" s="288">
        <f t="shared" si="2"/>
        <v>-1</v>
      </c>
      <c r="AV10" s="288">
        <v>1</v>
      </c>
      <c r="AW10" s="288">
        <v>0</v>
      </c>
      <c r="AX10" s="288">
        <v>0</v>
      </c>
      <c r="AY10" s="282">
        <v>0</v>
      </c>
      <c r="AZ10" s="288">
        <v>0</v>
      </c>
      <c r="BA10" s="282">
        <v>0</v>
      </c>
      <c r="BB10" s="282">
        <v>0</v>
      </c>
      <c r="BC10" s="282">
        <v>0</v>
      </c>
      <c r="BD10" s="283"/>
      <c r="BE10" s="283"/>
      <c r="BF10" s="283"/>
      <c r="BG10" s="283"/>
      <c r="BH10" s="283"/>
      <c r="BI10" s="283"/>
      <c r="BJ10" s="282">
        <v>1</v>
      </c>
      <c r="BK10" s="283"/>
      <c r="BL10" s="283"/>
      <c r="BM10" s="283"/>
      <c r="BN10" s="283"/>
    </row>
    <row r="11" spans="1:66" ht="67.25" customHeight="1" x14ac:dyDescent="0.2">
      <c r="A11" s="278" t="s">
        <v>2885</v>
      </c>
      <c r="B11" s="279" t="s">
        <v>2886</v>
      </c>
      <c r="C11" s="280" t="s">
        <v>2895</v>
      </c>
      <c r="D11" s="281" t="s">
        <v>91</v>
      </c>
      <c r="E11" s="281" t="s">
        <v>82</v>
      </c>
      <c r="F11" s="281" t="s">
        <v>2782</v>
      </c>
      <c r="G11" s="282">
        <v>1</v>
      </c>
      <c r="H11" s="282">
        <v>1</v>
      </c>
      <c r="I11" s="282">
        <v>0</v>
      </c>
      <c r="J11" s="283"/>
      <c r="K11" s="284" t="s">
        <v>2779</v>
      </c>
      <c r="L11" s="289"/>
      <c r="M11" s="289"/>
      <c r="N11" s="287">
        <f t="shared" si="0"/>
        <v>36098</v>
      </c>
      <c r="O11" s="286">
        <v>36098</v>
      </c>
      <c r="P11" s="286">
        <v>39134</v>
      </c>
      <c r="Q11" s="286">
        <v>39134</v>
      </c>
      <c r="R11" s="285" t="s">
        <v>75</v>
      </c>
      <c r="S11" s="286">
        <v>40515</v>
      </c>
      <c r="T11" s="286">
        <v>40529</v>
      </c>
      <c r="U11" s="286">
        <v>40529</v>
      </c>
      <c r="V11" s="282">
        <v>1</v>
      </c>
      <c r="W11" s="282">
        <v>1</v>
      </c>
      <c r="X11" s="283"/>
      <c r="Y11" s="282">
        <v>1</v>
      </c>
      <c r="Z11" s="282">
        <v>1</v>
      </c>
      <c r="AA11" s="282">
        <v>-1</v>
      </c>
      <c r="AB11" s="282">
        <v>1</v>
      </c>
      <c r="AC11" s="282">
        <v>0</v>
      </c>
      <c r="AD11" s="282">
        <v>0</v>
      </c>
      <c r="AE11" s="282">
        <v>0</v>
      </c>
      <c r="AF11" s="282">
        <v>1</v>
      </c>
      <c r="AG11" s="288">
        <v>1</v>
      </c>
      <c r="AH11" s="282">
        <v>1</v>
      </c>
      <c r="AI11" s="282">
        <v>0</v>
      </c>
      <c r="AJ11" s="281" t="s">
        <v>2830</v>
      </c>
      <c r="AK11" s="281" t="s">
        <v>2845</v>
      </c>
      <c r="AL11" s="281" t="s">
        <v>2780</v>
      </c>
      <c r="AM11" s="282">
        <f t="shared" si="1"/>
        <v>3</v>
      </c>
      <c r="AN11" s="282">
        <v>1</v>
      </c>
      <c r="AO11" s="282">
        <v>1</v>
      </c>
      <c r="AP11" s="282">
        <v>0</v>
      </c>
      <c r="AQ11" s="282">
        <v>1</v>
      </c>
      <c r="AR11" s="282">
        <v>0</v>
      </c>
      <c r="AS11" s="282">
        <v>0</v>
      </c>
      <c r="AT11" s="282">
        <v>0</v>
      </c>
      <c r="AU11" s="288">
        <f t="shared" si="2"/>
        <v>-1</v>
      </c>
      <c r="AV11" s="288">
        <v>1</v>
      </c>
      <c r="AW11" s="288">
        <v>0</v>
      </c>
      <c r="AX11" s="288">
        <v>0</v>
      </c>
      <c r="AY11" s="282">
        <v>0</v>
      </c>
      <c r="AZ11" s="288">
        <v>0</v>
      </c>
      <c r="BA11" s="282">
        <v>0</v>
      </c>
      <c r="BB11" s="282">
        <v>0</v>
      </c>
      <c r="BC11" s="282">
        <v>0</v>
      </c>
      <c r="BD11" s="283"/>
      <c r="BE11" s="283"/>
      <c r="BF11" s="283"/>
      <c r="BG11" s="283"/>
      <c r="BH11" s="283"/>
      <c r="BI11" s="283"/>
      <c r="BJ11" s="282">
        <v>1</v>
      </c>
      <c r="BK11" s="283"/>
      <c r="BL11" s="283"/>
      <c r="BM11" s="283"/>
      <c r="BN11" s="283"/>
    </row>
    <row r="12" spans="1:66" ht="67.25" customHeight="1" x14ac:dyDescent="0.2">
      <c r="A12" s="278" t="s">
        <v>2885</v>
      </c>
      <c r="B12" s="279" t="s">
        <v>2886</v>
      </c>
      <c r="C12" s="280" t="s">
        <v>2896</v>
      </c>
      <c r="D12" s="281" t="s">
        <v>91</v>
      </c>
      <c r="E12" s="281" t="s">
        <v>82</v>
      </c>
      <c r="F12" s="281" t="s">
        <v>2782</v>
      </c>
      <c r="G12" s="282">
        <v>1</v>
      </c>
      <c r="H12" s="282">
        <v>1</v>
      </c>
      <c r="I12" s="282">
        <v>0</v>
      </c>
      <c r="J12" s="283"/>
      <c r="K12" s="284" t="s">
        <v>2779</v>
      </c>
      <c r="L12" s="289"/>
      <c r="M12" s="289"/>
      <c r="N12" s="287">
        <f t="shared" si="0"/>
        <v>36098</v>
      </c>
      <c r="O12" s="286">
        <v>36098</v>
      </c>
      <c r="P12" s="286">
        <v>39134</v>
      </c>
      <c r="Q12" s="286">
        <v>39134</v>
      </c>
      <c r="R12" s="285" t="s">
        <v>75</v>
      </c>
      <c r="S12" s="286">
        <v>40515</v>
      </c>
      <c r="T12" s="286">
        <v>40529</v>
      </c>
      <c r="U12" s="286">
        <v>40529</v>
      </c>
      <c r="V12" s="282">
        <v>1</v>
      </c>
      <c r="W12" s="282">
        <v>1</v>
      </c>
      <c r="X12" s="283"/>
      <c r="Y12" s="282">
        <v>1</v>
      </c>
      <c r="Z12" s="282">
        <v>1</v>
      </c>
      <c r="AA12" s="282">
        <v>-1</v>
      </c>
      <c r="AB12" s="282">
        <v>1</v>
      </c>
      <c r="AC12" s="282">
        <v>0</v>
      </c>
      <c r="AD12" s="282">
        <v>0</v>
      </c>
      <c r="AE12" s="282">
        <v>0</v>
      </c>
      <c r="AF12" s="282">
        <v>1</v>
      </c>
      <c r="AG12" s="288">
        <v>1</v>
      </c>
      <c r="AH12" s="282">
        <v>1</v>
      </c>
      <c r="AI12" s="282">
        <v>0</v>
      </c>
      <c r="AJ12" s="281" t="s">
        <v>2830</v>
      </c>
      <c r="AK12" s="281" t="s">
        <v>2845</v>
      </c>
      <c r="AL12" s="281" t="s">
        <v>2780</v>
      </c>
      <c r="AM12" s="282">
        <f t="shared" si="1"/>
        <v>3</v>
      </c>
      <c r="AN12" s="282">
        <v>1</v>
      </c>
      <c r="AO12" s="282">
        <v>1</v>
      </c>
      <c r="AP12" s="282">
        <v>0</v>
      </c>
      <c r="AQ12" s="282">
        <v>1</v>
      </c>
      <c r="AR12" s="282">
        <v>0</v>
      </c>
      <c r="AS12" s="282">
        <v>0</v>
      </c>
      <c r="AT12" s="282">
        <v>0</v>
      </c>
      <c r="AU12" s="288">
        <f t="shared" si="2"/>
        <v>-1</v>
      </c>
      <c r="AV12" s="288">
        <v>1</v>
      </c>
      <c r="AW12" s="288">
        <v>0</v>
      </c>
      <c r="AX12" s="288">
        <v>0</v>
      </c>
      <c r="AY12" s="282">
        <v>0</v>
      </c>
      <c r="AZ12" s="288">
        <v>0</v>
      </c>
      <c r="BA12" s="282">
        <v>0</v>
      </c>
      <c r="BB12" s="282">
        <v>0</v>
      </c>
      <c r="BC12" s="282">
        <v>0</v>
      </c>
      <c r="BD12" s="283"/>
      <c r="BE12" s="283"/>
      <c r="BF12" s="283"/>
      <c r="BG12" s="283"/>
      <c r="BH12" s="283"/>
      <c r="BI12" s="283"/>
      <c r="BJ12" s="282">
        <v>1</v>
      </c>
      <c r="BK12" s="283"/>
      <c r="BL12" s="283"/>
      <c r="BM12" s="283"/>
      <c r="BN12" s="283"/>
    </row>
    <row r="13" spans="1:66" ht="67.25" customHeight="1" x14ac:dyDescent="0.2">
      <c r="A13" s="278" t="s">
        <v>2885</v>
      </c>
      <c r="B13" s="279" t="s">
        <v>2886</v>
      </c>
      <c r="C13" s="280" t="s">
        <v>2897</v>
      </c>
      <c r="D13" s="281" t="s">
        <v>91</v>
      </c>
      <c r="E13" s="281" t="s">
        <v>82</v>
      </c>
      <c r="F13" s="281" t="s">
        <v>2782</v>
      </c>
      <c r="G13" s="282">
        <v>1</v>
      </c>
      <c r="H13" s="282">
        <v>1</v>
      </c>
      <c r="I13" s="282">
        <v>0</v>
      </c>
      <c r="J13" s="283"/>
      <c r="K13" s="284" t="s">
        <v>2779</v>
      </c>
      <c r="L13" s="289"/>
      <c r="M13" s="289"/>
      <c r="N13" s="287">
        <f t="shared" si="0"/>
        <v>36098</v>
      </c>
      <c r="O13" s="286">
        <v>36098</v>
      </c>
      <c r="P13" s="286">
        <v>39134</v>
      </c>
      <c r="Q13" s="286">
        <v>39134</v>
      </c>
      <c r="R13" s="285" t="s">
        <v>75</v>
      </c>
      <c r="S13" s="286">
        <v>40515</v>
      </c>
      <c r="T13" s="286">
        <v>40529</v>
      </c>
      <c r="U13" s="286">
        <v>40529</v>
      </c>
      <c r="V13" s="282">
        <v>1</v>
      </c>
      <c r="W13" s="282">
        <v>1</v>
      </c>
      <c r="X13" s="283"/>
      <c r="Y13" s="282">
        <v>1</v>
      </c>
      <c r="Z13" s="282">
        <v>1</v>
      </c>
      <c r="AA13" s="282">
        <v>-1</v>
      </c>
      <c r="AB13" s="282">
        <v>1</v>
      </c>
      <c r="AC13" s="282">
        <v>0</v>
      </c>
      <c r="AD13" s="282">
        <v>0</v>
      </c>
      <c r="AE13" s="282">
        <v>0</v>
      </c>
      <c r="AF13" s="282">
        <v>1</v>
      </c>
      <c r="AG13" s="288">
        <v>1</v>
      </c>
      <c r="AH13" s="282">
        <v>1</v>
      </c>
      <c r="AI13" s="282">
        <v>0</v>
      </c>
      <c r="AJ13" s="281" t="s">
        <v>2830</v>
      </c>
      <c r="AK13" s="281" t="s">
        <v>2845</v>
      </c>
      <c r="AL13" s="281" t="s">
        <v>2780</v>
      </c>
      <c r="AM13" s="282">
        <f t="shared" si="1"/>
        <v>3</v>
      </c>
      <c r="AN13" s="282">
        <v>1</v>
      </c>
      <c r="AO13" s="282">
        <v>1</v>
      </c>
      <c r="AP13" s="282">
        <v>0</v>
      </c>
      <c r="AQ13" s="282">
        <v>1</v>
      </c>
      <c r="AR13" s="282">
        <v>0</v>
      </c>
      <c r="AS13" s="282">
        <v>0</v>
      </c>
      <c r="AT13" s="282">
        <v>0</v>
      </c>
      <c r="AU13" s="288">
        <f t="shared" si="2"/>
        <v>-1</v>
      </c>
      <c r="AV13" s="288">
        <v>1</v>
      </c>
      <c r="AW13" s="288">
        <v>0</v>
      </c>
      <c r="AX13" s="288">
        <v>0</v>
      </c>
      <c r="AY13" s="282">
        <v>0</v>
      </c>
      <c r="AZ13" s="288">
        <v>0</v>
      </c>
      <c r="BA13" s="282">
        <v>0</v>
      </c>
      <c r="BB13" s="282">
        <v>0</v>
      </c>
      <c r="BC13" s="282">
        <v>0</v>
      </c>
      <c r="BD13" s="283"/>
      <c r="BE13" s="283"/>
      <c r="BF13" s="283"/>
      <c r="BG13" s="283"/>
      <c r="BH13" s="283"/>
      <c r="BI13" s="283"/>
      <c r="BJ13" s="282">
        <v>1</v>
      </c>
      <c r="BK13" s="283"/>
      <c r="BL13" s="283"/>
      <c r="BM13" s="283"/>
      <c r="BN13" s="283"/>
    </row>
    <row r="14" spans="1:66" ht="67.25" customHeight="1" x14ac:dyDescent="0.2">
      <c r="A14" s="278" t="s">
        <v>2885</v>
      </c>
      <c r="B14" s="279" t="s">
        <v>2886</v>
      </c>
      <c r="C14" s="280" t="s">
        <v>2898</v>
      </c>
      <c r="D14" s="281" t="s">
        <v>91</v>
      </c>
      <c r="E14" s="281" t="s">
        <v>82</v>
      </c>
      <c r="F14" s="281" t="s">
        <v>2782</v>
      </c>
      <c r="G14" s="282">
        <v>1</v>
      </c>
      <c r="H14" s="282">
        <v>1</v>
      </c>
      <c r="I14" s="282">
        <v>0</v>
      </c>
      <c r="J14" s="283"/>
      <c r="K14" s="284" t="s">
        <v>2779</v>
      </c>
      <c r="L14" s="289"/>
      <c r="M14" s="289"/>
      <c r="N14" s="287">
        <f t="shared" si="0"/>
        <v>36098</v>
      </c>
      <c r="O14" s="286">
        <v>36098</v>
      </c>
      <c r="P14" s="286">
        <v>39134</v>
      </c>
      <c r="Q14" s="286">
        <v>39134</v>
      </c>
      <c r="R14" s="285" t="s">
        <v>75</v>
      </c>
      <c r="S14" s="286">
        <v>40515</v>
      </c>
      <c r="T14" s="286">
        <v>40529</v>
      </c>
      <c r="U14" s="286">
        <v>40529</v>
      </c>
      <c r="V14" s="282">
        <v>1</v>
      </c>
      <c r="W14" s="282">
        <v>1</v>
      </c>
      <c r="X14" s="283"/>
      <c r="Y14" s="282">
        <v>1</v>
      </c>
      <c r="Z14" s="282">
        <v>1</v>
      </c>
      <c r="AA14" s="282">
        <v>-1</v>
      </c>
      <c r="AB14" s="282">
        <v>1</v>
      </c>
      <c r="AC14" s="282">
        <v>0</v>
      </c>
      <c r="AD14" s="282">
        <v>0</v>
      </c>
      <c r="AE14" s="282">
        <v>0</v>
      </c>
      <c r="AF14" s="282">
        <v>1</v>
      </c>
      <c r="AG14" s="288">
        <v>1</v>
      </c>
      <c r="AH14" s="282">
        <v>1</v>
      </c>
      <c r="AI14" s="282">
        <v>0</v>
      </c>
      <c r="AJ14" s="281" t="s">
        <v>2830</v>
      </c>
      <c r="AK14" s="281" t="s">
        <v>2845</v>
      </c>
      <c r="AL14" s="281" t="s">
        <v>2780</v>
      </c>
      <c r="AM14" s="282">
        <f t="shared" si="1"/>
        <v>3</v>
      </c>
      <c r="AN14" s="282">
        <v>1</v>
      </c>
      <c r="AO14" s="282">
        <v>1</v>
      </c>
      <c r="AP14" s="282">
        <v>0</v>
      </c>
      <c r="AQ14" s="282">
        <v>1</v>
      </c>
      <c r="AR14" s="282">
        <v>0</v>
      </c>
      <c r="AS14" s="282">
        <v>0</v>
      </c>
      <c r="AT14" s="282">
        <v>0</v>
      </c>
      <c r="AU14" s="288">
        <f t="shared" si="2"/>
        <v>-1</v>
      </c>
      <c r="AV14" s="288">
        <v>1</v>
      </c>
      <c r="AW14" s="288">
        <v>0</v>
      </c>
      <c r="AX14" s="288">
        <v>0</v>
      </c>
      <c r="AY14" s="282">
        <v>0</v>
      </c>
      <c r="AZ14" s="288">
        <v>0</v>
      </c>
      <c r="BA14" s="282">
        <v>0</v>
      </c>
      <c r="BB14" s="282">
        <v>0</v>
      </c>
      <c r="BC14" s="282">
        <v>0</v>
      </c>
      <c r="BD14" s="283"/>
      <c r="BE14" s="283"/>
      <c r="BF14" s="283"/>
      <c r="BG14" s="283"/>
      <c r="BH14" s="283"/>
      <c r="BI14" s="283"/>
      <c r="BJ14" s="282">
        <v>1</v>
      </c>
      <c r="BK14" s="283"/>
      <c r="BL14" s="283"/>
      <c r="BM14" s="283"/>
      <c r="BN14" s="283"/>
    </row>
    <row r="15" spans="1:66" ht="67.25" customHeight="1" x14ac:dyDescent="0.2">
      <c r="A15" s="278" t="s">
        <v>2885</v>
      </c>
      <c r="B15" s="279" t="s">
        <v>2886</v>
      </c>
      <c r="C15" s="280" t="s">
        <v>2899</v>
      </c>
      <c r="D15" s="281" t="s">
        <v>91</v>
      </c>
      <c r="E15" s="281" t="s">
        <v>82</v>
      </c>
      <c r="F15" s="281" t="s">
        <v>2782</v>
      </c>
      <c r="G15" s="282">
        <v>1</v>
      </c>
      <c r="H15" s="282">
        <v>1</v>
      </c>
      <c r="I15" s="282">
        <v>0</v>
      </c>
      <c r="J15" s="283"/>
      <c r="K15" s="284" t="s">
        <v>2779</v>
      </c>
      <c r="L15" s="289"/>
      <c r="M15" s="289"/>
      <c r="N15" s="287">
        <f t="shared" si="0"/>
        <v>36098</v>
      </c>
      <c r="O15" s="286">
        <v>36098</v>
      </c>
      <c r="P15" s="286">
        <v>39134</v>
      </c>
      <c r="Q15" s="286">
        <v>39134</v>
      </c>
      <c r="R15" s="285" t="s">
        <v>75</v>
      </c>
      <c r="S15" s="286">
        <v>40515</v>
      </c>
      <c r="T15" s="286">
        <v>40529</v>
      </c>
      <c r="U15" s="286">
        <v>40529</v>
      </c>
      <c r="V15" s="282">
        <v>1</v>
      </c>
      <c r="W15" s="282">
        <v>1</v>
      </c>
      <c r="X15" s="283"/>
      <c r="Y15" s="282">
        <v>1</v>
      </c>
      <c r="Z15" s="282">
        <v>1</v>
      </c>
      <c r="AA15" s="282">
        <v>-1</v>
      </c>
      <c r="AB15" s="282">
        <v>1</v>
      </c>
      <c r="AC15" s="282">
        <v>0</v>
      </c>
      <c r="AD15" s="282">
        <v>0</v>
      </c>
      <c r="AE15" s="282">
        <v>0</v>
      </c>
      <c r="AF15" s="282">
        <v>1</v>
      </c>
      <c r="AG15" s="288">
        <v>1</v>
      </c>
      <c r="AH15" s="282">
        <v>1</v>
      </c>
      <c r="AI15" s="282">
        <v>0</v>
      </c>
      <c r="AJ15" s="281" t="s">
        <v>2830</v>
      </c>
      <c r="AK15" s="281" t="s">
        <v>2845</v>
      </c>
      <c r="AL15" s="281" t="s">
        <v>2780</v>
      </c>
      <c r="AM15" s="282">
        <f t="shared" si="1"/>
        <v>3</v>
      </c>
      <c r="AN15" s="282">
        <v>1</v>
      </c>
      <c r="AO15" s="282">
        <v>1</v>
      </c>
      <c r="AP15" s="282">
        <v>0</v>
      </c>
      <c r="AQ15" s="282">
        <v>1</v>
      </c>
      <c r="AR15" s="282">
        <v>0</v>
      </c>
      <c r="AS15" s="282">
        <v>0</v>
      </c>
      <c r="AT15" s="282">
        <v>0</v>
      </c>
      <c r="AU15" s="288">
        <f t="shared" si="2"/>
        <v>-1</v>
      </c>
      <c r="AV15" s="288">
        <v>1</v>
      </c>
      <c r="AW15" s="288">
        <v>0</v>
      </c>
      <c r="AX15" s="288">
        <v>0</v>
      </c>
      <c r="AY15" s="282">
        <v>0</v>
      </c>
      <c r="AZ15" s="288">
        <v>0</v>
      </c>
      <c r="BA15" s="282">
        <v>0</v>
      </c>
      <c r="BB15" s="282">
        <v>0</v>
      </c>
      <c r="BC15" s="282">
        <v>0</v>
      </c>
      <c r="BD15" s="283"/>
      <c r="BE15" s="283"/>
      <c r="BF15" s="283"/>
      <c r="BG15" s="283"/>
      <c r="BH15" s="283"/>
      <c r="BI15" s="283"/>
      <c r="BJ15" s="282">
        <v>1</v>
      </c>
      <c r="BK15" s="283"/>
      <c r="BL15" s="283"/>
      <c r="BM15" s="283"/>
      <c r="BN15" s="283"/>
    </row>
    <row r="16" spans="1:66" ht="67.25" customHeight="1" x14ac:dyDescent="0.2">
      <c r="A16" s="278" t="s">
        <v>2885</v>
      </c>
      <c r="B16" s="279" t="s">
        <v>2886</v>
      </c>
      <c r="C16" s="280" t="s">
        <v>2900</v>
      </c>
      <c r="D16" s="281" t="s">
        <v>91</v>
      </c>
      <c r="E16" s="281" t="s">
        <v>82</v>
      </c>
      <c r="F16" s="281" t="s">
        <v>2782</v>
      </c>
      <c r="G16" s="282">
        <v>1</v>
      </c>
      <c r="H16" s="282">
        <v>1</v>
      </c>
      <c r="I16" s="282">
        <v>0</v>
      </c>
      <c r="J16" s="283"/>
      <c r="K16" s="284" t="s">
        <v>2779</v>
      </c>
      <c r="L16" s="289"/>
      <c r="M16" s="289"/>
      <c r="N16" s="287">
        <f t="shared" si="0"/>
        <v>36098</v>
      </c>
      <c r="O16" s="286">
        <v>36098</v>
      </c>
      <c r="P16" s="286">
        <v>39134</v>
      </c>
      <c r="Q16" s="286">
        <v>39134</v>
      </c>
      <c r="R16" s="285" t="s">
        <v>75</v>
      </c>
      <c r="S16" s="286">
        <v>40515</v>
      </c>
      <c r="T16" s="286">
        <v>40529</v>
      </c>
      <c r="U16" s="286">
        <v>40529</v>
      </c>
      <c r="V16" s="282">
        <v>1</v>
      </c>
      <c r="W16" s="282">
        <v>1</v>
      </c>
      <c r="X16" s="283"/>
      <c r="Y16" s="282">
        <v>1</v>
      </c>
      <c r="Z16" s="282">
        <v>1</v>
      </c>
      <c r="AA16" s="282">
        <v>-1</v>
      </c>
      <c r="AB16" s="282">
        <v>1</v>
      </c>
      <c r="AC16" s="282">
        <v>0</v>
      </c>
      <c r="AD16" s="282">
        <v>0</v>
      </c>
      <c r="AE16" s="282">
        <v>0</v>
      </c>
      <c r="AF16" s="282">
        <v>1</v>
      </c>
      <c r="AG16" s="288">
        <v>1</v>
      </c>
      <c r="AH16" s="282">
        <v>1</v>
      </c>
      <c r="AI16" s="282">
        <v>0</v>
      </c>
      <c r="AJ16" s="281" t="s">
        <v>2830</v>
      </c>
      <c r="AK16" s="281" t="s">
        <v>2845</v>
      </c>
      <c r="AL16" s="281" t="s">
        <v>2780</v>
      </c>
      <c r="AM16" s="282">
        <f t="shared" si="1"/>
        <v>3</v>
      </c>
      <c r="AN16" s="282">
        <v>1</v>
      </c>
      <c r="AO16" s="282">
        <v>1</v>
      </c>
      <c r="AP16" s="282">
        <v>0</v>
      </c>
      <c r="AQ16" s="282">
        <v>1</v>
      </c>
      <c r="AR16" s="282">
        <v>0</v>
      </c>
      <c r="AS16" s="282">
        <v>0</v>
      </c>
      <c r="AT16" s="282">
        <v>0</v>
      </c>
      <c r="AU16" s="288">
        <f t="shared" si="2"/>
        <v>-1</v>
      </c>
      <c r="AV16" s="288">
        <v>1</v>
      </c>
      <c r="AW16" s="288">
        <v>0</v>
      </c>
      <c r="AX16" s="288">
        <v>0</v>
      </c>
      <c r="AY16" s="282">
        <v>0</v>
      </c>
      <c r="AZ16" s="288">
        <v>0</v>
      </c>
      <c r="BA16" s="282">
        <v>0</v>
      </c>
      <c r="BB16" s="282">
        <v>0</v>
      </c>
      <c r="BC16" s="282">
        <v>0</v>
      </c>
      <c r="BD16" s="283"/>
      <c r="BE16" s="283"/>
      <c r="BF16" s="283"/>
      <c r="BG16" s="283"/>
      <c r="BH16" s="283"/>
      <c r="BI16" s="283"/>
      <c r="BJ16" s="282">
        <v>1</v>
      </c>
      <c r="BK16" s="283"/>
      <c r="BL16" s="283"/>
      <c r="BM16" s="283"/>
      <c r="BN16" s="283"/>
    </row>
    <row r="17" spans="1:66" ht="54.25" customHeight="1" x14ac:dyDescent="0.2">
      <c r="A17" s="290" t="s">
        <v>2902</v>
      </c>
      <c r="B17" s="291" t="s">
        <v>838</v>
      </c>
      <c r="C17" s="215" t="s">
        <v>2903</v>
      </c>
      <c r="D17" s="292" t="s">
        <v>182</v>
      </c>
      <c r="E17" s="292" t="s">
        <v>82</v>
      </c>
      <c r="F17" s="271"/>
      <c r="G17" s="125">
        <v>0</v>
      </c>
      <c r="H17" s="125">
        <v>1</v>
      </c>
      <c r="I17" s="271"/>
      <c r="J17" s="293" t="s">
        <v>2904</v>
      </c>
      <c r="K17" s="274"/>
      <c r="L17" s="271"/>
      <c r="M17" s="275"/>
      <c r="N17" s="275"/>
      <c r="O17" s="275"/>
      <c r="P17" s="275"/>
      <c r="Q17" s="275"/>
      <c r="R17" s="275"/>
      <c r="S17" s="275"/>
      <c r="T17" s="275"/>
      <c r="U17" s="271"/>
      <c r="V17" s="271"/>
      <c r="W17" s="271"/>
      <c r="X17" s="271"/>
      <c r="Y17" s="271"/>
      <c r="Z17" s="271"/>
      <c r="AA17" s="271"/>
      <c r="AB17" s="271"/>
      <c r="AC17" s="271"/>
      <c r="AD17" s="271"/>
      <c r="AE17" s="271"/>
      <c r="AF17" s="271"/>
      <c r="AG17" s="294"/>
      <c r="AH17" s="294"/>
      <c r="AI17" s="294"/>
      <c r="AJ17" s="271"/>
      <c r="AK17" s="271"/>
      <c r="AL17" s="271"/>
      <c r="AM17" s="125">
        <v>1</v>
      </c>
      <c r="AN17" s="271"/>
      <c r="AO17" s="271"/>
      <c r="AP17" s="294">
        <v>1</v>
      </c>
      <c r="AQ17" s="271"/>
      <c r="AR17" s="271"/>
      <c r="AS17" s="271"/>
      <c r="AT17" s="271"/>
      <c r="AU17" s="271"/>
      <c r="AV17" s="294">
        <v>0</v>
      </c>
      <c r="AW17" s="294">
        <v>0</v>
      </c>
      <c r="AX17" s="271"/>
      <c r="AY17" s="271"/>
      <c r="AZ17" s="271"/>
      <c r="BA17" s="271"/>
      <c r="BB17" s="271"/>
      <c r="BC17" s="271"/>
      <c r="BD17" s="271"/>
      <c r="BE17" s="271"/>
      <c r="BF17" s="271"/>
      <c r="BG17" s="271"/>
      <c r="BH17" s="271"/>
      <c r="BI17" s="271"/>
      <c r="BJ17" s="271"/>
      <c r="BK17" s="271"/>
      <c r="BL17" s="271"/>
      <c r="BM17" s="271"/>
      <c r="BN17" s="271"/>
    </row>
    <row r="18" spans="1:66" ht="54.25" customHeight="1" x14ac:dyDescent="0.2">
      <c r="A18" s="290" t="s">
        <v>2902</v>
      </c>
      <c r="B18" s="291" t="s">
        <v>2905</v>
      </c>
      <c r="C18" s="215" t="s">
        <v>934</v>
      </c>
      <c r="D18" s="292" t="s">
        <v>182</v>
      </c>
      <c r="E18" s="292" t="s">
        <v>82</v>
      </c>
      <c r="F18" s="271"/>
      <c r="G18" s="271"/>
      <c r="H18" s="125">
        <v>1</v>
      </c>
      <c r="I18" s="271"/>
      <c r="J18" s="293" t="s">
        <v>2904</v>
      </c>
      <c r="K18" s="274"/>
      <c r="L18" s="271"/>
      <c r="M18" s="275"/>
      <c r="N18" s="275"/>
      <c r="O18" s="275"/>
      <c r="P18" s="275"/>
      <c r="Q18" s="275"/>
      <c r="R18" s="275"/>
      <c r="S18" s="275"/>
      <c r="T18" s="275"/>
      <c r="U18" s="271"/>
      <c r="V18" s="271"/>
      <c r="W18" s="271"/>
      <c r="X18" s="271"/>
      <c r="Y18" s="271"/>
      <c r="Z18" s="271"/>
      <c r="AA18" s="271"/>
      <c r="AB18" s="271"/>
      <c r="AC18" s="271"/>
      <c r="AD18" s="271"/>
      <c r="AE18" s="271"/>
      <c r="AF18" s="271"/>
      <c r="AG18" s="294"/>
      <c r="AH18" s="294"/>
      <c r="AI18" s="294"/>
      <c r="AJ18" s="271"/>
      <c r="AK18" s="271"/>
      <c r="AL18" s="271"/>
      <c r="AM18" s="271"/>
      <c r="AN18" s="271"/>
      <c r="AO18" s="271"/>
      <c r="AP18" s="294"/>
      <c r="AQ18" s="271"/>
      <c r="AR18" s="271"/>
      <c r="AS18" s="271"/>
      <c r="AT18" s="271"/>
      <c r="AU18" s="271"/>
      <c r="AV18" s="294"/>
      <c r="AW18" s="294"/>
      <c r="AX18" s="271"/>
      <c r="AY18" s="271"/>
      <c r="AZ18" s="271"/>
      <c r="BA18" s="271"/>
      <c r="BB18" s="271"/>
      <c r="BC18" s="271"/>
      <c r="BD18" s="271"/>
      <c r="BE18" s="271"/>
      <c r="BF18" s="271"/>
      <c r="BG18" s="271"/>
      <c r="BH18" s="271"/>
      <c r="BI18" s="271"/>
      <c r="BJ18" s="271"/>
      <c r="BK18" s="271"/>
      <c r="BL18" s="271"/>
      <c r="BM18" s="271"/>
      <c r="BN18" s="271"/>
    </row>
    <row r="19" spans="1:66" ht="54.25" customHeight="1" x14ac:dyDescent="0.2">
      <c r="A19" s="290" t="s">
        <v>2902</v>
      </c>
      <c r="B19" s="291" t="s">
        <v>2905</v>
      </c>
      <c r="C19" s="215" t="s">
        <v>2906</v>
      </c>
      <c r="D19" s="292" t="s">
        <v>182</v>
      </c>
      <c r="E19" s="292" t="s">
        <v>82</v>
      </c>
      <c r="F19" s="271"/>
      <c r="G19" s="271"/>
      <c r="H19" s="125">
        <v>1</v>
      </c>
      <c r="I19" s="271"/>
      <c r="J19" s="293" t="s">
        <v>2904</v>
      </c>
      <c r="K19" s="274"/>
      <c r="L19" s="271"/>
      <c r="M19" s="275"/>
      <c r="N19" s="275"/>
      <c r="O19" s="275"/>
      <c r="P19" s="275"/>
      <c r="Q19" s="275"/>
      <c r="R19" s="275"/>
      <c r="S19" s="275"/>
      <c r="T19" s="275"/>
      <c r="U19" s="271"/>
      <c r="V19" s="271"/>
      <c r="W19" s="271"/>
      <c r="X19" s="271"/>
      <c r="Y19" s="271"/>
      <c r="Z19" s="271"/>
      <c r="AA19" s="271"/>
      <c r="AB19" s="271"/>
      <c r="AC19" s="271"/>
      <c r="AD19" s="271"/>
      <c r="AE19" s="271"/>
      <c r="AF19" s="271"/>
      <c r="AG19" s="294"/>
      <c r="AH19" s="294"/>
      <c r="AI19" s="294"/>
      <c r="AJ19" s="271"/>
      <c r="AK19" s="271"/>
      <c r="AL19" s="271"/>
      <c r="AM19" s="271"/>
      <c r="AN19" s="271"/>
      <c r="AO19" s="271"/>
      <c r="AP19" s="294"/>
      <c r="AQ19" s="271"/>
      <c r="AR19" s="271"/>
      <c r="AS19" s="271"/>
      <c r="AT19" s="271"/>
      <c r="AU19" s="271"/>
      <c r="AV19" s="294"/>
      <c r="AW19" s="294"/>
      <c r="AX19" s="271"/>
      <c r="AY19" s="271"/>
      <c r="AZ19" s="271"/>
      <c r="BA19" s="271"/>
      <c r="BB19" s="271"/>
      <c r="BC19" s="271"/>
      <c r="BD19" s="271"/>
      <c r="BE19" s="271"/>
      <c r="BF19" s="271"/>
      <c r="BG19" s="271"/>
      <c r="BH19" s="271"/>
      <c r="BI19" s="271"/>
      <c r="BJ19" s="271"/>
      <c r="BK19" s="271"/>
      <c r="BL19" s="271"/>
      <c r="BM19" s="271"/>
      <c r="BN19" s="271"/>
    </row>
    <row r="20" spans="1:66" ht="54.25" customHeight="1" x14ac:dyDescent="0.2">
      <c r="A20" s="290" t="s">
        <v>2902</v>
      </c>
      <c r="B20" s="291" t="s">
        <v>2905</v>
      </c>
      <c r="C20" s="215" t="s">
        <v>2907</v>
      </c>
      <c r="D20" s="292" t="s">
        <v>182</v>
      </c>
      <c r="E20" s="292" t="s">
        <v>82</v>
      </c>
      <c r="F20" s="271"/>
      <c r="G20" s="271"/>
      <c r="H20" s="125">
        <v>1</v>
      </c>
      <c r="I20" s="271"/>
      <c r="J20" s="293" t="s">
        <v>2904</v>
      </c>
      <c r="K20" s="274"/>
      <c r="L20" s="271"/>
      <c r="M20" s="275"/>
      <c r="N20" s="275"/>
      <c r="O20" s="275"/>
      <c r="P20" s="275"/>
      <c r="Q20" s="275"/>
      <c r="R20" s="275"/>
      <c r="S20" s="275"/>
      <c r="T20" s="275"/>
      <c r="U20" s="271"/>
      <c r="V20" s="271"/>
      <c r="W20" s="271"/>
      <c r="X20" s="271"/>
      <c r="Y20" s="271"/>
      <c r="Z20" s="271"/>
      <c r="AA20" s="271"/>
      <c r="AB20" s="271"/>
      <c r="AC20" s="271"/>
      <c r="AD20" s="271"/>
      <c r="AE20" s="271"/>
      <c r="AF20" s="271"/>
      <c r="AG20" s="294"/>
      <c r="AH20" s="294"/>
      <c r="AI20" s="294"/>
      <c r="AJ20" s="271"/>
      <c r="AK20" s="271"/>
      <c r="AL20" s="271"/>
      <c r="AM20" s="271"/>
      <c r="AN20" s="271"/>
      <c r="AO20" s="271"/>
      <c r="AP20" s="294"/>
      <c r="AQ20" s="271"/>
      <c r="AR20" s="271"/>
      <c r="AS20" s="271"/>
      <c r="AT20" s="271"/>
      <c r="AU20" s="271"/>
      <c r="AV20" s="294"/>
      <c r="AW20" s="294"/>
      <c r="AX20" s="271"/>
      <c r="AY20" s="271"/>
      <c r="AZ20" s="271"/>
      <c r="BA20" s="271"/>
      <c r="BB20" s="271"/>
      <c r="BC20" s="271"/>
      <c r="BD20" s="271"/>
      <c r="BE20" s="271"/>
      <c r="BF20" s="271"/>
      <c r="BG20" s="271"/>
      <c r="BH20" s="271"/>
      <c r="BI20" s="271"/>
      <c r="BJ20" s="271"/>
      <c r="BK20" s="271"/>
      <c r="BL20" s="271"/>
      <c r="BM20" s="271"/>
      <c r="BN20" s="271"/>
    </row>
    <row r="21" spans="1:66" ht="54.25" customHeight="1" x14ac:dyDescent="0.2">
      <c r="A21" s="290" t="s">
        <v>2902</v>
      </c>
      <c r="B21" s="291" t="s">
        <v>2905</v>
      </c>
      <c r="C21" s="215" t="s">
        <v>2908</v>
      </c>
      <c r="D21" s="292" t="s">
        <v>182</v>
      </c>
      <c r="E21" s="292" t="s">
        <v>82</v>
      </c>
      <c r="F21" s="271"/>
      <c r="G21" s="271"/>
      <c r="H21" s="125">
        <v>1</v>
      </c>
      <c r="I21" s="271"/>
      <c r="J21" s="293" t="s">
        <v>2904</v>
      </c>
      <c r="K21" s="274"/>
      <c r="L21" s="271"/>
      <c r="M21" s="275"/>
      <c r="N21" s="275"/>
      <c r="O21" s="275"/>
      <c r="P21" s="275"/>
      <c r="Q21" s="275"/>
      <c r="R21" s="275"/>
      <c r="S21" s="275"/>
      <c r="T21" s="275"/>
      <c r="U21" s="271"/>
      <c r="V21" s="271"/>
      <c r="W21" s="271"/>
      <c r="X21" s="271"/>
      <c r="Y21" s="271"/>
      <c r="Z21" s="271"/>
      <c r="AA21" s="271"/>
      <c r="AB21" s="271"/>
      <c r="AC21" s="271"/>
      <c r="AD21" s="271"/>
      <c r="AE21" s="271"/>
      <c r="AF21" s="271"/>
      <c r="AG21" s="294"/>
      <c r="AH21" s="294"/>
      <c r="AI21" s="294"/>
      <c r="AJ21" s="271"/>
      <c r="AK21" s="271"/>
      <c r="AL21" s="271"/>
      <c r="AM21" s="271"/>
      <c r="AN21" s="271"/>
      <c r="AO21" s="271"/>
      <c r="AP21" s="294"/>
      <c r="AQ21" s="271"/>
      <c r="AR21" s="271"/>
      <c r="AS21" s="271"/>
      <c r="AT21" s="271"/>
      <c r="AU21" s="271"/>
      <c r="AV21" s="294"/>
      <c r="AW21" s="294"/>
      <c r="AX21" s="271"/>
      <c r="AY21" s="271"/>
      <c r="AZ21" s="271"/>
      <c r="BA21" s="271"/>
      <c r="BB21" s="271"/>
      <c r="BC21" s="271"/>
      <c r="BD21" s="271"/>
      <c r="BE21" s="271"/>
      <c r="BF21" s="271"/>
      <c r="BG21" s="271"/>
      <c r="BH21" s="271"/>
      <c r="BI21" s="271"/>
      <c r="BJ21" s="271"/>
      <c r="BK21" s="271"/>
      <c r="BL21" s="271"/>
      <c r="BM21" s="271"/>
      <c r="BN21" s="271"/>
    </row>
    <row r="22" spans="1:66" ht="54.25" customHeight="1" x14ac:dyDescent="0.2">
      <c r="A22" s="290" t="s">
        <v>2902</v>
      </c>
      <c r="B22" s="291" t="s">
        <v>2905</v>
      </c>
      <c r="C22" s="215" t="s">
        <v>2909</v>
      </c>
      <c r="D22" s="292" t="s">
        <v>182</v>
      </c>
      <c r="E22" s="292" t="s">
        <v>82</v>
      </c>
      <c r="F22" s="271"/>
      <c r="G22" s="271"/>
      <c r="H22" s="125">
        <v>1</v>
      </c>
      <c r="I22" s="271"/>
      <c r="J22" s="293" t="s">
        <v>2904</v>
      </c>
      <c r="K22" s="274"/>
      <c r="L22" s="271"/>
      <c r="M22" s="275"/>
      <c r="N22" s="275"/>
      <c r="O22" s="275"/>
      <c r="P22" s="275"/>
      <c r="Q22" s="275"/>
      <c r="R22" s="275"/>
      <c r="S22" s="275"/>
      <c r="T22" s="275"/>
      <c r="U22" s="271"/>
      <c r="V22" s="271"/>
      <c r="W22" s="271"/>
      <c r="X22" s="271"/>
      <c r="Y22" s="271"/>
      <c r="Z22" s="271"/>
      <c r="AA22" s="271"/>
      <c r="AB22" s="271"/>
      <c r="AC22" s="271"/>
      <c r="AD22" s="271"/>
      <c r="AE22" s="271"/>
      <c r="AF22" s="271"/>
      <c r="AG22" s="294"/>
      <c r="AH22" s="294"/>
      <c r="AI22" s="294"/>
      <c r="AJ22" s="271"/>
      <c r="AK22" s="271"/>
      <c r="AL22" s="271"/>
      <c r="AM22" s="271"/>
      <c r="AN22" s="271"/>
      <c r="AO22" s="271"/>
      <c r="AP22" s="294"/>
      <c r="AQ22" s="271"/>
      <c r="AR22" s="271"/>
      <c r="AS22" s="271"/>
      <c r="AT22" s="271"/>
      <c r="AU22" s="271"/>
      <c r="AV22" s="294"/>
      <c r="AW22" s="294"/>
      <c r="AX22" s="271"/>
      <c r="AY22" s="271"/>
      <c r="AZ22" s="271"/>
      <c r="BA22" s="271"/>
      <c r="BB22" s="271"/>
      <c r="BC22" s="271"/>
      <c r="BD22" s="271"/>
      <c r="BE22" s="271"/>
      <c r="BF22" s="271"/>
      <c r="BG22" s="271"/>
      <c r="BH22" s="271"/>
      <c r="BI22" s="271"/>
      <c r="BJ22" s="271"/>
      <c r="BK22" s="271"/>
      <c r="BL22" s="271"/>
      <c r="BM22" s="271"/>
      <c r="BN22" s="271"/>
    </row>
    <row r="23" spans="1:66" ht="54.25" customHeight="1" x14ac:dyDescent="0.2">
      <c r="A23" s="290" t="s">
        <v>2902</v>
      </c>
      <c r="B23" s="291" t="s">
        <v>2905</v>
      </c>
      <c r="C23" s="215" t="s">
        <v>2910</v>
      </c>
      <c r="D23" s="292" t="s">
        <v>182</v>
      </c>
      <c r="E23" s="292" t="s">
        <v>82</v>
      </c>
      <c r="F23" s="271"/>
      <c r="G23" s="271"/>
      <c r="H23" s="125">
        <v>1</v>
      </c>
      <c r="I23" s="271"/>
      <c r="J23" s="293" t="s">
        <v>2904</v>
      </c>
      <c r="K23" s="274"/>
      <c r="L23" s="271"/>
      <c r="M23" s="275"/>
      <c r="N23" s="275"/>
      <c r="O23" s="275"/>
      <c r="P23" s="275"/>
      <c r="Q23" s="275"/>
      <c r="R23" s="275"/>
      <c r="S23" s="275"/>
      <c r="T23" s="275"/>
      <c r="U23" s="271"/>
      <c r="V23" s="271"/>
      <c r="W23" s="271"/>
      <c r="X23" s="271"/>
      <c r="Y23" s="271"/>
      <c r="Z23" s="271"/>
      <c r="AA23" s="271"/>
      <c r="AB23" s="271"/>
      <c r="AC23" s="271"/>
      <c r="AD23" s="271"/>
      <c r="AE23" s="271"/>
      <c r="AF23" s="271"/>
      <c r="AG23" s="294"/>
      <c r="AH23" s="294"/>
      <c r="AI23" s="294"/>
      <c r="AJ23" s="271"/>
      <c r="AK23" s="271"/>
      <c r="AL23" s="271"/>
      <c r="AM23" s="271"/>
      <c r="AN23" s="271"/>
      <c r="AO23" s="271"/>
      <c r="AP23" s="294"/>
      <c r="AQ23" s="271"/>
      <c r="AR23" s="271"/>
      <c r="AS23" s="271"/>
      <c r="AT23" s="271"/>
      <c r="AU23" s="271"/>
      <c r="AV23" s="294"/>
      <c r="AW23" s="294"/>
      <c r="AX23" s="271"/>
      <c r="AY23" s="271"/>
      <c r="AZ23" s="271"/>
      <c r="BA23" s="271"/>
      <c r="BB23" s="271"/>
      <c r="BC23" s="271"/>
      <c r="BD23" s="271"/>
      <c r="BE23" s="271"/>
      <c r="BF23" s="271"/>
      <c r="BG23" s="271"/>
      <c r="BH23" s="271"/>
      <c r="BI23" s="271"/>
      <c r="BJ23" s="271"/>
      <c r="BK23" s="271"/>
      <c r="BL23" s="271"/>
      <c r="BM23" s="271"/>
      <c r="BN23" s="271"/>
    </row>
    <row r="24" spans="1:66" ht="54.25" customHeight="1" x14ac:dyDescent="0.2">
      <c r="A24" s="290" t="s">
        <v>2902</v>
      </c>
      <c r="B24" s="291" t="s">
        <v>2905</v>
      </c>
      <c r="C24" s="215" t="s">
        <v>2911</v>
      </c>
      <c r="D24" s="292" t="s">
        <v>182</v>
      </c>
      <c r="E24" s="292" t="s">
        <v>82</v>
      </c>
      <c r="F24" s="271"/>
      <c r="G24" s="271"/>
      <c r="H24" s="125">
        <v>1</v>
      </c>
      <c r="I24" s="271"/>
      <c r="J24" s="293" t="s">
        <v>2904</v>
      </c>
      <c r="K24" s="274"/>
      <c r="L24" s="271"/>
      <c r="M24" s="275"/>
      <c r="N24" s="275"/>
      <c r="O24" s="275"/>
      <c r="P24" s="275"/>
      <c r="Q24" s="275"/>
      <c r="R24" s="275"/>
      <c r="S24" s="275"/>
      <c r="T24" s="275"/>
      <c r="U24" s="271"/>
      <c r="V24" s="271"/>
      <c r="W24" s="271"/>
      <c r="X24" s="271"/>
      <c r="Y24" s="271"/>
      <c r="Z24" s="271"/>
      <c r="AA24" s="271"/>
      <c r="AB24" s="271"/>
      <c r="AC24" s="271"/>
      <c r="AD24" s="271"/>
      <c r="AE24" s="271"/>
      <c r="AF24" s="271"/>
      <c r="AG24" s="294"/>
      <c r="AH24" s="294"/>
      <c r="AI24" s="294"/>
      <c r="AJ24" s="271"/>
      <c r="AK24" s="271"/>
      <c r="AL24" s="271"/>
      <c r="AM24" s="271"/>
      <c r="AN24" s="271"/>
      <c r="AO24" s="271"/>
      <c r="AP24" s="294"/>
      <c r="AQ24" s="271"/>
      <c r="AR24" s="271"/>
      <c r="AS24" s="271"/>
      <c r="AT24" s="271"/>
      <c r="AU24" s="271"/>
      <c r="AV24" s="294"/>
      <c r="AW24" s="294"/>
      <c r="AX24" s="271"/>
      <c r="AY24" s="271"/>
      <c r="AZ24" s="271"/>
      <c r="BA24" s="271"/>
      <c r="BB24" s="271"/>
      <c r="BC24" s="271"/>
      <c r="BD24" s="271"/>
      <c r="BE24" s="271"/>
      <c r="BF24" s="271"/>
      <c r="BG24" s="271"/>
      <c r="BH24" s="271"/>
      <c r="BI24" s="271"/>
      <c r="BJ24" s="271"/>
      <c r="BK24" s="271"/>
      <c r="BL24" s="271"/>
      <c r="BM24" s="271"/>
      <c r="BN24" s="271"/>
    </row>
    <row r="25" spans="1:66" ht="54.25" customHeight="1" x14ac:dyDescent="0.2">
      <c r="A25" s="290" t="s">
        <v>2902</v>
      </c>
      <c r="B25" s="291" t="s">
        <v>2905</v>
      </c>
      <c r="C25" s="215" t="s">
        <v>2912</v>
      </c>
      <c r="D25" s="292" t="s">
        <v>182</v>
      </c>
      <c r="E25" s="292" t="s">
        <v>82</v>
      </c>
      <c r="F25" s="271"/>
      <c r="G25" s="271"/>
      <c r="H25" s="125">
        <v>1</v>
      </c>
      <c r="I25" s="271"/>
      <c r="J25" s="293" t="s">
        <v>2904</v>
      </c>
      <c r="K25" s="274"/>
      <c r="L25" s="271"/>
      <c r="M25" s="275"/>
      <c r="N25" s="275"/>
      <c r="O25" s="275"/>
      <c r="P25" s="275"/>
      <c r="Q25" s="275"/>
      <c r="R25" s="275"/>
      <c r="S25" s="275"/>
      <c r="T25" s="275"/>
      <c r="U25" s="271"/>
      <c r="V25" s="271"/>
      <c r="W25" s="271"/>
      <c r="X25" s="271"/>
      <c r="Y25" s="271"/>
      <c r="Z25" s="271"/>
      <c r="AA25" s="271"/>
      <c r="AB25" s="271"/>
      <c r="AC25" s="271"/>
      <c r="AD25" s="271"/>
      <c r="AE25" s="271"/>
      <c r="AF25" s="271"/>
      <c r="AG25" s="294"/>
      <c r="AH25" s="294"/>
      <c r="AI25" s="294"/>
      <c r="AJ25" s="271"/>
      <c r="AK25" s="271"/>
      <c r="AL25" s="271"/>
      <c r="AM25" s="271"/>
      <c r="AN25" s="271"/>
      <c r="AO25" s="271"/>
      <c r="AP25" s="294"/>
      <c r="AQ25" s="271"/>
      <c r="AR25" s="271"/>
      <c r="AS25" s="271"/>
      <c r="AT25" s="271"/>
      <c r="AU25" s="271"/>
      <c r="AV25" s="294"/>
      <c r="AW25" s="294"/>
      <c r="AX25" s="271"/>
      <c r="AY25" s="271"/>
      <c r="AZ25" s="271"/>
      <c r="BA25" s="271"/>
      <c r="BB25" s="271"/>
      <c r="BC25" s="271"/>
      <c r="BD25" s="271"/>
      <c r="BE25" s="271"/>
      <c r="BF25" s="271"/>
      <c r="BG25" s="271"/>
      <c r="BH25" s="271"/>
      <c r="BI25" s="271"/>
      <c r="BJ25" s="271"/>
      <c r="BK25" s="271"/>
      <c r="BL25" s="271"/>
      <c r="BM25" s="271"/>
      <c r="BN25" s="271"/>
    </row>
    <row r="26" spans="1:66" ht="67.25" customHeight="1" x14ac:dyDescent="0.2">
      <c r="A26" s="290" t="s">
        <v>2902</v>
      </c>
      <c r="B26" s="291" t="s">
        <v>2905</v>
      </c>
      <c r="C26" s="215" t="s">
        <v>2913</v>
      </c>
      <c r="D26" s="292" t="s">
        <v>182</v>
      </c>
      <c r="E26" s="292" t="s">
        <v>82</v>
      </c>
      <c r="F26" s="271"/>
      <c r="G26" s="271"/>
      <c r="H26" s="125">
        <v>1</v>
      </c>
      <c r="I26" s="271"/>
      <c r="J26" s="293" t="s">
        <v>2914</v>
      </c>
      <c r="K26" s="274"/>
      <c r="L26" s="271"/>
      <c r="M26" s="275"/>
      <c r="N26" s="275"/>
      <c r="O26" s="275"/>
      <c r="P26" s="275">
        <v>39771</v>
      </c>
      <c r="Q26" s="275">
        <v>39761</v>
      </c>
      <c r="R26" s="275"/>
      <c r="S26" s="275"/>
      <c r="T26" s="275"/>
      <c r="U26" s="271"/>
      <c r="V26" s="271"/>
      <c r="W26" s="271"/>
      <c r="X26" s="271"/>
      <c r="Y26" s="271"/>
      <c r="Z26" s="271"/>
      <c r="AA26" s="271"/>
      <c r="AB26" s="271"/>
      <c r="AC26" s="271"/>
      <c r="AD26" s="271"/>
      <c r="AE26" s="271"/>
      <c r="AF26" s="271"/>
      <c r="AG26" s="294"/>
      <c r="AH26" s="294"/>
      <c r="AI26" s="294"/>
      <c r="AJ26" s="271"/>
      <c r="AK26" s="271"/>
      <c r="AL26" s="271"/>
      <c r="AM26" s="271"/>
      <c r="AN26" s="271"/>
      <c r="AO26" s="271"/>
      <c r="AP26" s="294"/>
      <c r="AQ26" s="271"/>
      <c r="AR26" s="271"/>
      <c r="AS26" s="271"/>
      <c r="AT26" s="271"/>
      <c r="AU26" s="271"/>
      <c r="AV26" s="294"/>
      <c r="AW26" s="294"/>
      <c r="AX26" s="271"/>
      <c r="AY26" s="271"/>
      <c r="AZ26" s="271"/>
      <c r="BA26" s="271"/>
      <c r="BB26" s="271"/>
      <c r="BC26" s="271"/>
      <c r="BD26" s="271"/>
      <c r="BE26" s="271"/>
      <c r="BF26" s="271"/>
      <c r="BG26" s="271"/>
      <c r="BH26" s="271"/>
      <c r="BI26" s="271"/>
      <c r="BJ26" s="271"/>
      <c r="BK26" s="271"/>
      <c r="BL26" s="271"/>
      <c r="BM26" s="271"/>
      <c r="BN26" s="271"/>
    </row>
    <row r="27" spans="1:66" ht="67.25" customHeight="1" x14ac:dyDescent="0.2">
      <c r="A27" s="295" t="s">
        <v>2915</v>
      </c>
      <c r="B27" s="296"/>
      <c r="C27" s="269" t="s">
        <v>2916</v>
      </c>
      <c r="D27" s="270" t="s">
        <v>302</v>
      </c>
      <c r="E27" s="270" t="s">
        <v>302</v>
      </c>
      <c r="F27" s="273"/>
      <c r="G27" s="273"/>
      <c r="H27" s="273"/>
      <c r="I27" s="273"/>
      <c r="J27" s="297" t="s">
        <v>2917</v>
      </c>
      <c r="K27" s="298"/>
      <c r="L27" s="273"/>
      <c r="M27" s="298"/>
      <c r="N27" s="299">
        <f>IF(O27&lt;&gt;"NA",O27,IF(P27&lt;&gt;"NA",P27,IF(Q27&lt;&gt;"NA",Q27,R27)))</f>
        <v>0</v>
      </c>
      <c r="O27" s="298"/>
      <c r="P27" s="298"/>
      <c r="Q27" s="298"/>
      <c r="R27" s="298"/>
      <c r="S27" s="298"/>
      <c r="T27" s="298"/>
      <c r="U27" s="298"/>
      <c r="V27" s="271"/>
      <c r="W27" s="271"/>
      <c r="X27" s="276"/>
      <c r="Y27" s="271"/>
      <c r="Z27" s="273"/>
      <c r="AA27" s="271"/>
      <c r="AB27" s="271"/>
      <c r="AC27" s="271"/>
      <c r="AD27" s="271"/>
      <c r="AE27" s="271"/>
      <c r="AF27" s="271"/>
      <c r="AG27" s="271"/>
      <c r="AH27" s="271"/>
      <c r="AI27" s="273"/>
      <c r="AJ27" s="276"/>
      <c r="AK27" s="276"/>
      <c r="AL27" s="273"/>
      <c r="AM27" s="271"/>
      <c r="AN27" s="271"/>
      <c r="AO27" s="300">
        <f>IF(AND(AP27=1,AQ27=1),3,IF(AND(AP27=1,OR(AQ27=0,AQ27=-1)),1,IF(AND(OR(AP27=0,AP27=-1),AQ27=1),2,IF(AND(AP27=0,AP27=-1),OR(AQ27=0,AQ27=-1),4))))</f>
        <v>4</v>
      </c>
      <c r="AP27" s="271"/>
      <c r="AQ27" s="271"/>
      <c r="AR27" s="271"/>
      <c r="AS27" s="271"/>
      <c r="AT27" s="271"/>
      <c r="AU27" s="271"/>
      <c r="AV27" s="271"/>
      <c r="AW27" s="271"/>
      <c r="AX27" s="271"/>
      <c r="AY27" s="271"/>
      <c r="AZ27" s="271"/>
      <c r="BA27" s="294"/>
      <c r="BB27" s="294"/>
      <c r="BC27" s="294"/>
      <c r="BD27" s="271"/>
      <c r="BE27" s="271"/>
      <c r="BF27" s="271"/>
      <c r="BG27" s="271"/>
      <c r="BH27" s="271"/>
      <c r="BI27" s="271"/>
      <c r="BJ27" s="271"/>
      <c r="BK27" s="271"/>
      <c r="BL27" s="271"/>
      <c r="BM27" s="271"/>
      <c r="BN27" s="271"/>
    </row>
    <row r="28" spans="1:66" ht="67.25" customHeight="1" x14ac:dyDescent="0.2">
      <c r="A28" s="295" t="s">
        <v>2915</v>
      </c>
      <c r="B28" s="296"/>
      <c r="C28" s="269" t="s">
        <v>2918</v>
      </c>
      <c r="D28" s="270" t="s">
        <v>302</v>
      </c>
      <c r="E28" s="270" t="s">
        <v>302</v>
      </c>
      <c r="F28" s="273"/>
      <c r="G28" s="273"/>
      <c r="H28" s="273"/>
      <c r="I28" s="273"/>
      <c r="J28" s="297" t="s">
        <v>2917</v>
      </c>
      <c r="K28" s="298"/>
      <c r="L28" s="273"/>
      <c r="M28" s="298"/>
      <c r="N28" s="299">
        <f>IF(O28&lt;&gt;"NA",O28,IF(P28&lt;&gt;"NA",P28,IF(Q28&lt;&gt;"NA",Q28,R28)))</f>
        <v>0</v>
      </c>
      <c r="O28" s="298"/>
      <c r="P28" s="298"/>
      <c r="Q28" s="298"/>
      <c r="R28" s="298"/>
      <c r="S28" s="298"/>
      <c r="T28" s="298"/>
      <c r="U28" s="298"/>
      <c r="V28" s="271"/>
      <c r="W28" s="271"/>
      <c r="X28" s="276"/>
      <c r="Y28" s="271"/>
      <c r="Z28" s="273"/>
      <c r="AA28" s="271"/>
      <c r="AB28" s="271"/>
      <c r="AC28" s="271"/>
      <c r="AD28" s="271"/>
      <c r="AE28" s="271"/>
      <c r="AF28" s="271"/>
      <c r="AG28" s="271"/>
      <c r="AH28" s="271"/>
      <c r="AI28" s="273"/>
      <c r="AJ28" s="276"/>
      <c r="AK28" s="276"/>
      <c r="AL28" s="273"/>
      <c r="AM28" s="271"/>
      <c r="AN28" s="271"/>
      <c r="AO28" s="300">
        <f>IF(AND(AP28=1,AQ28=1),3,IF(AND(AP28=1,OR(AQ28=0,AQ28=-1)),1,IF(AND(OR(AP28=0,AP28=-1),AQ28=1),2,IF(AND(AP28=0,AP28=-1),OR(AQ28=0,AQ28=-1),4))))</f>
        <v>4</v>
      </c>
      <c r="AP28" s="271"/>
      <c r="AQ28" s="271"/>
      <c r="AR28" s="271"/>
      <c r="AS28" s="271"/>
      <c r="AT28" s="271"/>
      <c r="AU28" s="271"/>
      <c r="AV28" s="271"/>
      <c r="AW28" s="271"/>
      <c r="AX28" s="271"/>
      <c r="AY28" s="271"/>
      <c r="AZ28" s="271"/>
      <c r="BA28" s="294"/>
      <c r="BB28" s="294"/>
      <c r="BC28" s="294"/>
      <c r="BD28" s="271"/>
      <c r="BE28" s="271"/>
      <c r="BF28" s="271"/>
      <c r="BG28" s="271"/>
      <c r="BH28" s="271"/>
      <c r="BI28" s="271"/>
      <c r="BJ28" s="271"/>
      <c r="BK28" s="271"/>
      <c r="BL28" s="271"/>
      <c r="BM28" s="271"/>
      <c r="BN28" s="271"/>
    </row>
    <row r="29" spans="1:66" ht="67.25" customHeight="1" x14ac:dyDescent="0.2">
      <c r="A29" s="295" t="s">
        <v>2915</v>
      </c>
      <c r="B29" s="296"/>
      <c r="C29" s="269" t="s">
        <v>2919</v>
      </c>
      <c r="D29" s="270" t="s">
        <v>302</v>
      </c>
      <c r="E29" s="270" t="s">
        <v>302</v>
      </c>
      <c r="F29" s="273"/>
      <c r="G29" s="273"/>
      <c r="H29" s="273"/>
      <c r="I29" s="273"/>
      <c r="J29" s="270" t="s">
        <v>2920</v>
      </c>
      <c r="K29" s="298"/>
      <c r="L29" s="273"/>
      <c r="M29" s="298"/>
      <c r="N29" s="299">
        <f>IF(O29&lt;&gt;"NA",O29,IF(P29&lt;&gt;"NA",P29,IF(Q29&lt;&gt;"NA",Q29,R29)))</f>
        <v>0</v>
      </c>
      <c r="O29" s="298"/>
      <c r="P29" s="298"/>
      <c r="Q29" s="298"/>
      <c r="R29" s="298"/>
      <c r="S29" s="298"/>
      <c r="T29" s="298"/>
      <c r="U29" s="298"/>
      <c r="V29" s="271"/>
      <c r="W29" s="271"/>
      <c r="X29" s="276"/>
      <c r="Y29" s="271"/>
      <c r="Z29" s="273"/>
      <c r="AA29" s="271"/>
      <c r="AB29" s="271"/>
      <c r="AC29" s="271"/>
      <c r="AD29" s="271"/>
      <c r="AE29" s="271"/>
      <c r="AF29" s="271"/>
      <c r="AG29" s="271"/>
      <c r="AH29" s="271"/>
      <c r="AI29" s="273"/>
      <c r="AJ29" s="276"/>
      <c r="AK29" s="276"/>
      <c r="AL29" s="273"/>
      <c r="AM29" s="271"/>
      <c r="AN29" s="271"/>
      <c r="AO29" s="300">
        <f>IF(AND(AP29=1,AQ29=1),3,IF(AND(AP29=1,OR(AQ29=0,AQ29=-1)),1,IF(AND(OR(AP29=0,AP29=-1),AQ29=1),2,IF(AND(AP29=0,AP29=-1),OR(AQ29=0,AQ29=-1),4))))</f>
        <v>4</v>
      </c>
      <c r="AP29" s="271"/>
      <c r="AQ29" s="271"/>
      <c r="AR29" s="271"/>
      <c r="AS29" s="271"/>
      <c r="AT29" s="271"/>
      <c r="AU29" s="271"/>
      <c r="AV29" s="271"/>
      <c r="AW29" s="271"/>
      <c r="AX29" s="271"/>
      <c r="AY29" s="271"/>
      <c r="AZ29" s="271"/>
      <c r="BA29" s="294"/>
      <c r="BB29" s="294"/>
      <c r="BC29" s="294"/>
      <c r="BD29" s="271"/>
      <c r="BE29" s="271"/>
      <c r="BF29" s="271"/>
      <c r="BG29" s="271"/>
      <c r="BH29" s="271"/>
      <c r="BI29" s="271"/>
      <c r="BJ29" s="271"/>
      <c r="BK29" s="271"/>
      <c r="BL29" s="271"/>
      <c r="BM29" s="271"/>
      <c r="BN29" s="271"/>
    </row>
    <row r="30" spans="1:66" ht="54.25" customHeight="1" x14ac:dyDescent="0.2">
      <c r="A30" s="290" t="s">
        <v>2921</v>
      </c>
      <c r="B30" s="301" t="s">
        <v>2922</v>
      </c>
      <c r="C30" s="215" t="s">
        <v>2923</v>
      </c>
      <c r="D30" s="292" t="s">
        <v>182</v>
      </c>
      <c r="E30" s="292" t="s">
        <v>302</v>
      </c>
      <c r="F30" s="271"/>
      <c r="G30" s="125">
        <v>0</v>
      </c>
      <c r="H30" s="271"/>
      <c r="I30" s="271"/>
      <c r="J30" s="293" t="s">
        <v>2924</v>
      </c>
      <c r="K30" s="275"/>
      <c r="L30" s="271"/>
      <c r="M30" s="275"/>
      <c r="N30" s="275"/>
      <c r="O30" s="275"/>
      <c r="P30" s="275"/>
      <c r="Q30" s="275">
        <v>41248</v>
      </c>
      <c r="R30" s="275"/>
      <c r="S30" s="275">
        <v>41978</v>
      </c>
      <c r="T30" s="275"/>
      <c r="U30" s="271"/>
      <c r="V30" s="271"/>
      <c r="W30" s="294"/>
      <c r="X30" s="271"/>
      <c r="Y30" s="271"/>
      <c r="Z30" s="271"/>
      <c r="AA30" s="292" t="s">
        <v>2925</v>
      </c>
      <c r="AB30" s="271"/>
      <c r="AC30" s="271"/>
      <c r="AD30" s="271"/>
      <c r="AE30" s="271"/>
      <c r="AF30" s="125">
        <v>1</v>
      </c>
      <c r="AG30" s="294"/>
      <c r="AH30" s="294"/>
      <c r="AI30" s="294"/>
      <c r="AJ30" s="271"/>
      <c r="AK30" s="271"/>
      <c r="AL30" s="271"/>
      <c r="AM30" s="294"/>
      <c r="AN30" s="271"/>
      <c r="AO30" s="271"/>
      <c r="AP30" s="271"/>
      <c r="AQ30" s="271"/>
      <c r="AR30" s="271"/>
      <c r="AS30" s="271"/>
      <c r="AT30" s="271"/>
      <c r="AU30" s="271"/>
      <c r="AV30" s="294">
        <v>0</v>
      </c>
      <c r="AW30" s="294">
        <v>0</v>
      </c>
      <c r="AX30" s="294"/>
      <c r="AY30" s="294">
        <v>1</v>
      </c>
      <c r="AZ30" s="294"/>
      <c r="BA30" s="294">
        <v>1</v>
      </c>
      <c r="BB30" s="271"/>
      <c r="BC30" s="271"/>
      <c r="BD30" s="271"/>
      <c r="BE30" s="271"/>
      <c r="BF30" s="271"/>
      <c r="BG30" s="271"/>
      <c r="BH30" s="271"/>
      <c r="BI30" s="271"/>
      <c r="BJ30" s="271"/>
      <c r="BK30" s="271"/>
      <c r="BL30" s="271"/>
      <c r="BM30" s="271"/>
      <c r="BN30" s="271"/>
    </row>
    <row r="31" spans="1:66" ht="54.25" customHeight="1" x14ac:dyDescent="0.2">
      <c r="A31" s="290" t="s">
        <v>2921</v>
      </c>
      <c r="B31" s="301" t="s">
        <v>2922</v>
      </c>
      <c r="C31" s="215" t="s">
        <v>2926</v>
      </c>
      <c r="D31" s="292" t="s">
        <v>182</v>
      </c>
      <c r="E31" s="292" t="s">
        <v>302</v>
      </c>
      <c r="F31" s="271"/>
      <c r="G31" s="125">
        <v>0</v>
      </c>
      <c r="H31" s="271"/>
      <c r="I31" s="271"/>
      <c r="J31" s="293" t="s">
        <v>2924</v>
      </c>
      <c r="K31" s="275"/>
      <c r="L31" s="271"/>
      <c r="M31" s="275"/>
      <c r="N31" s="275"/>
      <c r="O31" s="275"/>
      <c r="P31" s="275"/>
      <c r="Q31" s="275">
        <v>41248</v>
      </c>
      <c r="R31" s="275"/>
      <c r="S31" s="275">
        <v>41978</v>
      </c>
      <c r="T31" s="275"/>
      <c r="U31" s="271"/>
      <c r="V31" s="271"/>
      <c r="W31" s="294"/>
      <c r="X31" s="271"/>
      <c r="Y31" s="271"/>
      <c r="Z31" s="271"/>
      <c r="AA31" s="292" t="s">
        <v>2925</v>
      </c>
      <c r="AB31" s="271"/>
      <c r="AC31" s="271"/>
      <c r="AD31" s="271"/>
      <c r="AE31" s="271"/>
      <c r="AF31" s="125">
        <v>1</v>
      </c>
      <c r="AG31" s="294"/>
      <c r="AH31" s="294"/>
      <c r="AI31" s="294"/>
      <c r="AJ31" s="271"/>
      <c r="AK31" s="271"/>
      <c r="AL31" s="271"/>
      <c r="AM31" s="294"/>
      <c r="AN31" s="271"/>
      <c r="AO31" s="271"/>
      <c r="AP31" s="271"/>
      <c r="AQ31" s="271"/>
      <c r="AR31" s="271"/>
      <c r="AS31" s="271"/>
      <c r="AT31" s="271"/>
      <c r="AU31" s="271"/>
      <c r="AV31" s="294">
        <v>0</v>
      </c>
      <c r="AW31" s="294">
        <v>0</v>
      </c>
      <c r="AX31" s="294"/>
      <c r="AY31" s="294">
        <v>1</v>
      </c>
      <c r="AZ31" s="294"/>
      <c r="BA31" s="294">
        <v>1</v>
      </c>
      <c r="BB31" s="271"/>
      <c r="BC31" s="271"/>
      <c r="BD31" s="271"/>
      <c r="BE31" s="271"/>
      <c r="BF31" s="271"/>
      <c r="BG31" s="271"/>
      <c r="BH31" s="271"/>
      <c r="BI31" s="271"/>
      <c r="BJ31" s="271"/>
      <c r="BK31" s="271"/>
      <c r="BL31" s="271"/>
      <c r="BM31" s="271"/>
      <c r="BN31" s="271"/>
    </row>
    <row r="32" spans="1:66" ht="54.25" customHeight="1" x14ac:dyDescent="0.2">
      <c r="A32" s="290" t="s">
        <v>2927</v>
      </c>
      <c r="B32" s="301" t="s">
        <v>2922</v>
      </c>
      <c r="C32" s="215" t="s">
        <v>2928</v>
      </c>
      <c r="D32" s="292" t="s">
        <v>182</v>
      </c>
      <c r="E32" s="292" t="s">
        <v>302</v>
      </c>
      <c r="F32" s="271"/>
      <c r="G32" s="125">
        <v>0</v>
      </c>
      <c r="H32" s="271"/>
      <c r="I32" s="271"/>
      <c r="J32" s="293" t="s">
        <v>2924</v>
      </c>
      <c r="K32" s="275"/>
      <c r="L32" s="271"/>
      <c r="M32" s="275"/>
      <c r="N32" s="275"/>
      <c r="O32" s="275"/>
      <c r="P32" s="275"/>
      <c r="Q32" s="275">
        <v>41248</v>
      </c>
      <c r="R32" s="275"/>
      <c r="S32" s="275">
        <v>41978</v>
      </c>
      <c r="T32" s="275"/>
      <c r="U32" s="271"/>
      <c r="V32" s="271"/>
      <c r="W32" s="294"/>
      <c r="X32" s="271"/>
      <c r="Y32" s="271"/>
      <c r="Z32" s="271"/>
      <c r="AA32" s="292" t="s">
        <v>2925</v>
      </c>
      <c r="AB32" s="271"/>
      <c r="AC32" s="271"/>
      <c r="AD32" s="271"/>
      <c r="AE32" s="271"/>
      <c r="AF32" s="125">
        <v>1</v>
      </c>
      <c r="AG32" s="294"/>
      <c r="AH32" s="294"/>
      <c r="AI32" s="294"/>
      <c r="AJ32" s="271"/>
      <c r="AK32" s="271"/>
      <c r="AL32" s="271"/>
      <c r="AM32" s="294"/>
      <c r="AN32" s="271"/>
      <c r="AO32" s="271"/>
      <c r="AP32" s="271"/>
      <c r="AQ32" s="271"/>
      <c r="AR32" s="271"/>
      <c r="AS32" s="271"/>
      <c r="AT32" s="271"/>
      <c r="AU32" s="271"/>
      <c r="AV32" s="294">
        <v>0</v>
      </c>
      <c r="AW32" s="294">
        <v>0</v>
      </c>
      <c r="AX32" s="294"/>
      <c r="AY32" s="294">
        <v>1</v>
      </c>
      <c r="AZ32" s="294"/>
      <c r="BA32" s="294">
        <v>1</v>
      </c>
      <c r="BB32" s="271"/>
      <c r="BC32" s="271"/>
      <c r="BD32" s="271"/>
      <c r="BE32" s="271"/>
      <c r="BF32" s="271"/>
      <c r="BG32" s="271"/>
      <c r="BH32" s="271"/>
      <c r="BI32" s="271"/>
      <c r="BJ32" s="271"/>
      <c r="BK32" s="271"/>
      <c r="BL32" s="271"/>
      <c r="BM32" s="271"/>
      <c r="BN32" s="271"/>
    </row>
    <row r="33" spans="1:66" ht="80.25" customHeight="1" x14ac:dyDescent="0.2">
      <c r="A33" s="302" t="s">
        <v>2929</v>
      </c>
      <c r="B33" s="303"/>
      <c r="C33" s="304" t="s">
        <v>2930</v>
      </c>
      <c r="D33" s="293" t="s">
        <v>153</v>
      </c>
      <c r="E33" s="293" t="s">
        <v>302</v>
      </c>
      <c r="F33" s="293" t="s">
        <v>719</v>
      </c>
      <c r="G33" s="185"/>
      <c r="H33" s="185"/>
      <c r="I33" s="185"/>
      <c r="J33" s="185"/>
      <c r="K33" s="185"/>
      <c r="L33" s="185"/>
      <c r="M33" s="305"/>
      <c r="N33" s="305"/>
      <c r="O33" s="306">
        <f>IF(P33&lt;&gt;"NA",P33,IF(Q33&lt;&gt;"NA",Q33,IF(R33&lt;&gt;"NA",R33,S33)))</f>
        <v>0</v>
      </c>
      <c r="P33" s="307"/>
      <c r="Q33" s="307"/>
      <c r="R33" s="307"/>
      <c r="S33" s="305"/>
      <c r="T33" s="307"/>
      <c r="U33" s="305"/>
      <c r="V33" s="305"/>
      <c r="W33" s="185"/>
      <c r="X33" s="185"/>
      <c r="Y33" s="308">
        <f>IF(T33&lt;&gt;"",1,0)</f>
        <v>0</v>
      </c>
      <c r="Z33" s="185"/>
      <c r="AA33" s="185"/>
      <c r="AB33" s="185"/>
      <c r="AC33" s="185"/>
      <c r="AD33" s="185"/>
      <c r="AE33" s="185"/>
      <c r="AF33" s="185"/>
      <c r="AG33" s="185"/>
      <c r="AH33" s="185"/>
      <c r="AI33" s="308"/>
      <c r="AJ33" s="308"/>
      <c r="AK33" s="185"/>
      <c r="AL33" s="185"/>
      <c r="AM33" s="185"/>
      <c r="AN33" s="185">
        <f>IF(AND(AO33=1,AP33=1),3,IF(AND(AO33=1,OR(AP33=0,AP33=-1)),1,IF(AND(OR(AO33=0,AO33=-1),AP33=1),2,IF(AND(AO33=0,AO33=-1),OR(AP33=0,AP33=-1),4))))</f>
        <v>4</v>
      </c>
      <c r="AO33" s="185"/>
      <c r="AP33" s="185"/>
      <c r="AQ33" s="185"/>
      <c r="AR33" s="185"/>
      <c r="AS33" s="185"/>
      <c r="AT33" s="185"/>
      <c r="AU33" s="185"/>
      <c r="AV33" s="308">
        <f>IF(BB33&lt;1,-1)</f>
        <v>-1</v>
      </c>
      <c r="AW33" s="185"/>
      <c r="AX33" s="185"/>
      <c r="AY33" s="185"/>
      <c r="AZ33" s="185"/>
      <c r="BA33" s="185"/>
      <c r="BB33" s="185"/>
      <c r="BC33" s="185"/>
      <c r="BD33" s="185"/>
      <c r="BE33" s="185"/>
      <c r="BF33" s="185"/>
      <c r="BG33" s="185"/>
      <c r="BH33" s="185"/>
      <c r="BI33" s="185"/>
      <c r="BJ33" s="185"/>
      <c r="BK33" s="185"/>
      <c r="BL33" s="185"/>
      <c r="BM33" s="185"/>
      <c r="BN33" s="185"/>
    </row>
    <row r="34" spans="1:66" ht="28.25" customHeight="1" x14ac:dyDescent="0.2">
      <c r="A34" s="309" t="s">
        <v>2931</v>
      </c>
      <c r="B34" s="310"/>
      <c r="C34" s="280" t="s">
        <v>2932</v>
      </c>
      <c r="D34" s="281" t="s">
        <v>153</v>
      </c>
      <c r="E34" s="281" t="s">
        <v>302</v>
      </c>
      <c r="F34" s="283"/>
      <c r="G34" s="283"/>
      <c r="H34" s="283"/>
      <c r="I34" s="283"/>
      <c r="J34" s="284" t="s">
        <v>2933</v>
      </c>
      <c r="K34" s="286"/>
      <c r="L34" s="286"/>
      <c r="M34" s="287">
        <f t="shared" ref="M34:M44" si="3">IF(N34&lt;&gt;"NA",N34,IF(O34&lt;&gt;"NA",O34,IF(P34&lt;&gt;"NA",P34,Q34)))</f>
        <v>0</v>
      </c>
      <c r="N34" s="286"/>
      <c r="O34" s="289"/>
      <c r="P34" s="289"/>
      <c r="Q34" s="289"/>
      <c r="R34" s="289"/>
      <c r="S34" s="289"/>
      <c r="T34" s="289"/>
      <c r="U34" s="283"/>
      <c r="V34" s="283"/>
      <c r="W34" s="288"/>
      <c r="X34" s="283"/>
      <c r="Y34" s="283"/>
      <c r="Z34" s="283"/>
      <c r="AA34" s="283"/>
      <c r="AB34" s="283"/>
      <c r="AC34" s="283"/>
      <c r="AD34" s="283"/>
      <c r="AE34" s="283"/>
      <c r="AF34" s="288"/>
      <c r="AG34" s="288"/>
      <c r="AH34" s="283"/>
      <c r="AI34" s="283"/>
      <c r="AJ34" s="283"/>
      <c r="AK34" s="283"/>
      <c r="AL34" s="283"/>
      <c r="AM34" s="283"/>
      <c r="AN34" s="283"/>
      <c r="AO34" s="283"/>
      <c r="AP34" s="283"/>
      <c r="AQ34" s="283"/>
      <c r="AR34" s="283"/>
      <c r="AS34" s="288">
        <f t="shared" ref="AS34:AS44" si="4">IF(AY34&lt;1,-1)</f>
        <v>-1</v>
      </c>
      <c r="AT34" s="288"/>
      <c r="AU34" s="288"/>
      <c r="AV34" s="283"/>
      <c r="AW34" s="283"/>
      <c r="AX34" s="283"/>
      <c r="AY34" s="283"/>
      <c r="AZ34" s="283"/>
      <c r="BA34" s="283"/>
      <c r="BB34" s="283"/>
      <c r="BC34" s="283"/>
      <c r="BD34" s="283"/>
      <c r="BE34" s="283"/>
      <c r="BF34" s="283"/>
      <c r="BG34" s="283"/>
      <c r="BH34" s="283"/>
      <c r="BI34" s="283"/>
      <c r="BJ34" s="283"/>
      <c r="BK34" s="283"/>
      <c r="BL34" s="283"/>
      <c r="BM34" s="283"/>
      <c r="BN34" s="283"/>
    </row>
    <row r="35" spans="1:66" ht="15.25" customHeight="1" x14ac:dyDescent="0.2">
      <c r="A35" s="311" t="s">
        <v>2885</v>
      </c>
      <c r="B35" s="312" t="s">
        <v>838</v>
      </c>
      <c r="C35" s="313" t="s">
        <v>1382</v>
      </c>
      <c r="D35" s="314" t="s">
        <v>153</v>
      </c>
      <c r="E35" s="314" t="s">
        <v>302</v>
      </c>
      <c r="F35" s="314" t="s">
        <v>719</v>
      </c>
      <c r="G35" s="315">
        <v>1</v>
      </c>
      <c r="H35" s="315">
        <v>1</v>
      </c>
      <c r="I35" s="315">
        <v>1</v>
      </c>
      <c r="J35" s="314" t="s">
        <v>2934</v>
      </c>
      <c r="K35" s="316"/>
      <c r="L35" s="317"/>
      <c r="M35" s="318">
        <f t="shared" si="3"/>
        <v>2016</v>
      </c>
      <c r="N35" s="318">
        <v>2016</v>
      </c>
      <c r="O35" s="319" t="s">
        <v>75</v>
      </c>
      <c r="P35" s="319" t="s">
        <v>75</v>
      </c>
      <c r="Q35" s="319" t="s">
        <v>75</v>
      </c>
      <c r="R35" s="319" t="s">
        <v>75</v>
      </c>
      <c r="S35" s="319" t="s">
        <v>75</v>
      </c>
      <c r="T35" s="319" t="s">
        <v>75</v>
      </c>
      <c r="U35" s="315">
        <v>1</v>
      </c>
      <c r="V35" s="315">
        <v>0</v>
      </c>
      <c r="W35" s="315">
        <v>0</v>
      </c>
      <c r="X35" s="315">
        <v>-1</v>
      </c>
      <c r="Y35" s="315">
        <v>-2</v>
      </c>
      <c r="Z35" s="315">
        <v>0</v>
      </c>
      <c r="AA35" s="315">
        <v>0</v>
      </c>
      <c r="AB35" s="315">
        <v>0</v>
      </c>
      <c r="AC35" s="315">
        <v>0</v>
      </c>
      <c r="AD35" s="315">
        <v>0</v>
      </c>
      <c r="AE35" s="315">
        <v>1</v>
      </c>
      <c r="AF35" s="315">
        <v>1</v>
      </c>
      <c r="AG35" s="315">
        <v>0</v>
      </c>
      <c r="AH35" s="314" t="s">
        <v>2857</v>
      </c>
      <c r="AI35" s="314" t="s">
        <v>2845</v>
      </c>
      <c r="AJ35" s="314" t="s">
        <v>2770</v>
      </c>
      <c r="AK35" s="315">
        <v>4</v>
      </c>
      <c r="AL35" s="315">
        <v>-1</v>
      </c>
      <c r="AM35" s="315">
        <v>-1</v>
      </c>
      <c r="AN35" s="315">
        <v>-1</v>
      </c>
      <c r="AO35" s="315">
        <v>-1</v>
      </c>
      <c r="AP35" s="315">
        <v>-1</v>
      </c>
      <c r="AQ35" s="315">
        <v>0</v>
      </c>
      <c r="AR35" s="315">
        <v>0</v>
      </c>
      <c r="AS35" s="320">
        <f t="shared" si="4"/>
        <v>-1</v>
      </c>
      <c r="AT35" s="315">
        <v>0</v>
      </c>
      <c r="AU35" s="315">
        <v>0</v>
      </c>
      <c r="AV35" s="315">
        <v>0</v>
      </c>
      <c r="AW35" s="315">
        <v>0</v>
      </c>
      <c r="AX35" s="315">
        <v>1</v>
      </c>
      <c r="AY35" s="315">
        <v>-1</v>
      </c>
      <c r="AZ35" s="315">
        <v>-1</v>
      </c>
      <c r="BA35" s="315">
        <v>-1</v>
      </c>
      <c r="BB35" s="321"/>
      <c r="BC35" s="321"/>
      <c r="BD35" s="321"/>
      <c r="BE35" s="321"/>
      <c r="BF35" s="321"/>
      <c r="BG35" s="321"/>
      <c r="BH35" s="315">
        <v>-1</v>
      </c>
      <c r="BI35" s="321"/>
      <c r="BJ35" s="321"/>
      <c r="BK35" s="321"/>
      <c r="BL35" s="321"/>
      <c r="BM35" s="321"/>
      <c r="BN35" s="321"/>
    </row>
    <row r="36" spans="1:66" ht="15.25" customHeight="1" x14ac:dyDescent="0.2">
      <c r="A36" s="311" t="s">
        <v>2885</v>
      </c>
      <c r="B36" s="312" t="s">
        <v>838</v>
      </c>
      <c r="C36" s="313" t="s">
        <v>1386</v>
      </c>
      <c r="D36" s="314" t="s">
        <v>153</v>
      </c>
      <c r="E36" s="314" t="s">
        <v>302</v>
      </c>
      <c r="F36" s="314" t="s">
        <v>719</v>
      </c>
      <c r="G36" s="315">
        <v>1</v>
      </c>
      <c r="H36" s="315">
        <v>1</v>
      </c>
      <c r="I36" s="315">
        <v>1</v>
      </c>
      <c r="J36" s="314" t="s">
        <v>2934</v>
      </c>
      <c r="K36" s="316"/>
      <c r="L36" s="317"/>
      <c r="M36" s="318">
        <f t="shared" si="3"/>
        <v>2016</v>
      </c>
      <c r="N36" s="318">
        <v>2016</v>
      </c>
      <c r="O36" s="319" t="s">
        <v>75</v>
      </c>
      <c r="P36" s="319" t="s">
        <v>75</v>
      </c>
      <c r="Q36" s="319" t="s">
        <v>75</v>
      </c>
      <c r="R36" s="319" t="s">
        <v>75</v>
      </c>
      <c r="S36" s="319" t="s">
        <v>75</v>
      </c>
      <c r="T36" s="319" t="s">
        <v>75</v>
      </c>
      <c r="U36" s="315">
        <v>1</v>
      </c>
      <c r="V36" s="315">
        <v>0</v>
      </c>
      <c r="W36" s="315">
        <v>0</v>
      </c>
      <c r="X36" s="315">
        <v>-1</v>
      </c>
      <c r="Y36" s="315">
        <v>-2</v>
      </c>
      <c r="Z36" s="315">
        <v>0</v>
      </c>
      <c r="AA36" s="315">
        <v>0</v>
      </c>
      <c r="AB36" s="315">
        <v>0</v>
      </c>
      <c r="AC36" s="315">
        <v>0</v>
      </c>
      <c r="AD36" s="315">
        <v>0</v>
      </c>
      <c r="AE36" s="315">
        <v>1</v>
      </c>
      <c r="AF36" s="315">
        <v>1</v>
      </c>
      <c r="AG36" s="315">
        <v>0</v>
      </c>
      <c r="AH36" s="314" t="s">
        <v>2857</v>
      </c>
      <c r="AI36" s="314" t="s">
        <v>2845</v>
      </c>
      <c r="AJ36" s="314" t="s">
        <v>2770</v>
      </c>
      <c r="AK36" s="315">
        <v>4</v>
      </c>
      <c r="AL36" s="315">
        <v>-1</v>
      </c>
      <c r="AM36" s="315">
        <v>-1</v>
      </c>
      <c r="AN36" s="315">
        <v>-1</v>
      </c>
      <c r="AO36" s="315">
        <v>-1</v>
      </c>
      <c r="AP36" s="315">
        <v>-1</v>
      </c>
      <c r="AQ36" s="315">
        <v>0</v>
      </c>
      <c r="AR36" s="315">
        <v>0</v>
      </c>
      <c r="AS36" s="320">
        <f t="shared" si="4"/>
        <v>-1</v>
      </c>
      <c r="AT36" s="315">
        <v>0</v>
      </c>
      <c r="AU36" s="315">
        <v>0</v>
      </c>
      <c r="AV36" s="315">
        <v>0</v>
      </c>
      <c r="AW36" s="315">
        <v>0</v>
      </c>
      <c r="AX36" s="315">
        <v>1</v>
      </c>
      <c r="AY36" s="315">
        <v>-1</v>
      </c>
      <c r="AZ36" s="315">
        <v>-1</v>
      </c>
      <c r="BA36" s="315">
        <v>-1</v>
      </c>
      <c r="BB36" s="321"/>
      <c r="BC36" s="321"/>
      <c r="BD36" s="321"/>
      <c r="BE36" s="321"/>
      <c r="BF36" s="321"/>
      <c r="BG36" s="321"/>
      <c r="BH36" s="315">
        <v>-1</v>
      </c>
      <c r="BI36" s="321"/>
      <c r="BJ36" s="321"/>
      <c r="BK36" s="321"/>
      <c r="BL36" s="321"/>
      <c r="BM36" s="321"/>
      <c r="BN36" s="321"/>
    </row>
    <row r="37" spans="1:66" ht="15.25" customHeight="1" x14ac:dyDescent="0.2">
      <c r="A37" s="311" t="s">
        <v>2885</v>
      </c>
      <c r="B37" s="312" t="s">
        <v>838</v>
      </c>
      <c r="C37" s="313" t="s">
        <v>1386</v>
      </c>
      <c r="D37" s="314" t="s">
        <v>153</v>
      </c>
      <c r="E37" s="314" t="s">
        <v>302</v>
      </c>
      <c r="F37" s="314" t="s">
        <v>719</v>
      </c>
      <c r="G37" s="315">
        <v>1</v>
      </c>
      <c r="H37" s="315">
        <v>1</v>
      </c>
      <c r="I37" s="315">
        <v>1</v>
      </c>
      <c r="J37" s="314" t="s">
        <v>2934</v>
      </c>
      <c r="K37" s="316"/>
      <c r="L37" s="317"/>
      <c r="M37" s="318">
        <f t="shared" si="3"/>
        <v>2016</v>
      </c>
      <c r="N37" s="318">
        <v>2016</v>
      </c>
      <c r="O37" s="319" t="s">
        <v>75</v>
      </c>
      <c r="P37" s="319" t="s">
        <v>75</v>
      </c>
      <c r="Q37" s="319" t="s">
        <v>75</v>
      </c>
      <c r="R37" s="319" t="s">
        <v>75</v>
      </c>
      <c r="S37" s="319" t="s">
        <v>75</v>
      </c>
      <c r="T37" s="319" t="s">
        <v>75</v>
      </c>
      <c r="U37" s="315">
        <v>1</v>
      </c>
      <c r="V37" s="315">
        <v>0</v>
      </c>
      <c r="W37" s="315">
        <v>0</v>
      </c>
      <c r="X37" s="315">
        <v>-1</v>
      </c>
      <c r="Y37" s="315">
        <v>-2</v>
      </c>
      <c r="Z37" s="315">
        <v>0</v>
      </c>
      <c r="AA37" s="315">
        <v>0</v>
      </c>
      <c r="AB37" s="315">
        <v>0</v>
      </c>
      <c r="AC37" s="315">
        <v>0</v>
      </c>
      <c r="AD37" s="315">
        <v>0</v>
      </c>
      <c r="AE37" s="315">
        <v>1</v>
      </c>
      <c r="AF37" s="315">
        <v>1</v>
      </c>
      <c r="AG37" s="315">
        <v>0</v>
      </c>
      <c r="AH37" s="314" t="s">
        <v>2857</v>
      </c>
      <c r="AI37" s="314" t="s">
        <v>2845</v>
      </c>
      <c r="AJ37" s="314" t="s">
        <v>2770</v>
      </c>
      <c r="AK37" s="315">
        <v>4</v>
      </c>
      <c r="AL37" s="315">
        <v>-1</v>
      </c>
      <c r="AM37" s="315">
        <v>-1</v>
      </c>
      <c r="AN37" s="315">
        <v>-1</v>
      </c>
      <c r="AO37" s="315">
        <v>-1</v>
      </c>
      <c r="AP37" s="315">
        <v>-1</v>
      </c>
      <c r="AQ37" s="315">
        <v>0</v>
      </c>
      <c r="AR37" s="315">
        <v>0</v>
      </c>
      <c r="AS37" s="320">
        <f t="shared" si="4"/>
        <v>-1</v>
      </c>
      <c r="AT37" s="315">
        <v>0</v>
      </c>
      <c r="AU37" s="315">
        <v>0</v>
      </c>
      <c r="AV37" s="315">
        <v>0</v>
      </c>
      <c r="AW37" s="315">
        <v>0</v>
      </c>
      <c r="AX37" s="315">
        <v>1</v>
      </c>
      <c r="AY37" s="315">
        <v>-1</v>
      </c>
      <c r="AZ37" s="315">
        <v>-1</v>
      </c>
      <c r="BA37" s="315">
        <v>-1</v>
      </c>
      <c r="BB37" s="321"/>
      <c r="BC37" s="321"/>
      <c r="BD37" s="321"/>
      <c r="BE37" s="321"/>
      <c r="BF37" s="321"/>
      <c r="BG37" s="321"/>
      <c r="BH37" s="315">
        <v>-1</v>
      </c>
      <c r="BI37" s="321"/>
      <c r="BJ37" s="321"/>
      <c r="BK37" s="321"/>
      <c r="BL37" s="321"/>
      <c r="BM37" s="321"/>
      <c r="BN37" s="321"/>
    </row>
    <row r="38" spans="1:66" ht="15.25" customHeight="1" x14ac:dyDescent="0.2">
      <c r="A38" s="311" t="s">
        <v>2885</v>
      </c>
      <c r="B38" s="312" t="s">
        <v>838</v>
      </c>
      <c r="C38" s="313" t="s">
        <v>1387</v>
      </c>
      <c r="D38" s="314" t="s">
        <v>153</v>
      </c>
      <c r="E38" s="314" t="s">
        <v>302</v>
      </c>
      <c r="F38" s="314" t="s">
        <v>719</v>
      </c>
      <c r="G38" s="315">
        <v>1</v>
      </c>
      <c r="H38" s="315">
        <v>1</v>
      </c>
      <c r="I38" s="315">
        <v>1</v>
      </c>
      <c r="J38" s="314" t="s">
        <v>2934</v>
      </c>
      <c r="K38" s="316"/>
      <c r="L38" s="317"/>
      <c r="M38" s="318">
        <f t="shared" si="3"/>
        <v>2016</v>
      </c>
      <c r="N38" s="318">
        <v>2016</v>
      </c>
      <c r="O38" s="319" t="s">
        <v>75</v>
      </c>
      <c r="P38" s="319" t="s">
        <v>75</v>
      </c>
      <c r="Q38" s="319" t="s">
        <v>75</v>
      </c>
      <c r="R38" s="319" t="s">
        <v>75</v>
      </c>
      <c r="S38" s="319" t="s">
        <v>75</v>
      </c>
      <c r="T38" s="319" t="s">
        <v>75</v>
      </c>
      <c r="U38" s="315">
        <v>1</v>
      </c>
      <c r="V38" s="315">
        <v>0</v>
      </c>
      <c r="W38" s="315">
        <v>0</v>
      </c>
      <c r="X38" s="315">
        <v>-1</v>
      </c>
      <c r="Y38" s="315">
        <v>-2</v>
      </c>
      <c r="Z38" s="315">
        <v>0</v>
      </c>
      <c r="AA38" s="315">
        <v>0</v>
      </c>
      <c r="AB38" s="315">
        <v>0</v>
      </c>
      <c r="AC38" s="315">
        <v>0</v>
      </c>
      <c r="AD38" s="315">
        <v>0</v>
      </c>
      <c r="AE38" s="315">
        <v>1</v>
      </c>
      <c r="AF38" s="315">
        <v>1</v>
      </c>
      <c r="AG38" s="315">
        <v>0</v>
      </c>
      <c r="AH38" s="314" t="s">
        <v>2857</v>
      </c>
      <c r="AI38" s="314" t="s">
        <v>2845</v>
      </c>
      <c r="AJ38" s="314" t="s">
        <v>2770</v>
      </c>
      <c r="AK38" s="315">
        <v>4</v>
      </c>
      <c r="AL38" s="315">
        <v>-1</v>
      </c>
      <c r="AM38" s="315">
        <v>-1</v>
      </c>
      <c r="AN38" s="315">
        <v>-1</v>
      </c>
      <c r="AO38" s="315">
        <v>-1</v>
      </c>
      <c r="AP38" s="315">
        <v>-1</v>
      </c>
      <c r="AQ38" s="315">
        <v>0</v>
      </c>
      <c r="AR38" s="315">
        <v>0</v>
      </c>
      <c r="AS38" s="320">
        <f t="shared" si="4"/>
        <v>-1</v>
      </c>
      <c r="AT38" s="315">
        <v>0</v>
      </c>
      <c r="AU38" s="315">
        <v>0</v>
      </c>
      <c r="AV38" s="315">
        <v>0</v>
      </c>
      <c r="AW38" s="315">
        <v>0</v>
      </c>
      <c r="AX38" s="315">
        <v>1</v>
      </c>
      <c r="AY38" s="315">
        <v>-1</v>
      </c>
      <c r="AZ38" s="315">
        <v>-1</v>
      </c>
      <c r="BA38" s="315">
        <v>-1</v>
      </c>
      <c r="BB38" s="321"/>
      <c r="BC38" s="321"/>
      <c r="BD38" s="321"/>
      <c r="BE38" s="321"/>
      <c r="BF38" s="321"/>
      <c r="BG38" s="321"/>
      <c r="BH38" s="315">
        <v>-1</v>
      </c>
      <c r="BI38" s="321"/>
      <c r="BJ38" s="321"/>
      <c r="BK38" s="321"/>
      <c r="BL38" s="321"/>
      <c r="BM38" s="321"/>
      <c r="BN38" s="321"/>
    </row>
    <row r="39" spans="1:66" ht="15.25" customHeight="1" x14ac:dyDescent="0.2">
      <c r="A39" s="311" t="s">
        <v>2885</v>
      </c>
      <c r="B39" s="312" t="s">
        <v>838</v>
      </c>
      <c r="C39" s="313" t="s">
        <v>1388</v>
      </c>
      <c r="D39" s="314" t="s">
        <v>153</v>
      </c>
      <c r="E39" s="314" t="s">
        <v>302</v>
      </c>
      <c r="F39" s="314" t="s">
        <v>719</v>
      </c>
      <c r="G39" s="315">
        <v>1</v>
      </c>
      <c r="H39" s="315">
        <v>1</v>
      </c>
      <c r="I39" s="315">
        <v>1</v>
      </c>
      <c r="J39" s="314" t="s">
        <v>2934</v>
      </c>
      <c r="K39" s="316"/>
      <c r="L39" s="317"/>
      <c r="M39" s="318">
        <f t="shared" si="3"/>
        <v>2016</v>
      </c>
      <c r="N39" s="318">
        <v>2016</v>
      </c>
      <c r="O39" s="319" t="s">
        <v>75</v>
      </c>
      <c r="P39" s="319" t="s">
        <v>75</v>
      </c>
      <c r="Q39" s="319" t="s">
        <v>75</v>
      </c>
      <c r="R39" s="319" t="s">
        <v>75</v>
      </c>
      <c r="S39" s="319" t="s">
        <v>75</v>
      </c>
      <c r="T39" s="319" t="s">
        <v>75</v>
      </c>
      <c r="U39" s="315">
        <v>1</v>
      </c>
      <c r="V39" s="315">
        <v>0</v>
      </c>
      <c r="W39" s="315">
        <v>0</v>
      </c>
      <c r="X39" s="315">
        <v>-1</v>
      </c>
      <c r="Y39" s="315">
        <v>-2</v>
      </c>
      <c r="Z39" s="315">
        <v>0</v>
      </c>
      <c r="AA39" s="315">
        <v>0</v>
      </c>
      <c r="AB39" s="315">
        <v>0</v>
      </c>
      <c r="AC39" s="315">
        <v>0</v>
      </c>
      <c r="AD39" s="315">
        <v>0</v>
      </c>
      <c r="AE39" s="315">
        <v>1</v>
      </c>
      <c r="AF39" s="315">
        <v>1</v>
      </c>
      <c r="AG39" s="315">
        <v>0</v>
      </c>
      <c r="AH39" s="314" t="s">
        <v>2857</v>
      </c>
      <c r="AI39" s="314" t="s">
        <v>2845</v>
      </c>
      <c r="AJ39" s="314" t="s">
        <v>2770</v>
      </c>
      <c r="AK39" s="315">
        <v>4</v>
      </c>
      <c r="AL39" s="315">
        <v>-1</v>
      </c>
      <c r="AM39" s="315">
        <v>-1</v>
      </c>
      <c r="AN39" s="315">
        <v>-1</v>
      </c>
      <c r="AO39" s="315">
        <v>-1</v>
      </c>
      <c r="AP39" s="315">
        <v>-1</v>
      </c>
      <c r="AQ39" s="315">
        <v>0</v>
      </c>
      <c r="AR39" s="315">
        <v>0</v>
      </c>
      <c r="AS39" s="320">
        <f t="shared" si="4"/>
        <v>-1</v>
      </c>
      <c r="AT39" s="315">
        <v>0</v>
      </c>
      <c r="AU39" s="315">
        <v>0</v>
      </c>
      <c r="AV39" s="315">
        <v>0</v>
      </c>
      <c r="AW39" s="315">
        <v>0</v>
      </c>
      <c r="AX39" s="315">
        <v>1</v>
      </c>
      <c r="AY39" s="315">
        <v>-1</v>
      </c>
      <c r="AZ39" s="315">
        <v>-1</v>
      </c>
      <c r="BA39" s="315">
        <v>-1</v>
      </c>
      <c r="BB39" s="321"/>
      <c r="BC39" s="321"/>
      <c r="BD39" s="321"/>
      <c r="BE39" s="321"/>
      <c r="BF39" s="321"/>
      <c r="BG39" s="321"/>
      <c r="BH39" s="315">
        <v>-1</v>
      </c>
      <c r="BI39" s="321"/>
      <c r="BJ39" s="321"/>
      <c r="BK39" s="321"/>
      <c r="BL39" s="321"/>
      <c r="BM39" s="321"/>
      <c r="BN39" s="321"/>
    </row>
    <row r="40" spans="1:66" ht="15.25" customHeight="1" x14ac:dyDescent="0.2">
      <c r="A40" s="311" t="s">
        <v>2885</v>
      </c>
      <c r="B40" s="312" t="s">
        <v>838</v>
      </c>
      <c r="C40" s="313" t="s">
        <v>1389</v>
      </c>
      <c r="D40" s="314" t="s">
        <v>153</v>
      </c>
      <c r="E40" s="314" t="s">
        <v>302</v>
      </c>
      <c r="F40" s="314" t="s">
        <v>719</v>
      </c>
      <c r="G40" s="315">
        <v>1</v>
      </c>
      <c r="H40" s="315">
        <v>1</v>
      </c>
      <c r="I40" s="315">
        <v>1</v>
      </c>
      <c r="J40" s="314" t="s">
        <v>2934</v>
      </c>
      <c r="K40" s="316"/>
      <c r="L40" s="317"/>
      <c r="M40" s="318">
        <f t="shared" si="3"/>
        <v>2016</v>
      </c>
      <c r="N40" s="318">
        <v>2016</v>
      </c>
      <c r="O40" s="319" t="s">
        <v>75</v>
      </c>
      <c r="P40" s="319" t="s">
        <v>75</v>
      </c>
      <c r="Q40" s="319" t="s">
        <v>75</v>
      </c>
      <c r="R40" s="319" t="s">
        <v>75</v>
      </c>
      <c r="S40" s="319" t="s">
        <v>75</v>
      </c>
      <c r="T40" s="319" t="s">
        <v>75</v>
      </c>
      <c r="U40" s="315">
        <v>1</v>
      </c>
      <c r="V40" s="315">
        <v>0</v>
      </c>
      <c r="W40" s="315">
        <v>0</v>
      </c>
      <c r="X40" s="315">
        <v>-1</v>
      </c>
      <c r="Y40" s="315">
        <v>-2</v>
      </c>
      <c r="Z40" s="315">
        <v>0</v>
      </c>
      <c r="AA40" s="315">
        <v>0</v>
      </c>
      <c r="AB40" s="315">
        <v>0</v>
      </c>
      <c r="AC40" s="315">
        <v>0</v>
      </c>
      <c r="AD40" s="315">
        <v>0</v>
      </c>
      <c r="AE40" s="315">
        <v>1</v>
      </c>
      <c r="AF40" s="315">
        <v>1</v>
      </c>
      <c r="AG40" s="315">
        <v>0</v>
      </c>
      <c r="AH40" s="314" t="s">
        <v>2857</v>
      </c>
      <c r="AI40" s="314" t="s">
        <v>2845</v>
      </c>
      <c r="AJ40" s="314" t="s">
        <v>2770</v>
      </c>
      <c r="AK40" s="315">
        <v>4</v>
      </c>
      <c r="AL40" s="315">
        <v>-1</v>
      </c>
      <c r="AM40" s="315">
        <v>-1</v>
      </c>
      <c r="AN40" s="315">
        <v>-1</v>
      </c>
      <c r="AO40" s="315">
        <v>-1</v>
      </c>
      <c r="AP40" s="315">
        <v>-1</v>
      </c>
      <c r="AQ40" s="315">
        <v>0</v>
      </c>
      <c r="AR40" s="315">
        <v>0</v>
      </c>
      <c r="AS40" s="320">
        <f t="shared" si="4"/>
        <v>-1</v>
      </c>
      <c r="AT40" s="315">
        <v>0</v>
      </c>
      <c r="AU40" s="315">
        <v>0</v>
      </c>
      <c r="AV40" s="315">
        <v>0</v>
      </c>
      <c r="AW40" s="315">
        <v>0</v>
      </c>
      <c r="AX40" s="315">
        <v>1</v>
      </c>
      <c r="AY40" s="315">
        <v>-1</v>
      </c>
      <c r="AZ40" s="315">
        <v>-1</v>
      </c>
      <c r="BA40" s="315">
        <v>-1</v>
      </c>
      <c r="BB40" s="321"/>
      <c r="BC40" s="321"/>
      <c r="BD40" s="321"/>
      <c r="BE40" s="321"/>
      <c r="BF40" s="321"/>
      <c r="BG40" s="321"/>
      <c r="BH40" s="315">
        <v>-1</v>
      </c>
      <c r="BI40" s="321"/>
      <c r="BJ40" s="321"/>
      <c r="BK40" s="321"/>
      <c r="BL40" s="321"/>
      <c r="BM40" s="321"/>
      <c r="BN40" s="321"/>
    </row>
    <row r="41" spans="1:66" ht="15.25" customHeight="1" x14ac:dyDescent="0.2">
      <c r="A41" s="311" t="s">
        <v>2885</v>
      </c>
      <c r="B41" s="312" t="s">
        <v>838</v>
      </c>
      <c r="C41" s="313" t="s">
        <v>1390</v>
      </c>
      <c r="D41" s="314" t="s">
        <v>153</v>
      </c>
      <c r="E41" s="314" t="s">
        <v>302</v>
      </c>
      <c r="F41" s="314" t="s">
        <v>719</v>
      </c>
      <c r="G41" s="315">
        <v>1</v>
      </c>
      <c r="H41" s="315">
        <v>1</v>
      </c>
      <c r="I41" s="315">
        <v>1</v>
      </c>
      <c r="J41" s="314" t="s">
        <v>2934</v>
      </c>
      <c r="K41" s="316"/>
      <c r="L41" s="317"/>
      <c r="M41" s="318">
        <f t="shared" si="3"/>
        <v>2016</v>
      </c>
      <c r="N41" s="318">
        <v>2016</v>
      </c>
      <c r="O41" s="319" t="s">
        <v>75</v>
      </c>
      <c r="P41" s="319" t="s">
        <v>75</v>
      </c>
      <c r="Q41" s="319" t="s">
        <v>75</v>
      </c>
      <c r="R41" s="319" t="s">
        <v>75</v>
      </c>
      <c r="S41" s="319" t="s">
        <v>75</v>
      </c>
      <c r="T41" s="319" t="s">
        <v>75</v>
      </c>
      <c r="U41" s="315">
        <v>1</v>
      </c>
      <c r="V41" s="315">
        <v>0</v>
      </c>
      <c r="W41" s="315">
        <v>0</v>
      </c>
      <c r="X41" s="315">
        <v>-1</v>
      </c>
      <c r="Y41" s="315">
        <v>-2</v>
      </c>
      <c r="Z41" s="315">
        <v>0</v>
      </c>
      <c r="AA41" s="315">
        <v>0</v>
      </c>
      <c r="AB41" s="315">
        <v>0</v>
      </c>
      <c r="AC41" s="315">
        <v>0</v>
      </c>
      <c r="AD41" s="315">
        <v>0</v>
      </c>
      <c r="AE41" s="315">
        <v>1</v>
      </c>
      <c r="AF41" s="315">
        <v>1</v>
      </c>
      <c r="AG41" s="315">
        <v>0</v>
      </c>
      <c r="AH41" s="314" t="s">
        <v>2857</v>
      </c>
      <c r="AI41" s="314" t="s">
        <v>2845</v>
      </c>
      <c r="AJ41" s="314" t="s">
        <v>2770</v>
      </c>
      <c r="AK41" s="315">
        <v>4</v>
      </c>
      <c r="AL41" s="315">
        <v>-1</v>
      </c>
      <c r="AM41" s="315">
        <v>-1</v>
      </c>
      <c r="AN41" s="315">
        <v>-1</v>
      </c>
      <c r="AO41" s="315">
        <v>-1</v>
      </c>
      <c r="AP41" s="315">
        <v>-1</v>
      </c>
      <c r="AQ41" s="315">
        <v>0</v>
      </c>
      <c r="AR41" s="315">
        <v>0</v>
      </c>
      <c r="AS41" s="320">
        <f t="shared" si="4"/>
        <v>-1</v>
      </c>
      <c r="AT41" s="315">
        <v>0</v>
      </c>
      <c r="AU41" s="315">
        <v>0</v>
      </c>
      <c r="AV41" s="315">
        <v>0</v>
      </c>
      <c r="AW41" s="315">
        <v>0</v>
      </c>
      <c r="AX41" s="315">
        <v>1</v>
      </c>
      <c r="AY41" s="315">
        <v>-1</v>
      </c>
      <c r="AZ41" s="315">
        <v>-1</v>
      </c>
      <c r="BA41" s="315">
        <v>-1</v>
      </c>
      <c r="BB41" s="321"/>
      <c r="BC41" s="321"/>
      <c r="BD41" s="321"/>
      <c r="BE41" s="321"/>
      <c r="BF41" s="321"/>
      <c r="BG41" s="321"/>
      <c r="BH41" s="315">
        <v>-1</v>
      </c>
      <c r="BI41" s="321"/>
      <c r="BJ41" s="321"/>
      <c r="BK41" s="321"/>
      <c r="BL41" s="321"/>
      <c r="BM41" s="321"/>
      <c r="BN41" s="321"/>
    </row>
    <row r="42" spans="1:66" ht="15.25" customHeight="1" x14ac:dyDescent="0.2">
      <c r="A42" s="311" t="s">
        <v>2885</v>
      </c>
      <c r="B42" s="312" t="s">
        <v>838</v>
      </c>
      <c r="C42" s="313" t="s">
        <v>1391</v>
      </c>
      <c r="D42" s="314" t="s">
        <v>153</v>
      </c>
      <c r="E42" s="314" t="s">
        <v>302</v>
      </c>
      <c r="F42" s="314" t="s">
        <v>719</v>
      </c>
      <c r="G42" s="315">
        <v>1</v>
      </c>
      <c r="H42" s="315">
        <v>1</v>
      </c>
      <c r="I42" s="315">
        <v>1</v>
      </c>
      <c r="J42" s="314" t="s">
        <v>2934</v>
      </c>
      <c r="K42" s="316"/>
      <c r="L42" s="317"/>
      <c r="M42" s="318">
        <f t="shared" si="3"/>
        <v>2016</v>
      </c>
      <c r="N42" s="318">
        <v>2016</v>
      </c>
      <c r="O42" s="319" t="s">
        <v>75</v>
      </c>
      <c r="P42" s="319" t="s">
        <v>75</v>
      </c>
      <c r="Q42" s="319" t="s">
        <v>75</v>
      </c>
      <c r="R42" s="319" t="s">
        <v>75</v>
      </c>
      <c r="S42" s="319" t="s">
        <v>75</v>
      </c>
      <c r="T42" s="319" t="s">
        <v>75</v>
      </c>
      <c r="U42" s="315">
        <v>1</v>
      </c>
      <c r="V42" s="315">
        <v>0</v>
      </c>
      <c r="W42" s="315">
        <v>0</v>
      </c>
      <c r="X42" s="315">
        <v>-1</v>
      </c>
      <c r="Y42" s="315">
        <v>-2</v>
      </c>
      <c r="Z42" s="315">
        <v>0</v>
      </c>
      <c r="AA42" s="315">
        <v>0</v>
      </c>
      <c r="AB42" s="315">
        <v>0</v>
      </c>
      <c r="AC42" s="315">
        <v>0</v>
      </c>
      <c r="AD42" s="315">
        <v>0</v>
      </c>
      <c r="AE42" s="315">
        <v>1</v>
      </c>
      <c r="AF42" s="315">
        <v>1</v>
      </c>
      <c r="AG42" s="315">
        <v>0</v>
      </c>
      <c r="AH42" s="314" t="s">
        <v>2857</v>
      </c>
      <c r="AI42" s="314" t="s">
        <v>2845</v>
      </c>
      <c r="AJ42" s="314" t="s">
        <v>2770</v>
      </c>
      <c r="AK42" s="315">
        <v>4</v>
      </c>
      <c r="AL42" s="315">
        <v>-1</v>
      </c>
      <c r="AM42" s="315">
        <v>-1</v>
      </c>
      <c r="AN42" s="315">
        <v>-1</v>
      </c>
      <c r="AO42" s="315">
        <v>-1</v>
      </c>
      <c r="AP42" s="315">
        <v>-1</v>
      </c>
      <c r="AQ42" s="315">
        <v>0</v>
      </c>
      <c r="AR42" s="315">
        <v>0</v>
      </c>
      <c r="AS42" s="320">
        <f t="shared" si="4"/>
        <v>-1</v>
      </c>
      <c r="AT42" s="315">
        <v>0</v>
      </c>
      <c r="AU42" s="315">
        <v>0</v>
      </c>
      <c r="AV42" s="315">
        <v>0</v>
      </c>
      <c r="AW42" s="315">
        <v>0</v>
      </c>
      <c r="AX42" s="315">
        <v>1</v>
      </c>
      <c r="AY42" s="315">
        <v>-1</v>
      </c>
      <c r="AZ42" s="315">
        <v>-1</v>
      </c>
      <c r="BA42" s="315">
        <v>-1</v>
      </c>
      <c r="BB42" s="321"/>
      <c r="BC42" s="321"/>
      <c r="BD42" s="321"/>
      <c r="BE42" s="321"/>
      <c r="BF42" s="321"/>
      <c r="BG42" s="321"/>
      <c r="BH42" s="315">
        <v>-1</v>
      </c>
      <c r="BI42" s="321"/>
      <c r="BJ42" s="321"/>
      <c r="BK42" s="321"/>
      <c r="BL42" s="321"/>
      <c r="BM42" s="321"/>
      <c r="BN42" s="321"/>
    </row>
    <row r="43" spans="1:66" ht="15.25" customHeight="1" x14ac:dyDescent="0.2">
      <c r="A43" s="311" t="s">
        <v>2885</v>
      </c>
      <c r="B43" s="312" t="s">
        <v>838</v>
      </c>
      <c r="C43" s="313" t="s">
        <v>1392</v>
      </c>
      <c r="D43" s="314" t="s">
        <v>153</v>
      </c>
      <c r="E43" s="314" t="s">
        <v>302</v>
      </c>
      <c r="F43" s="314" t="s">
        <v>719</v>
      </c>
      <c r="G43" s="315">
        <v>1</v>
      </c>
      <c r="H43" s="315">
        <v>1</v>
      </c>
      <c r="I43" s="315">
        <v>1</v>
      </c>
      <c r="J43" s="314" t="s">
        <v>2934</v>
      </c>
      <c r="K43" s="316"/>
      <c r="L43" s="317"/>
      <c r="M43" s="318">
        <f t="shared" si="3"/>
        <v>2016</v>
      </c>
      <c r="N43" s="318">
        <v>2016</v>
      </c>
      <c r="O43" s="319" t="s">
        <v>75</v>
      </c>
      <c r="P43" s="319" t="s">
        <v>75</v>
      </c>
      <c r="Q43" s="319" t="s">
        <v>75</v>
      </c>
      <c r="R43" s="319" t="s">
        <v>75</v>
      </c>
      <c r="S43" s="319" t="s">
        <v>75</v>
      </c>
      <c r="T43" s="319" t="s">
        <v>75</v>
      </c>
      <c r="U43" s="315">
        <v>1</v>
      </c>
      <c r="V43" s="315">
        <v>0</v>
      </c>
      <c r="W43" s="315">
        <v>0</v>
      </c>
      <c r="X43" s="315">
        <v>-1</v>
      </c>
      <c r="Y43" s="315">
        <v>-2</v>
      </c>
      <c r="Z43" s="315">
        <v>0</v>
      </c>
      <c r="AA43" s="315">
        <v>0</v>
      </c>
      <c r="AB43" s="315">
        <v>0</v>
      </c>
      <c r="AC43" s="315">
        <v>0</v>
      </c>
      <c r="AD43" s="315">
        <v>0</v>
      </c>
      <c r="AE43" s="315">
        <v>1</v>
      </c>
      <c r="AF43" s="315">
        <v>1</v>
      </c>
      <c r="AG43" s="315">
        <v>0</v>
      </c>
      <c r="AH43" s="314" t="s">
        <v>2857</v>
      </c>
      <c r="AI43" s="314" t="s">
        <v>2845</v>
      </c>
      <c r="AJ43" s="314" t="s">
        <v>2770</v>
      </c>
      <c r="AK43" s="315">
        <v>4</v>
      </c>
      <c r="AL43" s="315">
        <v>-1</v>
      </c>
      <c r="AM43" s="315">
        <v>-1</v>
      </c>
      <c r="AN43" s="315">
        <v>-1</v>
      </c>
      <c r="AO43" s="315">
        <v>-1</v>
      </c>
      <c r="AP43" s="315">
        <v>-1</v>
      </c>
      <c r="AQ43" s="315">
        <v>0</v>
      </c>
      <c r="AR43" s="315">
        <v>0</v>
      </c>
      <c r="AS43" s="320">
        <f t="shared" si="4"/>
        <v>-1</v>
      </c>
      <c r="AT43" s="315">
        <v>0</v>
      </c>
      <c r="AU43" s="315">
        <v>0</v>
      </c>
      <c r="AV43" s="315">
        <v>0</v>
      </c>
      <c r="AW43" s="315">
        <v>0</v>
      </c>
      <c r="AX43" s="315">
        <v>1</v>
      </c>
      <c r="AY43" s="315">
        <v>-1</v>
      </c>
      <c r="AZ43" s="315">
        <v>-1</v>
      </c>
      <c r="BA43" s="315">
        <v>-1</v>
      </c>
      <c r="BB43" s="321"/>
      <c r="BC43" s="321"/>
      <c r="BD43" s="321"/>
      <c r="BE43" s="321"/>
      <c r="BF43" s="321"/>
      <c r="BG43" s="321"/>
      <c r="BH43" s="315">
        <v>-1</v>
      </c>
      <c r="BI43" s="321"/>
      <c r="BJ43" s="321"/>
      <c r="BK43" s="321"/>
      <c r="BL43" s="321"/>
      <c r="BM43" s="321"/>
      <c r="BN43" s="321"/>
    </row>
    <row r="44" spans="1:66" ht="15.25" customHeight="1" x14ac:dyDescent="0.2">
      <c r="A44" s="311" t="s">
        <v>2885</v>
      </c>
      <c r="B44" s="312" t="s">
        <v>838</v>
      </c>
      <c r="C44" s="313" t="s">
        <v>1393</v>
      </c>
      <c r="D44" s="314" t="s">
        <v>153</v>
      </c>
      <c r="E44" s="314" t="s">
        <v>302</v>
      </c>
      <c r="F44" s="314" t="s">
        <v>719</v>
      </c>
      <c r="G44" s="315">
        <v>1</v>
      </c>
      <c r="H44" s="315">
        <v>1</v>
      </c>
      <c r="I44" s="315">
        <v>1</v>
      </c>
      <c r="J44" s="314" t="s">
        <v>2934</v>
      </c>
      <c r="K44" s="316"/>
      <c r="L44" s="317"/>
      <c r="M44" s="318">
        <f t="shared" si="3"/>
        <v>2016</v>
      </c>
      <c r="N44" s="318">
        <v>2016</v>
      </c>
      <c r="O44" s="319" t="s">
        <v>75</v>
      </c>
      <c r="P44" s="319" t="s">
        <v>75</v>
      </c>
      <c r="Q44" s="319" t="s">
        <v>75</v>
      </c>
      <c r="R44" s="319" t="s">
        <v>75</v>
      </c>
      <c r="S44" s="319" t="s">
        <v>75</v>
      </c>
      <c r="T44" s="319" t="s">
        <v>75</v>
      </c>
      <c r="U44" s="315">
        <v>1</v>
      </c>
      <c r="V44" s="315">
        <v>0</v>
      </c>
      <c r="W44" s="315">
        <v>0</v>
      </c>
      <c r="X44" s="315">
        <v>-1</v>
      </c>
      <c r="Y44" s="315">
        <v>-2</v>
      </c>
      <c r="Z44" s="315">
        <v>0</v>
      </c>
      <c r="AA44" s="315">
        <v>0</v>
      </c>
      <c r="AB44" s="315">
        <v>0</v>
      </c>
      <c r="AC44" s="315">
        <v>0</v>
      </c>
      <c r="AD44" s="315">
        <v>0</v>
      </c>
      <c r="AE44" s="315">
        <v>1</v>
      </c>
      <c r="AF44" s="315">
        <v>1</v>
      </c>
      <c r="AG44" s="315">
        <v>0</v>
      </c>
      <c r="AH44" s="314" t="s">
        <v>2857</v>
      </c>
      <c r="AI44" s="314" t="s">
        <v>2845</v>
      </c>
      <c r="AJ44" s="314" t="s">
        <v>2770</v>
      </c>
      <c r="AK44" s="315">
        <v>4</v>
      </c>
      <c r="AL44" s="315">
        <v>-1</v>
      </c>
      <c r="AM44" s="315">
        <v>-1</v>
      </c>
      <c r="AN44" s="315">
        <v>-1</v>
      </c>
      <c r="AO44" s="315">
        <v>-1</v>
      </c>
      <c r="AP44" s="315">
        <v>-1</v>
      </c>
      <c r="AQ44" s="315">
        <v>0</v>
      </c>
      <c r="AR44" s="315">
        <v>0</v>
      </c>
      <c r="AS44" s="320">
        <f t="shared" si="4"/>
        <v>-1</v>
      </c>
      <c r="AT44" s="315">
        <v>0</v>
      </c>
      <c r="AU44" s="315">
        <v>0</v>
      </c>
      <c r="AV44" s="315">
        <v>0</v>
      </c>
      <c r="AW44" s="315">
        <v>0</v>
      </c>
      <c r="AX44" s="315">
        <v>1</v>
      </c>
      <c r="AY44" s="315">
        <v>-1</v>
      </c>
      <c r="AZ44" s="315">
        <v>-1</v>
      </c>
      <c r="BA44" s="315">
        <v>-1</v>
      </c>
      <c r="BB44" s="321"/>
      <c r="BC44" s="321"/>
      <c r="BD44" s="321"/>
      <c r="BE44" s="321"/>
      <c r="BF44" s="321"/>
      <c r="BG44" s="321"/>
      <c r="BH44" s="315">
        <v>-1</v>
      </c>
      <c r="BI44" s="321"/>
      <c r="BJ44" s="321"/>
      <c r="BK44" s="321"/>
      <c r="BL44" s="321"/>
      <c r="BM44" s="321"/>
      <c r="BN44" s="321"/>
    </row>
    <row r="45" spans="1:66" ht="80.25" customHeight="1" x14ac:dyDescent="0.2">
      <c r="A45" s="295" t="s">
        <v>2915</v>
      </c>
      <c r="B45" s="322" t="s">
        <v>2935</v>
      </c>
      <c r="C45" s="323" t="s">
        <v>2936</v>
      </c>
      <c r="D45" s="324" t="s">
        <v>153</v>
      </c>
      <c r="E45" s="324" t="s">
        <v>302</v>
      </c>
      <c r="F45" s="324" t="s">
        <v>719</v>
      </c>
      <c r="G45" s="325">
        <v>0</v>
      </c>
      <c r="H45" s="325">
        <v>1</v>
      </c>
      <c r="I45" s="325">
        <v>1</v>
      </c>
      <c r="J45" s="326" t="s">
        <v>2937</v>
      </c>
      <c r="K45" s="327" t="s">
        <v>2938</v>
      </c>
      <c r="L45" s="272"/>
      <c r="M45" s="328"/>
      <c r="N45" s="299">
        <f>IF(O45&lt;&gt;"NA",O45,IF(P45&lt;&gt;"NA",P45,IF(Q45&lt;&gt;"NA",Q45,R45)))</f>
        <v>0</v>
      </c>
      <c r="O45" s="328"/>
      <c r="P45" s="328"/>
      <c r="Q45" s="328"/>
      <c r="R45" s="328">
        <v>42036</v>
      </c>
      <c r="S45" s="329"/>
      <c r="T45" s="328">
        <v>42717</v>
      </c>
      <c r="U45" s="329"/>
      <c r="V45" s="272"/>
      <c r="W45" s="272"/>
      <c r="X45" s="272"/>
      <c r="Y45" s="272"/>
      <c r="Z45" s="272"/>
      <c r="AA45" s="272"/>
      <c r="AB45" s="272"/>
      <c r="AC45" s="272"/>
      <c r="AD45" s="272"/>
      <c r="AE45" s="272"/>
      <c r="AF45" s="272"/>
      <c r="AG45" s="272"/>
      <c r="AH45" s="272"/>
      <c r="AI45" s="325">
        <v>1</v>
      </c>
      <c r="AJ45" s="325">
        <v>1</v>
      </c>
      <c r="AK45" s="325">
        <v>0</v>
      </c>
      <c r="AL45" s="324" t="s">
        <v>2857</v>
      </c>
      <c r="AM45" s="324" t="s">
        <v>2939</v>
      </c>
      <c r="AN45" s="272"/>
      <c r="AO45" s="300">
        <f>IF(AND(AP45=1,AQ45=1),3,IF(AND(AP45=1,OR(AQ45=0,AQ45=-1)),1,IF(AND(OR(AP45=0,AP45=-1),AQ45=1),2,IF(AND(AP45=0,AP45=-1),OR(AQ45=0,AQ45=-1),4))))</f>
        <v>4</v>
      </c>
      <c r="AP45" s="272"/>
      <c r="AQ45" s="272"/>
      <c r="AR45" s="272"/>
      <c r="AS45" s="272"/>
      <c r="AT45" s="272"/>
      <c r="AU45" s="325">
        <v>0</v>
      </c>
      <c r="AV45" s="272"/>
      <c r="AW45" s="325">
        <v>0</v>
      </c>
      <c r="AX45" s="325">
        <v>0</v>
      </c>
      <c r="AY45" s="325">
        <v>-1</v>
      </c>
      <c r="AZ45" s="325">
        <v>0</v>
      </c>
      <c r="BA45" s="325">
        <v>0</v>
      </c>
      <c r="BB45" s="325">
        <v>0</v>
      </c>
      <c r="BC45" s="325">
        <v>0</v>
      </c>
      <c r="BD45" s="272"/>
      <c r="BE45" s="272"/>
      <c r="BF45" s="325">
        <v>1</v>
      </c>
      <c r="BG45" s="272"/>
      <c r="BH45" s="272"/>
      <c r="BI45" s="272"/>
      <c r="BJ45" s="272"/>
      <c r="BK45" s="272"/>
      <c r="BL45" s="272"/>
      <c r="BM45" s="272"/>
      <c r="BN45" s="272"/>
    </row>
    <row r="46" spans="1:66" ht="67.25" customHeight="1" x14ac:dyDescent="0.2">
      <c r="A46" s="295" t="s">
        <v>2940</v>
      </c>
      <c r="B46" s="296"/>
      <c r="C46" s="269" t="s">
        <v>2941</v>
      </c>
      <c r="D46" s="270" t="s">
        <v>852</v>
      </c>
      <c r="E46" s="270" t="s">
        <v>302</v>
      </c>
      <c r="F46" s="273"/>
      <c r="G46" s="273"/>
      <c r="H46" s="273"/>
      <c r="I46" s="273"/>
      <c r="J46" s="297" t="s">
        <v>2942</v>
      </c>
      <c r="K46" s="298"/>
      <c r="L46" s="273"/>
      <c r="M46" s="298"/>
      <c r="N46" s="299">
        <f>IF(O46&lt;&gt;"NA",O46,IF(P46&lt;&gt;"NA",P46,IF(Q46&lt;&gt;"NA",Q46,R46)))</f>
        <v>0</v>
      </c>
      <c r="O46" s="298"/>
      <c r="P46" s="298"/>
      <c r="Q46" s="298"/>
      <c r="R46" s="298"/>
      <c r="S46" s="298"/>
      <c r="T46" s="298"/>
      <c r="U46" s="298"/>
      <c r="V46" s="271"/>
      <c r="W46" s="271"/>
      <c r="X46" s="276"/>
      <c r="Y46" s="271"/>
      <c r="Z46" s="273"/>
      <c r="AA46" s="271"/>
      <c r="AB46" s="271"/>
      <c r="AC46" s="271"/>
      <c r="AD46" s="271"/>
      <c r="AE46" s="271"/>
      <c r="AF46" s="271"/>
      <c r="AG46" s="271"/>
      <c r="AH46" s="271"/>
      <c r="AI46" s="273"/>
      <c r="AJ46" s="276"/>
      <c r="AK46" s="276"/>
      <c r="AL46" s="273"/>
      <c r="AM46" s="271"/>
      <c r="AN46" s="271"/>
      <c r="AO46" s="300">
        <f>IF(AND(AP46=1,AQ46=1),3,IF(AND(AP46=1,OR(AQ46=0,AQ46=-1)),1,IF(AND(OR(AP46=0,AP46=-1),AQ46=1),2,IF(AND(AP46=0,AP46=-1),OR(AQ46=0,AQ46=-1),4))))</f>
        <v>4</v>
      </c>
      <c r="AP46" s="271"/>
      <c r="AQ46" s="271"/>
      <c r="AR46" s="271"/>
      <c r="AS46" s="271"/>
      <c r="AT46" s="271"/>
      <c r="AU46" s="271"/>
      <c r="AV46" s="271"/>
      <c r="AW46" s="271"/>
      <c r="AX46" s="271"/>
      <c r="AY46" s="271"/>
      <c r="AZ46" s="271"/>
      <c r="BA46" s="294"/>
      <c r="BB46" s="294"/>
      <c r="BC46" s="294"/>
      <c r="BD46" s="271"/>
      <c r="BE46" s="271"/>
      <c r="BF46" s="271"/>
      <c r="BG46" s="271"/>
      <c r="BH46" s="271"/>
      <c r="BI46" s="271"/>
      <c r="BJ46" s="271"/>
      <c r="BK46" s="271"/>
      <c r="BL46" s="271"/>
      <c r="BM46" s="271"/>
      <c r="BN46" s="271"/>
    </row>
    <row r="47" spans="1:66" ht="20.25" customHeight="1" x14ac:dyDescent="0.2">
      <c r="A47" s="330"/>
      <c r="B47" s="310"/>
      <c r="C47" s="280" t="s">
        <v>2943</v>
      </c>
      <c r="D47" s="281" t="s">
        <v>302</v>
      </c>
      <c r="E47" s="281" t="s">
        <v>2944</v>
      </c>
      <c r="F47" s="283"/>
      <c r="G47" s="283"/>
      <c r="H47" s="283"/>
      <c r="I47" s="283"/>
      <c r="J47" s="283"/>
      <c r="K47" s="286"/>
      <c r="L47" s="286"/>
      <c r="M47" s="287">
        <f>IF(N47&lt;&gt;"NA",N47,IF(O47&lt;&gt;"NA",O47,IF(P47&lt;&gt;"NA",P47,Q47)))</f>
        <v>42491</v>
      </c>
      <c r="N47" s="331">
        <v>42491</v>
      </c>
      <c r="O47" s="289"/>
      <c r="P47" s="289"/>
      <c r="Q47" s="289"/>
      <c r="R47" s="289"/>
      <c r="S47" s="289"/>
      <c r="T47" s="289"/>
      <c r="U47" s="283"/>
      <c r="V47" s="283"/>
      <c r="W47" s="288"/>
      <c r="X47" s="283"/>
      <c r="Y47" s="283"/>
      <c r="Z47" s="283"/>
      <c r="AA47" s="283"/>
      <c r="AB47" s="283"/>
      <c r="AC47" s="283"/>
      <c r="AD47" s="283"/>
      <c r="AE47" s="283"/>
      <c r="AF47" s="288"/>
      <c r="AG47" s="288"/>
      <c r="AH47" s="283"/>
      <c r="AI47" s="283"/>
      <c r="AJ47" s="283"/>
      <c r="AK47" s="283"/>
      <c r="AL47" s="283"/>
      <c r="AM47" s="283"/>
      <c r="AN47" s="283"/>
      <c r="AO47" s="283"/>
      <c r="AP47" s="283"/>
      <c r="AQ47" s="283"/>
      <c r="AR47" s="283"/>
      <c r="AS47" s="288">
        <f>IF(AY47&lt;1,-1)</f>
        <v>-1</v>
      </c>
      <c r="AT47" s="288"/>
      <c r="AU47" s="288"/>
      <c r="AV47" s="283"/>
      <c r="AW47" s="283"/>
      <c r="AX47" s="283"/>
      <c r="AY47" s="283"/>
      <c r="AZ47" s="283"/>
      <c r="BA47" s="283"/>
      <c r="BB47" s="283"/>
      <c r="BC47" s="283"/>
      <c r="BD47" s="283"/>
      <c r="BE47" s="283"/>
      <c r="BF47" s="283"/>
      <c r="BG47" s="283"/>
      <c r="BH47" s="283"/>
      <c r="BI47" s="283"/>
      <c r="BJ47" s="283"/>
      <c r="BK47" s="283"/>
      <c r="BL47" s="283"/>
      <c r="BM47" s="283"/>
      <c r="BN47" s="283"/>
    </row>
    <row r="48" spans="1:66" ht="67.25" customHeight="1" x14ac:dyDescent="0.2">
      <c r="A48" s="295" t="s">
        <v>2945</v>
      </c>
      <c r="B48" s="268" t="s">
        <v>2946</v>
      </c>
      <c r="C48" s="269" t="s">
        <v>2947</v>
      </c>
      <c r="D48" s="270" t="s">
        <v>69</v>
      </c>
      <c r="E48" s="270" t="s">
        <v>1931</v>
      </c>
      <c r="F48" s="273"/>
      <c r="G48" s="273"/>
      <c r="H48" s="273"/>
      <c r="I48" s="273"/>
      <c r="J48" s="297" t="s">
        <v>2948</v>
      </c>
      <c r="K48" s="298"/>
      <c r="L48" s="273"/>
      <c r="M48" s="298"/>
      <c r="N48" s="299">
        <f t="shared" ref="N48:N70" si="5">IF(O48&lt;&gt;"NA",O48,IF(P48&lt;&gt;"NA",P48,IF(Q48&lt;&gt;"NA",Q48,R48)))</f>
        <v>0</v>
      </c>
      <c r="O48" s="298"/>
      <c r="P48" s="298"/>
      <c r="Q48" s="298"/>
      <c r="R48" s="298"/>
      <c r="S48" s="298"/>
      <c r="T48" s="298"/>
      <c r="U48" s="298"/>
      <c r="V48" s="271"/>
      <c r="W48" s="271"/>
      <c r="X48" s="276"/>
      <c r="Y48" s="271"/>
      <c r="Z48" s="273"/>
      <c r="AA48" s="271"/>
      <c r="AB48" s="271"/>
      <c r="AC48" s="271"/>
      <c r="AD48" s="271"/>
      <c r="AE48" s="271"/>
      <c r="AF48" s="271"/>
      <c r="AG48" s="271"/>
      <c r="AH48" s="271"/>
      <c r="AI48" s="273"/>
      <c r="AJ48" s="276"/>
      <c r="AK48" s="276"/>
      <c r="AL48" s="273"/>
      <c r="AM48" s="271"/>
      <c r="AN48" s="271"/>
      <c r="AO48" s="300">
        <f t="shared" ref="AO48:AO70" si="6">IF(AND(AP48=1,AQ48=1),3,IF(AND(AP48=1,OR(AQ48=0,AQ48=-1)),1,IF(AND(OR(AP48=0,AP48=-1),AQ48=1),2,IF(AND(AP48=0,AP48=-1),OR(AQ48=0,AQ48=-1),4))))</f>
        <v>4</v>
      </c>
      <c r="AP48" s="271"/>
      <c r="AQ48" s="271"/>
      <c r="AR48" s="271"/>
      <c r="AS48" s="271"/>
      <c r="AT48" s="271"/>
      <c r="AU48" s="271"/>
      <c r="AV48" s="271"/>
      <c r="AW48" s="271"/>
      <c r="AX48" s="271"/>
      <c r="AY48" s="271"/>
      <c r="AZ48" s="271"/>
      <c r="BA48" s="294"/>
      <c r="BB48" s="294"/>
      <c r="BC48" s="294"/>
      <c r="BD48" s="271"/>
      <c r="BE48" s="271"/>
      <c r="BF48" s="271"/>
      <c r="BG48" s="271"/>
      <c r="BH48" s="271"/>
      <c r="BI48" s="271"/>
      <c r="BJ48" s="271"/>
      <c r="BK48" s="271"/>
      <c r="BL48" s="271"/>
      <c r="BM48" s="271"/>
      <c r="BN48" s="271"/>
    </row>
    <row r="49" spans="1:66" ht="67.25" customHeight="1" x14ac:dyDescent="0.2">
      <c r="A49" s="295" t="s">
        <v>2945</v>
      </c>
      <c r="B49" s="268" t="s">
        <v>2946</v>
      </c>
      <c r="C49" s="269" t="s">
        <v>2949</v>
      </c>
      <c r="D49" s="270" t="s">
        <v>69</v>
      </c>
      <c r="E49" s="270" t="s">
        <v>1931</v>
      </c>
      <c r="F49" s="273"/>
      <c r="G49" s="273"/>
      <c r="H49" s="273"/>
      <c r="I49" s="273"/>
      <c r="J49" s="297" t="s">
        <v>2948</v>
      </c>
      <c r="K49" s="298"/>
      <c r="L49" s="273"/>
      <c r="M49" s="298"/>
      <c r="N49" s="299">
        <f t="shared" si="5"/>
        <v>0</v>
      </c>
      <c r="O49" s="298"/>
      <c r="P49" s="298"/>
      <c r="Q49" s="298"/>
      <c r="R49" s="298"/>
      <c r="S49" s="298"/>
      <c r="T49" s="298"/>
      <c r="U49" s="298"/>
      <c r="V49" s="271"/>
      <c r="W49" s="271"/>
      <c r="X49" s="276"/>
      <c r="Y49" s="271"/>
      <c r="Z49" s="273"/>
      <c r="AA49" s="271"/>
      <c r="AB49" s="271"/>
      <c r="AC49" s="271"/>
      <c r="AD49" s="271"/>
      <c r="AE49" s="271"/>
      <c r="AF49" s="271"/>
      <c r="AG49" s="271"/>
      <c r="AH49" s="271"/>
      <c r="AI49" s="273"/>
      <c r="AJ49" s="276"/>
      <c r="AK49" s="276"/>
      <c r="AL49" s="273"/>
      <c r="AM49" s="271"/>
      <c r="AN49" s="271"/>
      <c r="AO49" s="300">
        <f t="shared" si="6"/>
        <v>4</v>
      </c>
      <c r="AP49" s="271"/>
      <c r="AQ49" s="271"/>
      <c r="AR49" s="271"/>
      <c r="AS49" s="271"/>
      <c r="AT49" s="271"/>
      <c r="AU49" s="271"/>
      <c r="AV49" s="271"/>
      <c r="AW49" s="271"/>
      <c r="AX49" s="271"/>
      <c r="AY49" s="271"/>
      <c r="AZ49" s="271"/>
      <c r="BA49" s="294"/>
      <c r="BB49" s="294"/>
      <c r="BC49" s="294"/>
      <c r="BD49" s="271"/>
      <c r="BE49" s="271"/>
      <c r="BF49" s="271"/>
      <c r="BG49" s="271"/>
      <c r="BH49" s="271"/>
      <c r="BI49" s="271"/>
      <c r="BJ49" s="271"/>
      <c r="BK49" s="271"/>
      <c r="BL49" s="271"/>
      <c r="BM49" s="271"/>
      <c r="BN49" s="271"/>
    </row>
    <row r="50" spans="1:66" ht="67.25" customHeight="1" x14ac:dyDescent="0.2">
      <c r="A50" s="295" t="s">
        <v>2945</v>
      </c>
      <c r="B50" s="268" t="s">
        <v>2946</v>
      </c>
      <c r="C50" s="332"/>
      <c r="D50" s="270" t="s">
        <v>69</v>
      </c>
      <c r="E50" s="270" t="s">
        <v>1931</v>
      </c>
      <c r="F50" s="273"/>
      <c r="G50" s="273"/>
      <c r="H50" s="273"/>
      <c r="I50" s="273"/>
      <c r="J50" s="297" t="s">
        <v>2948</v>
      </c>
      <c r="K50" s="298"/>
      <c r="L50" s="273"/>
      <c r="M50" s="298"/>
      <c r="N50" s="299">
        <f t="shared" si="5"/>
        <v>0</v>
      </c>
      <c r="O50" s="298"/>
      <c r="P50" s="298"/>
      <c r="Q50" s="298"/>
      <c r="R50" s="298"/>
      <c r="S50" s="298"/>
      <c r="T50" s="298"/>
      <c r="U50" s="298"/>
      <c r="V50" s="271"/>
      <c r="W50" s="271"/>
      <c r="X50" s="276"/>
      <c r="Y50" s="271"/>
      <c r="Z50" s="273"/>
      <c r="AA50" s="271"/>
      <c r="AB50" s="271"/>
      <c r="AC50" s="271"/>
      <c r="AD50" s="271"/>
      <c r="AE50" s="271"/>
      <c r="AF50" s="271"/>
      <c r="AG50" s="271"/>
      <c r="AH50" s="271"/>
      <c r="AI50" s="273"/>
      <c r="AJ50" s="276"/>
      <c r="AK50" s="276"/>
      <c r="AL50" s="273"/>
      <c r="AM50" s="271"/>
      <c r="AN50" s="271"/>
      <c r="AO50" s="300">
        <f t="shared" si="6"/>
        <v>4</v>
      </c>
      <c r="AP50" s="271"/>
      <c r="AQ50" s="271"/>
      <c r="AR50" s="271"/>
      <c r="AS50" s="271"/>
      <c r="AT50" s="271"/>
      <c r="AU50" s="271"/>
      <c r="AV50" s="271"/>
      <c r="AW50" s="271"/>
      <c r="AX50" s="271"/>
      <c r="AY50" s="271"/>
      <c r="AZ50" s="271"/>
      <c r="BA50" s="294"/>
      <c r="BB50" s="294"/>
      <c r="BC50" s="294"/>
      <c r="BD50" s="271"/>
      <c r="BE50" s="271"/>
      <c r="BF50" s="271"/>
      <c r="BG50" s="271"/>
      <c r="BH50" s="271"/>
      <c r="BI50" s="271"/>
      <c r="BJ50" s="271"/>
      <c r="BK50" s="271"/>
      <c r="BL50" s="271"/>
      <c r="BM50" s="271"/>
      <c r="BN50" s="271"/>
    </row>
    <row r="51" spans="1:66" ht="67.25" customHeight="1" x14ac:dyDescent="0.2">
      <c r="A51" s="295" t="s">
        <v>2945</v>
      </c>
      <c r="B51" s="268" t="s">
        <v>2946</v>
      </c>
      <c r="C51" s="332"/>
      <c r="D51" s="270" t="s">
        <v>69</v>
      </c>
      <c r="E51" s="270" t="s">
        <v>1931</v>
      </c>
      <c r="F51" s="273"/>
      <c r="G51" s="273"/>
      <c r="H51" s="273"/>
      <c r="I51" s="273"/>
      <c r="J51" s="297" t="s">
        <v>2948</v>
      </c>
      <c r="K51" s="298"/>
      <c r="L51" s="273"/>
      <c r="M51" s="298"/>
      <c r="N51" s="299">
        <f t="shared" si="5"/>
        <v>0</v>
      </c>
      <c r="O51" s="298"/>
      <c r="P51" s="298"/>
      <c r="Q51" s="298"/>
      <c r="R51" s="298"/>
      <c r="S51" s="298"/>
      <c r="T51" s="298"/>
      <c r="U51" s="298"/>
      <c r="V51" s="271"/>
      <c r="W51" s="271"/>
      <c r="X51" s="276"/>
      <c r="Y51" s="271"/>
      <c r="Z51" s="273"/>
      <c r="AA51" s="271"/>
      <c r="AB51" s="271"/>
      <c r="AC51" s="271"/>
      <c r="AD51" s="271"/>
      <c r="AE51" s="271"/>
      <c r="AF51" s="271"/>
      <c r="AG51" s="271"/>
      <c r="AH51" s="271"/>
      <c r="AI51" s="273"/>
      <c r="AJ51" s="276"/>
      <c r="AK51" s="276"/>
      <c r="AL51" s="273"/>
      <c r="AM51" s="271"/>
      <c r="AN51" s="271"/>
      <c r="AO51" s="300">
        <f t="shared" si="6"/>
        <v>4</v>
      </c>
      <c r="AP51" s="271"/>
      <c r="AQ51" s="271"/>
      <c r="AR51" s="271"/>
      <c r="AS51" s="271"/>
      <c r="AT51" s="271"/>
      <c r="AU51" s="271"/>
      <c r="AV51" s="271"/>
      <c r="AW51" s="271"/>
      <c r="AX51" s="271"/>
      <c r="AY51" s="271"/>
      <c r="AZ51" s="271"/>
      <c r="BA51" s="294"/>
      <c r="BB51" s="294"/>
      <c r="BC51" s="294"/>
      <c r="BD51" s="271"/>
      <c r="BE51" s="271"/>
      <c r="BF51" s="271"/>
      <c r="BG51" s="271"/>
      <c r="BH51" s="271"/>
      <c r="BI51" s="271"/>
      <c r="BJ51" s="271"/>
      <c r="BK51" s="271"/>
      <c r="BL51" s="271"/>
      <c r="BM51" s="271"/>
      <c r="BN51" s="271"/>
    </row>
    <row r="52" spans="1:66" ht="67.25" customHeight="1" x14ac:dyDescent="0.2">
      <c r="A52" s="295" t="s">
        <v>2945</v>
      </c>
      <c r="B52" s="268" t="s">
        <v>2946</v>
      </c>
      <c r="C52" s="332"/>
      <c r="D52" s="270" t="s">
        <v>69</v>
      </c>
      <c r="E52" s="270" t="s">
        <v>1931</v>
      </c>
      <c r="F52" s="273"/>
      <c r="G52" s="273"/>
      <c r="H52" s="273"/>
      <c r="I52" s="273"/>
      <c r="J52" s="297" t="s">
        <v>2948</v>
      </c>
      <c r="K52" s="298"/>
      <c r="L52" s="273"/>
      <c r="M52" s="298"/>
      <c r="N52" s="299">
        <f t="shared" si="5"/>
        <v>0</v>
      </c>
      <c r="O52" s="298"/>
      <c r="P52" s="298"/>
      <c r="Q52" s="298"/>
      <c r="R52" s="298"/>
      <c r="S52" s="298"/>
      <c r="T52" s="298"/>
      <c r="U52" s="298"/>
      <c r="V52" s="271"/>
      <c r="W52" s="271"/>
      <c r="X52" s="276"/>
      <c r="Y52" s="271"/>
      <c r="Z52" s="273"/>
      <c r="AA52" s="271"/>
      <c r="AB52" s="271"/>
      <c r="AC52" s="271"/>
      <c r="AD52" s="271"/>
      <c r="AE52" s="271"/>
      <c r="AF52" s="271"/>
      <c r="AG52" s="271"/>
      <c r="AH52" s="271"/>
      <c r="AI52" s="273"/>
      <c r="AJ52" s="276"/>
      <c r="AK52" s="276"/>
      <c r="AL52" s="273"/>
      <c r="AM52" s="271"/>
      <c r="AN52" s="271"/>
      <c r="AO52" s="300">
        <f t="shared" si="6"/>
        <v>4</v>
      </c>
      <c r="AP52" s="271"/>
      <c r="AQ52" s="271"/>
      <c r="AR52" s="271"/>
      <c r="AS52" s="271"/>
      <c r="AT52" s="271"/>
      <c r="AU52" s="271"/>
      <c r="AV52" s="271"/>
      <c r="AW52" s="271"/>
      <c r="AX52" s="271"/>
      <c r="AY52" s="271"/>
      <c r="AZ52" s="271"/>
      <c r="BA52" s="294"/>
      <c r="BB52" s="294"/>
      <c r="BC52" s="294"/>
      <c r="BD52" s="271"/>
      <c r="BE52" s="271"/>
      <c r="BF52" s="271"/>
      <c r="BG52" s="271"/>
      <c r="BH52" s="271"/>
      <c r="BI52" s="271"/>
      <c r="BJ52" s="271"/>
      <c r="BK52" s="271"/>
      <c r="BL52" s="271"/>
      <c r="BM52" s="271"/>
      <c r="BN52" s="271"/>
    </row>
    <row r="53" spans="1:66" ht="67.25" customHeight="1" x14ac:dyDescent="0.2">
      <c r="A53" s="295" t="s">
        <v>2945</v>
      </c>
      <c r="B53" s="268" t="s">
        <v>2946</v>
      </c>
      <c r="C53" s="332"/>
      <c r="D53" s="270" t="s">
        <v>69</v>
      </c>
      <c r="E53" s="270" t="s">
        <v>1931</v>
      </c>
      <c r="F53" s="273"/>
      <c r="G53" s="273"/>
      <c r="H53" s="273"/>
      <c r="I53" s="273"/>
      <c r="J53" s="297" t="s">
        <v>2948</v>
      </c>
      <c r="K53" s="298"/>
      <c r="L53" s="273"/>
      <c r="M53" s="298"/>
      <c r="N53" s="299">
        <f t="shared" si="5"/>
        <v>0</v>
      </c>
      <c r="O53" s="298"/>
      <c r="P53" s="298"/>
      <c r="Q53" s="298"/>
      <c r="R53" s="298"/>
      <c r="S53" s="298"/>
      <c r="T53" s="298"/>
      <c r="U53" s="298"/>
      <c r="V53" s="271"/>
      <c r="W53" s="271"/>
      <c r="X53" s="276"/>
      <c r="Y53" s="271"/>
      <c r="Z53" s="273"/>
      <c r="AA53" s="271"/>
      <c r="AB53" s="271"/>
      <c r="AC53" s="271"/>
      <c r="AD53" s="271"/>
      <c r="AE53" s="271"/>
      <c r="AF53" s="271"/>
      <c r="AG53" s="271"/>
      <c r="AH53" s="271"/>
      <c r="AI53" s="273"/>
      <c r="AJ53" s="276"/>
      <c r="AK53" s="276"/>
      <c r="AL53" s="273"/>
      <c r="AM53" s="271"/>
      <c r="AN53" s="271"/>
      <c r="AO53" s="300">
        <f t="shared" si="6"/>
        <v>4</v>
      </c>
      <c r="AP53" s="271"/>
      <c r="AQ53" s="271"/>
      <c r="AR53" s="271"/>
      <c r="AS53" s="271"/>
      <c r="AT53" s="271"/>
      <c r="AU53" s="271"/>
      <c r="AV53" s="271"/>
      <c r="AW53" s="271"/>
      <c r="AX53" s="271"/>
      <c r="AY53" s="271"/>
      <c r="AZ53" s="271"/>
      <c r="BA53" s="294"/>
      <c r="BB53" s="294"/>
      <c r="BC53" s="294"/>
      <c r="BD53" s="271"/>
      <c r="BE53" s="271"/>
      <c r="BF53" s="271"/>
      <c r="BG53" s="271"/>
      <c r="BH53" s="271"/>
      <c r="BI53" s="271"/>
      <c r="BJ53" s="271"/>
      <c r="BK53" s="271"/>
      <c r="BL53" s="271"/>
      <c r="BM53" s="271"/>
      <c r="BN53" s="271"/>
    </row>
    <row r="54" spans="1:66" ht="67.25" customHeight="1" x14ac:dyDescent="0.2">
      <c r="A54" s="295" t="s">
        <v>2945</v>
      </c>
      <c r="B54" s="268" t="s">
        <v>2946</v>
      </c>
      <c r="C54" s="332"/>
      <c r="D54" s="270" t="s">
        <v>69</v>
      </c>
      <c r="E54" s="270" t="s">
        <v>1931</v>
      </c>
      <c r="F54" s="273"/>
      <c r="G54" s="273"/>
      <c r="H54" s="273"/>
      <c r="I54" s="273"/>
      <c r="J54" s="297" t="s">
        <v>2948</v>
      </c>
      <c r="K54" s="298"/>
      <c r="L54" s="273"/>
      <c r="M54" s="298"/>
      <c r="N54" s="299">
        <f t="shared" si="5"/>
        <v>0</v>
      </c>
      <c r="O54" s="298"/>
      <c r="P54" s="298"/>
      <c r="Q54" s="298"/>
      <c r="R54" s="298"/>
      <c r="S54" s="298"/>
      <c r="T54" s="298"/>
      <c r="U54" s="298"/>
      <c r="V54" s="271"/>
      <c r="W54" s="271"/>
      <c r="X54" s="276"/>
      <c r="Y54" s="271"/>
      <c r="Z54" s="273"/>
      <c r="AA54" s="271"/>
      <c r="AB54" s="271"/>
      <c r="AC54" s="271"/>
      <c r="AD54" s="271"/>
      <c r="AE54" s="271"/>
      <c r="AF54" s="271"/>
      <c r="AG54" s="271"/>
      <c r="AH54" s="271"/>
      <c r="AI54" s="273"/>
      <c r="AJ54" s="276"/>
      <c r="AK54" s="276"/>
      <c r="AL54" s="273"/>
      <c r="AM54" s="271"/>
      <c r="AN54" s="271"/>
      <c r="AO54" s="300">
        <f t="shared" si="6"/>
        <v>4</v>
      </c>
      <c r="AP54" s="271"/>
      <c r="AQ54" s="271"/>
      <c r="AR54" s="271"/>
      <c r="AS54" s="271"/>
      <c r="AT54" s="271"/>
      <c r="AU54" s="271"/>
      <c r="AV54" s="271"/>
      <c r="AW54" s="271"/>
      <c r="AX54" s="271"/>
      <c r="AY54" s="271"/>
      <c r="AZ54" s="271"/>
      <c r="BA54" s="294"/>
      <c r="BB54" s="294"/>
      <c r="BC54" s="294"/>
      <c r="BD54" s="271"/>
      <c r="BE54" s="271"/>
      <c r="BF54" s="271"/>
      <c r="BG54" s="271"/>
      <c r="BH54" s="271"/>
      <c r="BI54" s="271"/>
      <c r="BJ54" s="271"/>
      <c r="BK54" s="271"/>
      <c r="BL54" s="271"/>
      <c r="BM54" s="271"/>
      <c r="BN54" s="271"/>
    </row>
    <row r="55" spans="1:66" ht="67.25" customHeight="1" x14ac:dyDescent="0.2">
      <c r="A55" s="295" t="s">
        <v>2945</v>
      </c>
      <c r="B55" s="268" t="s">
        <v>2946</v>
      </c>
      <c r="C55" s="332"/>
      <c r="D55" s="270" t="s">
        <v>69</v>
      </c>
      <c r="E55" s="270" t="s">
        <v>1931</v>
      </c>
      <c r="F55" s="273"/>
      <c r="G55" s="273"/>
      <c r="H55" s="273"/>
      <c r="I55" s="273"/>
      <c r="J55" s="297" t="s">
        <v>2948</v>
      </c>
      <c r="K55" s="298"/>
      <c r="L55" s="273"/>
      <c r="M55" s="298"/>
      <c r="N55" s="299">
        <f t="shared" si="5"/>
        <v>0</v>
      </c>
      <c r="O55" s="298"/>
      <c r="P55" s="298"/>
      <c r="Q55" s="298"/>
      <c r="R55" s="298"/>
      <c r="S55" s="298"/>
      <c r="T55" s="298"/>
      <c r="U55" s="298"/>
      <c r="V55" s="271"/>
      <c r="W55" s="271"/>
      <c r="X55" s="276"/>
      <c r="Y55" s="271"/>
      <c r="Z55" s="273"/>
      <c r="AA55" s="271"/>
      <c r="AB55" s="271"/>
      <c r="AC55" s="271"/>
      <c r="AD55" s="271"/>
      <c r="AE55" s="271"/>
      <c r="AF55" s="271"/>
      <c r="AG55" s="271"/>
      <c r="AH55" s="271"/>
      <c r="AI55" s="273"/>
      <c r="AJ55" s="276"/>
      <c r="AK55" s="276"/>
      <c r="AL55" s="273"/>
      <c r="AM55" s="271"/>
      <c r="AN55" s="271"/>
      <c r="AO55" s="300">
        <f t="shared" si="6"/>
        <v>4</v>
      </c>
      <c r="AP55" s="271"/>
      <c r="AQ55" s="271"/>
      <c r="AR55" s="271"/>
      <c r="AS55" s="271"/>
      <c r="AT55" s="271"/>
      <c r="AU55" s="271"/>
      <c r="AV55" s="271"/>
      <c r="AW55" s="271"/>
      <c r="AX55" s="271"/>
      <c r="AY55" s="271"/>
      <c r="AZ55" s="271"/>
      <c r="BA55" s="294"/>
      <c r="BB55" s="294"/>
      <c r="BC55" s="294"/>
      <c r="BD55" s="271"/>
      <c r="BE55" s="271"/>
      <c r="BF55" s="271"/>
      <c r="BG55" s="271"/>
      <c r="BH55" s="271"/>
      <c r="BI55" s="271"/>
      <c r="BJ55" s="271"/>
      <c r="BK55" s="271"/>
      <c r="BL55" s="271"/>
      <c r="BM55" s="271"/>
      <c r="BN55" s="271"/>
    </row>
    <row r="56" spans="1:66" ht="67.25" customHeight="1" x14ac:dyDescent="0.2">
      <c r="A56" s="295" t="s">
        <v>2945</v>
      </c>
      <c r="B56" s="268" t="s">
        <v>2946</v>
      </c>
      <c r="C56" s="332"/>
      <c r="D56" s="270" t="s">
        <v>69</v>
      </c>
      <c r="E56" s="270" t="s">
        <v>1931</v>
      </c>
      <c r="F56" s="273"/>
      <c r="G56" s="273"/>
      <c r="H56" s="273"/>
      <c r="I56" s="273"/>
      <c r="J56" s="297" t="s">
        <v>2948</v>
      </c>
      <c r="K56" s="298"/>
      <c r="L56" s="273"/>
      <c r="M56" s="298"/>
      <c r="N56" s="299">
        <f t="shared" si="5"/>
        <v>0</v>
      </c>
      <c r="O56" s="298"/>
      <c r="P56" s="298"/>
      <c r="Q56" s="298"/>
      <c r="R56" s="298"/>
      <c r="S56" s="298"/>
      <c r="T56" s="298"/>
      <c r="U56" s="298"/>
      <c r="V56" s="271"/>
      <c r="W56" s="271"/>
      <c r="X56" s="276"/>
      <c r="Y56" s="271"/>
      <c r="Z56" s="273"/>
      <c r="AA56" s="271"/>
      <c r="AB56" s="271"/>
      <c r="AC56" s="271"/>
      <c r="AD56" s="271"/>
      <c r="AE56" s="271"/>
      <c r="AF56" s="271"/>
      <c r="AG56" s="271"/>
      <c r="AH56" s="271"/>
      <c r="AI56" s="273"/>
      <c r="AJ56" s="276"/>
      <c r="AK56" s="276"/>
      <c r="AL56" s="273"/>
      <c r="AM56" s="271"/>
      <c r="AN56" s="271"/>
      <c r="AO56" s="300">
        <f t="shared" si="6"/>
        <v>4</v>
      </c>
      <c r="AP56" s="271"/>
      <c r="AQ56" s="271"/>
      <c r="AR56" s="271"/>
      <c r="AS56" s="271"/>
      <c r="AT56" s="271"/>
      <c r="AU56" s="271"/>
      <c r="AV56" s="271"/>
      <c r="AW56" s="271"/>
      <c r="AX56" s="271"/>
      <c r="AY56" s="271"/>
      <c r="AZ56" s="271"/>
      <c r="BA56" s="294"/>
      <c r="BB56" s="294"/>
      <c r="BC56" s="294"/>
      <c r="BD56" s="271"/>
      <c r="BE56" s="271"/>
      <c r="BF56" s="271"/>
      <c r="BG56" s="271"/>
      <c r="BH56" s="271"/>
      <c r="BI56" s="271"/>
      <c r="BJ56" s="271"/>
      <c r="BK56" s="271"/>
      <c r="BL56" s="271"/>
      <c r="BM56" s="271"/>
      <c r="BN56" s="271"/>
    </row>
    <row r="57" spans="1:66" ht="67.25" customHeight="1" x14ac:dyDescent="0.2">
      <c r="A57" s="295" t="s">
        <v>2945</v>
      </c>
      <c r="B57" s="268" t="s">
        <v>2946</v>
      </c>
      <c r="C57" s="332"/>
      <c r="D57" s="270" t="s">
        <v>69</v>
      </c>
      <c r="E57" s="270" t="s">
        <v>1931</v>
      </c>
      <c r="F57" s="273"/>
      <c r="G57" s="273"/>
      <c r="H57" s="273"/>
      <c r="I57" s="273"/>
      <c r="J57" s="297" t="s">
        <v>2948</v>
      </c>
      <c r="K57" s="298"/>
      <c r="L57" s="273"/>
      <c r="M57" s="298"/>
      <c r="N57" s="299">
        <f t="shared" si="5"/>
        <v>0</v>
      </c>
      <c r="O57" s="298"/>
      <c r="P57" s="298"/>
      <c r="Q57" s="298"/>
      <c r="R57" s="298"/>
      <c r="S57" s="298"/>
      <c r="T57" s="298"/>
      <c r="U57" s="298"/>
      <c r="V57" s="271"/>
      <c r="W57" s="271"/>
      <c r="X57" s="276"/>
      <c r="Y57" s="271"/>
      <c r="Z57" s="273"/>
      <c r="AA57" s="271"/>
      <c r="AB57" s="271"/>
      <c r="AC57" s="271"/>
      <c r="AD57" s="271"/>
      <c r="AE57" s="271"/>
      <c r="AF57" s="271"/>
      <c r="AG57" s="271"/>
      <c r="AH57" s="271"/>
      <c r="AI57" s="273"/>
      <c r="AJ57" s="276"/>
      <c r="AK57" s="276"/>
      <c r="AL57" s="273"/>
      <c r="AM57" s="271"/>
      <c r="AN57" s="271"/>
      <c r="AO57" s="300">
        <f t="shared" si="6"/>
        <v>4</v>
      </c>
      <c r="AP57" s="271"/>
      <c r="AQ57" s="271"/>
      <c r="AR57" s="271"/>
      <c r="AS57" s="271"/>
      <c r="AT57" s="271"/>
      <c r="AU57" s="271"/>
      <c r="AV57" s="271"/>
      <c r="AW57" s="271"/>
      <c r="AX57" s="271"/>
      <c r="AY57" s="271"/>
      <c r="AZ57" s="271"/>
      <c r="BA57" s="294"/>
      <c r="BB57" s="294"/>
      <c r="BC57" s="294"/>
      <c r="BD57" s="271"/>
      <c r="BE57" s="271"/>
      <c r="BF57" s="271"/>
      <c r="BG57" s="271"/>
      <c r="BH57" s="271"/>
      <c r="BI57" s="271"/>
      <c r="BJ57" s="271"/>
      <c r="BK57" s="271"/>
      <c r="BL57" s="271"/>
      <c r="BM57" s="271"/>
      <c r="BN57" s="271"/>
    </row>
    <row r="58" spans="1:66" ht="67.25" customHeight="1" x14ac:dyDescent="0.2">
      <c r="A58" s="295" t="s">
        <v>2945</v>
      </c>
      <c r="B58" s="268" t="s">
        <v>2946</v>
      </c>
      <c r="C58" s="332"/>
      <c r="D58" s="270" t="s">
        <v>69</v>
      </c>
      <c r="E58" s="270" t="s">
        <v>1931</v>
      </c>
      <c r="F58" s="273"/>
      <c r="G58" s="273"/>
      <c r="H58" s="273"/>
      <c r="I58" s="273"/>
      <c r="J58" s="297" t="s">
        <v>2948</v>
      </c>
      <c r="K58" s="298"/>
      <c r="L58" s="273"/>
      <c r="M58" s="298"/>
      <c r="N58" s="299">
        <f t="shared" si="5"/>
        <v>0</v>
      </c>
      <c r="O58" s="298"/>
      <c r="P58" s="298"/>
      <c r="Q58" s="298"/>
      <c r="R58" s="298"/>
      <c r="S58" s="298"/>
      <c r="T58" s="298"/>
      <c r="U58" s="298"/>
      <c r="V58" s="271"/>
      <c r="W58" s="271"/>
      <c r="X58" s="276"/>
      <c r="Y58" s="271"/>
      <c r="Z58" s="273"/>
      <c r="AA58" s="271"/>
      <c r="AB58" s="271"/>
      <c r="AC58" s="271"/>
      <c r="AD58" s="271"/>
      <c r="AE58" s="271"/>
      <c r="AF58" s="271"/>
      <c r="AG58" s="271"/>
      <c r="AH58" s="271"/>
      <c r="AI58" s="273"/>
      <c r="AJ58" s="276"/>
      <c r="AK58" s="276"/>
      <c r="AL58" s="273"/>
      <c r="AM58" s="271"/>
      <c r="AN58" s="271"/>
      <c r="AO58" s="300">
        <f t="shared" si="6"/>
        <v>4</v>
      </c>
      <c r="AP58" s="271"/>
      <c r="AQ58" s="271"/>
      <c r="AR58" s="271"/>
      <c r="AS58" s="271"/>
      <c r="AT58" s="271"/>
      <c r="AU58" s="271"/>
      <c r="AV58" s="271"/>
      <c r="AW58" s="271"/>
      <c r="AX58" s="271"/>
      <c r="AY58" s="271"/>
      <c r="AZ58" s="271"/>
      <c r="BA58" s="294"/>
      <c r="BB58" s="294"/>
      <c r="BC58" s="294"/>
      <c r="BD58" s="271"/>
      <c r="BE58" s="271"/>
      <c r="BF58" s="271"/>
      <c r="BG58" s="271"/>
      <c r="BH58" s="271"/>
      <c r="BI58" s="271"/>
      <c r="BJ58" s="271"/>
      <c r="BK58" s="271"/>
      <c r="BL58" s="271"/>
      <c r="BM58" s="271"/>
      <c r="BN58" s="271"/>
    </row>
    <row r="59" spans="1:66" ht="67.25" customHeight="1" x14ac:dyDescent="0.2">
      <c r="A59" s="295" t="s">
        <v>2945</v>
      </c>
      <c r="B59" s="268" t="s">
        <v>2946</v>
      </c>
      <c r="C59" s="332"/>
      <c r="D59" s="270" t="s">
        <v>69</v>
      </c>
      <c r="E59" s="270" t="s">
        <v>1931</v>
      </c>
      <c r="F59" s="273"/>
      <c r="G59" s="273"/>
      <c r="H59" s="273"/>
      <c r="I59" s="273"/>
      <c r="J59" s="297" t="s">
        <v>2948</v>
      </c>
      <c r="K59" s="298"/>
      <c r="L59" s="273"/>
      <c r="M59" s="298"/>
      <c r="N59" s="299">
        <f t="shared" si="5"/>
        <v>0</v>
      </c>
      <c r="O59" s="298"/>
      <c r="P59" s="298"/>
      <c r="Q59" s="298"/>
      <c r="R59" s="298"/>
      <c r="S59" s="298"/>
      <c r="T59" s="298"/>
      <c r="U59" s="298"/>
      <c r="V59" s="271"/>
      <c r="W59" s="271"/>
      <c r="X59" s="276"/>
      <c r="Y59" s="271"/>
      <c r="Z59" s="273"/>
      <c r="AA59" s="271"/>
      <c r="AB59" s="271"/>
      <c r="AC59" s="271"/>
      <c r="AD59" s="271"/>
      <c r="AE59" s="271"/>
      <c r="AF59" s="271"/>
      <c r="AG59" s="271"/>
      <c r="AH59" s="271"/>
      <c r="AI59" s="273"/>
      <c r="AJ59" s="276"/>
      <c r="AK59" s="276"/>
      <c r="AL59" s="273"/>
      <c r="AM59" s="271"/>
      <c r="AN59" s="271"/>
      <c r="AO59" s="300">
        <f t="shared" si="6"/>
        <v>4</v>
      </c>
      <c r="AP59" s="271"/>
      <c r="AQ59" s="271"/>
      <c r="AR59" s="271"/>
      <c r="AS59" s="271"/>
      <c r="AT59" s="271"/>
      <c r="AU59" s="271"/>
      <c r="AV59" s="271"/>
      <c r="AW59" s="271"/>
      <c r="AX59" s="271"/>
      <c r="AY59" s="271"/>
      <c r="AZ59" s="271"/>
      <c r="BA59" s="294"/>
      <c r="BB59" s="294"/>
      <c r="BC59" s="294"/>
      <c r="BD59" s="271"/>
      <c r="BE59" s="271"/>
      <c r="BF59" s="271"/>
      <c r="BG59" s="271"/>
      <c r="BH59" s="271"/>
      <c r="BI59" s="271"/>
      <c r="BJ59" s="271"/>
      <c r="BK59" s="271"/>
      <c r="BL59" s="271"/>
      <c r="BM59" s="271"/>
      <c r="BN59" s="271"/>
    </row>
    <row r="60" spans="1:66" ht="67.25" customHeight="1" x14ac:dyDescent="0.2">
      <c r="A60" s="295" t="s">
        <v>2945</v>
      </c>
      <c r="B60" s="268" t="s">
        <v>2946</v>
      </c>
      <c r="C60" s="332"/>
      <c r="D60" s="270" t="s">
        <v>69</v>
      </c>
      <c r="E60" s="270" t="s">
        <v>1931</v>
      </c>
      <c r="F60" s="273"/>
      <c r="G60" s="273"/>
      <c r="H60" s="273"/>
      <c r="I60" s="273"/>
      <c r="J60" s="297" t="s">
        <v>2948</v>
      </c>
      <c r="K60" s="298"/>
      <c r="L60" s="273"/>
      <c r="M60" s="298"/>
      <c r="N60" s="299">
        <f t="shared" si="5"/>
        <v>0</v>
      </c>
      <c r="O60" s="298"/>
      <c r="P60" s="298"/>
      <c r="Q60" s="298"/>
      <c r="R60" s="298"/>
      <c r="S60" s="298"/>
      <c r="T60" s="298"/>
      <c r="U60" s="298"/>
      <c r="V60" s="271"/>
      <c r="W60" s="271"/>
      <c r="X60" s="276"/>
      <c r="Y60" s="271"/>
      <c r="Z60" s="273"/>
      <c r="AA60" s="271"/>
      <c r="AB60" s="271"/>
      <c r="AC60" s="271"/>
      <c r="AD60" s="271"/>
      <c r="AE60" s="271"/>
      <c r="AF60" s="271"/>
      <c r="AG60" s="271"/>
      <c r="AH60" s="271"/>
      <c r="AI60" s="273"/>
      <c r="AJ60" s="276"/>
      <c r="AK60" s="276"/>
      <c r="AL60" s="273"/>
      <c r="AM60" s="271"/>
      <c r="AN60" s="271"/>
      <c r="AO60" s="300">
        <f t="shared" si="6"/>
        <v>4</v>
      </c>
      <c r="AP60" s="271"/>
      <c r="AQ60" s="271"/>
      <c r="AR60" s="271"/>
      <c r="AS60" s="271"/>
      <c r="AT60" s="271"/>
      <c r="AU60" s="271"/>
      <c r="AV60" s="271"/>
      <c r="AW60" s="271"/>
      <c r="AX60" s="271"/>
      <c r="AY60" s="271"/>
      <c r="AZ60" s="271"/>
      <c r="BA60" s="294"/>
      <c r="BB60" s="294"/>
      <c r="BC60" s="294"/>
      <c r="BD60" s="271"/>
      <c r="BE60" s="271"/>
      <c r="BF60" s="271"/>
      <c r="BG60" s="271"/>
      <c r="BH60" s="271"/>
      <c r="BI60" s="271"/>
      <c r="BJ60" s="271"/>
      <c r="BK60" s="271"/>
      <c r="BL60" s="271"/>
      <c r="BM60" s="271"/>
      <c r="BN60" s="271"/>
    </row>
    <row r="61" spans="1:66" ht="67.25" customHeight="1" x14ac:dyDescent="0.2">
      <c r="A61" s="295" t="s">
        <v>2945</v>
      </c>
      <c r="B61" s="268" t="s">
        <v>2946</v>
      </c>
      <c r="C61" s="332"/>
      <c r="D61" s="270" t="s">
        <v>69</v>
      </c>
      <c r="E61" s="270" t="s">
        <v>1931</v>
      </c>
      <c r="F61" s="273"/>
      <c r="G61" s="273"/>
      <c r="H61" s="273"/>
      <c r="I61" s="273"/>
      <c r="J61" s="297" t="s">
        <v>2948</v>
      </c>
      <c r="K61" s="298"/>
      <c r="L61" s="273"/>
      <c r="M61" s="298"/>
      <c r="N61" s="299">
        <f t="shared" si="5"/>
        <v>0</v>
      </c>
      <c r="O61" s="298"/>
      <c r="P61" s="298"/>
      <c r="Q61" s="298"/>
      <c r="R61" s="298"/>
      <c r="S61" s="298"/>
      <c r="T61" s="298"/>
      <c r="U61" s="298"/>
      <c r="V61" s="271"/>
      <c r="W61" s="271"/>
      <c r="X61" s="276"/>
      <c r="Y61" s="271"/>
      <c r="Z61" s="273"/>
      <c r="AA61" s="271"/>
      <c r="AB61" s="271"/>
      <c r="AC61" s="271"/>
      <c r="AD61" s="271"/>
      <c r="AE61" s="271"/>
      <c r="AF61" s="271"/>
      <c r="AG61" s="271"/>
      <c r="AH61" s="271"/>
      <c r="AI61" s="273"/>
      <c r="AJ61" s="276"/>
      <c r="AK61" s="276"/>
      <c r="AL61" s="273"/>
      <c r="AM61" s="271"/>
      <c r="AN61" s="271"/>
      <c r="AO61" s="300">
        <f t="shared" si="6"/>
        <v>4</v>
      </c>
      <c r="AP61" s="271"/>
      <c r="AQ61" s="271"/>
      <c r="AR61" s="271"/>
      <c r="AS61" s="271"/>
      <c r="AT61" s="271"/>
      <c r="AU61" s="271"/>
      <c r="AV61" s="271"/>
      <c r="AW61" s="271"/>
      <c r="AX61" s="271"/>
      <c r="AY61" s="271"/>
      <c r="AZ61" s="271"/>
      <c r="BA61" s="294"/>
      <c r="BB61" s="294"/>
      <c r="BC61" s="294"/>
      <c r="BD61" s="271"/>
      <c r="BE61" s="271"/>
      <c r="BF61" s="271"/>
      <c r="BG61" s="271"/>
      <c r="BH61" s="271"/>
      <c r="BI61" s="271"/>
      <c r="BJ61" s="271"/>
      <c r="BK61" s="271"/>
      <c r="BL61" s="271"/>
      <c r="BM61" s="271"/>
      <c r="BN61" s="271"/>
    </row>
    <row r="62" spans="1:66" ht="67.25" customHeight="1" x14ac:dyDescent="0.2">
      <c r="A62" s="295" t="s">
        <v>2945</v>
      </c>
      <c r="B62" s="268" t="s">
        <v>2946</v>
      </c>
      <c r="C62" s="332"/>
      <c r="D62" s="270" t="s">
        <v>69</v>
      </c>
      <c r="E62" s="270" t="s">
        <v>1931</v>
      </c>
      <c r="F62" s="273"/>
      <c r="G62" s="273"/>
      <c r="H62" s="273"/>
      <c r="I62" s="273"/>
      <c r="J62" s="297" t="s">
        <v>2948</v>
      </c>
      <c r="K62" s="298"/>
      <c r="L62" s="273"/>
      <c r="M62" s="298"/>
      <c r="N62" s="299">
        <f t="shared" si="5"/>
        <v>0</v>
      </c>
      <c r="O62" s="298"/>
      <c r="P62" s="298"/>
      <c r="Q62" s="298"/>
      <c r="R62" s="298"/>
      <c r="S62" s="298"/>
      <c r="T62" s="298"/>
      <c r="U62" s="298"/>
      <c r="V62" s="271"/>
      <c r="W62" s="271"/>
      <c r="X62" s="276"/>
      <c r="Y62" s="271"/>
      <c r="Z62" s="273"/>
      <c r="AA62" s="271"/>
      <c r="AB62" s="271"/>
      <c r="AC62" s="271"/>
      <c r="AD62" s="271"/>
      <c r="AE62" s="271"/>
      <c r="AF62" s="271"/>
      <c r="AG62" s="271"/>
      <c r="AH62" s="271"/>
      <c r="AI62" s="273"/>
      <c r="AJ62" s="276"/>
      <c r="AK62" s="276"/>
      <c r="AL62" s="273"/>
      <c r="AM62" s="271"/>
      <c r="AN62" s="271"/>
      <c r="AO62" s="300">
        <f t="shared" si="6"/>
        <v>4</v>
      </c>
      <c r="AP62" s="271"/>
      <c r="AQ62" s="271"/>
      <c r="AR62" s="271"/>
      <c r="AS62" s="271"/>
      <c r="AT62" s="271"/>
      <c r="AU62" s="271"/>
      <c r="AV62" s="271"/>
      <c r="AW62" s="271"/>
      <c r="AX62" s="271"/>
      <c r="AY62" s="271"/>
      <c r="AZ62" s="271"/>
      <c r="BA62" s="294"/>
      <c r="BB62" s="294"/>
      <c r="BC62" s="294"/>
      <c r="BD62" s="271"/>
      <c r="BE62" s="271"/>
      <c r="BF62" s="271"/>
      <c r="BG62" s="271"/>
      <c r="BH62" s="271"/>
      <c r="BI62" s="271"/>
      <c r="BJ62" s="271"/>
      <c r="BK62" s="271"/>
      <c r="BL62" s="271"/>
      <c r="BM62" s="271"/>
      <c r="BN62" s="271"/>
    </row>
    <row r="63" spans="1:66" ht="67.25" customHeight="1" x14ac:dyDescent="0.2">
      <c r="A63" s="295" t="s">
        <v>2945</v>
      </c>
      <c r="B63" s="268" t="s">
        <v>2946</v>
      </c>
      <c r="C63" s="332"/>
      <c r="D63" s="270" t="s">
        <v>69</v>
      </c>
      <c r="E63" s="270" t="s">
        <v>1931</v>
      </c>
      <c r="F63" s="273"/>
      <c r="G63" s="273"/>
      <c r="H63" s="273"/>
      <c r="I63" s="273"/>
      <c r="J63" s="297" t="s">
        <v>2948</v>
      </c>
      <c r="K63" s="298"/>
      <c r="L63" s="273"/>
      <c r="M63" s="298"/>
      <c r="N63" s="299">
        <f t="shared" si="5"/>
        <v>0</v>
      </c>
      <c r="O63" s="298"/>
      <c r="P63" s="298"/>
      <c r="Q63" s="298"/>
      <c r="R63" s="298"/>
      <c r="S63" s="298"/>
      <c r="T63" s="298"/>
      <c r="U63" s="298"/>
      <c r="V63" s="271"/>
      <c r="W63" s="271"/>
      <c r="X63" s="276"/>
      <c r="Y63" s="271"/>
      <c r="Z63" s="273"/>
      <c r="AA63" s="271"/>
      <c r="AB63" s="271"/>
      <c r="AC63" s="271"/>
      <c r="AD63" s="271"/>
      <c r="AE63" s="271"/>
      <c r="AF63" s="271"/>
      <c r="AG63" s="271"/>
      <c r="AH63" s="271"/>
      <c r="AI63" s="273"/>
      <c r="AJ63" s="276"/>
      <c r="AK63" s="276"/>
      <c r="AL63" s="273"/>
      <c r="AM63" s="271"/>
      <c r="AN63" s="271"/>
      <c r="AO63" s="300">
        <f t="shared" si="6"/>
        <v>4</v>
      </c>
      <c r="AP63" s="271"/>
      <c r="AQ63" s="271"/>
      <c r="AR63" s="271"/>
      <c r="AS63" s="271"/>
      <c r="AT63" s="271"/>
      <c r="AU63" s="271"/>
      <c r="AV63" s="271"/>
      <c r="AW63" s="271"/>
      <c r="AX63" s="271"/>
      <c r="AY63" s="271"/>
      <c r="AZ63" s="271"/>
      <c r="BA63" s="294"/>
      <c r="BB63" s="294"/>
      <c r="BC63" s="294"/>
      <c r="BD63" s="271"/>
      <c r="BE63" s="271"/>
      <c r="BF63" s="271"/>
      <c r="BG63" s="271"/>
      <c r="BH63" s="271"/>
      <c r="BI63" s="271"/>
      <c r="BJ63" s="271"/>
      <c r="BK63" s="271"/>
      <c r="BL63" s="271"/>
      <c r="BM63" s="271"/>
      <c r="BN63" s="271"/>
    </row>
    <row r="64" spans="1:66" ht="67.25" customHeight="1" x14ac:dyDescent="0.2">
      <c r="A64" s="295" t="s">
        <v>2945</v>
      </c>
      <c r="B64" s="268" t="s">
        <v>2946</v>
      </c>
      <c r="C64" s="332"/>
      <c r="D64" s="270" t="s">
        <v>69</v>
      </c>
      <c r="E64" s="270" t="s">
        <v>1931</v>
      </c>
      <c r="F64" s="273"/>
      <c r="G64" s="273"/>
      <c r="H64" s="273"/>
      <c r="I64" s="273"/>
      <c r="J64" s="297" t="s">
        <v>2948</v>
      </c>
      <c r="K64" s="298"/>
      <c r="L64" s="273"/>
      <c r="M64" s="298"/>
      <c r="N64" s="299">
        <f t="shared" si="5"/>
        <v>0</v>
      </c>
      <c r="O64" s="298"/>
      <c r="P64" s="298"/>
      <c r="Q64" s="298"/>
      <c r="R64" s="298"/>
      <c r="S64" s="298"/>
      <c r="T64" s="298"/>
      <c r="U64" s="298"/>
      <c r="V64" s="271"/>
      <c r="W64" s="271"/>
      <c r="X64" s="276"/>
      <c r="Y64" s="271"/>
      <c r="Z64" s="273"/>
      <c r="AA64" s="271"/>
      <c r="AB64" s="271"/>
      <c r="AC64" s="271"/>
      <c r="AD64" s="271"/>
      <c r="AE64" s="271"/>
      <c r="AF64" s="271"/>
      <c r="AG64" s="271"/>
      <c r="AH64" s="271"/>
      <c r="AI64" s="273"/>
      <c r="AJ64" s="276"/>
      <c r="AK64" s="276"/>
      <c r="AL64" s="273"/>
      <c r="AM64" s="271"/>
      <c r="AN64" s="271"/>
      <c r="AO64" s="300">
        <f t="shared" si="6"/>
        <v>4</v>
      </c>
      <c r="AP64" s="271"/>
      <c r="AQ64" s="271"/>
      <c r="AR64" s="271"/>
      <c r="AS64" s="271"/>
      <c r="AT64" s="271"/>
      <c r="AU64" s="271"/>
      <c r="AV64" s="271"/>
      <c r="AW64" s="271"/>
      <c r="AX64" s="271"/>
      <c r="AY64" s="271"/>
      <c r="AZ64" s="271"/>
      <c r="BA64" s="294"/>
      <c r="BB64" s="294"/>
      <c r="BC64" s="294"/>
      <c r="BD64" s="271"/>
      <c r="BE64" s="271"/>
      <c r="BF64" s="271"/>
      <c r="BG64" s="271"/>
      <c r="BH64" s="271"/>
      <c r="BI64" s="271"/>
      <c r="BJ64" s="271"/>
      <c r="BK64" s="271"/>
      <c r="BL64" s="271"/>
      <c r="BM64" s="271"/>
      <c r="BN64" s="271"/>
    </row>
    <row r="65" spans="1:66" ht="67.25" customHeight="1" x14ac:dyDescent="0.2">
      <c r="A65" s="295" t="s">
        <v>2945</v>
      </c>
      <c r="B65" s="268" t="s">
        <v>2946</v>
      </c>
      <c r="C65" s="332"/>
      <c r="D65" s="270" t="s">
        <v>69</v>
      </c>
      <c r="E65" s="270" t="s">
        <v>1931</v>
      </c>
      <c r="F65" s="273"/>
      <c r="G65" s="273"/>
      <c r="H65" s="273"/>
      <c r="I65" s="273"/>
      <c r="J65" s="297" t="s">
        <v>2948</v>
      </c>
      <c r="K65" s="298"/>
      <c r="L65" s="273"/>
      <c r="M65" s="298"/>
      <c r="N65" s="299">
        <f t="shared" si="5"/>
        <v>0</v>
      </c>
      <c r="O65" s="298"/>
      <c r="P65" s="298"/>
      <c r="Q65" s="298"/>
      <c r="R65" s="298"/>
      <c r="S65" s="298"/>
      <c r="T65" s="298"/>
      <c r="U65" s="298"/>
      <c r="V65" s="271"/>
      <c r="W65" s="271"/>
      <c r="X65" s="276"/>
      <c r="Y65" s="271"/>
      <c r="Z65" s="273"/>
      <c r="AA65" s="271"/>
      <c r="AB65" s="271"/>
      <c r="AC65" s="271"/>
      <c r="AD65" s="271"/>
      <c r="AE65" s="271"/>
      <c r="AF65" s="271"/>
      <c r="AG65" s="271"/>
      <c r="AH65" s="271"/>
      <c r="AI65" s="273"/>
      <c r="AJ65" s="276"/>
      <c r="AK65" s="276"/>
      <c r="AL65" s="273"/>
      <c r="AM65" s="271"/>
      <c r="AN65" s="271"/>
      <c r="AO65" s="300">
        <f t="shared" si="6"/>
        <v>4</v>
      </c>
      <c r="AP65" s="271"/>
      <c r="AQ65" s="271"/>
      <c r="AR65" s="271"/>
      <c r="AS65" s="271"/>
      <c r="AT65" s="271"/>
      <c r="AU65" s="271"/>
      <c r="AV65" s="271"/>
      <c r="AW65" s="271"/>
      <c r="AX65" s="271"/>
      <c r="AY65" s="271"/>
      <c r="AZ65" s="271"/>
      <c r="BA65" s="294"/>
      <c r="BB65" s="294"/>
      <c r="BC65" s="294"/>
      <c r="BD65" s="271"/>
      <c r="BE65" s="271"/>
      <c r="BF65" s="271"/>
      <c r="BG65" s="271"/>
      <c r="BH65" s="271"/>
      <c r="BI65" s="271"/>
      <c r="BJ65" s="271"/>
      <c r="BK65" s="271"/>
      <c r="BL65" s="271"/>
      <c r="BM65" s="271"/>
      <c r="BN65" s="271"/>
    </row>
    <row r="66" spans="1:66" ht="67.25" customHeight="1" x14ac:dyDescent="0.2">
      <c r="A66" s="295" t="s">
        <v>2945</v>
      </c>
      <c r="B66" s="268" t="s">
        <v>2946</v>
      </c>
      <c r="C66" s="332"/>
      <c r="D66" s="270" t="s">
        <v>69</v>
      </c>
      <c r="E66" s="270" t="s">
        <v>1931</v>
      </c>
      <c r="F66" s="273"/>
      <c r="G66" s="273"/>
      <c r="H66" s="273"/>
      <c r="I66" s="273"/>
      <c r="J66" s="297" t="s">
        <v>2948</v>
      </c>
      <c r="K66" s="298"/>
      <c r="L66" s="273"/>
      <c r="M66" s="298"/>
      <c r="N66" s="299">
        <f t="shared" si="5"/>
        <v>0</v>
      </c>
      <c r="O66" s="298"/>
      <c r="P66" s="298"/>
      <c r="Q66" s="298"/>
      <c r="R66" s="298"/>
      <c r="S66" s="298"/>
      <c r="T66" s="298"/>
      <c r="U66" s="298"/>
      <c r="V66" s="271"/>
      <c r="W66" s="271"/>
      <c r="X66" s="276"/>
      <c r="Y66" s="271"/>
      <c r="Z66" s="273"/>
      <c r="AA66" s="271"/>
      <c r="AB66" s="271"/>
      <c r="AC66" s="271"/>
      <c r="AD66" s="271"/>
      <c r="AE66" s="271"/>
      <c r="AF66" s="271"/>
      <c r="AG66" s="271"/>
      <c r="AH66" s="271"/>
      <c r="AI66" s="273"/>
      <c r="AJ66" s="276"/>
      <c r="AK66" s="276"/>
      <c r="AL66" s="273"/>
      <c r="AM66" s="271"/>
      <c r="AN66" s="271"/>
      <c r="AO66" s="300">
        <f t="shared" si="6"/>
        <v>4</v>
      </c>
      <c r="AP66" s="271"/>
      <c r="AQ66" s="271"/>
      <c r="AR66" s="271"/>
      <c r="AS66" s="271"/>
      <c r="AT66" s="271"/>
      <c r="AU66" s="271"/>
      <c r="AV66" s="271"/>
      <c r="AW66" s="271"/>
      <c r="AX66" s="271"/>
      <c r="AY66" s="271"/>
      <c r="AZ66" s="271"/>
      <c r="BA66" s="294"/>
      <c r="BB66" s="294"/>
      <c r="BC66" s="294"/>
      <c r="BD66" s="271"/>
      <c r="BE66" s="271"/>
      <c r="BF66" s="271"/>
      <c r="BG66" s="271"/>
      <c r="BH66" s="271"/>
      <c r="BI66" s="271"/>
      <c r="BJ66" s="271"/>
      <c r="BK66" s="271"/>
      <c r="BL66" s="271"/>
      <c r="BM66" s="271"/>
      <c r="BN66" s="271"/>
    </row>
    <row r="67" spans="1:66" ht="67.25" customHeight="1" x14ac:dyDescent="0.2">
      <c r="A67" s="295" t="s">
        <v>2945</v>
      </c>
      <c r="B67" s="268" t="s">
        <v>2946</v>
      </c>
      <c r="C67" s="332"/>
      <c r="D67" s="270" t="s">
        <v>69</v>
      </c>
      <c r="E67" s="270" t="s">
        <v>1931</v>
      </c>
      <c r="F67" s="273"/>
      <c r="G67" s="273"/>
      <c r="H67" s="273"/>
      <c r="I67" s="273"/>
      <c r="J67" s="297" t="s">
        <v>2948</v>
      </c>
      <c r="K67" s="298"/>
      <c r="L67" s="273"/>
      <c r="M67" s="298"/>
      <c r="N67" s="299">
        <f t="shared" si="5"/>
        <v>0</v>
      </c>
      <c r="O67" s="298"/>
      <c r="P67" s="298"/>
      <c r="Q67" s="298"/>
      <c r="R67" s="298"/>
      <c r="S67" s="298"/>
      <c r="T67" s="298"/>
      <c r="U67" s="298"/>
      <c r="V67" s="271"/>
      <c r="W67" s="271"/>
      <c r="X67" s="276"/>
      <c r="Y67" s="271"/>
      <c r="Z67" s="273"/>
      <c r="AA67" s="271"/>
      <c r="AB67" s="271"/>
      <c r="AC67" s="271"/>
      <c r="AD67" s="271"/>
      <c r="AE67" s="271"/>
      <c r="AF67" s="271"/>
      <c r="AG67" s="271"/>
      <c r="AH67" s="271"/>
      <c r="AI67" s="273"/>
      <c r="AJ67" s="276"/>
      <c r="AK67" s="276"/>
      <c r="AL67" s="273"/>
      <c r="AM67" s="271"/>
      <c r="AN67" s="271"/>
      <c r="AO67" s="300">
        <f t="shared" si="6"/>
        <v>4</v>
      </c>
      <c r="AP67" s="271"/>
      <c r="AQ67" s="271"/>
      <c r="AR67" s="271"/>
      <c r="AS67" s="271"/>
      <c r="AT67" s="271"/>
      <c r="AU67" s="271"/>
      <c r="AV67" s="271"/>
      <c r="AW67" s="271"/>
      <c r="AX67" s="271"/>
      <c r="AY67" s="271"/>
      <c r="AZ67" s="271"/>
      <c r="BA67" s="294"/>
      <c r="BB67" s="294"/>
      <c r="BC67" s="294"/>
      <c r="BD67" s="271"/>
      <c r="BE67" s="271"/>
      <c r="BF67" s="271"/>
      <c r="BG67" s="271"/>
      <c r="BH67" s="271"/>
      <c r="BI67" s="271"/>
      <c r="BJ67" s="271"/>
      <c r="BK67" s="271"/>
      <c r="BL67" s="271"/>
      <c r="BM67" s="271"/>
      <c r="BN67" s="271"/>
    </row>
    <row r="68" spans="1:66" ht="67.25" customHeight="1" x14ac:dyDescent="0.2">
      <c r="A68" s="295" t="s">
        <v>2945</v>
      </c>
      <c r="B68" s="268" t="s">
        <v>2946</v>
      </c>
      <c r="C68" s="332"/>
      <c r="D68" s="270" t="s">
        <v>69</v>
      </c>
      <c r="E68" s="270" t="s">
        <v>1931</v>
      </c>
      <c r="F68" s="273"/>
      <c r="G68" s="273"/>
      <c r="H68" s="273"/>
      <c r="I68" s="273"/>
      <c r="J68" s="297" t="s">
        <v>2948</v>
      </c>
      <c r="K68" s="298"/>
      <c r="L68" s="273"/>
      <c r="M68" s="298"/>
      <c r="N68" s="299">
        <f t="shared" si="5"/>
        <v>0</v>
      </c>
      <c r="O68" s="298"/>
      <c r="P68" s="298"/>
      <c r="Q68" s="298"/>
      <c r="R68" s="298"/>
      <c r="S68" s="298"/>
      <c r="T68" s="298"/>
      <c r="U68" s="298"/>
      <c r="V68" s="271"/>
      <c r="W68" s="271"/>
      <c r="X68" s="276"/>
      <c r="Y68" s="271"/>
      <c r="Z68" s="273"/>
      <c r="AA68" s="271"/>
      <c r="AB68" s="271"/>
      <c r="AC68" s="271"/>
      <c r="AD68" s="271"/>
      <c r="AE68" s="271"/>
      <c r="AF68" s="271"/>
      <c r="AG68" s="271"/>
      <c r="AH68" s="271"/>
      <c r="AI68" s="273"/>
      <c r="AJ68" s="276"/>
      <c r="AK68" s="276"/>
      <c r="AL68" s="273"/>
      <c r="AM68" s="271"/>
      <c r="AN68" s="271"/>
      <c r="AO68" s="300">
        <f t="shared" si="6"/>
        <v>4</v>
      </c>
      <c r="AP68" s="271"/>
      <c r="AQ68" s="271"/>
      <c r="AR68" s="271"/>
      <c r="AS68" s="271"/>
      <c r="AT68" s="271"/>
      <c r="AU68" s="271"/>
      <c r="AV68" s="271"/>
      <c r="AW68" s="271"/>
      <c r="AX68" s="271"/>
      <c r="AY68" s="271"/>
      <c r="AZ68" s="271"/>
      <c r="BA68" s="294"/>
      <c r="BB68" s="294"/>
      <c r="BC68" s="294"/>
      <c r="BD68" s="271"/>
      <c r="BE68" s="271"/>
      <c r="BF68" s="271"/>
      <c r="BG68" s="271"/>
      <c r="BH68" s="271"/>
      <c r="BI68" s="271"/>
      <c r="BJ68" s="271"/>
      <c r="BK68" s="271"/>
      <c r="BL68" s="271"/>
      <c r="BM68" s="271"/>
      <c r="BN68" s="271"/>
    </row>
    <row r="69" spans="1:66" ht="67.25" customHeight="1" x14ac:dyDescent="0.2">
      <c r="A69" s="295" t="s">
        <v>2945</v>
      </c>
      <c r="B69" s="268" t="s">
        <v>2946</v>
      </c>
      <c r="C69" s="332"/>
      <c r="D69" s="270" t="s">
        <v>69</v>
      </c>
      <c r="E69" s="270" t="s">
        <v>1931</v>
      </c>
      <c r="F69" s="273"/>
      <c r="G69" s="273"/>
      <c r="H69" s="273"/>
      <c r="I69" s="273"/>
      <c r="J69" s="297" t="s">
        <v>2948</v>
      </c>
      <c r="K69" s="298"/>
      <c r="L69" s="273"/>
      <c r="M69" s="298"/>
      <c r="N69" s="299">
        <f t="shared" si="5"/>
        <v>0</v>
      </c>
      <c r="O69" s="298"/>
      <c r="P69" s="298"/>
      <c r="Q69" s="298"/>
      <c r="R69" s="298"/>
      <c r="S69" s="298"/>
      <c r="T69" s="298"/>
      <c r="U69" s="298"/>
      <c r="V69" s="271"/>
      <c r="W69" s="271"/>
      <c r="X69" s="276"/>
      <c r="Y69" s="271"/>
      <c r="Z69" s="273"/>
      <c r="AA69" s="271"/>
      <c r="AB69" s="271"/>
      <c r="AC69" s="271"/>
      <c r="AD69" s="271"/>
      <c r="AE69" s="271"/>
      <c r="AF69" s="271"/>
      <c r="AG69" s="271"/>
      <c r="AH69" s="271"/>
      <c r="AI69" s="273"/>
      <c r="AJ69" s="276"/>
      <c r="AK69" s="276"/>
      <c r="AL69" s="273"/>
      <c r="AM69" s="271"/>
      <c r="AN69" s="271"/>
      <c r="AO69" s="300">
        <f t="shared" si="6"/>
        <v>4</v>
      </c>
      <c r="AP69" s="271"/>
      <c r="AQ69" s="271"/>
      <c r="AR69" s="271"/>
      <c r="AS69" s="271"/>
      <c r="AT69" s="271"/>
      <c r="AU69" s="271"/>
      <c r="AV69" s="271"/>
      <c r="AW69" s="271"/>
      <c r="AX69" s="271"/>
      <c r="AY69" s="271"/>
      <c r="AZ69" s="271"/>
      <c r="BA69" s="294"/>
      <c r="BB69" s="294"/>
      <c r="BC69" s="294"/>
      <c r="BD69" s="271"/>
      <c r="BE69" s="271"/>
      <c r="BF69" s="271"/>
      <c r="BG69" s="271"/>
      <c r="BH69" s="271"/>
      <c r="BI69" s="271"/>
      <c r="BJ69" s="271"/>
      <c r="BK69" s="271"/>
      <c r="BL69" s="271"/>
      <c r="BM69" s="271"/>
      <c r="BN69" s="271"/>
    </row>
    <row r="70" spans="1:66" ht="67.25" customHeight="1" x14ac:dyDescent="0.2">
      <c r="A70" s="295" t="s">
        <v>2945</v>
      </c>
      <c r="B70" s="268" t="s">
        <v>2946</v>
      </c>
      <c r="C70" s="332"/>
      <c r="D70" s="270" t="s">
        <v>69</v>
      </c>
      <c r="E70" s="270" t="s">
        <v>1931</v>
      </c>
      <c r="F70" s="273"/>
      <c r="G70" s="273"/>
      <c r="H70" s="273"/>
      <c r="I70" s="273"/>
      <c r="J70" s="297" t="s">
        <v>2948</v>
      </c>
      <c r="K70" s="298"/>
      <c r="L70" s="273"/>
      <c r="M70" s="298"/>
      <c r="N70" s="299">
        <f t="shared" si="5"/>
        <v>0</v>
      </c>
      <c r="O70" s="298"/>
      <c r="P70" s="298"/>
      <c r="Q70" s="298"/>
      <c r="R70" s="298"/>
      <c r="S70" s="298"/>
      <c r="T70" s="298"/>
      <c r="U70" s="298"/>
      <c r="V70" s="271"/>
      <c r="W70" s="271"/>
      <c r="X70" s="276"/>
      <c r="Y70" s="271"/>
      <c r="Z70" s="273"/>
      <c r="AA70" s="271"/>
      <c r="AB70" s="271"/>
      <c r="AC70" s="271"/>
      <c r="AD70" s="271"/>
      <c r="AE70" s="271"/>
      <c r="AF70" s="271"/>
      <c r="AG70" s="271"/>
      <c r="AH70" s="271"/>
      <c r="AI70" s="273"/>
      <c r="AJ70" s="276"/>
      <c r="AK70" s="276"/>
      <c r="AL70" s="273"/>
      <c r="AM70" s="271"/>
      <c r="AN70" s="271"/>
      <c r="AO70" s="300">
        <f t="shared" si="6"/>
        <v>4</v>
      </c>
      <c r="AP70" s="271"/>
      <c r="AQ70" s="271"/>
      <c r="AR70" s="271"/>
      <c r="AS70" s="271"/>
      <c r="AT70" s="271"/>
      <c r="AU70" s="271"/>
      <c r="AV70" s="271"/>
      <c r="AW70" s="271"/>
      <c r="AX70" s="271"/>
      <c r="AY70" s="271"/>
      <c r="AZ70" s="271"/>
      <c r="BA70" s="294"/>
      <c r="BB70" s="294"/>
      <c r="BC70" s="294"/>
      <c r="BD70" s="271"/>
      <c r="BE70" s="271"/>
      <c r="BF70" s="271"/>
      <c r="BG70" s="271"/>
      <c r="BH70" s="271"/>
      <c r="BI70" s="271"/>
      <c r="BJ70" s="271"/>
      <c r="BK70" s="271"/>
      <c r="BL70" s="271"/>
      <c r="BM70" s="271"/>
      <c r="BN70" s="271"/>
    </row>
    <row r="71" spans="1:66" ht="54.25" customHeight="1" x14ac:dyDescent="0.2">
      <c r="A71" s="302" t="s">
        <v>2950</v>
      </c>
      <c r="B71" s="291" t="s">
        <v>2951</v>
      </c>
      <c r="C71" s="215" t="s">
        <v>2952</v>
      </c>
      <c r="D71" s="215" t="s">
        <v>154</v>
      </c>
      <c r="E71" s="292" t="s">
        <v>729</v>
      </c>
      <c r="F71" s="292" t="s">
        <v>2953</v>
      </c>
      <c r="G71" s="125">
        <v>0</v>
      </c>
      <c r="H71" s="125">
        <v>1</v>
      </c>
      <c r="I71" s="125">
        <v>1</v>
      </c>
      <c r="J71" s="271"/>
      <c r="K71" s="271"/>
      <c r="L71" s="293" t="s">
        <v>2954</v>
      </c>
      <c r="M71" s="274"/>
      <c r="N71" s="275"/>
      <c r="O71" s="333">
        <f>IF(P71&lt;&gt;"NA",P71,IF(Q71&lt;&gt;"NA",Q71,IF(R71&lt;&gt;"NA",R71,S71)))</f>
        <v>0</v>
      </c>
      <c r="P71" s="274"/>
      <c r="Q71" s="275"/>
      <c r="R71" s="275"/>
      <c r="S71" s="275"/>
      <c r="T71" s="275"/>
      <c r="U71" s="274"/>
      <c r="V71" s="274"/>
      <c r="W71" s="271"/>
      <c r="X71" s="334">
        <f>IF(AND(S71&lt;&gt;"NA",S71&lt;&gt;""),1,0)</f>
        <v>0</v>
      </c>
      <c r="Y71" s="334">
        <f>IF(OR(AND(T71&lt;&gt;"NA",T71&lt;&gt;""),Z71=1),1,0)</f>
        <v>0</v>
      </c>
      <c r="Z71" s="334">
        <f>IF(AND(U71&lt;&gt;"NA",U71&lt;&gt;""),1,0)</f>
        <v>0</v>
      </c>
      <c r="AA71" s="271"/>
      <c r="AB71" s="271"/>
      <c r="AC71" s="271"/>
      <c r="AD71" s="271"/>
      <c r="AE71" s="271"/>
      <c r="AF71" s="271"/>
      <c r="AG71" s="271"/>
      <c r="AH71" s="271"/>
      <c r="AI71" s="271"/>
      <c r="AJ71" s="271"/>
      <c r="AK71" s="271"/>
      <c r="AL71" s="271"/>
      <c r="AM71" s="271"/>
      <c r="AN71" s="271"/>
      <c r="AO71" s="271"/>
      <c r="AP71" s="271"/>
      <c r="AQ71" s="271"/>
      <c r="AR71" s="271"/>
      <c r="AS71" s="271"/>
      <c r="AT71" s="271"/>
      <c r="AU71" s="271"/>
      <c r="AV71" s="294"/>
      <c r="AW71" s="271"/>
      <c r="AX71" s="271"/>
      <c r="AY71" s="271"/>
      <c r="AZ71" s="271"/>
      <c r="BA71" s="271"/>
      <c r="BB71" s="271"/>
      <c r="BC71" s="271"/>
      <c r="BD71" s="271"/>
      <c r="BE71" s="271"/>
      <c r="BF71" s="271"/>
      <c r="BG71" s="271"/>
      <c r="BH71" s="271"/>
      <c r="BI71" s="271"/>
      <c r="BJ71" s="271"/>
      <c r="BK71" s="271"/>
      <c r="BL71" s="271"/>
      <c r="BM71" s="271"/>
      <c r="BN71" s="271"/>
    </row>
    <row r="72" spans="1:66" ht="93.25" customHeight="1" x14ac:dyDescent="0.2">
      <c r="A72" s="335" t="s">
        <v>2885</v>
      </c>
      <c r="B72" s="336" t="s">
        <v>2886</v>
      </c>
      <c r="C72" s="338" t="s">
        <v>2955</v>
      </c>
      <c r="D72" s="339" t="s">
        <v>2863</v>
      </c>
      <c r="E72" s="339" t="s">
        <v>92</v>
      </c>
      <c r="F72" s="339" t="s">
        <v>2956</v>
      </c>
      <c r="G72" s="340">
        <v>1</v>
      </c>
      <c r="H72" s="340">
        <v>0</v>
      </c>
      <c r="I72" s="340">
        <v>0</v>
      </c>
      <c r="J72" s="341" t="s">
        <v>2957</v>
      </c>
      <c r="K72" s="342" t="s">
        <v>2958</v>
      </c>
      <c r="L72" s="343"/>
      <c r="M72" s="344">
        <f t="shared" ref="M72:M103" si="7">IF(N72&lt;&gt;"NA",N72,IF(O72&lt;&gt;"NA",O72,IF(P72&lt;&gt;"NA",P72,Q72)))</f>
        <v>39472</v>
      </c>
      <c r="N72" s="343">
        <v>39472</v>
      </c>
      <c r="O72" s="342" t="s">
        <v>75</v>
      </c>
      <c r="P72" s="342" t="s">
        <v>75</v>
      </c>
      <c r="Q72" s="342" t="s">
        <v>75</v>
      </c>
      <c r="R72" s="342" t="s">
        <v>75</v>
      </c>
      <c r="S72" s="342" t="s">
        <v>75</v>
      </c>
      <c r="T72" s="342" t="s">
        <v>75</v>
      </c>
      <c r="U72" s="340">
        <v>1</v>
      </c>
      <c r="V72" s="340">
        <v>0</v>
      </c>
      <c r="W72" s="340">
        <v>0</v>
      </c>
      <c r="X72" s="340">
        <v>-1</v>
      </c>
      <c r="Y72" s="340">
        <v>-2</v>
      </c>
      <c r="Z72" s="340">
        <v>1</v>
      </c>
      <c r="AA72" s="340">
        <v>0</v>
      </c>
      <c r="AB72" s="340">
        <v>0</v>
      </c>
      <c r="AC72" s="340">
        <v>0</v>
      </c>
      <c r="AD72" s="340">
        <v>0</v>
      </c>
      <c r="AE72" s="340">
        <v>1</v>
      </c>
      <c r="AF72" s="340">
        <v>1</v>
      </c>
      <c r="AG72" s="340">
        <v>1</v>
      </c>
      <c r="AH72" s="339" t="s">
        <v>2830</v>
      </c>
      <c r="AI72" s="339" t="s">
        <v>2845</v>
      </c>
      <c r="AJ72" s="339" t="s">
        <v>2959</v>
      </c>
      <c r="AK72" s="340">
        <f t="shared" ref="AK72:AK103" si="8">IF(AND(AL72=1,AM72=1),3,IF(AND(AL72=1,OR(AM72=0,AM72=-1)),1,IF(AND(OR(AL72=0,AL72=-1),AM72=1),2,IF(AND(AL72=0,AL72=-1),OR(AM72=0,AM72=-1),4))))</f>
        <v>3</v>
      </c>
      <c r="AL72" s="340">
        <v>1</v>
      </c>
      <c r="AM72" s="340">
        <v>1</v>
      </c>
      <c r="AN72" s="340">
        <v>1</v>
      </c>
      <c r="AO72" s="340">
        <v>1</v>
      </c>
      <c r="AP72" s="340">
        <v>1</v>
      </c>
      <c r="AQ72" s="340">
        <v>-2</v>
      </c>
      <c r="AR72" s="340">
        <v>0</v>
      </c>
      <c r="AS72" s="345">
        <f t="shared" ref="AS72:AS103" si="9">IF(AY72&lt;1,-1)</f>
        <v>-1</v>
      </c>
      <c r="AT72" s="340">
        <v>0</v>
      </c>
      <c r="AU72" s="340">
        <v>0</v>
      </c>
      <c r="AV72" s="340">
        <v>0</v>
      </c>
      <c r="AW72" s="340">
        <v>0</v>
      </c>
      <c r="AX72" s="340">
        <v>0</v>
      </c>
      <c r="AY72" s="340">
        <v>0</v>
      </c>
      <c r="AZ72" s="340">
        <v>0</v>
      </c>
      <c r="BA72" s="340">
        <v>0</v>
      </c>
      <c r="BB72" s="346"/>
      <c r="BC72" s="339" t="s">
        <v>2960</v>
      </c>
      <c r="BD72" s="346"/>
      <c r="BE72" s="346"/>
      <c r="BF72" s="346"/>
      <c r="BG72" s="346"/>
      <c r="BH72" s="340">
        <v>-1</v>
      </c>
      <c r="BI72" s="346"/>
      <c r="BJ72" s="346"/>
      <c r="BK72" s="346"/>
      <c r="BL72" s="346"/>
      <c r="BM72" s="346"/>
      <c r="BN72" s="346"/>
    </row>
    <row r="73" spans="1:66" ht="93.25" customHeight="1" x14ac:dyDescent="0.2">
      <c r="A73" s="335" t="s">
        <v>2885</v>
      </c>
      <c r="B73" s="336" t="s">
        <v>2886</v>
      </c>
      <c r="C73" s="337" t="s">
        <v>2961</v>
      </c>
      <c r="D73" s="339" t="s">
        <v>2863</v>
      </c>
      <c r="E73" s="339" t="s">
        <v>92</v>
      </c>
      <c r="F73" s="339" t="s">
        <v>2956</v>
      </c>
      <c r="G73" s="340">
        <v>1</v>
      </c>
      <c r="H73" s="340">
        <v>1</v>
      </c>
      <c r="I73" s="340">
        <v>0</v>
      </c>
      <c r="J73" s="341" t="s">
        <v>2957</v>
      </c>
      <c r="K73" s="342" t="s">
        <v>2958</v>
      </c>
      <c r="L73" s="343"/>
      <c r="M73" s="344">
        <f t="shared" si="7"/>
        <v>39472</v>
      </c>
      <c r="N73" s="343">
        <v>39472</v>
      </c>
      <c r="O73" s="342" t="s">
        <v>75</v>
      </c>
      <c r="P73" s="342" t="s">
        <v>75</v>
      </c>
      <c r="Q73" s="342" t="s">
        <v>75</v>
      </c>
      <c r="R73" s="342" t="s">
        <v>75</v>
      </c>
      <c r="S73" s="342" t="s">
        <v>75</v>
      </c>
      <c r="T73" s="342" t="s">
        <v>75</v>
      </c>
      <c r="U73" s="340">
        <v>1</v>
      </c>
      <c r="V73" s="340">
        <v>0</v>
      </c>
      <c r="W73" s="340">
        <v>0</v>
      </c>
      <c r="X73" s="340">
        <v>-1</v>
      </c>
      <c r="Y73" s="340">
        <v>-2</v>
      </c>
      <c r="Z73" s="340">
        <v>1</v>
      </c>
      <c r="AA73" s="340">
        <v>0</v>
      </c>
      <c r="AB73" s="340">
        <v>0</v>
      </c>
      <c r="AC73" s="340">
        <v>0</v>
      </c>
      <c r="AD73" s="340">
        <v>0</v>
      </c>
      <c r="AE73" s="340">
        <v>1</v>
      </c>
      <c r="AF73" s="340">
        <v>1</v>
      </c>
      <c r="AG73" s="340">
        <v>1</v>
      </c>
      <c r="AH73" s="339" t="s">
        <v>2830</v>
      </c>
      <c r="AI73" s="339" t="s">
        <v>2845</v>
      </c>
      <c r="AJ73" s="339" t="s">
        <v>2959</v>
      </c>
      <c r="AK73" s="340">
        <f t="shared" si="8"/>
        <v>3</v>
      </c>
      <c r="AL73" s="340">
        <v>1</v>
      </c>
      <c r="AM73" s="340">
        <v>1</v>
      </c>
      <c r="AN73" s="340">
        <v>1</v>
      </c>
      <c r="AO73" s="340">
        <v>1</v>
      </c>
      <c r="AP73" s="340">
        <v>1</v>
      </c>
      <c r="AQ73" s="340">
        <v>1</v>
      </c>
      <c r="AR73" s="340">
        <v>0</v>
      </c>
      <c r="AS73" s="345">
        <f t="shared" si="9"/>
        <v>-1</v>
      </c>
      <c r="AT73" s="340">
        <v>0</v>
      </c>
      <c r="AU73" s="340">
        <v>0</v>
      </c>
      <c r="AV73" s="340">
        <v>0</v>
      </c>
      <c r="AW73" s="340">
        <v>0</v>
      </c>
      <c r="AX73" s="340">
        <v>0</v>
      </c>
      <c r="AY73" s="340">
        <v>0</v>
      </c>
      <c r="AZ73" s="340">
        <v>0</v>
      </c>
      <c r="BA73" s="340">
        <v>0</v>
      </c>
      <c r="BB73" s="346"/>
      <c r="BC73" s="339" t="s">
        <v>2960</v>
      </c>
      <c r="BD73" s="346"/>
      <c r="BE73" s="346"/>
      <c r="BF73" s="346"/>
      <c r="BG73" s="346"/>
      <c r="BH73" s="340">
        <v>-1</v>
      </c>
      <c r="BI73" s="346"/>
      <c r="BJ73" s="346"/>
      <c r="BK73" s="346"/>
      <c r="BL73" s="346"/>
      <c r="BM73" s="346"/>
      <c r="BN73" s="346"/>
    </row>
    <row r="74" spans="1:66" ht="93.25" customHeight="1" x14ac:dyDescent="0.2">
      <c r="A74" s="335" t="s">
        <v>2885</v>
      </c>
      <c r="B74" s="336" t="s">
        <v>2886</v>
      </c>
      <c r="C74" s="337" t="s">
        <v>2962</v>
      </c>
      <c r="D74" s="339" t="s">
        <v>2863</v>
      </c>
      <c r="E74" s="339" t="s">
        <v>92</v>
      </c>
      <c r="F74" s="339" t="s">
        <v>2956</v>
      </c>
      <c r="G74" s="340">
        <v>1</v>
      </c>
      <c r="H74" s="340">
        <v>1</v>
      </c>
      <c r="I74" s="340">
        <v>0</v>
      </c>
      <c r="J74" s="341" t="s">
        <v>2957</v>
      </c>
      <c r="K74" s="342" t="s">
        <v>2958</v>
      </c>
      <c r="L74" s="343"/>
      <c r="M74" s="344">
        <f t="shared" si="7"/>
        <v>39472</v>
      </c>
      <c r="N74" s="343">
        <v>39472</v>
      </c>
      <c r="O74" s="342" t="s">
        <v>75</v>
      </c>
      <c r="P74" s="342" t="s">
        <v>75</v>
      </c>
      <c r="Q74" s="342" t="s">
        <v>75</v>
      </c>
      <c r="R74" s="342" t="s">
        <v>75</v>
      </c>
      <c r="S74" s="342" t="s">
        <v>75</v>
      </c>
      <c r="T74" s="342" t="s">
        <v>75</v>
      </c>
      <c r="U74" s="340">
        <v>1</v>
      </c>
      <c r="V74" s="340">
        <v>0</v>
      </c>
      <c r="W74" s="340">
        <v>0</v>
      </c>
      <c r="X74" s="340">
        <v>-1</v>
      </c>
      <c r="Y74" s="340">
        <v>-2</v>
      </c>
      <c r="Z74" s="340">
        <v>1</v>
      </c>
      <c r="AA74" s="340">
        <v>0</v>
      </c>
      <c r="AB74" s="340">
        <v>0</v>
      </c>
      <c r="AC74" s="340">
        <v>0</v>
      </c>
      <c r="AD74" s="340">
        <v>0</v>
      </c>
      <c r="AE74" s="340">
        <v>1</v>
      </c>
      <c r="AF74" s="340">
        <v>1</v>
      </c>
      <c r="AG74" s="340">
        <v>1</v>
      </c>
      <c r="AH74" s="339" t="s">
        <v>2830</v>
      </c>
      <c r="AI74" s="339" t="s">
        <v>2845</v>
      </c>
      <c r="AJ74" s="339" t="s">
        <v>2959</v>
      </c>
      <c r="AK74" s="340">
        <f t="shared" si="8"/>
        <v>3</v>
      </c>
      <c r="AL74" s="340">
        <v>1</v>
      </c>
      <c r="AM74" s="340">
        <v>1</v>
      </c>
      <c r="AN74" s="340">
        <v>1</v>
      </c>
      <c r="AO74" s="340">
        <v>1</v>
      </c>
      <c r="AP74" s="340">
        <v>1</v>
      </c>
      <c r="AQ74" s="340">
        <v>1</v>
      </c>
      <c r="AR74" s="340">
        <v>0</v>
      </c>
      <c r="AS74" s="345">
        <f t="shared" si="9"/>
        <v>-1</v>
      </c>
      <c r="AT74" s="340">
        <v>0</v>
      </c>
      <c r="AU74" s="340">
        <v>0</v>
      </c>
      <c r="AV74" s="340">
        <v>0</v>
      </c>
      <c r="AW74" s="340">
        <v>0</v>
      </c>
      <c r="AX74" s="340">
        <v>0</v>
      </c>
      <c r="AY74" s="340">
        <v>0</v>
      </c>
      <c r="AZ74" s="340">
        <v>0</v>
      </c>
      <c r="BA74" s="340">
        <v>0</v>
      </c>
      <c r="BB74" s="346"/>
      <c r="BC74" s="339" t="s">
        <v>2960</v>
      </c>
      <c r="BD74" s="346"/>
      <c r="BE74" s="346"/>
      <c r="BF74" s="346"/>
      <c r="BG74" s="346"/>
      <c r="BH74" s="340">
        <v>-1</v>
      </c>
      <c r="BI74" s="346"/>
      <c r="BJ74" s="346"/>
      <c r="BK74" s="346"/>
      <c r="BL74" s="346"/>
      <c r="BM74" s="346"/>
      <c r="BN74" s="346"/>
    </row>
    <row r="75" spans="1:66" ht="93.25" customHeight="1" x14ac:dyDescent="0.2">
      <c r="A75" s="335" t="s">
        <v>2885</v>
      </c>
      <c r="B75" s="336" t="s">
        <v>2886</v>
      </c>
      <c r="C75" s="337" t="s">
        <v>2963</v>
      </c>
      <c r="D75" s="339" t="s">
        <v>2863</v>
      </c>
      <c r="E75" s="339" t="s">
        <v>92</v>
      </c>
      <c r="F75" s="339" t="s">
        <v>2956</v>
      </c>
      <c r="G75" s="340">
        <v>1</v>
      </c>
      <c r="H75" s="340">
        <v>1</v>
      </c>
      <c r="I75" s="340">
        <v>0</v>
      </c>
      <c r="J75" s="341" t="s">
        <v>2957</v>
      </c>
      <c r="K75" s="342" t="s">
        <v>2958</v>
      </c>
      <c r="L75" s="343"/>
      <c r="M75" s="344">
        <f t="shared" si="7"/>
        <v>39472</v>
      </c>
      <c r="N75" s="343">
        <v>39472</v>
      </c>
      <c r="O75" s="342" t="s">
        <v>75</v>
      </c>
      <c r="P75" s="342" t="s">
        <v>75</v>
      </c>
      <c r="Q75" s="342" t="s">
        <v>75</v>
      </c>
      <c r="R75" s="342" t="s">
        <v>75</v>
      </c>
      <c r="S75" s="342" t="s">
        <v>75</v>
      </c>
      <c r="T75" s="342" t="s">
        <v>75</v>
      </c>
      <c r="U75" s="340">
        <v>1</v>
      </c>
      <c r="V75" s="340">
        <v>0</v>
      </c>
      <c r="W75" s="340">
        <v>0</v>
      </c>
      <c r="X75" s="340">
        <v>-1</v>
      </c>
      <c r="Y75" s="340">
        <v>-2</v>
      </c>
      <c r="Z75" s="340">
        <v>1</v>
      </c>
      <c r="AA75" s="340">
        <v>0</v>
      </c>
      <c r="AB75" s="340">
        <v>0</v>
      </c>
      <c r="AC75" s="340">
        <v>0</v>
      </c>
      <c r="AD75" s="340">
        <v>0</v>
      </c>
      <c r="AE75" s="340">
        <v>1</v>
      </c>
      <c r="AF75" s="340">
        <v>1</v>
      </c>
      <c r="AG75" s="340">
        <v>1</v>
      </c>
      <c r="AH75" s="339" t="s">
        <v>2830</v>
      </c>
      <c r="AI75" s="339" t="s">
        <v>2845</v>
      </c>
      <c r="AJ75" s="339" t="s">
        <v>2959</v>
      </c>
      <c r="AK75" s="340">
        <f t="shared" si="8"/>
        <v>3</v>
      </c>
      <c r="AL75" s="340">
        <v>1</v>
      </c>
      <c r="AM75" s="340">
        <v>1</v>
      </c>
      <c r="AN75" s="340">
        <v>1</v>
      </c>
      <c r="AO75" s="340">
        <v>1</v>
      </c>
      <c r="AP75" s="340">
        <v>1</v>
      </c>
      <c r="AQ75" s="340">
        <v>-2</v>
      </c>
      <c r="AR75" s="340">
        <v>0</v>
      </c>
      <c r="AS75" s="345">
        <f t="shared" si="9"/>
        <v>-1</v>
      </c>
      <c r="AT75" s="340">
        <v>0</v>
      </c>
      <c r="AU75" s="340">
        <v>0</v>
      </c>
      <c r="AV75" s="340">
        <v>0</v>
      </c>
      <c r="AW75" s="340">
        <v>0</v>
      </c>
      <c r="AX75" s="340">
        <v>0</v>
      </c>
      <c r="AY75" s="340">
        <v>0</v>
      </c>
      <c r="AZ75" s="340">
        <v>0</v>
      </c>
      <c r="BA75" s="340">
        <v>0</v>
      </c>
      <c r="BB75" s="346"/>
      <c r="BC75" s="339" t="s">
        <v>2960</v>
      </c>
      <c r="BD75" s="346"/>
      <c r="BE75" s="346"/>
      <c r="BF75" s="346"/>
      <c r="BG75" s="346"/>
      <c r="BH75" s="340">
        <v>-1</v>
      </c>
      <c r="BI75" s="346"/>
      <c r="BJ75" s="346"/>
      <c r="BK75" s="346"/>
      <c r="BL75" s="346"/>
      <c r="BM75" s="346"/>
      <c r="BN75" s="346"/>
    </row>
    <row r="76" spans="1:66" ht="93.25" customHeight="1" x14ac:dyDescent="0.2">
      <c r="A76" s="335" t="s">
        <v>2885</v>
      </c>
      <c r="B76" s="336" t="s">
        <v>2886</v>
      </c>
      <c r="C76" s="337" t="s">
        <v>2964</v>
      </c>
      <c r="D76" s="339" t="s">
        <v>2863</v>
      </c>
      <c r="E76" s="339" t="s">
        <v>92</v>
      </c>
      <c r="F76" s="339" t="s">
        <v>2956</v>
      </c>
      <c r="G76" s="340">
        <v>1</v>
      </c>
      <c r="H76" s="340">
        <v>1</v>
      </c>
      <c r="I76" s="340">
        <v>0</v>
      </c>
      <c r="J76" s="341" t="s">
        <v>2957</v>
      </c>
      <c r="K76" s="342" t="s">
        <v>2958</v>
      </c>
      <c r="L76" s="343"/>
      <c r="M76" s="344">
        <f t="shared" si="7"/>
        <v>39472</v>
      </c>
      <c r="N76" s="343">
        <v>39472</v>
      </c>
      <c r="O76" s="342" t="s">
        <v>75</v>
      </c>
      <c r="P76" s="342" t="s">
        <v>75</v>
      </c>
      <c r="Q76" s="342" t="s">
        <v>75</v>
      </c>
      <c r="R76" s="342" t="s">
        <v>75</v>
      </c>
      <c r="S76" s="342" t="s">
        <v>75</v>
      </c>
      <c r="T76" s="342" t="s">
        <v>75</v>
      </c>
      <c r="U76" s="340">
        <v>1</v>
      </c>
      <c r="V76" s="340">
        <v>0</v>
      </c>
      <c r="W76" s="340">
        <v>0</v>
      </c>
      <c r="X76" s="340">
        <v>-1</v>
      </c>
      <c r="Y76" s="340">
        <v>-2</v>
      </c>
      <c r="Z76" s="340">
        <v>1</v>
      </c>
      <c r="AA76" s="340">
        <v>0</v>
      </c>
      <c r="AB76" s="340">
        <v>0</v>
      </c>
      <c r="AC76" s="340">
        <v>0</v>
      </c>
      <c r="AD76" s="340">
        <v>0</v>
      </c>
      <c r="AE76" s="340">
        <v>1</v>
      </c>
      <c r="AF76" s="340">
        <v>1</v>
      </c>
      <c r="AG76" s="340">
        <v>1</v>
      </c>
      <c r="AH76" s="339" t="s">
        <v>2830</v>
      </c>
      <c r="AI76" s="339" t="s">
        <v>2845</v>
      </c>
      <c r="AJ76" s="339" t="s">
        <v>2959</v>
      </c>
      <c r="AK76" s="340">
        <f t="shared" si="8"/>
        <v>3</v>
      </c>
      <c r="AL76" s="340">
        <v>1</v>
      </c>
      <c r="AM76" s="340">
        <v>1</v>
      </c>
      <c r="AN76" s="340">
        <v>1</v>
      </c>
      <c r="AO76" s="340">
        <v>1</v>
      </c>
      <c r="AP76" s="340">
        <v>1</v>
      </c>
      <c r="AQ76" s="340">
        <v>-2</v>
      </c>
      <c r="AR76" s="340">
        <v>0</v>
      </c>
      <c r="AS76" s="345">
        <f t="shared" si="9"/>
        <v>-1</v>
      </c>
      <c r="AT76" s="340">
        <v>0</v>
      </c>
      <c r="AU76" s="340">
        <v>0</v>
      </c>
      <c r="AV76" s="340">
        <v>0</v>
      </c>
      <c r="AW76" s="340">
        <v>0</v>
      </c>
      <c r="AX76" s="340">
        <v>0</v>
      </c>
      <c r="AY76" s="340">
        <v>0</v>
      </c>
      <c r="AZ76" s="340">
        <v>0</v>
      </c>
      <c r="BA76" s="340">
        <v>0</v>
      </c>
      <c r="BB76" s="346"/>
      <c r="BC76" s="339" t="s">
        <v>2960</v>
      </c>
      <c r="BD76" s="346"/>
      <c r="BE76" s="346"/>
      <c r="BF76" s="346"/>
      <c r="BG76" s="346"/>
      <c r="BH76" s="340">
        <v>-1</v>
      </c>
      <c r="BI76" s="346"/>
      <c r="BJ76" s="346"/>
      <c r="BK76" s="346"/>
      <c r="BL76" s="346"/>
      <c r="BM76" s="346"/>
      <c r="BN76" s="346"/>
    </row>
    <row r="77" spans="1:66" ht="93.25" customHeight="1" x14ac:dyDescent="0.2">
      <c r="A77" s="335" t="s">
        <v>2885</v>
      </c>
      <c r="B77" s="336" t="s">
        <v>2886</v>
      </c>
      <c r="C77" s="337" t="s">
        <v>2965</v>
      </c>
      <c r="D77" s="339" t="s">
        <v>2863</v>
      </c>
      <c r="E77" s="339" t="s">
        <v>92</v>
      </c>
      <c r="F77" s="339" t="s">
        <v>2956</v>
      </c>
      <c r="G77" s="340">
        <v>1</v>
      </c>
      <c r="H77" s="340">
        <v>1</v>
      </c>
      <c r="I77" s="340">
        <v>0</v>
      </c>
      <c r="J77" s="341" t="s">
        <v>2957</v>
      </c>
      <c r="K77" s="342" t="s">
        <v>2958</v>
      </c>
      <c r="L77" s="343"/>
      <c r="M77" s="344">
        <f t="shared" si="7"/>
        <v>39472</v>
      </c>
      <c r="N77" s="343">
        <v>39472</v>
      </c>
      <c r="O77" s="342" t="s">
        <v>75</v>
      </c>
      <c r="P77" s="342" t="s">
        <v>75</v>
      </c>
      <c r="Q77" s="342" t="s">
        <v>75</v>
      </c>
      <c r="R77" s="342" t="s">
        <v>75</v>
      </c>
      <c r="S77" s="342" t="s">
        <v>75</v>
      </c>
      <c r="T77" s="342" t="s">
        <v>75</v>
      </c>
      <c r="U77" s="340">
        <v>1</v>
      </c>
      <c r="V77" s="340">
        <v>0</v>
      </c>
      <c r="W77" s="340">
        <v>0</v>
      </c>
      <c r="X77" s="340">
        <v>-1</v>
      </c>
      <c r="Y77" s="340">
        <v>-2</v>
      </c>
      <c r="Z77" s="340">
        <v>1</v>
      </c>
      <c r="AA77" s="340">
        <v>0</v>
      </c>
      <c r="AB77" s="340">
        <v>0</v>
      </c>
      <c r="AC77" s="340">
        <v>0</v>
      </c>
      <c r="AD77" s="340">
        <v>0</v>
      </c>
      <c r="AE77" s="340">
        <v>1</v>
      </c>
      <c r="AF77" s="340">
        <v>1</v>
      </c>
      <c r="AG77" s="340">
        <v>1</v>
      </c>
      <c r="AH77" s="339" t="s">
        <v>2830</v>
      </c>
      <c r="AI77" s="339" t="s">
        <v>2845</v>
      </c>
      <c r="AJ77" s="339" t="s">
        <v>2959</v>
      </c>
      <c r="AK77" s="340">
        <f t="shared" si="8"/>
        <v>3</v>
      </c>
      <c r="AL77" s="340">
        <v>1</v>
      </c>
      <c r="AM77" s="340">
        <v>1</v>
      </c>
      <c r="AN77" s="340">
        <v>1</v>
      </c>
      <c r="AO77" s="340">
        <v>1</v>
      </c>
      <c r="AP77" s="340">
        <v>1</v>
      </c>
      <c r="AQ77" s="340">
        <v>-2</v>
      </c>
      <c r="AR77" s="340">
        <v>0</v>
      </c>
      <c r="AS77" s="345">
        <f t="shared" si="9"/>
        <v>-1</v>
      </c>
      <c r="AT77" s="340">
        <v>0</v>
      </c>
      <c r="AU77" s="340">
        <v>0</v>
      </c>
      <c r="AV77" s="340">
        <v>0</v>
      </c>
      <c r="AW77" s="340">
        <v>0</v>
      </c>
      <c r="AX77" s="340">
        <v>0</v>
      </c>
      <c r="AY77" s="340">
        <v>0</v>
      </c>
      <c r="AZ77" s="340">
        <v>0</v>
      </c>
      <c r="BA77" s="340">
        <v>0</v>
      </c>
      <c r="BB77" s="346"/>
      <c r="BC77" s="339" t="s">
        <v>2960</v>
      </c>
      <c r="BD77" s="346"/>
      <c r="BE77" s="346"/>
      <c r="BF77" s="346"/>
      <c r="BG77" s="346"/>
      <c r="BH77" s="340">
        <v>-1</v>
      </c>
      <c r="BI77" s="346"/>
      <c r="BJ77" s="346"/>
      <c r="BK77" s="346"/>
      <c r="BL77" s="346"/>
      <c r="BM77" s="346"/>
      <c r="BN77" s="346"/>
    </row>
    <row r="78" spans="1:66" ht="93.25" customHeight="1" x14ac:dyDescent="0.2">
      <c r="A78" s="335" t="s">
        <v>2885</v>
      </c>
      <c r="B78" s="336" t="s">
        <v>2886</v>
      </c>
      <c r="C78" s="337" t="s">
        <v>2966</v>
      </c>
      <c r="D78" s="339" t="s">
        <v>2863</v>
      </c>
      <c r="E78" s="339" t="s">
        <v>92</v>
      </c>
      <c r="F78" s="339" t="s">
        <v>2956</v>
      </c>
      <c r="G78" s="340">
        <v>1</v>
      </c>
      <c r="H78" s="340">
        <v>1</v>
      </c>
      <c r="I78" s="340">
        <v>0</v>
      </c>
      <c r="J78" s="341" t="s">
        <v>2957</v>
      </c>
      <c r="K78" s="342" t="s">
        <v>2958</v>
      </c>
      <c r="L78" s="343"/>
      <c r="M78" s="344">
        <f t="shared" si="7"/>
        <v>39472</v>
      </c>
      <c r="N78" s="343">
        <v>39472</v>
      </c>
      <c r="O78" s="342" t="s">
        <v>75</v>
      </c>
      <c r="P78" s="342" t="s">
        <v>75</v>
      </c>
      <c r="Q78" s="342" t="s">
        <v>75</v>
      </c>
      <c r="R78" s="342" t="s">
        <v>75</v>
      </c>
      <c r="S78" s="342" t="s">
        <v>75</v>
      </c>
      <c r="T78" s="342" t="s">
        <v>75</v>
      </c>
      <c r="U78" s="340">
        <v>1</v>
      </c>
      <c r="V78" s="340">
        <v>0</v>
      </c>
      <c r="W78" s="340">
        <v>0</v>
      </c>
      <c r="X78" s="340">
        <v>-1</v>
      </c>
      <c r="Y78" s="340">
        <v>-2</v>
      </c>
      <c r="Z78" s="340">
        <v>1</v>
      </c>
      <c r="AA78" s="340">
        <v>0</v>
      </c>
      <c r="AB78" s="340">
        <v>0</v>
      </c>
      <c r="AC78" s="340">
        <v>0</v>
      </c>
      <c r="AD78" s="340">
        <v>0</v>
      </c>
      <c r="AE78" s="340">
        <v>1</v>
      </c>
      <c r="AF78" s="340">
        <v>1</v>
      </c>
      <c r="AG78" s="340">
        <v>1</v>
      </c>
      <c r="AH78" s="339" t="s">
        <v>2830</v>
      </c>
      <c r="AI78" s="339" t="s">
        <v>2845</v>
      </c>
      <c r="AJ78" s="339" t="s">
        <v>2959</v>
      </c>
      <c r="AK78" s="340">
        <f t="shared" si="8"/>
        <v>3</v>
      </c>
      <c r="AL78" s="340">
        <v>1</v>
      </c>
      <c r="AM78" s="340">
        <v>1</v>
      </c>
      <c r="AN78" s="340">
        <v>1</v>
      </c>
      <c r="AO78" s="340">
        <v>1</v>
      </c>
      <c r="AP78" s="340">
        <v>1</v>
      </c>
      <c r="AQ78" s="340">
        <v>-2</v>
      </c>
      <c r="AR78" s="340">
        <v>0</v>
      </c>
      <c r="AS78" s="345">
        <f t="shared" si="9"/>
        <v>-1</v>
      </c>
      <c r="AT78" s="340">
        <v>0</v>
      </c>
      <c r="AU78" s="340">
        <v>0</v>
      </c>
      <c r="AV78" s="340">
        <v>0</v>
      </c>
      <c r="AW78" s="340">
        <v>0</v>
      </c>
      <c r="AX78" s="340">
        <v>0</v>
      </c>
      <c r="AY78" s="340">
        <v>0</v>
      </c>
      <c r="AZ78" s="340">
        <v>0</v>
      </c>
      <c r="BA78" s="340">
        <v>0</v>
      </c>
      <c r="BB78" s="346"/>
      <c r="BC78" s="339" t="s">
        <v>2960</v>
      </c>
      <c r="BD78" s="346"/>
      <c r="BE78" s="346"/>
      <c r="BF78" s="346"/>
      <c r="BG78" s="346"/>
      <c r="BH78" s="340">
        <v>-1</v>
      </c>
      <c r="BI78" s="346"/>
      <c r="BJ78" s="346"/>
      <c r="BK78" s="346"/>
      <c r="BL78" s="346"/>
      <c r="BM78" s="346"/>
      <c r="BN78" s="346"/>
    </row>
    <row r="79" spans="1:66" ht="93.25" customHeight="1" x14ac:dyDescent="0.2">
      <c r="A79" s="335" t="s">
        <v>2885</v>
      </c>
      <c r="B79" s="336" t="s">
        <v>2886</v>
      </c>
      <c r="C79" s="337" t="s">
        <v>2967</v>
      </c>
      <c r="D79" s="339" t="s">
        <v>2863</v>
      </c>
      <c r="E79" s="339" t="s">
        <v>92</v>
      </c>
      <c r="F79" s="339" t="s">
        <v>2956</v>
      </c>
      <c r="G79" s="340">
        <v>1</v>
      </c>
      <c r="H79" s="340">
        <v>1</v>
      </c>
      <c r="I79" s="340">
        <v>0</v>
      </c>
      <c r="J79" s="341" t="s">
        <v>2957</v>
      </c>
      <c r="K79" s="342" t="s">
        <v>2958</v>
      </c>
      <c r="L79" s="343"/>
      <c r="M79" s="344">
        <f t="shared" si="7"/>
        <v>39472</v>
      </c>
      <c r="N79" s="343">
        <v>39472</v>
      </c>
      <c r="O79" s="342" t="s">
        <v>75</v>
      </c>
      <c r="P79" s="342" t="s">
        <v>75</v>
      </c>
      <c r="Q79" s="342" t="s">
        <v>75</v>
      </c>
      <c r="R79" s="342" t="s">
        <v>75</v>
      </c>
      <c r="S79" s="342" t="s">
        <v>75</v>
      </c>
      <c r="T79" s="342" t="s">
        <v>75</v>
      </c>
      <c r="U79" s="340">
        <v>1</v>
      </c>
      <c r="V79" s="340">
        <v>0</v>
      </c>
      <c r="W79" s="340">
        <v>0</v>
      </c>
      <c r="X79" s="340">
        <v>-1</v>
      </c>
      <c r="Y79" s="340">
        <v>-2</v>
      </c>
      <c r="Z79" s="340">
        <v>1</v>
      </c>
      <c r="AA79" s="340">
        <v>0</v>
      </c>
      <c r="AB79" s="340">
        <v>0</v>
      </c>
      <c r="AC79" s="340">
        <v>0</v>
      </c>
      <c r="AD79" s="340">
        <v>0</v>
      </c>
      <c r="AE79" s="340">
        <v>1</v>
      </c>
      <c r="AF79" s="340">
        <v>1</v>
      </c>
      <c r="AG79" s="340">
        <v>1</v>
      </c>
      <c r="AH79" s="339" t="s">
        <v>2830</v>
      </c>
      <c r="AI79" s="339" t="s">
        <v>2845</v>
      </c>
      <c r="AJ79" s="339" t="s">
        <v>2959</v>
      </c>
      <c r="AK79" s="340">
        <f t="shared" si="8"/>
        <v>3</v>
      </c>
      <c r="AL79" s="340">
        <v>1</v>
      </c>
      <c r="AM79" s="340">
        <v>1</v>
      </c>
      <c r="AN79" s="340">
        <v>1</v>
      </c>
      <c r="AO79" s="340">
        <v>1</v>
      </c>
      <c r="AP79" s="340">
        <v>1</v>
      </c>
      <c r="AQ79" s="340">
        <v>-2</v>
      </c>
      <c r="AR79" s="340">
        <v>0</v>
      </c>
      <c r="AS79" s="345">
        <f t="shared" si="9"/>
        <v>-1</v>
      </c>
      <c r="AT79" s="340">
        <v>0</v>
      </c>
      <c r="AU79" s="340">
        <v>0</v>
      </c>
      <c r="AV79" s="340">
        <v>0</v>
      </c>
      <c r="AW79" s="340">
        <v>0</v>
      </c>
      <c r="AX79" s="340">
        <v>0</v>
      </c>
      <c r="AY79" s="340">
        <v>0</v>
      </c>
      <c r="AZ79" s="340">
        <v>0</v>
      </c>
      <c r="BA79" s="340">
        <v>0</v>
      </c>
      <c r="BB79" s="346"/>
      <c r="BC79" s="339" t="s">
        <v>2960</v>
      </c>
      <c r="BD79" s="346"/>
      <c r="BE79" s="346"/>
      <c r="BF79" s="346"/>
      <c r="BG79" s="346"/>
      <c r="BH79" s="340">
        <v>-1</v>
      </c>
      <c r="BI79" s="346"/>
      <c r="BJ79" s="346"/>
      <c r="BK79" s="346"/>
      <c r="BL79" s="346"/>
      <c r="BM79" s="346"/>
      <c r="BN79" s="346"/>
    </row>
    <row r="80" spans="1:66" ht="93.25" customHeight="1" x14ac:dyDescent="0.2">
      <c r="A80" s="335" t="s">
        <v>2885</v>
      </c>
      <c r="B80" s="336" t="s">
        <v>2886</v>
      </c>
      <c r="C80" s="337" t="s">
        <v>2968</v>
      </c>
      <c r="D80" s="339" t="s">
        <v>2863</v>
      </c>
      <c r="E80" s="339" t="s">
        <v>92</v>
      </c>
      <c r="F80" s="339" t="s">
        <v>2956</v>
      </c>
      <c r="G80" s="340">
        <v>1</v>
      </c>
      <c r="H80" s="340">
        <v>1</v>
      </c>
      <c r="I80" s="340">
        <v>0</v>
      </c>
      <c r="J80" s="341" t="s">
        <v>2957</v>
      </c>
      <c r="K80" s="342" t="s">
        <v>2958</v>
      </c>
      <c r="L80" s="343"/>
      <c r="M80" s="344">
        <f t="shared" si="7"/>
        <v>39472</v>
      </c>
      <c r="N80" s="343">
        <v>39472</v>
      </c>
      <c r="O80" s="342" t="s">
        <v>75</v>
      </c>
      <c r="P80" s="342" t="s">
        <v>75</v>
      </c>
      <c r="Q80" s="342" t="s">
        <v>75</v>
      </c>
      <c r="R80" s="342" t="s">
        <v>75</v>
      </c>
      <c r="S80" s="342" t="s">
        <v>75</v>
      </c>
      <c r="T80" s="342" t="s">
        <v>75</v>
      </c>
      <c r="U80" s="340">
        <v>1</v>
      </c>
      <c r="V80" s="340">
        <v>0</v>
      </c>
      <c r="W80" s="340">
        <v>0</v>
      </c>
      <c r="X80" s="340">
        <v>-1</v>
      </c>
      <c r="Y80" s="340">
        <v>-2</v>
      </c>
      <c r="Z80" s="340">
        <v>1</v>
      </c>
      <c r="AA80" s="340">
        <v>0</v>
      </c>
      <c r="AB80" s="340">
        <v>0</v>
      </c>
      <c r="AC80" s="340">
        <v>0</v>
      </c>
      <c r="AD80" s="340">
        <v>0</v>
      </c>
      <c r="AE80" s="340">
        <v>1</v>
      </c>
      <c r="AF80" s="340">
        <v>1</v>
      </c>
      <c r="AG80" s="340">
        <v>1</v>
      </c>
      <c r="AH80" s="339" t="s">
        <v>2830</v>
      </c>
      <c r="AI80" s="339" t="s">
        <v>2845</v>
      </c>
      <c r="AJ80" s="339" t="s">
        <v>2959</v>
      </c>
      <c r="AK80" s="340">
        <f t="shared" si="8"/>
        <v>3</v>
      </c>
      <c r="AL80" s="340">
        <v>1</v>
      </c>
      <c r="AM80" s="340">
        <v>1</v>
      </c>
      <c r="AN80" s="340">
        <v>1</v>
      </c>
      <c r="AO80" s="340">
        <v>1</v>
      </c>
      <c r="AP80" s="340">
        <v>1</v>
      </c>
      <c r="AQ80" s="340">
        <v>-2</v>
      </c>
      <c r="AR80" s="340">
        <v>0</v>
      </c>
      <c r="AS80" s="345">
        <f t="shared" si="9"/>
        <v>-1</v>
      </c>
      <c r="AT80" s="340">
        <v>0</v>
      </c>
      <c r="AU80" s="340">
        <v>0</v>
      </c>
      <c r="AV80" s="340">
        <v>0</v>
      </c>
      <c r="AW80" s="340">
        <v>0</v>
      </c>
      <c r="AX80" s="340">
        <v>0</v>
      </c>
      <c r="AY80" s="340">
        <v>0</v>
      </c>
      <c r="AZ80" s="340">
        <v>0</v>
      </c>
      <c r="BA80" s="340">
        <v>0</v>
      </c>
      <c r="BB80" s="346"/>
      <c r="BC80" s="339" t="s">
        <v>2960</v>
      </c>
      <c r="BD80" s="346"/>
      <c r="BE80" s="346"/>
      <c r="BF80" s="346"/>
      <c r="BG80" s="346"/>
      <c r="BH80" s="340">
        <v>-1</v>
      </c>
      <c r="BI80" s="346"/>
      <c r="BJ80" s="346"/>
      <c r="BK80" s="346"/>
      <c r="BL80" s="346"/>
      <c r="BM80" s="346"/>
      <c r="BN80" s="346"/>
    </row>
    <row r="81" spans="1:66" ht="93.25" customHeight="1" x14ac:dyDescent="0.2">
      <c r="A81" s="335" t="s">
        <v>2885</v>
      </c>
      <c r="B81" s="336" t="s">
        <v>2886</v>
      </c>
      <c r="C81" s="337" t="s">
        <v>2969</v>
      </c>
      <c r="D81" s="339" t="s">
        <v>2863</v>
      </c>
      <c r="E81" s="339" t="s">
        <v>92</v>
      </c>
      <c r="F81" s="339" t="s">
        <v>2956</v>
      </c>
      <c r="G81" s="340">
        <v>1</v>
      </c>
      <c r="H81" s="340">
        <v>1</v>
      </c>
      <c r="I81" s="340">
        <v>0</v>
      </c>
      <c r="J81" s="341" t="s">
        <v>2957</v>
      </c>
      <c r="K81" s="342" t="s">
        <v>2958</v>
      </c>
      <c r="L81" s="343"/>
      <c r="M81" s="344">
        <f t="shared" si="7"/>
        <v>39472</v>
      </c>
      <c r="N81" s="343">
        <v>39472</v>
      </c>
      <c r="O81" s="342" t="s">
        <v>75</v>
      </c>
      <c r="P81" s="342" t="s">
        <v>75</v>
      </c>
      <c r="Q81" s="342" t="s">
        <v>75</v>
      </c>
      <c r="R81" s="342" t="s">
        <v>75</v>
      </c>
      <c r="S81" s="342" t="s">
        <v>75</v>
      </c>
      <c r="T81" s="342" t="s">
        <v>75</v>
      </c>
      <c r="U81" s="340">
        <v>1</v>
      </c>
      <c r="V81" s="340">
        <v>0</v>
      </c>
      <c r="W81" s="340">
        <v>0</v>
      </c>
      <c r="X81" s="340">
        <v>-1</v>
      </c>
      <c r="Y81" s="340">
        <v>-2</v>
      </c>
      <c r="Z81" s="340">
        <v>1</v>
      </c>
      <c r="AA81" s="340">
        <v>0</v>
      </c>
      <c r="AB81" s="340">
        <v>0</v>
      </c>
      <c r="AC81" s="340">
        <v>0</v>
      </c>
      <c r="AD81" s="340">
        <v>0</v>
      </c>
      <c r="AE81" s="340">
        <v>1</v>
      </c>
      <c r="AF81" s="340">
        <v>1</v>
      </c>
      <c r="AG81" s="340">
        <v>1</v>
      </c>
      <c r="AH81" s="339" t="s">
        <v>2830</v>
      </c>
      <c r="AI81" s="339" t="s">
        <v>2845</v>
      </c>
      <c r="AJ81" s="339" t="s">
        <v>2959</v>
      </c>
      <c r="AK81" s="340">
        <f t="shared" si="8"/>
        <v>3</v>
      </c>
      <c r="AL81" s="340">
        <v>1</v>
      </c>
      <c r="AM81" s="340">
        <v>1</v>
      </c>
      <c r="AN81" s="340">
        <v>1</v>
      </c>
      <c r="AO81" s="340">
        <v>1</v>
      </c>
      <c r="AP81" s="340">
        <v>1</v>
      </c>
      <c r="AQ81" s="340">
        <v>-2</v>
      </c>
      <c r="AR81" s="340">
        <v>0</v>
      </c>
      <c r="AS81" s="345">
        <f t="shared" si="9"/>
        <v>-1</v>
      </c>
      <c r="AT81" s="340">
        <v>0</v>
      </c>
      <c r="AU81" s="340">
        <v>0</v>
      </c>
      <c r="AV81" s="340">
        <v>0</v>
      </c>
      <c r="AW81" s="340">
        <v>0</v>
      </c>
      <c r="AX81" s="340">
        <v>0</v>
      </c>
      <c r="AY81" s="340">
        <v>0</v>
      </c>
      <c r="AZ81" s="340">
        <v>0</v>
      </c>
      <c r="BA81" s="340">
        <v>0</v>
      </c>
      <c r="BB81" s="346"/>
      <c r="BC81" s="339" t="s">
        <v>2960</v>
      </c>
      <c r="BD81" s="346"/>
      <c r="BE81" s="346"/>
      <c r="BF81" s="346"/>
      <c r="BG81" s="346"/>
      <c r="BH81" s="340">
        <v>-1</v>
      </c>
      <c r="BI81" s="346"/>
      <c r="BJ81" s="346"/>
      <c r="BK81" s="346"/>
      <c r="BL81" s="346"/>
      <c r="BM81" s="346"/>
      <c r="BN81" s="346"/>
    </row>
    <row r="82" spans="1:66" ht="93.25" customHeight="1" x14ac:dyDescent="0.2">
      <c r="A82" s="335" t="s">
        <v>2885</v>
      </c>
      <c r="B82" s="336" t="s">
        <v>2886</v>
      </c>
      <c r="C82" s="337" t="s">
        <v>2970</v>
      </c>
      <c r="D82" s="339" t="s">
        <v>2863</v>
      </c>
      <c r="E82" s="339" t="s">
        <v>92</v>
      </c>
      <c r="F82" s="339" t="s">
        <v>2956</v>
      </c>
      <c r="G82" s="340">
        <v>1</v>
      </c>
      <c r="H82" s="340">
        <v>1</v>
      </c>
      <c r="I82" s="340">
        <v>0</v>
      </c>
      <c r="J82" s="341" t="s">
        <v>2957</v>
      </c>
      <c r="K82" s="342" t="s">
        <v>2958</v>
      </c>
      <c r="L82" s="343"/>
      <c r="M82" s="344">
        <f t="shared" si="7"/>
        <v>39472</v>
      </c>
      <c r="N82" s="343">
        <v>39472</v>
      </c>
      <c r="O82" s="342" t="s">
        <v>75</v>
      </c>
      <c r="P82" s="342" t="s">
        <v>75</v>
      </c>
      <c r="Q82" s="342" t="s">
        <v>75</v>
      </c>
      <c r="R82" s="342" t="s">
        <v>75</v>
      </c>
      <c r="S82" s="342" t="s">
        <v>75</v>
      </c>
      <c r="T82" s="342" t="s">
        <v>75</v>
      </c>
      <c r="U82" s="340">
        <v>1</v>
      </c>
      <c r="V82" s="340">
        <v>0</v>
      </c>
      <c r="W82" s="340">
        <v>0</v>
      </c>
      <c r="X82" s="340">
        <v>-1</v>
      </c>
      <c r="Y82" s="340">
        <v>-2</v>
      </c>
      <c r="Z82" s="340">
        <v>1</v>
      </c>
      <c r="AA82" s="340">
        <v>0</v>
      </c>
      <c r="AB82" s="340">
        <v>0</v>
      </c>
      <c r="AC82" s="340">
        <v>0</v>
      </c>
      <c r="AD82" s="340">
        <v>0</v>
      </c>
      <c r="AE82" s="340">
        <v>1</v>
      </c>
      <c r="AF82" s="340">
        <v>1</v>
      </c>
      <c r="AG82" s="340">
        <v>1</v>
      </c>
      <c r="AH82" s="339" t="s">
        <v>2830</v>
      </c>
      <c r="AI82" s="339" t="s">
        <v>2845</v>
      </c>
      <c r="AJ82" s="339" t="s">
        <v>2959</v>
      </c>
      <c r="AK82" s="340">
        <f t="shared" si="8"/>
        <v>3</v>
      </c>
      <c r="AL82" s="340">
        <v>1</v>
      </c>
      <c r="AM82" s="340">
        <v>1</v>
      </c>
      <c r="AN82" s="340">
        <v>1</v>
      </c>
      <c r="AO82" s="340">
        <v>1</v>
      </c>
      <c r="AP82" s="340">
        <v>1</v>
      </c>
      <c r="AQ82" s="340">
        <v>-2</v>
      </c>
      <c r="AR82" s="340">
        <v>0</v>
      </c>
      <c r="AS82" s="345">
        <f t="shared" si="9"/>
        <v>-1</v>
      </c>
      <c r="AT82" s="340">
        <v>0</v>
      </c>
      <c r="AU82" s="340">
        <v>0</v>
      </c>
      <c r="AV82" s="340">
        <v>0</v>
      </c>
      <c r="AW82" s="340">
        <v>0</v>
      </c>
      <c r="AX82" s="340">
        <v>0</v>
      </c>
      <c r="AY82" s="340">
        <v>0</v>
      </c>
      <c r="AZ82" s="340">
        <v>0</v>
      </c>
      <c r="BA82" s="340">
        <v>0</v>
      </c>
      <c r="BB82" s="346"/>
      <c r="BC82" s="339" t="s">
        <v>2960</v>
      </c>
      <c r="BD82" s="346"/>
      <c r="BE82" s="346"/>
      <c r="BF82" s="346"/>
      <c r="BG82" s="346"/>
      <c r="BH82" s="340">
        <v>-1</v>
      </c>
      <c r="BI82" s="346"/>
      <c r="BJ82" s="346"/>
      <c r="BK82" s="346"/>
      <c r="BL82" s="346"/>
      <c r="BM82" s="346"/>
      <c r="BN82" s="346"/>
    </row>
    <row r="83" spans="1:66" ht="93.25" customHeight="1" x14ac:dyDescent="0.2">
      <c r="A83" s="335" t="s">
        <v>2885</v>
      </c>
      <c r="B83" s="336" t="s">
        <v>2886</v>
      </c>
      <c r="C83" s="337" t="s">
        <v>2971</v>
      </c>
      <c r="D83" s="339" t="s">
        <v>2863</v>
      </c>
      <c r="E83" s="339" t="s">
        <v>92</v>
      </c>
      <c r="F83" s="339" t="s">
        <v>2956</v>
      </c>
      <c r="G83" s="340">
        <v>1</v>
      </c>
      <c r="H83" s="340">
        <v>1</v>
      </c>
      <c r="I83" s="340">
        <v>0</v>
      </c>
      <c r="J83" s="341" t="s">
        <v>2957</v>
      </c>
      <c r="K83" s="342" t="s">
        <v>2958</v>
      </c>
      <c r="L83" s="343"/>
      <c r="M83" s="344">
        <f t="shared" si="7"/>
        <v>39472</v>
      </c>
      <c r="N83" s="343">
        <v>39472</v>
      </c>
      <c r="O83" s="342" t="s">
        <v>75</v>
      </c>
      <c r="P83" s="342" t="s">
        <v>75</v>
      </c>
      <c r="Q83" s="342" t="s">
        <v>75</v>
      </c>
      <c r="R83" s="342" t="s">
        <v>75</v>
      </c>
      <c r="S83" s="342" t="s">
        <v>75</v>
      </c>
      <c r="T83" s="342" t="s">
        <v>75</v>
      </c>
      <c r="U83" s="340">
        <v>1</v>
      </c>
      <c r="V83" s="340">
        <v>0</v>
      </c>
      <c r="W83" s="340">
        <v>0</v>
      </c>
      <c r="X83" s="340">
        <v>-1</v>
      </c>
      <c r="Y83" s="340">
        <v>-2</v>
      </c>
      <c r="Z83" s="340">
        <v>1</v>
      </c>
      <c r="AA83" s="340">
        <v>0</v>
      </c>
      <c r="AB83" s="340">
        <v>0</v>
      </c>
      <c r="AC83" s="340">
        <v>0</v>
      </c>
      <c r="AD83" s="340">
        <v>0</v>
      </c>
      <c r="AE83" s="340">
        <v>1</v>
      </c>
      <c r="AF83" s="340">
        <v>1</v>
      </c>
      <c r="AG83" s="340">
        <v>1</v>
      </c>
      <c r="AH83" s="339" t="s">
        <v>2830</v>
      </c>
      <c r="AI83" s="339" t="s">
        <v>2845</v>
      </c>
      <c r="AJ83" s="339" t="s">
        <v>2959</v>
      </c>
      <c r="AK83" s="340">
        <f t="shared" si="8"/>
        <v>3</v>
      </c>
      <c r="AL83" s="340">
        <v>1</v>
      </c>
      <c r="AM83" s="340">
        <v>1</v>
      </c>
      <c r="AN83" s="340">
        <v>1</v>
      </c>
      <c r="AO83" s="340">
        <v>1</v>
      </c>
      <c r="AP83" s="340">
        <v>1</v>
      </c>
      <c r="AQ83" s="340">
        <v>-2</v>
      </c>
      <c r="AR83" s="340">
        <v>0</v>
      </c>
      <c r="AS83" s="345">
        <f t="shared" si="9"/>
        <v>-1</v>
      </c>
      <c r="AT83" s="340">
        <v>0</v>
      </c>
      <c r="AU83" s="340">
        <v>0</v>
      </c>
      <c r="AV83" s="340">
        <v>0</v>
      </c>
      <c r="AW83" s="340">
        <v>0</v>
      </c>
      <c r="AX83" s="340">
        <v>0</v>
      </c>
      <c r="AY83" s="340">
        <v>0</v>
      </c>
      <c r="AZ83" s="340">
        <v>0</v>
      </c>
      <c r="BA83" s="340">
        <v>0</v>
      </c>
      <c r="BB83" s="346"/>
      <c r="BC83" s="339" t="s">
        <v>2960</v>
      </c>
      <c r="BD83" s="346"/>
      <c r="BE83" s="346"/>
      <c r="BF83" s="346"/>
      <c r="BG83" s="346"/>
      <c r="BH83" s="340">
        <v>-1</v>
      </c>
      <c r="BI83" s="346"/>
      <c r="BJ83" s="346"/>
      <c r="BK83" s="346"/>
      <c r="BL83" s="346"/>
      <c r="BM83" s="346"/>
      <c r="BN83" s="346"/>
    </row>
    <row r="84" spans="1:66" ht="93.25" customHeight="1" x14ac:dyDescent="0.2">
      <c r="A84" s="335" t="s">
        <v>2885</v>
      </c>
      <c r="B84" s="336" t="s">
        <v>2886</v>
      </c>
      <c r="C84" s="337" t="s">
        <v>2972</v>
      </c>
      <c r="D84" s="339" t="s">
        <v>2863</v>
      </c>
      <c r="E84" s="339" t="s">
        <v>92</v>
      </c>
      <c r="F84" s="339" t="s">
        <v>2956</v>
      </c>
      <c r="G84" s="340">
        <v>1</v>
      </c>
      <c r="H84" s="340">
        <v>1</v>
      </c>
      <c r="I84" s="340">
        <v>0</v>
      </c>
      <c r="J84" s="341" t="s">
        <v>2957</v>
      </c>
      <c r="K84" s="342" t="s">
        <v>2958</v>
      </c>
      <c r="L84" s="343"/>
      <c r="M84" s="344">
        <f t="shared" si="7"/>
        <v>39472</v>
      </c>
      <c r="N84" s="343">
        <v>39472</v>
      </c>
      <c r="O84" s="342" t="s">
        <v>75</v>
      </c>
      <c r="P84" s="342" t="s">
        <v>75</v>
      </c>
      <c r="Q84" s="342" t="s">
        <v>75</v>
      </c>
      <c r="R84" s="342" t="s">
        <v>75</v>
      </c>
      <c r="S84" s="342" t="s">
        <v>75</v>
      </c>
      <c r="T84" s="342" t="s">
        <v>75</v>
      </c>
      <c r="U84" s="340">
        <v>1</v>
      </c>
      <c r="V84" s="340">
        <v>0</v>
      </c>
      <c r="W84" s="340">
        <v>0</v>
      </c>
      <c r="X84" s="340">
        <v>-1</v>
      </c>
      <c r="Y84" s="340">
        <v>-2</v>
      </c>
      <c r="Z84" s="340">
        <v>1</v>
      </c>
      <c r="AA84" s="340">
        <v>0</v>
      </c>
      <c r="AB84" s="340">
        <v>0</v>
      </c>
      <c r="AC84" s="340">
        <v>0</v>
      </c>
      <c r="AD84" s="340">
        <v>0</v>
      </c>
      <c r="AE84" s="340">
        <v>1</v>
      </c>
      <c r="AF84" s="340">
        <v>1</v>
      </c>
      <c r="AG84" s="340">
        <v>1</v>
      </c>
      <c r="AH84" s="339" t="s">
        <v>2830</v>
      </c>
      <c r="AI84" s="339" t="s">
        <v>2845</v>
      </c>
      <c r="AJ84" s="339" t="s">
        <v>2959</v>
      </c>
      <c r="AK84" s="340">
        <f t="shared" si="8"/>
        <v>3</v>
      </c>
      <c r="AL84" s="340">
        <v>1</v>
      </c>
      <c r="AM84" s="340">
        <v>1</v>
      </c>
      <c r="AN84" s="340">
        <v>1</v>
      </c>
      <c r="AO84" s="340">
        <v>1</v>
      </c>
      <c r="AP84" s="340">
        <v>1</v>
      </c>
      <c r="AQ84" s="340">
        <v>-2</v>
      </c>
      <c r="AR84" s="340">
        <v>0</v>
      </c>
      <c r="AS84" s="345">
        <f t="shared" si="9"/>
        <v>-1</v>
      </c>
      <c r="AT84" s="340">
        <v>0</v>
      </c>
      <c r="AU84" s="340">
        <v>0</v>
      </c>
      <c r="AV84" s="340">
        <v>0</v>
      </c>
      <c r="AW84" s="340">
        <v>0</v>
      </c>
      <c r="AX84" s="340">
        <v>0</v>
      </c>
      <c r="AY84" s="340">
        <v>0</v>
      </c>
      <c r="AZ84" s="340">
        <v>0</v>
      </c>
      <c r="BA84" s="340">
        <v>0</v>
      </c>
      <c r="BB84" s="346"/>
      <c r="BC84" s="339" t="s">
        <v>2960</v>
      </c>
      <c r="BD84" s="346"/>
      <c r="BE84" s="346"/>
      <c r="BF84" s="346"/>
      <c r="BG84" s="346"/>
      <c r="BH84" s="340">
        <v>-1</v>
      </c>
      <c r="BI84" s="346"/>
      <c r="BJ84" s="346"/>
      <c r="BK84" s="346"/>
      <c r="BL84" s="346"/>
      <c r="BM84" s="346"/>
      <c r="BN84" s="346"/>
    </row>
    <row r="85" spans="1:66" ht="93.25" customHeight="1" x14ac:dyDescent="0.2">
      <c r="A85" s="335" t="s">
        <v>2885</v>
      </c>
      <c r="B85" s="336" t="s">
        <v>2886</v>
      </c>
      <c r="C85" s="337" t="s">
        <v>2973</v>
      </c>
      <c r="D85" s="339" t="s">
        <v>2863</v>
      </c>
      <c r="E85" s="339" t="s">
        <v>92</v>
      </c>
      <c r="F85" s="339" t="s">
        <v>2956</v>
      </c>
      <c r="G85" s="340">
        <v>1</v>
      </c>
      <c r="H85" s="340">
        <v>1</v>
      </c>
      <c r="I85" s="340">
        <v>0</v>
      </c>
      <c r="J85" s="341" t="s">
        <v>2957</v>
      </c>
      <c r="K85" s="342" t="s">
        <v>2958</v>
      </c>
      <c r="L85" s="343"/>
      <c r="M85" s="344">
        <f t="shared" si="7"/>
        <v>39472</v>
      </c>
      <c r="N85" s="343">
        <v>39472</v>
      </c>
      <c r="O85" s="342" t="s">
        <v>75</v>
      </c>
      <c r="P85" s="342" t="s">
        <v>75</v>
      </c>
      <c r="Q85" s="342" t="s">
        <v>75</v>
      </c>
      <c r="R85" s="342" t="s">
        <v>75</v>
      </c>
      <c r="S85" s="342" t="s">
        <v>75</v>
      </c>
      <c r="T85" s="342" t="s">
        <v>75</v>
      </c>
      <c r="U85" s="340">
        <v>1</v>
      </c>
      <c r="V85" s="340">
        <v>0</v>
      </c>
      <c r="W85" s="340">
        <v>0</v>
      </c>
      <c r="X85" s="340">
        <v>-1</v>
      </c>
      <c r="Y85" s="340">
        <v>-2</v>
      </c>
      <c r="Z85" s="340">
        <v>1</v>
      </c>
      <c r="AA85" s="340">
        <v>0</v>
      </c>
      <c r="AB85" s="340">
        <v>0</v>
      </c>
      <c r="AC85" s="340">
        <v>0</v>
      </c>
      <c r="AD85" s="340">
        <v>0</v>
      </c>
      <c r="AE85" s="340">
        <v>1</v>
      </c>
      <c r="AF85" s="340">
        <v>1</v>
      </c>
      <c r="AG85" s="340">
        <v>1</v>
      </c>
      <c r="AH85" s="339" t="s">
        <v>2830</v>
      </c>
      <c r="AI85" s="339" t="s">
        <v>2845</v>
      </c>
      <c r="AJ85" s="339" t="s">
        <v>2959</v>
      </c>
      <c r="AK85" s="340">
        <f t="shared" si="8"/>
        <v>3</v>
      </c>
      <c r="AL85" s="340">
        <v>1</v>
      </c>
      <c r="AM85" s="340">
        <v>1</v>
      </c>
      <c r="AN85" s="340">
        <v>1</v>
      </c>
      <c r="AO85" s="340">
        <v>1</v>
      </c>
      <c r="AP85" s="340">
        <v>1</v>
      </c>
      <c r="AQ85" s="340">
        <v>-2</v>
      </c>
      <c r="AR85" s="340">
        <v>0</v>
      </c>
      <c r="AS85" s="345">
        <f t="shared" si="9"/>
        <v>-1</v>
      </c>
      <c r="AT85" s="340">
        <v>0</v>
      </c>
      <c r="AU85" s="340">
        <v>0</v>
      </c>
      <c r="AV85" s="340">
        <v>0</v>
      </c>
      <c r="AW85" s="340">
        <v>0</v>
      </c>
      <c r="AX85" s="340">
        <v>0</v>
      </c>
      <c r="AY85" s="340">
        <v>0</v>
      </c>
      <c r="AZ85" s="340">
        <v>0</v>
      </c>
      <c r="BA85" s="340">
        <v>0</v>
      </c>
      <c r="BB85" s="346"/>
      <c r="BC85" s="339" t="s">
        <v>2960</v>
      </c>
      <c r="BD85" s="346"/>
      <c r="BE85" s="346"/>
      <c r="BF85" s="346"/>
      <c r="BG85" s="346"/>
      <c r="BH85" s="340">
        <v>-1</v>
      </c>
      <c r="BI85" s="346"/>
      <c r="BJ85" s="346"/>
      <c r="BK85" s="346"/>
      <c r="BL85" s="346"/>
      <c r="BM85" s="346"/>
      <c r="BN85" s="346"/>
    </row>
    <row r="86" spans="1:66" ht="93.25" customHeight="1" x14ac:dyDescent="0.2">
      <c r="A86" s="335" t="s">
        <v>2885</v>
      </c>
      <c r="B86" s="336" t="s">
        <v>2886</v>
      </c>
      <c r="C86" s="337" t="s">
        <v>2974</v>
      </c>
      <c r="D86" s="339" t="s">
        <v>2863</v>
      </c>
      <c r="E86" s="339" t="s">
        <v>92</v>
      </c>
      <c r="F86" s="339" t="s">
        <v>2956</v>
      </c>
      <c r="G86" s="340">
        <v>1</v>
      </c>
      <c r="H86" s="340">
        <v>1</v>
      </c>
      <c r="I86" s="340">
        <v>0</v>
      </c>
      <c r="J86" s="341" t="s">
        <v>2957</v>
      </c>
      <c r="K86" s="342" t="s">
        <v>2958</v>
      </c>
      <c r="L86" s="343"/>
      <c r="M86" s="344">
        <f t="shared" si="7"/>
        <v>39472</v>
      </c>
      <c r="N86" s="343">
        <v>39472</v>
      </c>
      <c r="O86" s="342" t="s">
        <v>75</v>
      </c>
      <c r="P86" s="342" t="s">
        <v>75</v>
      </c>
      <c r="Q86" s="342" t="s">
        <v>75</v>
      </c>
      <c r="R86" s="342" t="s">
        <v>75</v>
      </c>
      <c r="S86" s="342" t="s">
        <v>75</v>
      </c>
      <c r="T86" s="342" t="s">
        <v>75</v>
      </c>
      <c r="U86" s="340">
        <v>1</v>
      </c>
      <c r="V86" s="340">
        <v>0</v>
      </c>
      <c r="W86" s="340">
        <v>0</v>
      </c>
      <c r="X86" s="340">
        <v>-1</v>
      </c>
      <c r="Y86" s="340">
        <v>-2</v>
      </c>
      <c r="Z86" s="340">
        <v>1</v>
      </c>
      <c r="AA86" s="340">
        <v>0</v>
      </c>
      <c r="AB86" s="340">
        <v>0</v>
      </c>
      <c r="AC86" s="340">
        <v>0</v>
      </c>
      <c r="AD86" s="340">
        <v>0</v>
      </c>
      <c r="AE86" s="340">
        <v>1</v>
      </c>
      <c r="AF86" s="340">
        <v>1</v>
      </c>
      <c r="AG86" s="340">
        <v>1</v>
      </c>
      <c r="AH86" s="339" t="s">
        <v>2830</v>
      </c>
      <c r="AI86" s="339" t="s">
        <v>2845</v>
      </c>
      <c r="AJ86" s="339" t="s">
        <v>2959</v>
      </c>
      <c r="AK86" s="340">
        <f t="shared" si="8"/>
        <v>3</v>
      </c>
      <c r="AL86" s="340">
        <v>1</v>
      </c>
      <c r="AM86" s="340">
        <v>1</v>
      </c>
      <c r="AN86" s="340">
        <v>1</v>
      </c>
      <c r="AO86" s="340">
        <v>1</v>
      </c>
      <c r="AP86" s="340">
        <v>1</v>
      </c>
      <c r="AQ86" s="340">
        <v>-2</v>
      </c>
      <c r="AR86" s="340">
        <v>0</v>
      </c>
      <c r="AS86" s="345">
        <f t="shared" si="9"/>
        <v>-1</v>
      </c>
      <c r="AT86" s="340">
        <v>0</v>
      </c>
      <c r="AU86" s="340">
        <v>0</v>
      </c>
      <c r="AV86" s="340">
        <v>0</v>
      </c>
      <c r="AW86" s="340">
        <v>0</v>
      </c>
      <c r="AX86" s="340">
        <v>0</v>
      </c>
      <c r="AY86" s="340">
        <v>0</v>
      </c>
      <c r="AZ86" s="340">
        <v>0</v>
      </c>
      <c r="BA86" s="340">
        <v>0</v>
      </c>
      <c r="BB86" s="346"/>
      <c r="BC86" s="339" t="s">
        <v>2960</v>
      </c>
      <c r="BD86" s="346"/>
      <c r="BE86" s="346"/>
      <c r="BF86" s="346"/>
      <c r="BG86" s="346"/>
      <c r="BH86" s="340">
        <v>-1</v>
      </c>
      <c r="BI86" s="346"/>
      <c r="BJ86" s="346"/>
      <c r="BK86" s="346"/>
      <c r="BL86" s="346"/>
      <c r="BM86" s="346"/>
      <c r="BN86" s="346"/>
    </row>
    <row r="87" spans="1:66" ht="93.25" customHeight="1" x14ac:dyDescent="0.2">
      <c r="A87" s="311" t="s">
        <v>2885</v>
      </c>
      <c r="B87" s="336" t="s">
        <v>2886</v>
      </c>
      <c r="C87" s="337" t="s">
        <v>2975</v>
      </c>
      <c r="D87" s="339" t="s">
        <v>2863</v>
      </c>
      <c r="E87" s="339" t="s">
        <v>92</v>
      </c>
      <c r="F87" s="339" t="s">
        <v>2956</v>
      </c>
      <c r="G87" s="340">
        <v>1</v>
      </c>
      <c r="H87" s="340">
        <v>1</v>
      </c>
      <c r="I87" s="340">
        <v>0</v>
      </c>
      <c r="J87" s="341" t="s">
        <v>2957</v>
      </c>
      <c r="K87" s="342" t="s">
        <v>2958</v>
      </c>
      <c r="L87" s="343"/>
      <c r="M87" s="344">
        <f t="shared" si="7"/>
        <v>39472</v>
      </c>
      <c r="N87" s="343">
        <v>39472</v>
      </c>
      <c r="O87" s="342" t="s">
        <v>75</v>
      </c>
      <c r="P87" s="342" t="s">
        <v>75</v>
      </c>
      <c r="Q87" s="342" t="s">
        <v>75</v>
      </c>
      <c r="R87" s="342" t="s">
        <v>75</v>
      </c>
      <c r="S87" s="342" t="s">
        <v>75</v>
      </c>
      <c r="T87" s="342" t="s">
        <v>75</v>
      </c>
      <c r="U87" s="340">
        <v>1</v>
      </c>
      <c r="V87" s="340">
        <v>0</v>
      </c>
      <c r="W87" s="340">
        <v>0</v>
      </c>
      <c r="X87" s="340">
        <v>-1</v>
      </c>
      <c r="Y87" s="340">
        <v>-2</v>
      </c>
      <c r="Z87" s="340">
        <v>1</v>
      </c>
      <c r="AA87" s="340">
        <v>0</v>
      </c>
      <c r="AB87" s="340">
        <v>0</v>
      </c>
      <c r="AC87" s="340">
        <v>0</v>
      </c>
      <c r="AD87" s="340">
        <v>0</v>
      </c>
      <c r="AE87" s="340">
        <v>1</v>
      </c>
      <c r="AF87" s="340">
        <v>1</v>
      </c>
      <c r="AG87" s="340">
        <v>1</v>
      </c>
      <c r="AH87" s="339" t="s">
        <v>2830</v>
      </c>
      <c r="AI87" s="339" t="s">
        <v>2845</v>
      </c>
      <c r="AJ87" s="339" t="s">
        <v>2959</v>
      </c>
      <c r="AK87" s="340">
        <f t="shared" si="8"/>
        <v>3</v>
      </c>
      <c r="AL87" s="340">
        <v>1</v>
      </c>
      <c r="AM87" s="340">
        <v>1</v>
      </c>
      <c r="AN87" s="340">
        <v>1</v>
      </c>
      <c r="AO87" s="340">
        <v>1</v>
      </c>
      <c r="AP87" s="340">
        <v>1</v>
      </c>
      <c r="AQ87" s="340">
        <v>-2</v>
      </c>
      <c r="AR87" s="340">
        <v>0</v>
      </c>
      <c r="AS87" s="345">
        <f t="shared" si="9"/>
        <v>-1</v>
      </c>
      <c r="AT87" s="340">
        <v>0</v>
      </c>
      <c r="AU87" s="340">
        <v>0</v>
      </c>
      <c r="AV87" s="340">
        <v>0</v>
      </c>
      <c r="AW87" s="340">
        <v>0</v>
      </c>
      <c r="AX87" s="340">
        <v>0</v>
      </c>
      <c r="AY87" s="340">
        <v>0</v>
      </c>
      <c r="AZ87" s="340">
        <v>0</v>
      </c>
      <c r="BA87" s="340">
        <v>0</v>
      </c>
      <c r="BB87" s="346"/>
      <c r="BC87" s="339" t="s">
        <v>2960</v>
      </c>
      <c r="BD87" s="346"/>
      <c r="BE87" s="346"/>
      <c r="BF87" s="346"/>
      <c r="BG87" s="346"/>
      <c r="BH87" s="340">
        <v>-1</v>
      </c>
      <c r="BI87" s="346"/>
      <c r="BJ87" s="346"/>
      <c r="BK87" s="346"/>
      <c r="BL87" s="346"/>
      <c r="BM87" s="346"/>
      <c r="BN87" s="346"/>
    </row>
    <row r="88" spans="1:66" ht="93.25" customHeight="1" x14ac:dyDescent="0.2">
      <c r="A88" s="311" t="s">
        <v>2885</v>
      </c>
      <c r="B88" s="336" t="s">
        <v>2886</v>
      </c>
      <c r="C88" s="337" t="s">
        <v>2976</v>
      </c>
      <c r="D88" s="339" t="s">
        <v>2863</v>
      </c>
      <c r="E88" s="339" t="s">
        <v>92</v>
      </c>
      <c r="F88" s="339" t="s">
        <v>2956</v>
      </c>
      <c r="G88" s="340">
        <v>1</v>
      </c>
      <c r="H88" s="340">
        <v>1</v>
      </c>
      <c r="I88" s="340">
        <v>0</v>
      </c>
      <c r="J88" s="341" t="s">
        <v>2957</v>
      </c>
      <c r="K88" s="342" t="s">
        <v>2958</v>
      </c>
      <c r="L88" s="343"/>
      <c r="M88" s="344">
        <f t="shared" si="7"/>
        <v>39472</v>
      </c>
      <c r="N88" s="343">
        <v>39472</v>
      </c>
      <c r="O88" s="342" t="s">
        <v>75</v>
      </c>
      <c r="P88" s="342" t="s">
        <v>75</v>
      </c>
      <c r="Q88" s="342" t="s">
        <v>75</v>
      </c>
      <c r="R88" s="342" t="s">
        <v>75</v>
      </c>
      <c r="S88" s="342" t="s">
        <v>75</v>
      </c>
      <c r="T88" s="342" t="s">
        <v>75</v>
      </c>
      <c r="U88" s="340">
        <v>1</v>
      </c>
      <c r="V88" s="340">
        <v>0</v>
      </c>
      <c r="W88" s="340">
        <v>0</v>
      </c>
      <c r="X88" s="340">
        <v>-1</v>
      </c>
      <c r="Y88" s="340">
        <v>-2</v>
      </c>
      <c r="Z88" s="340">
        <v>1</v>
      </c>
      <c r="AA88" s="340">
        <v>0</v>
      </c>
      <c r="AB88" s="340">
        <v>0</v>
      </c>
      <c r="AC88" s="340">
        <v>0</v>
      </c>
      <c r="AD88" s="340">
        <v>0</v>
      </c>
      <c r="AE88" s="340">
        <v>1</v>
      </c>
      <c r="AF88" s="340">
        <v>1</v>
      </c>
      <c r="AG88" s="340">
        <v>1</v>
      </c>
      <c r="AH88" s="339" t="s">
        <v>2830</v>
      </c>
      <c r="AI88" s="339" t="s">
        <v>2845</v>
      </c>
      <c r="AJ88" s="339" t="s">
        <v>2959</v>
      </c>
      <c r="AK88" s="340">
        <f t="shared" si="8"/>
        <v>3</v>
      </c>
      <c r="AL88" s="340">
        <v>1</v>
      </c>
      <c r="AM88" s="340">
        <v>1</v>
      </c>
      <c r="AN88" s="340">
        <v>1</v>
      </c>
      <c r="AO88" s="340">
        <v>1</v>
      </c>
      <c r="AP88" s="340">
        <v>1</v>
      </c>
      <c r="AQ88" s="340">
        <v>-2</v>
      </c>
      <c r="AR88" s="340">
        <v>0</v>
      </c>
      <c r="AS88" s="345">
        <f t="shared" si="9"/>
        <v>-1</v>
      </c>
      <c r="AT88" s="340">
        <v>0</v>
      </c>
      <c r="AU88" s="340">
        <v>0</v>
      </c>
      <c r="AV88" s="340">
        <v>0</v>
      </c>
      <c r="AW88" s="340">
        <v>0</v>
      </c>
      <c r="AX88" s="340">
        <v>0</v>
      </c>
      <c r="AY88" s="340">
        <v>0</v>
      </c>
      <c r="AZ88" s="340">
        <v>0</v>
      </c>
      <c r="BA88" s="340">
        <v>0</v>
      </c>
      <c r="BB88" s="346"/>
      <c r="BC88" s="339" t="s">
        <v>2960</v>
      </c>
      <c r="BD88" s="346"/>
      <c r="BE88" s="346"/>
      <c r="BF88" s="346"/>
      <c r="BG88" s="346"/>
      <c r="BH88" s="340">
        <v>-1</v>
      </c>
      <c r="BI88" s="346"/>
      <c r="BJ88" s="346"/>
      <c r="BK88" s="346"/>
      <c r="BL88" s="346"/>
      <c r="BM88" s="346"/>
      <c r="BN88" s="346"/>
    </row>
    <row r="89" spans="1:66" ht="93.25" customHeight="1" x14ac:dyDescent="0.2">
      <c r="A89" s="311" t="s">
        <v>2885</v>
      </c>
      <c r="B89" s="336" t="s">
        <v>2886</v>
      </c>
      <c r="C89" s="337" t="s">
        <v>2977</v>
      </c>
      <c r="D89" s="339" t="s">
        <v>2863</v>
      </c>
      <c r="E89" s="339" t="s">
        <v>92</v>
      </c>
      <c r="F89" s="339" t="s">
        <v>2956</v>
      </c>
      <c r="G89" s="340">
        <v>1</v>
      </c>
      <c r="H89" s="340">
        <v>1</v>
      </c>
      <c r="I89" s="340">
        <v>0</v>
      </c>
      <c r="J89" s="341" t="s">
        <v>2957</v>
      </c>
      <c r="K89" s="342" t="s">
        <v>2958</v>
      </c>
      <c r="L89" s="343"/>
      <c r="M89" s="344">
        <f t="shared" si="7"/>
        <v>39472</v>
      </c>
      <c r="N89" s="343">
        <v>39472</v>
      </c>
      <c r="O89" s="342" t="s">
        <v>75</v>
      </c>
      <c r="P89" s="342" t="s">
        <v>75</v>
      </c>
      <c r="Q89" s="342" t="s">
        <v>75</v>
      </c>
      <c r="R89" s="342" t="s">
        <v>75</v>
      </c>
      <c r="S89" s="342" t="s">
        <v>75</v>
      </c>
      <c r="T89" s="342" t="s">
        <v>75</v>
      </c>
      <c r="U89" s="340">
        <v>1</v>
      </c>
      <c r="V89" s="340">
        <v>0</v>
      </c>
      <c r="W89" s="340">
        <v>0</v>
      </c>
      <c r="X89" s="340">
        <v>-1</v>
      </c>
      <c r="Y89" s="340">
        <v>-2</v>
      </c>
      <c r="Z89" s="340">
        <v>1</v>
      </c>
      <c r="AA89" s="340">
        <v>0</v>
      </c>
      <c r="AB89" s="340">
        <v>0</v>
      </c>
      <c r="AC89" s="340">
        <v>0</v>
      </c>
      <c r="AD89" s="340">
        <v>0</v>
      </c>
      <c r="AE89" s="340">
        <v>1</v>
      </c>
      <c r="AF89" s="340">
        <v>1</v>
      </c>
      <c r="AG89" s="340">
        <v>1</v>
      </c>
      <c r="AH89" s="339" t="s">
        <v>2830</v>
      </c>
      <c r="AI89" s="339" t="s">
        <v>2845</v>
      </c>
      <c r="AJ89" s="339" t="s">
        <v>2959</v>
      </c>
      <c r="AK89" s="340">
        <f t="shared" si="8"/>
        <v>3</v>
      </c>
      <c r="AL89" s="340">
        <v>1</v>
      </c>
      <c r="AM89" s="340">
        <v>1</v>
      </c>
      <c r="AN89" s="340">
        <v>1</v>
      </c>
      <c r="AO89" s="340">
        <v>1</v>
      </c>
      <c r="AP89" s="340">
        <v>1</v>
      </c>
      <c r="AQ89" s="340">
        <v>-2</v>
      </c>
      <c r="AR89" s="340">
        <v>0</v>
      </c>
      <c r="AS89" s="345">
        <f t="shared" si="9"/>
        <v>-1</v>
      </c>
      <c r="AT89" s="340">
        <v>0</v>
      </c>
      <c r="AU89" s="340">
        <v>0</v>
      </c>
      <c r="AV89" s="340">
        <v>0</v>
      </c>
      <c r="AW89" s="340">
        <v>0</v>
      </c>
      <c r="AX89" s="340">
        <v>0</v>
      </c>
      <c r="AY89" s="340">
        <v>0</v>
      </c>
      <c r="AZ89" s="340">
        <v>0</v>
      </c>
      <c r="BA89" s="340">
        <v>0</v>
      </c>
      <c r="BB89" s="346"/>
      <c r="BC89" s="339" t="s">
        <v>2960</v>
      </c>
      <c r="BD89" s="346"/>
      <c r="BE89" s="346"/>
      <c r="BF89" s="346"/>
      <c r="BG89" s="346"/>
      <c r="BH89" s="340">
        <v>-1</v>
      </c>
      <c r="BI89" s="346"/>
      <c r="BJ89" s="346"/>
      <c r="BK89" s="346"/>
      <c r="BL89" s="346"/>
      <c r="BM89" s="346"/>
      <c r="BN89" s="346"/>
    </row>
    <row r="90" spans="1:66" ht="93.25" customHeight="1" x14ac:dyDescent="0.2">
      <c r="A90" s="311" t="s">
        <v>2885</v>
      </c>
      <c r="B90" s="336" t="s">
        <v>2886</v>
      </c>
      <c r="C90" s="337" t="s">
        <v>2978</v>
      </c>
      <c r="D90" s="339" t="s">
        <v>2863</v>
      </c>
      <c r="E90" s="339" t="s">
        <v>92</v>
      </c>
      <c r="F90" s="339" t="s">
        <v>2956</v>
      </c>
      <c r="G90" s="340">
        <v>1</v>
      </c>
      <c r="H90" s="340">
        <v>1</v>
      </c>
      <c r="I90" s="340">
        <v>0</v>
      </c>
      <c r="J90" s="341" t="s">
        <v>2957</v>
      </c>
      <c r="K90" s="342" t="s">
        <v>2958</v>
      </c>
      <c r="L90" s="343"/>
      <c r="M90" s="344">
        <f t="shared" si="7"/>
        <v>39472</v>
      </c>
      <c r="N90" s="343">
        <v>39472</v>
      </c>
      <c r="O90" s="342" t="s">
        <v>75</v>
      </c>
      <c r="P90" s="342" t="s">
        <v>75</v>
      </c>
      <c r="Q90" s="342" t="s">
        <v>75</v>
      </c>
      <c r="R90" s="342" t="s">
        <v>75</v>
      </c>
      <c r="S90" s="342" t="s">
        <v>75</v>
      </c>
      <c r="T90" s="342" t="s">
        <v>75</v>
      </c>
      <c r="U90" s="340">
        <v>1</v>
      </c>
      <c r="V90" s="340">
        <v>0</v>
      </c>
      <c r="W90" s="340">
        <v>0</v>
      </c>
      <c r="X90" s="340">
        <v>-1</v>
      </c>
      <c r="Y90" s="340">
        <v>-2</v>
      </c>
      <c r="Z90" s="340">
        <v>1</v>
      </c>
      <c r="AA90" s="340">
        <v>0</v>
      </c>
      <c r="AB90" s="340">
        <v>0</v>
      </c>
      <c r="AC90" s="340">
        <v>0</v>
      </c>
      <c r="AD90" s="340">
        <v>0</v>
      </c>
      <c r="AE90" s="340">
        <v>1</v>
      </c>
      <c r="AF90" s="340">
        <v>1</v>
      </c>
      <c r="AG90" s="340">
        <v>1</v>
      </c>
      <c r="AH90" s="339" t="s">
        <v>2830</v>
      </c>
      <c r="AI90" s="339" t="s">
        <v>2845</v>
      </c>
      <c r="AJ90" s="339" t="s">
        <v>2959</v>
      </c>
      <c r="AK90" s="340">
        <f t="shared" si="8"/>
        <v>3</v>
      </c>
      <c r="AL90" s="340">
        <v>1</v>
      </c>
      <c r="AM90" s="340">
        <v>1</v>
      </c>
      <c r="AN90" s="340">
        <v>1</v>
      </c>
      <c r="AO90" s="340">
        <v>1</v>
      </c>
      <c r="AP90" s="340">
        <v>1</v>
      </c>
      <c r="AQ90" s="340">
        <v>-2</v>
      </c>
      <c r="AR90" s="340">
        <v>0</v>
      </c>
      <c r="AS90" s="345">
        <f t="shared" si="9"/>
        <v>-1</v>
      </c>
      <c r="AT90" s="340">
        <v>0</v>
      </c>
      <c r="AU90" s="340">
        <v>0</v>
      </c>
      <c r="AV90" s="340">
        <v>0</v>
      </c>
      <c r="AW90" s="340">
        <v>0</v>
      </c>
      <c r="AX90" s="340">
        <v>0</v>
      </c>
      <c r="AY90" s="340">
        <v>0</v>
      </c>
      <c r="AZ90" s="340">
        <v>0</v>
      </c>
      <c r="BA90" s="340">
        <v>0</v>
      </c>
      <c r="BB90" s="346"/>
      <c r="BC90" s="339" t="s">
        <v>2960</v>
      </c>
      <c r="BD90" s="346"/>
      <c r="BE90" s="346"/>
      <c r="BF90" s="346"/>
      <c r="BG90" s="346"/>
      <c r="BH90" s="340">
        <v>-1</v>
      </c>
      <c r="BI90" s="346"/>
      <c r="BJ90" s="346"/>
      <c r="BK90" s="346"/>
      <c r="BL90" s="346"/>
      <c r="BM90" s="346"/>
      <c r="BN90" s="346"/>
    </row>
    <row r="91" spans="1:66" ht="93.25" customHeight="1" x14ac:dyDescent="0.2">
      <c r="A91" s="311" t="s">
        <v>2885</v>
      </c>
      <c r="B91" s="336" t="s">
        <v>2886</v>
      </c>
      <c r="C91" s="337" t="s">
        <v>2979</v>
      </c>
      <c r="D91" s="339" t="s">
        <v>2863</v>
      </c>
      <c r="E91" s="339" t="s">
        <v>92</v>
      </c>
      <c r="F91" s="339" t="s">
        <v>2956</v>
      </c>
      <c r="G91" s="340">
        <v>1</v>
      </c>
      <c r="H91" s="340">
        <v>1</v>
      </c>
      <c r="I91" s="340">
        <v>0</v>
      </c>
      <c r="J91" s="341" t="s">
        <v>2957</v>
      </c>
      <c r="K91" s="342" t="s">
        <v>2958</v>
      </c>
      <c r="L91" s="343"/>
      <c r="M91" s="344">
        <f t="shared" si="7"/>
        <v>39472</v>
      </c>
      <c r="N91" s="343">
        <v>39472</v>
      </c>
      <c r="O91" s="342" t="s">
        <v>75</v>
      </c>
      <c r="P91" s="342" t="s">
        <v>75</v>
      </c>
      <c r="Q91" s="342" t="s">
        <v>75</v>
      </c>
      <c r="R91" s="342" t="s">
        <v>75</v>
      </c>
      <c r="S91" s="342" t="s">
        <v>75</v>
      </c>
      <c r="T91" s="342" t="s">
        <v>75</v>
      </c>
      <c r="U91" s="340">
        <v>1</v>
      </c>
      <c r="V91" s="340">
        <v>0</v>
      </c>
      <c r="W91" s="340">
        <v>0</v>
      </c>
      <c r="X91" s="340">
        <v>-1</v>
      </c>
      <c r="Y91" s="340">
        <v>-2</v>
      </c>
      <c r="Z91" s="340">
        <v>1</v>
      </c>
      <c r="AA91" s="340">
        <v>0</v>
      </c>
      <c r="AB91" s="340">
        <v>0</v>
      </c>
      <c r="AC91" s="340">
        <v>0</v>
      </c>
      <c r="AD91" s="340">
        <v>0</v>
      </c>
      <c r="AE91" s="340">
        <v>1</v>
      </c>
      <c r="AF91" s="340">
        <v>1</v>
      </c>
      <c r="AG91" s="340">
        <v>1</v>
      </c>
      <c r="AH91" s="339" t="s">
        <v>2830</v>
      </c>
      <c r="AI91" s="339" t="s">
        <v>2845</v>
      </c>
      <c r="AJ91" s="339" t="s">
        <v>2959</v>
      </c>
      <c r="AK91" s="340">
        <f t="shared" si="8"/>
        <v>3</v>
      </c>
      <c r="AL91" s="340">
        <v>1</v>
      </c>
      <c r="AM91" s="340">
        <v>1</v>
      </c>
      <c r="AN91" s="340">
        <v>1</v>
      </c>
      <c r="AO91" s="340">
        <v>1</v>
      </c>
      <c r="AP91" s="340">
        <v>1</v>
      </c>
      <c r="AQ91" s="340">
        <v>-2</v>
      </c>
      <c r="AR91" s="340">
        <v>0</v>
      </c>
      <c r="AS91" s="345">
        <f t="shared" si="9"/>
        <v>-1</v>
      </c>
      <c r="AT91" s="340">
        <v>0</v>
      </c>
      <c r="AU91" s="340">
        <v>0</v>
      </c>
      <c r="AV91" s="340">
        <v>0</v>
      </c>
      <c r="AW91" s="340">
        <v>0</v>
      </c>
      <c r="AX91" s="340">
        <v>0</v>
      </c>
      <c r="AY91" s="340">
        <v>0</v>
      </c>
      <c r="AZ91" s="340">
        <v>0</v>
      </c>
      <c r="BA91" s="340">
        <v>0</v>
      </c>
      <c r="BB91" s="346"/>
      <c r="BC91" s="339" t="s">
        <v>2960</v>
      </c>
      <c r="BD91" s="346"/>
      <c r="BE91" s="346"/>
      <c r="BF91" s="346"/>
      <c r="BG91" s="346"/>
      <c r="BH91" s="340">
        <v>-1</v>
      </c>
      <c r="BI91" s="346"/>
      <c r="BJ91" s="346"/>
      <c r="BK91" s="346"/>
      <c r="BL91" s="346"/>
      <c r="BM91" s="346"/>
      <c r="BN91" s="346"/>
    </row>
    <row r="92" spans="1:66" ht="93.25" customHeight="1" x14ac:dyDescent="0.2">
      <c r="A92" s="311" t="s">
        <v>2885</v>
      </c>
      <c r="B92" s="336" t="s">
        <v>2886</v>
      </c>
      <c r="C92" s="337" t="s">
        <v>2980</v>
      </c>
      <c r="D92" s="339" t="s">
        <v>2863</v>
      </c>
      <c r="E92" s="339" t="s">
        <v>92</v>
      </c>
      <c r="F92" s="339" t="s">
        <v>2956</v>
      </c>
      <c r="G92" s="340">
        <v>1</v>
      </c>
      <c r="H92" s="340">
        <v>1</v>
      </c>
      <c r="I92" s="340">
        <v>0</v>
      </c>
      <c r="J92" s="341" t="s">
        <v>2957</v>
      </c>
      <c r="K92" s="342" t="s">
        <v>2958</v>
      </c>
      <c r="L92" s="343"/>
      <c r="M92" s="344">
        <f t="shared" si="7"/>
        <v>39472</v>
      </c>
      <c r="N92" s="343">
        <v>39472</v>
      </c>
      <c r="O92" s="342" t="s">
        <v>75</v>
      </c>
      <c r="P92" s="342" t="s">
        <v>75</v>
      </c>
      <c r="Q92" s="342" t="s">
        <v>75</v>
      </c>
      <c r="R92" s="342" t="s">
        <v>75</v>
      </c>
      <c r="S92" s="342" t="s">
        <v>75</v>
      </c>
      <c r="T92" s="342" t="s">
        <v>75</v>
      </c>
      <c r="U92" s="340">
        <v>1</v>
      </c>
      <c r="V92" s="340">
        <v>0</v>
      </c>
      <c r="W92" s="340">
        <v>0</v>
      </c>
      <c r="X92" s="340">
        <v>-1</v>
      </c>
      <c r="Y92" s="340">
        <v>-2</v>
      </c>
      <c r="Z92" s="340">
        <v>1</v>
      </c>
      <c r="AA92" s="340">
        <v>0</v>
      </c>
      <c r="AB92" s="340">
        <v>0</v>
      </c>
      <c r="AC92" s="340">
        <v>0</v>
      </c>
      <c r="AD92" s="340">
        <v>0</v>
      </c>
      <c r="AE92" s="340">
        <v>1</v>
      </c>
      <c r="AF92" s="340">
        <v>1</v>
      </c>
      <c r="AG92" s="340">
        <v>1</v>
      </c>
      <c r="AH92" s="339" t="s">
        <v>2830</v>
      </c>
      <c r="AI92" s="339" t="s">
        <v>2845</v>
      </c>
      <c r="AJ92" s="339" t="s">
        <v>2959</v>
      </c>
      <c r="AK92" s="340">
        <f t="shared" si="8"/>
        <v>3</v>
      </c>
      <c r="AL92" s="340">
        <v>1</v>
      </c>
      <c r="AM92" s="340">
        <v>1</v>
      </c>
      <c r="AN92" s="340">
        <v>1</v>
      </c>
      <c r="AO92" s="340">
        <v>1</v>
      </c>
      <c r="AP92" s="340">
        <v>1</v>
      </c>
      <c r="AQ92" s="340">
        <v>-2</v>
      </c>
      <c r="AR92" s="340">
        <v>0</v>
      </c>
      <c r="AS92" s="345">
        <f t="shared" si="9"/>
        <v>-1</v>
      </c>
      <c r="AT92" s="340">
        <v>0</v>
      </c>
      <c r="AU92" s="340">
        <v>0</v>
      </c>
      <c r="AV92" s="340">
        <v>0</v>
      </c>
      <c r="AW92" s="340">
        <v>0</v>
      </c>
      <c r="AX92" s="340">
        <v>0</v>
      </c>
      <c r="AY92" s="340">
        <v>0</v>
      </c>
      <c r="AZ92" s="340">
        <v>0</v>
      </c>
      <c r="BA92" s="340">
        <v>0</v>
      </c>
      <c r="BB92" s="346"/>
      <c r="BC92" s="339" t="s">
        <v>2960</v>
      </c>
      <c r="BD92" s="346"/>
      <c r="BE92" s="346"/>
      <c r="BF92" s="346"/>
      <c r="BG92" s="346"/>
      <c r="BH92" s="340">
        <v>-1</v>
      </c>
      <c r="BI92" s="346"/>
      <c r="BJ92" s="346"/>
      <c r="BK92" s="346"/>
      <c r="BL92" s="346"/>
      <c r="BM92" s="346"/>
      <c r="BN92" s="346"/>
    </row>
    <row r="93" spans="1:66" ht="93.25" customHeight="1" x14ac:dyDescent="0.2">
      <c r="A93" s="311" t="s">
        <v>2885</v>
      </c>
      <c r="B93" s="336" t="s">
        <v>2886</v>
      </c>
      <c r="C93" s="337" t="s">
        <v>2981</v>
      </c>
      <c r="D93" s="339" t="s">
        <v>2863</v>
      </c>
      <c r="E93" s="339" t="s">
        <v>92</v>
      </c>
      <c r="F93" s="339" t="s">
        <v>2956</v>
      </c>
      <c r="G93" s="340">
        <v>1</v>
      </c>
      <c r="H93" s="340">
        <v>1</v>
      </c>
      <c r="I93" s="340">
        <v>0</v>
      </c>
      <c r="J93" s="341" t="s">
        <v>2957</v>
      </c>
      <c r="K93" s="342" t="s">
        <v>2958</v>
      </c>
      <c r="L93" s="343"/>
      <c r="M93" s="344">
        <f t="shared" si="7"/>
        <v>39472</v>
      </c>
      <c r="N93" s="343">
        <v>39472</v>
      </c>
      <c r="O93" s="342" t="s">
        <v>75</v>
      </c>
      <c r="P93" s="342" t="s">
        <v>75</v>
      </c>
      <c r="Q93" s="342" t="s">
        <v>75</v>
      </c>
      <c r="R93" s="342" t="s">
        <v>75</v>
      </c>
      <c r="S93" s="342" t="s">
        <v>75</v>
      </c>
      <c r="T93" s="342" t="s">
        <v>75</v>
      </c>
      <c r="U93" s="340">
        <v>1</v>
      </c>
      <c r="V93" s="340">
        <v>0</v>
      </c>
      <c r="W93" s="340">
        <v>0</v>
      </c>
      <c r="X93" s="340">
        <v>-1</v>
      </c>
      <c r="Y93" s="340">
        <v>-2</v>
      </c>
      <c r="Z93" s="340">
        <v>1</v>
      </c>
      <c r="AA93" s="340">
        <v>0</v>
      </c>
      <c r="AB93" s="340">
        <v>0</v>
      </c>
      <c r="AC93" s="340">
        <v>0</v>
      </c>
      <c r="AD93" s="340">
        <v>0</v>
      </c>
      <c r="AE93" s="340">
        <v>1</v>
      </c>
      <c r="AF93" s="340">
        <v>1</v>
      </c>
      <c r="AG93" s="340">
        <v>1</v>
      </c>
      <c r="AH93" s="339" t="s">
        <v>2830</v>
      </c>
      <c r="AI93" s="339" t="s">
        <v>2845</v>
      </c>
      <c r="AJ93" s="339" t="s">
        <v>2959</v>
      </c>
      <c r="AK93" s="340">
        <f t="shared" si="8"/>
        <v>3</v>
      </c>
      <c r="AL93" s="340">
        <v>1</v>
      </c>
      <c r="AM93" s="340">
        <v>1</v>
      </c>
      <c r="AN93" s="340">
        <v>1</v>
      </c>
      <c r="AO93" s="340">
        <v>1</v>
      </c>
      <c r="AP93" s="340">
        <v>1</v>
      </c>
      <c r="AQ93" s="340">
        <v>-2</v>
      </c>
      <c r="AR93" s="340">
        <v>0</v>
      </c>
      <c r="AS93" s="345">
        <f t="shared" si="9"/>
        <v>-1</v>
      </c>
      <c r="AT93" s="340">
        <v>0</v>
      </c>
      <c r="AU93" s="340">
        <v>0</v>
      </c>
      <c r="AV93" s="340">
        <v>0</v>
      </c>
      <c r="AW93" s="340">
        <v>0</v>
      </c>
      <c r="AX93" s="340">
        <v>0</v>
      </c>
      <c r="AY93" s="340">
        <v>0</v>
      </c>
      <c r="AZ93" s="340">
        <v>0</v>
      </c>
      <c r="BA93" s="340">
        <v>0</v>
      </c>
      <c r="BB93" s="346"/>
      <c r="BC93" s="339" t="s">
        <v>2960</v>
      </c>
      <c r="BD93" s="346"/>
      <c r="BE93" s="346"/>
      <c r="BF93" s="346"/>
      <c r="BG93" s="346"/>
      <c r="BH93" s="340">
        <v>-1</v>
      </c>
      <c r="BI93" s="346"/>
      <c r="BJ93" s="346"/>
      <c r="BK93" s="346"/>
      <c r="BL93" s="346"/>
      <c r="BM93" s="346"/>
      <c r="BN93" s="346"/>
    </row>
    <row r="94" spans="1:66" ht="93.25" customHeight="1" x14ac:dyDescent="0.2">
      <c r="A94" s="311" t="s">
        <v>2885</v>
      </c>
      <c r="B94" s="336" t="s">
        <v>2886</v>
      </c>
      <c r="C94" s="337" t="s">
        <v>2982</v>
      </c>
      <c r="D94" s="339" t="s">
        <v>2863</v>
      </c>
      <c r="E94" s="339" t="s">
        <v>92</v>
      </c>
      <c r="F94" s="339" t="s">
        <v>2956</v>
      </c>
      <c r="G94" s="340">
        <v>1</v>
      </c>
      <c r="H94" s="340">
        <v>1</v>
      </c>
      <c r="I94" s="340">
        <v>0</v>
      </c>
      <c r="J94" s="341" t="s">
        <v>2957</v>
      </c>
      <c r="K94" s="342" t="s">
        <v>2958</v>
      </c>
      <c r="L94" s="343"/>
      <c r="M94" s="344">
        <f t="shared" si="7"/>
        <v>39472</v>
      </c>
      <c r="N94" s="343">
        <v>39472</v>
      </c>
      <c r="O94" s="342" t="s">
        <v>75</v>
      </c>
      <c r="P94" s="342" t="s">
        <v>75</v>
      </c>
      <c r="Q94" s="342" t="s">
        <v>75</v>
      </c>
      <c r="R94" s="342" t="s">
        <v>75</v>
      </c>
      <c r="S94" s="342" t="s">
        <v>75</v>
      </c>
      <c r="T94" s="342" t="s">
        <v>75</v>
      </c>
      <c r="U94" s="340">
        <v>1</v>
      </c>
      <c r="V94" s="340">
        <v>0</v>
      </c>
      <c r="W94" s="340">
        <v>0</v>
      </c>
      <c r="X94" s="340">
        <v>-1</v>
      </c>
      <c r="Y94" s="340">
        <v>-2</v>
      </c>
      <c r="Z94" s="340">
        <v>1</v>
      </c>
      <c r="AA94" s="340">
        <v>0</v>
      </c>
      <c r="AB94" s="340">
        <v>0</v>
      </c>
      <c r="AC94" s="340">
        <v>0</v>
      </c>
      <c r="AD94" s="340">
        <v>0</v>
      </c>
      <c r="AE94" s="340">
        <v>1</v>
      </c>
      <c r="AF94" s="340">
        <v>1</v>
      </c>
      <c r="AG94" s="340">
        <v>1</v>
      </c>
      <c r="AH94" s="339" t="s">
        <v>2830</v>
      </c>
      <c r="AI94" s="339" t="s">
        <v>2845</v>
      </c>
      <c r="AJ94" s="339" t="s">
        <v>2959</v>
      </c>
      <c r="AK94" s="340">
        <f t="shared" si="8"/>
        <v>3</v>
      </c>
      <c r="AL94" s="340">
        <v>1</v>
      </c>
      <c r="AM94" s="340">
        <v>1</v>
      </c>
      <c r="AN94" s="340">
        <v>1</v>
      </c>
      <c r="AO94" s="340">
        <v>1</v>
      </c>
      <c r="AP94" s="340">
        <v>1</v>
      </c>
      <c r="AQ94" s="340">
        <v>-2</v>
      </c>
      <c r="AR94" s="340">
        <v>0</v>
      </c>
      <c r="AS94" s="345">
        <f t="shared" si="9"/>
        <v>-1</v>
      </c>
      <c r="AT94" s="340">
        <v>0</v>
      </c>
      <c r="AU94" s="340">
        <v>0</v>
      </c>
      <c r="AV94" s="340">
        <v>0</v>
      </c>
      <c r="AW94" s="340">
        <v>0</v>
      </c>
      <c r="AX94" s="340">
        <v>0</v>
      </c>
      <c r="AY94" s="340">
        <v>0</v>
      </c>
      <c r="AZ94" s="340">
        <v>0</v>
      </c>
      <c r="BA94" s="340">
        <v>0</v>
      </c>
      <c r="BB94" s="346"/>
      <c r="BC94" s="339" t="s">
        <v>2960</v>
      </c>
      <c r="BD94" s="346"/>
      <c r="BE94" s="346"/>
      <c r="BF94" s="346"/>
      <c r="BG94" s="346"/>
      <c r="BH94" s="340">
        <v>-1</v>
      </c>
      <c r="BI94" s="346"/>
      <c r="BJ94" s="346"/>
      <c r="BK94" s="346"/>
      <c r="BL94" s="346"/>
      <c r="BM94" s="346"/>
      <c r="BN94" s="346"/>
    </row>
    <row r="95" spans="1:66" ht="93.25" customHeight="1" x14ac:dyDescent="0.2">
      <c r="A95" s="311" t="s">
        <v>2885</v>
      </c>
      <c r="B95" s="336" t="s">
        <v>2886</v>
      </c>
      <c r="C95" s="337" t="s">
        <v>2983</v>
      </c>
      <c r="D95" s="339" t="s">
        <v>2863</v>
      </c>
      <c r="E95" s="339" t="s">
        <v>92</v>
      </c>
      <c r="F95" s="339" t="s">
        <v>2956</v>
      </c>
      <c r="G95" s="340">
        <v>1</v>
      </c>
      <c r="H95" s="340">
        <v>1</v>
      </c>
      <c r="I95" s="340">
        <v>0</v>
      </c>
      <c r="J95" s="341" t="s">
        <v>2957</v>
      </c>
      <c r="K95" s="342" t="s">
        <v>2958</v>
      </c>
      <c r="L95" s="343"/>
      <c r="M95" s="344">
        <f t="shared" si="7"/>
        <v>39472</v>
      </c>
      <c r="N95" s="343">
        <v>39472</v>
      </c>
      <c r="O95" s="342" t="s">
        <v>75</v>
      </c>
      <c r="P95" s="342" t="s">
        <v>75</v>
      </c>
      <c r="Q95" s="342" t="s">
        <v>75</v>
      </c>
      <c r="R95" s="342" t="s">
        <v>75</v>
      </c>
      <c r="S95" s="342" t="s">
        <v>75</v>
      </c>
      <c r="T95" s="342" t="s">
        <v>75</v>
      </c>
      <c r="U95" s="340">
        <v>1</v>
      </c>
      <c r="V95" s="340">
        <v>0</v>
      </c>
      <c r="W95" s="340">
        <v>0</v>
      </c>
      <c r="X95" s="340">
        <v>-1</v>
      </c>
      <c r="Y95" s="340">
        <v>-2</v>
      </c>
      <c r="Z95" s="340">
        <v>1</v>
      </c>
      <c r="AA95" s="340">
        <v>0</v>
      </c>
      <c r="AB95" s="340">
        <v>0</v>
      </c>
      <c r="AC95" s="340">
        <v>0</v>
      </c>
      <c r="AD95" s="340">
        <v>0</v>
      </c>
      <c r="AE95" s="340">
        <v>1</v>
      </c>
      <c r="AF95" s="340">
        <v>1</v>
      </c>
      <c r="AG95" s="340">
        <v>1</v>
      </c>
      <c r="AH95" s="339" t="s">
        <v>2830</v>
      </c>
      <c r="AI95" s="339" t="s">
        <v>2845</v>
      </c>
      <c r="AJ95" s="339" t="s">
        <v>2959</v>
      </c>
      <c r="AK95" s="340">
        <f t="shared" si="8"/>
        <v>3</v>
      </c>
      <c r="AL95" s="340">
        <v>1</v>
      </c>
      <c r="AM95" s="340">
        <v>1</v>
      </c>
      <c r="AN95" s="340">
        <v>1</v>
      </c>
      <c r="AO95" s="340">
        <v>1</v>
      </c>
      <c r="AP95" s="340">
        <v>1</v>
      </c>
      <c r="AQ95" s="340">
        <v>-2</v>
      </c>
      <c r="AR95" s="340">
        <v>0</v>
      </c>
      <c r="AS95" s="345">
        <f t="shared" si="9"/>
        <v>-1</v>
      </c>
      <c r="AT95" s="340">
        <v>0</v>
      </c>
      <c r="AU95" s="340">
        <v>0</v>
      </c>
      <c r="AV95" s="340">
        <v>0</v>
      </c>
      <c r="AW95" s="340">
        <v>0</v>
      </c>
      <c r="AX95" s="340">
        <v>0</v>
      </c>
      <c r="AY95" s="340">
        <v>0</v>
      </c>
      <c r="AZ95" s="340">
        <v>0</v>
      </c>
      <c r="BA95" s="340">
        <v>0</v>
      </c>
      <c r="BB95" s="346"/>
      <c r="BC95" s="339" t="s">
        <v>2960</v>
      </c>
      <c r="BD95" s="346"/>
      <c r="BE95" s="346"/>
      <c r="BF95" s="346"/>
      <c r="BG95" s="346"/>
      <c r="BH95" s="340">
        <v>-1</v>
      </c>
      <c r="BI95" s="346"/>
      <c r="BJ95" s="346"/>
      <c r="BK95" s="346"/>
      <c r="BL95" s="346"/>
      <c r="BM95" s="346"/>
      <c r="BN95" s="346"/>
    </row>
    <row r="96" spans="1:66" ht="93.25" customHeight="1" x14ac:dyDescent="0.2">
      <c r="A96" s="311" t="s">
        <v>2885</v>
      </c>
      <c r="B96" s="336" t="s">
        <v>2886</v>
      </c>
      <c r="C96" s="337" t="s">
        <v>2984</v>
      </c>
      <c r="D96" s="339" t="s">
        <v>2863</v>
      </c>
      <c r="E96" s="339" t="s">
        <v>92</v>
      </c>
      <c r="F96" s="339" t="s">
        <v>2956</v>
      </c>
      <c r="G96" s="340">
        <v>1</v>
      </c>
      <c r="H96" s="340">
        <v>1</v>
      </c>
      <c r="I96" s="340">
        <v>0</v>
      </c>
      <c r="J96" s="341" t="s">
        <v>2957</v>
      </c>
      <c r="K96" s="342" t="s">
        <v>2958</v>
      </c>
      <c r="L96" s="343"/>
      <c r="M96" s="344">
        <f t="shared" si="7"/>
        <v>39472</v>
      </c>
      <c r="N96" s="343">
        <v>39472</v>
      </c>
      <c r="O96" s="342" t="s">
        <v>75</v>
      </c>
      <c r="P96" s="342" t="s">
        <v>75</v>
      </c>
      <c r="Q96" s="342" t="s">
        <v>75</v>
      </c>
      <c r="R96" s="342" t="s">
        <v>75</v>
      </c>
      <c r="S96" s="342" t="s">
        <v>75</v>
      </c>
      <c r="T96" s="342" t="s">
        <v>75</v>
      </c>
      <c r="U96" s="340">
        <v>1</v>
      </c>
      <c r="V96" s="340">
        <v>0</v>
      </c>
      <c r="W96" s="340">
        <v>0</v>
      </c>
      <c r="X96" s="340">
        <v>-1</v>
      </c>
      <c r="Y96" s="340">
        <v>-2</v>
      </c>
      <c r="Z96" s="340">
        <v>1</v>
      </c>
      <c r="AA96" s="340">
        <v>0</v>
      </c>
      <c r="AB96" s="340">
        <v>0</v>
      </c>
      <c r="AC96" s="340">
        <v>0</v>
      </c>
      <c r="AD96" s="340">
        <v>0</v>
      </c>
      <c r="AE96" s="340">
        <v>1</v>
      </c>
      <c r="AF96" s="340">
        <v>1</v>
      </c>
      <c r="AG96" s="340">
        <v>1</v>
      </c>
      <c r="AH96" s="339" t="s">
        <v>2830</v>
      </c>
      <c r="AI96" s="339" t="s">
        <v>2845</v>
      </c>
      <c r="AJ96" s="339" t="s">
        <v>2959</v>
      </c>
      <c r="AK96" s="340">
        <f t="shared" si="8"/>
        <v>3</v>
      </c>
      <c r="AL96" s="340">
        <v>1</v>
      </c>
      <c r="AM96" s="340">
        <v>1</v>
      </c>
      <c r="AN96" s="340">
        <v>1</v>
      </c>
      <c r="AO96" s="340">
        <v>1</v>
      </c>
      <c r="AP96" s="340">
        <v>1</v>
      </c>
      <c r="AQ96" s="340">
        <v>-2</v>
      </c>
      <c r="AR96" s="340">
        <v>0</v>
      </c>
      <c r="AS96" s="345">
        <f t="shared" si="9"/>
        <v>-1</v>
      </c>
      <c r="AT96" s="340">
        <v>0</v>
      </c>
      <c r="AU96" s="340">
        <v>0</v>
      </c>
      <c r="AV96" s="340">
        <v>0</v>
      </c>
      <c r="AW96" s="340">
        <v>0</v>
      </c>
      <c r="AX96" s="340">
        <v>0</v>
      </c>
      <c r="AY96" s="340">
        <v>0</v>
      </c>
      <c r="AZ96" s="340">
        <v>0</v>
      </c>
      <c r="BA96" s="340">
        <v>0</v>
      </c>
      <c r="BB96" s="346"/>
      <c r="BC96" s="339" t="s">
        <v>2960</v>
      </c>
      <c r="BD96" s="346"/>
      <c r="BE96" s="346"/>
      <c r="BF96" s="346"/>
      <c r="BG96" s="346"/>
      <c r="BH96" s="340">
        <v>-1</v>
      </c>
      <c r="BI96" s="346"/>
      <c r="BJ96" s="346"/>
      <c r="BK96" s="346"/>
      <c r="BL96" s="346"/>
      <c r="BM96" s="346"/>
      <c r="BN96" s="346"/>
    </row>
    <row r="97" spans="1:66" ht="93.25" customHeight="1" x14ac:dyDescent="0.2">
      <c r="A97" s="311" t="s">
        <v>2885</v>
      </c>
      <c r="B97" s="336" t="s">
        <v>2886</v>
      </c>
      <c r="C97" s="337" t="s">
        <v>2985</v>
      </c>
      <c r="D97" s="339" t="s">
        <v>2863</v>
      </c>
      <c r="E97" s="339" t="s">
        <v>92</v>
      </c>
      <c r="F97" s="339" t="s">
        <v>2956</v>
      </c>
      <c r="G97" s="340">
        <v>1</v>
      </c>
      <c r="H97" s="340">
        <v>1</v>
      </c>
      <c r="I97" s="340">
        <v>0</v>
      </c>
      <c r="J97" s="341" t="s">
        <v>2957</v>
      </c>
      <c r="K97" s="342" t="s">
        <v>2958</v>
      </c>
      <c r="L97" s="343"/>
      <c r="M97" s="344">
        <f t="shared" si="7"/>
        <v>39472</v>
      </c>
      <c r="N97" s="343">
        <v>39472</v>
      </c>
      <c r="O97" s="342" t="s">
        <v>75</v>
      </c>
      <c r="P97" s="342" t="s">
        <v>75</v>
      </c>
      <c r="Q97" s="342" t="s">
        <v>75</v>
      </c>
      <c r="R97" s="342" t="s">
        <v>75</v>
      </c>
      <c r="S97" s="342" t="s">
        <v>75</v>
      </c>
      <c r="T97" s="342" t="s">
        <v>75</v>
      </c>
      <c r="U97" s="340">
        <v>1</v>
      </c>
      <c r="V97" s="340">
        <v>0</v>
      </c>
      <c r="W97" s="340">
        <v>0</v>
      </c>
      <c r="X97" s="340">
        <v>-1</v>
      </c>
      <c r="Y97" s="340">
        <v>-2</v>
      </c>
      <c r="Z97" s="340">
        <v>1</v>
      </c>
      <c r="AA97" s="340">
        <v>0</v>
      </c>
      <c r="AB97" s="340">
        <v>0</v>
      </c>
      <c r="AC97" s="340">
        <v>0</v>
      </c>
      <c r="AD97" s="340">
        <v>0</v>
      </c>
      <c r="AE97" s="340">
        <v>1</v>
      </c>
      <c r="AF97" s="340">
        <v>1</v>
      </c>
      <c r="AG97" s="340">
        <v>1</v>
      </c>
      <c r="AH97" s="339" t="s">
        <v>2830</v>
      </c>
      <c r="AI97" s="339" t="s">
        <v>2845</v>
      </c>
      <c r="AJ97" s="339" t="s">
        <v>2959</v>
      </c>
      <c r="AK97" s="340">
        <f t="shared" si="8"/>
        <v>3</v>
      </c>
      <c r="AL97" s="340">
        <v>1</v>
      </c>
      <c r="AM97" s="340">
        <v>1</v>
      </c>
      <c r="AN97" s="340">
        <v>1</v>
      </c>
      <c r="AO97" s="340">
        <v>1</v>
      </c>
      <c r="AP97" s="340">
        <v>1</v>
      </c>
      <c r="AQ97" s="340">
        <v>-2</v>
      </c>
      <c r="AR97" s="340">
        <v>0</v>
      </c>
      <c r="AS97" s="345">
        <f t="shared" si="9"/>
        <v>-1</v>
      </c>
      <c r="AT97" s="340">
        <v>0</v>
      </c>
      <c r="AU97" s="340">
        <v>0</v>
      </c>
      <c r="AV97" s="340">
        <v>0</v>
      </c>
      <c r="AW97" s="340">
        <v>0</v>
      </c>
      <c r="AX97" s="340">
        <v>0</v>
      </c>
      <c r="AY97" s="340">
        <v>0</v>
      </c>
      <c r="AZ97" s="340">
        <v>0</v>
      </c>
      <c r="BA97" s="340">
        <v>0</v>
      </c>
      <c r="BB97" s="346"/>
      <c r="BC97" s="339" t="s">
        <v>2960</v>
      </c>
      <c r="BD97" s="346"/>
      <c r="BE97" s="346"/>
      <c r="BF97" s="346"/>
      <c r="BG97" s="346"/>
      <c r="BH97" s="340">
        <v>-1</v>
      </c>
      <c r="BI97" s="346"/>
      <c r="BJ97" s="346"/>
      <c r="BK97" s="346"/>
      <c r="BL97" s="346"/>
      <c r="BM97" s="346"/>
      <c r="BN97" s="346"/>
    </row>
    <row r="98" spans="1:66" ht="93.25" customHeight="1" x14ac:dyDescent="0.2">
      <c r="A98" s="311" t="s">
        <v>2885</v>
      </c>
      <c r="B98" s="336" t="s">
        <v>2886</v>
      </c>
      <c r="C98" s="337" t="s">
        <v>2986</v>
      </c>
      <c r="D98" s="339" t="s">
        <v>2863</v>
      </c>
      <c r="E98" s="339" t="s">
        <v>92</v>
      </c>
      <c r="F98" s="339" t="s">
        <v>2956</v>
      </c>
      <c r="G98" s="340">
        <v>1</v>
      </c>
      <c r="H98" s="340">
        <v>1</v>
      </c>
      <c r="I98" s="340">
        <v>0</v>
      </c>
      <c r="J98" s="341" t="s">
        <v>2957</v>
      </c>
      <c r="K98" s="342" t="s">
        <v>2958</v>
      </c>
      <c r="L98" s="343"/>
      <c r="M98" s="344">
        <f t="shared" si="7"/>
        <v>39472</v>
      </c>
      <c r="N98" s="343">
        <v>39472</v>
      </c>
      <c r="O98" s="342" t="s">
        <v>75</v>
      </c>
      <c r="P98" s="342" t="s">
        <v>75</v>
      </c>
      <c r="Q98" s="342" t="s">
        <v>75</v>
      </c>
      <c r="R98" s="342" t="s">
        <v>75</v>
      </c>
      <c r="S98" s="342" t="s">
        <v>75</v>
      </c>
      <c r="T98" s="342" t="s">
        <v>75</v>
      </c>
      <c r="U98" s="340">
        <v>1</v>
      </c>
      <c r="V98" s="340">
        <v>0</v>
      </c>
      <c r="W98" s="340">
        <v>0</v>
      </c>
      <c r="X98" s="340">
        <v>-1</v>
      </c>
      <c r="Y98" s="340">
        <v>-2</v>
      </c>
      <c r="Z98" s="340">
        <v>1</v>
      </c>
      <c r="AA98" s="340">
        <v>0</v>
      </c>
      <c r="AB98" s="340">
        <v>0</v>
      </c>
      <c r="AC98" s="340">
        <v>0</v>
      </c>
      <c r="AD98" s="340">
        <v>0</v>
      </c>
      <c r="AE98" s="340">
        <v>1</v>
      </c>
      <c r="AF98" s="340">
        <v>1</v>
      </c>
      <c r="AG98" s="340">
        <v>1</v>
      </c>
      <c r="AH98" s="339" t="s">
        <v>2830</v>
      </c>
      <c r="AI98" s="339" t="s">
        <v>2845</v>
      </c>
      <c r="AJ98" s="339" t="s">
        <v>2959</v>
      </c>
      <c r="AK98" s="340">
        <f t="shared" si="8"/>
        <v>3</v>
      </c>
      <c r="AL98" s="340">
        <v>1</v>
      </c>
      <c r="AM98" s="340">
        <v>1</v>
      </c>
      <c r="AN98" s="340">
        <v>1</v>
      </c>
      <c r="AO98" s="340">
        <v>1</v>
      </c>
      <c r="AP98" s="340">
        <v>1</v>
      </c>
      <c r="AQ98" s="340">
        <v>-2</v>
      </c>
      <c r="AR98" s="340">
        <v>0</v>
      </c>
      <c r="AS98" s="345">
        <f t="shared" si="9"/>
        <v>-1</v>
      </c>
      <c r="AT98" s="340">
        <v>0</v>
      </c>
      <c r="AU98" s="340">
        <v>0</v>
      </c>
      <c r="AV98" s="340">
        <v>0</v>
      </c>
      <c r="AW98" s="340">
        <v>0</v>
      </c>
      <c r="AX98" s="340">
        <v>0</v>
      </c>
      <c r="AY98" s="340">
        <v>0</v>
      </c>
      <c r="AZ98" s="340">
        <v>0</v>
      </c>
      <c r="BA98" s="340">
        <v>0</v>
      </c>
      <c r="BB98" s="346"/>
      <c r="BC98" s="339" t="s">
        <v>2960</v>
      </c>
      <c r="BD98" s="346"/>
      <c r="BE98" s="346"/>
      <c r="BF98" s="346"/>
      <c r="BG98" s="346"/>
      <c r="BH98" s="340">
        <v>-1</v>
      </c>
      <c r="BI98" s="346"/>
      <c r="BJ98" s="346"/>
      <c r="BK98" s="346"/>
      <c r="BL98" s="346"/>
      <c r="BM98" s="346"/>
      <c r="BN98" s="346"/>
    </row>
    <row r="99" spans="1:66" ht="93.25" customHeight="1" x14ac:dyDescent="0.2">
      <c r="A99" s="311" t="s">
        <v>2885</v>
      </c>
      <c r="B99" s="336" t="s">
        <v>2886</v>
      </c>
      <c r="C99" s="337" t="s">
        <v>2987</v>
      </c>
      <c r="D99" s="339" t="s">
        <v>2863</v>
      </c>
      <c r="E99" s="339" t="s">
        <v>92</v>
      </c>
      <c r="F99" s="339" t="s">
        <v>2956</v>
      </c>
      <c r="G99" s="340">
        <v>1</v>
      </c>
      <c r="H99" s="340">
        <v>1</v>
      </c>
      <c r="I99" s="340">
        <v>0</v>
      </c>
      <c r="J99" s="341" t="s">
        <v>2957</v>
      </c>
      <c r="K99" s="342" t="s">
        <v>2958</v>
      </c>
      <c r="L99" s="343"/>
      <c r="M99" s="344">
        <f t="shared" si="7"/>
        <v>39472</v>
      </c>
      <c r="N99" s="343">
        <v>39472</v>
      </c>
      <c r="O99" s="342" t="s">
        <v>75</v>
      </c>
      <c r="P99" s="342" t="s">
        <v>75</v>
      </c>
      <c r="Q99" s="342" t="s">
        <v>75</v>
      </c>
      <c r="R99" s="342" t="s">
        <v>75</v>
      </c>
      <c r="S99" s="342" t="s">
        <v>75</v>
      </c>
      <c r="T99" s="342" t="s">
        <v>75</v>
      </c>
      <c r="U99" s="340">
        <v>1</v>
      </c>
      <c r="V99" s="340">
        <v>0</v>
      </c>
      <c r="W99" s="340">
        <v>0</v>
      </c>
      <c r="X99" s="340">
        <v>-1</v>
      </c>
      <c r="Y99" s="340">
        <v>-2</v>
      </c>
      <c r="Z99" s="340">
        <v>1</v>
      </c>
      <c r="AA99" s="340">
        <v>0</v>
      </c>
      <c r="AB99" s="340">
        <v>0</v>
      </c>
      <c r="AC99" s="340">
        <v>0</v>
      </c>
      <c r="AD99" s="340">
        <v>0</v>
      </c>
      <c r="AE99" s="340">
        <v>1</v>
      </c>
      <c r="AF99" s="340">
        <v>1</v>
      </c>
      <c r="AG99" s="340">
        <v>1</v>
      </c>
      <c r="AH99" s="339" t="s">
        <v>2830</v>
      </c>
      <c r="AI99" s="339" t="s">
        <v>2845</v>
      </c>
      <c r="AJ99" s="339" t="s">
        <v>2959</v>
      </c>
      <c r="AK99" s="340">
        <f t="shared" si="8"/>
        <v>3</v>
      </c>
      <c r="AL99" s="340">
        <v>1</v>
      </c>
      <c r="AM99" s="340">
        <v>1</v>
      </c>
      <c r="AN99" s="340">
        <v>1</v>
      </c>
      <c r="AO99" s="340">
        <v>1</v>
      </c>
      <c r="AP99" s="340">
        <v>1</v>
      </c>
      <c r="AQ99" s="340">
        <v>-2</v>
      </c>
      <c r="AR99" s="340">
        <v>0</v>
      </c>
      <c r="AS99" s="345">
        <f t="shared" si="9"/>
        <v>-1</v>
      </c>
      <c r="AT99" s="340">
        <v>0</v>
      </c>
      <c r="AU99" s="340">
        <v>0</v>
      </c>
      <c r="AV99" s="340">
        <v>0</v>
      </c>
      <c r="AW99" s="340">
        <v>0</v>
      </c>
      <c r="AX99" s="340">
        <v>0</v>
      </c>
      <c r="AY99" s="340">
        <v>0</v>
      </c>
      <c r="AZ99" s="340">
        <v>0</v>
      </c>
      <c r="BA99" s="340">
        <v>0</v>
      </c>
      <c r="BB99" s="346"/>
      <c r="BC99" s="339" t="s">
        <v>2960</v>
      </c>
      <c r="BD99" s="346"/>
      <c r="BE99" s="346"/>
      <c r="BF99" s="346"/>
      <c r="BG99" s="346"/>
      <c r="BH99" s="340">
        <v>-1</v>
      </c>
      <c r="BI99" s="346"/>
      <c r="BJ99" s="346"/>
      <c r="BK99" s="346"/>
      <c r="BL99" s="346"/>
      <c r="BM99" s="346"/>
      <c r="BN99" s="346"/>
    </row>
    <row r="100" spans="1:66" ht="93.25" customHeight="1" x14ac:dyDescent="0.2">
      <c r="A100" s="311" t="s">
        <v>2885</v>
      </c>
      <c r="B100" s="336" t="s">
        <v>2886</v>
      </c>
      <c r="C100" s="337" t="s">
        <v>2988</v>
      </c>
      <c r="D100" s="339" t="s">
        <v>2863</v>
      </c>
      <c r="E100" s="339" t="s">
        <v>92</v>
      </c>
      <c r="F100" s="339" t="s">
        <v>2956</v>
      </c>
      <c r="G100" s="340">
        <v>1</v>
      </c>
      <c r="H100" s="340">
        <v>1</v>
      </c>
      <c r="I100" s="340">
        <v>0</v>
      </c>
      <c r="J100" s="341" t="s">
        <v>2957</v>
      </c>
      <c r="K100" s="342" t="s">
        <v>2958</v>
      </c>
      <c r="L100" s="343"/>
      <c r="M100" s="344">
        <f t="shared" si="7"/>
        <v>39472</v>
      </c>
      <c r="N100" s="343">
        <v>39472</v>
      </c>
      <c r="O100" s="342" t="s">
        <v>75</v>
      </c>
      <c r="P100" s="342" t="s">
        <v>75</v>
      </c>
      <c r="Q100" s="342" t="s">
        <v>75</v>
      </c>
      <c r="R100" s="342" t="s">
        <v>75</v>
      </c>
      <c r="S100" s="342" t="s">
        <v>75</v>
      </c>
      <c r="T100" s="342" t="s">
        <v>75</v>
      </c>
      <c r="U100" s="340">
        <v>1</v>
      </c>
      <c r="V100" s="340">
        <v>0</v>
      </c>
      <c r="W100" s="340">
        <v>0</v>
      </c>
      <c r="X100" s="340">
        <v>-1</v>
      </c>
      <c r="Y100" s="340">
        <v>-2</v>
      </c>
      <c r="Z100" s="340">
        <v>1</v>
      </c>
      <c r="AA100" s="340">
        <v>0</v>
      </c>
      <c r="AB100" s="340">
        <v>0</v>
      </c>
      <c r="AC100" s="340">
        <v>0</v>
      </c>
      <c r="AD100" s="340">
        <v>0</v>
      </c>
      <c r="AE100" s="340">
        <v>1</v>
      </c>
      <c r="AF100" s="340">
        <v>1</v>
      </c>
      <c r="AG100" s="340">
        <v>1</v>
      </c>
      <c r="AH100" s="339" t="s">
        <v>2830</v>
      </c>
      <c r="AI100" s="339" t="s">
        <v>2845</v>
      </c>
      <c r="AJ100" s="339" t="s">
        <v>2959</v>
      </c>
      <c r="AK100" s="340">
        <f t="shared" si="8"/>
        <v>3</v>
      </c>
      <c r="AL100" s="340">
        <v>1</v>
      </c>
      <c r="AM100" s="340">
        <v>1</v>
      </c>
      <c r="AN100" s="340">
        <v>1</v>
      </c>
      <c r="AO100" s="340">
        <v>1</v>
      </c>
      <c r="AP100" s="340">
        <v>1</v>
      </c>
      <c r="AQ100" s="340">
        <v>-2</v>
      </c>
      <c r="AR100" s="340">
        <v>0</v>
      </c>
      <c r="AS100" s="345">
        <f t="shared" si="9"/>
        <v>-1</v>
      </c>
      <c r="AT100" s="340">
        <v>0</v>
      </c>
      <c r="AU100" s="340">
        <v>0</v>
      </c>
      <c r="AV100" s="340">
        <v>0</v>
      </c>
      <c r="AW100" s="340">
        <v>0</v>
      </c>
      <c r="AX100" s="340">
        <v>0</v>
      </c>
      <c r="AY100" s="340">
        <v>0</v>
      </c>
      <c r="AZ100" s="340">
        <v>0</v>
      </c>
      <c r="BA100" s="340">
        <v>0</v>
      </c>
      <c r="BB100" s="346"/>
      <c r="BC100" s="339" t="s">
        <v>2960</v>
      </c>
      <c r="BD100" s="346"/>
      <c r="BE100" s="346"/>
      <c r="BF100" s="346"/>
      <c r="BG100" s="346"/>
      <c r="BH100" s="340">
        <v>-1</v>
      </c>
      <c r="BI100" s="346"/>
      <c r="BJ100" s="346"/>
      <c r="BK100" s="346"/>
      <c r="BL100" s="346"/>
      <c r="BM100" s="346"/>
      <c r="BN100" s="346"/>
    </row>
    <row r="101" spans="1:66" ht="93.25" customHeight="1" x14ac:dyDescent="0.2">
      <c r="A101" s="311" t="s">
        <v>2885</v>
      </c>
      <c r="B101" s="336" t="s">
        <v>2886</v>
      </c>
      <c r="C101" s="337" t="s">
        <v>2989</v>
      </c>
      <c r="D101" s="339" t="s">
        <v>2863</v>
      </c>
      <c r="E101" s="339" t="s">
        <v>92</v>
      </c>
      <c r="F101" s="339" t="s">
        <v>2956</v>
      </c>
      <c r="G101" s="340">
        <v>1</v>
      </c>
      <c r="H101" s="340">
        <v>1</v>
      </c>
      <c r="I101" s="340">
        <v>0</v>
      </c>
      <c r="J101" s="341" t="s">
        <v>2957</v>
      </c>
      <c r="K101" s="342" t="s">
        <v>2958</v>
      </c>
      <c r="L101" s="343"/>
      <c r="M101" s="344">
        <f t="shared" si="7"/>
        <v>39472</v>
      </c>
      <c r="N101" s="343">
        <v>39472</v>
      </c>
      <c r="O101" s="342" t="s">
        <v>75</v>
      </c>
      <c r="P101" s="342" t="s">
        <v>75</v>
      </c>
      <c r="Q101" s="342" t="s">
        <v>75</v>
      </c>
      <c r="R101" s="342" t="s">
        <v>75</v>
      </c>
      <c r="S101" s="342" t="s">
        <v>75</v>
      </c>
      <c r="T101" s="342" t="s">
        <v>75</v>
      </c>
      <c r="U101" s="340">
        <v>1</v>
      </c>
      <c r="V101" s="340">
        <v>0</v>
      </c>
      <c r="W101" s="340">
        <v>0</v>
      </c>
      <c r="X101" s="340">
        <v>-1</v>
      </c>
      <c r="Y101" s="340">
        <v>-2</v>
      </c>
      <c r="Z101" s="340">
        <v>1</v>
      </c>
      <c r="AA101" s="340">
        <v>0</v>
      </c>
      <c r="AB101" s="340">
        <v>0</v>
      </c>
      <c r="AC101" s="340">
        <v>0</v>
      </c>
      <c r="AD101" s="340">
        <v>0</v>
      </c>
      <c r="AE101" s="340">
        <v>1</v>
      </c>
      <c r="AF101" s="340">
        <v>1</v>
      </c>
      <c r="AG101" s="340">
        <v>1</v>
      </c>
      <c r="AH101" s="339" t="s">
        <v>2830</v>
      </c>
      <c r="AI101" s="339" t="s">
        <v>2845</v>
      </c>
      <c r="AJ101" s="339" t="s">
        <v>2959</v>
      </c>
      <c r="AK101" s="340">
        <f t="shared" si="8"/>
        <v>3</v>
      </c>
      <c r="AL101" s="340">
        <v>1</v>
      </c>
      <c r="AM101" s="340">
        <v>1</v>
      </c>
      <c r="AN101" s="340">
        <v>1</v>
      </c>
      <c r="AO101" s="340">
        <v>1</v>
      </c>
      <c r="AP101" s="340">
        <v>1</v>
      </c>
      <c r="AQ101" s="340">
        <v>-2</v>
      </c>
      <c r="AR101" s="340">
        <v>0</v>
      </c>
      <c r="AS101" s="345">
        <f t="shared" si="9"/>
        <v>-1</v>
      </c>
      <c r="AT101" s="340">
        <v>0</v>
      </c>
      <c r="AU101" s="340">
        <v>0</v>
      </c>
      <c r="AV101" s="340">
        <v>0</v>
      </c>
      <c r="AW101" s="340">
        <v>0</v>
      </c>
      <c r="AX101" s="340">
        <v>0</v>
      </c>
      <c r="AY101" s="340">
        <v>0</v>
      </c>
      <c r="AZ101" s="340">
        <v>0</v>
      </c>
      <c r="BA101" s="340">
        <v>0</v>
      </c>
      <c r="BB101" s="346"/>
      <c r="BC101" s="339" t="s">
        <v>2960</v>
      </c>
      <c r="BD101" s="346"/>
      <c r="BE101" s="346"/>
      <c r="BF101" s="346"/>
      <c r="BG101" s="346"/>
      <c r="BH101" s="340">
        <v>-1</v>
      </c>
      <c r="BI101" s="346"/>
      <c r="BJ101" s="346"/>
      <c r="BK101" s="346"/>
      <c r="BL101" s="346"/>
      <c r="BM101" s="346"/>
      <c r="BN101" s="346"/>
    </row>
    <row r="102" spans="1:66" ht="93.25" customHeight="1" x14ac:dyDescent="0.2">
      <c r="A102" s="311" t="s">
        <v>2885</v>
      </c>
      <c r="B102" s="336" t="s">
        <v>2886</v>
      </c>
      <c r="C102" s="337" t="s">
        <v>2990</v>
      </c>
      <c r="D102" s="339" t="s">
        <v>2863</v>
      </c>
      <c r="E102" s="339" t="s">
        <v>92</v>
      </c>
      <c r="F102" s="339" t="s">
        <v>2956</v>
      </c>
      <c r="G102" s="340">
        <v>1</v>
      </c>
      <c r="H102" s="340">
        <v>1</v>
      </c>
      <c r="I102" s="340">
        <v>0</v>
      </c>
      <c r="J102" s="341" t="s">
        <v>2957</v>
      </c>
      <c r="K102" s="342" t="s">
        <v>2958</v>
      </c>
      <c r="L102" s="343"/>
      <c r="M102" s="344">
        <f t="shared" si="7"/>
        <v>39472</v>
      </c>
      <c r="N102" s="343">
        <v>39472</v>
      </c>
      <c r="O102" s="342" t="s">
        <v>75</v>
      </c>
      <c r="P102" s="342" t="s">
        <v>75</v>
      </c>
      <c r="Q102" s="342" t="s">
        <v>75</v>
      </c>
      <c r="R102" s="342" t="s">
        <v>75</v>
      </c>
      <c r="S102" s="342" t="s">
        <v>75</v>
      </c>
      <c r="T102" s="342" t="s">
        <v>75</v>
      </c>
      <c r="U102" s="340">
        <v>1</v>
      </c>
      <c r="V102" s="340">
        <v>0</v>
      </c>
      <c r="W102" s="340">
        <v>0</v>
      </c>
      <c r="X102" s="340">
        <v>-1</v>
      </c>
      <c r="Y102" s="340">
        <v>-2</v>
      </c>
      <c r="Z102" s="340">
        <v>1</v>
      </c>
      <c r="AA102" s="340">
        <v>0</v>
      </c>
      <c r="AB102" s="340">
        <v>0</v>
      </c>
      <c r="AC102" s="340">
        <v>0</v>
      </c>
      <c r="AD102" s="340">
        <v>0</v>
      </c>
      <c r="AE102" s="340">
        <v>1</v>
      </c>
      <c r="AF102" s="340">
        <v>1</v>
      </c>
      <c r="AG102" s="340">
        <v>1</v>
      </c>
      <c r="AH102" s="339" t="s">
        <v>2830</v>
      </c>
      <c r="AI102" s="339" t="s">
        <v>2845</v>
      </c>
      <c r="AJ102" s="339" t="s">
        <v>2959</v>
      </c>
      <c r="AK102" s="340">
        <f t="shared" si="8"/>
        <v>3</v>
      </c>
      <c r="AL102" s="340">
        <v>1</v>
      </c>
      <c r="AM102" s="340">
        <v>1</v>
      </c>
      <c r="AN102" s="340">
        <v>1</v>
      </c>
      <c r="AO102" s="340">
        <v>1</v>
      </c>
      <c r="AP102" s="340">
        <v>1</v>
      </c>
      <c r="AQ102" s="340">
        <v>-2</v>
      </c>
      <c r="AR102" s="340">
        <v>0</v>
      </c>
      <c r="AS102" s="345">
        <f t="shared" si="9"/>
        <v>-1</v>
      </c>
      <c r="AT102" s="340">
        <v>0</v>
      </c>
      <c r="AU102" s="340">
        <v>0</v>
      </c>
      <c r="AV102" s="340">
        <v>0</v>
      </c>
      <c r="AW102" s="340">
        <v>0</v>
      </c>
      <c r="AX102" s="340">
        <v>0</v>
      </c>
      <c r="AY102" s="340">
        <v>0</v>
      </c>
      <c r="AZ102" s="340">
        <v>0</v>
      </c>
      <c r="BA102" s="340">
        <v>0</v>
      </c>
      <c r="BB102" s="346"/>
      <c r="BC102" s="339" t="s">
        <v>2960</v>
      </c>
      <c r="BD102" s="346"/>
      <c r="BE102" s="346"/>
      <c r="BF102" s="346"/>
      <c r="BG102" s="346"/>
      <c r="BH102" s="340">
        <v>-1</v>
      </c>
      <c r="BI102" s="346"/>
      <c r="BJ102" s="346"/>
      <c r="BK102" s="346"/>
      <c r="BL102" s="346"/>
      <c r="BM102" s="346"/>
      <c r="BN102" s="346"/>
    </row>
    <row r="103" spans="1:66" ht="93.25" customHeight="1" x14ac:dyDescent="0.2">
      <c r="A103" s="311" t="s">
        <v>2885</v>
      </c>
      <c r="B103" s="336" t="s">
        <v>2886</v>
      </c>
      <c r="C103" s="337" t="s">
        <v>2991</v>
      </c>
      <c r="D103" s="339" t="s">
        <v>2863</v>
      </c>
      <c r="E103" s="339" t="s">
        <v>92</v>
      </c>
      <c r="F103" s="339" t="s">
        <v>2956</v>
      </c>
      <c r="G103" s="340">
        <v>1</v>
      </c>
      <c r="H103" s="340">
        <v>1</v>
      </c>
      <c r="I103" s="340">
        <v>0</v>
      </c>
      <c r="J103" s="341" t="s">
        <v>2957</v>
      </c>
      <c r="K103" s="342" t="s">
        <v>2958</v>
      </c>
      <c r="L103" s="343"/>
      <c r="M103" s="344">
        <f t="shared" si="7"/>
        <v>39472</v>
      </c>
      <c r="N103" s="343">
        <v>39472</v>
      </c>
      <c r="O103" s="342" t="s">
        <v>75</v>
      </c>
      <c r="P103" s="342" t="s">
        <v>75</v>
      </c>
      <c r="Q103" s="342" t="s">
        <v>75</v>
      </c>
      <c r="R103" s="342" t="s">
        <v>75</v>
      </c>
      <c r="S103" s="342" t="s">
        <v>75</v>
      </c>
      <c r="T103" s="342" t="s">
        <v>75</v>
      </c>
      <c r="U103" s="340">
        <v>1</v>
      </c>
      <c r="V103" s="340">
        <v>0</v>
      </c>
      <c r="W103" s="340">
        <v>0</v>
      </c>
      <c r="X103" s="340">
        <v>-1</v>
      </c>
      <c r="Y103" s="340">
        <v>-2</v>
      </c>
      <c r="Z103" s="340">
        <v>1</v>
      </c>
      <c r="AA103" s="340">
        <v>0</v>
      </c>
      <c r="AB103" s="340">
        <v>0</v>
      </c>
      <c r="AC103" s="340">
        <v>0</v>
      </c>
      <c r="AD103" s="340">
        <v>0</v>
      </c>
      <c r="AE103" s="340">
        <v>1</v>
      </c>
      <c r="AF103" s="340">
        <v>1</v>
      </c>
      <c r="AG103" s="340">
        <v>1</v>
      </c>
      <c r="AH103" s="339" t="s">
        <v>2830</v>
      </c>
      <c r="AI103" s="339" t="s">
        <v>2845</v>
      </c>
      <c r="AJ103" s="339" t="s">
        <v>2959</v>
      </c>
      <c r="AK103" s="340">
        <f t="shared" si="8"/>
        <v>3</v>
      </c>
      <c r="AL103" s="340">
        <v>1</v>
      </c>
      <c r="AM103" s="340">
        <v>1</v>
      </c>
      <c r="AN103" s="340">
        <v>1</v>
      </c>
      <c r="AO103" s="340">
        <v>1</v>
      </c>
      <c r="AP103" s="340">
        <v>1</v>
      </c>
      <c r="AQ103" s="340">
        <v>-2</v>
      </c>
      <c r="AR103" s="340">
        <v>0</v>
      </c>
      <c r="AS103" s="345">
        <f t="shared" si="9"/>
        <v>-1</v>
      </c>
      <c r="AT103" s="340">
        <v>0</v>
      </c>
      <c r="AU103" s="340">
        <v>0</v>
      </c>
      <c r="AV103" s="340">
        <v>0</v>
      </c>
      <c r="AW103" s="340">
        <v>0</v>
      </c>
      <c r="AX103" s="340">
        <v>0</v>
      </c>
      <c r="AY103" s="340">
        <v>0</v>
      </c>
      <c r="AZ103" s="340">
        <v>0</v>
      </c>
      <c r="BA103" s="340">
        <v>0</v>
      </c>
      <c r="BB103" s="346"/>
      <c r="BC103" s="339" t="s">
        <v>2960</v>
      </c>
      <c r="BD103" s="346"/>
      <c r="BE103" s="346"/>
      <c r="BF103" s="346"/>
      <c r="BG103" s="346"/>
      <c r="BH103" s="340">
        <v>-1</v>
      </c>
      <c r="BI103" s="346"/>
      <c r="BJ103" s="346"/>
      <c r="BK103" s="346"/>
      <c r="BL103" s="346"/>
      <c r="BM103" s="346"/>
      <c r="BN103" s="346"/>
    </row>
    <row r="104" spans="1:66" ht="93.25" customHeight="1" x14ac:dyDescent="0.2">
      <c r="A104" s="311" t="s">
        <v>2885</v>
      </c>
      <c r="B104" s="336" t="s">
        <v>2886</v>
      </c>
      <c r="C104" s="337" t="s">
        <v>2992</v>
      </c>
      <c r="D104" s="339" t="s">
        <v>2863</v>
      </c>
      <c r="E104" s="339" t="s">
        <v>92</v>
      </c>
      <c r="F104" s="339" t="s">
        <v>2956</v>
      </c>
      <c r="G104" s="340">
        <v>1</v>
      </c>
      <c r="H104" s="340">
        <v>1</v>
      </c>
      <c r="I104" s="340">
        <v>0</v>
      </c>
      <c r="J104" s="341" t="s">
        <v>2957</v>
      </c>
      <c r="K104" s="342" t="s">
        <v>2958</v>
      </c>
      <c r="L104" s="343"/>
      <c r="M104" s="344">
        <f t="shared" ref="M104:M135" si="10">IF(N104&lt;&gt;"NA",N104,IF(O104&lt;&gt;"NA",O104,IF(P104&lt;&gt;"NA",P104,Q104)))</f>
        <v>39472</v>
      </c>
      <c r="N104" s="343">
        <v>39472</v>
      </c>
      <c r="O104" s="342" t="s">
        <v>75</v>
      </c>
      <c r="P104" s="342" t="s">
        <v>75</v>
      </c>
      <c r="Q104" s="342" t="s">
        <v>75</v>
      </c>
      <c r="R104" s="342" t="s">
        <v>75</v>
      </c>
      <c r="S104" s="342" t="s">
        <v>75</v>
      </c>
      <c r="T104" s="342" t="s">
        <v>75</v>
      </c>
      <c r="U104" s="340">
        <v>1</v>
      </c>
      <c r="V104" s="340">
        <v>0</v>
      </c>
      <c r="W104" s="340">
        <v>0</v>
      </c>
      <c r="X104" s="340">
        <v>-1</v>
      </c>
      <c r="Y104" s="340">
        <v>-2</v>
      </c>
      <c r="Z104" s="340">
        <v>1</v>
      </c>
      <c r="AA104" s="340">
        <v>0</v>
      </c>
      <c r="AB104" s="340">
        <v>0</v>
      </c>
      <c r="AC104" s="340">
        <v>0</v>
      </c>
      <c r="AD104" s="340">
        <v>0</v>
      </c>
      <c r="AE104" s="340">
        <v>1</v>
      </c>
      <c r="AF104" s="340">
        <v>1</v>
      </c>
      <c r="AG104" s="340">
        <v>1</v>
      </c>
      <c r="AH104" s="339" t="s">
        <v>2830</v>
      </c>
      <c r="AI104" s="339" t="s">
        <v>2845</v>
      </c>
      <c r="AJ104" s="339" t="s">
        <v>2959</v>
      </c>
      <c r="AK104" s="340">
        <f t="shared" ref="AK104:AK135" si="11">IF(AND(AL104=1,AM104=1),3,IF(AND(AL104=1,OR(AM104=0,AM104=-1)),1,IF(AND(OR(AL104=0,AL104=-1),AM104=1),2,IF(AND(AL104=0,AL104=-1),OR(AM104=0,AM104=-1),4))))</f>
        <v>3</v>
      </c>
      <c r="AL104" s="340">
        <v>1</v>
      </c>
      <c r="AM104" s="340">
        <v>1</v>
      </c>
      <c r="AN104" s="340">
        <v>1</v>
      </c>
      <c r="AO104" s="340">
        <v>1</v>
      </c>
      <c r="AP104" s="340">
        <v>1</v>
      </c>
      <c r="AQ104" s="340">
        <v>-2</v>
      </c>
      <c r="AR104" s="340">
        <v>0</v>
      </c>
      <c r="AS104" s="345">
        <f t="shared" ref="AS104:AS135" si="12">IF(AY104&lt;1,-1)</f>
        <v>-1</v>
      </c>
      <c r="AT104" s="340">
        <v>0</v>
      </c>
      <c r="AU104" s="340">
        <v>0</v>
      </c>
      <c r="AV104" s="340">
        <v>0</v>
      </c>
      <c r="AW104" s="340">
        <v>0</v>
      </c>
      <c r="AX104" s="340">
        <v>0</v>
      </c>
      <c r="AY104" s="340">
        <v>0</v>
      </c>
      <c r="AZ104" s="340">
        <v>0</v>
      </c>
      <c r="BA104" s="340">
        <v>0</v>
      </c>
      <c r="BB104" s="346"/>
      <c r="BC104" s="339" t="s">
        <v>2960</v>
      </c>
      <c r="BD104" s="346"/>
      <c r="BE104" s="346"/>
      <c r="BF104" s="346"/>
      <c r="BG104" s="346"/>
      <c r="BH104" s="340">
        <v>-1</v>
      </c>
      <c r="BI104" s="346"/>
      <c r="BJ104" s="346"/>
      <c r="BK104" s="346"/>
      <c r="BL104" s="346"/>
      <c r="BM104" s="346"/>
      <c r="BN104" s="346"/>
    </row>
    <row r="105" spans="1:66" ht="93.25" customHeight="1" x14ac:dyDescent="0.2">
      <c r="A105" s="311" t="s">
        <v>2885</v>
      </c>
      <c r="B105" s="336" t="s">
        <v>2886</v>
      </c>
      <c r="C105" s="337" t="s">
        <v>2993</v>
      </c>
      <c r="D105" s="339" t="s">
        <v>2863</v>
      </c>
      <c r="E105" s="339" t="s">
        <v>92</v>
      </c>
      <c r="F105" s="339" t="s">
        <v>2956</v>
      </c>
      <c r="G105" s="340">
        <v>1</v>
      </c>
      <c r="H105" s="340">
        <v>1</v>
      </c>
      <c r="I105" s="340">
        <v>0</v>
      </c>
      <c r="J105" s="341" t="s">
        <v>2957</v>
      </c>
      <c r="K105" s="342" t="s">
        <v>2958</v>
      </c>
      <c r="L105" s="343"/>
      <c r="M105" s="344">
        <f t="shared" si="10"/>
        <v>39472</v>
      </c>
      <c r="N105" s="343">
        <v>39472</v>
      </c>
      <c r="O105" s="342" t="s">
        <v>75</v>
      </c>
      <c r="P105" s="342" t="s">
        <v>75</v>
      </c>
      <c r="Q105" s="342" t="s">
        <v>75</v>
      </c>
      <c r="R105" s="342" t="s">
        <v>75</v>
      </c>
      <c r="S105" s="342" t="s">
        <v>75</v>
      </c>
      <c r="T105" s="342" t="s">
        <v>75</v>
      </c>
      <c r="U105" s="340">
        <v>1</v>
      </c>
      <c r="V105" s="340">
        <v>0</v>
      </c>
      <c r="W105" s="340">
        <v>0</v>
      </c>
      <c r="X105" s="340">
        <v>-1</v>
      </c>
      <c r="Y105" s="340">
        <v>-2</v>
      </c>
      <c r="Z105" s="340">
        <v>1</v>
      </c>
      <c r="AA105" s="340">
        <v>0</v>
      </c>
      <c r="AB105" s="340">
        <v>0</v>
      </c>
      <c r="AC105" s="340">
        <v>0</v>
      </c>
      <c r="AD105" s="340">
        <v>0</v>
      </c>
      <c r="AE105" s="340">
        <v>1</v>
      </c>
      <c r="AF105" s="340">
        <v>1</v>
      </c>
      <c r="AG105" s="340">
        <v>1</v>
      </c>
      <c r="AH105" s="339" t="s">
        <v>2830</v>
      </c>
      <c r="AI105" s="339" t="s">
        <v>2845</v>
      </c>
      <c r="AJ105" s="339" t="s">
        <v>2959</v>
      </c>
      <c r="AK105" s="340">
        <f t="shared" si="11"/>
        <v>3</v>
      </c>
      <c r="AL105" s="340">
        <v>1</v>
      </c>
      <c r="AM105" s="340">
        <v>1</v>
      </c>
      <c r="AN105" s="340">
        <v>1</v>
      </c>
      <c r="AO105" s="340">
        <v>1</v>
      </c>
      <c r="AP105" s="340">
        <v>1</v>
      </c>
      <c r="AQ105" s="340">
        <v>-2</v>
      </c>
      <c r="AR105" s="340">
        <v>0</v>
      </c>
      <c r="AS105" s="345">
        <f t="shared" si="12"/>
        <v>-1</v>
      </c>
      <c r="AT105" s="340">
        <v>0</v>
      </c>
      <c r="AU105" s="340">
        <v>0</v>
      </c>
      <c r="AV105" s="340">
        <v>0</v>
      </c>
      <c r="AW105" s="340">
        <v>0</v>
      </c>
      <c r="AX105" s="340">
        <v>0</v>
      </c>
      <c r="AY105" s="340">
        <v>0</v>
      </c>
      <c r="AZ105" s="340">
        <v>0</v>
      </c>
      <c r="BA105" s="340">
        <v>0</v>
      </c>
      <c r="BB105" s="346"/>
      <c r="BC105" s="339" t="s">
        <v>2960</v>
      </c>
      <c r="BD105" s="346"/>
      <c r="BE105" s="346"/>
      <c r="BF105" s="346"/>
      <c r="BG105" s="346"/>
      <c r="BH105" s="340">
        <v>-1</v>
      </c>
      <c r="BI105" s="346"/>
      <c r="BJ105" s="346"/>
      <c r="BK105" s="346"/>
      <c r="BL105" s="346"/>
      <c r="BM105" s="346"/>
      <c r="BN105" s="346"/>
    </row>
    <row r="106" spans="1:66" ht="93.25" customHeight="1" x14ac:dyDescent="0.2">
      <c r="A106" s="311" t="s">
        <v>2885</v>
      </c>
      <c r="B106" s="336" t="s">
        <v>2886</v>
      </c>
      <c r="C106" s="337" t="s">
        <v>2994</v>
      </c>
      <c r="D106" s="339" t="s">
        <v>2863</v>
      </c>
      <c r="E106" s="339" t="s">
        <v>92</v>
      </c>
      <c r="F106" s="339" t="s">
        <v>2956</v>
      </c>
      <c r="G106" s="340">
        <v>1</v>
      </c>
      <c r="H106" s="340">
        <v>1</v>
      </c>
      <c r="I106" s="340">
        <v>0</v>
      </c>
      <c r="J106" s="341" t="s">
        <v>2957</v>
      </c>
      <c r="K106" s="342" t="s">
        <v>2958</v>
      </c>
      <c r="L106" s="343"/>
      <c r="M106" s="344">
        <f t="shared" si="10"/>
        <v>39472</v>
      </c>
      <c r="N106" s="343">
        <v>39472</v>
      </c>
      <c r="O106" s="342" t="s">
        <v>75</v>
      </c>
      <c r="P106" s="342" t="s">
        <v>75</v>
      </c>
      <c r="Q106" s="342" t="s">
        <v>75</v>
      </c>
      <c r="R106" s="342" t="s">
        <v>75</v>
      </c>
      <c r="S106" s="342" t="s">
        <v>75</v>
      </c>
      <c r="T106" s="342" t="s">
        <v>75</v>
      </c>
      <c r="U106" s="340">
        <v>1</v>
      </c>
      <c r="V106" s="340">
        <v>0</v>
      </c>
      <c r="W106" s="340">
        <v>0</v>
      </c>
      <c r="X106" s="340">
        <v>-1</v>
      </c>
      <c r="Y106" s="340">
        <v>-2</v>
      </c>
      <c r="Z106" s="340">
        <v>1</v>
      </c>
      <c r="AA106" s="340">
        <v>0</v>
      </c>
      <c r="AB106" s="340">
        <v>0</v>
      </c>
      <c r="AC106" s="340">
        <v>0</v>
      </c>
      <c r="AD106" s="340">
        <v>0</v>
      </c>
      <c r="AE106" s="340">
        <v>1</v>
      </c>
      <c r="AF106" s="340">
        <v>1</v>
      </c>
      <c r="AG106" s="340">
        <v>1</v>
      </c>
      <c r="AH106" s="339" t="s">
        <v>2830</v>
      </c>
      <c r="AI106" s="339" t="s">
        <v>2845</v>
      </c>
      <c r="AJ106" s="339" t="s">
        <v>2959</v>
      </c>
      <c r="AK106" s="340">
        <f t="shared" si="11"/>
        <v>3</v>
      </c>
      <c r="AL106" s="340">
        <v>1</v>
      </c>
      <c r="AM106" s="340">
        <v>1</v>
      </c>
      <c r="AN106" s="340">
        <v>1</v>
      </c>
      <c r="AO106" s="340">
        <v>1</v>
      </c>
      <c r="AP106" s="340">
        <v>1</v>
      </c>
      <c r="AQ106" s="340">
        <v>-2</v>
      </c>
      <c r="AR106" s="340">
        <v>0</v>
      </c>
      <c r="AS106" s="345">
        <f t="shared" si="12"/>
        <v>-1</v>
      </c>
      <c r="AT106" s="340">
        <v>0</v>
      </c>
      <c r="AU106" s="340">
        <v>0</v>
      </c>
      <c r="AV106" s="340">
        <v>0</v>
      </c>
      <c r="AW106" s="340">
        <v>0</v>
      </c>
      <c r="AX106" s="340">
        <v>0</v>
      </c>
      <c r="AY106" s="340">
        <v>0</v>
      </c>
      <c r="AZ106" s="340">
        <v>0</v>
      </c>
      <c r="BA106" s="340">
        <v>0</v>
      </c>
      <c r="BB106" s="346"/>
      <c r="BC106" s="339" t="s">
        <v>2960</v>
      </c>
      <c r="BD106" s="346"/>
      <c r="BE106" s="346"/>
      <c r="BF106" s="346"/>
      <c r="BG106" s="346"/>
      <c r="BH106" s="340">
        <v>-1</v>
      </c>
      <c r="BI106" s="346"/>
      <c r="BJ106" s="346"/>
      <c r="BK106" s="346"/>
      <c r="BL106" s="346"/>
      <c r="BM106" s="346"/>
      <c r="BN106" s="346"/>
    </row>
    <row r="107" spans="1:66" ht="93.25" customHeight="1" x14ac:dyDescent="0.2">
      <c r="A107" s="311" t="s">
        <v>2885</v>
      </c>
      <c r="B107" s="336" t="s">
        <v>2886</v>
      </c>
      <c r="C107" s="337" t="s">
        <v>2995</v>
      </c>
      <c r="D107" s="339" t="s">
        <v>2863</v>
      </c>
      <c r="E107" s="339" t="s">
        <v>92</v>
      </c>
      <c r="F107" s="339" t="s">
        <v>2956</v>
      </c>
      <c r="G107" s="340">
        <v>1</v>
      </c>
      <c r="H107" s="340">
        <v>1</v>
      </c>
      <c r="I107" s="340">
        <v>0</v>
      </c>
      <c r="J107" s="341" t="s">
        <v>2957</v>
      </c>
      <c r="K107" s="342" t="s">
        <v>2958</v>
      </c>
      <c r="L107" s="343"/>
      <c r="M107" s="344">
        <f t="shared" si="10"/>
        <v>39472</v>
      </c>
      <c r="N107" s="343">
        <v>39472</v>
      </c>
      <c r="O107" s="342" t="s">
        <v>75</v>
      </c>
      <c r="P107" s="342" t="s">
        <v>75</v>
      </c>
      <c r="Q107" s="342" t="s">
        <v>75</v>
      </c>
      <c r="R107" s="342" t="s">
        <v>75</v>
      </c>
      <c r="S107" s="342" t="s">
        <v>75</v>
      </c>
      <c r="T107" s="342" t="s">
        <v>75</v>
      </c>
      <c r="U107" s="340">
        <v>1</v>
      </c>
      <c r="V107" s="340">
        <v>0</v>
      </c>
      <c r="W107" s="340">
        <v>0</v>
      </c>
      <c r="X107" s="340">
        <v>-1</v>
      </c>
      <c r="Y107" s="340">
        <v>-2</v>
      </c>
      <c r="Z107" s="340">
        <v>1</v>
      </c>
      <c r="AA107" s="340">
        <v>0</v>
      </c>
      <c r="AB107" s="340">
        <v>0</v>
      </c>
      <c r="AC107" s="340">
        <v>0</v>
      </c>
      <c r="AD107" s="340">
        <v>0</v>
      </c>
      <c r="AE107" s="340">
        <v>1</v>
      </c>
      <c r="AF107" s="340">
        <v>1</v>
      </c>
      <c r="AG107" s="340">
        <v>1</v>
      </c>
      <c r="AH107" s="339" t="s">
        <v>2830</v>
      </c>
      <c r="AI107" s="339" t="s">
        <v>2845</v>
      </c>
      <c r="AJ107" s="339" t="s">
        <v>2959</v>
      </c>
      <c r="AK107" s="340">
        <f t="shared" si="11"/>
        <v>3</v>
      </c>
      <c r="AL107" s="340">
        <v>1</v>
      </c>
      <c r="AM107" s="340">
        <v>1</v>
      </c>
      <c r="AN107" s="340">
        <v>1</v>
      </c>
      <c r="AO107" s="340">
        <v>1</v>
      </c>
      <c r="AP107" s="340">
        <v>1</v>
      </c>
      <c r="AQ107" s="340">
        <v>-2</v>
      </c>
      <c r="AR107" s="340">
        <v>0</v>
      </c>
      <c r="AS107" s="345">
        <f t="shared" si="12"/>
        <v>-1</v>
      </c>
      <c r="AT107" s="340">
        <v>0</v>
      </c>
      <c r="AU107" s="340">
        <v>0</v>
      </c>
      <c r="AV107" s="340">
        <v>0</v>
      </c>
      <c r="AW107" s="340">
        <v>0</v>
      </c>
      <c r="AX107" s="340">
        <v>0</v>
      </c>
      <c r="AY107" s="340">
        <v>0</v>
      </c>
      <c r="AZ107" s="340">
        <v>0</v>
      </c>
      <c r="BA107" s="340">
        <v>0</v>
      </c>
      <c r="BB107" s="346"/>
      <c r="BC107" s="339" t="s">
        <v>2960</v>
      </c>
      <c r="BD107" s="346"/>
      <c r="BE107" s="346"/>
      <c r="BF107" s="346"/>
      <c r="BG107" s="346"/>
      <c r="BH107" s="340">
        <v>-1</v>
      </c>
      <c r="BI107" s="346"/>
      <c r="BJ107" s="346"/>
      <c r="BK107" s="346"/>
      <c r="BL107" s="346"/>
      <c r="BM107" s="346"/>
      <c r="BN107" s="346"/>
    </row>
    <row r="108" spans="1:66" ht="93.25" customHeight="1" x14ac:dyDescent="0.2">
      <c r="A108" s="311" t="s">
        <v>2885</v>
      </c>
      <c r="B108" s="336" t="s">
        <v>2886</v>
      </c>
      <c r="C108" s="337" t="s">
        <v>2996</v>
      </c>
      <c r="D108" s="339" t="s">
        <v>2863</v>
      </c>
      <c r="E108" s="339" t="s">
        <v>92</v>
      </c>
      <c r="F108" s="339" t="s">
        <v>2956</v>
      </c>
      <c r="G108" s="340">
        <v>1</v>
      </c>
      <c r="H108" s="340">
        <v>1</v>
      </c>
      <c r="I108" s="340">
        <v>0</v>
      </c>
      <c r="J108" s="341" t="s">
        <v>2957</v>
      </c>
      <c r="K108" s="342" t="s">
        <v>2958</v>
      </c>
      <c r="L108" s="343"/>
      <c r="M108" s="344">
        <f t="shared" si="10"/>
        <v>39472</v>
      </c>
      <c r="N108" s="343">
        <v>39472</v>
      </c>
      <c r="O108" s="342" t="s">
        <v>75</v>
      </c>
      <c r="P108" s="342" t="s">
        <v>75</v>
      </c>
      <c r="Q108" s="342" t="s">
        <v>75</v>
      </c>
      <c r="R108" s="342" t="s">
        <v>75</v>
      </c>
      <c r="S108" s="342" t="s">
        <v>75</v>
      </c>
      <c r="T108" s="342" t="s">
        <v>75</v>
      </c>
      <c r="U108" s="340">
        <v>1</v>
      </c>
      <c r="V108" s="340">
        <v>0</v>
      </c>
      <c r="W108" s="340">
        <v>0</v>
      </c>
      <c r="X108" s="340">
        <v>-1</v>
      </c>
      <c r="Y108" s="340">
        <v>-2</v>
      </c>
      <c r="Z108" s="340">
        <v>1</v>
      </c>
      <c r="AA108" s="340">
        <v>0</v>
      </c>
      <c r="AB108" s="340">
        <v>0</v>
      </c>
      <c r="AC108" s="340">
        <v>0</v>
      </c>
      <c r="AD108" s="340">
        <v>0</v>
      </c>
      <c r="AE108" s="340">
        <v>1</v>
      </c>
      <c r="AF108" s="340">
        <v>1</v>
      </c>
      <c r="AG108" s="340">
        <v>1</v>
      </c>
      <c r="AH108" s="339" t="s">
        <v>2830</v>
      </c>
      <c r="AI108" s="339" t="s">
        <v>2845</v>
      </c>
      <c r="AJ108" s="339" t="s">
        <v>2959</v>
      </c>
      <c r="AK108" s="340">
        <f t="shared" si="11"/>
        <v>3</v>
      </c>
      <c r="AL108" s="340">
        <v>1</v>
      </c>
      <c r="AM108" s="340">
        <v>1</v>
      </c>
      <c r="AN108" s="340">
        <v>1</v>
      </c>
      <c r="AO108" s="340">
        <v>1</v>
      </c>
      <c r="AP108" s="340">
        <v>1</v>
      </c>
      <c r="AQ108" s="340">
        <v>-2</v>
      </c>
      <c r="AR108" s="340">
        <v>0</v>
      </c>
      <c r="AS108" s="345">
        <f t="shared" si="12"/>
        <v>-1</v>
      </c>
      <c r="AT108" s="340">
        <v>0</v>
      </c>
      <c r="AU108" s="340">
        <v>0</v>
      </c>
      <c r="AV108" s="340">
        <v>0</v>
      </c>
      <c r="AW108" s="340">
        <v>0</v>
      </c>
      <c r="AX108" s="340">
        <v>0</v>
      </c>
      <c r="AY108" s="340">
        <v>0</v>
      </c>
      <c r="AZ108" s="340">
        <v>0</v>
      </c>
      <c r="BA108" s="340">
        <v>0</v>
      </c>
      <c r="BB108" s="346"/>
      <c r="BC108" s="339" t="s">
        <v>2960</v>
      </c>
      <c r="BD108" s="346"/>
      <c r="BE108" s="346"/>
      <c r="BF108" s="346"/>
      <c r="BG108" s="346"/>
      <c r="BH108" s="340">
        <v>-1</v>
      </c>
      <c r="BI108" s="346"/>
      <c r="BJ108" s="346"/>
      <c r="BK108" s="346"/>
      <c r="BL108" s="346"/>
      <c r="BM108" s="346"/>
      <c r="BN108" s="346"/>
    </row>
    <row r="109" spans="1:66" ht="93.25" customHeight="1" x14ac:dyDescent="0.2">
      <c r="A109" s="311" t="s">
        <v>2885</v>
      </c>
      <c r="B109" s="336" t="s">
        <v>2886</v>
      </c>
      <c r="C109" s="337" t="s">
        <v>2997</v>
      </c>
      <c r="D109" s="339" t="s">
        <v>2863</v>
      </c>
      <c r="E109" s="339" t="s">
        <v>92</v>
      </c>
      <c r="F109" s="339" t="s">
        <v>2956</v>
      </c>
      <c r="G109" s="340">
        <v>1</v>
      </c>
      <c r="H109" s="340">
        <v>1</v>
      </c>
      <c r="I109" s="340">
        <v>0</v>
      </c>
      <c r="J109" s="341" t="s">
        <v>2957</v>
      </c>
      <c r="K109" s="342" t="s">
        <v>2958</v>
      </c>
      <c r="L109" s="343"/>
      <c r="M109" s="344">
        <f t="shared" si="10"/>
        <v>39472</v>
      </c>
      <c r="N109" s="343">
        <v>39472</v>
      </c>
      <c r="O109" s="342" t="s">
        <v>75</v>
      </c>
      <c r="P109" s="342" t="s">
        <v>75</v>
      </c>
      <c r="Q109" s="342" t="s">
        <v>75</v>
      </c>
      <c r="R109" s="342" t="s">
        <v>75</v>
      </c>
      <c r="S109" s="342" t="s">
        <v>75</v>
      </c>
      <c r="T109" s="342" t="s">
        <v>75</v>
      </c>
      <c r="U109" s="340">
        <v>1</v>
      </c>
      <c r="V109" s="340">
        <v>0</v>
      </c>
      <c r="W109" s="340">
        <v>0</v>
      </c>
      <c r="X109" s="340">
        <v>-1</v>
      </c>
      <c r="Y109" s="340">
        <v>-2</v>
      </c>
      <c r="Z109" s="340">
        <v>1</v>
      </c>
      <c r="AA109" s="340">
        <v>0</v>
      </c>
      <c r="AB109" s="340">
        <v>0</v>
      </c>
      <c r="AC109" s="340">
        <v>0</v>
      </c>
      <c r="AD109" s="340">
        <v>0</v>
      </c>
      <c r="AE109" s="340">
        <v>1</v>
      </c>
      <c r="AF109" s="340">
        <v>1</v>
      </c>
      <c r="AG109" s="340">
        <v>1</v>
      </c>
      <c r="AH109" s="339" t="s">
        <v>2830</v>
      </c>
      <c r="AI109" s="339" t="s">
        <v>2845</v>
      </c>
      <c r="AJ109" s="339" t="s">
        <v>2959</v>
      </c>
      <c r="AK109" s="340">
        <f t="shared" si="11"/>
        <v>3</v>
      </c>
      <c r="AL109" s="340">
        <v>1</v>
      </c>
      <c r="AM109" s="340">
        <v>1</v>
      </c>
      <c r="AN109" s="340">
        <v>1</v>
      </c>
      <c r="AO109" s="340">
        <v>1</v>
      </c>
      <c r="AP109" s="340">
        <v>1</v>
      </c>
      <c r="AQ109" s="340">
        <v>-2</v>
      </c>
      <c r="AR109" s="340">
        <v>0</v>
      </c>
      <c r="AS109" s="345">
        <f t="shared" si="12"/>
        <v>-1</v>
      </c>
      <c r="AT109" s="340">
        <v>0</v>
      </c>
      <c r="AU109" s="340">
        <v>0</v>
      </c>
      <c r="AV109" s="340">
        <v>0</v>
      </c>
      <c r="AW109" s="340">
        <v>0</v>
      </c>
      <c r="AX109" s="340">
        <v>0</v>
      </c>
      <c r="AY109" s="340">
        <v>0</v>
      </c>
      <c r="AZ109" s="340">
        <v>0</v>
      </c>
      <c r="BA109" s="340">
        <v>0</v>
      </c>
      <c r="BB109" s="346"/>
      <c r="BC109" s="339" t="s">
        <v>2960</v>
      </c>
      <c r="BD109" s="346"/>
      <c r="BE109" s="346"/>
      <c r="BF109" s="346"/>
      <c r="BG109" s="346"/>
      <c r="BH109" s="340">
        <v>-1</v>
      </c>
      <c r="BI109" s="346"/>
      <c r="BJ109" s="346"/>
      <c r="BK109" s="346"/>
      <c r="BL109" s="346"/>
      <c r="BM109" s="346"/>
      <c r="BN109" s="346"/>
    </row>
    <row r="110" spans="1:66" ht="93.25" customHeight="1" x14ac:dyDescent="0.2">
      <c r="A110" s="311" t="s">
        <v>2885</v>
      </c>
      <c r="B110" s="336" t="s">
        <v>2886</v>
      </c>
      <c r="C110" s="337" t="s">
        <v>2998</v>
      </c>
      <c r="D110" s="339" t="s">
        <v>2863</v>
      </c>
      <c r="E110" s="339" t="s">
        <v>92</v>
      </c>
      <c r="F110" s="339" t="s">
        <v>2956</v>
      </c>
      <c r="G110" s="340">
        <v>1</v>
      </c>
      <c r="H110" s="340">
        <v>1</v>
      </c>
      <c r="I110" s="340">
        <v>0</v>
      </c>
      <c r="J110" s="341" t="s">
        <v>2957</v>
      </c>
      <c r="K110" s="342" t="s">
        <v>2958</v>
      </c>
      <c r="L110" s="343"/>
      <c r="M110" s="344">
        <f t="shared" si="10"/>
        <v>39472</v>
      </c>
      <c r="N110" s="343">
        <v>39472</v>
      </c>
      <c r="O110" s="342" t="s">
        <v>75</v>
      </c>
      <c r="P110" s="342" t="s">
        <v>75</v>
      </c>
      <c r="Q110" s="342" t="s">
        <v>75</v>
      </c>
      <c r="R110" s="342" t="s">
        <v>75</v>
      </c>
      <c r="S110" s="342" t="s">
        <v>75</v>
      </c>
      <c r="T110" s="342" t="s">
        <v>75</v>
      </c>
      <c r="U110" s="340">
        <v>1</v>
      </c>
      <c r="V110" s="340">
        <v>0</v>
      </c>
      <c r="W110" s="340">
        <v>0</v>
      </c>
      <c r="X110" s="340">
        <v>-1</v>
      </c>
      <c r="Y110" s="340">
        <v>-2</v>
      </c>
      <c r="Z110" s="340">
        <v>1</v>
      </c>
      <c r="AA110" s="340">
        <v>0</v>
      </c>
      <c r="AB110" s="340">
        <v>0</v>
      </c>
      <c r="AC110" s="340">
        <v>0</v>
      </c>
      <c r="AD110" s="340">
        <v>0</v>
      </c>
      <c r="AE110" s="340">
        <v>1</v>
      </c>
      <c r="AF110" s="340">
        <v>1</v>
      </c>
      <c r="AG110" s="340">
        <v>1</v>
      </c>
      <c r="AH110" s="339" t="s">
        <v>2830</v>
      </c>
      <c r="AI110" s="339" t="s">
        <v>2845</v>
      </c>
      <c r="AJ110" s="339" t="s">
        <v>2959</v>
      </c>
      <c r="AK110" s="340">
        <f t="shared" si="11"/>
        <v>3</v>
      </c>
      <c r="AL110" s="340">
        <v>1</v>
      </c>
      <c r="AM110" s="340">
        <v>1</v>
      </c>
      <c r="AN110" s="340">
        <v>1</v>
      </c>
      <c r="AO110" s="340">
        <v>1</v>
      </c>
      <c r="AP110" s="340">
        <v>1</v>
      </c>
      <c r="AQ110" s="340">
        <v>-2</v>
      </c>
      <c r="AR110" s="340">
        <v>0</v>
      </c>
      <c r="AS110" s="345">
        <f t="shared" si="12"/>
        <v>-1</v>
      </c>
      <c r="AT110" s="340">
        <v>0</v>
      </c>
      <c r="AU110" s="340">
        <v>0</v>
      </c>
      <c r="AV110" s="340">
        <v>0</v>
      </c>
      <c r="AW110" s="340">
        <v>0</v>
      </c>
      <c r="AX110" s="340">
        <v>0</v>
      </c>
      <c r="AY110" s="340">
        <v>0</v>
      </c>
      <c r="AZ110" s="340">
        <v>0</v>
      </c>
      <c r="BA110" s="340">
        <v>0</v>
      </c>
      <c r="BB110" s="346"/>
      <c r="BC110" s="339" t="s">
        <v>2960</v>
      </c>
      <c r="BD110" s="346"/>
      <c r="BE110" s="346"/>
      <c r="BF110" s="346"/>
      <c r="BG110" s="346"/>
      <c r="BH110" s="340">
        <v>-1</v>
      </c>
      <c r="BI110" s="346"/>
      <c r="BJ110" s="346"/>
      <c r="BK110" s="346"/>
      <c r="BL110" s="346"/>
      <c r="BM110" s="346"/>
      <c r="BN110" s="346"/>
    </row>
    <row r="111" spans="1:66" ht="93.25" customHeight="1" x14ac:dyDescent="0.2">
      <c r="A111" s="311" t="s">
        <v>2885</v>
      </c>
      <c r="B111" s="336" t="s">
        <v>2886</v>
      </c>
      <c r="C111" s="337" t="s">
        <v>2999</v>
      </c>
      <c r="D111" s="339" t="s">
        <v>2863</v>
      </c>
      <c r="E111" s="339" t="s">
        <v>92</v>
      </c>
      <c r="F111" s="339" t="s">
        <v>2956</v>
      </c>
      <c r="G111" s="340">
        <v>1</v>
      </c>
      <c r="H111" s="340">
        <v>1</v>
      </c>
      <c r="I111" s="340">
        <v>0</v>
      </c>
      <c r="J111" s="341" t="s">
        <v>2957</v>
      </c>
      <c r="K111" s="342" t="s">
        <v>2958</v>
      </c>
      <c r="L111" s="343"/>
      <c r="M111" s="344">
        <f t="shared" si="10"/>
        <v>39472</v>
      </c>
      <c r="N111" s="343">
        <v>39472</v>
      </c>
      <c r="O111" s="342" t="s">
        <v>75</v>
      </c>
      <c r="P111" s="342" t="s">
        <v>75</v>
      </c>
      <c r="Q111" s="342" t="s">
        <v>75</v>
      </c>
      <c r="R111" s="342" t="s">
        <v>75</v>
      </c>
      <c r="S111" s="342" t="s">
        <v>75</v>
      </c>
      <c r="T111" s="342" t="s">
        <v>75</v>
      </c>
      <c r="U111" s="340">
        <v>1</v>
      </c>
      <c r="V111" s="340">
        <v>0</v>
      </c>
      <c r="W111" s="340">
        <v>0</v>
      </c>
      <c r="X111" s="340">
        <v>-1</v>
      </c>
      <c r="Y111" s="340">
        <v>-2</v>
      </c>
      <c r="Z111" s="340">
        <v>1</v>
      </c>
      <c r="AA111" s="340">
        <v>0</v>
      </c>
      <c r="AB111" s="340">
        <v>0</v>
      </c>
      <c r="AC111" s="340">
        <v>0</v>
      </c>
      <c r="AD111" s="340">
        <v>0</v>
      </c>
      <c r="AE111" s="340">
        <v>1</v>
      </c>
      <c r="AF111" s="340">
        <v>1</v>
      </c>
      <c r="AG111" s="340">
        <v>1</v>
      </c>
      <c r="AH111" s="339" t="s">
        <v>2830</v>
      </c>
      <c r="AI111" s="339" t="s">
        <v>2845</v>
      </c>
      <c r="AJ111" s="339" t="s">
        <v>2959</v>
      </c>
      <c r="AK111" s="340">
        <f t="shared" si="11"/>
        <v>3</v>
      </c>
      <c r="AL111" s="340">
        <v>1</v>
      </c>
      <c r="AM111" s="340">
        <v>1</v>
      </c>
      <c r="AN111" s="340">
        <v>1</v>
      </c>
      <c r="AO111" s="340">
        <v>1</v>
      </c>
      <c r="AP111" s="340">
        <v>1</v>
      </c>
      <c r="AQ111" s="340">
        <v>-2</v>
      </c>
      <c r="AR111" s="340">
        <v>0</v>
      </c>
      <c r="AS111" s="345">
        <f t="shared" si="12"/>
        <v>-1</v>
      </c>
      <c r="AT111" s="340">
        <v>0</v>
      </c>
      <c r="AU111" s="340">
        <v>0</v>
      </c>
      <c r="AV111" s="340">
        <v>0</v>
      </c>
      <c r="AW111" s="340">
        <v>0</v>
      </c>
      <c r="AX111" s="340">
        <v>0</v>
      </c>
      <c r="AY111" s="340">
        <v>0</v>
      </c>
      <c r="AZ111" s="340">
        <v>0</v>
      </c>
      <c r="BA111" s="340">
        <v>0</v>
      </c>
      <c r="BB111" s="346"/>
      <c r="BC111" s="339" t="s">
        <v>2960</v>
      </c>
      <c r="BD111" s="346"/>
      <c r="BE111" s="346"/>
      <c r="BF111" s="346"/>
      <c r="BG111" s="346"/>
      <c r="BH111" s="340">
        <v>-1</v>
      </c>
      <c r="BI111" s="346"/>
      <c r="BJ111" s="346"/>
      <c r="BK111" s="346"/>
      <c r="BL111" s="346"/>
      <c r="BM111" s="346"/>
      <c r="BN111" s="346"/>
    </row>
    <row r="112" spans="1:66" ht="93.25" customHeight="1" x14ac:dyDescent="0.2">
      <c r="A112" s="311" t="s">
        <v>2885</v>
      </c>
      <c r="B112" s="336" t="s">
        <v>2886</v>
      </c>
      <c r="C112" s="337" t="s">
        <v>3000</v>
      </c>
      <c r="D112" s="339" t="s">
        <v>2863</v>
      </c>
      <c r="E112" s="339" t="s">
        <v>92</v>
      </c>
      <c r="F112" s="339" t="s">
        <v>2956</v>
      </c>
      <c r="G112" s="340">
        <v>1</v>
      </c>
      <c r="H112" s="340">
        <v>1</v>
      </c>
      <c r="I112" s="340">
        <v>0</v>
      </c>
      <c r="J112" s="341" t="s">
        <v>2957</v>
      </c>
      <c r="K112" s="342" t="s">
        <v>2958</v>
      </c>
      <c r="L112" s="343"/>
      <c r="M112" s="344">
        <f t="shared" si="10"/>
        <v>39472</v>
      </c>
      <c r="N112" s="343">
        <v>39472</v>
      </c>
      <c r="O112" s="342" t="s">
        <v>75</v>
      </c>
      <c r="P112" s="342" t="s">
        <v>75</v>
      </c>
      <c r="Q112" s="342" t="s">
        <v>75</v>
      </c>
      <c r="R112" s="342" t="s">
        <v>75</v>
      </c>
      <c r="S112" s="342" t="s">
        <v>75</v>
      </c>
      <c r="T112" s="342" t="s">
        <v>75</v>
      </c>
      <c r="U112" s="340">
        <v>1</v>
      </c>
      <c r="V112" s="340">
        <v>0</v>
      </c>
      <c r="W112" s="340">
        <v>0</v>
      </c>
      <c r="X112" s="340">
        <v>-1</v>
      </c>
      <c r="Y112" s="340">
        <v>-2</v>
      </c>
      <c r="Z112" s="340">
        <v>1</v>
      </c>
      <c r="AA112" s="340">
        <v>0</v>
      </c>
      <c r="AB112" s="340">
        <v>0</v>
      </c>
      <c r="AC112" s="340">
        <v>0</v>
      </c>
      <c r="AD112" s="340">
        <v>0</v>
      </c>
      <c r="AE112" s="340">
        <v>1</v>
      </c>
      <c r="AF112" s="340">
        <v>1</v>
      </c>
      <c r="AG112" s="340">
        <v>1</v>
      </c>
      <c r="AH112" s="339" t="s">
        <v>2830</v>
      </c>
      <c r="AI112" s="339" t="s">
        <v>2845</v>
      </c>
      <c r="AJ112" s="339" t="s">
        <v>2959</v>
      </c>
      <c r="AK112" s="340">
        <f t="shared" si="11"/>
        <v>3</v>
      </c>
      <c r="AL112" s="340">
        <v>1</v>
      </c>
      <c r="AM112" s="340">
        <v>1</v>
      </c>
      <c r="AN112" s="340">
        <v>1</v>
      </c>
      <c r="AO112" s="340">
        <v>1</v>
      </c>
      <c r="AP112" s="340">
        <v>1</v>
      </c>
      <c r="AQ112" s="340">
        <v>-2</v>
      </c>
      <c r="AR112" s="340">
        <v>0</v>
      </c>
      <c r="AS112" s="345">
        <f t="shared" si="12"/>
        <v>-1</v>
      </c>
      <c r="AT112" s="340">
        <v>0</v>
      </c>
      <c r="AU112" s="340">
        <v>0</v>
      </c>
      <c r="AV112" s="340">
        <v>0</v>
      </c>
      <c r="AW112" s="340">
        <v>0</v>
      </c>
      <c r="AX112" s="340">
        <v>0</v>
      </c>
      <c r="AY112" s="340">
        <v>0</v>
      </c>
      <c r="AZ112" s="340">
        <v>0</v>
      </c>
      <c r="BA112" s="340">
        <v>0</v>
      </c>
      <c r="BB112" s="346"/>
      <c r="BC112" s="339" t="s">
        <v>2960</v>
      </c>
      <c r="BD112" s="346"/>
      <c r="BE112" s="346"/>
      <c r="BF112" s="346"/>
      <c r="BG112" s="346"/>
      <c r="BH112" s="340">
        <v>-1</v>
      </c>
      <c r="BI112" s="346"/>
      <c r="BJ112" s="346"/>
      <c r="BK112" s="346"/>
      <c r="BL112" s="346"/>
      <c r="BM112" s="346"/>
      <c r="BN112" s="346"/>
    </row>
    <row r="113" spans="1:66" ht="93.25" customHeight="1" x14ac:dyDescent="0.2">
      <c r="A113" s="311" t="s">
        <v>2885</v>
      </c>
      <c r="B113" s="336" t="s">
        <v>2886</v>
      </c>
      <c r="C113" s="337" t="s">
        <v>3001</v>
      </c>
      <c r="D113" s="339" t="s">
        <v>2863</v>
      </c>
      <c r="E113" s="339" t="s">
        <v>92</v>
      </c>
      <c r="F113" s="339" t="s">
        <v>2956</v>
      </c>
      <c r="G113" s="340">
        <v>1</v>
      </c>
      <c r="H113" s="340">
        <v>1</v>
      </c>
      <c r="I113" s="340">
        <v>0</v>
      </c>
      <c r="J113" s="341" t="s">
        <v>2957</v>
      </c>
      <c r="K113" s="342" t="s">
        <v>2958</v>
      </c>
      <c r="L113" s="343"/>
      <c r="M113" s="344">
        <f t="shared" si="10"/>
        <v>39472</v>
      </c>
      <c r="N113" s="343">
        <v>39472</v>
      </c>
      <c r="O113" s="342" t="s">
        <v>75</v>
      </c>
      <c r="P113" s="342" t="s">
        <v>75</v>
      </c>
      <c r="Q113" s="342" t="s">
        <v>75</v>
      </c>
      <c r="R113" s="342" t="s">
        <v>75</v>
      </c>
      <c r="S113" s="342" t="s">
        <v>75</v>
      </c>
      <c r="T113" s="342" t="s">
        <v>75</v>
      </c>
      <c r="U113" s="340">
        <v>1</v>
      </c>
      <c r="V113" s="340">
        <v>0</v>
      </c>
      <c r="W113" s="340">
        <v>0</v>
      </c>
      <c r="X113" s="340">
        <v>-1</v>
      </c>
      <c r="Y113" s="340">
        <v>-2</v>
      </c>
      <c r="Z113" s="340">
        <v>1</v>
      </c>
      <c r="AA113" s="340">
        <v>0</v>
      </c>
      <c r="AB113" s="340">
        <v>0</v>
      </c>
      <c r="AC113" s="340">
        <v>0</v>
      </c>
      <c r="AD113" s="340">
        <v>0</v>
      </c>
      <c r="AE113" s="340">
        <v>1</v>
      </c>
      <c r="AF113" s="340">
        <v>1</v>
      </c>
      <c r="AG113" s="340">
        <v>1</v>
      </c>
      <c r="AH113" s="339" t="s">
        <v>2830</v>
      </c>
      <c r="AI113" s="339" t="s">
        <v>2845</v>
      </c>
      <c r="AJ113" s="339" t="s">
        <v>2959</v>
      </c>
      <c r="AK113" s="340">
        <f t="shared" si="11"/>
        <v>3</v>
      </c>
      <c r="AL113" s="340">
        <v>1</v>
      </c>
      <c r="AM113" s="340">
        <v>1</v>
      </c>
      <c r="AN113" s="340">
        <v>1</v>
      </c>
      <c r="AO113" s="340">
        <v>1</v>
      </c>
      <c r="AP113" s="340">
        <v>1</v>
      </c>
      <c r="AQ113" s="340">
        <v>-2</v>
      </c>
      <c r="AR113" s="340">
        <v>0</v>
      </c>
      <c r="AS113" s="345">
        <f t="shared" si="12"/>
        <v>-1</v>
      </c>
      <c r="AT113" s="340">
        <v>0</v>
      </c>
      <c r="AU113" s="340">
        <v>0</v>
      </c>
      <c r="AV113" s="340">
        <v>0</v>
      </c>
      <c r="AW113" s="340">
        <v>0</v>
      </c>
      <c r="AX113" s="340">
        <v>0</v>
      </c>
      <c r="AY113" s="340">
        <v>0</v>
      </c>
      <c r="AZ113" s="340">
        <v>0</v>
      </c>
      <c r="BA113" s="340">
        <v>0</v>
      </c>
      <c r="BB113" s="346"/>
      <c r="BC113" s="339" t="s">
        <v>2960</v>
      </c>
      <c r="BD113" s="346"/>
      <c r="BE113" s="346"/>
      <c r="BF113" s="346"/>
      <c r="BG113" s="346"/>
      <c r="BH113" s="340">
        <v>-1</v>
      </c>
      <c r="BI113" s="346"/>
      <c r="BJ113" s="346"/>
      <c r="BK113" s="346"/>
      <c r="BL113" s="346"/>
      <c r="BM113" s="346"/>
      <c r="BN113" s="346"/>
    </row>
    <row r="114" spans="1:66" ht="93.25" customHeight="1" x14ac:dyDescent="0.2">
      <c r="A114" s="311" t="s">
        <v>2885</v>
      </c>
      <c r="B114" s="336" t="s">
        <v>2886</v>
      </c>
      <c r="C114" s="337" t="s">
        <v>3002</v>
      </c>
      <c r="D114" s="339" t="s">
        <v>2863</v>
      </c>
      <c r="E114" s="339" t="s">
        <v>92</v>
      </c>
      <c r="F114" s="339" t="s">
        <v>2956</v>
      </c>
      <c r="G114" s="340">
        <v>1</v>
      </c>
      <c r="H114" s="340">
        <v>1</v>
      </c>
      <c r="I114" s="340">
        <v>0</v>
      </c>
      <c r="J114" s="341" t="s">
        <v>2957</v>
      </c>
      <c r="K114" s="342" t="s">
        <v>2958</v>
      </c>
      <c r="L114" s="343"/>
      <c r="M114" s="344">
        <f t="shared" si="10"/>
        <v>39472</v>
      </c>
      <c r="N114" s="343">
        <v>39472</v>
      </c>
      <c r="O114" s="342" t="s">
        <v>75</v>
      </c>
      <c r="P114" s="342" t="s">
        <v>75</v>
      </c>
      <c r="Q114" s="342" t="s">
        <v>75</v>
      </c>
      <c r="R114" s="342" t="s">
        <v>75</v>
      </c>
      <c r="S114" s="342" t="s">
        <v>75</v>
      </c>
      <c r="T114" s="342" t="s">
        <v>75</v>
      </c>
      <c r="U114" s="340">
        <v>1</v>
      </c>
      <c r="V114" s="340">
        <v>0</v>
      </c>
      <c r="W114" s="340">
        <v>0</v>
      </c>
      <c r="X114" s="340">
        <v>-1</v>
      </c>
      <c r="Y114" s="340">
        <v>-2</v>
      </c>
      <c r="Z114" s="340">
        <v>1</v>
      </c>
      <c r="AA114" s="340">
        <v>0</v>
      </c>
      <c r="AB114" s="340">
        <v>0</v>
      </c>
      <c r="AC114" s="340">
        <v>0</v>
      </c>
      <c r="AD114" s="340">
        <v>0</v>
      </c>
      <c r="AE114" s="340">
        <v>1</v>
      </c>
      <c r="AF114" s="340">
        <v>1</v>
      </c>
      <c r="AG114" s="340">
        <v>1</v>
      </c>
      <c r="AH114" s="339" t="s">
        <v>2830</v>
      </c>
      <c r="AI114" s="339" t="s">
        <v>2845</v>
      </c>
      <c r="AJ114" s="339" t="s">
        <v>2959</v>
      </c>
      <c r="AK114" s="340">
        <f t="shared" si="11"/>
        <v>3</v>
      </c>
      <c r="AL114" s="340">
        <v>1</v>
      </c>
      <c r="AM114" s="340">
        <v>1</v>
      </c>
      <c r="AN114" s="340">
        <v>1</v>
      </c>
      <c r="AO114" s="340">
        <v>1</v>
      </c>
      <c r="AP114" s="340">
        <v>1</v>
      </c>
      <c r="AQ114" s="340">
        <v>-2</v>
      </c>
      <c r="AR114" s="340">
        <v>0</v>
      </c>
      <c r="AS114" s="345">
        <f t="shared" si="12"/>
        <v>-1</v>
      </c>
      <c r="AT114" s="340">
        <v>0</v>
      </c>
      <c r="AU114" s="340">
        <v>0</v>
      </c>
      <c r="AV114" s="340">
        <v>0</v>
      </c>
      <c r="AW114" s="340">
        <v>0</v>
      </c>
      <c r="AX114" s="340">
        <v>0</v>
      </c>
      <c r="AY114" s="340">
        <v>0</v>
      </c>
      <c r="AZ114" s="340">
        <v>0</v>
      </c>
      <c r="BA114" s="340">
        <v>0</v>
      </c>
      <c r="BB114" s="346"/>
      <c r="BC114" s="339" t="s">
        <v>2960</v>
      </c>
      <c r="BD114" s="346"/>
      <c r="BE114" s="346"/>
      <c r="BF114" s="346"/>
      <c r="BG114" s="346"/>
      <c r="BH114" s="340">
        <v>-1</v>
      </c>
      <c r="BI114" s="346"/>
      <c r="BJ114" s="346"/>
      <c r="BK114" s="346"/>
      <c r="BL114" s="346"/>
      <c r="BM114" s="346"/>
      <c r="BN114" s="346"/>
    </row>
    <row r="115" spans="1:66" ht="93.25" customHeight="1" x14ac:dyDescent="0.2">
      <c r="A115" s="311" t="s">
        <v>2885</v>
      </c>
      <c r="B115" s="336" t="s">
        <v>2886</v>
      </c>
      <c r="C115" s="337" t="s">
        <v>3003</v>
      </c>
      <c r="D115" s="339" t="s">
        <v>2863</v>
      </c>
      <c r="E115" s="339" t="s">
        <v>92</v>
      </c>
      <c r="F115" s="339" t="s">
        <v>2956</v>
      </c>
      <c r="G115" s="340">
        <v>1</v>
      </c>
      <c r="H115" s="340">
        <v>1</v>
      </c>
      <c r="I115" s="340">
        <v>0</v>
      </c>
      <c r="J115" s="341" t="s">
        <v>2957</v>
      </c>
      <c r="K115" s="342" t="s">
        <v>2958</v>
      </c>
      <c r="L115" s="343"/>
      <c r="M115" s="344">
        <f t="shared" si="10"/>
        <v>39472</v>
      </c>
      <c r="N115" s="343">
        <v>39472</v>
      </c>
      <c r="O115" s="342" t="s">
        <v>75</v>
      </c>
      <c r="P115" s="342" t="s">
        <v>75</v>
      </c>
      <c r="Q115" s="342" t="s">
        <v>75</v>
      </c>
      <c r="R115" s="342" t="s">
        <v>75</v>
      </c>
      <c r="S115" s="342" t="s">
        <v>75</v>
      </c>
      <c r="T115" s="342" t="s">
        <v>75</v>
      </c>
      <c r="U115" s="340">
        <v>1</v>
      </c>
      <c r="V115" s="340">
        <v>0</v>
      </c>
      <c r="W115" s="340">
        <v>0</v>
      </c>
      <c r="X115" s="340">
        <v>-1</v>
      </c>
      <c r="Y115" s="340">
        <v>-2</v>
      </c>
      <c r="Z115" s="340">
        <v>1</v>
      </c>
      <c r="AA115" s="340">
        <v>0</v>
      </c>
      <c r="AB115" s="340">
        <v>0</v>
      </c>
      <c r="AC115" s="340">
        <v>0</v>
      </c>
      <c r="AD115" s="340">
        <v>0</v>
      </c>
      <c r="AE115" s="340">
        <v>1</v>
      </c>
      <c r="AF115" s="340">
        <v>1</v>
      </c>
      <c r="AG115" s="340">
        <v>1</v>
      </c>
      <c r="AH115" s="339" t="s">
        <v>2830</v>
      </c>
      <c r="AI115" s="339" t="s">
        <v>2845</v>
      </c>
      <c r="AJ115" s="339" t="s">
        <v>2959</v>
      </c>
      <c r="AK115" s="340">
        <f t="shared" si="11"/>
        <v>3</v>
      </c>
      <c r="AL115" s="340">
        <v>1</v>
      </c>
      <c r="AM115" s="340">
        <v>1</v>
      </c>
      <c r="AN115" s="340">
        <v>1</v>
      </c>
      <c r="AO115" s="340">
        <v>1</v>
      </c>
      <c r="AP115" s="340">
        <v>1</v>
      </c>
      <c r="AQ115" s="340">
        <v>-2</v>
      </c>
      <c r="AR115" s="340">
        <v>0</v>
      </c>
      <c r="AS115" s="345">
        <f t="shared" si="12"/>
        <v>-1</v>
      </c>
      <c r="AT115" s="340">
        <v>0</v>
      </c>
      <c r="AU115" s="340">
        <v>0</v>
      </c>
      <c r="AV115" s="340">
        <v>0</v>
      </c>
      <c r="AW115" s="340">
        <v>0</v>
      </c>
      <c r="AX115" s="340">
        <v>0</v>
      </c>
      <c r="AY115" s="340">
        <v>0</v>
      </c>
      <c r="AZ115" s="340">
        <v>0</v>
      </c>
      <c r="BA115" s="340">
        <v>0</v>
      </c>
      <c r="BB115" s="346"/>
      <c r="BC115" s="339" t="s">
        <v>2960</v>
      </c>
      <c r="BD115" s="346"/>
      <c r="BE115" s="346"/>
      <c r="BF115" s="346"/>
      <c r="BG115" s="346"/>
      <c r="BH115" s="340">
        <v>-1</v>
      </c>
      <c r="BI115" s="346"/>
      <c r="BJ115" s="346"/>
      <c r="BK115" s="346"/>
      <c r="BL115" s="346"/>
      <c r="BM115" s="346"/>
      <c r="BN115" s="346"/>
    </row>
    <row r="116" spans="1:66" ht="93.25" customHeight="1" x14ac:dyDescent="0.2">
      <c r="A116" s="311" t="s">
        <v>2885</v>
      </c>
      <c r="B116" s="336" t="s">
        <v>2886</v>
      </c>
      <c r="C116" s="337" t="s">
        <v>3004</v>
      </c>
      <c r="D116" s="339" t="s">
        <v>2863</v>
      </c>
      <c r="E116" s="339" t="s">
        <v>92</v>
      </c>
      <c r="F116" s="339" t="s">
        <v>2956</v>
      </c>
      <c r="G116" s="340">
        <v>1</v>
      </c>
      <c r="H116" s="340">
        <v>1</v>
      </c>
      <c r="I116" s="340">
        <v>0</v>
      </c>
      <c r="J116" s="341" t="s">
        <v>2957</v>
      </c>
      <c r="K116" s="342" t="s">
        <v>2958</v>
      </c>
      <c r="L116" s="343"/>
      <c r="M116" s="344">
        <f t="shared" si="10"/>
        <v>39472</v>
      </c>
      <c r="N116" s="343">
        <v>39472</v>
      </c>
      <c r="O116" s="342" t="s">
        <v>75</v>
      </c>
      <c r="P116" s="342" t="s">
        <v>75</v>
      </c>
      <c r="Q116" s="342" t="s">
        <v>75</v>
      </c>
      <c r="R116" s="342" t="s">
        <v>75</v>
      </c>
      <c r="S116" s="342" t="s">
        <v>75</v>
      </c>
      <c r="T116" s="342" t="s">
        <v>75</v>
      </c>
      <c r="U116" s="340">
        <v>1</v>
      </c>
      <c r="V116" s="340">
        <v>0</v>
      </c>
      <c r="W116" s="340">
        <v>0</v>
      </c>
      <c r="X116" s="340">
        <v>-1</v>
      </c>
      <c r="Y116" s="340">
        <v>-2</v>
      </c>
      <c r="Z116" s="340">
        <v>1</v>
      </c>
      <c r="AA116" s="340">
        <v>0</v>
      </c>
      <c r="AB116" s="340">
        <v>0</v>
      </c>
      <c r="AC116" s="340">
        <v>0</v>
      </c>
      <c r="AD116" s="340">
        <v>0</v>
      </c>
      <c r="AE116" s="340">
        <v>1</v>
      </c>
      <c r="AF116" s="340">
        <v>1</v>
      </c>
      <c r="AG116" s="340">
        <v>1</v>
      </c>
      <c r="AH116" s="339" t="s">
        <v>2830</v>
      </c>
      <c r="AI116" s="339" t="s">
        <v>2845</v>
      </c>
      <c r="AJ116" s="339" t="s">
        <v>2959</v>
      </c>
      <c r="AK116" s="340">
        <f t="shared" si="11"/>
        <v>3</v>
      </c>
      <c r="AL116" s="340">
        <v>1</v>
      </c>
      <c r="AM116" s="340">
        <v>1</v>
      </c>
      <c r="AN116" s="340">
        <v>1</v>
      </c>
      <c r="AO116" s="340">
        <v>1</v>
      </c>
      <c r="AP116" s="340">
        <v>1</v>
      </c>
      <c r="AQ116" s="340">
        <v>-2</v>
      </c>
      <c r="AR116" s="340">
        <v>0</v>
      </c>
      <c r="AS116" s="345">
        <f t="shared" si="12"/>
        <v>-1</v>
      </c>
      <c r="AT116" s="340">
        <v>0</v>
      </c>
      <c r="AU116" s="340">
        <v>0</v>
      </c>
      <c r="AV116" s="340">
        <v>0</v>
      </c>
      <c r="AW116" s="340">
        <v>0</v>
      </c>
      <c r="AX116" s="340">
        <v>0</v>
      </c>
      <c r="AY116" s="340">
        <v>0</v>
      </c>
      <c r="AZ116" s="340">
        <v>0</v>
      </c>
      <c r="BA116" s="340">
        <v>0</v>
      </c>
      <c r="BB116" s="346"/>
      <c r="BC116" s="339" t="s">
        <v>2960</v>
      </c>
      <c r="BD116" s="346"/>
      <c r="BE116" s="346"/>
      <c r="BF116" s="346"/>
      <c r="BG116" s="346"/>
      <c r="BH116" s="340">
        <v>-1</v>
      </c>
      <c r="BI116" s="346"/>
      <c r="BJ116" s="346"/>
      <c r="BK116" s="346"/>
      <c r="BL116" s="346"/>
      <c r="BM116" s="346"/>
      <c r="BN116" s="346"/>
    </row>
    <row r="117" spans="1:66" ht="93.25" customHeight="1" x14ac:dyDescent="0.2">
      <c r="A117" s="311" t="s">
        <v>2885</v>
      </c>
      <c r="B117" s="336" t="s">
        <v>2886</v>
      </c>
      <c r="C117" s="337" t="s">
        <v>3005</v>
      </c>
      <c r="D117" s="339" t="s">
        <v>2863</v>
      </c>
      <c r="E117" s="339" t="s">
        <v>92</v>
      </c>
      <c r="F117" s="339" t="s">
        <v>2956</v>
      </c>
      <c r="G117" s="340">
        <v>1</v>
      </c>
      <c r="H117" s="340">
        <v>1</v>
      </c>
      <c r="I117" s="340">
        <v>0</v>
      </c>
      <c r="J117" s="341" t="s">
        <v>2957</v>
      </c>
      <c r="K117" s="342" t="s">
        <v>2958</v>
      </c>
      <c r="L117" s="343"/>
      <c r="M117" s="344">
        <f t="shared" si="10"/>
        <v>39472</v>
      </c>
      <c r="N117" s="343">
        <v>39472</v>
      </c>
      <c r="O117" s="342" t="s">
        <v>75</v>
      </c>
      <c r="P117" s="342" t="s">
        <v>75</v>
      </c>
      <c r="Q117" s="342" t="s">
        <v>75</v>
      </c>
      <c r="R117" s="342" t="s">
        <v>75</v>
      </c>
      <c r="S117" s="342" t="s">
        <v>75</v>
      </c>
      <c r="T117" s="342" t="s">
        <v>75</v>
      </c>
      <c r="U117" s="340">
        <v>1</v>
      </c>
      <c r="V117" s="340">
        <v>0</v>
      </c>
      <c r="W117" s="340">
        <v>0</v>
      </c>
      <c r="X117" s="340">
        <v>-1</v>
      </c>
      <c r="Y117" s="340">
        <v>-2</v>
      </c>
      <c r="Z117" s="340">
        <v>1</v>
      </c>
      <c r="AA117" s="340">
        <v>0</v>
      </c>
      <c r="AB117" s="340">
        <v>0</v>
      </c>
      <c r="AC117" s="340">
        <v>0</v>
      </c>
      <c r="AD117" s="340">
        <v>0</v>
      </c>
      <c r="AE117" s="340">
        <v>1</v>
      </c>
      <c r="AF117" s="340">
        <v>1</v>
      </c>
      <c r="AG117" s="340">
        <v>1</v>
      </c>
      <c r="AH117" s="339" t="s">
        <v>2830</v>
      </c>
      <c r="AI117" s="339" t="s">
        <v>2845</v>
      </c>
      <c r="AJ117" s="339" t="s">
        <v>2959</v>
      </c>
      <c r="AK117" s="340">
        <f t="shared" si="11"/>
        <v>3</v>
      </c>
      <c r="AL117" s="340">
        <v>1</v>
      </c>
      <c r="AM117" s="340">
        <v>1</v>
      </c>
      <c r="AN117" s="340">
        <v>1</v>
      </c>
      <c r="AO117" s="340">
        <v>1</v>
      </c>
      <c r="AP117" s="340">
        <v>1</v>
      </c>
      <c r="AQ117" s="340">
        <v>-2</v>
      </c>
      <c r="AR117" s="340">
        <v>0</v>
      </c>
      <c r="AS117" s="345">
        <f t="shared" si="12"/>
        <v>-1</v>
      </c>
      <c r="AT117" s="340">
        <v>0</v>
      </c>
      <c r="AU117" s="340">
        <v>0</v>
      </c>
      <c r="AV117" s="340">
        <v>0</v>
      </c>
      <c r="AW117" s="340">
        <v>0</v>
      </c>
      <c r="AX117" s="340">
        <v>0</v>
      </c>
      <c r="AY117" s="340">
        <v>0</v>
      </c>
      <c r="AZ117" s="340">
        <v>0</v>
      </c>
      <c r="BA117" s="340">
        <v>0</v>
      </c>
      <c r="BB117" s="346"/>
      <c r="BC117" s="339" t="s">
        <v>2960</v>
      </c>
      <c r="BD117" s="346"/>
      <c r="BE117" s="346"/>
      <c r="BF117" s="346"/>
      <c r="BG117" s="346"/>
      <c r="BH117" s="340">
        <v>-1</v>
      </c>
      <c r="BI117" s="346"/>
      <c r="BJ117" s="346"/>
      <c r="BK117" s="346"/>
      <c r="BL117" s="346"/>
      <c r="BM117" s="346"/>
      <c r="BN117" s="346"/>
    </row>
    <row r="118" spans="1:66" ht="93.25" customHeight="1" x14ac:dyDescent="0.2">
      <c r="A118" s="311" t="s">
        <v>2885</v>
      </c>
      <c r="B118" s="336" t="s">
        <v>2886</v>
      </c>
      <c r="C118" s="337" t="s">
        <v>3006</v>
      </c>
      <c r="D118" s="339" t="s">
        <v>2863</v>
      </c>
      <c r="E118" s="339" t="s">
        <v>92</v>
      </c>
      <c r="F118" s="339" t="s">
        <v>2956</v>
      </c>
      <c r="G118" s="340">
        <v>1</v>
      </c>
      <c r="H118" s="340">
        <v>1</v>
      </c>
      <c r="I118" s="340">
        <v>0</v>
      </c>
      <c r="J118" s="341" t="s">
        <v>2957</v>
      </c>
      <c r="K118" s="342" t="s">
        <v>2958</v>
      </c>
      <c r="L118" s="343"/>
      <c r="M118" s="344">
        <f t="shared" si="10"/>
        <v>39472</v>
      </c>
      <c r="N118" s="343">
        <v>39472</v>
      </c>
      <c r="O118" s="342" t="s">
        <v>75</v>
      </c>
      <c r="P118" s="342" t="s">
        <v>75</v>
      </c>
      <c r="Q118" s="342" t="s">
        <v>75</v>
      </c>
      <c r="R118" s="342" t="s">
        <v>75</v>
      </c>
      <c r="S118" s="342" t="s">
        <v>75</v>
      </c>
      <c r="T118" s="342" t="s">
        <v>75</v>
      </c>
      <c r="U118" s="340">
        <v>1</v>
      </c>
      <c r="V118" s="340">
        <v>0</v>
      </c>
      <c r="W118" s="340">
        <v>0</v>
      </c>
      <c r="X118" s="340">
        <v>-1</v>
      </c>
      <c r="Y118" s="340">
        <v>-2</v>
      </c>
      <c r="Z118" s="340">
        <v>1</v>
      </c>
      <c r="AA118" s="340">
        <v>0</v>
      </c>
      <c r="AB118" s="340">
        <v>0</v>
      </c>
      <c r="AC118" s="340">
        <v>0</v>
      </c>
      <c r="AD118" s="340">
        <v>0</v>
      </c>
      <c r="AE118" s="340">
        <v>1</v>
      </c>
      <c r="AF118" s="340">
        <v>1</v>
      </c>
      <c r="AG118" s="340">
        <v>1</v>
      </c>
      <c r="AH118" s="339" t="s">
        <v>2830</v>
      </c>
      <c r="AI118" s="339" t="s">
        <v>2845</v>
      </c>
      <c r="AJ118" s="339" t="s">
        <v>2959</v>
      </c>
      <c r="AK118" s="340">
        <f t="shared" si="11"/>
        <v>3</v>
      </c>
      <c r="AL118" s="340">
        <v>1</v>
      </c>
      <c r="AM118" s="340">
        <v>1</v>
      </c>
      <c r="AN118" s="340">
        <v>1</v>
      </c>
      <c r="AO118" s="340">
        <v>1</v>
      </c>
      <c r="AP118" s="340">
        <v>1</v>
      </c>
      <c r="AQ118" s="340">
        <v>-2</v>
      </c>
      <c r="AR118" s="340">
        <v>0</v>
      </c>
      <c r="AS118" s="345">
        <f t="shared" si="12"/>
        <v>-1</v>
      </c>
      <c r="AT118" s="340">
        <v>0</v>
      </c>
      <c r="AU118" s="340">
        <v>0</v>
      </c>
      <c r="AV118" s="340">
        <v>0</v>
      </c>
      <c r="AW118" s="340">
        <v>0</v>
      </c>
      <c r="AX118" s="340">
        <v>0</v>
      </c>
      <c r="AY118" s="340">
        <v>0</v>
      </c>
      <c r="AZ118" s="340">
        <v>0</v>
      </c>
      <c r="BA118" s="340">
        <v>0</v>
      </c>
      <c r="BB118" s="346"/>
      <c r="BC118" s="339" t="s">
        <v>2960</v>
      </c>
      <c r="BD118" s="346"/>
      <c r="BE118" s="346"/>
      <c r="BF118" s="346"/>
      <c r="BG118" s="346"/>
      <c r="BH118" s="340">
        <v>-1</v>
      </c>
      <c r="BI118" s="346"/>
      <c r="BJ118" s="346"/>
      <c r="BK118" s="346"/>
      <c r="BL118" s="346"/>
      <c r="BM118" s="346"/>
      <c r="BN118" s="346"/>
    </row>
    <row r="119" spans="1:66" ht="93.25" customHeight="1" x14ac:dyDescent="0.2">
      <c r="A119" s="311" t="s">
        <v>2885</v>
      </c>
      <c r="B119" s="336" t="s">
        <v>2886</v>
      </c>
      <c r="C119" s="337" t="s">
        <v>3007</v>
      </c>
      <c r="D119" s="339" t="s">
        <v>2863</v>
      </c>
      <c r="E119" s="339" t="s">
        <v>92</v>
      </c>
      <c r="F119" s="339" t="s">
        <v>2956</v>
      </c>
      <c r="G119" s="340">
        <v>1</v>
      </c>
      <c r="H119" s="340">
        <v>1</v>
      </c>
      <c r="I119" s="340">
        <v>0</v>
      </c>
      <c r="J119" s="341" t="s">
        <v>2957</v>
      </c>
      <c r="K119" s="342" t="s">
        <v>2958</v>
      </c>
      <c r="L119" s="343"/>
      <c r="M119" s="344">
        <f t="shared" si="10"/>
        <v>39472</v>
      </c>
      <c r="N119" s="343">
        <v>39472</v>
      </c>
      <c r="O119" s="342" t="s">
        <v>75</v>
      </c>
      <c r="P119" s="342" t="s">
        <v>75</v>
      </c>
      <c r="Q119" s="342" t="s">
        <v>75</v>
      </c>
      <c r="R119" s="342" t="s">
        <v>75</v>
      </c>
      <c r="S119" s="342" t="s">
        <v>75</v>
      </c>
      <c r="T119" s="342" t="s">
        <v>75</v>
      </c>
      <c r="U119" s="340">
        <v>1</v>
      </c>
      <c r="V119" s="340">
        <v>0</v>
      </c>
      <c r="W119" s="340">
        <v>0</v>
      </c>
      <c r="X119" s="340">
        <v>-1</v>
      </c>
      <c r="Y119" s="340">
        <v>-2</v>
      </c>
      <c r="Z119" s="340">
        <v>1</v>
      </c>
      <c r="AA119" s="340">
        <v>0</v>
      </c>
      <c r="AB119" s="340">
        <v>0</v>
      </c>
      <c r="AC119" s="340">
        <v>0</v>
      </c>
      <c r="AD119" s="340">
        <v>0</v>
      </c>
      <c r="AE119" s="340">
        <v>1</v>
      </c>
      <c r="AF119" s="340">
        <v>1</v>
      </c>
      <c r="AG119" s="340">
        <v>1</v>
      </c>
      <c r="AH119" s="339" t="s">
        <v>2830</v>
      </c>
      <c r="AI119" s="339" t="s">
        <v>2845</v>
      </c>
      <c r="AJ119" s="339" t="s">
        <v>2959</v>
      </c>
      <c r="AK119" s="340">
        <f t="shared" si="11"/>
        <v>3</v>
      </c>
      <c r="AL119" s="340">
        <v>1</v>
      </c>
      <c r="AM119" s="340">
        <v>1</v>
      </c>
      <c r="AN119" s="340">
        <v>1</v>
      </c>
      <c r="AO119" s="340">
        <v>1</v>
      </c>
      <c r="AP119" s="340">
        <v>1</v>
      </c>
      <c r="AQ119" s="340">
        <v>-2</v>
      </c>
      <c r="AR119" s="340">
        <v>0</v>
      </c>
      <c r="AS119" s="345">
        <f t="shared" si="12"/>
        <v>-1</v>
      </c>
      <c r="AT119" s="340">
        <v>0</v>
      </c>
      <c r="AU119" s="340">
        <v>0</v>
      </c>
      <c r="AV119" s="340">
        <v>0</v>
      </c>
      <c r="AW119" s="340">
        <v>0</v>
      </c>
      <c r="AX119" s="340">
        <v>0</v>
      </c>
      <c r="AY119" s="340">
        <v>0</v>
      </c>
      <c r="AZ119" s="340">
        <v>0</v>
      </c>
      <c r="BA119" s="340">
        <v>0</v>
      </c>
      <c r="BB119" s="346"/>
      <c r="BC119" s="339" t="s">
        <v>2960</v>
      </c>
      <c r="BD119" s="346"/>
      <c r="BE119" s="346"/>
      <c r="BF119" s="346"/>
      <c r="BG119" s="346"/>
      <c r="BH119" s="340">
        <v>-1</v>
      </c>
      <c r="BI119" s="346"/>
      <c r="BJ119" s="346"/>
      <c r="BK119" s="346"/>
      <c r="BL119" s="346"/>
      <c r="BM119" s="346"/>
      <c r="BN119" s="346"/>
    </row>
    <row r="120" spans="1:66" ht="93.25" customHeight="1" x14ac:dyDescent="0.2">
      <c r="A120" s="311" t="s">
        <v>2885</v>
      </c>
      <c r="B120" s="336" t="s">
        <v>2886</v>
      </c>
      <c r="C120" s="337" t="s">
        <v>3008</v>
      </c>
      <c r="D120" s="339" t="s">
        <v>2863</v>
      </c>
      <c r="E120" s="339" t="s">
        <v>92</v>
      </c>
      <c r="F120" s="339" t="s">
        <v>2956</v>
      </c>
      <c r="G120" s="340">
        <v>1</v>
      </c>
      <c r="H120" s="340">
        <v>1</v>
      </c>
      <c r="I120" s="340">
        <v>0</v>
      </c>
      <c r="J120" s="341" t="s">
        <v>2957</v>
      </c>
      <c r="K120" s="342" t="s">
        <v>2958</v>
      </c>
      <c r="L120" s="343"/>
      <c r="M120" s="344">
        <f t="shared" si="10"/>
        <v>39472</v>
      </c>
      <c r="N120" s="343">
        <v>39472</v>
      </c>
      <c r="O120" s="342" t="s">
        <v>75</v>
      </c>
      <c r="P120" s="342" t="s">
        <v>75</v>
      </c>
      <c r="Q120" s="342" t="s">
        <v>75</v>
      </c>
      <c r="R120" s="342" t="s">
        <v>75</v>
      </c>
      <c r="S120" s="342" t="s">
        <v>75</v>
      </c>
      <c r="T120" s="342" t="s">
        <v>75</v>
      </c>
      <c r="U120" s="340">
        <v>1</v>
      </c>
      <c r="V120" s="340">
        <v>0</v>
      </c>
      <c r="W120" s="340">
        <v>0</v>
      </c>
      <c r="X120" s="340">
        <v>-1</v>
      </c>
      <c r="Y120" s="340">
        <v>-2</v>
      </c>
      <c r="Z120" s="340">
        <v>1</v>
      </c>
      <c r="AA120" s="340">
        <v>0</v>
      </c>
      <c r="AB120" s="340">
        <v>0</v>
      </c>
      <c r="AC120" s="340">
        <v>0</v>
      </c>
      <c r="AD120" s="340">
        <v>0</v>
      </c>
      <c r="AE120" s="340">
        <v>1</v>
      </c>
      <c r="AF120" s="340">
        <v>1</v>
      </c>
      <c r="AG120" s="340">
        <v>1</v>
      </c>
      <c r="AH120" s="339" t="s">
        <v>2830</v>
      </c>
      <c r="AI120" s="339" t="s">
        <v>2845</v>
      </c>
      <c r="AJ120" s="339" t="s">
        <v>2959</v>
      </c>
      <c r="AK120" s="340">
        <f t="shared" si="11"/>
        <v>3</v>
      </c>
      <c r="AL120" s="340">
        <v>1</v>
      </c>
      <c r="AM120" s="340">
        <v>1</v>
      </c>
      <c r="AN120" s="340">
        <v>1</v>
      </c>
      <c r="AO120" s="340">
        <v>1</v>
      </c>
      <c r="AP120" s="340">
        <v>1</v>
      </c>
      <c r="AQ120" s="340">
        <v>-2</v>
      </c>
      <c r="AR120" s="340">
        <v>0</v>
      </c>
      <c r="AS120" s="345">
        <f t="shared" si="12"/>
        <v>-1</v>
      </c>
      <c r="AT120" s="340">
        <v>0</v>
      </c>
      <c r="AU120" s="340">
        <v>0</v>
      </c>
      <c r="AV120" s="340">
        <v>0</v>
      </c>
      <c r="AW120" s="340">
        <v>0</v>
      </c>
      <c r="AX120" s="340">
        <v>0</v>
      </c>
      <c r="AY120" s="340">
        <v>0</v>
      </c>
      <c r="AZ120" s="340">
        <v>0</v>
      </c>
      <c r="BA120" s="340">
        <v>0</v>
      </c>
      <c r="BB120" s="346"/>
      <c r="BC120" s="339" t="s">
        <v>2960</v>
      </c>
      <c r="BD120" s="346"/>
      <c r="BE120" s="346"/>
      <c r="BF120" s="346"/>
      <c r="BG120" s="346"/>
      <c r="BH120" s="340">
        <v>-1</v>
      </c>
      <c r="BI120" s="346"/>
      <c r="BJ120" s="346"/>
      <c r="BK120" s="346"/>
      <c r="BL120" s="346"/>
      <c r="BM120" s="346"/>
      <c r="BN120" s="346"/>
    </row>
    <row r="121" spans="1:66" ht="93.25" customHeight="1" x14ac:dyDescent="0.2">
      <c r="A121" s="311" t="s">
        <v>2885</v>
      </c>
      <c r="B121" s="336" t="s">
        <v>2886</v>
      </c>
      <c r="C121" s="337" t="s">
        <v>3009</v>
      </c>
      <c r="D121" s="339" t="s">
        <v>2863</v>
      </c>
      <c r="E121" s="339" t="s">
        <v>92</v>
      </c>
      <c r="F121" s="339" t="s">
        <v>2956</v>
      </c>
      <c r="G121" s="340">
        <v>1</v>
      </c>
      <c r="H121" s="340">
        <v>1</v>
      </c>
      <c r="I121" s="340">
        <v>0</v>
      </c>
      <c r="J121" s="341" t="s">
        <v>2957</v>
      </c>
      <c r="K121" s="342" t="s">
        <v>2958</v>
      </c>
      <c r="L121" s="343"/>
      <c r="M121" s="344">
        <f t="shared" si="10"/>
        <v>39472</v>
      </c>
      <c r="N121" s="343">
        <v>39472</v>
      </c>
      <c r="O121" s="342" t="s">
        <v>75</v>
      </c>
      <c r="P121" s="342" t="s">
        <v>75</v>
      </c>
      <c r="Q121" s="342" t="s">
        <v>75</v>
      </c>
      <c r="R121" s="342" t="s">
        <v>75</v>
      </c>
      <c r="S121" s="342" t="s">
        <v>75</v>
      </c>
      <c r="T121" s="342" t="s">
        <v>75</v>
      </c>
      <c r="U121" s="340">
        <v>1</v>
      </c>
      <c r="V121" s="340">
        <v>0</v>
      </c>
      <c r="W121" s="340">
        <v>0</v>
      </c>
      <c r="X121" s="340">
        <v>-1</v>
      </c>
      <c r="Y121" s="340">
        <v>-2</v>
      </c>
      <c r="Z121" s="340">
        <v>1</v>
      </c>
      <c r="AA121" s="340">
        <v>0</v>
      </c>
      <c r="AB121" s="340">
        <v>0</v>
      </c>
      <c r="AC121" s="340">
        <v>0</v>
      </c>
      <c r="AD121" s="340">
        <v>0</v>
      </c>
      <c r="AE121" s="340">
        <v>1</v>
      </c>
      <c r="AF121" s="340">
        <v>1</v>
      </c>
      <c r="AG121" s="340">
        <v>1</v>
      </c>
      <c r="AH121" s="339" t="s">
        <v>2830</v>
      </c>
      <c r="AI121" s="339" t="s">
        <v>2845</v>
      </c>
      <c r="AJ121" s="339" t="s">
        <v>2959</v>
      </c>
      <c r="AK121" s="340">
        <f t="shared" si="11"/>
        <v>3</v>
      </c>
      <c r="AL121" s="340">
        <v>1</v>
      </c>
      <c r="AM121" s="340">
        <v>1</v>
      </c>
      <c r="AN121" s="340">
        <v>1</v>
      </c>
      <c r="AO121" s="340">
        <v>1</v>
      </c>
      <c r="AP121" s="340">
        <v>1</v>
      </c>
      <c r="AQ121" s="340">
        <v>-2</v>
      </c>
      <c r="AR121" s="340">
        <v>0</v>
      </c>
      <c r="AS121" s="345">
        <f t="shared" si="12"/>
        <v>-1</v>
      </c>
      <c r="AT121" s="340">
        <v>0</v>
      </c>
      <c r="AU121" s="340">
        <v>0</v>
      </c>
      <c r="AV121" s="340">
        <v>0</v>
      </c>
      <c r="AW121" s="340">
        <v>0</v>
      </c>
      <c r="AX121" s="340">
        <v>0</v>
      </c>
      <c r="AY121" s="340">
        <v>0</v>
      </c>
      <c r="AZ121" s="340">
        <v>0</v>
      </c>
      <c r="BA121" s="340">
        <v>0</v>
      </c>
      <c r="BB121" s="346"/>
      <c r="BC121" s="339" t="s">
        <v>2960</v>
      </c>
      <c r="BD121" s="346"/>
      <c r="BE121" s="346"/>
      <c r="BF121" s="346"/>
      <c r="BG121" s="346"/>
      <c r="BH121" s="340">
        <v>-1</v>
      </c>
      <c r="BI121" s="346"/>
      <c r="BJ121" s="346"/>
      <c r="BK121" s="346"/>
      <c r="BL121" s="346"/>
      <c r="BM121" s="346"/>
      <c r="BN121" s="346"/>
    </row>
    <row r="122" spans="1:66" ht="93.25" customHeight="1" x14ac:dyDescent="0.2">
      <c r="A122" s="311" t="s">
        <v>2885</v>
      </c>
      <c r="B122" s="336" t="s">
        <v>2886</v>
      </c>
      <c r="C122" s="337" t="s">
        <v>3010</v>
      </c>
      <c r="D122" s="339" t="s">
        <v>2863</v>
      </c>
      <c r="E122" s="339" t="s">
        <v>92</v>
      </c>
      <c r="F122" s="339" t="s">
        <v>2956</v>
      </c>
      <c r="G122" s="340">
        <v>1</v>
      </c>
      <c r="H122" s="340">
        <v>1</v>
      </c>
      <c r="I122" s="340">
        <v>0</v>
      </c>
      <c r="J122" s="341" t="s">
        <v>2957</v>
      </c>
      <c r="K122" s="342" t="s">
        <v>2958</v>
      </c>
      <c r="L122" s="343"/>
      <c r="M122" s="344">
        <f t="shared" si="10"/>
        <v>39472</v>
      </c>
      <c r="N122" s="343">
        <v>39472</v>
      </c>
      <c r="O122" s="342" t="s">
        <v>75</v>
      </c>
      <c r="P122" s="342" t="s">
        <v>75</v>
      </c>
      <c r="Q122" s="342" t="s">
        <v>75</v>
      </c>
      <c r="R122" s="342" t="s">
        <v>75</v>
      </c>
      <c r="S122" s="342" t="s">
        <v>75</v>
      </c>
      <c r="T122" s="342" t="s">
        <v>75</v>
      </c>
      <c r="U122" s="340">
        <v>1</v>
      </c>
      <c r="V122" s="340">
        <v>0</v>
      </c>
      <c r="W122" s="340">
        <v>0</v>
      </c>
      <c r="X122" s="340">
        <v>-1</v>
      </c>
      <c r="Y122" s="340">
        <v>-2</v>
      </c>
      <c r="Z122" s="340">
        <v>1</v>
      </c>
      <c r="AA122" s="340">
        <v>0</v>
      </c>
      <c r="AB122" s="340">
        <v>0</v>
      </c>
      <c r="AC122" s="340">
        <v>0</v>
      </c>
      <c r="AD122" s="340">
        <v>0</v>
      </c>
      <c r="AE122" s="340">
        <v>1</v>
      </c>
      <c r="AF122" s="340">
        <v>1</v>
      </c>
      <c r="AG122" s="340">
        <v>1</v>
      </c>
      <c r="AH122" s="339" t="s">
        <v>2830</v>
      </c>
      <c r="AI122" s="339" t="s">
        <v>2845</v>
      </c>
      <c r="AJ122" s="339" t="s">
        <v>2959</v>
      </c>
      <c r="AK122" s="340">
        <f t="shared" si="11"/>
        <v>3</v>
      </c>
      <c r="AL122" s="340">
        <v>1</v>
      </c>
      <c r="AM122" s="340">
        <v>1</v>
      </c>
      <c r="AN122" s="340">
        <v>1</v>
      </c>
      <c r="AO122" s="340">
        <v>1</v>
      </c>
      <c r="AP122" s="340">
        <v>1</v>
      </c>
      <c r="AQ122" s="340">
        <v>-2</v>
      </c>
      <c r="AR122" s="340">
        <v>0</v>
      </c>
      <c r="AS122" s="345">
        <f t="shared" si="12"/>
        <v>-1</v>
      </c>
      <c r="AT122" s="340">
        <v>0</v>
      </c>
      <c r="AU122" s="340">
        <v>0</v>
      </c>
      <c r="AV122" s="340">
        <v>0</v>
      </c>
      <c r="AW122" s="340">
        <v>0</v>
      </c>
      <c r="AX122" s="340">
        <v>0</v>
      </c>
      <c r="AY122" s="340">
        <v>0</v>
      </c>
      <c r="AZ122" s="340">
        <v>0</v>
      </c>
      <c r="BA122" s="340">
        <v>0</v>
      </c>
      <c r="BB122" s="346"/>
      <c r="BC122" s="339" t="s">
        <v>2960</v>
      </c>
      <c r="BD122" s="346"/>
      <c r="BE122" s="346"/>
      <c r="BF122" s="346"/>
      <c r="BG122" s="346"/>
      <c r="BH122" s="340">
        <v>-1</v>
      </c>
      <c r="BI122" s="346"/>
      <c r="BJ122" s="346"/>
      <c r="BK122" s="346"/>
      <c r="BL122" s="346"/>
      <c r="BM122" s="346"/>
      <c r="BN122" s="346"/>
    </row>
    <row r="123" spans="1:66" ht="93.25" customHeight="1" x14ac:dyDescent="0.2">
      <c r="A123" s="311" t="s">
        <v>2885</v>
      </c>
      <c r="B123" s="336" t="s">
        <v>2886</v>
      </c>
      <c r="C123" s="337" t="s">
        <v>3011</v>
      </c>
      <c r="D123" s="339" t="s">
        <v>2863</v>
      </c>
      <c r="E123" s="339" t="s">
        <v>92</v>
      </c>
      <c r="F123" s="339" t="s">
        <v>2956</v>
      </c>
      <c r="G123" s="340">
        <v>1</v>
      </c>
      <c r="H123" s="340">
        <v>1</v>
      </c>
      <c r="I123" s="340">
        <v>0</v>
      </c>
      <c r="J123" s="341" t="s">
        <v>2957</v>
      </c>
      <c r="K123" s="342" t="s">
        <v>2958</v>
      </c>
      <c r="L123" s="343"/>
      <c r="M123" s="344">
        <f t="shared" si="10"/>
        <v>39472</v>
      </c>
      <c r="N123" s="343">
        <v>39472</v>
      </c>
      <c r="O123" s="342" t="s">
        <v>75</v>
      </c>
      <c r="P123" s="342" t="s">
        <v>75</v>
      </c>
      <c r="Q123" s="342" t="s">
        <v>75</v>
      </c>
      <c r="R123" s="342" t="s">
        <v>75</v>
      </c>
      <c r="S123" s="342" t="s">
        <v>75</v>
      </c>
      <c r="T123" s="342" t="s">
        <v>75</v>
      </c>
      <c r="U123" s="340">
        <v>1</v>
      </c>
      <c r="V123" s="340">
        <v>0</v>
      </c>
      <c r="W123" s="340">
        <v>0</v>
      </c>
      <c r="X123" s="340">
        <v>-1</v>
      </c>
      <c r="Y123" s="340">
        <v>-2</v>
      </c>
      <c r="Z123" s="340">
        <v>1</v>
      </c>
      <c r="AA123" s="340">
        <v>0</v>
      </c>
      <c r="AB123" s="340">
        <v>0</v>
      </c>
      <c r="AC123" s="340">
        <v>0</v>
      </c>
      <c r="AD123" s="340">
        <v>0</v>
      </c>
      <c r="AE123" s="340">
        <v>1</v>
      </c>
      <c r="AF123" s="340">
        <v>1</v>
      </c>
      <c r="AG123" s="340">
        <v>1</v>
      </c>
      <c r="AH123" s="339" t="s">
        <v>2830</v>
      </c>
      <c r="AI123" s="339" t="s">
        <v>2845</v>
      </c>
      <c r="AJ123" s="339" t="s">
        <v>2959</v>
      </c>
      <c r="AK123" s="340">
        <f t="shared" si="11"/>
        <v>3</v>
      </c>
      <c r="AL123" s="340">
        <v>1</v>
      </c>
      <c r="AM123" s="340">
        <v>1</v>
      </c>
      <c r="AN123" s="340">
        <v>1</v>
      </c>
      <c r="AO123" s="340">
        <v>1</v>
      </c>
      <c r="AP123" s="340">
        <v>1</v>
      </c>
      <c r="AQ123" s="340">
        <v>-2</v>
      </c>
      <c r="AR123" s="340">
        <v>0</v>
      </c>
      <c r="AS123" s="345">
        <f t="shared" si="12"/>
        <v>-1</v>
      </c>
      <c r="AT123" s="340">
        <v>0</v>
      </c>
      <c r="AU123" s="340">
        <v>0</v>
      </c>
      <c r="AV123" s="340">
        <v>0</v>
      </c>
      <c r="AW123" s="340">
        <v>0</v>
      </c>
      <c r="AX123" s="340">
        <v>0</v>
      </c>
      <c r="AY123" s="340">
        <v>0</v>
      </c>
      <c r="AZ123" s="340">
        <v>0</v>
      </c>
      <c r="BA123" s="340">
        <v>0</v>
      </c>
      <c r="BB123" s="346"/>
      <c r="BC123" s="339" t="s">
        <v>2960</v>
      </c>
      <c r="BD123" s="346"/>
      <c r="BE123" s="346"/>
      <c r="BF123" s="346"/>
      <c r="BG123" s="346"/>
      <c r="BH123" s="340">
        <v>-1</v>
      </c>
      <c r="BI123" s="346"/>
      <c r="BJ123" s="346"/>
      <c r="BK123" s="346"/>
      <c r="BL123" s="346"/>
      <c r="BM123" s="346"/>
      <c r="BN123" s="346"/>
    </row>
    <row r="124" spans="1:66" ht="93.25" customHeight="1" x14ac:dyDescent="0.2">
      <c r="A124" s="311" t="s">
        <v>2885</v>
      </c>
      <c r="B124" s="336" t="s">
        <v>2886</v>
      </c>
      <c r="C124" s="337" t="s">
        <v>3012</v>
      </c>
      <c r="D124" s="339" t="s">
        <v>2863</v>
      </c>
      <c r="E124" s="339" t="s">
        <v>92</v>
      </c>
      <c r="F124" s="339" t="s">
        <v>2956</v>
      </c>
      <c r="G124" s="340">
        <v>1</v>
      </c>
      <c r="H124" s="340">
        <v>1</v>
      </c>
      <c r="I124" s="340">
        <v>0</v>
      </c>
      <c r="J124" s="341" t="s">
        <v>2957</v>
      </c>
      <c r="K124" s="342" t="s">
        <v>2958</v>
      </c>
      <c r="L124" s="343"/>
      <c r="M124" s="344">
        <f t="shared" si="10"/>
        <v>39472</v>
      </c>
      <c r="N124" s="343">
        <v>39472</v>
      </c>
      <c r="O124" s="342" t="s">
        <v>75</v>
      </c>
      <c r="P124" s="342" t="s">
        <v>75</v>
      </c>
      <c r="Q124" s="342" t="s">
        <v>75</v>
      </c>
      <c r="R124" s="342" t="s">
        <v>75</v>
      </c>
      <c r="S124" s="342" t="s">
        <v>75</v>
      </c>
      <c r="T124" s="342" t="s">
        <v>75</v>
      </c>
      <c r="U124" s="340">
        <v>1</v>
      </c>
      <c r="V124" s="340">
        <v>0</v>
      </c>
      <c r="W124" s="340">
        <v>0</v>
      </c>
      <c r="X124" s="340">
        <v>-1</v>
      </c>
      <c r="Y124" s="340">
        <v>-2</v>
      </c>
      <c r="Z124" s="340">
        <v>1</v>
      </c>
      <c r="AA124" s="340">
        <v>0</v>
      </c>
      <c r="AB124" s="340">
        <v>0</v>
      </c>
      <c r="AC124" s="340">
        <v>0</v>
      </c>
      <c r="AD124" s="340">
        <v>0</v>
      </c>
      <c r="AE124" s="340">
        <v>1</v>
      </c>
      <c r="AF124" s="340">
        <v>1</v>
      </c>
      <c r="AG124" s="340">
        <v>1</v>
      </c>
      <c r="AH124" s="339" t="s">
        <v>2830</v>
      </c>
      <c r="AI124" s="339" t="s">
        <v>2845</v>
      </c>
      <c r="AJ124" s="339" t="s">
        <v>2959</v>
      </c>
      <c r="AK124" s="340">
        <f t="shared" si="11"/>
        <v>3</v>
      </c>
      <c r="AL124" s="340">
        <v>1</v>
      </c>
      <c r="AM124" s="340">
        <v>1</v>
      </c>
      <c r="AN124" s="340">
        <v>1</v>
      </c>
      <c r="AO124" s="340">
        <v>1</v>
      </c>
      <c r="AP124" s="340">
        <v>1</v>
      </c>
      <c r="AQ124" s="340">
        <v>-2</v>
      </c>
      <c r="AR124" s="340">
        <v>0</v>
      </c>
      <c r="AS124" s="345">
        <f t="shared" si="12"/>
        <v>-1</v>
      </c>
      <c r="AT124" s="340">
        <v>0</v>
      </c>
      <c r="AU124" s="340">
        <v>0</v>
      </c>
      <c r="AV124" s="340">
        <v>0</v>
      </c>
      <c r="AW124" s="340">
        <v>0</v>
      </c>
      <c r="AX124" s="340">
        <v>0</v>
      </c>
      <c r="AY124" s="340">
        <v>0</v>
      </c>
      <c r="AZ124" s="340">
        <v>0</v>
      </c>
      <c r="BA124" s="340">
        <v>0</v>
      </c>
      <c r="BB124" s="346"/>
      <c r="BC124" s="339" t="s">
        <v>2960</v>
      </c>
      <c r="BD124" s="346"/>
      <c r="BE124" s="346"/>
      <c r="BF124" s="346"/>
      <c r="BG124" s="346"/>
      <c r="BH124" s="340">
        <v>-1</v>
      </c>
      <c r="BI124" s="346"/>
      <c r="BJ124" s="346"/>
      <c r="BK124" s="346"/>
      <c r="BL124" s="346"/>
      <c r="BM124" s="346"/>
      <c r="BN124" s="346"/>
    </row>
    <row r="125" spans="1:66" ht="93.25" customHeight="1" x14ac:dyDescent="0.2">
      <c r="A125" s="311" t="s">
        <v>2885</v>
      </c>
      <c r="B125" s="336" t="s">
        <v>2886</v>
      </c>
      <c r="C125" s="337" t="s">
        <v>3013</v>
      </c>
      <c r="D125" s="339" t="s">
        <v>2863</v>
      </c>
      <c r="E125" s="339" t="s">
        <v>92</v>
      </c>
      <c r="F125" s="339" t="s">
        <v>2956</v>
      </c>
      <c r="G125" s="340">
        <v>1</v>
      </c>
      <c r="H125" s="340">
        <v>1</v>
      </c>
      <c r="I125" s="340">
        <v>0</v>
      </c>
      <c r="J125" s="341" t="s">
        <v>2957</v>
      </c>
      <c r="K125" s="342" t="s">
        <v>2958</v>
      </c>
      <c r="L125" s="343"/>
      <c r="M125" s="344">
        <f t="shared" si="10"/>
        <v>39472</v>
      </c>
      <c r="N125" s="343">
        <v>39472</v>
      </c>
      <c r="O125" s="342" t="s">
        <v>75</v>
      </c>
      <c r="P125" s="342" t="s">
        <v>75</v>
      </c>
      <c r="Q125" s="342" t="s">
        <v>75</v>
      </c>
      <c r="R125" s="342" t="s">
        <v>75</v>
      </c>
      <c r="S125" s="342" t="s">
        <v>75</v>
      </c>
      <c r="T125" s="342" t="s">
        <v>75</v>
      </c>
      <c r="U125" s="340">
        <v>1</v>
      </c>
      <c r="V125" s="340">
        <v>0</v>
      </c>
      <c r="W125" s="340">
        <v>0</v>
      </c>
      <c r="X125" s="340">
        <v>-1</v>
      </c>
      <c r="Y125" s="340">
        <v>-2</v>
      </c>
      <c r="Z125" s="340">
        <v>1</v>
      </c>
      <c r="AA125" s="340">
        <v>0</v>
      </c>
      <c r="AB125" s="340">
        <v>0</v>
      </c>
      <c r="AC125" s="340">
        <v>0</v>
      </c>
      <c r="AD125" s="340">
        <v>0</v>
      </c>
      <c r="AE125" s="340">
        <v>1</v>
      </c>
      <c r="AF125" s="340">
        <v>1</v>
      </c>
      <c r="AG125" s="340">
        <v>1</v>
      </c>
      <c r="AH125" s="339" t="s">
        <v>2830</v>
      </c>
      <c r="AI125" s="339" t="s">
        <v>2845</v>
      </c>
      <c r="AJ125" s="339" t="s">
        <v>2959</v>
      </c>
      <c r="AK125" s="340">
        <f t="shared" si="11"/>
        <v>3</v>
      </c>
      <c r="AL125" s="340">
        <v>1</v>
      </c>
      <c r="AM125" s="340">
        <v>1</v>
      </c>
      <c r="AN125" s="340">
        <v>1</v>
      </c>
      <c r="AO125" s="340">
        <v>1</v>
      </c>
      <c r="AP125" s="340">
        <v>1</v>
      </c>
      <c r="AQ125" s="340">
        <v>-2</v>
      </c>
      <c r="AR125" s="340">
        <v>0</v>
      </c>
      <c r="AS125" s="345">
        <f t="shared" si="12"/>
        <v>-1</v>
      </c>
      <c r="AT125" s="340">
        <v>0</v>
      </c>
      <c r="AU125" s="340">
        <v>0</v>
      </c>
      <c r="AV125" s="340">
        <v>0</v>
      </c>
      <c r="AW125" s="340">
        <v>0</v>
      </c>
      <c r="AX125" s="340">
        <v>0</v>
      </c>
      <c r="AY125" s="340">
        <v>0</v>
      </c>
      <c r="AZ125" s="340">
        <v>0</v>
      </c>
      <c r="BA125" s="340">
        <v>0</v>
      </c>
      <c r="BB125" s="346"/>
      <c r="BC125" s="339" t="s">
        <v>2960</v>
      </c>
      <c r="BD125" s="346"/>
      <c r="BE125" s="346"/>
      <c r="BF125" s="346"/>
      <c r="BG125" s="346"/>
      <c r="BH125" s="340">
        <v>-1</v>
      </c>
      <c r="BI125" s="346"/>
      <c r="BJ125" s="346"/>
      <c r="BK125" s="346"/>
      <c r="BL125" s="346"/>
      <c r="BM125" s="346"/>
      <c r="BN125" s="346"/>
    </row>
    <row r="126" spans="1:66" ht="93.25" customHeight="1" x14ac:dyDescent="0.2">
      <c r="A126" s="311" t="s">
        <v>2885</v>
      </c>
      <c r="B126" s="336" t="s">
        <v>2886</v>
      </c>
      <c r="C126" s="337" t="s">
        <v>3014</v>
      </c>
      <c r="D126" s="339" t="s">
        <v>2863</v>
      </c>
      <c r="E126" s="339" t="s">
        <v>92</v>
      </c>
      <c r="F126" s="339" t="s">
        <v>2956</v>
      </c>
      <c r="G126" s="340">
        <v>1</v>
      </c>
      <c r="H126" s="340">
        <v>1</v>
      </c>
      <c r="I126" s="340">
        <v>0</v>
      </c>
      <c r="J126" s="341" t="s">
        <v>2957</v>
      </c>
      <c r="K126" s="342" t="s">
        <v>2958</v>
      </c>
      <c r="L126" s="343"/>
      <c r="M126" s="344">
        <f t="shared" si="10"/>
        <v>39472</v>
      </c>
      <c r="N126" s="343">
        <v>39472</v>
      </c>
      <c r="O126" s="342" t="s">
        <v>75</v>
      </c>
      <c r="P126" s="342" t="s">
        <v>75</v>
      </c>
      <c r="Q126" s="342" t="s">
        <v>75</v>
      </c>
      <c r="R126" s="342" t="s">
        <v>75</v>
      </c>
      <c r="S126" s="342" t="s">
        <v>75</v>
      </c>
      <c r="T126" s="342" t="s">
        <v>75</v>
      </c>
      <c r="U126" s="340">
        <v>1</v>
      </c>
      <c r="V126" s="340">
        <v>0</v>
      </c>
      <c r="W126" s="340">
        <v>0</v>
      </c>
      <c r="X126" s="340">
        <v>-1</v>
      </c>
      <c r="Y126" s="340">
        <v>-2</v>
      </c>
      <c r="Z126" s="340">
        <v>1</v>
      </c>
      <c r="AA126" s="340">
        <v>0</v>
      </c>
      <c r="AB126" s="340">
        <v>0</v>
      </c>
      <c r="AC126" s="340">
        <v>0</v>
      </c>
      <c r="AD126" s="340">
        <v>0</v>
      </c>
      <c r="AE126" s="340">
        <v>1</v>
      </c>
      <c r="AF126" s="340">
        <v>1</v>
      </c>
      <c r="AG126" s="340">
        <v>1</v>
      </c>
      <c r="AH126" s="339" t="s">
        <v>2830</v>
      </c>
      <c r="AI126" s="339" t="s">
        <v>2845</v>
      </c>
      <c r="AJ126" s="339" t="s">
        <v>2959</v>
      </c>
      <c r="AK126" s="340">
        <f t="shared" si="11"/>
        <v>3</v>
      </c>
      <c r="AL126" s="340">
        <v>1</v>
      </c>
      <c r="AM126" s="340">
        <v>1</v>
      </c>
      <c r="AN126" s="340">
        <v>1</v>
      </c>
      <c r="AO126" s="340">
        <v>1</v>
      </c>
      <c r="AP126" s="340">
        <v>1</v>
      </c>
      <c r="AQ126" s="340">
        <v>-2</v>
      </c>
      <c r="AR126" s="340">
        <v>0</v>
      </c>
      <c r="AS126" s="345">
        <f t="shared" si="12"/>
        <v>-1</v>
      </c>
      <c r="AT126" s="340">
        <v>0</v>
      </c>
      <c r="AU126" s="340">
        <v>0</v>
      </c>
      <c r="AV126" s="340">
        <v>0</v>
      </c>
      <c r="AW126" s="340">
        <v>0</v>
      </c>
      <c r="AX126" s="340">
        <v>0</v>
      </c>
      <c r="AY126" s="340">
        <v>0</v>
      </c>
      <c r="AZ126" s="340">
        <v>0</v>
      </c>
      <c r="BA126" s="340">
        <v>0</v>
      </c>
      <c r="BB126" s="346"/>
      <c r="BC126" s="339" t="s">
        <v>2960</v>
      </c>
      <c r="BD126" s="346"/>
      <c r="BE126" s="346"/>
      <c r="BF126" s="346"/>
      <c r="BG126" s="346"/>
      <c r="BH126" s="340">
        <v>-1</v>
      </c>
      <c r="BI126" s="346"/>
      <c r="BJ126" s="346"/>
      <c r="BK126" s="346"/>
      <c r="BL126" s="346"/>
      <c r="BM126" s="346"/>
      <c r="BN126" s="346"/>
    </row>
    <row r="127" spans="1:66" ht="93.25" customHeight="1" x14ac:dyDescent="0.2">
      <c r="A127" s="311" t="s">
        <v>2885</v>
      </c>
      <c r="B127" s="336" t="s">
        <v>2886</v>
      </c>
      <c r="C127" s="337" t="s">
        <v>3015</v>
      </c>
      <c r="D127" s="339" t="s">
        <v>2863</v>
      </c>
      <c r="E127" s="339" t="s">
        <v>92</v>
      </c>
      <c r="F127" s="339" t="s">
        <v>2956</v>
      </c>
      <c r="G127" s="340">
        <v>1</v>
      </c>
      <c r="H127" s="340">
        <v>1</v>
      </c>
      <c r="I127" s="340">
        <v>0</v>
      </c>
      <c r="J127" s="341" t="s">
        <v>2957</v>
      </c>
      <c r="K127" s="342" t="s">
        <v>2958</v>
      </c>
      <c r="L127" s="343"/>
      <c r="M127" s="344">
        <f t="shared" si="10"/>
        <v>39472</v>
      </c>
      <c r="N127" s="343">
        <v>39472</v>
      </c>
      <c r="O127" s="342" t="s">
        <v>75</v>
      </c>
      <c r="P127" s="342" t="s">
        <v>75</v>
      </c>
      <c r="Q127" s="342" t="s">
        <v>75</v>
      </c>
      <c r="R127" s="342" t="s">
        <v>75</v>
      </c>
      <c r="S127" s="342" t="s">
        <v>75</v>
      </c>
      <c r="T127" s="342" t="s">
        <v>75</v>
      </c>
      <c r="U127" s="340">
        <v>1</v>
      </c>
      <c r="V127" s="340">
        <v>0</v>
      </c>
      <c r="W127" s="340">
        <v>0</v>
      </c>
      <c r="X127" s="340">
        <v>-1</v>
      </c>
      <c r="Y127" s="340">
        <v>-2</v>
      </c>
      <c r="Z127" s="340">
        <v>1</v>
      </c>
      <c r="AA127" s="340">
        <v>0</v>
      </c>
      <c r="AB127" s="340">
        <v>0</v>
      </c>
      <c r="AC127" s="340">
        <v>0</v>
      </c>
      <c r="AD127" s="340">
        <v>0</v>
      </c>
      <c r="AE127" s="340">
        <v>1</v>
      </c>
      <c r="AF127" s="340">
        <v>1</v>
      </c>
      <c r="AG127" s="340">
        <v>1</v>
      </c>
      <c r="AH127" s="339" t="s">
        <v>2830</v>
      </c>
      <c r="AI127" s="339" t="s">
        <v>2845</v>
      </c>
      <c r="AJ127" s="339" t="s">
        <v>2959</v>
      </c>
      <c r="AK127" s="340">
        <f t="shared" si="11"/>
        <v>3</v>
      </c>
      <c r="AL127" s="340">
        <v>1</v>
      </c>
      <c r="AM127" s="340">
        <v>1</v>
      </c>
      <c r="AN127" s="340">
        <v>1</v>
      </c>
      <c r="AO127" s="340">
        <v>1</v>
      </c>
      <c r="AP127" s="340">
        <v>1</v>
      </c>
      <c r="AQ127" s="340">
        <v>-2</v>
      </c>
      <c r="AR127" s="340">
        <v>0</v>
      </c>
      <c r="AS127" s="345">
        <f t="shared" si="12"/>
        <v>-1</v>
      </c>
      <c r="AT127" s="340">
        <v>0</v>
      </c>
      <c r="AU127" s="340">
        <v>0</v>
      </c>
      <c r="AV127" s="340">
        <v>0</v>
      </c>
      <c r="AW127" s="340">
        <v>0</v>
      </c>
      <c r="AX127" s="340">
        <v>0</v>
      </c>
      <c r="AY127" s="340">
        <v>0</v>
      </c>
      <c r="AZ127" s="340">
        <v>0</v>
      </c>
      <c r="BA127" s="340">
        <v>0</v>
      </c>
      <c r="BB127" s="346"/>
      <c r="BC127" s="339" t="s">
        <v>2960</v>
      </c>
      <c r="BD127" s="346"/>
      <c r="BE127" s="346"/>
      <c r="BF127" s="346"/>
      <c r="BG127" s="346"/>
      <c r="BH127" s="340">
        <v>-1</v>
      </c>
      <c r="BI127" s="346"/>
      <c r="BJ127" s="346"/>
      <c r="BK127" s="346"/>
      <c r="BL127" s="346"/>
      <c r="BM127" s="346"/>
      <c r="BN127" s="346"/>
    </row>
    <row r="128" spans="1:66" ht="93.25" customHeight="1" x14ac:dyDescent="0.2">
      <c r="A128" s="311" t="s">
        <v>2885</v>
      </c>
      <c r="B128" s="336" t="s">
        <v>2886</v>
      </c>
      <c r="C128" s="337" t="s">
        <v>3016</v>
      </c>
      <c r="D128" s="339" t="s">
        <v>2863</v>
      </c>
      <c r="E128" s="339" t="s">
        <v>92</v>
      </c>
      <c r="F128" s="339" t="s">
        <v>2956</v>
      </c>
      <c r="G128" s="340">
        <v>1</v>
      </c>
      <c r="H128" s="340">
        <v>1</v>
      </c>
      <c r="I128" s="340">
        <v>0</v>
      </c>
      <c r="J128" s="341" t="s">
        <v>2957</v>
      </c>
      <c r="K128" s="342" t="s">
        <v>2958</v>
      </c>
      <c r="L128" s="343"/>
      <c r="M128" s="344">
        <f t="shared" si="10"/>
        <v>39472</v>
      </c>
      <c r="N128" s="343">
        <v>39472</v>
      </c>
      <c r="O128" s="342" t="s">
        <v>75</v>
      </c>
      <c r="P128" s="342" t="s">
        <v>75</v>
      </c>
      <c r="Q128" s="342" t="s">
        <v>75</v>
      </c>
      <c r="R128" s="342" t="s">
        <v>75</v>
      </c>
      <c r="S128" s="342" t="s">
        <v>75</v>
      </c>
      <c r="T128" s="342" t="s">
        <v>75</v>
      </c>
      <c r="U128" s="340">
        <v>1</v>
      </c>
      <c r="V128" s="340">
        <v>0</v>
      </c>
      <c r="W128" s="340">
        <v>0</v>
      </c>
      <c r="X128" s="340">
        <v>-1</v>
      </c>
      <c r="Y128" s="340">
        <v>-2</v>
      </c>
      <c r="Z128" s="340">
        <v>1</v>
      </c>
      <c r="AA128" s="340">
        <v>0</v>
      </c>
      <c r="AB128" s="340">
        <v>0</v>
      </c>
      <c r="AC128" s="340">
        <v>0</v>
      </c>
      <c r="AD128" s="340">
        <v>0</v>
      </c>
      <c r="AE128" s="340">
        <v>1</v>
      </c>
      <c r="AF128" s="340">
        <v>1</v>
      </c>
      <c r="AG128" s="340">
        <v>1</v>
      </c>
      <c r="AH128" s="339" t="s">
        <v>2830</v>
      </c>
      <c r="AI128" s="339" t="s">
        <v>2845</v>
      </c>
      <c r="AJ128" s="339" t="s">
        <v>2959</v>
      </c>
      <c r="AK128" s="340">
        <f t="shared" si="11"/>
        <v>3</v>
      </c>
      <c r="AL128" s="340">
        <v>1</v>
      </c>
      <c r="AM128" s="340">
        <v>1</v>
      </c>
      <c r="AN128" s="340">
        <v>1</v>
      </c>
      <c r="AO128" s="340">
        <v>1</v>
      </c>
      <c r="AP128" s="340">
        <v>1</v>
      </c>
      <c r="AQ128" s="340">
        <v>-2</v>
      </c>
      <c r="AR128" s="340">
        <v>0</v>
      </c>
      <c r="AS128" s="345">
        <f t="shared" si="12"/>
        <v>-1</v>
      </c>
      <c r="AT128" s="340">
        <v>0</v>
      </c>
      <c r="AU128" s="340">
        <v>0</v>
      </c>
      <c r="AV128" s="340">
        <v>0</v>
      </c>
      <c r="AW128" s="340">
        <v>0</v>
      </c>
      <c r="AX128" s="340">
        <v>0</v>
      </c>
      <c r="AY128" s="340">
        <v>0</v>
      </c>
      <c r="AZ128" s="340">
        <v>0</v>
      </c>
      <c r="BA128" s="340">
        <v>0</v>
      </c>
      <c r="BB128" s="346"/>
      <c r="BC128" s="339" t="s">
        <v>2960</v>
      </c>
      <c r="BD128" s="346"/>
      <c r="BE128" s="346"/>
      <c r="BF128" s="346"/>
      <c r="BG128" s="346"/>
      <c r="BH128" s="340">
        <v>-1</v>
      </c>
      <c r="BI128" s="346"/>
      <c r="BJ128" s="346"/>
      <c r="BK128" s="346"/>
      <c r="BL128" s="346"/>
      <c r="BM128" s="346"/>
      <c r="BN128" s="346"/>
    </row>
    <row r="129" spans="1:66" ht="93.25" customHeight="1" x14ac:dyDescent="0.2">
      <c r="A129" s="311" t="s">
        <v>2885</v>
      </c>
      <c r="B129" s="336" t="s">
        <v>2886</v>
      </c>
      <c r="C129" s="337" t="s">
        <v>3017</v>
      </c>
      <c r="D129" s="339" t="s">
        <v>2863</v>
      </c>
      <c r="E129" s="339" t="s">
        <v>92</v>
      </c>
      <c r="F129" s="339" t="s">
        <v>2956</v>
      </c>
      <c r="G129" s="340">
        <v>1</v>
      </c>
      <c r="H129" s="340">
        <v>1</v>
      </c>
      <c r="I129" s="340">
        <v>0</v>
      </c>
      <c r="J129" s="341" t="s">
        <v>2957</v>
      </c>
      <c r="K129" s="342" t="s">
        <v>2958</v>
      </c>
      <c r="L129" s="343"/>
      <c r="M129" s="344">
        <f t="shared" si="10"/>
        <v>39472</v>
      </c>
      <c r="N129" s="343">
        <v>39472</v>
      </c>
      <c r="O129" s="342" t="s">
        <v>75</v>
      </c>
      <c r="P129" s="342" t="s">
        <v>75</v>
      </c>
      <c r="Q129" s="342" t="s">
        <v>75</v>
      </c>
      <c r="R129" s="342" t="s">
        <v>75</v>
      </c>
      <c r="S129" s="342" t="s">
        <v>75</v>
      </c>
      <c r="T129" s="342" t="s">
        <v>75</v>
      </c>
      <c r="U129" s="340">
        <v>1</v>
      </c>
      <c r="V129" s="340">
        <v>0</v>
      </c>
      <c r="W129" s="340">
        <v>0</v>
      </c>
      <c r="X129" s="340">
        <v>-1</v>
      </c>
      <c r="Y129" s="340">
        <v>-2</v>
      </c>
      <c r="Z129" s="340">
        <v>1</v>
      </c>
      <c r="AA129" s="340">
        <v>0</v>
      </c>
      <c r="AB129" s="340">
        <v>0</v>
      </c>
      <c r="AC129" s="340">
        <v>0</v>
      </c>
      <c r="AD129" s="340">
        <v>0</v>
      </c>
      <c r="AE129" s="340">
        <v>1</v>
      </c>
      <c r="AF129" s="340">
        <v>1</v>
      </c>
      <c r="AG129" s="340">
        <v>1</v>
      </c>
      <c r="AH129" s="339" t="s">
        <v>2830</v>
      </c>
      <c r="AI129" s="339" t="s">
        <v>2845</v>
      </c>
      <c r="AJ129" s="339" t="s">
        <v>2959</v>
      </c>
      <c r="AK129" s="340">
        <f t="shared" si="11"/>
        <v>3</v>
      </c>
      <c r="AL129" s="340">
        <v>1</v>
      </c>
      <c r="AM129" s="340">
        <v>1</v>
      </c>
      <c r="AN129" s="340">
        <v>1</v>
      </c>
      <c r="AO129" s="340">
        <v>1</v>
      </c>
      <c r="AP129" s="340">
        <v>1</v>
      </c>
      <c r="AQ129" s="340">
        <v>-2</v>
      </c>
      <c r="AR129" s="340">
        <v>0</v>
      </c>
      <c r="AS129" s="345">
        <f t="shared" si="12"/>
        <v>-1</v>
      </c>
      <c r="AT129" s="340">
        <v>0</v>
      </c>
      <c r="AU129" s="340">
        <v>0</v>
      </c>
      <c r="AV129" s="340">
        <v>0</v>
      </c>
      <c r="AW129" s="340">
        <v>0</v>
      </c>
      <c r="AX129" s="340">
        <v>0</v>
      </c>
      <c r="AY129" s="340">
        <v>0</v>
      </c>
      <c r="AZ129" s="340">
        <v>0</v>
      </c>
      <c r="BA129" s="340">
        <v>0</v>
      </c>
      <c r="BB129" s="346"/>
      <c r="BC129" s="339" t="s">
        <v>2960</v>
      </c>
      <c r="BD129" s="346"/>
      <c r="BE129" s="346"/>
      <c r="BF129" s="346"/>
      <c r="BG129" s="346"/>
      <c r="BH129" s="340">
        <v>-1</v>
      </c>
      <c r="BI129" s="346"/>
      <c r="BJ129" s="346"/>
      <c r="BK129" s="346"/>
      <c r="BL129" s="346"/>
      <c r="BM129" s="346"/>
      <c r="BN129" s="346"/>
    </row>
    <row r="130" spans="1:66" ht="93.25" customHeight="1" x14ac:dyDescent="0.2">
      <c r="A130" s="311" t="s">
        <v>2885</v>
      </c>
      <c r="B130" s="336" t="s">
        <v>2886</v>
      </c>
      <c r="C130" s="337" t="s">
        <v>3018</v>
      </c>
      <c r="D130" s="339" t="s">
        <v>2863</v>
      </c>
      <c r="E130" s="339" t="s">
        <v>92</v>
      </c>
      <c r="F130" s="339" t="s">
        <v>2956</v>
      </c>
      <c r="G130" s="340">
        <v>1</v>
      </c>
      <c r="H130" s="340">
        <v>1</v>
      </c>
      <c r="I130" s="340">
        <v>0</v>
      </c>
      <c r="J130" s="341" t="s">
        <v>2957</v>
      </c>
      <c r="K130" s="342" t="s">
        <v>2958</v>
      </c>
      <c r="L130" s="343"/>
      <c r="M130" s="344">
        <f t="shared" si="10"/>
        <v>39472</v>
      </c>
      <c r="N130" s="343">
        <v>39472</v>
      </c>
      <c r="O130" s="342" t="s">
        <v>75</v>
      </c>
      <c r="P130" s="342" t="s">
        <v>75</v>
      </c>
      <c r="Q130" s="342" t="s">
        <v>75</v>
      </c>
      <c r="R130" s="342" t="s">
        <v>75</v>
      </c>
      <c r="S130" s="342" t="s">
        <v>75</v>
      </c>
      <c r="T130" s="342" t="s">
        <v>75</v>
      </c>
      <c r="U130" s="340">
        <v>1</v>
      </c>
      <c r="V130" s="340">
        <v>0</v>
      </c>
      <c r="W130" s="340">
        <v>0</v>
      </c>
      <c r="X130" s="340">
        <v>-1</v>
      </c>
      <c r="Y130" s="340">
        <v>-2</v>
      </c>
      <c r="Z130" s="340">
        <v>1</v>
      </c>
      <c r="AA130" s="340">
        <v>0</v>
      </c>
      <c r="AB130" s="340">
        <v>0</v>
      </c>
      <c r="AC130" s="340">
        <v>0</v>
      </c>
      <c r="AD130" s="340">
        <v>0</v>
      </c>
      <c r="AE130" s="340">
        <v>1</v>
      </c>
      <c r="AF130" s="340">
        <v>1</v>
      </c>
      <c r="AG130" s="340">
        <v>1</v>
      </c>
      <c r="AH130" s="339" t="s">
        <v>2830</v>
      </c>
      <c r="AI130" s="339" t="s">
        <v>2845</v>
      </c>
      <c r="AJ130" s="339" t="s">
        <v>2959</v>
      </c>
      <c r="AK130" s="340">
        <f t="shared" si="11"/>
        <v>3</v>
      </c>
      <c r="AL130" s="340">
        <v>1</v>
      </c>
      <c r="AM130" s="340">
        <v>1</v>
      </c>
      <c r="AN130" s="340">
        <v>1</v>
      </c>
      <c r="AO130" s="340">
        <v>1</v>
      </c>
      <c r="AP130" s="340">
        <v>1</v>
      </c>
      <c r="AQ130" s="340">
        <v>-2</v>
      </c>
      <c r="AR130" s="340">
        <v>0</v>
      </c>
      <c r="AS130" s="345">
        <f t="shared" si="12"/>
        <v>-1</v>
      </c>
      <c r="AT130" s="340">
        <v>0</v>
      </c>
      <c r="AU130" s="340">
        <v>0</v>
      </c>
      <c r="AV130" s="340">
        <v>0</v>
      </c>
      <c r="AW130" s="340">
        <v>0</v>
      </c>
      <c r="AX130" s="340">
        <v>0</v>
      </c>
      <c r="AY130" s="340">
        <v>0</v>
      </c>
      <c r="AZ130" s="340">
        <v>0</v>
      </c>
      <c r="BA130" s="340">
        <v>0</v>
      </c>
      <c r="BB130" s="346"/>
      <c r="BC130" s="339" t="s">
        <v>2960</v>
      </c>
      <c r="BD130" s="346"/>
      <c r="BE130" s="346"/>
      <c r="BF130" s="346"/>
      <c r="BG130" s="346"/>
      <c r="BH130" s="340">
        <v>-1</v>
      </c>
      <c r="BI130" s="346"/>
      <c r="BJ130" s="346"/>
      <c r="BK130" s="346"/>
      <c r="BL130" s="346"/>
      <c r="BM130" s="346"/>
      <c r="BN130" s="346"/>
    </row>
    <row r="131" spans="1:66" ht="93.25" customHeight="1" x14ac:dyDescent="0.2">
      <c r="A131" s="311" t="s">
        <v>2885</v>
      </c>
      <c r="B131" s="336" t="s">
        <v>2886</v>
      </c>
      <c r="C131" s="337" t="s">
        <v>3019</v>
      </c>
      <c r="D131" s="339" t="s">
        <v>2863</v>
      </c>
      <c r="E131" s="339" t="s">
        <v>92</v>
      </c>
      <c r="F131" s="339" t="s">
        <v>2956</v>
      </c>
      <c r="G131" s="340">
        <v>1</v>
      </c>
      <c r="H131" s="340">
        <v>1</v>
      </c>
      <c r="I131" s="340">
        <v>0</v>
      </c>
      <c r="J131" s="341" t="s">
        <v>2957</v>
      </c>
      <c r="K131" s="342" t="s">
        <v>2958</v>
      </c>
      <c r="L131" s="343"/>
      <c r="M131" s="344">
        <f t="shared" si="10"/>
        <v>39472</v>
      </c>
      <c r="N131" s="343">
        <v>39472</v>
      </c>
      <c r="O131" s="342" t="s">
        <v>75</v>
      </c>
      <c r="P131" s="342" t="s">
        <v>75</v>
      </c>
      <c r="Q131" s="342" t="s">
        <v>75</v>
      </c>
      <c r="R131" s="342" t="s">
        <v>75</v>
      </c>
      <c r="S131" s="342" t="s">
        <v>75</v>
      </c>
      <c r="T131" s="342" t="s">
        <v>75</v>
      </c>
      <c r="U131" s="340">
        <v>1</v>
      </c>
      <c r="V131" s="340">
        <v>0</v>
      </c>
      <c r="W131" s="340">
        <v>0</v>
      </c>
      <c r="X131" s="340">
        <v>-1</v>
      </c>
      <c r="Y131" s="340">
        <v>-2</v>
      </c>
      <c r="Z131" s="340">
        <v>1</v>
      </c>
      <c r="AA131" s="340">
        <v>0</v>
      </c>
      <c r="AB131" s="340">
        <v>0</v>
      </c>
      <c r="AC131" s="340">
        <v>0</v>
      </c>
      <c r="AD131" s="340">
        <v>0</v>
      </c>
      <c r="AE131" s="340">
        <v>1</v>
      </c>
      <c r="AF131" s="340">
        <v>1</v>
      </c>
      <c r="AG131" s="340">
        <v>1</v>
      </c>
      <c r="AH131" s="339" t="s">
        <v>2830</v>
      </c>
      <c r="AI131" s="339" t="s">
        <v>2845</v>
      </c>
      <c r="AJ131" s="339" t="s">
        <v>2959</v>
      </c>
      <c r="AK131" s="340">
        <f t="shared" si="11"/>
        <v>3</v>
      </c>
      <c r="AL131" s="340">
        <v>1</v>
      </c>
      <c r="AM131" s="340">
        <v>1</v>
      </c>
      <c r="AN131" s="340">
        <v>1</v>
      </c>
      <c r="AO131" s="340">
        <v>1</v>
      </c>
      <c r="AP131" s="340">
        <v>1</v>
      </c>
      <c r="AQ131" s="340">
        <v>-2</v>
      </c>
      <c r="AR131" s="340">
        <v>0</v>
      </c>
      <c r="AS131" s="345">
        <f t="shared" si="12"/>
        <v>-1</v>
      </c>
      <c r="AT131" s="340">
        <v>0</v>
      </c>
      <c r="AU131" s="340">
        <v>0</v>
      </c>
      <c r="AV131" s="340">
        <v>0</v>
      </c>
      <c r="AW131" s="340">
        <v>0</v>
      </c>
      <c r="AX131" s="340">
        <v>0</v>
      </c>
      <c r="AY131" s="340">
        <v>0</v>
      </c>
      <c r="AZ131" s="340">
        <v>0</v>
      </c>
      <c r="BA131" s="340">
        <v>0</v>
      </c>
      <c r="BB131" s="346"/>
      <c r="BC131" s="339" t="s">
        <v>2960</v>
      </c>
      <c r="BD131" s="346"/>
      <c r="BE131" s="346"/>
      <c r="BF131" s="346"/>
      <c r="BG131" s="346"/>
      <c r="BH131" s="340">
        <v>-1</v>
      </c>
      <c r="BI131" s="346"/>
      <c r="BJ131" s="346"/>
      <c r="BK131" s="346"/>
      <c r="BL131" s="346"/>
      <c r="BM131" s="346"/>
      <c r="BN131" s="346"/>
    </row>
    <row r="132" spans="1:66" ht="93.25" customHeight="1" x14ac:dyDescent="0.2">
      <c r="A132" s="311" t="s">
        <v>2885</v>
      </c>
      <c r="B132" s="336" t="s">
        <v>2886</v>
      </c>
      <c r="C132" s="337" t="s">
        <v>3020</v>
      </c>
      <c r="D132" s="339" t="s">
        <v>2863</v>
      </c>
      <c r="E132" s="339" t="s">
        <v>92</v>
      </c>
      <c r="F132" s="339" t="s">
        <v>2956</v>
      </c>
      <c r="G132" s="340">
        <v>1</v>
      </c>
      <c r="H132" s="340">
        <v>1</v>
      </c>
      <c r="I132" s="340">
        <v>0</v>
      </c>
      <c r="J132" s="341" t="s">
        <v>2957</v>
      </c>
      <c r="K132" s="342" t="s">
        <v>2958</v>
      </c>
      <c r="L132" s="343"/>
      <c r="M132" s="344">
        <f t="shared" si="10"/>
        <v>39472</v>
      </c>
      <c r="N132" s="343">
        <v>39472</v>
      </c>
      <c r="O132" s="342" t="s">
        <v>75</v>
      </c>
      <c r="P132" s="342" t="s">
        <v>75</v>
      </c>
      <c r="Q132" s="342" t="s">
        <v>75</v>
      </c>
      <c r="R132" s="342" t="s">
        <v>75</v>
      </c>
      <c r="S132" s="342" t="s">
        <v>75</v>
      </c>
      <c r="T132" s="342" t="s">
        <v>75</v>
      </c>
      <c r="U132" s="340">
        <v>1</v>
      </c>
      <c r="V132" s="340">
        <v>0</v>
      </c>
      <c r="W132" s="340">
        <v>0</v>
      </c>
      <c r="X132" s="340">
        <v>-1</v>
      </c>
      <c r="Y132" s="340">
        <v>-2</v>
      </c>
      <c r="Z132" s="340">
        <v>1</v>
      </c>
      <c r="AA132" s="340">
        <v>0</v>
      </c>
      <c r="AB132" s="340">
        <v>0</v>
      </c>
      <c r="AC132" s="340">
        <v>0</v>
      </c>
      <c r="AD132" s="340">
        <v>0</v>
      </c>
      <c r="AE132" s="340">
        <v>1</v>
      </c>
      <c r="AF132" s="340">
        <v>1</v>
      </c>
      <c r="AG132" s="340">
        <v>1</v>
      </c>
      <c r="AH132" s="339" t="s">
        <v>2830</v>
      </c>
      <c r="AI132" s="339" t="s">
        <v>2845</v>
      </c>
      <c r="AJ132" s="339" t="s">
        <v>2959</v>
      </c>
      <c r="AK132" s="340">
        <f t="shared" si="11"/>
        <v>3</v>
      </c>
      <c r="AL132" s="340">
        <v>1</v>
      </c>
      <c r="AM132" s="340">
        <v>1</v>
      </c>
      <c r="AN132" s="340">
        <v>1</v>
      </c>
      <c r="AO132" s="340">
        <v>1</v>
      </c>
      <c r="AP132" s="340">
        <v>1</v>
      </c>
      <c r="AQ132" s="340">
        <v>-2</v>
      </c>
      <c r="AR132" s="340">
        <v>0</v>
      </c>
      <c r="AS132" s="345">
        <f t="shared" si="12"/>
        <v>-1</v>
      </c>
      <c r="AT132" s="340">
        <v>0</v>
      </c>
      <c r="AU132" s="340">
        <v>0</v>
      </c>
      <c r="AV132" s="340">
        <v>0</v>
      </c>
      <c r="AW132" s="340">
        <v>0</v>
      </c>
      <c r="AX132" s="340">
        <v>0</v>
      </c>
      <c r="AY132" s="340">
        <v>0</v>
      </c>
      <c r="AZ132" s="340">
        <v>0</v>
      </c>
      <c r="BA132" s="340">
        <v>0</v>
      </c>
      <c r="BB132" s="346"/>
      <c r="BC132" s="339" t="s">
        <v>2960</v>
      </c>
      <c r="BD132" s="346"/>
      <c r="BE132" s="346"/>
      <c r="BF132" s="346"/>
      <c r="BG132" s="346"/>
      <c r="BH132" s="340">
        <v>-1</v>
      </c>
      <c r="BI132" s="346"/>
      <c r="BJ132" s="346"/>
      <c r="BK132" s="346"/>
      <c r="BL132" s="346"/>
      <c r="BM132" s="346"/>
      <c r="BN132" s="346"/>
    </row>
    <row r="133" spans="1:66" ht="93.25" customHeight="1" x14ac:dyDescent="0.2">
      <c r="A133" s="311" t="s">
        <v>2885</v>
      </c>
      <c r="B133" s="336" t="s">
        <v>2886</v>
      </c>
      <c r="C133" s="337" t="s">
        <v>3021</v>
      </c>
      <c r="D133" s="339" t="s">
        <v>2863</v>
      </c>
      <c r="E133" s="339" t="s">
        <v>92</v>
      </c>
      <c r="F133" s="339" t="s">
        <v>2956</v>
      </c>
      <c r="G133" s="340">
        <v>1</v>
      </c>
      <c r="H133" s="340">
        <v>1</v>
      </c>
      <c r="I133" s="340">
        <v>0</v>
      </c>
      <c r="J133" s="341" t="s">
        <v>2957</v>
      </c>
      <c r="K133" s="342" t="s">
        <v>2958</v>
      </c>
      <c r="L133" s="343"/>
      <c r="M133" s="344">
        <f t="shared" si="10"/>
        <v>39472</v>
      </c>
      <c r="N133" s="343">
        <v>39472</v>
      </c>
      <c r="O133" s="342" t="s">
        <v>75</v>
      </c>
      <c r="P133" s="342" t="s">
        <v>75</v>
      </c>
      <c r="Q133" s="342" t="s">
        <v>75</v>
      </c>
      <c r="R133" s="342" t="s">
        <v>75</v>
      </c>
      <c r="S133" s="342" t="s">
        <v>75</v>
      </c>
      <c r="T133" s="342" t="s">
        <v>75</v>
      </c>
      <c r="U133" s="340">
        <v>1</v>
      </c>
      <c r="V133" s="340">
        <v>0</v>
      </c>
      <c r="W133" s="340">
        <v>0</v>
      </c>
      <c r="X133" s="340">
        <v>-1</v>
      </c>
      <c r="Y133" s="340">
        <v>-2</v>
      </c>
      <c r="Z133" s="340">
        <v>1</v>
      </c>
      <c r="AA133" s="340">
        <v>0</v>
      </c>
      <c r="AB133" s="340">
        <v>0</v>
      </c>
      <c r="AC133" s="340">
        <v>0</v>
      </c>
      <c r="AD133" s="340">
        <v>0</v>
      </c>
      <c r="AE133" s="340">
        <v>1</v>
      </c>
      <c r="AF133" s="340">
        <v>1</v>
      </c>
      <c r="AG133" s="340">
        <v>1</v>
      </c>
      <c r="AH133" s="339" t="s">
        <v>2830</v>
      </c>
      <c r="AI133" s="339" t="s">
        <v>2845</v>
      </c>
      <c r="AJ133" s="339" t="s">
        <v>2959</v>
      </c>
      <c r="AK133" s="340">
        <f t="shared" si="11"/>
        <v>3</v>
      </c>
      <c r="AL133" s="340">
        <v>1</v>
      </c>
      <c r="AM133" s="340">
        <v>1</v>
      </c>
      <c r="AN133" s="340">
        <v>1</v>
      </c>
      <c r="AO133" s="340">
        <v>1</v>
      </c>
      <c r="AP133" s="340">
        <v>1</v>
      </c>
      <c r="AQ133" s="340">
        <v>-2</v>
      </c>
      <c r="AR133" s="340">
        <v>0</v>
      </c>
      <c r="AS133" s="345">
        <f t="shared" si="12"/>
        <v>-1</v>
      </c>
      <c r="AT133" s="340">
        <v>0</v>
      </c>
      <c r="AU133" s="340">
        <v>0</v>
      </c>
      <c r="AV133" s="340">
        <v>0</v>
      </c>
      <c r="AW133" s="340">
        <v>0</v>
      </c>
      <c r="AX133" s="340">
        <v>0</v>
      </c>
      <c r="AY133" s="340">
        <v>0</v>
      </c>
      <c r="AZ133" s="340">
        <v>0</v>
      </c>
      <c r="BA133" s="340">
        <v>0</v>
      </c>
      <c r="BB133" s="346"/>
      <c r="BC133" s="339" t="s">
        <v>2960</v>
      </c>
      <c r="BD133" s="346"/>
      <c r="BE133" s="346"/>
      <c r="BF133" s="346"/>
      <c r="BG133" s="346"/>
      <c r="BH133" s="340">
        <v>-1</v>
      </c>
      <c r="BI133" s="346"/>
      <c r="BJ133" s="346"/>
      <c r="BK133" s="346"/>
      <c r="BL133" s="346"/>
      <c r="BM133" s="346"/>
      <c r="BN133" s="346"/>
    </row>
    <row r="134" spans="1:66" ht="93.25" customHeight="1" x14ac:dyDescent="0.2">
      <c r="A134" s="311" t="s">
        <v>2885</v>
      </c>
      <c r="B134" s="336" t="s">
        <v>2886</v>
      </c>
      <c r="C134" s="337" t="s">
        <v>3022</v>
      </c>
      <c r="D134" s="339" t="s">
        <v>2863</v>
      </c>
      <c r="E134" s="339" t="s">
        <v>92</v>
      </c>
      <c r="F134" s="339" t="s">
        <v>2956</v>
      </c>
      <c r="G134" s="340">
        <v>1</v>
      </c>
      <c r="H134" s="340">
        <v>1</v>
      </c>
      <c r="I134" s="340">
        <v>0</v>
      </c>
      <c r="J134" s="341" t="s">
        <v>2957</v>
      </c>
      <c r="K134" s="342" t="s">
        <v>2958</v>
      </c>
      <c r="L134" s="343"/>
      <c r="M134" s="344">
        <f t="shared" si="10"/>
        <v>39472</v>
      </c>
      <c r="N134" s="343">
        <v>39472</v>
      </c>
      <c r="O134" s="342" t="s">
        <v>75</v>
      </c>
      <c r="P134" s="342" t="s">
        <v>75</v>
      </c>
      <c r="Q134" s="342" t="s">
        <v>75</v>
      </c>
      <c r="R134" s="342" t="s">
        <v>75</v>
      </c>
      <c r="S134" s="342" t="s">
        <v>75</v>
      </c>
      <c r="T134" s="342" t="s">
        <v>75</v>
      </c>
      <c r="U134" s="340">
        <v>1</v>
      </c>
      <c r="V134" s="340">
        <v>0</v>
      </c>
      <c r="W134" s="340">
        <v>0</v>
      </c>
      <c r="X134" s="340">
        <v>-1</v>
      </c>
      <c r="Y134" s="340">
        <v>-2</v>
      </c>
      <c r="Z134" s="340">
        <v>1</v>
      </c>
      <c r="AA134" s="340">
        <v>0</v>
      </c>
      <c r="AB134" s="340">
        <v>0</v>
      </c>
      <c r="AC134" s="340">
        <v>0</v>
      </c>
      <c r="AD134" s="340">
        <v>0</v>
      </c>
      <c r="AE134" s="340">
        <v>1</v>
      </c>
      <c r="AF134" s="340">
        <v>1</v>
      </c>
      <c r="AG134" s="340">
        <v>1</v>
      </c>
      <c r="AH134" s="339" t="s">
        <v>2830</v>
      </c>
      <c r="AI134" s="339" t="s">
        <v>2845</v>
      </c>
      <c r="AJ134" s="339" t="s">
        <v>2959</v>
      </c>
      <c r="AK134" s="340">
        <f t="shared" si="11"/>
        <v>3</v>
      </c>
      <c r="AL134" s="340">
        <v>1</v>
      </c>
      <c r="AM134" s="340">
        <v>1</v>
      </c>
      <c r="AN134" s="340">
        <v>1</v>
      </c>
      <c r="AO134" s="340">
        <v>1</v>
      </c>
      <c r="AP134" s="340">
        <v>1</v>
      </c>
      <c r="AQ134" s="340">
        <v>-2</v>
      </c>
      <c r="AR134" s="340">
        <v>0</v>
      </c>
      <c r="AS134" s="345">
        <f t="shared" si="12"/>
        <v>-1</v>
      </c>
      <c r="AT134" s="340">
        <v>0</v>
      </c>
      <c r="AU134" s="340">
        <v>0</v>
      </c>
      <c r="AV134" s="340">
        <v>0</v>
      </c>
      <c r="AW134" s="340">
        <v>0</v>
      </c>
      <c r="AX134" s="340">
        <v>0</v>
      </c>
      <c r="AY134" s="340">
        <v>0</v>
      </c>
      <c r="AZ134" s="340">
        <v>0</v>
      </c>
      <c r="BA134" s="340">
        <v>0</v>
      </c>
      <c r="BB134" s="346"/>
      <c r="BC134" s="339" t="s">
        <v>2960</v>
      </c>
      <c r="BD134" s="346"/>
      <c r="BE134" s="346"/>
      <c r="BF134" s="346"/>
      <c r="BG134" s="346"/>
      <c r="BH134" s="340">
        <v>-1</v>
      </c>
      <c r="BI134" s="346"/>
      <c r="BJ134" s="346"/>
      <c r="BK134" s="346"/>
      <c r="BL134" s="346"/>
      <c r="BM134" s="346"/>
      <c r="BN134" s="346"/>
    </row>
    <row r="135" spans="1:66" ht="93.25" customHeight="1" x14ac:dyDescent="0.2">
      <c r="A135" s="311" t="s">
        <v>2885</v>
      </c>
      <c r="B135" s="336" t="s">
        <v>2886</v>
      </c>
      <c r="C135" s="337" t="s">
        <v>3023</v>
      </c>
      <c r="D135" s="339" t="s">
        <v>2863</v>
      </c>
      <c r="E135" s="339" t="s">
        <v>92</v>
      </c>
      <c r="F135" s="339" t="s">
        <v>2956</v>
      </c>
      <c r="G135" s="340">
        <v>1</v>
      </c>
      <c r="H135" s="340">
        <v>1</v>
      </c>
      <c r="I135" s="340">
        <v>0</v>
      </c>
      <c r="J135" s="341" t="s">
        <v>2957</v>
      </c>
      <c r="K135" s="342" t="s">
        <v>2958</v>
      </c>
      <c r="L135" s="343"/>
      <c r="M135" s="344">
        <f t="shared" si="10"/>
        <v>39472</v>
      </c>
      <c r="N135" s="343">
        <v>39472</v>
      </c>
      <c r="O135" s="342" t="s">
        <v>75</v>
      </c>
      <c r="P135" s="342" t="s">
        <v>75</v>
      </c>
      <c r="Q135" s="342" t="s">
        <v>75</v>
      </c>
      <c r="R135" s="342" t="s">
        <v>75</v>
      </c>
      <c r="S135" s="342" t="s">
        <v>75</v>
      </c>
      <c r="T135" s="342" t="s">
        <v>75</v>
      </c>
      <c r="U135" s="340">
        <v>1</v>
      </c>
      <c r="V135" s="340">
        <v>0</v>
      </c>
      <c r="W135" s="340">
        <v>0</v>
      </c>
      <c r="X135" s="340">
        <v>-1</v>
      </c>
      <c r="Y135" s="340">
        <v>-2</v>
      </c>
      <c r="Z135" s="340">
        <v>1</v>
      </c>
      <c r="AA135" s="340">
        <v>0</v>
      </c>
      <c r="AB135" s="340">
        <v>0</v>
      </c>
      <c r="AC135" s="340">
        <v>0</v>
      </c>
      <c r="AD135" s="340">
        <v>0</v>
      </c>
      <c r="AE135" s="340">
        <v>1</v>
      </c>
      <c r="AF135" s="340">
        <v>1</v>
      </c>
      <c r="AG135" s="340">
        <v>1</v>
      </c>
      <c r="AH135" s="339" t="s">
        <v>2830</v>
      </c>
      <c r="AI135" s="339" t="s">
        <v>2845</v>
      </c>
      <c r="AJ135" s="339" t="s">
        <v>2959</v>
      </c>
      <c r="AK135" s="340">
        <f t="shared" si="11"/>
        <v>3</v>
      </c>
      <c r="AL135" s="340">
        <v>1</v>
      </c>
      <c r="AM135" s="340">
        <v>1</v>
      </c>
      <c r="AN135" s="340">
        <v>1</v>
      </c>
      <c r="AO135" s="340">
        <v>1</v>
      </c>
      <c r="AP135" s="340">
        <v>1</v>
      </c>
      <c r="AQ135" s="340">
        <v>-2</v>
      </c>
      <c r="AR135" s="340">
        <v>0</v>
      </c>
      <c r="AS135" s="345">
        <f t="shared" si="12"/>
        <v>-1</v>
      </c>
      <c r="AT135" s="340">
        <v>0</v>
      </c>
      <c r="AU135" s="340">
        <v>0</v>
      </c>
      <c r="AV135" s="340">
        <v>0</v>
      </c>
      <c r="AW135" s="340">
        <v>0</v>
      </c>
      <c r="AX135" s="340">
        <v>0</v>
      </c>
      <c r="AY135" s="340">
        <v>0</v>
      </c>
      <c r="AZ135" s="340">
        <v>0</v>
      </c>
      <c r="BA135" s="340">
        <v>0</v>
      </c>
      <c r="BB135" s="346"/>
      <c r="BC135" s="339" t="s">
        <v>2960</v>
      </c>
      <c r="BD135" s="346"/>
      <c r="BE135" s="346"/>
      <c r="BF135" s="346"/>
      <c r="BG135" s="346"/>
      <c r="BH135" s="340">
        <v>-1</v>
      </c>
      <c r="BI135" s="346"/>
      <c r="BJ135" s="346"/>
      <c r="BK135" s="346"/>
      <c r="BL135" s="346"/>
      <c r="BM135" s="346"/>
      <c r="BN135" s="346"/>
    </row>
    <row r="136" spans="1:66" ht="93.25" customHeight="1" x14ac:dyDescent="0.2">
      <c r="A136" s="311" t="s">
        <v>2885</v>
      </c>
      <c r="B136" s="336" t="s">
        <v>2886</v>
      </c>
      <c r="C136" s="337" t="s">
        <v>3024</v>
      </c>
      <c r="D136" s="339" t="s">
        <v>2863</v>
      </c>
      <c r="E136" s="339" t="s">
        <v>92</v>
      </c>
      <c r="F136" s="339" t="s">
        <v>2956</v>
      </c>
      <c r="G136" s="340">
        <v>1</v>
      </c>
      <c r="H136" s="340">
        <v>1</v>
      </c>
      <c r="I136" s="340">
        <v>0</v>
      </c>
      <c r="J136" s="341" t="s">
        <v>2957</v>
      </c>
      <c r="K136" s="342" t="s">
        <v>2958</v>
      </c>
      <c r="L136" s="343"/>
      <c r="M136" s="344">
        <f t="shared" ref="M136:M167" si="13">IF(N136&lt;&gt;"NA",N136,IF(O136&lt;&gt;"NA",O136,IF(P136&lt;&gt;"NA",P136,Q136)))</f>
        <v>39472</v>
      </c>
      <c r="N136" s="343">
        <v>39472</v>
      </c>
      <c r="O136" s="342" t="s">
        <v>75</v>
      </c>
      <c r="P136" s="342" t="s">
        <v>75</v>
      </c>
      <c r="Q136" s="342" t="s">
        <v>75</v>
      </c>
      <c r="R136" s="342" t="s">
        <v>75</v>
      </c>
      <c r="S136" s="342" t="s">
        <v>75</v>
      </c>
      <c r="T136" s="342" t="s">
        <v>75</v>
      </c>
      <c r="U136" s="340">
        <v>1</v>
      </c>
      <c r="V136" s="340">
        <v>0</v>
      </c>
      <c r="W136" s="340">
        <v>0</v>
      </c>
      <c r="X136" s="340">
        <v>-1</v>
      </c>
      <c r="Y136" s="340">
        <v>-2</v>
      </c>
      <c r="Z136" s="340">
        <v>1</v>
      </c>
      <c r="AA136" s="340">
        <v>0</v>
      </c>
      <c r="AB136" s="340">
        <v>0</v>
      </c>
      <c r="AC136" s="340">
        <v>0</v>
      </c>
      <c r="AD136" s="340">
        <v>0</v>
      </c>
      <c r="AE136" s="340">
        <v>1</v>
      </c>
      <c r="AF136" s="340">
        <v>1</v>
      </c>
      <c r="AG136" s="340">
        <v>1</v>
      </c>
      <c r="AH136" s="339" t="s">
        <v>2830</v>
      </c>
      <c r="AI136" s="339" t="s">
        <v>2845</v>
      </c>
      <c r="AJ136" s="339" t="s">
        <v>2959</v>
      </c>
      <c r="AK136" s="340">
        <f t="shared" ref="AK136:AK167" si="14">IF(AND(AL136=1,AM136=1),3,IF(AND(AL136=1,OR(AM136=0,AM136=-1)),1,IF(AND(OR(AL136=0,AL136=-1),AM136=1),2,IF(AND(AL136=0,AL136=-1),OR(AM136=0,AM136=-1),4))))</f>
        <v>3</v>
      </c>
      <c r="AL136" s="340">
        <v>1</v>
      </c>
      <c r="AM136" s="340">
        <v>1</v>
      </c>
      <c r="AN136" s="340">
        <v>1</v>
      </c>
      <c r="AO136" s="340">
        <v>1</v>
      </c>
      <c r="AP136" s="340">
        <v>1</v>
      </c>
      <c r="AQ136" s="340">
        <v>-2</v>
      </c>
      <c r="AR136" s="340">
        <v>0</v>
      </c>
      <c r="AS136" s="345">
        <f t="shared" ref="AS136:AS167" si="15">IF(AY136&lt;1,-1)</f>
        <v>-1</v>
      </c>
      <c r="AT136" s="340">
        <v>0</v>
      </c>
      <c r="AU136" s="340">
        <v>0</v>
      </c>
      <c r="AV136" s="340">
        <v>0</v>
      </c>
      <c r="AW136" s="340">
        <v>0</v>
      </c>
      <c r="AX136" s="340">
        <v>0</v>
      </c>
      <c r="AY136" s="340">
        <v>0</v>
      </c>
      <c r="AZ136" s="340">
        <v>0</v>
      </c>
      <c r="BA136" s="340">
        <v>0</v>
      </c>
      <c r="BB136" s="346"/>
      <c r="BC136" s="339" t="s">
        <v>2960</v>
      </c>
      <c r="BD136" s="346"/>
      <c r="BE136" s="346"/>
      <c r="BF136" s="346"/>
      <c r="BG136" s="346"/>
      <c r="BH136" s="340">
        <v>-1</v>
      </c>
      <c r="BI136" s="346"/>
      <c r="BJ136" s="346"/>
      <c r="BK136" s="346"/>
      <c r="BL136" s="346"/>
      <c r="BM136" s="346"/>
      <c r="BN136" s="346"/>
    </row>
    <row r="137" spans="1:66" ht="93.25" customHeight="1" x14ac:dyDescent="0.2">
      <c r="A137" s="311" t="s">
        <v>2885</v>
      </c>
      <c r="B137" s="336" t="s">
        <v>2886</v>
      </c>
      <c r="C137" s="337" t="s">
        <v>3025</v>
      </c>
      <c r="D137" s="339" t="s">
        <v>2863</v>
      </c>
      <c r="E137" s="339" t="s">
        <v>92</v>
      </c>
      <c r="F137" s="339" t="s">
        <v>2956</v>
      </c>
      <c r="G137" s="340">
        <v>1</v>
      </c>
      <c r="H137" s="340">
        <v>1</v>
      </c>
      <c r="I137" s="340">
        <v>0</v>
      </c>
      <c r="J137" s="341" t="s">
        <v>2957</v>
      </c>
      <c r="K137" s="342" t="s">
        <v>2958</v>
      </c>
      <c r="L137" s="343"/>
      <c r="M137" s="344">
        <f t="shared" si="13"/>
        <v>39472</v>
      </c>
      <c r="N137" s="343">
        <v>39472</v>
      </c>
      <c r="O137" s="342" t="s">
        <v>75</v>
      </c>
      <c r="P137" s="342" t="s">
        <v>75</v>
      </c>
      <c r="Q137" s="342" t="s">
        <v>75</v>
      </c>
      <c r="R137" s="342" t="s">
        <v>75</v>
      </c>
      <c r="S137" s="342" t="s">
        <v>75</v>
      </c>
      <c r="T137" s="342" t="s">
        <v>75</v>
      </c>
      <c r="U137" s="340">
        <v>1</v>
      </c>
      <c r="V137" s="340">
        <v>0</v>
      </c>
      <c r="W137" s="340">
        <v>0</v>
      </c>
      <c r="X137" s="340">
        <v>-1</v>
      </c>
      <c r="Y137" s="340">
        <v>-2</v>
      </c>
      <c r="Z137" s="340">
        <v>1</v>
      </c>
      <c r="AA137" s="340">
        <v>0</v>
      </c>
      <c r="AB137" s="340">
        <v>0</v>
      </c>
      <c r="AC137" s="340">
        <v>0</v>
      </c>
      <c r="AD137" s="340">
        <v>0</v>
      </c>
      <c r="AE137" s="340">
        <v>1</v>
      </c>
      <c r="AF137" s="340">
        <v>1</v>
      </c>
      <c r="AG137" s="340">
        <v>1</v>
      </c>
      <c r="AH137" s="339" t="s">
        <v>2830</v>
      </c>
      <c r="AI137" s="339" t="s">
        <v>2845</v>
      </c>
      <c r="AJ137" s="339" t="s">
        <v>2959</v>
      </c>
      <c r="AK137" s="340">
        <f t="shared" si="14"/>
        <v>3</v>
      </c>
      <c r="AL137" s="340">
        <v>1</v>
      </c>
      <c r="AM137" s="340">
        <v>1</v>
      </c>
      <c r="AN137" s="340">
        <v>1</v>
      </c>
      <c r="AO137" s="340">
        <v>1</v>
      </c>
      <c r="AP137" s="340">
        <v>1</v>
      </c>
      <c r="AQ137" s="340">
        <v>-2</v>
      </c>
      <c r="AR137" s="340">
        <v>0</v>
      </c>
      <c r="AS137" s="345">
        <f t="shared" si="15"/>
        <v>-1</v>
      </c>
      <c r="AT137" s="340">
        <v>0</v>
      </c>
      <c r="AU137" s="340">
        <v>0</v>
      </c>
      <c r="AV137" s="340">
        <v>0</v>
      </c>
      <c r="AW137" s="340">
        <v>0</v>
      </c>
      <c r="AX137" s="340">
        <v>0</v>
      </c>
      <c r="AY137" s="340">
        <v>0</v>
      </c>
      <c r="AZ137" s="340">
        <v>0</v>
      </c>
      <c r="BA137" s="340">
        <v>0</v>
      </c>
      <c r="BB137" s="346"/>
      <c r="BC137" s="339" t="s">
        <v>2960</v>
      </c>
      <c r="BD137" s="346"/>
      <c r="BE137" s="346"/>
      <c r="BF137" s="346"/>
      <c r="BG137" s="346"/>
      <c r="BH137" s="340">
        <v>-1</v>
      </c>
      <c r="BI137" s="346"/>
      <c r="BJ137" s="346"/>
      <c r="BK137" s="346"/>
      <c r="BL137" s="346"/>
      <c r="BM137" s="346"/>
      <c r="BN137" s="346"/>
    </row>
    <row r="138" spans="1:66" ht="93.25" customHeight="1" x14ac:dyDescent="0.2">
      <c r="A138" s="311" t="s">
        <v>2885</v>
      </c>
      <c r="B138" s="336" t="s">
        <v>2886</v>
      </c>
      <c r="C138" s="337" t="s">
        <v>3026</v>
      </c>
      <c r="D138" s="339" t="s">
        <v>2863</v>
      </c>
      <c r="E138" s="339" t="s">
        <v>92</v>
      </c>
      <c r="F138" s="339" t="s">
        <v>2956</v>
      </c>
      <c r="G138" s="340">
        <v>1</v>
      </c>
      <c r="H138" s="340">
        <v>1</v>
      </c>
      <c r="I138" s="340">
        <v>0</v>
      </c>
      <c r="J138" s="341" t="s">
        <v>2957</v>
      </c>
      <c r="K138" s="342" t="s">
        <v>2958</v>
      </c>
      <c r="L138" s="343"/>
      <c r="M138" s="344">
        <f t="shared" si="13"/>
        <v>39472</v>
      </c>
      <c r="N138" s="343">
        <v>39472</v>
      </c>
      <c r="O138" s="342" t="s">
        <v>75</v>
      </c>
      <c r="P138" s="342" t="s">
        <v>75</v>
      </c>
      <c r="Q138" s="342" t="s">
        <v>75</v>
      </c>
      <c r="R138" s="342" t="s">
        <v>75</v>
      </c>
      <c r="S138" s="342" t="s">
        <v>75</v>
      </c>
      <c r="T138" s="342" t="s">
        <v>75</v>
      </c>
      <c r="U138" s="340">
        <v>1</v>
      </c>
      <c r="V138" s="340">
        <v>0</v>
      </c>
      <c r="W138" s="340">
        <v>0</v>
      </c>
      <c r="X138" s="340">
        <v>-1</v>
      </c>
      <c r="Y138" s="340">
        <v>-2</v>
      </c>
      <c r="Z138" s="340">
        <v>1</v>
      </c>
      <c r="AA138" s="340">
        <v>0</v>
      </c>
      <c r="AB138" s="340">
        <v>0</v>
      </c>
      <c r="AC138" s="340">
        <v>0</v>
      </c>
      <c r="AD138" s="340">
        <v>0</v>
      </c>
      <c r="AE138" s="340">
        <v>1</v>
      </c>
      <c r="AF138" s="340">
        <v>1</v>
      </c>
      <c r="AG138" s="340">
        <v>1</v>
      </c>
      <c r="AH138" s="339" t="s">
        <v>2830</v>
      </c>
      <c r="AI138" s="339" t="s">
        <v>2845</v>
      </c>
      <c r="AJ138" s="339" t="s">
        <v>2959</v>
      </c>
      <c r="AK138" s="340">
        <f t="shared" si="14"/>
        <v>3</v>
      </c>
      <c r="AL138" s="340">
        <v>1</v>
      </c>
      <c r="AM138" s="340">
        <v>1</v>
      </c>
      <c r="AN138" s="340">
        <v>1</v>
      </c>
      <c r="AO138" s="340">
        <v>1</v>
      </c>
      <c r="AP138" s="340">
        <v>1</v>
      </c>
      <c r="AQ138" s="340">
        <v>-2</v>
      </c>
      <c r="AR138" s="340">
        <v>0</v>
      </c>
      <c r="AS138" s="345">
        <f t="shared" si="15"/>
        <v>-1</v>
      </c>
      <c r="AT138" s="340">
        <v>0</v>
      </c>
      <c r="AU138" s="340">
        <v>0</v>
      </c>
      <c r="AV138" s="340">
        <v>0</v>
      </c>
      <c r="AW138" s="340">
        <v>0</v>
      </c>
      <c r="AX138" s="340">
        <v>0</v>
      </c>
      <c r="AY138" s="340">
        <v>0</v>
      </c>
      <c r="AZ138" s="340">
        <v>0</v>
      </c>
      <c r="BA138" s="340">
        <v>0</v>
      </c>
      <c r="BB138" s="346"/>
      <c r="BC138" s="339" t="s">
        <v>2960</v>
      </c>
      <c r="BD138" s="346"/>
      <c r="BE138" s="346"/>
      <c r="BF138" s="346"/>
      <c r="BG138" s="346"/>
      <c r="BH138" s="340">
        <v>-1</v>
      </c>
      <c r="BI138" s="346"/>
      <c r="BJ138" s="346"/>
      <c r="BK138" s="346"/>
      <c r="BL138" s="346"/>
      <c r="BM138" s="346"/>
      <c r="BN138" s="346"/>
    </row>
    <row r="139" spans="1:66" ht="93.25" customHeight="1" x14ac:dyDescent="0.2">
      <c r="A139" s="311" t="s">
        <v>2885</v>
      </c>
      <c r="B139" s="336" t="s">
        <v>2886</v>
      </c>
      <c r="C139" s="337" t="s">
        <v>3027</v>
      </c>
      <c r="D139" s="339" t="s">
        <v>2863</v>
      </c>
      <c r="E139" s="339" t="s">
        <v>92</v>
      </c>
      <c r="F139" s="339" t="s">
        <v>2956</v>
      </c>
      <c r="G139" s="340">
        <v>1</v>
      </c>
      <c r="H139" s="340">
        <v>1</v>
      </c>
      <c r="I139" s="340">
        <v>0</v>
      </c>
      <c r="J139" s="341" t="s">
        <v>2957</v>
      </c>
      <c r="K139" s="342" t="s">
        <v>2958</v>
      </c>
      <c r="L139" s="343"/>
      <c r="M139" s="344">
        <f t="shared" si="13"/>
        <v>39472</v>
      </c>
      <c r="N139" s="343">
        <v>39472</v>
      </c>
      <c r="O139" s="342" t="s">
        <v>75</v>
      </c>
      <c r="P139" s="342" t="s">
        <v>75</v>
      </c>
      <c r="Q139" s="342" t="s">
        <v>75</v>
      </c>
      <c r="R139" s="342" t="s">
        <v>75</v>
      </c>
      <c r="S139" s="342" t="s">
        <v>75</v>
      </c>
      <c r="T139" s="342" t="s">
        <v>75</v>
      </c>
      <c r="U139" s="340">
        <v>1</v>
      </c>
      <c r="V139" s="340">
        <v>0</v>
      </c>
      <c r="W139" s="340">
        <v>0</v>
      </c>
      <c r="X139" s="340">
        <v>-1</v>
      </c>
      <c r="Y139" s="340">
        <v>-2</v>
      </c>
      <c r="Z139" s="340">
        <v>1</v>
      </c>
      <c r="AA139" s="340">
        <v>0</v>
      </c>
      <c r="AB139" s="340">
        <v>0</v>
      </c>
      <c r="AC139" s="340">
        <v>0</v>
      </c>
      <c r="AD139" s="340">
        <v>0</v>
      </c>
      <c r="AE139" s="340">
        <v>1</v>
      </c>
      <c r="AF139" s="340">
        <v>1</v>
      </c>
      <c r="AG139" s="340">
        <v>1</v>
      </c>
      <c r="AH139" s="339" t="s">
        <v>2830</v>
      </c>
      <c r="AI139" s="339" t="s">
        <v>2845</v>
      </c>
      <c r="AJ139" s="339" t="s">
        <v>2959</v>
      </c>
      <c r="AK139" s="340">
        <f t="shared" si="14"/>
        <v>3</v>
      </c>
      <c r="AL139" s="340">
        <v>1</v>
      </c>
      <c r="AM139" s="340">
        <v>1</v>
      </c>
      <c r="AN139" s="340">
        <v>1</v>
      </c>
      <c r="AO139" s="340">
        <v>1</v>
      </c>
      <c r="AP139" s="340">
        <v>1</v>
      </c>
      <c r="AQ139" s="340">
        <v>-2</v>
      </c>
      <c r="AR139" s="340">
        <v>0</v>
      </c>
      <c r="AS139" s="345">
        <f t="shared" si="15"/>
        <v>-1</v>
      </c>
      <c r="AT139" s="340">
        <v>0</v>
      </c>
      <c r="AU139" s="340">
        <v>0</v>
      </c>
      <c r="AV139" s="340">
        <v>0</v>
      </c>
      <c r="AW139" s="340">
        <v>0</v>
      </c>
      <c r="AX139" s="340">
        <v>0</v>
      </c>
      <c r="AY139" s="340">
        <v>0</v>
      </c>
      <c r="AZ139" s="340">
        <v>0</v>
      </c>
      <c r="BA139" s="340">
        <v>0</v>
      </c>
      <c r="BB139" s="346"/>
      <c r="BC139" s="339" t="s">
        <v>2960</v>
      </c>
      <c r="BD139" s="346"/>
      <c r="BE139" s="346"/>
      <c r="BF139" s="346"/>
      <c r="BG139" s="346"/>
      <c r="BH139" s="340">
        <v>-1</v>
      </c>
      <c r="BI139" s="346"/>
      <c r="BJ139" s="346"/>
      <c r="BK139" s="346"/>
      <c r="BL139" s="346"/>
      <c r="BM139" s="346"/>
      <c r="BN139" s="346"/>
    </row>
    <row r="140" spans="1:66" ht="93.25" customHeight="1" x14ac:dyDescent="0.2">
      <c r="A140" s="311" t="s">
        <v>2885</v>
      </c>
      <c r="B140" s="336" t="s">
        <v>2886</v>
      </c>
      <c r="C140" s="337" t="s">
        <v>3028</v>
      </c>
      <c r="D140" s="339" t="s">
        <v>2863</v>
      </c>
      <c r="E140" s="339" t="s">
        <v>92</v>
      </c>
      <c r="F140" s="339" t="s">
        <v>2956</v>
      </c>
      <c r="G140" s="340">
        <v>1</v>
      </c>
      <c r="H140" s="340">
        <v>1</v>
      </c>
      <c r="I140" s="340">
        <v>0</v>
      </c>
      <c r="J140" s="341" t="s">
        <v>2957</v>
      </c>
      <c r="K140" s="342" t="s">
        <v>2958</v>
      </c>
      <c r="L140" s="343"/>
      <c r="M140" s="344">
        <f t="shared" si="13"/>
        <v>39472</v>
      </c>
      <c r="N140" s="343">
        <v>39472</v>
      </c>
      <c r="O140" s="342" t="s">
        <v>75</v>
      </c>
      <c r="P140" s="342" t="s">
        <v>75</v>
      </c>
      <c r="Q140" s="342" t="s">
        <v>75</v>
      </c>
      <c r="R140" s="342" t="s">
        <v>75</v>
      </c>
      <c r="S140" s="342" t="s">
        <v>75</v>
      </c>
      <c r="T140" s="342" t="s">
        <v>75</v>
      </c>
      <c r="U140" s="340">
        <v>1</v>
      </c>
      <c r="V140" s="340">
        <v>0</v>
      </c>
      <c r="W140" s="340">
        <v>0</v>
      </c>
      <c r="X140" s="340">
        <v>-1</v>
      </c>
      <c r="Y140" s="340">
        <v>-2</v>
      </c>
      <c r="Z140" s="340">
        <v>1</v>
      </c>
      <c r="AA140" s="340">
        <v>0</v>
      </c>
      <c r="AB140" s="340">
        <v>0</v>
      </c>
      <c r="AC140" s="340">
        <v>0</v>
      </c>
      <c r="AD140" s="340">
        <v>0</v>
      </c>
      <c r="AE140" s="340">
        <v>1</v>
      </c>
      <c r="AF140" s="340">
        <v>1</v>
      </c>
      <c r="AG140" s="340">
        <v>1</v>
      </c>
      <c r="AH140" s="339" t="s">
        <v>2830</v>
      </c>
      <c r="AI140" s="339" t="s">
        <v>2845</v>
      </c>
      <c r="AJ140" s="339" t="s">
        <v>2959</v>
      </c>
      <c r="AK140" s="340">
        <f t="shared" si="14"/>
        <v>3</v>
      </c>
      <c r="AL140" s="340">
        <v>1</v>
      </c>
      <c r="AM140" s="340">
        <v>1</v>
      </c>
      <c r="AN140" s="340">
        <v>1</v>
      </c>
      <c r="AO140" s="340">
        <v>1</v>
      </c>
      <c r="AP140" s="340">
        <v>1</v>
      </c>
      <c r="AQ140" s="340">
        <v>-2</v>
      </c>
      <c r="AR140" s="340">
        <v>0</v>
      </c>
      <c r="AS140" s="345">
        <f t="shared" si="15"/>
        <v>-1</v>
      </c>
      <c r="AT140" s="340">
        <v>0</v>
      </c>
      <c r="AU140" s="340">
        <v>0</v>
      </c>
      <c r="AV140" s="340">
        <v>0</v>
      </c>
      <c r="AW140" s="340">
        <v>0</v>
      </c>
      <c r="AX140" s="340">
        <v>0</v>
      </c>
      <c r="AY140" s="340">
        <v>0</v>
      </c>
      <c r="AZ140" s="340">
        <v>0</v>
      </c>
      <c r="BA140" s="340">
        <v>0</v>
      </c>
      <c r="BB140" s="346"/>
      <c r="BC140" s="339" t="s">
        <v>2960</v>
      </c>
      <c r="BD140" s="346"/>
      <c r="BE140" s="346"/>
      <c r="BF140" s="346"/>
      <c r="BG140" s="346"/>
      <c r="BH140" s="340">
        <v>-1</v>
      </c>
      <c r="BI140" s="346"/>
      <c r="BJ140" s="346"/>
      <c r="BK140" s="346"/>
      <c r="BL140" s="346"/>
      <c r="BM140" s="346"/>
      <c r="BN140" s="346"/>
    </row>
    <row r="141" spans="1:66" ht="93.25" customHeight="1" x14ac:dyDescent="0.2">
      <c r="A141" s="311" t="s">
        <v>2885</v>
      </c>
      <c r="B141" s="336" t="s">
        <v>2886</v>
      </c>
      <c r="C141" s="337" t="s">
        <v>3029</v>
      </c>
      <c r="D141" s="339" t="s">
        <v>2863</v>
      </c>
      <c r="E141" s="339" t="s">
        <v>92</v>
      </c>
      <c r="F141" s="339" t="s">
        <v>2956</v>
      </c>
      <c r="G141" s="340">
        <v>1</v>
      </c>
      <c r="H141" s="340">
        <v>1</v>
      </c>
      <c r="I141" s="340">
        <v>0</v>
      </c>
      <c r="J141" s="341" t="s">
        <v>2957</v>
      </c>
      <c r="K141" s="342" t="s">
        <v>2958</v>
      </c>
      <c r="L141" s="343"/>
      <c r="M141" s="344">
        <f t="shared" si="13"/>
        <v>39472</v>
      </c>
      <c r="N141" s="343">
        <v>39472</v>
      </c>
      <c r="O141" s="342" t="s">
        <v>75</v>
      </c>
      <c r="P141" s="342" t="s">
        <v>75</v>
      </c>
      <c r="Q141" s="342" t="s">
        <v>75</v>
      </c>
      <c r="R141" s="342" t="s">
        <v>75</v>
      </c>
      <c r="S141" s="342" t="s">
        <v>75</v>
      </c>
      <c r="T141" s="342" t="s">
        <v>75</v>
      </c>
      <c r="U141" s="340">
        <v>1</v>
      </c>
      <c r="V141" s="340">
        <v>0</v>
      </c>
      <c r="W141" s="340">
        <v>0</v>
      </c>
      <c r="X141" s="340">
        <v>-1</v>
      </c>
      <c r="Y141" s="340">
        <v>-2</v>
      </c>
      <c r="Z141" s="340">
        <v>1</v>
      </c>
      <c r="AA141" s="340">
        <v>0</v>
      </c>
      <c r="AB141" s="340">
        <v>0</v>
      </c>
      <c r="AC141" s="340">
        <v>0</v>
      </c>
      <c r="AD141" s="340">
        <v>0</v>
      </c>
      <c r="AE141" s="340">
        <v>1</v>
      </c>
      <c r="AF141" s="340">
        <v>1</v>
      </c>
      <c r="AG141" s="340">
        <v>1</v>
      </c>
      <c r="AH141" s="339" t="s">
        <v>2830</v>
      </c>
      <c r="AI141" s="339" t="s">
        <v>2845</v>
      </c>
      <c r="AJ141" s="339" t="s">
        <v>2959</v>
      </c>
      <c r="AK141" s="340">
        <f t="shared" si="14"/>
        <v>3</v>
      </c>
      <c r="AL141" s="340">
        <v>1</v>
      </c>
      <c r="AM141" s="340">
        <v>1</v>
      </c>
      <c r="AN141" s="340">
        <v>1</v>
      </c>
      <c r="AO141" s="340">
        <v>1</v>
      </c>
      <c r="AP141" s="340">
        <v>1</v>
      </c>
      <c r="AQ141" s="340">
        <v>-2</v>
      </c>
      <c r="AR141" s="340">
        <v>0</v>
      </c>
      <c r="AS141" s="345">
        <f t="shared" si="15"/>
        <v>-1</v>
      </c>
      <c r="AT141" s="340">
        <v>0</v>
      </c>
      <c r="AU141" s="340">
        <v>0</v>
      </c>
      <c r="AV141" s="340">
        <v>0</v>
      </c>
      <c r="AW141" s="340">
        <v>0</v>
      </c>
      <c r="AX141" s="340">
        <v>0</v>
      </c>
      <c r="AY141" s="340">
        <v>0</v>
      </c>
      <c r="AZ141" s="340">
        <v>0</v>
      </c>
      <c r="BA141" s="340">
        <v>0</v>
      </c>
      <c r="BB141" s="346"/>
      <c r="BC141" s="339" t="s">
        <v>2960</v>
      </c>
      <c r="BD141" s="346"/>
      <c r="BE141" s="346"/>
      <c r="BF141" s="346"/>
      <c r="BG141" s="346"/>
      <c r="BH141" s="340">
        <v>-1</v>
      </c>
      <c r="BI141" s="346"/>
      <c r="BJ141" s="346"/>
      <c r="BK141" s="346"/>
      <c r="BL141" s="346"/>
      <c r="BM141" s="346"/>
      <c r="BN141" s="346"/>
    </row>
    <row r="142" spans="1:66" ht="93.25" customHeight="1" x14ac:dyDescent="0.2">
      <c r="A142" s="311" t="s">
        <v>2885</v>
      </c>
      <c r="B142" s="336" t="s">
        <v>2886</v>
      </c>
      <c r="C142" s="337" t="s">
        <v>3030</v>
      </c>
      <c r="D142" s="339" t="s">
        <v>2863</v>
      </c>
      <c r="E142" s="339" t="s">
        <v>92</v>
      </c>
      <c r="F142" s="339" t="s">
        <v>2956</v>
      </c>
      <c r="G142" s="340">
        <v>1</v>
      </c>
      <c r="H142" s="340">
        <v>1</v>
      </c>
      <c r="I142" s="340">
        <v>0</v>
      </c>
      <c r="J142" s="341" t="s">
        <v>2957</v>
      </c>
      <c r="K142" s="342" t="s">
        <v>2958</v>
      </c>
      <c r="L142" s="343"/>
      <c r="M142" s="344">
        <f t="shared" si="13"/>
        <v>39472</v>
      </c>
      <c r="N142" s="343">
        <v>39472</v>
      </c>
      <c r="O142" s="342" t="s">
        <v>75</v>
      </c>
      <c r="P142" s="342" t="s">
        <v>75</v>
      </c>
      <c r="Q142" s="342" t="s">
        <v>75</v>
      </c>
      <c r="R142" s="342" t="s">
        <v>75</v>
      </c>
      <c r="S142" s="342" t="s">
        <v>75</v>
      </c>
      <c r="T142" s="342" t="s">
        <v>75</v>
      </c>
      <c r="U142" s="340">
        <v>1</v>
      </c>
      <c r="V142" s="340">
        <v>0</v>
      </c>
      <c r="W142" s="340">
        <v>0</v>
      </c>
      <c r="X142" s="340">
        <v>-1</v>
      </c>
      <c r="Y142" s="340">
        <v>-2</v>
      </c>
      <c r="Z142" s="340">
        <v>1</v>
      </c>
      <c r="AA142" s="340">
        <v>0</v>
      </c>
      <c r="AB142" s="340">
        <v>0</v>
      </c>
      <c r="AC142" s="340">
        <v>0</v>
      </c>
      <c r="AD142" s="340">
        <v>0</v>
      </c>
      <c r="AE142" s="340">
        <v>1</v>
      </c>
      <c r="AF142" s="340">
        <v>1</v>
      </c>
      <c r="AG142" s="340">
        <v>1</v>
      </c>
      <c r="AH142" s="339" t="s">
        <v>2830</v>
      </c>
      <c r="AI142" s="339" t="s">
        <v>2845</v>
      </c>
      <c r="AJ142" s="339" t="s">
        <v>2959</v>
      </c>
      <c r="AK142" s="340">
        <f t="shared" si="14"/>
        <v>3</v>
      </c>
      <c r="AL142" s="340">
        <v>1</v>
      </c>
      <c r="AM142" s="340">
        <v>1</v>
      </c>
      <c r="AN142" s="340">
        <v>1</v>
      </c>
      <c r="AO142" s="340">
        <v>1</v>
      </c>
      <c r="AP142" s="340">
        <v>1</v>
      </c>
      <c r="AQ142" s="340">
        <v>-2</v>
      </c>
      <c r="AR142" s="340">
        <v>0</v>
      </c>
      <c r="AS142" s="345">
        <f t="shared" si="15"/>
        <v>-1</v>
      </c>
      <c r="AT142" s="340">
        <v>0</v>
      </c>
      <c r="AU142" s="340">
        <v>0</v>
      </c>
      <c r="AV142" s="340">
        <v>0</v>
      </c>
      <c r="AW142" s="340">
        <v>0</v>
      </c>
      <c r="AX142" s="340">
        <v>0</v>
      </c>
      <c r="AY142" s="340">
        <v>0</v>
      </c>
      <c r="AZ142" s="340">
        <v>0</v>
      </c>
      <c r="BA142" s="340">
        <v>0</v>
      </c>
      <c r="BB142" s="346"/>
      <c r="BC142" s="339" t="s">
        <v>2960</v>
      </c>
      <c r="BD142" s="346"/>
      <c r="BE142" s="346"/>
      <c r="BF142" s="346"/>
      <c r="BG142" s="346"/>
      <c r="BH142" s="340">
        <v>-1</v>
      </c>
      <c r="BI142" s="346"/>
      <c r="BJ142" s="346"/>
      <c r="BK142" s="346"/>
      <c r="BL142" s="346"/>
      <c r="BM142" s="346"/>
      <c r="BN142" s="346"/>
    </row>
    <row r="143" spans="1:66" ht="93.25" customHeight="1" x14ac:dyDescent="0.2">
      <c r="A143" s="311" t="s">
        <v>2885</v>
      </c>
      <c r="B143" s="336" t="s">
        <v>2886</v>
      </c>
      <c r="C143" s="337" t="s">
        <v>3031</v>
      </c>
      <c r="D143" s="339" t="s">
        <v>2863</v>
      </c>
      <c r="E143" s="339" t="s">
        <v>92</v>
      </c>
      <c r="F143" s="339" t="s">
        <v>2956</v>
      </c>
      <c r="G143" s="340">
        <v>1</v>
      </c>
      <c r="H143" s="340">
        <v>1</v>
      </c>
      <c r="I143" s="340">
        <v>0</v>
      </c>
      <c r="J143" s="341" t="s">
        <v>2957</v>
      </c>
      <c r="K143" s="342" t="s">
        <v>2958</v>
      </c>
      <c r="L143" s="343"/>
      <c r="M143" s="344">
        <f t="shared" si="13"/>
        <v>39472</v>
      </c>
      <c r="N143" s="343">
        <v>39472</v>
      </c>
      <c r="O143" s="342" t="s">
        <v>75</v>
      </c>
      <c r="P143" s="342" t="s">
        <v>75</v>
      </c>
      <c r="Q143" s="342" t="s">
        <v>75</v>
      </c>
      <c r="R143" s="342" t="s">
        <v>75</v>
      </c>
      <c r="S143" s="342" t="s">
        <v>75</v>
      </c>
      <c r="T143" s="342" t="s">
        <v>75</v>
      </c>
      <c r="U143" s="340">
        <v>1</v>
      </c>
      <c r="V143" s="340">
        <v>0</v>
      </c>
      <c r="W143" s="340">
        <v>0</v>
      </c>
      <c r="X143" s="340">
        <v>-1</v>
      </c>
      <c r="Y143" s="340">
        <v>-2</v>
      </c>
      <c r="Z143" s="340">
        <v>1</v>
      </c>
      <c r="AA143" s="340">
        <v>0</v>
      </c>
      <c r="AB143" s="340">
        <v>0</v>
      </c>
      <c r="AC143" s="340">
        <v>0</v>
      </c>
      <c r="AD143" s="340">
        <v>0</v>
      </c>
      <c r="AE143" s="340">
        <v>1</v>
      </c>
      <c r="AF143" s="340">
        <v>1</v>
      </c>
      <c r="AG143" s="340">
        <v>1</v>
      </c>
      <c r="AH143" s="339" t="s">
        <v>2830</v>
      </c>
      <c r="AI143" s="339" t="s">
        <v>2845</v>
      </c>
      <c r="AJ143" s="339" t="s">
        <v>2959</v>
      </c>
      <c r="AK143" s="340">
        <f t="shared" si="14"/>
        <v>3</v>
      </c>
      <c r="AL143" s="340">
        <v>1</v>
      </c>
      <c r="AM143" s="340">
        <v>1</v>
      </c>
      <c r="AN143" s="340">
        <v>1</v>
      </c>
      <c r="AO143" s="340">
        <v>1</v>
      </c>
      <c r="AP143" s="340">
        <v>1</v>
      </c>
      <c r="AQ143" s="340">
        <v>-2</v>
      </c>
      <c r="AR143" s="340">
        <v>0</v>
      </c>
      <c r="AS143" s="345">
        <f t="shared" si="15"/>
        <v>-1</v>
      </c>
      <c r="AT143" s="340">
        <v>0</v>
      </c>
      <c r="AU143" s="340">
        <v>0</v>
      </c>
      <c r="AV143" s="340">
        <v>0</v>
      </c>
      <c r="AW143" s="340">
        <v>0</v>
      </c>
      <c r="AX143" s="340">
        <v>0</v>
      </c>
      <c r="AY143" s="340">
        <v>0</v>
      </c>
      <c r="AZ143" s="340">
        <v>0</v>
      </c>
      <c r="BA143" s="340">
        <v>0</v>
      </c>
      <c r="BB143" s="346"/>
      <c r="BC143" s="339" t="s">
        <v>2960</v>
      </c>
      <c r="BD143" s="346"/>
      <c r="BE143" s="346"/>
      <c r="BF143" s="346"/>
      <c r="BG143" s="346"/>
      <c r="BH143" s="340">
        <v>-1</v>
      </c>
      <c r="BI143" s="346"/>
      <c r="BJ143" s="346"/>
      <c r="BK143" s="346"/>
      <c r="BL143" s="346"/>
      <c r="BM143" s="346"/>
      <c r="BN143" s="346"/>
    </row>
    <row r="144" spans="1:66" ht="93.25" customHeight="1" x14ac:dyDescent="0.2">
      <c r="A144" s="311" t="s">
        <v>2885</v>
      </c>
      <c r="B144" s="336" t="s">
        <v>2886</v>
      </c>
      <c r="C144" s="337" t="s">
        <v>3032</v>
      </c>
      <c r="D144" s="339" t="s">
        <v>2863</v>
      </c>
      <c r="E144" s="339" t="s">
        <v>92</v>
      </c>
      <c r="F144" s="339" t="s">
        <v>2956</v>
      </c>
      <c r="G144" s="340">
        <v>1</v>
      </c>
      <c r="H144" s="340">
        <v>1</v>
      </c>
      <c r="I144" s="340">
        <v>0</v>
      </c>
      <c r="J144" s="341" t="s">
        <v>2957</v>
      </c>
      <c r="K144" s="342" t="s">
        <v>2958</v>
      </c>
      <c r="L144" s="343"/>
      <c r="M144" s="344">
        <f t="shared" si="13"/>
        <v>39472</v>
      </c>
      <c r="N144" s="343">
        <v>39472</v>
      </c>
      <c r="O144" s="342" t="s">
        <v>75</v>
      </c>
      <c r="P144" s="342" t="s">
        <v>75</v>
      </c>
      <c r="Q144" s="342" t="s">
        <v>75</v>
      </c>
      <c r="R144" s="342" t="s">
        <v>75</v>
      </c>
      <c r="S144" s="342" t="s">
        <v>75</v>
      </c>
      <c r="T144" s="342" t="s">
        <v>75</v>
      </c>
      <c r="U144" s="340">
        <v>1</v>
      </c>
      <c r="V144" s="340">
        <v>0</v>
      </c>
      <c r="W144" s="340">
        <v>0</v>
      </c>
      <c r="X144" s="340">
        <v>-1</v>
      </c>
      <c r="Y144" s="340">
        <v>-2</v>
      </c>
      <c r="Z144" s="340">
        <v>1</v>
      </c>
      <c r="AA144" s="340">
        <v>0</v>
      </c>
      <c r="AB144" s="340">
        <v>0</v>
      </c>
      <c r="AC144" s="340">
        <v>0</v>
      </c>
      <c r="AD144" s="340">
        <v>0</v>
      </c>
      <c r="AE144" s="340">
        <v>1</v>
      </c>
      <c r="AF144" s="340">
        <v>1</v>
      </c>
      <c r="AG144" s="340">
        <v>1</v>
      </c>
      <c r="AH144" s="339" t="s">
        <v>2830</v>
      </c>
      <c r="AI144" s="339" t="s">
        <v>2845</v>
      </c>
      <c r="AJ144" s="339" t="s">
        <v>2959</v>
      </c>
      <c r="AK144" s="340">
        <f t="shared" si="14"/>
        <v>3</v>
      </c>
      <c r="AL144" s="340">
        <v>1</v>
      </c>
      <c r="AM144" s="340">
        <v>1</v>
      </c>
      <c r="AN144" s="340">
        <v>1</v>
      </c>
      <c r="AO144" s="340">
        <v>1</v>
      </c>
      <c r="AP144" s="340">
        <v>1</v>
      </c>
      <c r="AQ144" s="340">
        <v>-2</v>
      </c>
      <c r="AR144" s="340">
        <v>0</v>
      </c>
      <c r="AS144" s="345">
        <f t="shared" si="15"/>
        <v>-1</v>
      </c>
      <c r="AT144" s="340">
        <v>0</v>
      </c>
      <c r="AU144" s="340">
        <v>0</v>
      </c>
      <c r="AV144" s="340">
        <v>0</v>
      </c>
      <c r="AW144" s="340">
        <v>0</v>
      </c>
      <c r="AX144" s="340">
        <v>0</v>
      </c>
      <c r="AY144" s="340">
        <v>0</v>
      </c>
      <c r="AZ144" s="340">
        <v>0</v>
      </c>
      <c r="BA144" s="340">
        <v>0</v>
      </c>
      <c r="BB144" s="346"/>
      <c r="BC144" s="339" t="s">
        <v>2960</v>
      </c>
      <c r="BD144" s="346"/>
      <c r="BE144" s="346"/>
      <c r="BF144" s="346"/>
      <c r="BG144" s="346"/>
      <c r="BH144" s="340">
        <v>-1</v>
      </c>
      <c r="BI144" s="346"/>
      <c r="BJ144" s="346"/>
      <c r="BK144" s="346"/>
      <c r="BL144" s="346"/>
      <c r="BM144" s="346"/>
      <c r="BN144" s="346"/>
    </row>
    <row r="145" spans="1:66" ht="93.25" customHeight="1" x14ac:dyDescent="0.2">
      <c r="A145" s="311" t="s">
        <v>2885</v>
      </c>
      <c r="B145" s="336" t="s">
        <v>2886</v>
      </c>
      <c r="C145" s="337" t="s">
        <v>3033</v>
      </c>
      <c r="D145" s="339" t="s">
        <v>2863</v>
      </c>
      <c r="E145" s="339" t="s">
        <v>92</v>
      </c>
      <c r="F145" s="339" t="s">
        <v>2956</v>
      </c>
      <c r="G145" s="340">
        <v>1</v>
      </c>
      <c r="H145" s="340">
        <v>1</v>
      </c>
      <c r="I145" s="340">
        <v>0</v>
      </c>
      <c r="J145" s="341" t="s">
        <v>2957</v>
      </c>
      <c r="K145" s="342" t="s">
        <v>2958</v>
      </c>
      <c r="L145" s="343"/>
      <c r="M145" s="344">
        <f t="shared" si="13"/>
        <v>39472</v>
      </c>
      <c r="N145" s="343">
        <v>39472</v>
      </c>
      <c r="O145" s="342" t="s">
        <v>75</v>
      </c>
      <c r="P145" s="342" t="s">
        <v>75</v>
      </c>
      <c r="Q145" s="342" t="s">
        <v>75</v>
      </c>
      <c r="R145" s="342" t="s">
        <v>75</v>
      </c>
      <c r="S145" s="342" t="s">
        <v>75</v>
      </c>
      <c r="T145" s="342" t="s">
        <v>75</v>
      </c>
      <c r="U145" s="340">
        <v>1</v>
      </c>
      <c r="V145" s="340">
        <v>0</v>
      </c>
      <c r="W145" s="340">
        <v>0</v>
      </c>
      <c r="X145" s="340">
        <v>-1</v>
      </c>
      <c r="Y145" s="340">
        <v>-2</v>
      </c>
      <c r="Z145" s="340">
        <v>1</v>
      </c>
      <c r="AA145" s="340">
        <v>0</v>
      </c>
      <c r="AB145" s="340">
        <v>0</v>
      </c>
      <c r="AC145" s="340">
        <v>0</v>
      </c>
      <c r="AD145" s="340">
        <v>0</v>
      </c>
      <c r="AE145" s="340">
        <v>1</v>
      </c>
      <c r="AF145" s="340">
        <v>1</v>
      </c>
      <c r="AG145" s="340">
        <v>1</v>
      </c>
      <c r="AH145" s="339" t="s">
        <v>2830</v>
      </c>
      <c r="AI145" s="339" t="s">
        <v>2845</v>
      </c>
      <c r="AJ145" s="339" t="s">
        <v>2959</v>
      </c>
      <c r="AK145" s="340">
        <f t="shared" si="14"/>
        <v>3</v>
      </c>
      <c r="AL145" s="340">
        <v>1</v>
      </c>
      <c r="AM145" s="340">
        <v>1</v>
      </c>
      <c r="AN145" s="340">
        <v>1</v>
      </c>
      <c r="AO145" s="340">
        <v>1</v>
      </c>
      <c r="AP145" s="340">
        <v>1</v>
      </c>
      <c r="AQ145" s="340">
        <v>-2</v>
      </c>
      <c r="AR145" s="340">
        <v>0</v>
      </c>
      <c r="AS145" s="345">
        <f t="shared" si="15"/>
        <v>-1</v>
      </c>
      <c r="AT145" s="340">
        <v>0</v>
      </c>
      <c r="AU145" s="340">
        <v>0</v>
      </c>
      <c r="AV145" s="340">
        <v>0</v>
      </c>
      <c r="AW145" s="340">
        <v>0</v>
      </c>
      <c r="AX145" s="340">
        <v>0</v>
      </c>
      <c r="AY145" s="340">
        <v>0</v>
      </c>
      <c r="AZ145" s="340">
        <v>0</v>
      </c>
      <c r="BA145" s="340">
        <v>0</v>
      </c>
      <c r="BB145" s="346"/>
      <c r="BC145" s="339" t="s">
        <v>2960</v>
      </c>
      <c r="BD145" s="346"/>
      <c r="BE145" s="346"/>
      <c r="BF145" s="346"/>
      <c r="BG145" s="346"/>
      <c r="BH145" s="340">
        <v>-1</v>
      </c>
      <c r="BI145" s="346"/>
      <c r="BJ145" s="346"/>
      <c r="BK145" s="346"/>
      <c r="BL145" s="346"/>
      <c r="BM145" s="346"/>
      <c r="BN145" s="346"/>
    </row>
    <row r="146" spans="1:66" ht="93.25" customHeight="1" x14ac:dyDescent="0.2">
      <c r="A146" s="311" t="s">
        <v>2885</v>
      </c>
      <c r="B146" s="336" t="s">
        <v>2886</v>
      </c>
      <c r="C146" s="337" t="s">
        <v>3034</v>
      </c>
      <c r="D146" s="339" t="s">
        <v>2863</v>
      </c>
      <c r="E146" s="339" t="s">
        <v>92</v>
      </c>
      <c r="F146" s="339" t="s">
        <v>2956</v>
      </c>
      <c r="G146" s="340">
        <v>1</v>
      </c>
      <c r="H146" s="340">
        <v>1</v>
      </c>
      <c r="I146" s="340">
        <v>0</v>
      </c>
      <c r="J146" s="341" t="s">
        <v>2957</v>
      </c>
      <c r="K146" s="342" t="s">
        <v>2958</v>
      </c>
      <c r="L146" s="343"/>
      <c r="M146" s="344">
        <f t="shared" si="13"/>
        <v>39472</v>
      </c>
      <c r="N146" s="343">
        <v>39472</v>
      </c>
      <c r="O146" s="342" t="s">
        <v>75</v>
      </c>
      <c r="P146" s="342" t="s">
        <v>75</v>
      </c>
      <c r="Q146" s="342" t="s">
        <v>75</v>
      </c>
      <c r="R146" s="342" t="s">
        <v>75</v>
      </c>
      <c r="S146" s="342" t="s">
        <v>75</v>
      </c>
      <c r="T146" s="342" t="s">
        <v>75</v>
      </c>
      <c r="U146" s="340">
        <v>1</v>
      </c>
      <c r="V146" s="340">
        <v>0</v>
      </c>
      <c r="W146" s="340">
        <v>0</v>
      </c>
      <c r="X146" s="340">
        <v>-1</v>
      </c>
      <c r="Y146" s="340">
        <v>-2</v>
      </c>
      <c r="Z146" s="340">
        <v>1</v>
      </c>
      <c r="AA146" s="340">
        <v>0</v>
      </c>
      <c r="AB146" s="340">
        <v>0</v>
      </c>
      <c r="AC146" s="340">
        <v>0</v>
      </c>
      <c r="AD146" s="340">
        <v>0</v>
      </c>
      <c r="AE146" s="340">
        <v>1</v>
      </c>
      <c r="AF146" s="340">
        <v>1</v>
      </c>
      <c r="AG146" s="340">
        <v>1</v>
      </c>
      <c r="AH146" s="339" t="s">
        <v>2830</v>
      </c>
      <c r="AI146" s="339" t="s">
        <v>2845</v>
      </c>
      <c r="AJ146" s="339" t="s">
        <v>2959</v>
      </c>
      <c r="AK146" s="340">
        <f t="shared" si="14"/>
        <v>3</v>
      </c>
      <c r="AL146" s="340">
        <v>1</v>
      </c>
      <c r="AM146" s="340">
        <v>1</v>
      </c>
      <c r="AN146" s="340">
        <v>1</v>
      </c>
      <c r="AO146" s="340">
        <v>1</v>
      </c>
      <c r="AP146" s="340">
        <v>1</v>
      </c>
      <c r="AQ146" s="340">
        <v>-2</v>
      </c>
      <c r="AR146" s="340">
        <v>0</v>
      </c>
      <c r="AS146" s="345">
        <f t="shared" si="15"/>
        <v>-1</v>
      </c>
      <c r="AT146" s="340">
        <v>0</v>
      </c>
      <c r="AU146" s="340">
        <v>0</v>
      </c>
      <c r="AV146" s="340">
        <v>0</v>
      </c>
      <c r="AW146" s="340">
        <v>0</v>
      </c>
      <c r="AX146" s="340">
        <v>0</v>
      </c>
      <c r="AY146" s="340">
        <v>0</v>
      </c>
      <c r="AZ146" s="340">
        <v>0</v>
      </c>
      <c r="BA146" s="340">
        <v>0</v>
      </c>
      <c r="BB146" s="346"/>
      <c r="BC146" s="339" t="s">
        <v>2960</v>
      </c>
      <c r="BD146" s="346"/>
      <c r="BE146" s="346"/>
      <c r="BF146" s="346"/>
      <c r="BG146" s="346"/>
      <c r="BH146" s="340">
        <v>-1</v>
      </c>
      <c r="BI146" s="346"/>
      <c r="BJ146" s="346"/>
      <c r="BK146" s="346"/>
      <c r="BL146" s="346"/>
      <c r="BM146" s="346"/>
      <c r="BN146" s="346"/>
    </row>
    <row r="147" spans="1:66" ht="93.25" customHeight="1" x14ac:dyDescent="0.2">
      <c r="A147" s="311" t="s">
        <v>2885</v>
      </c>
      <c r="B147" s="336" t="s">
        <v>2886</v>
      </c>
      <c r="C147" s="337" t="s">
        <v>3035</v>
      </c>
      <c r="D147" s="339" t="s">
        <v>2863</v>
      </c>
      <c r="E147" s="339" t="s">
        <v>92</v>
      </c>
      <c r="F147" s="339" t="s">
        <v>2956</v>
      </c>
      <c r="G147" s="340">
        <v>1</v>
      </c>
      <c r="H147" s="340">
        <v>1</v>
      </c>
      <c r="I147" s="340">
        <v>0</v>
      </c>
      <c r="J147" s="341" t="s">
        <v>2957</v>
      </c>
      <c r="K147" s="342" t="s">
        <v>2958</v>
      </c>
      <c r="L147" s="343"/>
      <c r="M147" s="344">
        <f t="shared" si="13"/>
        <v>39472</v>
      </c>
      <c r="N147" s="343">
        <v>39472</v>
      </c>
      <c r="O147" s="342" t="s">
        <v>75</v>
      </c>
      <c r="P147" s="342" t="s">
        <v>75</v>
      </c>
      <c r="Q147" s="342" t="s">
        <v>75</v>
      </c>
      <c r="R147" s="342" t="s">
        <v>75</v>
      </c>
      <c r="S147" s="342" t="s">
        <v>75</v>
      </c>
      <c r="T147" s="342" t="s">
        <v>75</v>
      </c>
      <c r="U147" s="340">
        <v>1</v>
      </c>
      <c r="V147" s="340">
        <v>0</v>
      </c>
      <c r="W147" s="340">
        <v>0</v>
      </c>
      <c r="X147" s="340">
        <v>-1</v>
      </c>
      <c r="Y147" s="340">
        <v>-2</v>
      </c>
      <c r="Z147" s="340">
        <v>1</v>
      </c>
      <c r="AA147" s="340">
        <v>0</v>
      </c>
      <c r="AB147" s="340">
        <v>0</v>
      </c>
      <c r="AC147" s="340">
        <v>0</v>
      </c>
      <c r="AD147" s="340">
        <v>0</v>
      </c>
      <c r="AE147" s="340">
        <v>1</v>
      </c>
      <c r="AF147" s="340">
        <v>1</v>
      </c>
      <c r="AG147" s="340">
        <v>1</v>
      </c>
      <c r="AH147" s="339" t="s">
        <v>2830</v>
      </c>
      <c r="AI147" s="339" t="s">
        <v>2845</v>
      </c>
      <c r="AJ147" s="339" t="s">
        <v>2959</v>
      </c>
      <c r="AK147" s="340">
        <f t="shared" si="14"/>
        <v>3</v>
      </c>
      <c r="AL147" s="340">
        <v>1</v>
      </c>
      <c r="AM147" s="340">
        <v>1</v>
      </c>
      <c r="AN147" s="340">
        <v>1</v>
      </c>
      <c r="AO147" s="340">
        <v>1</v>
      </c>
      <c r="AP147" s="340">
        <v>1</v>
      </c>
      <c r="AQ147" s="340">
        <v>-2</v>
      </c>
      <c r="AR147" s="340">
        <v>0</v>
      </c>
      <c r="AS147" s="345">
        <f t="shared" si="15"/>
        <v>-1</v>
      </c>
      <c r="AT147" s="340">
        <v>0</v>
      </c>
      <c r="AU147" s="340">
        <v>0</v>
      </c>
      <c r="AV147" s="340">
        <v>0</v>
      </c>
      <c r="AW147" s="340">
        <v>0</v>
      </c>
      <c r="AX147" s="340">
        <v>0</v>
      </c>
      <c r="AY147" s="340">
        <v>0</v>
      </c>
      <c r="AZ147" s="340">
        <v>0</v>
      </c>
      <c r="BA147" s="340">
        <v>0</v>
      </c>
      <c r="BB147" s="346"/>
      <c r="BC147" s="339" t="s">
        <v>2960</v>
      </c>
      <c r="BD147" s="346"/>
      <c r="BE147" s="346"/>
      <c r="BF147" s="346"/>
      <c r="BG147" s="346"/>
      <c r="BH147" s="340">
        <v>-1</v>
      </c>
      <c r="BI147" s="346"/>
      <c r="BJ147" s="346"/>
      <c r="BK147" s="346"/>
      <c r="BL147" s="346"/>
      <c r="BM147" s="346"/>
      <c r="BN147" s="346"/>
    </row>
    <row r="148" spans="1:66" ht="93.25" customHeight="1" x14ac:dyDescent="0.2">
      <c r="A148" s="311" t="s">
        <v>2885</v>
      </c>
      <c r="B148" s="336" t="s">
        <v>2886</v>
      </c>
      <c r="C148" s="337" t="s">
        <v>3036</v>
      </c>
      <c r="D148" s="339" t="s">
        <v>2863</v>
      </c>
      <c r="E148" s="339" t="s">
        <v>92</v>
      </c>
      <c r="F148" s="339" t="s">
        <v>2956</v>
      </c>
      <c r="G148" s="340">
        <v>1</v>
      </c>
      <c r="H148" s="340">
        <v>1</v>
      </c>
      <c r="I148" s="340">
        <v>0</v>
      </c>
      <c r="J148" s="341" t="s">
        <v>2957</v>
      </c>
      <c r="K148" s="342" t="s">
        <v>2958</v>
      </c>
      <c r="L148" s="343"/>
      <c r="M148" s="344">
        <f t="shared" si="13"/>
        <v>39472</v>
      </c>
      <c r="N148" s="343">
        <v>39472</v>
      </c>
      <c r="O148" s="342" t="s">
        <v>75</v>
      </c>
      <c r="P148" s="342" t="s">
        <v>75</v>
      </c>
      <c r="Q148" s="342" t="s">
        <v>75</v>
      </c>
      <c r="R148" s="342" t="s">
        <v>75</v>
      </c>
      <c r="S148" s="342" t="s">
        <v>75</v>
      </c>
      <c r="T148" s="342" t="s">
        <v>75</v>
      </c>
      <c r="U148" s="340">
        <v>1</v>
      </c>
      <c r="V148" s="340">
        <v>0</v>
      </c>
      <c r="W148" s="340">
        <v>0</v>
      </c>
      <c r="X148" s="340">
        <v>-1</v>
      </c>
      <c r="Y148" s="340">
        <v>-2</v>
      </c>
      <c r="Z148" s="340">
        <v>1</v>
      </c>
      <c r="AA148" s="340">
        <v>0</v>
      </c>
      <c r="AB148" s="340">
        <v>0</v>
      </c>
      <c r="AC148" s="340">
        <v>0</v>
      </c>
      <c r="AD148" s="340">
        <v>0</v>
      </c>
      <c r="AE148" s="340">
        <v>1</v>
      </c>
      <c r="AF148" s="340">
        <v>1</v>
      </c>
      <c r="AG148" s="340">
        <v>1</v>
      </c>
      <c r="AH148" s="339" t="s">
        <v>2830</v>
      </c>
      <c r="AI148" s="339" t="s">
        <v>2845</v>
      </c>
      <c r="AJ148" s="339" t="s">
        <v>2959</v>
      </c>
      <c r="AK148" s="340">
        <f t="shared" si="14"/>
        <v>3</v>
      </c>
      <c r="AL148" s="340">
        <v>1</v>
      </c>
      <c r="AM148" s="340">
        <v>1</v>
      </c>
      <c r="AN148" s="340">
        <v>1</v>
      </c>
      <c r="AO148" s="340">
        <v>1</v>
      </c>
      <c r="AP148" s="340">
        <v>1</v>
      </c>
      <c r="AQ148" s="340">
        <v>-2</v>
      </c>
      <c r="AR148" s="340">
        <v>0</v>
      </c>
      <c r="AS148" s="345">
        <f t="shared" si="15"/>
        <v>-1</v>
      </c>
      <c r="AT148" s="340">
        <v>0</v>
      </c>
      <c r="AU148" s="340">
        <v>0</v>
      </c>
      <c r="AV148" s="340">
        <v>0</v>
      </c>
      <c r="AW148" s="340">
        <v>0</v>
      </c>
      <c r="AX148" s="340">
        <v>0</v>
      </c>
      <c r="AY148" s="340">
        <v>0</v>
      </c>
      <c r="AZ148" s="340">
        <v>0</v>
      </c>
      <c r="BA148" s="340">
        <v>0</v>
      </c>
      <c r="BB148" s="346"/>
      <c r="BC148" s="339" t="s">
        <v>2960</v>
      </c>
      <c r="BD148" s="346"/>
      <c r="BE148" s="346"/>
      <c r="BF148" s="346"/>
      <c r="BG148" s="346"/>
      <c r="BH148" s="340">
        <v>-1</v>
      </c>
      <c r="BI148" s="346"/>
      <c r="BJ148" s="346"/>
      <c r="BK148" s="346"/>
      <c r="BL148" s="346"/>
      <c r="BM148" s="346"/>
      <c r="BN148" s="346"/>
    </row>
    <row r="149" spans="1:66" ht="93.25" customHeight="1" x14ac:dyDescent="0.2">
      <c r="A149" s="311" t="s">
        <v>2885</v>
      </c>
      <c r="B149" s="336" t="s">
        <v>2886</v>
      </c>
      <c r="C149" s="337" t="s">
        <v>3037</v>
      </c>
      <c r="D149" s="339" t="s">
        <v>2863</v>
      </c>
      <c r="E149" s="339" t="s">
        <v>92</v>
      </c>
      <c r="F149" s="339" t="s">
        <v>2956</v>
      </c>
      <c r="G149" s="340">
        <v>1</v>
      </c>
      <c r="H149" s="340">
        <v>1</v>
      </c>
      <c r="I149" s="340">
        <v>0</v>
      </c>
      <c r="J149" s="341" t="s">
        <v>2957</v>
      </c>
      <c r="K149" s="342" t="s">
        <v>2958</v>
      </c>
      <c r="L149" s="343"/>
      <c r="M149" s="344">
        <f t="shared" si="13"/>
        <v>39472</v>
      </c>
      <c r="N149" s="343">
        <v>39472</v>
      </c>
      <c r="O149" s="342" t="s">
        <v>75</v>
      </c>
      <c r="P149" s="342" t="s">
        <v>75</v>
      </c>
      <c r="Q149" s="342" t="s">
        <v>75</v>
      </c>
      <c r="R149" s="342" t="s">
        <v>75</v>
      </c>
      <c r="S149" s="342" t="s">
        <v>75</v>
      </c>
      <c r="T149" s="342" t="s">
        <v>75</v>
      </c>
      <c r="U149" s="340">
        <v>1</v>
      </c>
      <c r="V149" s="340">
        <v>0</v>
      </c>
      <c r="W149" s="340">
        <v>0</v>
      </c>
      <c r="X149" s="340">
        <v>-1</v>
      </c>
      <c r="Y149" s="340">
        <v>-2</v>
      </c>
      <c r="Z149" s="340">
        <v>1</v>
      </c>
      <c r="AA149" s="340">
        <v>0</v>
      </c>
      <c r="AB149" s="340">
        <v>0</v>
      </c>
      <c r="AC149" s="340">
        <v>0</v>
      </c>
      <c r="AD149" s="340">
        <v>0</v>
      </c>
      <c r="AE149" s="340">
        <v>1</v>
      </c>
      <c r="AF149" s="340">
        <v>1</v>
      </c>
      <c r="AG149" s="340">
        <v>1</v>
      </c>
      <c r="AH149" s="339" t="s">
        <v>2830</v>
      </c>
      <c r="AI149" s="339" t="s">
        <v>2845</v>
      </c>
      <c r="AJ149" s="339" t="s">
        <v>2959</v>
      </c>
      <c r="AK149" s="340">
        <f t="shared" si="14"/>
        <v>3</v>
      </c>
      <c r="AL149" s="340">
        <v>1</v>
      </c>
      <c r="AM149" s="340">
        <v>1</v>
      </c>
      <c r="AN149" s="340">
        <v>1</v>
      </c>
      <c r="AO149" s="340">
        <v>1</v>
      </c>
      <c r="AP149" s="340">
        <v>1</v>
      </c>
      <c r="AQ149" s="340">
        <v>-2</v>
      </c>
      <c r="AR149" s="340">
        <v>0</v>
      </c>
      <c r="AS149" s="345">
        <f t="shared" si="15"/>
        <v>-1</v>
      </c>
      <c r="AT149" s="340">
        <v>0</v>
      </c>
      <c r="AU149" s="340">
        <v>0</v>
      </c>
      <c r="AV149" s="340">
        <v>0</v>
      </c>
      <c r="AW149" s="340">
        <v>0</v>
      </c>
      <c r="AX149" s="340">
        <v>0</v>
      </c>
      <c r="AY149" s="340">
        <v>0</v>
      </c>
      <c r="AZ149" s="340">
        <v>0</v>
      </c>
      <c r="BA149" s="340">
        <v>0</v>
      </c>
      <c r="BB149" s="346"/>
      <c r="BC149" s="339" t="s">
        <v>2960</v>
      </c>
      <c r="BD149" s="346"/>
      <c r="BE149" s="346"/>
      <c r="BF149" s="346"/>
      <c r="BG149" s="346"/>
      <c r="BH149" s="340">
        <v>-1</v>
      </c>
      <c r="BI149" s="346"/>
      <c r="BJ149" s="346"/>
      <c r="BK149" s="346"/>
      <c r="BL149" s="346"/>
      <c r="BM149" s="346"/>
      <c r="BN149" s="346"/>
    </row>
    <row r="150" spans="1:66" ht="93.25" customHeight="1" x14ac:dyDescent="0.2">
      <c r="A150" s="311" t="s">
        <v>2885</v>
      </c>
      <c r="B150" s="336" t="s">
        <v>2886</v>
      </c>
      <c r="C150" s="337" t="s">
        <v>3038</v>
      </c>
      <c r="D150" s="339" t="s">
        <v>2863</v>
      </c>
      <c r="E150" s="339" t="s">
        <v>92</v>
      </c>
      <c r="F150" s="339" t="s">
        <v>2956</v>
      </c>
      <c r="G150" s="340">
        <v>1</v>
      </c>
      <c r="H150" s="340">
        <v>1</v>
      </c>
      <c r="I150" s="340">
        <v>0</v>
      </c>
      <c r="J150" s="341" t="s">
        <v>2957</v>
      </c>
      <c r="K150" s="342" t="s">
        <v>2958</v>
      </c>
      <c r="L150" s="343"/>
      <c r="M150" s="344">
        <f t="shared" si="13"/>
        <v>39472</v>
      </c>
      <c r="N150" s="343">
        <v>39472</v>
      </c>
      <c r="O150" s="342" t="s">
        <v>75</v>
      </c>
      <c r="P150" s="342" t="s">
        <v>75</v>
      </c>
      <c r="Q150" s="342" t="s">
        <v>75</v>
      </c>
      <c r="R150" s="342" t="s">
        <v>75</v>
      </c>
      <c r="S150" s="342" t="s">
        <v>75</v>
      </c>
      <c r="T150" s="342" t="s">
        <v>75</v>
      </c>
      <c r="U150" s="340">
        <v>1</v>
      </c>
      <c r="V150" s="340">
        <v>0</v>
      </c>
      <c r="W150" s="340">
        <v>0</v>
      </c>
      <c r="X150" s="340">
        <v>-1</v>
      </c>
      <c r="Y150" s="340">
        <v>-2</v>
      </c>
      <c r="Z150" s="340">
        <v>1</v>
      </c>
      <c r="AA150" s="340">
        <v>0</v>
      </c>
      <c r="AB150" s="340">
        <v>0</v>
      </c>
      <c r="AC150" s="340">
        <v>0</v>
      </c>
      <c r="AD150" s="340">
        <v>0</v>
      </c>
      <c r="AE150" s="340">
        <v>1</v>
      </c>
      <c r="AF150" s="340">
        <v>1</v>
      </c>
      <c r="AG150" s="340">
        <v>1</v>
      </c>
      <c r="AH150" s="339" t="s">
        <v>2830</v>
      </c>
      <c r="AI150" s="339" t="s">
        <v>2845</v>
      </c>
      <c r="AJ150" s="339" t="s">
        <v>2959</v>
      </c>
      <c r="AK150" s="340">
        <f t="shared" si="14"/>
        <v>3</v>
      </c>
      <c r="AL150" s="340">
        <v>1</v>
      </c>
      <c r="AM150" s="340">
        <v>1</v>
      </c>
      <c r="AN150" s="340">
        <v>1</v>
      </c>
      <c r="AO150" s="340">
        <v>1</v>
      </c>
      <c r="AP150" s="340">
        <v>1</v>
      </c>
      <c r="AQ150" s="340">
        <v>-2</v>
      </c>
      <c r="AR150" s="340">
        <v>0</v>
      </c>
      <c r="AS150" s="345">
        <f t="shared" si="15"/>
        <v>-1</v>
      </c>
      <c r="AT150" s="340">
        <v>0</v>
      </c>
      <c r="AU150" s="340">
        <v>0</v>
      </c>
      <c r="AV150" s="340">
        <v>0</v>
      </c>
      <c r="AW150" s="340">
        <v>0</v>
      </c>
      <c r="AX150" s="340">
        <v>0</v>
      </c>
      <c r="AY150" s="340">
        <v>0</v>
      </c>
      <c r="AZ150" s="340">
        <v>0</v>
      </c>
      <c r="BA150" s="340">
        <v>0</v>
      </c>
      <c r="BB150" s="346"/>
      <c r="BC150" s="339" t="s">
        <v>2960</v>
      </c>
      <c r="BD150" s="346"/>
      <c r="BE150" s="346"/>
      <c r="BF150" s="346"/>
      <c r="BG150" s="346"/>
      <c r="BH150" s="340">
        <v>-1</v>
      </c>
      <c r="BI150" s="346"/>
      <c r="BJ150" s="346"/>
      <c r="BK150" s="346"/>
      <c r="BL150" s="346"/>
      <c r="BM150" s="346"/>
      <c r="BN150" s="346"/>
    </row>
    <row r="151" spans="1:66" ht="93.25" customHeight="1" x14ac:dyDescent="0.2">
      <c r="A151" s="311" t="s">
        <v>2885</v>
      </c>
      <c r="B151" s="336" t="s">
        <v>2886</v>
      </c>
      <c r="C151" s="337" t="s">
        <v>3039</v>
      </c>
      <c r="D151" s="339" t="s">
        <v>2863</v>
      </c>
      <c r="E151" s="339" t="s">
        <v>92</v>
      </c>
      <c r="F151" s="339" t="s">
        <v>2956</v>
      </c>
      <c r="G151" s="340">
        <v>1</v>
      </c>
      <c r="H151" s="340">
        <v>1</v>
      </c>
      <c r="I151" s="340">
        <v>0</v>
      </c>
      <c r="J151" s="341" t="s">
        <v>2957</v>
      </c>
      <c r="K151" s="342" t="s">
        <v>2958</v>
      </c>
      <c r="L151" s="343"/>
      <c r="M151" s="344">
        <f t="shared" si="13"/>
        <v>39472</v>
      </c>
      <c r="N151" s="343">
        <v>39472</v>
      </c>
      <c r="O151" s="342" t="s">
        <v>75</v>
      </c>
      <c r="P151" s="342" t="s">
        <v>75</v>
      </c>
      <c r="Q151" s="342" t="s">
        <v>75</v>
      </c>
      <c r="R151" s="342" t="s">
        <v>75</v>
      </c>
      <c r="S151" s="342" t="s">
        <v>75</v>
      </c>
      <c r="T151" s="342" t="s">
        <v>75</v>
      </c>
      <c r="U151" s="340">
        <v>1</v>
      </c>
      <c r="V151" s="340">
        <v>0</v>
      </c>
      <c r="W151" s="340">
        <v>0</v>
      </c>
      <c r="X151" s="340">
        <v>-1</v>
      </c>
      <c r="Y151" s="340">
        <v>-2</v>
      </c>
      <c r="Z151" s="340">
        <v>1</v>
      </c>
      <c r="AA151" s="340">
        <v>0</v>
      </c>
      <c r="AB151" s="340">
        <v>0</v>
      </c>
      <c r="AC151" s="340">
        <v>0</v>
      </c>
      <c r="AD151" s="340">
        <v>0</v>
      </c>
      <c r="AE151" s="340">
        <v>1</v>
      </c>
      <c r="AF151" s="340">
        <v>1</v>
      </c>
      <c r="AG151" s="340">
        <v>1</v>
      </c>
      <c r="AH151" s="339" t="s">
        <v>2830</v>
      </c>
      <c r="AI151" s="339" t="s">
        <v>2845</v>
      </c>
      <c r="AJ151" s="339" t="s">
        <v>2959</v>
      </c>
      <c r="AK151" s="340">
        <f t="shared" si="14"/>
        <v>3</v>
      </c>
      <c r="AL151" s="340">
        <v>1</v>
      </c>
      <c r="AM151" s="340">
        <v>1</v>
      </c>
      <c r="AN151" s="340">
        <v>1</v>
      </c>
      <c r="AO151" s="340">
        <v>1</v>
      </c>
      <c r="AP151" s="340">
        <v>1</v>
      </c>
      <c r="AQ151" s="340">
        <v>-2</v>
      </c>
      <c r="AR151" s="340">
        <v>0</v>
      </c>
      <c r="AS151" s="345">
        <f t="shared" si="15"/>
        <v>-1</v>
      </c>
      <c r="AT151" s="340">
        <v>0</v>
      </c>
      <c r="AU151" s="340">
        <v>0</v>
      </c>
      <c r="AV151" s="340">
        <v>0</v>
      </c>
      <c r="AW151" s="340">
        <v>0</v>
      </c>
      <c r="AX151" s="340">
        <v>0</v>
      </c>
      <c r="AY151" s="340">
        <v>0</v>
      </c>
      <c r="AZ151" s="340">
        <v>0</v>
      </c>
      <c r="BA151" s="340">
        <v>0</v>
      </c>
      <c r="BB151" s="346"/>
      <c r="BC151" s="339" t="s">
        <v>2960</v>
      </c>
      <c r="BD151" s="346"/>
      <c r="BE151" s="346"/>
      <c r="BF151" s="346"/>
      <c r="BG151" s="346"/>
      <c r="BH151" s="340">
        <v>-1</v>
      </c>
      <c r="BI151" s="346"/>
      <c r="BJ151" s="346"/>
      <c r="BK151" s="346"/>
      <c r="BL151" s="346"/>
      <c r="BM151" s="346"/>
      <c r="BN151" s="346"/>
    </row>
    <row r="152" spans="1:66" ht="93.25" customHeight="1" x14ac:dyDescent="0.2">
      <c r="A152" s="311" t="s">
        <v>2885</v>
      </c>
      <c r="B152" s="336" t="s">
        <v>2886</v>
      </c>
      <c r="C152" s="337" t="s">
        <v>3040</v>
      </c>
      <c r="D152" s="339" t="s">
        <v>2863</v>
      </c>
      <c r="E152" s="339" t="s">
        <v>92</v>
      </c>
      <c r="F152" s="339" t="s">
        <v>2956</v>
      </c>
      <c r="G152" s="340">
        <v>1</v>
      </c>
      <c r="H152" s="340">
        <v>1</v>
      </c>
      <c r="I152" s="340">
        <v>0</v>
      </c>
      <c r="J152" s="341" t="s">
        <v>2957</v>
      </c>
      <c r="K152" s="342" t="s">
        <v>2958</v>
      </c>
      <c r="L152" s="343"/>
      <c r="M152" s="344">
        <f t="shared" si="13"/>
        <v>39472</v>
      </c>
      <c r="N152" s="343">
        <v>39472</v>
      </c>
      <c r="O152" s="342" t="s">
        <v>75</v>
      </c>
      <c r="P152" s="342" t="s">
        <v>75</v>
      </c>
      <c r="Q152" s="342" t="s">
        <v>75</v>
      </c>
      <c r="R152" s="342" t="s">
        <v>75</v>
      </c>
      <c r="S152" s="342" t="s">
        <v>75</v>
      </c>
      <c r="T152" s="342" t="s">
        <v>75</v>
      </c>
      <c r="U152" s="340">
        <v>1</v>
      </c>
      <c r="V152" s="340">
        <v>0</v>
      </c>
      <c r="W152" s="340">
        <v>0</v>
      </c>
      <c r="X152" s="340">
        <v>-1</v>
      </c>
      <c r="Y152" s="340">
        <v>-2</v>
      </c>
      <c r="Z152" s="340">
        <v>1</v>
      </c>
      <c r="AA152" s="340">
        <v>0</v>
      </c>
      <c r="AB152" s="340">
        <v>0</v>
      </c>
      <c r="AC152" s="340">
        <v>0</v>
      </c>
      <c r="AD152" s="340">
        <v>0</v>
      </c>
      <c r="AE152" s="340">
        <v>1</v>
      </c>
      <c r="AF152" s="340">
        <v>1</v>
      </c>
      <c r="AG152" s="340">
        <v>1</v>
      </c>
      <c r="AH152" s="339" t="s">
        <v>2830</v>
      </c>
      <c r="AI152" s="339" t="s">
        <v>2845</v>
      </c>
      <c r="AJ152" s="339" t="s">
        <v>2959</v>
      </c>
      <c r="AK152" s="340">
        <f t="shared" si="14"/>
        <v>3</v>
      </c>
      <c r="AL152" s="340">
        <v>1</v>
      </c>
      <c r="AM152" s="340">
        <v>1</v>
      </c>
      <c r="AN152" s="340">
        <v>1</v>
      </c>
      <c r="AO152" s="340">
        <v>1</v>
      </c>
      <c r="AP152" s="340">
        <v>1</v>
      </c>
      <c r="AQ152" s="340">
        <v>-2</v>
      </c>
      <c r="AR152" s="340">
        <v>0</v>
      </c>
      <c r="AS152" s="345">
        <f t="shared" si="15"/>
        <v>-1</v>
      </c>
      <c r="AT152" s="340">
        <v>0</v>
      </c>
      <c r="AU152" s="340">
        <v>0</v>
      </c>
      <c r="AV152" s="340">
        <v>0</v>
      </c>
      <c r="AW152" s="340">
        <v>0</v>
      </c>
      <c r="AX152" s="340">
        <v>0</v>
      </c>
      <c r="AY152" s="340">
        <v>0</v>
      </c>
      <c r="AZ152" s="340">
        <v>0</v>
      </c>
      <c r="BA152" s="340">
        <v>0</v>
      </c>
      <c r="BB152" s="346"/>
      <c r="BC152" s="339" t="s">
        <v>2960</v>
      </c>
      <c r="BD152" s="346"/>
      <c r="BE152" s="346"/>
      <c r="BF152" s="346"/>
      <c r="BG152" s="346"/>
      <c r="BH152" s="340">
        <v>-1</v>
      </c>
      <c r="BI152" s="346"/>
      <c r="BJ152" s="346"/>
      <c r="BK152" s="346"/>
      <c r="BL152" s="346"/>
      <c r="BM152" s="346"/>
      <c r="BN152" s="346"/>
    </row>
    <row r="153" spans="1:66" ht="93.25" customHeight="1" x14ac:dyDescent="0.2">
      <c r="A153" s="311" t="s">
        <v>2885</v>
      </c>
      <c r="B153" s="336" t="s">
        <v>2886</v>
      </c>
      <c r="C153" s="337" t="s">
        <v>3041</v>
      </c>
      <c r="D153" s="339" t="s">
        <v>2863</v>
      </c>
      <c r="E153" s="339" t="s">
        <v>92</v>
      </c>
      <c r="F153" s="339" t="s">
        <v>2956</v>
      </c>
      <c r="G153" s="340">
        <v>1</v>
      </c>
      <c r="H153" s="340">
        <v>1</v>
      </c>
      <c r="I153" s="340">
        <v>0</v>
      </c>
      <c r="J153" s="341" t="s">
        <v>2957</v>
      </c>
      <c r="K153" s="342" t="s">
        <v>2958</v>
      </c>
      <c r="L153" s="343"/>
      <c r="M153" s="344">
        <f t="shared" si="13"/>
        <v>39472</v>
      </c>
      <c r="N153" s="343">
        <v>39472</v>
      </c>
      <c r="O153" s="342" t="s">
        <v>75</v>
      </c>
      <c r="P153" s="342" t="s">
        <v>75</v>
      </c>
      <c r="Q153" s="342" t="s">
        <v>75</v>
      </c>
      <c r="R153" s="342" t="s">
        <v>75</v>
      </c>
      <c r="S153" s="342" t="s">
        <v>75</v>
      </c>
      <c r="T153" s="342" t="s">
        <v>75</v>
      </c>
      <c r="U153" s="340">
        <v>1</v>
      </c>
      <c r="V153" s="340">
        <v>0</v>
      </c>
      <c r="W153" s="340">
        <v>0</v>
      </c>
      <c r="X153" s="340">
        <v>-1</v>
      </c>
      <c r="Y153" s="340">
        <v>-2</v>
      </c>
      <c r="Z153" s="340">
        <v>1</v>
      </c>
      <c r="AA153" s="340">
        <v>0</v>
      </c>
      <c r="AB153" s="340">
        <v>0</v>
      </c>
      <c r="AC153" s="340">
        <v>0</v>
      </c>
      <c r="AD153" s="340">
        <v>0</v>
      </c>
      <c r="AE153" s="340">
        <v>1</v>
      </c>
      <c r="AF153" s="340">
        <v>1</v>
      </c>
      <c r="AG153" s="340">
        <v>1</v>
      </c>
      <c r="AH153" s="339" t="s">
        <v>2830</v>
      </c>
      <c r="AI153" s="339" t="s">
        <v>2845</v>
      </c>
      <c r="AJ153" s="339" t="s">
        <v>2959</v>
      </c>
      <c r="AK153" s="340">
        <f t="shared" si="14"/>
        <v>3</v>
      </c>
      <c r="AL153" s="340">
        <v>1</v>
      </c>
      <c r="AM153" s="340">
        <v>1</v>
      </c>
      <c r="AN153" s="340">
        <v>1</v>
      </c>
      <c r="AO153" s="340">
        <v>1</v>
      </c>
      <c r="AP153" s="340">
        <v>1</v>
      </c>
      <c r="AQ153" s="340">
        <v>-2</v>
      </c>
      <c r="AR153" s="340">
        <v>0</v>
      </c>
      <c r="AS153" s="345">
        <f t="shared" si="15"/>
        <v>-1</v>
      </c>
      <c r="AT153" s="340">
        <v>0</v>
      </c>
      <c r="AU153" s="340">
        <v>0</v>
      </c>
      <c r="AV153" s="340">
        <v>0</v>
      </c>
      <c r="AW153" s="340">
        <v>0</v>
      </c>
      <c r="AX153" s="340">
        <v>0</v>
      </c>
      <c r="AY153" s="340">
        <v>0</v>
      </c>
      <c r="AZ153" s="340">
        <v>0</v>
      </c>
      <c r="BA153" s="340">
        <v>0</v>
      </c>
      <c r="BB153" s="346"/>
      <c r="BC153" s="339" t="s">
        <v>2960</v>
      </c>
      <c r="BD153" s="346"/>
      <c r="BE153" s="346"/>
      <c r="BF153" s="346"/>
      <c r="BG153" s="346"/>
      <c r="BH153" s="340">
        <v>-1</v>
      </c>
      <c r="BI153" s="346"/>
      <c r="BJ153" s="346"/>
      <c r="BK153" s="346"/>
      <c r="BL153" s="346"/>
      <c r="BM153" s="346"/>
      <c r="BN153" s="346"/>
    </row>
    <row r="154" spans="1:66" ht="93.25" customHeight="1" x14ac:dyDescent="0.2">
      <c r="A154" s="311" t="s">
        <v>2885</v>
      </c>
      <c r="B154" s="336" t="s">
        <v>2886</v>
      </c>
      <c r="C154" s="337" t="s">
        <v>3042</v>
      </c>
      <c r="D154" s="339" t="s">
        <v>2863</v>
      </c>
      <c r="E154" s="339" t="s">
        <v>92</v>
      </c>
      <c r="F154" s="339" t="s">
        <v>2956</v>
      </c>
      <c r="G154" s="340">
        <v>1</v>
      </c>
      <c r="H154" s="340">
        <v>1</v>
      </c>
      <c r="I154" s="340">
        <v>0</v>
      </c>
      <c r="J154" s="341" t="s">
        <v>2957</v>
      </c>
      <c r="K154" s="342" t="s">
        <v>2958</v>
      </c>
      <c r="L154" s="343"/>
      <c r="M154" s="344">
        <f t="shared" si="13"/>
        <v>39472</v>
      </c>
      <c r="N154" s="343">
        <v>39472</v>
      </c>
      <c r="O154" s="342" t="s">
        <v>75</v>
      </c>
      <c r="P154" s="342" t="s">
        <v>75</v>
      </c>
      <c r="Q154" s="342" t="s">
        <v>75</v>
      </c>
      <c r="R154" s="342" t="s">
        <v>75</v>
      </c>
      <c r="S154" s="342" t="s">
        <v>75</v>
      </c>
      <c r="T154" s="342" t="s">
        <v>75</v>
      </c>
      <c r="U154" s="340">
        <v>1</v>
      </c>
      <c r="V154" s="340">
        <v>0</v>
      </c>
      <c r="W154" s="340">
        <v>0</v>
      </c>
      <c r="X154" s="340">
        <v>-1</v>
      </c>
      <c r="Y154" s="340">
        <v>-2</v>
      </c>
      <c r="Z154" s="340">
        <v>1</v>
      </c>
      <c r="AA154" s="340">
        <v>0</v>
      </c>
      <c r="AB154" s="340">
        <v>0</v>
      </c>
      <c r="AC154" s="340">
        <v>0</v>
      </c>
      <c r="AD154" s="340">
        <v>0</v>
      </c>
      <c r="AE154" s="340">
        <v>1</v>
      </c>
      <c r="AF154" s="340">
        <v>1</v>
      </c>
      <c r="AG154" s="340">
        <v>1</v>
      </c>
      <c r="AH154" s="339" t="s">
        <v>2830</v>
      </c>
      <c r="AI154" s="339" t="s">
        <v>2845</v>
      </c>
      <c r="AJ154" s="339" t="s">
        <v>2959</v>
      </c>
      <c r="AK154" s="340">
        <f t="shared" si="14"/>
        <v>3</v>
      </c>
      <c r="AL154" s="340">
        <v>1</v>
      </c>
      <c r="AM154" s="340">
        <v>1</v>
      </c>
      <c r="AN154" s="340">
        <v>1</v>
      </c>
      <c r="AO154" s="340">
        <v>1</v>
      </c>
      <c r="AP154" s="340">
        <v>1</v>
      </c>
      <c r="AQ154" s="340">
        <v>-2</v>
      </c>
      <c r="AR154" s="340">
        <v>0</v>
      </c>
      <c r="AS154" s="345">
        <f t="shared" si="15"/>
        <v>-1</v>
      </c>
      <c r="AT154" s="340">
        <v>0</v>
      </c>
      <c r="AU154" s="340">
        <v>0</v>
      </c>
      <c r="AV154" s="340">
        <v>0</v>
      </c>
      <c r="AW154" s="340">
        <v>0</v>
      </c>
      <c r="AX154" s="340">
        <v>0</v>
      </c>
      <c r="AY154" s="340">
        <v>0</v>
      </c>
      <c r="AZ154" s="340">
        <v>0</v>
      </c>
      <c r="BA154" s="340">
        <v>0</v>
      </c>
      <c r="BB154" s="346"/>
      <c r="BC154" s="339" t="s">
        <v>2960</v>
      </c>
      <c r="BD154" s="346"/>
      <c r="BE154" s="346"/>
      <c r="BF154" s="346"/>
      <c r="BG154" s="346"/>
      <c r="BH154" s="340">
        <v>-1</v>
      </c>
      <c r="BI154" s="346"/>
      <c r="BJ154" s="346"/>
      <c r="BK154" s="346"/>
      <c r="BL154" s="346"/>
      <c r="BM154" s="346"/>
      <c r="BN154" s="346"/>
    </row>
    <row r="155" spans="1:66" ht="93.25" customHeight="1" x14ac:dyDescent="0.2">
      <c r="A155" s="311" t="s">
        <v>2885</v>
      </c>
      <c r="B155" s="336" t="s">
        <v>2886</v>
      </c>
      <c r="C155" s="337" t="s">
        <v>3043</v>
      </c>
      <c r="D155" s="339" t="s">
        <v>2863</v>
      </c>
      <c r="E155" s="339" t="s">
        <v>92</v>
      </c>
      <c r="F155" s="339" t="s">
        <v>2956</v>
      </c>
      <c r="G155" s="340">
        <v>1</v>
      </c>
      <c r="H155" s="340">
        <v>1</v>
      </c>
      <c r="I155" s="340">
        <v>0</v>
      </c>
      <c r="J155" s="341" t="s">
        <v>2957</v>
      </c>
      <c r="K155" s="342" t="s">
        <v>2958</v>
      </c>
      <c r="L155" s="343"/>
      <c r="M155" s="344">
        <f t="shared" si="13"/>
        <v>39472</v>
      </c>
      <c r="N155" s="343">
        <v>39472</v>
      </c>
      <c r="O155" s="342" t="s">
        <v>75</v>
      </c>
      <c r="P155" s="342" t="s">
        <v>75</v>
      </c>
      <c r="Q155" s="342" t="s">
        <v>75</v>
      </c>
      <c r="R155" s="342" t="s">
        <v>75</v>
      </c>
      <c r="S155" s="342" t="s">
        <v>75</v>
      </c>
      <c r="T155" s="342" t="s">
        <v>75</v>
      </c>
      <c r="U155" s="340">
        <v>1</v>
      </c>
      <c r="V155" s="340">
        <v>0</v>
      </c>
      <c r="W155" s="340">
        <v>0</v>
      </c>
      <c r="X155" s="340">
        <v>-1</v>
      </c>
      <c r="Y155" s="340">
        <v>-2</v>
      </c>
      <c r="Z155" s="340">
        <v>1</v>
      </c>
      <c r="AA155" s="340">
        <v>0</v>
      </c>
      <c r="AB155" s="340">
        <v>0</v>
      </c>
      <c r="AC155" s="340">
        <v>0</v>
      </c>
      <c r="AD155" s="340">
        <v>0</v>
      </c>
      <c r="AE155" s="340">
        <v>1</v>
      </c>
      <c r="AF155" s="340">
        <v>1</v>
      </c>
      <c r="AG155" s="340">
        <v>1</v>
      </c>
      <c r="AH155" s="339" t="s">
        <v>2830</v>
      </c>
      <c r="AI155" s="339" t="s">
        <v>2845</v>
      </c>
      <c r="AJ155" s="339" t="s">
        <v>2959</v>
      </c>
      <c r="AK155" s="340">
        <f t="shared" si="14"/>
        <v>3</v>
      </c>
      <c r="AL155" s="340">
        <v>1</v>
      </c>
      <c r="AM155" s="340">
        <v>1</v>
      </c>
      <c r="AN155" s="340">
        <v>1</v>
      </c>
      <c r="AO155" s="340">
        <v>1</v>
      </c>
      <c r="AP155" s="340">
        <v>1</v>
      </c>
      <c r="AQ155" s="340">
        <v>-2</v>
      </c>
      <c r="AR155" s="340">
        <v>0</v>
      </c>
      <c r="AS155" s="345">
        <f t="shared" si="15"/>
        <v>-1</v>
      </c>
      <c r="AT155" s="340">
        <v>0</v>
      </c>
      <c r="AU155" s="340">
        <v>0</v>
      </c>
      <c r="AV155" s="340">
        <v>0</v>
      </c>
      <c r="AW155" s="340">
        <v>0</v>
      </c>
      <c r="AX155" s="340">
        <v>0</v>
      </c>
      <c r="AY155" s="340">
        <v>0</v>
      </c>
      <c r="AZ155" s="340">
        <v>0</v>
      </c>
      <c r="BA155" s="340">
        <v>0</v>
      </c>
      <c r="BB155" s="346"/>
      <c r="BC155" s="339" t="s">
        <v>2960</v>
      </c>
      <c r="BD155" s="346"/>
      <c r="BE155" s="346"/>
      <c r="BF155" s="346"/>
      <c r="BG155" s="346"/>
      <c r="BH155" s="340">
        <v>-1</v>
      </c>
      <c r="BI155" s="346"/>
      <c r="BJ155" s="346"/>
      <c r="BK155" s="346"/>
      <c r="BL155" s="346"/>
      <c r="BM155" s="346"/>
      <c r="BN155" s="346"/>
    </row>
    <row r="156" spans="1:66" ht="93.25" customHeight="1" x14ac:dyDescent="0.2">
      <c r="A156" s="311" t="s">
        <v>2885</v>
      </c>
      <c r="B156" s="336" t="s">
        <v>2886</v>
      </c>
      <c r="C156" s="337" t="s">
        <v>3044</v>
      </c>
      <c r="D156" s="339" t="s">
        <v>2863</v>
      </c>
      <c r="E156" s="339" t="s">
        <v>92</v>
      </c>
      <c r="F156" s="339" t="s">
        <v>2956</v>
      </c>
      <c r="G156" s="340">
        <v>1</v>
      </c>
      <c r="H156" s="340">
        <v>1</v>
      </c>
      <c r="I156" s="340">
        <v>0</v>
      </c>
      <c r="J156" s="341" t="s">
        <v>2957</v>
      </c>
      <c r="K156" s="342" t="s">
        <v>2958</v>
      </c>
      <c r="L156" s="343"/>
      <c r="M156" s="344">
        <f t="shared" si="13"/>
        <v>39472</v>
      </c>
      <c r="N156" s="343">
        <v>39472</v>
      </c>
      <c r="O156" s="342" t="s">
        <v>75</v>
      </c>
      <c r="P156" s="342" t="s">
        <v>75</v>
      </c>
      <c r="Q156" s="342" t="s">
        <v>75</v>
      </c>
      <c r="R156" s="342" t="s">
        <v>75</v>
      </c>
      <c r="S156" s="342" t="s">
        <v>75</v>
      </c>
      <c r="T156" s="342" t="s">
        <v>75</v>
      </c>
      <c r="U156" s="340">
        <v>1</v>
      </c>
      <c r="V156" s="340">
        <v>0</v>
      </c>
      <c r="W156" s="340">
        <v>0</v>
      </c>
      <c r="X156" s="340">
        <v>-1</v>
      </c>
      <c r="Y156" s="340">
        <v>-2</v>
      </c>
      <c r="Z156" s="340">
        <v>1</v>
      </c>
      <c r="AA156" s="340">
        <v>0</v>
      </c>
      <c r="AB156" s="340">
        <v>0</v>
      </c>
      <c r="AC156" s="340">
        <v>0</v>
      </c>
      <c r="AD156" s="340">
        <v>0</v>
      </c>
      <c r="AE156" s="340">
        <v>1</v>
      </c>
      <c r="AF156" s="340">
        <v>1</v>
      </c>
      <c r="AG156" s="340">
        <v>1</v>
      </c>
      <c r="AH156" s="339" t="s">
        <v>2830</v>
      </c>
      <c r="AI156" s="339" t="s">
        <v>2845</v>
      </c>
      <c r="AJ156" s="339" t="s">
        <v>2959</v>
      </c>
      <c r="AK156" s="340">
        <f t="shared" si="14"/>
        <v>3</v>
      </c>
      <c r="AL156" s="340">
        <v>1</v>
      </c>
      <c r="AM156" s="340">
        <v>1</v>
      </c>
      <c r="AN156" s="340">
        <v>1</v>
      </c>
      <c r="AO156" s="340">
        <v>1</v>
      </c>
      <c r="AP156" s="340">
        <v>1</v>
      </c>
      <c r="AQ156" s="340">
        <v>-2</v>
      </c>
      <c r="AR156" s="340">
        <v>0</v>
      </c>
      <c r="AS156" s="345">
        <f t="shared" si="15"/>
        <v>-1</v>
      </c>
      <c r="AT156" s="340">
        <v>0</v>
      </c>
      <c r="AU156" s="340">
        <v>0</v>
      </c>
      <c r="AV156" s="340">
        <v>0</v>
      </c>
      <c r="AW156" s="340">
        <v>0</v>
      </c>
      <c r="AX156" s="340">
        <v>0</v>
      </c>
      <c r="AY156" s="340">
        <v>0</v>
      </c>
      <c r="AZ156" s="340">
        <v>0</v>
      </c>
      <c r="BA156" s="340">
        <v>0</v>
      </c>
      <c r="BB156" s="346"/>
      <c r="BC156" s="339" t="s">
        <v>2960</v>
      </c>
      <c r="BD156" s="346"/>
      <c r="BE156" s="346"/>
      <c r="BF156" s="346"/>
      <c r="BG156" s="346"/>
      <c r="BH156" s="340">
        <v>-1</v>
      </c>
      <c r="BI156" s="346"/>
      <c r="BJ156" s="346"/>
      <c r="BK156" s="346"/>
      <c r="BL156" s="346"/>
      <c r="BM156" s="346"/>
      <c r="BN156" s="346"/>
    </row>
    <row r="157" spans="1:66" ht="93.25" customHeight="1" x14ac:dyDescent="0.2">
      <c r="A157" s="311" t="s">
        <v>2885</v>
      </c>
      <c r="B157" s="336" t="s">
        <v>2886</v>
      </c>
      <c r="C157" s="337" t="s">
        <v>3045</v>
      </c>
      <c r="D157" s="339" t="s">
        <v>2863</v>
      </c>
      <c r="E157" s="339" t="s">
        <v>92</v>
      </c>
      <c r="F157" s="339" t="s">
        <v>2956</v>
      </c>
      <c r="G157" s="340">
        <v>1</v>
      </c>
      <c r="H157" s="340">
        <v>1</v>
      </c>
      <c r="I157" s="340">
        <v>0</v>
      </c>
      <c r="J157" s="341" t="s">
        <v>2957</v>
      </c>
      <c r="K157" s="342" t="s">
        <v>2958</v>
      </c>
      <c r="L157" s="343"/>
      <c r="M157" s="344">
        <f t="shared" si="13"/>
        <v>39472</v>
      </c>
      <c r="N157" s="343">
        <v>39472</v>
      </c>
      <c r="O157" s="342" t="s">
        <v>75</v>
      </c>
      <c r="P157" s="342" t="s">
        <v>75</v>
      </c>
      <c r="Q157" s="342" t="s">
        <v>75</v>
      </c>
      <c r="R157" s="342" t="s">
        <v>75</v>
      </c>
      <c r="S157" s="342" t="s">
        <v>75</v>
      </c>
      <c r="T157" s="342" t="s">
        <v>75</v>
      </c>
      <c r="U157" s="340">
        <v>1</v>
      </c>
      <c r="V157" s="340">
        <v>0</v>
      </c>
      <c r="W157" s="340">
        <v>0</v>
      </c>
      <c r="X157" s="340">
        <v>-1</v>
      </c>
      <c r="Y157" s="340">
        <v>-2</v>
      </c>
      <c r="Z157" s="340">
        <v>1</v>
      </c>
      <c r="AA157" s="340">
        <v>0</v>
      </c>
      <c r="AB157" s="340">
        <v>0</v>
      </c>
      <c r="AC157" s="340">
        <v>0</v>
      </c>
      <c r="AD157" s="340">
        <v>0</v>
      </c>
      <c r="AE157" s="340">
        <v>1</v>
      </c>
      <c r="AF157" s="340">
        <v>1</v>
      </c>
      <c r="AG157" s="340">
        <v>1</v>
      </c>
      <c r="AH157" s="339" t="s">
        <v>2830</v>
      </c>
      <c r="AI157" s="339" t="s">
        <v>2845</v>
      </c>
      <c r="AJ157" s="339" t="s">
        <v>2959</v>
      </c>
      <c r="AK157" s="340">
        <f t="shared" si="14"/>
        <v>3</v>
      </c>
      <c r="AL157" s="340">
        <v>1</v>
      </c>
      <c r="AM157" s="340">
        <v>1</v>
      </c>
      <c r="AN157" s="340">
        <v>1</v>
      </c>
      <c r="AO157" s="340">
        <v>1</v>
      </c>
      <c r="AP157" s="340">
        <v>1</v>
      </c>
      <c r="AQ157" s="340">
        <v>-2</v>
      </c>
      <c r="AR157" s="340">
        <v>0</v>
      </c>
      <c r="AS157" s="345">
        <f t="shared" si="15"/>
        <v>-1</v>
      </c>
      <c r="AT157" s="340">
        <v>0</v>
      </c>
      <c r="AU157" s="340">
        <v>0</v>
      </c>
      <c r="AV157" s="340">
        <v>0</v>
      </c>
      <c r="AW157" s="340">
        <v>0</v>
      </c>
      <c r="AX157" s="340">
        <v>0</v>
      </c>
      <c r="AY157" s="340">
        <v>0</v>
      </c>
      <c r="AZ157" s="340">
        <v>0</v>
      </c>
      <c r="BA157" s="340">
        <v>0</v>
      </c>
      <c r="BB157" s="346"/>
      <c r="BC157" s="339" t="s">
        <v>2960</v>
      </c>
      <c r="BD157" s="346"/>
      <c r="BE157" s="346"/>
      <c r="BF157" s="346"/>
      <c r="BG157" s="346"/>
      <c r="BH157" s="340">
        <v>-1</v>
      </c>
      <c r="BI157" s="346"/>
      <c r="BJ157" s="346"/>
      <c r="BK157" s="346"/>
      <c r="BL157" s="346"/>
      <c r="BM157" s="346"/>
      <c r="BN157" s="346"/>
    </row>
    <row r="158" spans="1:66" ht="93.25" customHeight="1" x14ac:dyDescent="0.2">
      <c r="A158" s="311" t="s">
        <v>2885</v>
      </c>
      <c r="B158" s="336" t="s">
        <v>2886</v>
      </c>
      <c r="C158" s="337" t="s">
        <v>3046</v>
      </c>
      <c r="D158" s="339" t="s">
        <v>2863</v>
      </c>
      <c r="E158" s="339" t="s">
        <v>92</v>
      </c>
      <c r="F158" s="339" t="s">
        <v>2956</v>
      </c>
      <c r="G158" s="340">
        <v>1</v>
      </c>
      <c r="H158" s="340">
        <v>1</v>
      </c>
      <c r="I158" s="340">
        <v>0</v>
      </c>
      <c r="J158" s="341" t="s">
        <v>2957</v>
      </c>
      <c r="K158" s="342" t="s">
        <v>2958</v>
      </c>
      <c r="L158" s="343"/>
      <c r="M158" s="344">
        <f t="shared" si="13"/>
        <v>39472</v>
      </c>
      <c r="N158" s="343">
        <v>39472</v>
      </c>
      <c r="O158" s="342" t="s">
        <v>75</v>
      </c>
      <c r="P158" s="342" t="s">
        <v>75</v>
      </c>
      <c r="Q158" s="342" t="s">
        <v>75</v>
      </c>
      <c r="R158" s="342" t="s">
        <v>75</v>
      </c>
      <c r="S158" s="342" t="s">
        <v>75</v>
      </c>
      <c r="T158" s="342" t="s">
        <v>75</v>
      </c>
      <c r="U158" s="340">
        <v>1</v>
      </c>
      <c r="V158" s="340">
        <v>0</v>
      </c>
      <c r="W158" s="340">
        <v>0</v>
      </c>
      <c r="X158" s="340">
        <v>-1</v>
      </c>
      <c r="Y158" s="340">
        <v>-2</v>
      </c>
      <c r="Z158" s="340">
        <v>1</v>
      </c>
      <c r="AA158" s="340">
        <v>0</v>
      </c>
      <c r="AB158" s="340">
        <v>0</v>
      </c>
      <c r="AC158" s="340">
        <v>0</v>
      </c>
      <c r="AD158" s="340">
        <v>0</v>
      </c>
      <c r="AE158" s="340">
        <v>1</v>
      </c>
      <c r="AF158" s="340">
        <v>1</v>
      </c>
      <c r="AG158" s="340">
        <v>1</v>
      </c>
      <c r="AH158" s="339" t="s">
        <v>2830</v>
      </c>
      <c r="AI158" s="339" t="s">
        <v>2845</v>
      </c>
      <c r="AJ158" s="339" t="s">
        <v>2959</v>
      </c>
      <c r="AK158" s="340">
        <f t="shared" si="14"/>
        <v>3</v>
      </c>
      <c r="AL158" s="340">
        <v>1</v>
      </c>
      <c r="AM158" s="340">
        <v>1</v>
      </c>
      <c r="AN158" s="340">
        <v>1</v>
      </c>
      <c r="AO158" s="340">
        <v>1</v>
      </c>
      <c r="AP158" s="340">
        <v>1</v>
      </c>
      <c r="AQ158" s="340">
        <v>-2</v>
      </c>
      <c r="AR158" s="340">
        <v>0</v>
      </c>
      <c r="AS158" s="345">
        <f t="shared" si="15"/>
        <v>-1</v>
      </c>
      <c r="AT158" s="340">
        <v>0</v>
      </c>
      <c r="AU158" s="340">
        <v>0</v>
      </c>
      <c r="AV158" s="340">
        <v>0</v>
      </c>
      <c r="AW158" s="340">
        <v>0</v>
      </c>
      <c r="AX158" s="340">
        <v>0</v>
      </c>
      <c r="AY158" s="340">
        <v>0</v>
      </c>
      <c r="AZ158" s="340">
        <v>0</v>
      </c>
      <c r="BA158" s="340">
        <v>0</v>
      </c>
      <c r="BB158" s="346"/>
      <c r="BC158" s="339" t="s">
        <v>2960</v>
      </c>
      <c r="BD158" s="346"/>
      <c r="BE158" s="346"/>
      <c r="BF158" s="346"/>
      <c r="BG158" s="346"/>
      <c r="BH158" s="340">
        <v>-1</v>
      </c>
      <c r="BI158" s="346"/>
      <c r="BJ158" s="346"/>
      <c r="BK158" s="346"/>
      <c r="BL158" s="346"/>
      <c r="BM158" s="346"/>
      <c r="BN158" s="346"/>
    </row>
    <row r="159" spans="1:66" ht="93.25" customHeight="1" x14ac:dyDescent="0.2">
      <c r="A159" s="311" t="s">
        <v>2885</v>
      </c>
      <c r="B159" s="336" t="s">
        <v>2886</v>
      </c>
      <c r="C159" s="337" t="s">
        <v>3047</v>
      </c>
      <c r="D159" s="339" t="s">
        <v>2863</v>
      </c>
      <c r="E159" s="339" t="s">
        <v>92</v>
      </c>
      <c r="F159" s="339" t="s">
        <v>2956</v>
      </c>
      <c r="G159" s="340">
        <v>1</v>
      </c>
      <c r="H159" s="340">
        <v>1</v>
      </c>
      <c r="I159" s="340">
        <v>0</v>
      </c>
      <c r="J159" s="341" t="s">
        <v>2957</v>
      </c>
      <c r="K159" s="342" t="s">
        <v>2958</v>
      </c>
      <c r="L159" s="343"/>
      <c r="M159" s="344">
        <f t="shared" si="13"/>
        <v>39472</v>
      </c>
      <c r="N159" s="343">
        <v>39472</v>
      </c>
      <c r="O159" s="342" t="s">
        <v>75</v>
      </c>
      <c r="P159" s="342" t="s">
        <v>75</v>
      </c>
      <c r="Q159" s="342" t="s">
        <v>75</v>
      </c>
      <c r="R159" s="342" t="s">
        <v>75</v>
      </c>
      <c r="S159" s="342" t="s">
        <v>75</v>
      </c>
      <c r="T159" s="342" t="s">
        <v>75</v>
      </c>
      <c r="U159" s="340">
        <v>1</v>
      </c>
      <c r="V159" s="340">
        <v>0</v>
      </c>
      <c r="W159" s="340">
        <v>0</v>
      </c>
      <c r="X159" s="340">
        <v>-1</v>
      </c>
      <c r="Y159" s="340">
        <v>-2</v>
      </c>
      <c r="Z159" s="340">
        <v>1</v>
      </c>
      <c r="AA159" s="340">
        <v>0</v>
      </c>
      <c r="AB159" s="340">
        <v>0</v>
      </c>
      <c r="AC159" s="340">
        <v>0</v>
      </c>
      <c r="AD159" s="340">
        <v>0</v>
      </c>
      <c r="AE159" s="340">
        <v>1</v>
      </c>
      <c r="AF159" s="340">
        <v>1</v>
      </c>
      <c r="AG159" s="340">
        <v>1</v>
      </c>
      <c r="AH159" s="339" t="s">
        <v>2830</v>
      </c>
      <c r="AI159" s="339" t="s">
        <v>2845</v>
      </c>
      <c r="AJ159" s="339" t="s">
        <v>2959</v>
      </c>
      <c r="AK159" s="340">
        <f t="shared" si="14"/>
        <v>3</v>
      </c>
      <c r="AL159" s="340">
        <v>1</v>
      </c>
      <c r="AM159" s="340">
        <v>1</v>
      </c>
      <c r="AN159" s="340">
        <v>1</v>
      </c>
      <c r="AO159" s="340">
        <v>1</v>
      </c>
      <c r="AP159" s="340">
        <v>1</v>
      </c>
      <c r="AQ159" s="340">
        <v>-2</v>
      </c>
      <c r="AR159" s="340">
        <v>0</v>
      </c>
      <c r="AS159" s="345">
        <f t="shared" si="15"/>
        <v>-1</v>
      </c>
      <c r="AT159" s="340">
        <v>0</v>
      </c>
      <c r="AU159" s="340">
        <v>0</v>
      </c>
      <c r="AV159" s="340">
        <v>0</v>
      </c>
      <c r="AW159" s="340">
        <v>0</v>
      </c>
      <c r="AX159" s="340">
        <v>0</v>
      </c>
      <c r="AY159" s="340">
        <v>0</v>
      </c>
      <c r="AZ159" s="340">
        <v>0</v>
      </c>
      <c r="BA159" s="340">
        <v>0</v>
      </c>
      <c r="BB159" s="346"/>
      <c r="BC159" s="339" t="s">
        <v>2960</v>
      </c>
      <c r="BD159" s="346"/>
      <c r="BE159" s="346"/>
      <c r="BF159" s="346"/>
      <c r="BG159" s="346"/>
      <c r="BH159" s="340">
        <v>-1</v>
      </c>
      <c r="BI159" s="346"/>
      <c r="BJ159" s="346"/>
      <c r="BK159" s="346"/>
      <c r="BL159" s="346"/>
      <c r="BM159" s="346"/>
      <c r="BN159" s="346"/>
    </row>
    <row r="160" spans="1:66" ht="93.25" customHeight="1" x14ac:dyDescent="0.2">
      <c r="A160" s="311" t="s">
        <v>2885</v>
      </c>
      <c r="B160" s="336" t="s">
        <v>2886</v>
      </c>
      <c r="C160" s="337" t="s">
        <v>3048</v>
      </c>
      <c r="D160" s="339" t="s">
        <v>2863</v>
      </c>
      <c r="E160" s="339" t="s">
        <v>92</v>
      </c>
      <c r="F160" s="339" t="s">
        <v>2956</v>
      </c>
      <c r="G160" s="340">
        <v>1</v>
      </c>
      <c r="H160" s="340">
        <v>1</v>
      </c>
      <c r="I160" s="340">
        <v>0</v>
      </c>
      <c r="J160" s="341" t="s">
        <v>2957</v>
      </c>
      <c r="K160" s="342" t="s">
        <v>2958</v>
      </c>
      <c r="L160" s="343"/>
      <c r="M160" s="344">
        <f t="shared" si="13"/>
        <v>39472</v>
      </c>
      <c r="N160" s="343">
        <v>39472</v>
      </c>
      <c r="O160" s="342" t="s">
        <v>75</v>
      </c>
      <c r="P160" s="342" t="s">
        <v>75</v>
      </c>
      <c r="Q160" s="342" t="s">
        <v>75</v>
      </c>
      <c r="R160" s="342" t="s">
        <v>75</v>
      </c>
      <c r="S160" s="342" t="s">
        <v>75</v>
      </c>
      <c r="T160" s="342" t="s">
        <v>75</v>
      </c>
      <c r="U160" s="340">
        <v>1</v>
      </c>
      <c r="V160" s="340">
        <v>0</v>
      </c>
      <c r="W160" s="340">
        <v>0</v>
      </c>
      <c r="X160" s="340">
        <v>-1</v>
      </c>
      <c r="Y160" s="340">
        <v>-2</v>
      </c>
      <c r="Z160" s="340">
        <v>1</v>
      </c>
      <c r="AA160" s="340">
        <v>0</v>
      </c>
      <c r="AB160" s="340">
        <v>0</v>
      </c>
      <c r="AC160" s="340">
        <v>0</v>
      </c>
      <c r="AD160" s="340">
        <v>0</v>
      </c>
      <c r="AE160" s="340">
        <v>1</v>
      </c>
      <c r="AF160" s="340">
        <v>1</v>
      </c>
      <c r="AG160" s="340">
        <v>1</v>
      </c>
      <c r="AH160" s="339" t="s">
        <v>2830</v>
      </c>
      <c r="AI160" s="339" t="s">
        <v>2845</v>
      </c>
      <c r="AJ160" s="339" t="s">
        <v>2959</v>
      </c>
      <c r="AK160" s="340">
        <f t="shared" si="14"/>
        <v>3</v>
      </c>
      <c r="AL160" s="340">
        <v>1</v>
      </c>
      <c r="AM160" s="340">
        <v>1</v>
      </c>
      <c r="AN160" s="340">
        <v>1</v>
      </c>
      <c r="AO160" s="340">
        <v>1</v>
      </c>
      <c r="AP160" s="340">
        <v>1</v>
      </c>
      <c r="AQ160" s="340">
        <v>-2</v>
      </c>
      <c r="AR160" s="340">
        <v>0</v>
      </c>
      <c r="AS160" s="345">
        <f t="shared" si="15"/>
        <v>-1</v>
      </c>
      <c r="AT160" s="340">
        <v>0</v>
      </c>
      <c r="AU160" s="340">
        <v>0</v>
      </c>
      <c r="AV160" s="340">
        <v>0</v>
      </c>
      <c r="AW160" s="340">
        <v>0</v>
      </c>
      <c r="AX160" s="340">
        <v>0</v>
      </c>
      <c r="AY160" s="340">
        <v>0</v>
      </c>
      <c r="AZ160" s="340">
        <v>0</v>
      </c>
      <c r="BA160" s="340">
        <v>0</v>
      </c>
      <c r="BB160" s="346"/>
      <c r="BC160" s="339" t="s">
        <v>2960</v>
      </c>
      <c r="BD160" s="346"/>
      <c r="BE160" s="346"/>
      <c r="BF160" s="346"/>
      <c r="BG160" s="346"/>
      <c r="BH160" s="340">
        <v>-1</v>
      </c>
      <c r="BI160" s="346"/>
      <c r="BJ160" s="346"/>
      <c r="BK160" s="346"/>
      <c r="BL160" s="346"/>
      <c r="BM160" s="346"/>
      <c r="BN160" s="346"/>
    </row>
    <row r="161" spans="1:66" ht="93.25" customHeight="1" x14ac:dyDescent="0.2">
      <c r="A161" s="311" t="s">
        <v>2885</v>
      </c>
      <c r="B161" s="336" t="s">
        <v>2886</v>
      </c>
      <c r="C161" s="337" t="s">
        <v>3049</v>
      </c>
      <c r="D161" s="339" t="s">
        <v>2863</v>
      </c>
      <c r="E161" s="339" t="s">
        <v>92</v>
      </c>
      <c r="F161" s="339" t="s">
        <v>2956</v>
      </c>
      <c r="G161" s="340">
        <v>1</v>
      </c>
      <c r="H161" s="340">
        <v>1</v>
      </c>
      <c r="I161" s="340">
        <v>0</v>
      </c>
      <c r="J161" s="341" t="s">
        <v>2957</v>
      </c>
      <c r="K161" s="342" t="s">
        <v>2958</v>
      </c>
      <c r="L161" s="343"/>
      <c r="M161" s="344">
        <f t="shared" si="13"/>
        <v>39472</v>
      </c>
      <c r="N161" s="343">
        <v>39472</v>
      </c>
      <c r="O161" s="342" t="s">
        <v>75</v>
      </c>
      <c r="P161" s="342" t="s">
        <v>75</v>
      </c>
      <c r="Q161" s="342" t="s">
        <v>75</v>
      </c>
      <c r="R161" s="342" t="s">
        <v>75</v>
      </c>
      <c r="S161" s="342" t="s">
        <v>75</v>
      </c>
      <c r="T161" s="342" t="s">
        <v>75</v>
      </c>
      <c r="U161" s="340">
        <v>1</v>
      </c>
      <c r="V161" s="340">
        <v>0</v>
      </c>
      <c r="W161" s="340">
        <v>0</v>
      </c>
      <c r="X161" s="340">
        <v>-1</v>
      </c>
      <c r="Y161" s="340">
        <v>-2</v>
      </c>
      <c r="Z161" s="340">
        <v>1</v>
      </c>
      <c r="AA161" s="340">
        <v>0</v>
      </c>
      <c r="AB161" s="340">
        <v>0</v>
      </c>
      <c r="AC161" s="340">
        <v>0</v>
      </c>
      <c r="AD161" s="340">
        <v>0</v>
      </c>
      <c r="AE161" s="340">
        <v>1</v>
      </c>
      <c r="AF161" s="340">
        <v>1</v>
      </c>
      <c r="AG161" s="340">
        <v>1</v>
      </c>
      <c r="AH161" s="339" t="s">
        <v>2830</v>
      </c>
      <c r="AI161" s="339" t="s">
        <v>2845</v>
      </c>
      <c r="AJ161" s="339" t="s">
        <v>2959</v>
      </c>
      <c r="AK161" s="340">
        <f t="shared" si="14"/>
        <v>3</v>
      </c>
      <c r="AL161" s="340">
        <v>1</v>
      </c>
      <c r="AM161" s="340">
        <v>1</v>
      </c>
      <c r="AN161" s="340">
        <v>1</v>
      </c>
      <c r="AO161" s="340">
        <v>1</v>
      </c>
      <c r="AP161" s="340">
        <v>1</v>
      </c>
      <c r="AQ161" s="340">
        <v>-2</v>
      </c>
      <c r="AR161" s="340">
        <v>0</v>
      </c>
      <c r="AS161" s="345">
        <f t="shared" si="15"/>
        <v>-1</v>
      </c>
      <c r="AT161" s="340">
        <v>0</v>
      </c>
      <c r="AU161" s="340">
        <v>0</v>
      </c>
      <c r="AV161" s="340">
        <v>0</v>
      </c>
      <c r="AW161" s="340">
        <v>0</v>
      </c>
      <c r="AX161" s="340">
        <v>0</v>
      </c>
      <c r="AY161" s="340">
        <v>0</v>
      </c>
      <c r="AZ161" s="340">
        <v>0</v>
      </c>
      <c r="BA161" s="340">
        <v>0</v>
      </c>
      <c r="BB161" s="346"/>
      <c r="BC161" s="339" t="s">
        <v>2960</v>
      </c>
      <c r="BD161" s="346"/>
      <c r="BE161" s="346"/>
      <c r="BF161" s="346"/>
      <c r="BG161" s="346"/>
      <c r="BH161" s="340">
        <v>-1</v>
      </c>
      <c r="BI161" s="346"/>
      <c r="BJ161" s="346"/>
      <c r="BK161" s="346"/>
      <c r="BL161" s="346"/>
      <c r="BM161" s="346"/>
      <c r="BN161" s="346"/>
    </row>
    <row r="162" spans="1:66" ht="93.25" customHeight="1" x14ac:dyDescent="0.2">
      <c r="A162" s="311" t="s">
        <v>2885</v>
      </c>
      <c r="B162" s="336" t="s">
        <v>2886</v>
      </c>
      <c r="C162" s="337" t="s">
        <v>3050</v>
      </c>
      <c r="D162" s="339" t="s">
        <v>2863</v>
      </c>
      <c r="E162" s="339" t="s">
        <v>92</v>
      </c>
      <c r="F162" s="339" t="s">
        <v>2956</v>
      </c>
      <c r="G162" s="340">
        <v>1</v>
      </c>
      <c r="H162" s="340">
        <v>1</v>
      </c>
      <c r="I162" s="340">
        <v>0</v>
      </c>
      <c r="J162" s="341" t="s">
        <v>2957</v>
      </c>
      <c r="K162" s="342" t="s">
        <v>2958</v>
      </c>
      <c r="L162" s="343"/>
      <c r="M162" s="344">
        <f t="shared" si="13"/>
        <v>39472</v>
      </c>
      <c r="N162" s="343">
        <v>39472</v>
      </c>
      <c r="O162" s="342" t="s">
        <v>75</v>
      </c>
      <c r="P162" s="342" t="s">
        <v>75</v>
      </c>
      <c r="Q162" s="342" t="s">
        <v>75</v>
      </c>
      <c r="R162" s="342" t="s">
        <v>75</v>
      </c>
      <c r="S162" s="342" t="s">
        <v>75</v>
      </c>
      <c r="T162" s="342" t="s">
        <v>75</v>
      </c>
      <c r="U162" s="340">
        <v>1</v>
      </c>
      <c r="V162" s="340">
        <v>0</v>
      </c>
      <c r="W162" s="340">
        <v>0</v>
      </c>
      <c r="X162" s="340">
        <v>-1</v>
      </c>
      <c r="Y162" s="340">
        <v>-2</v>
      </c>
      <c r="Z162" s="340">
        <v>1</v>
      </c>
      <c r="AA162" s="340">
        <v>0</v>
      </c>
      <c r="AB162" s="340">
        <v>0</v>
      </c>
      <c r="AC162" s="340">
        <v>0</v>
      </c>
      <c r="AD162" s="340">
        <v>0</v>
      </c>
      <c r="AE162" s="340">
        <v>1</v>
      </c>
      <c r="AF162" s="340">
        <v>1</v>
      </c>
      <c r="AG162" s="340">
        <v>1</v>
      </c>
      <c r="AH162" s="339" t="s">
        <v>2830</v>
      </c>
      <c r="AI162" s="339" t="s">
        <v>2845</v>
      </c>
      <c r="AJ162" s="339" t="s">
        <v>2959</v>
      </c>
      <c r="AK162" s="340">
        <f t="shared" si="14"/>
        <v>3</v>
      </c>
      <c r="AL162" s="340">
        <v>1</v>
      </c>
      <c r="AM162" s="340">
        <v>1</v>
      </c>
      <c r="AN162" s="340">
        <v>1</v>
      </c>
      <c r="AO162" s="340">
        <v>1</v>
      </c>
      <c r="AP162" s="340">
        <v>1</v>
      </c>
      <c r="AQ162" s="340">
        <v>-2</v>
      </c>
      <c r="AR162" s="340">
        <v>0</v>
      </c>
      <c r="AS162" s="345">
        <f t="shared" si="15"/>
        <v>-1</v>
      </c>
      <c r="AT162" s="340">
        <v>0</v>
      </c>
      <c r="AU162" s="340">
        <v>0</v>
      </c>
      <c r="AV162" s="340">
        <v>0</v>
      </c>
      <c r="AW162" s="340">
        <v>0</v>
      </c>
      <c r="AX162" s="340">
        <v>0</v>
      </c>
      <c r="AY162" s="340">
        <v>0</v>
      </c>
      <c r="AZ162" s="340">
        <v>0</v>
      </c>
      <c r="BA162" s="340">
        <v>0</v>
      </c>
      <c r="BB162" s="346"/>
      <c r="BC162" s="339" t="s">
        <v>2960</v>
      </c>
      <c r="BD162" s="346"/>
      <c r="BE162" s="346"/>
      <c r="BF162" s="346"/>
      <c r="BG162" s="346"/>
      <c r="BH162" s="340">
        <v>-1</v>
      </c>
      <c r="BI162" s="346"/>
      <c r="BJ162" s="346"/>
      <c r="BK162" s="346"/>
      <c r="BL162" s="346"/>
      <c r="BM162" s="346"/>
      <c r="BN162" s="346"/>
    </row>
    <row r="163" spans="1:66" ht="93.25" customHeight="1" x14ac:dyDescent="0.2">
      <c r="A163" s="311" t="s">
        <v>2885</v>
      </c>
      <c r="B163" s="336" t="s">
        <v>2886</v>
      </c>
      <c r="C163" s="337" t="s">
        <v>3051</v>
      </c>
      <c r="D163" s="339" t="s">
        <v>2863</v>
      </c>
      <c r="E163" s="339" t="s">
        <v>92</v>
      </c>
      <c r="F163" s="339" t="s">
        <v>2956</v>
      </c>
      <c r="G163" s="340">
        <v>1</v>
      </c>
      <c r="H163" s="340">
        <v>1</v>
      </c>
      <c r="I163" s="340">
        <v>0</v>
      </c>
      <c r="J163" s="341" t="s">
        <v>2957</v>
      </c>
      <c r="K163" s="342" t="s">
        <v>2958</v>
      </c>
      <c r="L163" s="343"/>
      <c r="M163" s="344">
        <f t="shared" si="13"/>
        <v>39472</v>
      </c>
      <c r="N163" s="343">
        <v>39472</v>
      </c>
      <c r="O163" s="342" t="s">
        <v>75</v>
      </c>
      <c r="P163" s="342" t="s">
        <v>75</v>
      </c>
      <c r="Q163" s="342" t="s">
        <v>75</v>
      </c>
      <c r="R163" s="342" t="s">
        <v>75</v>
      </c>
      <c r="S163" s="342" t="s">
        <v>75</v>
      </c>
      <c r="T163" s="342" t="s">
        <v>75</v>
      </c>
      <c r="U163" s="340">
        <v>1</v>
      </c>
      <c r="V163" s="340">
        <v>0</v>
      </c>
      <c r="W163" s="340">
        <v>0</v>
      </c>
      <c r="X163" s="340">
        <v>-1</v>
      </c>
      <c r="Y163" s="340">
        <v>-2</v>
      </c>
      <c r="Z163" s="340">
        <v>1</v>
      </c>
      <c r="AA163" s="340">
        <v>0</v>
      </c>
      <c r="AB163" s="340">
        <v>0</v>
      </c>
      <c r="AC163" s="340">
        <v>0</v>
      </c>
      <c r="AD163" s="340">
        <v>0</v>
      </c>
      <c r="AE163" s="340">
        <v>1</v>
      </c>
      <c r="AF163" s="340">
        <v>1</v>
      </c>
      <c r="AG163" s="340">
        <v>1</v>
      </c>
      <c r="AH163" s="339" t="s">
        <v>2830</v>
      </c>
      <c r="AI163" s="339" t="s">
        <v>2845</v>
      </c>
      <c r="AJ163" s="339" t="s">
        <v>2959</v>
      </c>
      <c r="AK163" s="340">
        <f t="shared" si="14"/>
        <v>3</v>
      </c>
      <c r="AL163" s="340">
        <v>1</v>
      </c>
      <c r="AM163" s="340">
        <v>1</v>
      </c>
      <c r="AN163" s="340">
        <v>1</v>
      </c>
      <c r="AO163" s="340">
        <v>1</v>
      </c>
      <c r="AP163" s="340">
        <v>1</v>
      </c>
      <c r="AQ163" s="340">
        <v>-2</v>
      </c>
      <c r="AR163" s="340">
        <v>0</v>
      </c>
      <c r="AS163" s="345">
        <f t="shared" si="15"/>
        <v>-1</v>
      </c>
      <c r="AT163" s="340">
        <v>0</v>
      </c>
      <c r="AU163" s="340">
        <v>0</v>
      </c>
      <c r="AV163" s="340">
        <v>0</v>
      </c>
      <c r="AW163" s="340">
        <v>0</v>
      </c>
      <c r="AX163" s="340">
        <v>0</v>
      </c>
      <c r="AY163" s="340">
        <v>0</v>
      </c>
      <c r="AZ163" s="340">
        <v>0</v>
      </c>
      <c r="BA163" s="340">
        <v>0</v>
      </c>
      <c r="BB163" s="346"/>
      <c r="BC163" s="339" t="s">
        <v>2960</v>
      </c>
      <c r="BD163" s="346"/>
      <c r="BE163" s="346"/>
      <c r="BF163" s="346"/>
      <c r="BG163" s="346"/>
      <c r="BH163" s="340">
        <v>-1</v>
      </c>
      <c r="BI163" s="346"/>
      <c r="BJ163" s="346"/>
      <c r="BK163" s="346"/>
      <c r="BL163" s="346"/>
      <c r="BM163" s="346"/>
      <c r="BN163" s="346"/>
    </row>
    <row r="164" spans="1:66" ht="93.25" customHeight="1" x14ac:dyDescent="0.2">
      <c r="A164" s="311" t="s">
        <v>2885</v>
      </c>
      <c r="B164" s="336" t="s">
        <v>2886</v>
      </c>
      <c r="C164" s="337" t="s">
        <v>3052</v>
      </c>
      <c r="D164" s="339" t="s">
        <v>2863</v>
      </c>
      <c r="E164" s="339" t="s">
        <v>92</v>
      </c>
      <c r="F164" s="339" t="s">
        <v>2956</v>
      </c>
      <c r="G164" s="340">
        <v>1</v>
      </c>
      <c r="H164" s="340">
        <v>1</v>
      </c>
      <c r="I164" s="340">
        <v>0</v>
      </c>
      <c r="J164" s="341" t="s">
        <v>2957</v>
      </c>
      <c r="K164" s="342" t="s">
        <v>2958</v>
      </c>
      <c r="L164" s="343"/>
      <c r="M164" s="344">
        <f t="shared" si="13"/>
        <v>39472</v>
      </c>
      <c r="N164" s="343">
        <v>39472</v>
      </c>
      <c r="O164" s="342" t="s">
        <v>75</v>
      </c>
      <c r="P164" s="342" t="s">
        <v>75</v>
      </c>
      <c r="Q164" s="342" t="s">
        <v>75</v>
      </c>
      <c r="R164" s="342" t="s">
        <v>75</v>
      </c>
      <c r="S164" s="342" t="s">
        <v>75</v>
      </c>
      <c r="T164" s="342" t="s">
        <v>75</v>
      </c>
      <c r="U164" s="340">
        <v>1</v>
      </c>
      <c r="V164" s="340">
        <v>0</v>
      </c>
      <c r="W164" s="340">
        <v>0</v>
      </c>
      <c r="X164" s="340">
        <v>-1</v>
      </c>
      <c r="Y164" s="340">
        <v>-2</v>
      </c>
      <c r="Z164" s="340">
        <v>1</v>
      </c>
      <c r="AA164" s="340">
        <v>0</v>
      </c>
      <c r="AB164" s="340">
        <v>0</v>
      </c>
      <c r="AC164" s="340">
        <v>0</v>
      </c>
      <c r="AD164" s="340">
        <v>0</v>
      </c>
      <c r="AE164" s="340">
        <v>1</v>
      </c>
      <c r="AF164" s="340">
        <v>1</v>
      </c>
      <c r="AG164" s="340">
        <v>1</v>
      </c>
      <c r="AH164" s="339" t="s">
        <v>2830</v>
      </c>
      <c r="AI164" s="339" t="s">
        <v>2845</v>
      </c>
      <c r="AJ164" s="339" t="s">
        <v>2959</v>
      </c>
      <c r="AK164" s="340">
        <f t="shared" si="14"/>
        <v>3</v>
      </c>
      <c r="AL164" s="340">
        <v>1</v>
      </c>
      <c r="AM164" s="340">
        <v>1</v>
      </c>
      <c r="AN164" s="340">
        <v>1</v>
      </c>
      <c r="AO164" s="340">
        <v>1</v>
      </c>
      <c r="AP164" s="340">
        <v>1</v>
      </c>
      <c r="AQ164" s="340">
        <v>-2</v>
      </c>
      <c r="AR164" s="340">
        <v>0</v>
      </c>
      <c r="AS164" s="345">
        <f t="shared" si="15"/>
        <v>-1</v>
      </c>
      <c r="AT164" s="340">
        <v>0</v>
      </c>
      <c r="AU164" s="340">
        <v>0</v>
      </c>
      <c r="AV164" s="340">
        <v>0</v>
      </c>
      <c r="AW164" s="340">
        <v>0</v>
      </c>
      <c r="AX164" s="340">
        <v>0</v>
      </c>
      <c r="AY164" s="340">
        <v>0</v>
      </c>
      <c r="AZ164" s="340">
        <v>0</v>
      </c>
      <c r="BA164" s="340">
        <v>0</v>
      </c>
      <c r="BB164" s="346"/>
      <c r="BC164" s="339" t="s">
        <v>2960</v>
      </c>
      <c r="BD164" s="346"/>
      <c r="BE164" s="346"/>
      <c r="BF164" s="346"/>
      <c r="BG164" s="346"/>
      <c r="BH164" s="340">
        <v>-1</v>
      </c>
      <c r="BI164" s="346"/>
      <c r="BJ164" s="346"/>
      <c r="BK164" s="346"/>
      <c r="BL164" s="346"/>
      <c r="BM164" s="346"/>
      <c r="BN164" s="346"/>
    </row>
    <row r="165" spans="1:66" ht="93.25" customHeight="1" x14ac:dyDescent="0.2">
      <c r="A165" s="311" t="s">
        <v>2885</v>
      </c>
      <c r="B165" s="336" t="s">
        <v>2886</v>
      </c>
      <c r="C165" s="337" t="s">
        <v>3053</v>
      </c>
      <c r="D165" s="339" t="s">
        <v>2863</v>
      </c>
      <c r="E165" s="339" t="s">
        <v>92</v>
      </c>
      <c r="F165" s="339" t="s">
        <v>2956</v>
      </c>
      <c r="G165" s="340">
        <v>1</v>
      </c>
      <c r="H165" s="340">
        <v>1</v>
      </c>
      <c r="I165" s="340">
        <v>0</v>
      </c>
      <c r="J165" s="341" t="s">
        <v>2957</v>
      </c>
      <c r="K165" s="342" t="s">
        <v>2958</v>
      </c>
      <c r="L165" s="343"/>
      <c r="M165" s="344">
        <f t="shared" si="13"/>
        <v>39472</v>
      </c>
      <c r="N165" s="343">
        <v>39472</v>
      </c>
      <c r="O165" s="342" t="s">
        <v>75</v>
      </c>
      <c r="P165" s="342" t="s">
        <v>75</v>
      </c>
      <c r="Q165" s="342" t="s">
        <v>75</v>
      </c>
      <c r="R165" s="342" t="s">
        <v>75</v>
      </c>
      <c r="S165" s="342" t="s">
        <v>75</v>
      </c>
      <c r="T165" s="342" t="s">
        <v>75</v>
      </c>
      <c r="U165" s="340">
        <v>1</v>
      </c>
      <c r="V165" s="340">
        <v>0</v>
      </c>
      <c r="W165" s="340">
        <v>0</v>
      </c>
      <c r="X165" s="340">
        <v>-1</v>
      </c>
      <c r="Y165" s="340">
        <v>-2</v>
      </c>
      <c r="Z165" s="340">
        <v>1</v>
      </c>
      <c r="AA165" s="340">
        <v>0</v>
      </c>
      <c r="AB165" s="340">
        <v>0</v>
      </c>
      <c r="AC165" s="340">
        <v>0</v>
      </c>
      <c r="AD165" s="340">
        <v>0</v>
      </c>
      <c r="AE165" s="340">
        <v>1</v>
      </c>
      <c r="AF165" s="340">
        <v>1</v>
      </c>
      <c r="AG165" s="340">
        <v>1</v>
      </c>
      <c r="AH165" s="339" t="s">
        <v>2830</v>
      </c>
      <c r="AI165" s="339" t="s">
        <v>2845</v>
      </c>
      <c r="AJ165" s="339" t="s">
        <v>2959</v>
      </c>
      <c r="AK165" s="340">
        <f t="shared" si="14"/>
        <v>3</v>
      </c>
      <c r="AL165" s="340">
        <v>1</v>
      </c>
      <c r="AM165" s="340">
        <v>1</v>
      </c>
      <c r="AN165" s="340">
        <v>1</v>
      </c>
      <c r="AO165" s="340">
        <v>1</v>
      </c>
      <c r="AP165" s="340">
        <v>1</v>
      </c>
      <c r="AQ165" s="340">
        <v>-2</v>
      </c>
      <c r="AR165" s="340">
        <v>0</v>
      </c>
      <c r="AS165" s="345">
        <f t="shared" si="15"/>
        <v>-1</v>
      </c>
      <c r="AT165" s="340">
        <v>0</v>
      </c>
      <c r="AU165" s="340">
        <v>0</v>
      </c>
      <c r="AV165" s="340">
        <v>0</v>
      </c>
      <c r="AW165" s="340">
        <v>0</v>
      </c>
      <c r="AX165" s="340">
        <v>0</v>
      </c>
      <c r="AY165" s="340">
        <v>0</v>
      </c>
      <c r="AZ165" s="340">
        <v>0</v>
      </c>
      <c r="BA165" s="340">
        <v>0</v>
      </c>
      <c r="BB165" s="346"/>
      <c r="BC165" s="339" t="s">
        <v>2960</v>
      </c>
      <c r="BD165" s="346"/>
      <c r="BE165" s="346"/>
      <c r="BF165" s="346"/>
      <c r="BG165" s="346"/>
      <c r="BH165" s="340">
        <v>-1</v>
      </c>
      <c r="BI165" s="346"/>
      <c r="BJ165" s="346"/>
      <c r="BK165" s="346"/>
      <c r="BL165" s="346"/>
      <c r="BM165" s="346"/>
      <c r="BN165" s="346"/>
    </row>
    <row r="166" spans="1:66" ht="93.25" customHeight="1" x14ac:dyDescent="0.2">
      <c r="A166" s="311" t="s">
        <v>2885</v>
      </c>
      <c r="B166" s="336" t="s">
        <v>2886</v>
      </c>
      <c r="C166" s="337" t="s">
        <v>3054</v>
      </c>
      <c r="D166" s="339" t="s">
        <v>2863</v>
      </c>
      <c r="E166" s="339" t="s">
        <v>92</v>
      </c>
      <c r="F166" s="339" t="s">
        <v>2956</v>
      </c>
      <c r="G166" s="340">
        <v>1</v>
      </c>
      <c r="H166" s="340">
        <v>1</v>
      </c>
      <c r="I166" s="340">
        <v>0</v>
      </c>
      <c r="J166" s="341" t="s">
        <v>2957</v>
      </c>
      <c r="K166" s="342" t="s">
        <v>2958</v>
      </c>
      <c r="L166" s="343"/>
      <c r="M166" s="344">
        <f t="shared" si="13"/>
        <v>39472</v>
      </c>
      <c r="N166" s="343">
        <v>39472</v>
      </c>
      <c r="O166" s="342" t="s">
        <v>75</v>
      </c>
      <c r="P166" s="342" t="s">
        <v>75</v>
      </c>
      <c r="Q166" s="342" t="s">
        <v>75</v>
      </c>
      <c r="R166" s="342" t="s">
        <v>75</v>
      </c>
      <c r="S166" s="342" t="s">
        <v>75</v>
      </c>
      <c r="T166" s="342" t="s">
        <v>75</v>
      </c>
      <c r="U166" s="340">
        <v>1</v>
      </c>
      <c r="V166" s="340">
        <v>0</v>
      </c>
      <c r="W166" s="340">
        <v>0</v>
      </c>
      <c r="X166" s="340">
        <v>-1</v>
      </c>
      <c r="Y166" s="340">
        <v>-2</v>
      </c>
      <c r="Z166" s="340">
        <v>1</v>
      </c>
      <c r="AA166" s="340">
        <v>0</v>
      </c>
      <c r="AB166" s="340">
        <v>0</v>
      </c>
      <c r="AC166" s="340">
        <v>0</v>
      </c>
      <c r="AD166" s="340">
        <v>0</v>
      </c>
      <c r="AE166" s="340">
        <v>1</v>
      </c>
      <c r="AF166" s="340">
        <v>1</v>
      </c>
      <c r="AG166" s="340">
        <v>1</v>
      </c>
      <c r="AH166" s="339" t="s">
        <v>2830</v>
      </c>
      <c r="AI166" s="339" t="s">
        <v>2845</v>
      </c>
      <c r="AJ166" s="339" t="s">
        <v>2959</v>
      </c>
      <c r="AK166" s="340">
        <f t="shared" si="14"/>
        <v>3</v>
      </c>
      <c r="AL166" s="340">
        <v>1</v>
      </c>
      <c r="AM166" s="340">
        <v>1</v>
      </c>
      <c r="AN166" s="340">
        <v>1</v>
      </c>
      <c r="AO166" s="340">
        <v>1</v>
      </c>
      <c r="AP166" s="340">
        <v>1</v>
      </c>
      <c r="AQ166" s="340">
        <v>-2</v>
      </c>
      <c r="AR166" s="340">
        <v>0</v>
      </c>
      <c r="AS166" s="345">
        <f t="shared" si="15"/>
        <v>-1</v>
      </c>
      <c r="AT166" s="340">
        <v>0</v>
      </c>
      <c r="AU166" s="340">
        <v>0</v>
      </c>
      <c r="AV166" s="340">
        <v>0</v>
      </c>
      <c r="AW166" s="340">
        <v>0</v>
      </c>
      <c r="AX166" s="340">
        <v>0</v>
      </c>
      <c r="AY166" s="340">
        <v>0</v>
      </c>
      <c r="AZ166" s="340">
        <v>0</v>
      </c>
      <c r="BA166" s="340">
        <v>0</v>
      </c>
      <c r="BB166" s="346"/>
      <c r="BC166" s="339" t="s">
        <v>2960</v>
      </c>
      <c r="BD166" s="346"/>
      <c r="BE166" s="346"/>
      <c r="BF166" s="346"/>
      <c r="BG166" s="346"/>
      <c r="BH166" s="340">
        <v>-1</v>
      </c>
      <c r="BI166" s="346"/>
      <c r="BJ166" s="346"/>
      <c r="BK166" s="346"/>
      <c r="BL166" s="346"/>
      <c r="BM166" s="346"/>
      <c r="BN166" s="346"/>
    </row>
    <row r="167" spans="1:66" ht="93.25" customHeight="1" x14ac:dyDescent="0.2">
      <c r="A167" s="311" t="s">
        <v>2885</v>
      </c>
      <c r="B167" s="336" t="s">
        <v>2886</v>
      </c>
      <c r="C167" s="337" t="s">
        <v>3055</v>
      </c>
      <c r="D167" s="339" t="s">
        <v>2863</v>
      </c>
      <c r="E167" s="339" t="s">
        <v>92</v>
      </c>
      <c r="F167" s="339" t="s">
        <v>2956</v>
      </c>
      <c r="G167" s="340">
        <v>1</v>
      </c>
      <c r="H167" s="340">
        <v>1</v>
      </c>
      <c r="I167" s="340">
        <v>0</v>
      </c>
      <c r="J167" s="341" t="s">
        <v>2957</v>
      </c>
      <c r="K167" s="342" t="s">
        <v>2958</v>
      </c>
      <c r="L167" s="343"/>
      <c r="M167" s="344">
        <f t="shared" si="13"/>
        <v>39472</v>
      </c>
      <c r="N167" s="343">
        <v>39472</v>
      </c>
      <c r="O167" s="342" t="s">
        <v>75</v>
      </c>
      <c r="P167" s="342" t="s">
        <v>75</v>
      </c>
      <c r="Q167" s="342" t="s">
        <v>75</v>
      </c>
      <c r="R167" s="342" t="s">
        <v>75</v>
      </c>
      <c r="S167" s="342" t="s">
        <v>75</v>
      </c>
      <c r="T167" s="342" t="s">
        <v>75</v>
      </c>
      <c r="U167" s="340">
        <v>1</v>
      </c>
      <c r="V167" s="340">
        <v>0</v>
      </c>
      <c r="W167" s="340">
        <v>0</v>
      </c>
      <c r="X167" s="340">
        <v>-1</v>
      </c>
      <c r="Y167" s="340">
        <v>-2</v>
      </c>
      <c r="Z167" s="340">
        <v>1</v>
      </c>
      <c r="AA167" s="340">
        <v>0</v>
      </c>
      <c r="AB167" s="340">
        <v>0</v>
      </c>
      <c r="AC167" s="340">
        <v>0</v>
      </c>
      <c r="AD167" s="340">
        <v>0</v>
      </c>
      <c r="AE167" s="340">
        <v>1</v>
      </c>
      <c r="AF167" s="340">
        <v>1</v>
      </c>
      <c r="AG167" s="340">
        <v>1</v>
      </c>
      <c r="AH167" s="339" t="s">
        <v>2830</v>
      </c>
      <c r="AI167" s="339" t="s">
        <v>2845</v>
      </c>
      <c r="AJ167" s="339" t="s">
        <v>2959</v>
      </c>
      <c r="AK167" s="340">
        <f t="shared" si="14"/>
        <v>3</v>
      </c>
      <c r="AL167" s="340">
        <v>1</v>
      </c>
      <c r="AM167" s="340">
        <v>1</v>
      </c>
      <c r="AN167" s="340">
        <v>1</v>
      </c>
      <c r="AO167" s="340">
        <v>1</v>
      </c>
      <c r="AP167" s="340">
        <v>1</v>
      </c>
      <c r="AQ167" s="340">
        <v>-2</v>
      </c>
      <c r="AR167" s="340">
        <v>0</v>
      </c>
      <c r="AS167" s="345">
        <f t="shared" si="15"/>
        <v>-1</v>
      </c>
      <c r="AT167" s="340">
        <v>0</v>
      </c>
      <c r="AU167" s="340">
        <v>0</v>
      </c>
      <c r="AV167" s="340">
        <v>0</v>
      </c>
      <c r="AW167" s="340">
        <v>0</v>
      </c>
      <c r="AX167" s="340">
        <v>0</v>
      </c>
      <c r="AY167" s="340">
        <v>0</v>
      </c>
      <c r="AZ167" s="340">
        <v>0</v>
      </c>
      <c r="BA167" s="340">
        <v>0</v>
      </c>
      <c r="BB167" s="346"/>
      <c r="BC167" s="339" t="s">
        <v>2960</v>
      </c>
      <c r="BD167" s="346"/>
      <c r="BE167" s="346"/>
      <c r="BF167" s="346"/>
      <c r="BG167" s="346"/>
      <c r="BH167" s="340">
        <v>-1</v>
      </c>
      <c r="BI167" s="346"/>
      <c r="BJ167" s="346"/>
      <c r="BK167" s="346"/>
      <c r="BL167" s="346"/>
      <c r="BM167" s="346"/>
      <c r="BN167" s="346"/>
    </row>
    <row r="168" spans="1:66" ht="93.25" customHeight="1" x14ac:dyDescent="0.2">
      <c r="A168" s="311" t="s">
        <v>2885</v>
      </c>
      <c r="B168" s="336" t="s">
        <v>2886</v>
      </c>
      <c r="C168" s="337" t="s">
        <v>3056</v>
      </c>
      <c r="D168" s="339" t="s">
        <v>2863</v>
      </c>
      <c r="E168" s="339" t="s">
        <v>92</v>
      </c>
      <c r="F168" s="339" t="s">
        <v>2956</v>
      </c>
      <c r="G168" s="340">
        <v>1</v>
      </c>
      <c r="H168" s="340">
        <v>1</v>
      </c>
      <c r="I168" s="340">
        <v>0</v>
      </c>
      <c r="J168" s="341" t="s">
        <v>2957</v>
      </c>
      <c r="K168" s="342" t="s">
        <v>2958</v>
      </c>
      <c r="L168" s="343"/>
      <c r="M168" s="344">
        <f t="shared" ref="M168:M199" si="16">IF(N168&lt;&gt;"NA",N168,IF(O168&lt;&gt;"NA",O168,IF(P168&lt;&gt;"NA",P168,Q168)))</f>
        <v>39472</v>
      </c>
      <c r="N168" s="343">
        <v>39472</v>
      </c>
      <c r="O168" s="342" t="s">
        <v>75</v>
      </c>
      <c r="P168" s="342" t="s">
        <v>75</v>
      </c>
      <c r="Q168" s="342" t="s">
        <v>75</v>
      </c>
      <c r="R168" s="342" t="s">
        <v>75</v>
      </c>
      <c r="S168" s="342" t="s">
        <v>75</v>
      </c>
      <c r="T168" s="342" t="s">
        <v>75</v>
      </c>
      <c r="U168" s="340">
        <v>1</v>
      </c>
      <c r="V168" s="340">
        <v>0</v>
      </c>
      <c r="W168" s="340">
        <v>0</v>
      </c>
      <c r="X168" s="340">
        <v>-1</v>
      </c>
      <c r="Y168" s="340">
        <v>-2</v>
      </c>
      <c r="Z168" s="340">
        <v>1</v>
      </c>
      <c r="AA168" s="340">
        <v>0</v>
      </c>
      <c r="AB168" s="340">
        <v>0</v>
      </c>
      <c r="AC168" s="340">
        <v>0</v>
      </c>
      <c r="AD168" s="340">
        <v>0</v>
      </c>
      <c r="AE168" s="340">
        <v>1</v>
      </c>
      <c r="AF168" s="340">
        <v>1</v>
      </c>
      <c r="AG168" s="340">
        <v>1</v>
      </c>
      <c r="AH168" s="339" t="s">
        <v>2830</v>
      </c>
      <c r="AI168" s="339" t="s">
        <v>2845</v>
      </c>
      <c r="AJ168" s="339" t="s">
        <v>2959</v>
      </c>
      <c r="AK168" s="340">
        <f t="shared" ref="AK168:AK199" si="17">IF(AND(AL168=1,AM168=1),3,IF(AND(AL168=1,OR(AM168=0,AM168=-1)),1,IF(AND(OR(AL168=0,AL168=-1),AM168=1),2,IF(AND(AL168=0,AL168=-1),OR(AM168=0,AM168=-1),4))))</f>
        <v>3</v>
      </c>
      <c r="AL168" s="340">
        <v>1</v>
      </c>
      <c r="AM168" s="340">
        <v>1</v>
      </c>
      <c r="AN168" s="340">
        <v>1</v>
      </c>
      <c r="AO168" s="340">
        <v>1</v>
      </c>
      <c r="AP168" s="340">
        <v>1</v>
      </c>
      <c r="AQ168" s="340">
        <v>-2</v>
      </c>
      <c r="AR168" s="340">
        <v>0</v>
      </c>
      <c r="AS168" s="345">
        <f t="shared" ref="AS168:AS199" si="18">IF(AY168&lt;1,-1)</f>
        <v>-1</v>
      </c>
      <c r="AT168" s="340">
        <v>0</v>
      </c>
      <c r="AU168" s="340">
        <v>0</v>
      </c>
      <c r="AV168" s="340">
        <v>0</v>
      </c>
      <c r="AW168" s="340">
        <v>0</v>
      </c>
      <c r="AX168" s="340">
        <v>0</v>
      </c>
      <c r="AY168" s="340">
        <v>0</v>
      </c>
      <c r="AZ168" s="340">
        <v>0</v>
      </c>
      <c r="BA168" s="340">
        <v>0</v>
      </c>
      <c r="BB168" s="346"/>
      <c r="BC168" s="339" t="s">
        <v>2960</v>
      </c>
      <c r="BD168" s="346"/>
      <c r="BE168" s="346"/>
      <c r="BF168" s="346"/>
      <c r="BG168" s="346"/>
      <c r="BH168" s="340">
        <v>-1</v>
      </c>
      <c r="BI168" s="346"/>
      <c r="BJ168" s="346"/>
      <c r="BK168" s="346"/>
      <c r="BL168" s="346"/>
      <c r="BM168" s="346"/>
      <c r="BN168" s="346"/>
    </row>
    <row r="169" spans="1:66" ht="93.25" customHeight="1" x14ac:dyDescent="0.2">
      <c r="A169" s="311" t="s">
        <v>2885</v>
      </c>
      <c r="B169" s="336" t="s">
        <v>2886</v>
      </c>
      <c r="C169" s="337" t="s">
        <v>3057</v>
      </c>
      <c r="D169" s="339" t="s">
        <v>2863</v>
      </c>
      <c r="E169" s="339" t="s">
        <v>92</v>
      </c>
      <c r="F169" s="339" t="s">
        <v>2956</v>
      </c>
      <c r="G169" s="340">
        <v>1</v>
      </c>
      <c r="H169" s="340">
        <v>1</v>
      </c>
      <c r="I169" s="340">
        <v>0</v>
      </c>
      <c r="J169" s="341" t="s">
        <v>2957</v>
      </c>
      <c r="K169" s="342" t="s">
        <v>2958</v>
      </c>
      <c r="L169" s="343"/>
      <c r="M169" s="344">
        <f t="shared" si="16"/>
        <v>39472</v>
      </c>
      <c r="N169" s="343">
        <v>39472</v>
      </c>
      <c r="O169" s="342" t="s">
        <v>75</v>
      </c>
      <c r="P169" s="342" t="s">
        <v>75</v>
      </c>
      <c r="Q169" s="342" t="s">
        <v>75</v>
      </c>
      <c r="R169" s="342" t="s">
        <v>75</v>
      </c>
      <c r="S169" s="342" t="s">
        <v>75</v>
      </c>
      <c r="T169" s="342" t="s">
        <v>75</v>
      </c>
      <c r="U169" s="340">
        <v>1</v>
      </c>
      <c r="V169" s="340">
        <v>0</v>
      </c>
      <c r="W169" s="340">
        <v>0</v>
      </c>
      <c r="X169" s="340">
        <v>-1</v>
      </c>
      <c r="Y169" s="340">
        <v>-2</v>
      </c>
      <c r="Z169" s="340">
        <v>1</v>
      </c>
      <c r="AA169" s="340">
        <v>0</v>
      </c>
      <c r="AB169" s="340">
        <v>0</v>
      </c>
      <c r="AC169" s="340">
        <v>0</v>
      </c>
      <c r="AD169" s="340">
        <v>0</v>
      </c>
      <c r="AE169" s="340">
        <v>1</v>
      </c>
      <c r="AF169" s="340">
        <v>1</v>
      </c>
      <c r="AG169" s="340">
        <v>1</v>
      </c>
      <c r="AH169" s="339" t="s">
        <v>2830</v>
      </c>
      <c r="AI169" s="339" t="s">
        <v>2845</v>
      </c>
      <c r="AJ169" s="339" t="s">
        <v>2959</v>
      </c>
      <c r="AK169" s="340">
        <f t="shared" si="17"/>
        <v>3</v>
      </c>
      <c r="AL169" s="340">
        <v>1</v>
      </c>
      <c r="AM169" s="340">
        <v>1</v>
      </c>
      <c r="AN169" s="340">
        <v>1</v>
      </c>
      <c r="AO169" s="340">
        <v>1</v>
      </c>
      <c r="AP169" s="340">
        <v>1</v>
      </c>
      <c r="AQ169" s="340">
        <v>-2</v>
      </c>
      <c r="AR169" s="340">
        <v>0</v>
      </c>
      <c r="AS169" s="345">
        <f t="shared" si="18"/>
        <v>-1</v>
      </c>
      <c r="AT169" s="340">
        <v>0</v>
      </c>
      <c r="AU169" s="340">
        <v>0</v>
      </c>
      <c r="AV169" s="340">
        <v>0</v>
      </c>
      <c r="AW169" s="340">
        <v>0</v>
      </c>
      <c r="AX169" s="340">
        <v>0</v>
      </c>
      <c r="AY169" s="340">
        <v>0</v>
      </c>
      <c r="AZ169" s="340">
        <v>0</v>
      </c>
      <c r="BA169" s="340">
        <v>0</v>
      </c>
      <c r="BB169" s="346"/>
      <c r="BC169" s="339" t="s">
        <v>2960</v>
      </c>
      <c r="BD169" s="346"/>
      <c r="BE169" s="346"/>
      <c r="BF169" s="346"/>
      <c r="BG169" s="346"/>
      <c r="BH169" s="340">
        <v>-1</v>
      </c>
      <c r="BI169" s="346"/>
      <c r="BJ169" s="346"/>
      <c r="BK169" s="346"/>
      <c r="BL169" s="346"/>
      <c r="BM169" s="346"/>
      <c r="BN169" s="346"/>
    </row>
    <row r="170" spans="1:66" ht="93.25" customHeight="1" x14ac:dyDescent="0.2">
      <c r="A170" s="311" t="s">
        <v>2885</v>
      </c>
      <c r="B170" s="336" t="s">
        <v>2886</v>
      </c>
      <c r="C170" s="337" t="s">
        <v>3058</v>
      </c>
      <c r="D170" s="339" t="s">
        <v>2863</v>
      </c>
      <c r="E170" s="339" t="s">
        <v>92</v>
      </c>
      <c r="F170" s="339" t="s">
        <v>2956</v>
      </c>
      <c r="G170" s="340">
        <v>1</v>
      </c>
      <c r="H170" s="340">
        <v>1</v>
      </c>
      <c r="I170" s="340">
        <v>0</v>
      </c>
      <c r="J170" s="341" t="s">
        <v>2957</v>
      </c>
      <c r="K170" s="342" t="s">
        <v>2958</v>
      </c>
      <c r="L170" s="343"/>
      <c r="M170" s="344">
        <f t="shared" si="16"/>
        <v>39472</v>
      </c>
      <c r="N170" s="343">
        <v>39472</v>
      </c>
      <c r="O170" s="342" t="s">
        <v>75</v>
      </c>
      <c r="P170" s="342" t="s">
        <v>75</v>
      </c>
      <c r="Q170" s="342" t="s">
        <v>75</v>
      </c>
      <c r="R170" s="342" t="s">
        <v>75</v>
      </c>
      <c r="S170" s="342" t="s">
        <v>75</v>
      </c>
      <c r="T170" s="342" t="s">
        <v>75</v>
      </c>
      <c r="U170" s="340">
        <v>1</v>
      </c>
      <c r="V170" s="340">
        <v>0</v>
      </c>
      <c r="W170" s="340">
        <v>0</v>
      </c>
      <c r="X170" s="340">
        <v>-1</v>
      </c>
      <c r="Y170" s="340">
        <v>-2</v>
      </c>
      <c r="Z170" s="340">
        <v>1</v>
      </c>
      <c r="AA170" s="340">
        <v>0</v>
      </c>
      <c r="AB170" s="340">
        <v>0</v>
      </c>
      <c r="AC170" s="340">
        <v>0</v>
      </c>
      <c r="AD170" s="340">
        <v>0</v>
      </c>
      <c r="AE170" s="340">
        <v>1</v>
      </c>
      <c r="AF170" s="340">
        <v>1</v>
      </c>
      <c r="AG170" s="340">
        <v>1</v>
      </c>
      <c r="AH170" s="339" t="s">
        <v>2830</v>
      </c>
      <c r="AI170" s="339" t="s">
        <v>2845</v>
      </c>
      <c r="AJ170" s="339" t="s">
        <v>2959</v>
      </c>
      <c r="AK170" s="340">
        <f t="shared" si="17"/>
        <v>3</v>
      </c>
      <c r="AL170" s="340">
        <v>1</v>
      </c>
      <c r="AM170" s="340">
        <v>1</v>
      </c>
      <c r="AN170" s="340">
        <v>1</v>
      </c>
      <c r="AO170" s="340">
        <v>1</v>
      </c>
      <c r="AP170" s="340">
        <v>1</v>
      </c>
      <c r="AQ170" s="340">
        <v>-2</v>
      </c>
      <c r="AR170" s="340">
        <v>0</v>
      </c>
      <c r="AS170" s="345">
        <f t="shared" si="18"/>
        <v>-1</v>
      </c>
      <c r="AT170" s="340">
        <v>0</v>
      </c>
      <c r="AU170" s="340">
        <v>0</v>
      </c>
      <c r="AV170" s="340">
        <v>0</v>
      </c>
      <c r="AW170" s="340">
        <v>0</v>
      </c>
      <c r="AX170" s="340">
        <v>0</v>
      </c>
      <c r="AY170" s="340">
        <v>0</v>
      </c>
      <c r="AZ170" s="340">
        <v>0</v>
      </c>
      <c r="BA170" s="340">
        <v>0</v>
      </c>
      <c r="BB170" s="346"/>
      <c r="BC170" s="339" t="s">
        <v>2960</v>
      </c>
      <c r="BD170" s="346"/>
      <c r="BE170" s="346"/>
      <c r="BF170" s="346"/>
      <c r="BG170" s="346"/>
      <c r="BH170" s="340">
        <v>-1</v>
      </c>
      <c r="BI170" s="346"/>
      <c r="BJ170" s="346"/>
      <c r="BK170" s="346"/>
      <c r="BL170" s="346"/>
      <c r="BM170" s="346"/>
      <c r="BN170" s="346"/>
    </row>
    <row r="171" spans="1:66" ht="93.25" customHeight="1" x14ac:dyDescent="0.2">
      <c r="A171" s="311" t="s">
        <v>2885</v>
      </c>
      <c r="B171" s="336" t="s">
        <v>2886</v>
      </c>
      <c r="C171" s="337" t="s">
        <v>3059</v>
      </c>
      <c r="D171" s="339" t="s">
        <v>2863</v>
      </c>
      <c r="E171" s="339" t="s">
        <v>92</v>
      </c>
      <c r="F171" s="339" t="s">
        <v>2956</v>
      </c>
      <c r="G171" s="340">
        <v>1</v>
      </c>
      <c r="H171" s="340">
        <v>1</v>
      </c>
      <c r="I171" s="340">
        <v>0</v>
      </c>
      <c r="J171" s="341" t="s">
        <v>2957</v>
      </c>
      <c r="K171" s="342" t="s">
        <v>2958</v>
      </c>
      <c r="L171" s="343"/>
      <c r="M171" s="344">
        <f t="shared" si="16"/>
        <v>39472</v>
      </c>
      <c r="N171" s="343">
        <v>39472</v>
      </c>
      <c r="O171" s="342" t="s">
        <v>75</v>
      </c>
      <c r="P171" s="342" t="s">
        <v>75</v>
      </c>
      <c r="Q171" s="342" t="s">
        <v>75</v>
      </c>
      <c r="R171" s="342" t="s">
        <v>75</v>
      </c>
      <c r="S171" s="342" t="s">
        <v>75</v>
      </c>
      <c r="T171" s="342" t="s">
        <v>75</v>
      </c>
      <c r="U171" s="340">
        <v>1</v>
      </c>
      <c r="V171" s="340">
        <v>0</v>
      </c>
      <c r="W171" s="340">
        <v>0</v>
      </c>
      <c r="X171" s="340">
        <v>-1</v>
      </c>
      <c r="Y171" s="340">
        <v>-2</v>
      </c>
      <c r="Z171" s="340">
        <v>1</v>
      </c>
      <c r="AA171" s="340">
        <v>0</v>
      </c>
      <c r="AB171" s="340">
        <v>0</v>
      </c>
      <c r="AC171" s="340">
        <v>0</v>
      </c>
      <c r="AD171" s="340">
        <v>0</v>
      </c>
      <c r="AE171" s="340">
        <v>1</v>
      </c>
      <c r="AF171" s="340">
        <v>1</v>
      </c>
      <c r="AG171" s="340">
        <v>1</v>
      </c>
      <c r="AH171" s="339" t="s">
        <v>2830</v>
      </c>
      <c r="AI171" s="339" t="s">
        <v>2845</v>
      </c>
      <c r="AJ171" s="339" t="s">
        <v>2959</v>
      </c>
      <c r="AK171" s="340">
        <f t="shared" si="17"/>
        <v>3</v>
      </c>
      <c r="AL171" s="340">
        <v>1</v>
      </c>
      <c r="AM171" s="340">
        <v>1</v>
      </c>
      <c r="AN171" s="340">
        <v>1</v>
      </c>
      <c r="AO171" s="340">
        <v>1</v>
      </c>
      <c r="AP171" s="340">
        <v>1</v>
      </c>
      <c r="AQ171" s="340">
        <v>-2</v>
      </c>
      <c r="AR171" s="340">
        <v>0</v>
      </c>
      <c r="AS171" s="345">
        <f t="shared" si="18"/>
        <v>-1</v>
      </c>
      <c r="AT171" s="340">
        <v>0</v>
      </c>
      <c r="AU171" s="340">
        <v>0</v>
      </c>
      <c r="AV171" s="340">
        <v>0</v>
      </c>
      <c r="AW171" s="340">
        <v>0</v>
      </c>
      <c r="AX171" s="340">
        <v>0</v>
      </c>
      <c r="AY171" s="340">
        <v>0</v>
      </c>
      <c r="AZ171" s="340">
        <v>0</v>
      </c>
      <c r="BA171" s="340">
        <v>0</v>
      </c>
      <c r="BB171" s="346"/>
      <c r="BC171" s="339" t="s">
        <v>2960</v>
      </c>
      <c r="BD171" s="346"/>
      <c r="BE171" s="346"/>
      <c r="BF171" s="346"/>
      <c r="BG171" s="346"/>
      <c r="BH171" s="340">
        <v>-1</v>
      </c>
      <c r="BI171" s="346"/>
      <c r="BJ171" s="346"/>
      <c r="BK171" s="346"/>
      <c r="BL171" s="346"/>
      <c r="BM171" s="346"/>
      <c r="BN171" s="346"/>
    </row>
    <row r="172" spans="1:66" ht="93.25" customHeight="1" x14ac:dyDescent="0.2">
      <c r="A172" s="311" t="s">
        <v>2885</v>
      </c>
      <c r="B172" s="336" t="s">
        <v>2886</v>
      </c>
      <c r="C172" s="337" t="s">
        <v>3060</v>
      </c>
      <c r="D172" s="339" t="s">
        <v>2863</v>
      </c>
      <c r="E172" s="339" t="s">
        <v>92</v>
      </c>
      <c r="F172" s="339" t="s">
        <v>2956</v>
      </c>
      <c r="G172" s="340">
        <v>1</v>
      </c>
      <c r="H172" s="340">
        <v>1</v>
      </c>
      <c r="I172" s="340">
        <v>0</v>
      </c>
      <c r="J172" s="341" t="s">
        <v>2957</v>
      </c>
      <c r="K172" s="342" t="s">
        <v>2958</v>
      </c>
      <c r="L172" s="343"/>
      <c r="M172" s="344">
        <f t="shared" si="16"/>
        <v>39472</v>
      </c>
      <c r="N172" s="343">
        <v>39472</v>
      </c>
      <c r="O172" s="342" t="s">
        <v>75</v>
      </c>
      <c r="P172" s="342" t="s">
        <v>75</v>
      </c>
      <c r="Q172" s="342" t="s">
        <v>75</v>
      </c>
      <c r="R172" s="342" t="s">
        <v>75</v>
      </c>
      <c r="S172" s="342" t="s">
        <v>75</v>
      </c>
      <c r="T172" s="342" t="s">
        <v>75</v>
      </c>
      <c r="U172" s="340">
        <v>1</v>
      </c>
      <c r="V172" s="340">
        <v>0</v>
      </c>
      <c r="W172" s="340">
        <v>0</v>
      </c>
      <c r="X172" s="340">
        <v>-1</v>
      </c>
      <c r="Y172" s="340">
        <v>-2</v>
      </c>
      <c r="Z172" s="340">
        <v>1</v>
      </c>
      <c r="AA172" s="340">
        <v>0</v>
      </c>
      <c r="AB172" s="340">
        <v>0</v>
      </c>
      <c r="AC172" s="340">
        <v>0</v>
      </c>
      <c r="AD172" s="340">
        <v>0</v>
      </c>
      <c r="AE172" s="340">
        <v>1</v>
      </c>
      <c r="AF172" s="340">
        <v>1</v>
      </c>
      <c r="AG172" s="340">
        <v>1</v>
      </c>
      <c r="AH172" s="339" t="s">
        <v>2830</v>
      </c>
      <c r="AI172" s="339" t="s">
        <v>2845</v>
      </c>
      <c r="AJ172" s="339" t="s">
        <v>2959</v>
      </c>
      <c r="AK172" s="340">
        <f t="shared" si="17"/>
        <v>3</v>
      </c>
      <c r="AL172" s="340">
        <v>1</v>
      </c>
      <c r="AM172" s="340">
        <v>1</v>
      </c>
      <c r="AN172" s="340">
        <v>1</v>
      </c>
      <c r="AO172" s="340">
        <v>1</v>
      </c>
      <c r="AP172" s="340">
        <v>1</v>
      </c>
      <c r="AQ172" s="340">
        <v>-2</v>
      </c>
      <c r="AR172" s="340">
        <v>0</v>
      </c>
      <c r="AS172" s="345">
        <f t="shared" si="18"/>
        <v>-1</v>
      </c>
      <c r="AT172" s="340">
        <v>0</v>
      </c>
      <c r="AU172" s="340">
        <v>0</v>
      </c>
      <c r="AV172" s="340">
        <v>0</v>
      </c>
      <c r="AW172" s="340">
        <v>0</v>
      </c>
      <c r="AX172" s="340">
        <v>0</v>
      </c>
      <c r="AY172" s="340">
        <v>0</v>
      </c>
      <c r="AZ172" s="340">
        <v>0</v>
      </c>
      <c r="BA172" s="340">
        <v>0</v>
      </c>
      <c r="BB172" s="346"/>
      <c r="BC172" s="339" t="s">
        <v>2960</v>
      </c>
      <c r="BD172" s="346"/>
      <c r="BE172" s="346"/>
      <c r="BF172" s="346"/>
      <c r="BG172" s="346"/>
      <c r="BH172" s="340">
        <v>-1</v>
      </c>
      <c r="BI172" s="346"/>
      <c r="BJ172" s="346"/>
      <c r="BK172" s="346"/>
      <c r="BL172" s="346"/>
      <c r="BM172" s="346"/>
      <c r="BN172" s="346"/>
    </row>
    <row r="173" spans="1:66" ht="93.25" customHeight="1" x14ac:dyDescent="0.2">
      <c r="A173" s="311" t="s">
        <v>2885</v>
      </c>
      <c r="B173" s="336" t="s">
        <v>2886</v>
      </c>
      <c r="C173" s="337" t="s">
        <v>3061</v>
      </c>
      <c r="D173" s="339" t="s">
        <v>2863</v>
      </c>
      <c r="E173" s="339" t="s">
        <v>92</v>
      </c>
      <c r="F173" s="339" t="s">
        <v>2956</v>
      </c>
      <c r="G173" s="340">
        <v>1</v>
      </c>
      <c r="H173" s="340">
        <v>1</v>
      </c>
      <c r="I173" s="340">
        <v>0</v>
      </c>
      <c r="J173" s="341" t="s">
        <v>2957</v>
      </c>
      <c r="K173" s="342" t="s">
        <v>2958</v>
      </c>
      <c r="L173" s="343"/>
      <c r="M173" s="344">
        <f t="shared" si="16"/>
        <v>39472</v>
      </c>
      <c r="N173" s="343">
        <v>39472</v>
      </c>
      <c r="O173" s="342" t="s">
        <v>75</v>
      </c>
      <c r="P173" s="342" t="s">
        <v>75</v>
      </c>
      <c r="Q173" s="342" t="s">
        <v>75</v>
      </c>
      <c r="R173" s="342" t="s">
        <v>75</v>
      </c>
      <c r="S173" s="342" t="s">
        <v>75</v>
      </c>
      <c r="T173" s="342" t="s">
        <v>75</v>
      </c>
      <c r="U173" s="340">
        <v>1</v>
      </c>
      <c r="V173" s="340">
        <v>0</v>
      </c>
      <c r="W173" s="340">
        <v>0</v>
      </c>
      <c r="X173" s="340">
        <v>-1</v>
      </c>
      <c r="Y173" s="340">
        <v>-2</v>
      </c>
      <c r="Z173" s="340">
        <v>1</v>
      </c>
      <c r="AA173" s="340">
        <v>0</v>
      </c>
      <c r="AB173" s="340">
        <v>0</v>
      </c>
      <c r="AC173" s="340">
        <v>0</v>
      </c>
      <c r="AD173" s="340">
        <v>0</v>
      </c>
      <c r="AE173" s="340">
        <v>1</v>
      </c>
      <c r="AF173" s="340">
        <v>1</v>
      </c>
      <c r="AG173" s="340">
        <v>1</v>
      </c>
      <c r="AH173" s="339" t="s">
        <v>2830</v>
      </c>
      <c r="AI173" s="339" t="s">
        <v>2845</v>
      </c>
      <c r="AJ173" s="339" t="s">
        <v>2959</v>
      </c>
      <c r="AK173" s="340">
        <f t="shared" si="17"/>
        <v>3</v>
      </c>
      <c r="AL173" s="340">
        <v>1</v>
      </c>
      <c r="AM173" s="340">
        <v>1</v>
      </c>
      <c r="AN173" s="340">
        <v>1</v>
      </c>
      <c r="AO173" s="340">
        <v>1</v>
      </c>
      <c r="AP173" s="340">
        <v>1</v>
      </c>
      <c r="AQ173" s="340">
        <v>-2</v>
      </c>
      <c r="AR173" s="340">
        <v>0</v>
      </c>
      <c r="AS173" s="345">
        <f t="shared" si="18"/>
        <v>-1</v>
      </c>
      <c r="AT173" s="340">
        <v>0</v>
      </c>
      <c r="AU173" s="340">
        <v>0</v>
      </c>
      <c r="AV173" s="340">
        <v>0</v>
      </c>
      <c r="AW173" s="340">
        <v>0</v>
      </c>
      <c r="AX173" s="340">
        <v>0</v>
      </c>
      <c r="AY173" s="340">
        <v>0</v>
      </c>
      <c r="AZ173" s="340">
        <v>0</v>
      </c>
      <c r="BA173" s="340">
        <v>0</v>
      </c>
      <c r="BB173" s="346"/>
      <c r="BC173" s="339" t="s">
        <v>2960</v>
      </c>
      <c r="BD173" s="346"/>
      <c r="BE173" s="346"/>
      <c r="BF173" s="346"/>
      <c r="BG173" s="346"/>
      <c r="BH173" s="340">
        <v>-1</v>
      </c>
      <c r="BI173" s="346"/>
      <c r="BJ173" s="346"/>
      <c r="BK173" s="346"/>
      <c r="BL173" s="346"/>
      <c r="BM173" s="346"/>
      <c r="BN173" s="346"/>
    </row>
    <row r="174" spans="1:66" ht="93.25" customHeight="1" x14ac:dyDescent="0.2">
      <c r="A174" s="311" t="s">
        <v>2885</v>
      </c>
      <c r="B174" s="336" t="s">
        <v>2886</v>
      </c>
      <c r="C174" s="337" t="s">
        <v>3062</v>
      </c>
      <c r="D174" s="339" t="s">
        <v>2863</v>
      </c>
      <c r="E174" s="339" t="s">
        <v>92</v>
      </c>
      <c r="F174" s="339" t="s">
        <v>2956</v>
      </c>
      <c r="G174" s="340">
        <v>1</v>
      </c>
      <c r="H174" s="340">
        <v>1</v>
      </c>
      <c r="I174" s="340">
        <v>0</v>
      </c>
      <c r="J174" s="341" t="s">
        <v>2957</v>
      </c>
      <c r="K174" s="342" t="s">
        <v>2958</v>
      </c>
      <c r="L174" s="343"/>
      <c r="M174" s="344">
        <f t="shared" si="16"/>
        <v>39472</v>
      </c>
      <c r="N174" s="343">
        <v>39472</v>
      </c>
      <c r="O174" s="342" t="s">
        <v>75</v>
      </c>
      <c r="P174" s="342" t="s">
        <v>75</v>
      </c>
      <c r="Q174" s="342" t="s">
        <v>75</v>
      </c>
      <c r="R174" s="342" t="s">
        <v>75</v>
      </c>
      <c r="S174" s="342" t="s">
        <v>75</v>
      </c>
      <c r="T174" s="342" t="s">
        <v>75</v>
      </c>
      <c r="U174" s="340">
        <v>1</v>
      </c>
      <c r="V174" s="340">
        <v>0</v>
      </c>
      <c r="W174" s="340">
        <v>0</v>
      </c>
      <c r="X174" s="340">
        <v>-1</v>
      </c>
      <c r="Y174" s="340">
        <v>-2</v>
      </c>
      <c r="Z174" s="340">
        <v>1</v>
      </c>
      <c r="AA174" s="340">
        <v>0</v>
      </c>
      <c r="AB174" s="340">
        <v>0</v>
      </c>
      <c r="AC174" s="340">
        <v>0</v>
      </c>
      <c r="AD174" s="340">
        <v>0</v>
      </c>
      <c r="AE174" s="340">
        <v>1</v>
      </c>
      <c r="AF174" s="340">
        <v>1</v>
      </c>
      <c r="AG174" s="340">
        <v>1</v>
      </c>
      <c r="AH174" s="339" t="s">
        <v>2830</v>
      </c>
      <c r="AI174" s="339" t="s">
        <v>2845</v>
      </c>
      <c r="AJ174" s="339" t="s">
        <v>2959</v>
      </c>
      <c r="AK174" s="340">
        <f t="shared" si="17"/>
        <v>3</v>
      </c>
      <c r="AL174" s="340">
        <v>1</v>
      </c>
      <c r="AM174" s="340">
        <v>1</v>
      </c>
      <c r="AN174" s="340">
        <v>1</v>
      </c>
      <c r="AO174" s="340">
        <v>1</v>
      </c>
      <c r="AP174" s="340">
        <v>1</v>
      </c>
      <c r="AQ174" s="340">
        <v>-2</v>
      </c>
      <c r="AR174" s="340">
        <v>0</v>
      </c>
      <c r="AS174" s="345">
        <f t="shared" si="18"/>
        <v>-1</v>
      </c>
      <c r="AT174" s="340">
        <v>0</v>
      </c>
      <c r="AU174" s="340">
        <v>0</v>
      </c>
      <c r="AV174" s="340">
        <v>0</v>
      </c>
      <c r="AW174" s="340">
        <v>0</v>
      </c>
      <c r="AX174" s="340">
        <v>0</v>
      </c>
      <c r="AY174" s="340">
        <v>0</v>
      </c>
      <c r="AZ174" s="340">
        <v>0</v>
      </c>
      <c r="BA174" s="340">
        <v>0</v>
      </c>
      <c r="BB174" s="346"/>
      <c r="BC174" s="339" t="s">
        <v>2960</v>
      </c>
      <c r="BD174" s="346"/>
      <c r="BE174" s="346"/>
      <c r="BF174" s="346"/>
      <c r="BG174" s="346"/>
      <c r="BH174" s="340">
        <v>-1</v>
      </c>
      <c r="BI174" s="346"/>
      <c r="BJ174" s="346"/>
      <c r="BK174" s="346"/>
      <c r="BL174" s="346"/>
      <c r="BM174" s="346"/>
      <c r="BN174" s="346"/>
    </row>
    <row r="175" spans="1:66" ht="93.25" customHeight="1" x14ac:dyDescent="0.2">
      <c r="A175" s="311" t="s">
        <v>2885</v>
      </c>
      <c r="B175" s="336" t="s">
        <v>2886</v>
      </c>
      <c r="C175" s="337" t="s">
        <v>3063</v>
      </c>
      <c r="D175" s="339" t="s">
        <v>2863</v>
      </c>
      <c r="E175" s="339" t="s">
        <v>92</v>
      </c>
      <c r="F175" s="339" t="s">
        <v>2956</v>
      </c>
      <c r="G175" s="340">
        <v>1</v>
      </c>
      <c r="H175" s="340">
        <v>1</v>
      </c>
      <c r="I175" s="340">
        <v>0</v>
      </c>
      <c r="J175" s="341" t="s">
        <v>2957</v>
      </c>
      <c r="K175" s="342" t="s">
        <v>2958</v>
      </c>
      <c r="L175" s="343"/>
      <c r="M175" s="344">
        <f t="shared" si="16"/>
        <v>39472</v>
      </c>
      <c r="N175" s="343">
        <v>39472</v>
      </c>
      <c r="O175" s="342" t="s">
        <v>75</v>
      </c>
      <c r="P175" s="342" t="s">
        <v>75</v>
      </c>
      <c r="Q175" s="342" t="s">
        <v>75</v>
      </c>
      <c r="R175" s="342" t="s">
        <v>75</v>
      </c>
      <c r="S175" s="342" t="s">
        <v>75</v>
      </c>
      <c r="T175" s="342" t="s">
        <v>75</v>
      </c>
      <c r="U175" s="340">
        <v>1</v>
      </c>
      <c r="V175" s="340">
        <v>0</v>
      </c>
      <c r="W175" s="340">
        <v>0</v>
      </c>
      <c r="X175" s="340">
        <v>-1</v>
      </c>
      <c r="Y175" s="340">
        <v>-2</v>
      </c>
      <c r="Z175" s="340">
        <v>1</v>
      </c>
      <c r="AA175" s="340">
        <v>0</v>
      </c>
      <c r="AB175" s="340">
        <v>0</v>
      </c>
      <c r="AC175" s="340">
        <v>0</v>
      </c>
      <c r="AD175" s="340">
        <v>0</v>
      </c>
      <c r="AE175" s="340">
        <v>1</v>
      </c>
      <c r="AF175" s="340">
        <v>1</v>
      </c>
      <c r="AG175" s="340">
        <v>1</v>
      </c>
      <c r="AH175" s="339" t="s">
        <v>2830</v>
      </c>
      <c r="AI175" s="339" t="s">
        <v>2845</v>
      </c>
      <c r="AJ175" s="339" t="s">
        <v>2959</v>
      </c>
      <c r="AK175" s="340">
        <f t="shared" si="17"/>
        <v>3</v>
      </c>
      <c r="AL175" s="340">
        <v>1</v>
      </c>
      <c r="AM175" s="340">
        <v>1</v>
      </c>
      <c r="AN175" s="340">
        <v>1</v>
      </c>
      <c r="AO175" s="340">
        <v>1</v>
      </c>
      <c r="AP175" s="340">
        <v>1</v>
      </c>
      <c r="AQ175" s="340">
        <v>-2</v>
      </c>
      <c r="AR175" s="340">
        <v>0</v>
      </c>
      <c r="AS175" s="345">
        <f t="shared" si="18"/>
        <v>-1</v>
      </c>
      <c r="AT175" s="340">
        <v>0</v>
      </c>
      <c r="AU175" s="340">
        <v>0</v>
      </c>
      <c r="AV175" s="340">
        <v>0</v>
      </c>
      <c r="AW175" s="340">
        <v>0</v>
      </c>
      <c r="AX175" s="340">
        <v>0</v>
      </c>
      <c r="AY175" s="340">
        <v>0</v>
      </c>
      <c r="AZ175" s="340">
        <v>0</v>
      </c>
      <c r="BA175" s="340">
        <v>0</v>
      </c>
      <c r="BB175" s="346"/>
      <c r="BC175" s="339" t="s">
        <v>2960</v>
      </c>
      <c r="BD175" s="346"/>
      <c r="BE175" s="346"/>
      <c r="BF175" s="346"/>
      <c r="BG175" s="346"/>
      <c r="BH175" s="340">
        <v>-1</v>
      </c>
      <c r="BI175" s="346"/>
      <c r="BJ175" s="346"/>
      <c r="BK175" s="346"/>
      <c r="BL175" s="346"/>
      <c r="BM175" s="346"/>
      <c r="BN175" s="346"/>
    </row>
    <row r="176" spans="1:66" ht="93.25" customHeight="1" x14ac:dyDescent="0.2">
      <c r="A176" s="311" t="s">
        <v>2885</v>
      </c>
      <c r="B176" s="336" t="s">
        <v>2886</v>
      </c>
      <c r="C176" s="337" t="s">
        <v>3064</v>
      </c>
      <c r="D176" s="339" t="s">
        <v>2863</v>
      </c>
      <c r="E176" s="339" t="s">
        <v>92</v>
      </c>
      <c r="F176" s="339" t="s">
        <v>2956</v>
      </c>
      <c r="G176" s="340">
        <v>1</v>
      </c>
      <c r="H176" s="340">
        <v>1</v>
      </c>
      <c r="I176" s="340">
        <v>0</v>
      </c>
      <c r="J176" s="341" t="s">
        <v>2957</v>
      </c>
      <c r="K176" s="342" t="s">
        <v>2958</v>
      </c>
      <c r="L176" s="343"/>
      <c r="M176" s="344">
        <f t="shared" si="16"/>
        <v>39472</v>
      </c>
      <c r="N176" s="343">
        <v>39472</v>
      </c>
      <c r="O176" s="342" t="s">
        <v>75</v>
      </c>
      <c r="P176" s="342" t="s">
        <v>75</v>
      </c>
      <c r="Q176" s="342" t="s">
        <v>75</v>
      </c>
      <c r="R176" s="342" t="s">
        <v>75</v>
      </c>
      <c r="S176" s="342" t="s">
        <v>75</v>
      </c>
      <c r="T176" s="342" t="s">
        <v>75</v>
      </c>
      <c r="U176" s="340">
        <v>1</v>
      </c>
      <c r="V176" s="340">
        <v>0</v>
      </c>
      <c r="W176" s="340">
        <v>0</v>
      </c>
      <c r="X176" s="340">
        <v>-1</v>
      </c>
      <c r="Y176" s="340">
        <v>-2</v>
      </c>
      <c r="Z176" s="340">
        <v>1</v>
      </c>
      <c r="AA176" s="340">
        <v>0</v>
      </c>
      <c r="AB176" s="340">
        <v>0</v>
      </c>
      <c r="AC176" s="340">
        <v>0</v>
      </c>
      <c r="AD176" s="340">
        <v>0</v>
      </c>
      <c r="AE176" s="340">
        <v>1</v>
      </c>
      <c r="AF176" s="340">
        <v>1</v>
      </c>
      <c r="AG176" s="340">
        <v>1</v>
      </c>
      <c r="AH176" s="339" t="s">
        <v>2830</v>
      </c>
      <c r="AI176" s="339" t="s">
        <v>2845</v>
      </c>
      <c r="AJ176" s="339" t="s">
        <v>2959</v>
      </c>
      <c r="AK176" s="340">
        <f t="shared" si="17"/>
        <v>3</v>
      </c>
      <c r="AL176" s="340">
        <v>1</v>
      </c>
      <c r="AM176" s="340">
        <v>1</v>
      </c>
      <c r="AN176" s="340">
        <v>1</v>
      </c>
      <c r="AO176" s="340">
        <v>1</v>
      </c>
      <c r="AP176" s="340">
        <v>1</v>
      </c>
      <c r="AQ176" s="340">
        <v>-2</v>
      </c>
      <c r="AR176" s="340">
        <v>0</v>
      </c>
      <c r="AS176" s="345">
        <f t="shared" si="18"/>
        <v>-1</v>
      </c>
      <c r="AT176" s="340">
        <v>0</v>
      </c>
      <c r="AU176" s="340">
        <v>0</v>
      </c>
      <c r="AV176" s="340">
        <v>0</v>
      </c>
      <c r="AW176" s="340">
        <v>0</v>
      </c>
      <c r="AX176" s="340">
        <v>0</v>
      </c>
      <c r="AY176" s="340">
        <v>0</v>
      </c>
      <c r="AZ176" s="340">
        <v>0</v>
      </c>
      <c r="BA176" s="340">
        <v>0</v>
      </c>
      <c r="BB176" s="346"/>
      <c r="BC176" s="339" t="s">
        <v>2960</v>
      </c>
      <c r="BD176" s="346"/>
      <c r="BE176" s="346"/>
      <c r="BF176" s="346"/>
      <c r="BG176" s="346"/>
      <c r="BH176" s="340">
        <v>-1</v>
      </c>
      <c r="BI176" s="346"/>
      <c r="BJ176" s="346"/>
      <c r="BK176" s="346"/>
      <c r="BL176" s="346"/>
      <c r="BM176" s="346"/>
      <c r="BN176" s="346"/>
    </row>
    <row r="177" spans="1:66" ht="93.25" customHeight="1" x14ac:dyDescent="0.2">
      <c r="A177" s="311" t="s">
        <v>2885</v>
      </c>
      <c r="B177" s="336" t="s">
        <v>2886</v>
      </c>
      <c r="C177" s="337" t="s">
        <v>3065</v>
      </c>
      <c r="D177" s="339" t="s">
        <v>2863</v>
      </c>
      <c r="E177" s="339" t="s">
        <v>92</v>
      </c>
      <c r="F177" s="339" t="s">
        <v>2956</v>
      </c>
      <c r="G177" s="340">
        <v>1</v>
      </c>
      <c r="H177" s="340">
        <v>1</v>
      </c>
      <c r="I177" s="340">
        <v>0</v>
      </c>
      <c r="J177" s="341" t="s">
        <v>2957</v>
      </c>
      <c r="K177" s="342" t="s">
        <v>2958</v>
      </c>
      <c r="L177" s="343"/>
      <c r="M177" s="344">
        <f t="shared" si="16"/>
        <v>39472</v>
      </c>
      <c r="N177" s="343">
        <v>39472</v>
      </c>
      <c r="O177" s="342" t="s">
        <v>75</v>
      </c>
      <c r="P177" s="342" t="s">
        <v>75</v>
      </c>
      <c r="Q177" s="342" t="s">
        <v>75</v>
      </c>
      <c r="R177" s="342" t="s">
        <v>75</v>
      </c>
      <c r="S177" s="342" t="s">
        <v>75</v>
      </c>
      <c r="T177" s="342" t="s">
        <v>75</v>
      </c>
      <c r="U177" s="340">
        <v>1</v>
      </c>
      <c r="V177" s="340">
        <v>0</v>
      </c>
      <c r="W177" s="340">
        <v>0</v>
      </c>
      <c r="X177" s="340">
        <v>-1</v>
      </c>
      <c r="Y177" s="340">
        <v>-2</v>
      </c>
      <c r="Z177" s="340">
        <v>1</v>
      </c>
      <c r="AA177" s="340">
        <v>0</v>
      </c>
      <c r="AB177" s="340">
        <v>0</v>
      </c>
      <c r="AC177" s="340">
        <v>0</v>
      </c>
      <c r="AD177" s="340">
        <v>0</v>
      </c>
      <c r="AE177" s="340">
        <v>1</v>
      </c>
      <c r="AF177" s="340">
        <v>1</v>
      </c>
      <c r="AG177" s="340">
        <v>1</v>
      </c>
      <c r="AH177" s="339" t="s">
        <v>2830</v>
      </c>
      <c r="AI177" s="339" t="s">
        <v>2845</v>
      </c>
      <c r="AJ177" s="339" t="s">
        <v>2959</v>
      </c>
      <c r="AK177" s="340">
        <f t="shared" si="17"/>
        <v>3</v>
      </c>
      <c r="AL177" s="340">
        <v>1</v>
      </c>
      <c r="AM177" s="340">
        <v>1</v>
      </c>
      <c r="AN177" s="340">
        <v>1</v>
      </c>
      <c r="AO177" s="340">
        <v>1</v>
      </c>
      <c r="AP177" s="340">
        <v>1</v>
      </c>
      <c r="AQ177" s="340">
        <v>-2</v>
      </c>
      <c r="AR177" s="340">
        <v>0</v>
      </c>
      <c r="AS177" s="345">
        <f t="shared" si="18"/>
        <v>-1</v>
      </c>
      <c r="AT177" s="340">
        <v>0</v>
      </c>
      <c r="AU177" s="340">
        <v>0</v>
      </c>
      <c r="AV177" s="340">
        <v>0</v>
      </c>
      <c r="AW177" s="340">
        <v>0</v>
      </c>
      <c r="AX177" s="340">
        <v>0</v>
      </c>
      <c r="AY177" s="340">
        <v>0</v>
      </c>
      <c r="AZ177" s="340">
        <v>0</v>
      </c>
      <c r="BA177" s="340">
        <v>0</v>
      </c>
      <c r="BB177" s="346"/>
      <c r="BC177" s="339" t="s">
        <v>2960</v>
      </c>
      <c r="BD177" s="346"/>
      <c r="BE177" s="346"/>
      <c r="BF177" s="346"/>
      <c r="BG177" s="346"/>
      <c r="BH177" s="340">
        <v>-1</v>
      </c>
      <c r="BI177" s="346"/>
      <c r="BJ177" s="346"/>
      <c r="BK177" s="346"/>
      <c r="BL177" s="346"/>
      <c r="BM177" s="346"/>
      <c r="BN177" s="346"/>
    </row>
    <row r="178" spans="1:66" ht="93.25" customHeight="1" x14ac:dyDescent="0.2">
      <c r="A178" s="311" t="s">
        <v>2885</v>
      </c>
      <c r="B178" s="336" t="s">
        <v>2886</v>
      </c>
      <c r="C178" s="337" t="s">
        <v>3066</v>
      </c>
      <c r="D178" s="339" t="s">
        <v>2863</v>
      </c>
      <c r="E178" s="339" t="s">
        <v>92</v>
      </c>
      <c r="F178" s="339" t="s">
        <v>2956</v>
      </c>
      <c r="G178" s="340">
        <v>1</v>
      </c>
      <c r="H178" s="340">
        <v>1</v>
      </c>
      <c r="I178" s="340">
        <v>0</v>
      </c>
      <c r="J178" s="341" t="s">
        <v>2957</v>
      </c>
      <c r="K178" s="342" t="s">
        <v>2958</v>
      </c>
      <c r="L178" s="343"/>
      <c r="M178" s="344">
        <f t="shared" si="16"/>
        <v>39472</v>
      </c>
      <c r="N178" s="343">
        <v>39472</v>
      </c>
      <c r="O178" s="342" t="s">
        <v>75</v>
      </c>
      <c r="P178" s="342" t="s">
        <v>75</v>
      </c>
      <c r="Q178" s="342" t="s">
        <v>75</v>
      </c>
      <c r="R178" s="342" t="s">
        <v>75</v>
      </c>
      <c r="S178" s="342" t="s">
        <v>75</v>
      </c>
      <c r="T178" s="342" t="s">
        <v>75</v>
      </c>
      <c r="U178" s="340">
        <v>1</v>
      </c>
      <c r="V178" s="340">
        <v>0</v>
      </c>
      <c r="W178" s="340">
        <v>0</v>
      </c>
      <c r="X178" s="340">
        <v>-1</v>
      </c>
      <c r="Y178" s="340">
        <v>-2</v>
      </c>
      <c r="Z178" s="340">
        <v>1</v>
      </c>
      <c r="AA178" s="340">
        <v>0</v>
      </c>
      <c r="AB178" s="340">
        <v>0</v>
      </c>
      <c r="AC178" s="340">
        <v>0</v>
      </c>
      <c r="AD178" s="340">
        <v>0</v>
      </c>
      <c r="AE178" s="340">
        <v>1</v>
      </c>
      <c r="AF178" s="340">
        <v>1</v>
      </c>
      <c r="AG178" s="340">
        <v>1</v>
      </c>
      <c r="AH178" s="339" t="s">
        <v>2830</v>
      </c>
      <c r="AI178" s="339" t="s">
        <v>2845</v>
      </c>
      <c r="AJ178" s="339" t="s">
        <v>2959</v>
      </c>
      <c r="AK178" s="340">
        <f t="shared" si="17"/>
        <v>3</v>
      </c>
      <c r="AL178" s="340">
        <v>1</v>
      </c>
      <c r="AM178" s="340">
        <v>1</v>
      </c>
      <c r="AN178" s="340">
        <v>1</v>
      </c>
      <c r="AO178" s="340">
        <v>1</v>
      </c>
      <c r="AP178" s="340">
        <v>1</v>
      </c>
      <c r="AQ178" s="340">
        <v>-2</v>
      </c>
      <c r="AR178" s="340">
        <v>0</v>
      </c>
      <c r="AS178" s="345">
        <f t="shared" si="18"/>
        <v>-1</v>
      </c>
      <c r="AT178" s="340">
        <v>0</v>
      </c>
      <c r="AU178" s="340">
        <v>0</v>
      </c>
      <c r="AV178" s="340">
        <v>0</v>
      </c>
      <c r="AW178" s="340">
        <v>0</v>
      </c>
      <c r="AX178" s="340">
        <v>0</v>
      </c>
      <c r="AY178" s="340">
        <v>0</v>
      </c>
      <c r="AZ178" s="340">
        <v>0</v>
      </c>
      <c r="BA178" s="340">
        <v>0</v>
      </c>
      <c r="BB178" s="346"/>
      <c r="BC178" s="339" t="s">
        <v>2960</v>
      </c>
      <c r="BD178" s="346"/>
      <c r="BE178" s="346"/>
      <c r="BF178" s="346"/>
      <c r="BG178" s="346"/>
      <c r="BH178" s="340">
        <v>-1</v>
      </c>
      <c r="BI178" s="346"/>
      <c r="BJ178" s="346"/>
      <c r="BK178" s="346"/>
      <c r="BL178" s="346"/>
      <c r="BM178" s="346"/>
      <c r="BN178" s="346"/>
    </row>
    <row r="179" spans="1:66" ht="93.25" customHeight="1" x14ac:dyDescent="0.2">
      <c r="A179" s="311" t="s">
        <v>2885</v>
      </c>
      <c r="B179" s="336" t="s">
        <v>2886</v>
      </c>
      <c r="C179" s="337" t="s">
        <v>3067</v>
      </c>
      <c r="D179" s="339" t="s">
        <v>2863</v>
      </c>
      <c r="E179" s="339" t="s">
        <v>92</v>
      </c>
      <c r="F179" s="339" t="s">
        <v>2956</v>
      </c>
      <c r="G179" s="340">
        <v>1</v>
      </c>
      <c r="H179" s="340">
        <v>1</v>
      </c>
      <c r="I179" s="340">
        <v>0</v>
      </c>
      <c r="J179" s="341" t="s">
        <v>2957</v>
      </c>
      <c r="K179" s="342" t="s">
        <v>2958</v>
      </c>
      <c r="L179" s="343"/>
      <c r="M179" s="344">
        <f t="shared" si="16"/>
        <v>39472</v>
      </c>
      <c r="N179" s="343">
        <v>39472</v>
      </c>
      <c r="O179" s="342" t="s">
        <v>75</v>
      </c>
      <c r="P179" s="342" t="s">
        <v>75</v>
      </c>
      <c r="Q179" s="342" t="s">
        <v>75</v>
      </c>
      <c r="R179" s="342" t="s">
        <v>75</v>
      </c>
      <c r="S179" s="342" t="s">
        <v>75</v>
      </c>
      <c r="T179" s="342" t="s">
        <v>75</v>
      </c>
      <c r="U179" s="340">
        <v>1</v>
      </c>
      <c r="V179" s="340">
        <v>0</v>
      </c>
      <c r="W179" s="340">
        <v>0</v>
      </c>
      <c r="X179" s="340">
        <v>-1</v>
      </c>
      <c r="Y179" s="340">
        <v>-2</v>
      </c>
      <c r="Z179" s="340">
        <v>1</v>
      </c>
      <c r="AA179" s="340">
        <v>0</v>
      </c>
      <c r="AB179" s="340">
        <v>0</v>
      </c>
      <c r="AC179" s="340">
        <v>0</v>
      </c>
      <c r="AD179" s="340">
        <v>0</v>
      </c>
      <c r="AE179" s="340">
        <v>1</v>
      </c>
      <c r="AF179" s="340">
        <v>1</v>
      </c>
      <c r="AG179" s="340">
        <v>1</v>
      </c>
      <c r="AH179" s="339" t="s">
        <v>2830</v>
      </c>
      <c r="AI179" s="339" t="s">
        <v>2845</v>
      </c>
      <c r="AJ179" s="339" t="s">
        <v>2959</v>
      </c>
      <c r="AK179" s="340">
        <f t="shared" si="17"/>
        <v>3</v>
      </c>
      <c r="AL179" s="340">
        <v>1</v>
      </c>
      <c r="AM179" s="340">
        <v>1</v>
      </c>
      <c r="AN179" s="340">
        <v>1</v>
      </c>
      <c r="AO179" s="340">
        <v>1</v>
      </c>
      <c r="AP179" s="340">
        <v>1</v>
      </c>
      <c r="AQ179" s="340">
        <v>-2</v>
      </c>
      <c r="AR179" s="340">
        <v>0</v>
      </c>
      <c r="AS179" s="345">
        <f t="shared" si="18"/>
        <v>-1</v>
      </c>
      <c r="AT179" s="340">
        <v>0</v>
      </c>
      <c r="AU179" s="340">
        <v>0</v>
      </c>
      <c r="AV179" s="340">
        <v>0</v>
      </c>
      <c r="AW179" s="340">
        <v>0</v>
      </c>
      <c r="AX179" s="340">
        <v>0</v>
      </c>
      <c r="AY179" s="340">
        <v>0</v>
      </c>
      <c r="AZ179" s="340">
        <v>0</v>
      </c>
      <c r="BA179" s="340">
        <v>0</v>
      </c>
      <c r="BB179" s="346"/>
      <c r="BC179" s="339" t="s">
        <v>2960</v>
      </c>
      <c r="BD179" s="346"/>
      <c r="BE179" s="346"/>
      <c r="BF179" s="346"/>
      <c r="BG179" s="346"/>
      <c r="BH179" s="340">
        <v>-1</v>
      </c>
      <c r="BI179" s="346"/>
      <c r="BJ179" s="346"/>
      <c r="BK179" s="346"/>
      <c r="BL179" s="346"/>
      <c r="BM179" s="346"/>
      <c r="BN179" s="346"/>
    </row>
    <row r="180" spans="1:66" ht="93.25" customHeight="1" x14ac:dyDescent="0.2">
      <c r="A180" s="311" t="s">
        <v>2885</v>
      </c>
      <c r="B180" s="336" t="s">
        <v>2886</v>
      </c>
      <c r="C180" s="337" t="s">
        <v>3068</v>
      </c>
      <c r="D180" s="339" t="s">
        <v>2863</v>
      </c>
      <c r="E180" s="339" t="s">
        <v>92</v>
      </c>
      <c r="F180" s="339" t="s">
        <v>2956</v>
      </c>
      <c r="G180" s="340">
        <v>1</v>
      </c>
      <c r="H180" s="340">
        <v>1</v>
      </c>
      <c r="I180" s="340">
        <v>0</v>
      </c>
      <c r="J180" s="341" t="s">
        <v>2957</v>
      </c>
      <c r="K180" s="342" t="s">
        <v>2958</v>
      </c>
      <c r="L180" s="343"/>
      <c r="M180" s="344">
        <f t="shared" si="16"/>
        <v>39472</v>
      </c>
      <c r="N180" s="343">
        <v>39472</v>
      </c>
      <c r="O180" s="342" t="s">
        <v>75</v>
      </c>
      <c r="P180" s="342" t="s">
        <v>75</v>
      </c>
      <c r="Q180" s="342" t="s">
        <v>75</v>
      </c>
      <c r="R180" s="342" t="s">
        <v>75</v>
      </c>
      <c r="S180" s="342" t="s">
        <v>75</v>
      </c>
      <c r="T180" s="342" t="s">
        <v>75</v>
      </c>
      <c r="U180" s="340">
        <v>1</v>
      </c>
      <c r="V180" s="340">
        <v>0</v>
      </c>
      <c r="W180" s="340">
        <v>0</v>
      </c>
      <c r="X180" s="340">
        <v>-1</v>
      </c>
      <c r="Y180" s="340">
        <v>-2</v>
      </c>
      <c r="Z180" s="340">
        <v>1</v>
      </c>
      <c r="AA180" s="340">
        <v>0</v>
      </c>
      <c r="AB180" s="340">
        <v>0</v>
      </c>
      <c r="AC180" s="340">
        <v>0</v>
      </c>
      <c r="AD180" s="340">
        <v>0</v>
      </c>
      <c r="AE180" s="340">
        <v>1</v>
      </c>
      <c r="AF180" s="340">
        <v>1</v>
      </c>
      <c r="AG180" s="340">
        <v>1</v>
      </c>
      <c r="AH180" s="339" t="s">
        <v>2830</v>
      </c>
      <c r="AI180" s="339" t="s">
        <v>2845</v>
      </c>
      <c r="AJ180" s="339" t="s">
        <v>2959</v>
      </c>
      <c r="AK180" s="340">
        <f t="shared" si="17"/>
        <v>3</v>
      </c>
      <c r="AL180" s="340">
        <v>1</v>
      </c>
      <c r="AM180" s="340">
        <v>1</v>
      </c>
      <c r="AN180" s="340">
        <v>1</v>
      </c>
      <c r="AO180" s="340">
        <v>1</v>
      </c>
      <c r="AP180" s="340">
        <v>1</v>
      </c>
      <c r="AQ180" s="340">
        <v>-2</v>
      </c>
      <c r="AR180" s="340">
        <v>0</v>
      </c>
      <c r="AS180" s="345">
        <f t="shared" si="18"/>
        <v>-1</v>
      </c>
      <c r="AT180" s="340">
        <v>0</v>
      </c>
      <c r="AU180" s="340">
        <v>0</v>
      </c>
      <c r="AV180" s="340">
        <v>0</v>
      </c>
      <c r="AW180" s="340">
        <v>0</v>
      </c>
      <c r="AX180" s="340">
        <v>0</v>
      </c>
      <c r="AY180" s="340">
        <v>0</v>
      </c>
      <c r="AZ180" s="340">
        <v>0</v>
      </c>
      <c r="BA180" s="340">
        <v>0</v>
      </c>
      <c r="BB180" s="346"/>
      <c r="BC180" s="339" t="s">
        <v>2960</v>
      </c>
      <c r="BD180" s="346"/>
      <c r="BE180" s="346"/>
      <c r="BF180" s="346"/>
      <c r="BG180" s="346"/>
      <c r="BH180" s="340">
        <v>-1</v>
      </c>
      <c r="BI180" s="346"/>
      <c r="BJ180" s="346"/>
      <c r="BK180" s="346"/>
      <c r="BL180" s="346"/>
      <c r="BM180" s="346"/>
      <c r="BN180" s="346"/>
    </row>
    <row r="181" spans="1:66" ht="93.25" customHeight="1" x14ac:dyDescent="0.2">
      <c r="A181" s="311" t="s">
        <v>2885</v>
      </c>
      <c r="B181" s="336" t="s">
        <v>2886</v>
      </c>
      <c r="C181" s="337" t="s">
        <v>3069</v>
      </c>
      <c r="D181" s="339" t="s">
        <v>2863</v>
      </c>
      <c r="E181" s="339" t="s">
        <v>92</v>
      </c>
      <c r="F181" s="339" t="s">
        <v>2956</v>
      </c>
      <c r="G181" s="340">
        <v>1</v>
      </c>
      <c r="H181" s="340">
        <v>1</v>
      </c>
      <c r="I181" s="340">
        <v>0</v>
      </c>
      <c r="J181" s="341" t="s">
        <v>2957</v>
      </c>
      <c r="K181" s="342" t="s">
        <v>2958</v>
      </c>
      <c r="L181" s="343"/>
      <c r="M181" s="344">
        <f t="shared" si="16"/>
        <v>39472</v>
      </c>
      <c r="N181" s="343">
        <v>39472</v>
      </c>
      <c r="O181" s="342" t="s">
        <v>75</v>
      </c>
      <c r="P181" s="342" t="s">
        <v>75</v>
      </c>
      <c r="Q181" s="342" t="s">
        <v>75</v>
      </c>
      <c r="R181" s="342" t="s">
        <v>75</v>
      </c>
      <c r="S181" s="342" t="s">
        <v>75</v>
      </c>
      <c r="T181" s="342" t="s">
        <v>75</v>
      </c>
      <c r="U181" s="340">
        <v>1</v>
      </c>
      <c r="V181" s="340">
        <v>0</v>
      </c>
      <c r="W181" s="340">
        <v>0</v>
      </c>
      <c r="X181" s="340">
        <v>-1</v>
      </c>
      <c r="Y181" s="340">
        <v>-2</v>
      </c>
      <c r="Z181" s="340">
        <v>1</v>
      </c>
      <c r="AA181" s="340">
        <v>0</v>
      </c>
      <c r="AB181" s="340">
        <v>0</v>
      </c>
      <c r="AC181" s="340">
        <v>0</v>
      </c>
      <c r="AD181" s="340">
        <v>0</v>
      </c>
      <c r="AE181" s="340">
        <v>1</v>
      </c>
      <c r="AF181" s="340">
        <v>1</v>
      </c>
      <c r="AG181" s="340">
        <v>1</v>
      </c>
      <c r="AH181" s="339" t="s">
        <v>2830</v>
      </c>
      <c r="AI181" s="339" t="s">
        <v>2845</v>
      </c>
      <c r="AJ181" s="339" t="s">
        <v>2959</v>
      </c>
      <c r="AK181" s="340">
        <f t="shared" si="17"/>
        <v>3</v>
      </c>
      <c r="AL181" s="340">
        <v>1</v>
      </c>
      <c r="AM181" s="340">
        <v>1</v>
      </c>
      <c r="AN181" s="340">
        <v>1</v>
      </c>
      <c r="AO181" s="340">
        <v>1</v>
      </c>
      <c r="AP181" s="340">
        <v>1</v>
      </c>
      <c r="AQ181" s="340">
        <v>-2</v>
      </c>
      <c r="AR181" s="340">
        <v>0</v>
      </c>
      <c r="AS181" s="345">
        <f t="shared" si="18"/>
        <v>-1</v>
      </c>
      <c r="AT181" s="340">
        <v>0</v>
      </c>
      <c r="AU181" s="340">
        <v>0</v>
      </c>
      <c r="AV181" s="340">
        <v>0</v>
      </c>
      <c r="AW181" s="340">
        <v>0</v>
      </c>
      <c r="AX181" s="340">
        <v>0</v>
      </c>
      <c r="AY181" s="340">
        <v>0</v>
      </c>
      <c r="AZ181" s="340">
        <v>0</v>
      </c>
      <c r="BA181" s="340">
        <v>0</v>
      </c>
      <c r="BB181" s="346"/>
      <c r="BC181" s="339" t="s">
        <v>2960</v>
      </c>
      <c r="BD181" s="346"/>
      <c r="BE181" s="346"/>
      <c r="BF181" s="346"/>
      <c r="BG181" s="346"/>
      <c r="BH181" s="340">
        <v>-1</v>
      </c>
      <c r="BI181" s="346"/>
      <c r="BJ181" s="346"/>
      <c r="BK181" s="346"/>
      <c r="BL181" s="346"/>
      <c r="BM181" s="346"/>
      <c r="BN181" s="346"/>
    </row>
    <row r="182" spans="1:66" ht="93.25" customHeight="1" x14ac:dyDescent="0.2">
      <c r="A182" s="311" t="s">
        <v>2885</v>
      </c>
      <c r="B182" s="336" t="s">
        <v>2886</v>
      </c>
      <c r="C182" s="337" t="s">
        <v>3070</v>
      </c>
      <c r="D182" s="339" t="s">
        <v>2863</v>
      </c>
      <c r="E182" s="339" t="s">
        <v>92</v>
      </c>
      <c r="F182" s="339" t="s">
        <v>2956</v>
      </c>
      <c r="G182" s="340">
        <v>1</v>
      </c>
      <c r="H182" s="340">
        <v>1</v>
      </c>
      <c r="I182" s="340">
        <v>0</v>
      </c>
      <c r="J182" s="341" t="s">
        <v>2957</v>
      </c>
      <c r="K182" s="342" t="s">
        <v>2958</v>
      </c>
      <c r="L182" s="343"/>
      <c r="M182" s="344">
        <f t="shared" si="16"/>
        <v>39472</v>
      </c>
      <c r="N182" s="343">
        <v>39472</v>
      </c>
      <c r="O182" s="342" t="s">
        <v>75</v>
      </c>
      <c r="P182" s="342" t="s">
        <v>75</v>
      </c>
      <c r="Q182" s="342" t="s">
        <v>75</v>
      </c>
      <c r="R182" s="342" t="s">
        <v>75</v>
      </c>
      <c r="S182" s="342" t="s">
        <v>75</v>
      </c>
      <c r="T182" s="342" t="s">
        <v>75</v>
      </c>
      <c r="U182" s="340">
        <v>1</v>
      </c>
      <c r="V182" s="340">
        <v>0</v>
      </c>
      <c r="W182" s="340">
        <v>0</v>
      </c>
      <c r="X182" s="340">
        <v>-1</v>
      </c>
      <c r="Y182" s="340">
        <v>-2</v>
      </c>
      <c r="Z182" s="340">
        <v>1</v>
      </c>
      <c r="AA182" s="340">
        <v>0</v>
      </c>
      <c r="AB182" s="340">
        <v>0</v>
      </c>
      <c r="AC182" s="340">
        <v>0</v>
      </c>
      <c r="AD182" s="340">
        <v>0</v>
      </c>
      <c r="AE182" s="340">
        <v>1</v>
      </c>
      <c r="AF182" s="340">
        <v>1</v>
      </c>
      <c r="AG182" s="340">
        <v>1</v>
      </c>
      <c r="AH182" s="339" t="s">
        <v>2830</v>
      </c>
      <c r="AI182" s="339" t="s">
        <v>2845</v>
      </c>
      <c r="AJ182" s="339" t="s">
        <v>2959</v>
      </c>
      <c r="AK182" s="340">
        <f t="shared" si="17"/>
        <v>3</v>
      </c>
      <c r="AL182" s="340">
        <v>1</v>
      </c>
      <c r="AM182" s="340">
        <v>1</v>
      </c>
      <c r="AN182" s="340">
        <v>1</v>
      </c>
      <c r="AO182" s="340">
        <v>1</v>
      </c>
      <c r="AP182" s="340">
        <v>1</v>
      </c>
      <c r="AQ182" s="340">
        <v>-2</v>
      </c>
      <c r="AR182" s="340">
        <v>0</v>
      </c>
      <c r="AS182" s="345">
        <f t="shared" si="18"/>
        <v>-1</v>
      </c>
      <c r="AT182" s="340">
        <v>0</v>
      </c>
      <c r="AU182" s="340">
        <v>0</v>
      </c>
      <c r="AV182" s="340">
        <v>0</v>
      </c>
      <c r="AW182" s="340">
        <v>0</v>
      </c>
      <c r="AX182" s="340">
        <v>0</v>
      </c>
      <c r="AY182" s="340">
        <v>0</v>
      </c>
      <c r="AZ182" s="340">
        <v>0</v>
      </c>
      <c r="BA182" s="340">
        <v>0</v>
      </c>
      <c r="BB182" s="346"/>
      <c r="BC182" s="339" t="s">
        <v>2960</v>
      </c>
      <c r="BD182" s="346"/>
      <c r="BE182" s="346"/>
      <c r="BF182" s="346"/>
      <c r="BG182" s="346"/>
      <c r="BH182" s="340">
        <v>-1</v>
      </c>
      <c r="BI182" s="346"/>
      <c r="BJ182" s="346"/>
      <c r="BK182" s="346"/>
      <c r="BL182" s="346"/>
      <c r="BM182" s="346"/>
      <c r="BN182" s="346"/>
    </row>
    <row r="183" spans="1:66" ht="93.25" customHeight="1" x14ac:dyDescent="0.2">
      <c r="A183" s="311" t="s">
        <v>2885</v>
      </c>
      <c r="B183" s="336" t="s">
        <v>2886</v>
      </c>
      <c r="C183" s="337" t="s">
        <v>3071</v>
      </c>
      <c r="D183" s="339" t="s">
        <v>2863</v>
      </c>
      <c r="E183" s="339" t="s">
        <v>92</v>
      </c>
      <c r="F183" s="339" t="s">
        <v>2956</v>
      </c>
      <c r="G183" s="340">
        <v>1</v>
      </c>
      <c r="H183" s="340">
        <v>1</v>
      </c>
      <c r="I183" s="340">
        <v>0</v>
      </c>
      <c r="J183" s="341" t="s">
        <v>2957</v>
      </c>
      <c r="K183" s="342" t="s">
        <v>2958</v>
      </c>
      <c r="L183" s="343"/>
      <c r="M183" s="344">
        <f t="shared" si="16"/>
        <v>39472</v>
      </c>
      <c r="N183" s="343">
        <v>39472</v>
      </c>
      <c r="O183" s="342" t="s">
        <v>75</v>
      </c>
      <c r="P183" s="342" t="s">
        <v>75</v>
      </c>
      <c r="Q183" s="342" t="s">
        <v>75</v>
      </c>
      <c r="R183" s="342" t="s">
        <v>75</v>
      </c>
      <c r="S183" s="342" t="s">
        <v>75</v>
      </c>
      <c r="T183" s="342" t="s">
        <v>75</v>
      </c>
      <c r="U183" s="340">
        <v>1</v>
      </c>
      <c r="V183" s="340">
        <v>0</v>
      </c>
      <c r="W183" s="340">
        <v>0</v>
      </c>
      <c r="X183" s="340">
        <v>-1</v>
      </c>
      <c r="Y183" s="340">
        <v>-2</v>
      </c>
      <c r="Z183" s="340">
        <v>1</v>
      </c>
      <c r="AA183" s="340">
        <v>0</v>
      </c>
      <c r="AB183" s="340">
        <v>0</v>
      </c>
      <c r="AC183" s="340">
        <v>0</v>
      </c>
      <c r="AD183" s="340">
        <v>0</v>
      </c>
      <c r="AE183" s="340">
        <v>1</v>
      </c>
      <c r="AF183" s="340">
        <v>1</v>
      </c>
      <c r="AG183" s="340">
        <v>1</v>
      </c>
      <c r="AH183" s="339" t="s">
        <v>2830</v>
      </c>
      <c r="AI183" s="339" t="s">
        <v>2845</v>
      </c>
      <c r="AJ183" s="339" t="s">
        <v>2959</v>
      </c>
      <c r="AK183" s="340">
        <f t="shared" si="17"/>
        <v>3</v>
      </c>
      <c r="AL183" s="340">
        <v>1</v>
      </c>
      <c r="AM183" s="340">
        <v>1</v>
      </c>
      <c r="AN183" s="340">
        <v>1</v>
      </c>
      <c r="AO183" s="340">
        <v>1</v>
      </c>
      <c r="AP183" s="340">
        <v>1</v>
      </c>
      <c r="AQ183" s="340">
        <v>-2</v>
      </c>
      <c r="AR183" s="340">
        <v>0</v>
      </c>
      <c r="AS183" s="345">
        <f t="shared" si="18"/>
        <v>-1</v>
      </c>
      <c r="AT183" s="340">
        <v>0</v>
      </c>
      <c r="AU183" s="340">
        <v>0</v>
      </c>
      <c r="AV183" s="340">
        <v>0</v>
      </c>
      <c r="AW183" s="340">
        <v>0</v>
      </c>
      <c r="AX183" s="340">
        <v>0</v>
      </c>
      <c r="AY183" s="340">
        <v>0</v>
      </c>
      <c r="AZ183" s="340">
        <v>0</v>
      </c>
      <c r="BA183" s="340">
        <v>0</v>
      </c>
      <c r="BB183" s="346"/>
      <c r="BC183" s="339" t="s">
        <v>2960</v>
      </c>
      <c r="BD183" s="346"/>
      <c r="BE183" s="346"/>
      <c r="BF183" s="346"/>
      <c r="BG183" s="346"/>
      <c r="BH183" s="340">
        <v>-1</v>
      </c>
      <c r="BI183" s="346"/>
      <c r="BJ183" s="346"/>
      <c r="BK183" s="346"/>
      <c r="BL183" s="346"/>
      <c r="BM183" s="346"/>
      <c r="BN183" s="346"/>
    </row>
    <row r="184" spans="1:66" ht="93.25" customHeight="1" x14ac:dyDescent="0.2">
      <c r="A184" s="311" t="s">
        <v>2885</v>
      </c>
      <c r="B184" s="336" t="s">
        <v>2886</v>
      </c>
      <c r="C184" s="337" t="s">
        <v>3072</v>
      </c>
      <c r="D184" s="339" t="s">
        <v>2863</v>
      </c>
      <c r="E184" s="339" t="s">
        <v>92</v>
      </c>
      <c r="F184" s="339" t="s">
        <v>2956</v>
      </c>
      <c r="G184" s="340">
        <v>1</v>
      </c>
      <c r="H184" s="340">
        <v>1</v>
      </c>
      <c r="I184" s="340">
        <v>0</v>
      </c>
      <c r="J184" s="341" t="s">
        <v>2957</v>
      </c>
      <c r="K184" s="342" t="s">
        <v>2958</v>
      </c>
      <c r="L184" s="343"/>
      <c r="M184" s="344">
        <f t="shared" si="16"/>
        <v>39472</v>
      </c>
      <c r="N184" s="343">
        <v>39472</v>
      </c>
      <c r="O184" s="342" t="s">
        <v>75</v>
      </c>
      <c r="P184" s="342" t="s">
        <v>75</v>
      </c>
      <c r="Q184" s="342" t="s">
        <v>75</v>
      </c>
      <c r="R184" s="342" t="s">
        <v>75</v>
      </c>
      <c r="S184" s="342" t="s">
        <v>75</v>
      </c>
      <c r="T184" s="342" t="s">
        <v>75</v>
      </c>
      <c r="U184" s="340">
        <v>1</v>
      </c>
      <c r="V184" s="340">
        <v>0</v>
      </c>
      <c r="W184" s="340">
        <v>0</v>
      </c>
      <c r="X184" s="340">
        <v>-1</v>
      </c>
      <c r="Y184" s="340">
        <v>-2</v>
      </c>
      <c r="Z184" s="340">
        <v>1</v>
      </c>
      <c r="AA184" s="340">
        <v>0</v>
      </c>
      <c r="AB184" s="340">
        <v>0</v>
      </c>
      <c r="AC184" s="340">
        <v>0</v>
      </c>
      <c r="AD184" s="340">
        <v>0</v>
      </c>
      <c r="AE184" s="340">
        <v>1</v>
      </c>
      <c r="AF184" s="340">
        <v>1</v>
      </c>
      <c r="AG184" s="340">
        <v>1</v>
      </c>
      <c r="AH184" s="339" t="s">
        <v>2830</v>
      </c>
      <c r="AI184" s="339" t="s">
        <v>2845</v>
      </c>
      <c r="AJ184" s="339" t="s">
        <v>2959</v>
      </c>
      <c r="AK184" s="340">
        <f t="shared" si="17"/>
        <v>3</v>
      </c>
      <c r="AL184" s="340">
        <v>1</v>
      </c>
      <c r="AM184" s="340">
        <v>1</v>
      </c>
      <c r="AN184" s="340">
        <v>1</v>
      </c>
      <c r="AO184" s="340">
        <v>1</v>
      </c>
      <c r="AP184" s="340">
        <v>1</v>
      </c>
      <c r="AQ184" s="340">
        <v>-2</v>
      </c>
      <c r="AR184" s="340">
        <v>0</v>
      </c>
      <c r="AS184" s="345">
        <f t="shared" si="18"/>
        <v>-1</v>
      </c>
      <c r="AT184" s="340">
        <v>0</v>
      </c>
      <c r="AU184" s="340">
        <v>0</v>
      </c>
      <c r="AV184" s="340">
        <v>0</v>
      </c>
      <c r="AW184" s="340">
        <v>0</v>
      </c>
      <c r="AX184" s="340">
        <v>0</v>
      </c>
      <c r="AY184" s="340">
        <v>0</v>
      </c>
      <c r="AZ184" s="340">
        <v>0</v>
      </c>
      <c r="BA184" s="340">
        <v>0</v>
      </c>
      <c r="BB184" s="346"/>
      <c r="BC184" s="339" t="s">
        <v>2960</v>
      </c>
      <c r="BD184" s="346"/>
      <c r="BE184" s="346"/>
      <c r="BF184" s="346"/>
      <c r="BG184" s="346"/>
      <c r="BH184" s="340">
        <v>-1</v>
      </c>
      <c r="BI184" s="346"/>
      <c r="BJ184" s="346"/>
      <c r="BK184" s="346"/>
      <c r="BL184" s="346"/>
      <c r="BM184" s="346"/>
      <c r="BN184" s="346"/>
    </row>
    <row r="185" spans="1:66" ht="93.25" customHeight="1" x14ac:dyDescent="0.2">
      <c r="A185" s="311" t="s">
        <v>2885</v>
      </c>
      <c r="B185" s="336" t="s">
        <v>2886</v>
      </c>
      <c r="C185" s="337" t="s">
        <v>3073</v>
      </c>
      <c r="D185" s="339" t="s">
        <v>2863</v>
      </c>
      <c r="E185" s="339" t="s">
        <v>92</v>
      </c>
      <c r="F185" s="339" t="s">
        <v>2956</v>
      </c>
      <c r="G185" s="340">
        <v>1</v>
      </c>
      <c r="H185" s="340">
        <v>1</v>
      </c>
      <c r="I185" s="340">
        <v>0</v>
      </c>
      <c r="J185" s="341" t="s">
        <v>2957</v>
      </c>
      <c r="K185" s="342" t="s">
        <v>2958</v>
      </c>
      <c r="L185" s="343"/>
      <c r="M185" s="344">
        <f t="shared" si="16"/>
        <v>39472</v>
      </c>
      <c r="N185" s="343">
        <v>39472</v>
      </c>
      <c r="O185" s="342" t="s">
        <v>75</v>
      </c>
      <c r="P185" s="342" t="s">
        <v>75</v>
      </c>
      <c r="Q185" s="342" t="s">
        <v>75</v>
      </c>
      <c r="R185" s="342" t="s">
        <v>75</v>
      </c>
      <c r="S185" s="342" t="s">
        <v>75</v>
      </c>
      <c r="T185" s="342" t="s">
        <v>75</v>
      </c>
      <c r="U185" s="340">
        <v>1</v>
      </c>
      <c r="V185" s="340">
        <v>0</v>
      </c>
      <c r="W185" s="340">
        <v>0</v>
      </c>
      <c r="X185" s="340">
        <v>-1</v>
      </c>
      <c r="Y185" s="340">
        <v>-2</v>
      </c>
      <c r="Z185" s="340">
        <v>1</v>
      </c>
      <c r="AA185" s="340">
        <v>0</v>
      </c>
      <c r="AB185" s="340">
        <v>0</v>
      </c>
      <c r="AC185" s="340">
        <v>0</v>
      </c>
      <c r="AD185" s="340">
        <v>0</v>
      </c>
      <c r="AE185" s="340">
        <v>1</v>
      </c>
      <c r="AF185" s="340">
        <v>1</v>
      </c>
      <c r="AG185" s="340">
        <v>1</v>
      </c>
      <c r="AH185" s="339" t="s">
        <v>2830</v>
      </c>
      <c r="AI185" s="339" t="s">
        <v>2845</v>
      </c>
      <c r="AJ185" s="339" t="s">
        <v>2959</v>
      </c>
      <c r="AK185" s="340">
        <f t="shared" si="17"/>
        <v>3</v>
      </c>
      <c r="AL185" s="340">
        <v>1</v>
      </c>
      <c r="AM185" s="340">
        <v>1</v>
      </c>
      <c r="AN185" s="340">
        <v>1</v>
      </c>
      <c r="AO185" s="340">
        <v>1</v>
      </c>
      <c r="AP185" s="340">
        <v>1</v>
      </c>
      <c r="AQ185" s="340">
        <v>-2</v>
      </c>
      <c r="AR185" s="340">
        <v>0</v>
      </c>
      <c r="AS185" s="345">
        <f t="shared" si="18"/>
        <v>-1</v>
      </c>
      <c r="AT185" s="340">
        <v>0</v>
      </c>
      <c r="AU185" s="340">
        <v>0</v>
      </c>
      <c r="AV185" s="340">
        <v>0</v>
      </c>
      <c r="AW185" s="340">
        <v>0</v>
      </c>
      <c r="AX185" s="340">
        <v>0</v>
      </c>
      <c r="AY185" s="340">
        <v>0</v>
      </c>
      <c r="AZ185" s="340">
        <v>0</v>
      </c>
      <c r="BA185" s="340">
        <v>0</v>
      </c>
      <c r="BB185" s="346"/>
      <c r="BC185" s="339" t="s">
        <v>2960</v>
      </c>
      <c r="BD185" s="346"/>
      <c r="BE185" s="346"/>
      <c r="BF185" s="346"/>
      <c r="BG185" s="346"/>
      <c r="BH185" s="340">
        <v>-1</v>
      </c>
      <c r="BI185" s="346"/>
      <c r="BJ185" s="346"/>
      <c r="BK185" s="346"/>
      <c r="BL185" s="346"/>
      <c r="BM185" s="346"/>
      <c r="BN185" s="346"/>
    </row>
    <row r="186" spans="1:66" ht="93.25" customHeight="1" x14ac:dyDescent="0.2">
      <c r="A186" s="311" t="s">
        <v>2885</v>
      </c>
      <c r="B186" s="336" t="s">
        <v>2886</v>
      </c>
      <c r="C186" s="337" t="s">
        <v>3074</v>
      </c>
      <c r="D186" s="339" t="s">
        <v>2863</v>
      </c>
      <c r="E186" s="339" t="s">
        <v>92</v>
      </c>
      <c r="F186" s="339" t="s">
        <v>2956</v>
      </c>
      <c r="G186" s="340">
        <v>1</v>
      </c>
      <c r="H186" s="340">
        <v>1</v>
      </c>
      <c r="I186" s="340">
        <v>0</v>
      </c>
      <c r="J186" s="341" t="s">
        <v>2957</v>
      </c>
      <c r="K186" s="342" t="s">
        <v>2958</v>
      </c>
      <c r="L186" s="343"/>
      <c r="M186" s="344">
        <f t="shared" si="16"/>
        <v>39472</v>
      </c>
      <c r="N186" s="343">
        <v>39472</v>
      </c>
      <c r="O186" s="342" t="s">
        <v>75</v>
      </c>
      <c r="P186" s="342" t="s">
        <v>75</v>
      </c>
      <c r="Q186" s="342" t="s">
        <v>75</v>
      </c>
      <c r="R186" s="342" t="s">
        <v>75</v>
      </c>
      <c r="S186" s="342" t="s">
        <v>75</v>
      </c>
      <c r="T186" s="342" t="s">
        <v>75</v>
      </c>
      <c r="U186" s="340">
        <v>1</v>
      </c>
      <c r="V186" s="340">
        <v>0</v>
      </c>
      <c r="W186" s="340">
        <v>0</v>
      </c>
      <c r="X186" s="340">
        <v>-1</v>
      </c>
      <c r="Y186" s="340">
        <v>-2</v>
      </c>
      <c r="Z186" s="340">
        <v>1</v>
      </c>
      <c r="AA186" s="340">
        <v>0</v>
      </c>
      <c r="AB186" s="340">
        <v>0</v>
      </c>
      <c r="AC186" s="340">
        <v>0</v>
      </c>
      <c r="AD186" s="340">
        <v>0</v>
      </c>
      <c r="AE186" s="340">
        <v>1</v>
      </c>
      <c r="AF186" s="340">
        <v>1</v>
      </c>
      <c r="AG186" s="340">
        <v>1</v>
      </c>
      <c r="AH186" s="339" t="s">
        <v>2830</v>
      </c>
      <c r="AI186" s="339" t="s">
        <v>2845</v>
      </c>
      <c r="AJ186" s="339" t="s">
        <v>2959</v>
      </c>
      <c r="AK186" s="340">
        <f t="shared" si="17"/>
        <v>3</v>
      </c>
      <c r="AL186" s="340">
        <v>1</v>
      </c>
      <c r="AM186" s="340">
        <v>1</v>
      </c>
      <c r="AN186" s="340">
        <v>1</v>
      </c>
      <c r="AO186" s="340">
        <v>1</v>
      </c>
      <c r="AP186" s="340">
        <v>1</v>
      </c>
      <c r="AQ186" s="340">
        <v>-2</v>
      </c>
      <c r="AR186" s="340">
        <v>0</v>
      </c>
      <c r="AS186" s="345">
        <f t="shared" si="18"/>
        <v>-1</v>
      </c>
      <c r="AT186" s="340">
        <v>0</v>
      </c>
      <c r="AU186" s="340">
        <v>0</v>
      </c>
      <c r="AV186" s="340">
        <v>0</v>
      </c>
      <c r="AW186" s="340">
        <v>0</v>
      </c>
      <c r="AX186" s="340">
        <v>0</v>
      </c>
      <c r="AY186" s="340">
        <v>0</v>
      </c>
      <c r="AZ186" s="340">
        <v>0</v>
      </c>
      <c r="BA186" s="340">
        <v>0</v>
      </c>
      <c r="BB186" s="346"/>
      <c r="BC186" s="339" t="s">
        <v>2960</v>
      </c>
      <c r="BD186" s="346"/>
      <c r="BE186" s="346"/>
      <c r="BF186" s="346"/>
      <c r="BG186" s="346"/>
      <c r="BH186" s="340">
        <v>-1</v>
      </c>
      <c r="BI186" s="346"/>
      <c r="BJ186" s="346"/>
      <c r="BK186" s="346"/>
      <c r="BL186" s="346"/>
      <c r="BM186" s="346"/>
      <c r="BN186" s="346"/>
    </row>
    <row r="187" spans="1:66" ht="93.25" customHeight="1" x14ac:dyDescent="0.2">
      <c r="A187" s="311" t="s">
        <v>2885</v>
      </c>
      <c r="B187" s="336" t="s">
        <v>2886</v>
      </c>
      <c r="C187" s="337" t="s">
        <v>3075</v>
      </c>
      <c r="D187" s="339" t="s">
        <v>2863</v>
      </c>
      <c r="E187" s="339" t="s">
        <v>92</v>
      </c>
      <c r="F187" s="339" t="s">
        <v>2956</v>
      </c>
      <c r="G187" s="340">
        <v>1</v>
      </c>
      <c r="H187" s="340">
        <v>1</v>
      </c>
      <c r="I187" s="340">
        <v>0</v>
      </c>
      <c r="J187" s="341" t="s">
        <v>2957</v>
      </c>
      <c r="K187" s="342" t="s">
        <v>2958</v>
      </c>
      <c r="L187" s="343"/>
      <c r="M187" s="344">
        <f t="shared" si="16"/>
        <v>39472</v>
      </c>
      <c r="N187" s="343">
        <v>39472</v>
      </c>
      <c r="O187" s="342" t="s">
        <v>75</v>
      </c>
      <c r="P187" s="342" t="s">
        <v>75</v>
      </c>
      <c r="Q187" s="342" t="s">
        <v>75</v>
      </c>
      <c r="R187" s="342" t="s">
        <v>75</v>
      </c>
      <c r="S187" s="342" t="s">
        <v>75</v>
      </c>
      <c r="T187" s="342" t="s">
        <v>75</v>
      </c>
      <c r="U187" s="340">
        <v>1</v>
      </c>
      <c r="V187" s="340">
        <v>0</v>
      </c>
      <c r="W187" s="340">
        <v>0</v>
      </c>
      <c r="X187" s="340">
        <v>-1</v>
      </c>
      <c r="Y187" s="340">
        <v>-2</v>
      </c>
      <c r="Z187" s="340">
        <v>1</v>
      </c>
      <c r="AA187" s="340">
        <v>0</v>
      </c>
      <c r="AB187" s="340">
        <v>0</v>
      </c>
      <c r="AC187" s="340">
        <v>0</v>
      </c>
      <c r="AD187" s="340">
        <v>0</v>
      </c>
      <c r="AE187" s="340">
        <v>1</v>
      </c>
      <c r="AF187" s="340">
        <v>1</v>
      </c>
      <c r="AG187" s="340">
        <v>1</v>
      </c>
      <c r="AH187" s="339" t="s">
        <v>2830</v>
      </c>
      <c r="AI187" s="339" t="s">
        <v>2845</v>
      </c>
      <c r="AJ187" s="339" t="s">
        <v>2959</v>
      </c>
      <c r="AK187" s="340">
        <f t="shared" si="17"/>
        <v>3</v>
      </c>
      <c r="AL187" s="340">
        <v>1</v>
      </c>
      <c r="AM187" s="340">
        <v>1</v>
      </c>
      <c r="AN187" s="340">
        <v>1</v>
      </c>
      <c r="AO187" s="340">
        <v>1</v>
      </c>
      <c r="AP187" s="340">
        <v>1</v>
      </c>
      <c r="AQ187" s="340">
        <v>-2</v>
      </c>
      <c r="AR187" s="340">
        <v>0</v>
      </c>
      <c r="AS187" s="345">
        <f t="shared" si="18"/>
        <v>-1</v>
      </c>
      <c r="AT187" s="340">
        <v>0</v>
      </c>
      <c r="AU187" s="340">
        <v>0</v>
      </c>
      <c r="AV187" s="340">
        <v>0</v>
      </c>
      <c r="AW187" s="340">
        <v>0</v>
      </c>
      <c r="AX187" s="340">
        <v>0</v>
      </c>
      <c r="AY187" s="340">
        <v>0</v>
      </c>
      <c r="AZ187" s="340">
        <v>0</v>
      </c>
      <c r="BA187" s="340">
        <v>0</v>
      </c>
      <c r="BB187" s="346"/>
      <c r="BC187" s="339" t="s">
        <v>2960</v>
      </c>
      <c r="BD187" s="346"/>
      <c r="BE187" s="346"/>
      <c r="BF187" s="346"/>
      <c r="BG187" s="346"/>
      <c r="BH187" s="340">
        <v>-1</v>
      </c>
      <c r="BI187" s="346"/>
      <c r="BJ187" s="346"/>
      <c r="BK187" s="346"/>
      <c r="BL187" s="346"/>
      <c r="BM187" s="346"/>
      <c r="BN187" s="346"/>
    </row>
    <row r="188" spans="1:66" ht="93.25" customHeight="1" x14ac:dyDescent="0.2">
      <c r="A188" s="311" t="s">
        <v>2885</v>
      </c>
      <c r="B188" s="336" t="s">
        <v>2886</v>
      </c>
      <c r="C188" s="337" t="s">
        <v>3076</v>
      </c>
      <c r="D188" s="339" t="s">
        <v>2863</v>
      </c>
      <c r="E188" s="339" t="s">
        <v>92</v>
      </c>
      <c r="F188" s="339" t="s">
        <v>2956</v>
      </c>
      <c r="G188" s="340">
        <v>1</v>
      </c>
      <c r="H188" s="340">
        <v>1</v>
      </c>
      <c r="I188" s="340">
        <v>0</v>
      </c>
      <c r="J188" s="341" t="s">
        <v>2957</v>
      </c>
      <c r="K188" s="342" t="s">
        <v>2958</v>
      </c>
      <c r="L188" s="343"/>
      <c r="M188" s="344">
        <f t="shared" si="16"/>
        <v>39472</v>
      </c>
      <c r="N188" s="343">
        <v>39472</v>
      </c>
      <c r="O188" s="342" t="s">
        <v>75</v>
      </c>
      <c r="P188" s="342" t="s">
        <v>75</v>
      </c>
      <c r="Q188" s="342" t="s">
        <v>75</v>
      </c>
      <c r="R188" s="342" t="s">
        <v>75</v>
      </c>
      <c r="S188" s="342" t="s">
        <v>75</v>
      </c>
      <c r="T188" s="342" t="s">
        <v>75</v>
      </c>
      <c r="U188" s="340">
        <v>1</v>
      </c>
      <c r="V188" s="340">
        <v>0</v>
      </c>
      <c r="W188" s="340">
        <v>0</v>
      </c>
      <c r="X188" s="340">
        <v>-1</v>
      </c>
      <c r="Y188" s="340">
        <v>-2</v>
      </c>
      <c r="Z188" s="340">
        <v>1</v>
      </c>
      <c r="AA188" s="340">
        <v>0</v>
      </c>
      <c r="AB188" s="340">
        <v>0</v>
      </c>
      <c r="AC188" s="340">
        <v>0</v>
      </c>
      <c r="AD188" s="340">
        <v>0</v>
      </c>
      <c r="AE188" s="340">
        <v>1</v>
      </c>
      <c r="AF188" s="340">
        <v>1</v>
      </c>
      <c r="AG188" s="340">
        <v>1</v>
      </c>
      <c r="AH188" s="339" t="s">
        <v>2830</v>
      </c>
      <c r="AI188" s="339" t="s">
        <v>2845</v>
      </c>
      <c r="AJ188" s="339" t="s">
        <v>2959</v>
      </c>
      <c r="AK188" s="340">
        <f t="shared" si="17"/>
        <v>3</v>
      </c>
      <c r="AL188" s="340">
        <v>1</v>
      </c>
      <c r="AM188" s="340">
        <v>1</v>
      </c>
      <c r="AN188" s="340">
        <v>1</v>
      </c>
      <c r="AO188" s="340">
        <v>1</v>
      </c>
      <c r="AP188" s="340">
        <v>1</v>
      </c>
      <c r="AQ188" s="340">
        <v>-2</v>
      </c>
      <c r="AR188" s="340">
        <v>0</v>
      </c>
      <c r="AS188" s="345">
        <f t="shared" si="18"/>
        <v>-1</v>
      </c>
      <c r="AT188" s="340">
        <v>0</v>
      </c>
      <c r="AU188" s="340">
        <v>0</v>
      </c>
      <c r="AV188" s="340">
        <v>0</v>
      </c>
      <c r="AW188" s="340">
        <v>0</v>
      </c>
      <c r="AX188" s="340">
        <v>0</v>
      </c>
      <c r="AY188" s="340">
        <v>0</v>
      </c>
      <c r="AZ188" s="340">
        <v>0</v>
      </c>
      <c r="BA188" s="340">
        <v>0</v>
      </c>
      <c r="BB188" s="346"/>
      <c r="BC188" s="339" t="s">
        <v>2960</v>
      </c>
      <c r="BD188" s="346"/>
      <c r="BE188" s="346"/>
      <c r="BF188" s="346"/>
      <c r="BG188" s="346"/>
      <c r="BH188" s="340">
        <v>-1</v>
      </c>
      <c r="BI188" s="346"/>
      <c r="BJ188" s="346"/>
      <c r="BK188" s="346"/>
      <c r="BL188" s="346"/>
      <c r="BM188" s="346"/>
      <c r="BN188" s="346"/>
    </row>
    <row r="189" spans="1:66" ht="93.25" customHeight="1" x14ac:dyDescent="0.2">
      <c r="A189" s="311" t="s">
        <v>2885</v>
      </c>
      <c r="B189" s="336" t="s">
        <v>2886</v>
      </c>
      <c r="C189" s="337" t="s">
        <v>3077</v>
      </c>
      <c r="D189" s="339" t="s">
        <v>2863</v>
      </c>
      <c r="E189" s="339" t="s">
        <v>92</v>
      </c>
      <c r="F189" s="339" t="s">
        <v>2956</v>
      </c>
      <c r="G189" s="340">
        <v>1</v>
      </c>
      <c r="H189" s="340">
        <v>1</v>
      </c>
      <c r="I189" s="340">
        <v>0</v>
      </c>
      <c r="J189" s="341" t="s">
        <v>2957</v>
      </c>
      <c r="K189" s="342" t="s">
        <v>2958</v>
      </c>
      <c r="L189" s="343"/>
      <c r="M189" s="344">
        <f t="shared" si="16"/>
        <v>39472</v>
      </c>
      <c r="N189" s="343">
        <v>39472</v>
      </c>
      <c r="O189" s="342" t="s">
        <v>75</v>
      </c>
      <c r="P189" s="342" t="s">
        <v>75</v>
      </c>
      <c r="Q189" s="342" t="s">
        <v>75</v>
      </c>
      <c r="R189" s="342" t="s">
        <v>75</v>
      </c>
      <c r="S189" s="342" t="s">
        <v>75</v>
      </c>
      <c r="T189" s="342" t="s">
        <v>75</v>
      </c>
      <c r="U189" s="340">
        <v>1</v>
      </c>
      <c r="V189" s="340">
        <v>0</v>
      </c>
      <c r="W189" s="340">
        <v>0</v>
      </c>
      <c r="X189" s="340">
        <v>-1</v>
      </c>
      <c r="Y189" s="340">
        <v>-2</v>
      </c>
      <c r="Z189" s="340">
        <v>1</v>
      </c>
      <c r="AA189" s="340">
        <v>0</v>
      </c>
      <c r="AB189" s="340">
        <v>0</v>
      </c>
      <c r="AC189" s="340">
        <v>0</v>
      </c>
      <c r="AD189" s="340">
        <v>0</v>
      </c>
      <c r="AE189" s="340">
        <v>1</v>
      </c>
      <c r="AF189" s="340">
        <v>1</v>
      </c>
      <c r="AG189" s="340">
        <v>1</v>
      </c>
      <c r="AH189" s="339" t="s">
        <v>2830</v>
      </c>
      <c r="AI189" s="339" t="s">
        <v>2845</v>
      </c>
      <c r="AJ189" s="339" t="s">
        <v>2959</v>
      </c>
      <c r="AK189" s="340">
        <f t="shared" si="17"/>
        <v>3</v>
      </c>
      <c r="AL189" s="340">
        <v>1</v>
      </c>
      <c r="AM189" s="340">
        <v>1</v>
      </c>
      <c r="AN189" s="340">
        <v>1</v>
      </c>
      <c r="AO189" s="340">
        <v>1</v>
      </c>
      <c r="AP189" s="340">
        <v>1</v>
      </c>
      <c r="AQ189" s="340">
        <v>-2</v>
      </c>
      <c r="AR189" s="340">
        <v>0</v>
      </c>
      <c r="AS189" s="345">
        <f t="shared" si="18"/>
        <v>-1</v>
      </c>
      <c r="AT189" s="340">
        <v>0</v>
      </c>
      <c r="AU189" s="340">
        <v>0</v>
      </c>
      <c r="AV189" s="340">
        <v>0</v>
      </c>
      <c r="AW189" s="340">
        <v>0</v>
      </c>
      <c r="AX189" s="340">
        <v>0</v>
      </c>
      <c r="AY189" s="340">
        <v>0</v>
      </c>
      <c r="AZ189" s="340">
        <v>0</v>
      </c>
      <c r="BA189" s="340">
        <v>0</v>
      </c>
      <c r="BB189" s="346"/>
      <c r="BC189" s="339" t="s">
        <v>2960</v>
      </c>
      <c r="BD189" s="346"/>
      <c r="BE189" s="346"/>
      <c r="BF189" s="346"/>
      <c r="BG189" s="346"/>
      <c r="BH189" s="340">
        <v>-1</v>
      </c>
      <c r="BI189" s="346"/>
      <c r="BJ189" s="346"/>
      <c r="BK189" s="346"/>
      <c r="BL189" s="346"/>
      <c r="BM189" s="346"/>
      <c r="BN189" s="346"/>
    </row>
    <row r="190" spans="1:66" ht="93.25" customHeight="1" x14ac:dyDescent="0.2">
      <c r="A190" s="311" t="s">
        <v>2885</v>
      </c>
      <c r="B190" s="336" t="s">
        <v>2886</v>
      </c>
      <c r="C190" s="337" t="s">
        <v>3078</v>
      </c>
      <c r="D190" s="339" t="s">
        <v>2863</v>
      </c>
      <c r="E190" s="339" t="s">
        <v>92</v>
      </c>
      <c r="F190" s="339" t="s">
        <v>2956</v>
      </c>
      <c r="G190" s="340">
        <v>1</v>
      </c>
      <c r="H190" s="340">
        <v>1</v>
      </c>
      <c r="I190" s="340">
        <v>0</v>
      </c>
      <c r="J190" s="341" t="s">
        <v>2957</v>
      </c>
      <c r="K190" s="342" t="s">
        <v>2958</v>
      </c>
      <c r="L190" s="343"/>
      <c r="M190" s="344">
        <f t="shared" si="16"/>
        <v>39472</v>
      </c>
      <c r="N190" s="343">
        <v>39472</v>
      </c>
      <c r="O190" s="342" t="s">
        <v>75</v>
      </c>
      <c r="P190" s="342" t="s">
        <v>75</v>
      </c>
      <c r="Q190" s="342" t="s">
        <v>75</v>
      </c>
      <c r="R190" s="342" t="s">
        <v>75</v>
      </c>
      <c r="S190" s="342" t="s">
        <v>75</v>
      </c>
      <c r="T190" s="342" t="s">
        <v>75</v>
      </c>
      <c r="U190" s="340">
        <v>1</v>
      </c>
      <c r="V190" s="340">
        <v>0</v>
      </c>
      <c r="W190" s="340">
        <v>0</v>
      </c>
      <c r="X190" s="340">
        <v>-1</v>
      </c>
      <c r="Y190" s="340">
        <v>-2</v>
      </c>
      <c r="Z190" s="340">
        <v>1</v>
      </c>
      <c r="AA190" s="340">
        <v>0</v>
      </c>
      <c r="AB190" s="340">
        <v>0</v>
      </c>
      <c r="AC190" s="340">
        <v>0</v>
      </c>
      <c r="AD190" s="340">
        <v>0</v>
      </c>
      <c r="AE190" s="340">
        <v>1</v>
      </c>
      <c r="AF190" s="340">
        <v>1</v>
      </c>
      <c r="AG190" s="340">
        <v>1</v>
      </c>
      <c r="AH190" s="339" t="s">
        <v>2830</v>
      </c>
      <c r="AI190" s="339" t="s">
        <v>2845</v>
      </c>
      <c r="AJ190" s="339" t="s">
        <v>2959</v>
      </c>
      <c r="AK190" s="340">
        <f t="shared" si="17"/>
        <v>3</v>
      </c>
      <c r="AL190" s="340">
        <v>1</v>
      </c>
      <c r="AM190" s="340">
        <v>1</v>
      </c>
      <c r="AN190" s="340">
        <v>1</v>
      </c>
      <c r="AO190" s="340">
        <v>1</v>
      </c>
      <c r="AP190" s="340">
        <v>1</v>
      </c>
      <c r="AQ190" s="340">
        <v>-2</v>
      </c>
      <c r="AR190" s="340">
        <v>0</v>
      </c>
      <c r="AS190" s="345">
        <f t="shared" si="18"/>
        <v>-1</v>
      </c>
      <c r="AT190" s="340">
        <v>0</v>
      </c>
      <c r="AU190" s="340">
        <v>0</v>
      </c>
      <c r="AV190" s="340">
        <v>0</v>
      </c>
      <c r="AW190" s="340">
        <v>0</v>
      </c>
      <c r="AX190" s="340">
        <v>0</v>
      </c>
      <c r="AY190" s="340">
        <v>0</v>
      </c>
      <c r="AZ190" s="340">
        <v>0</v>
      </c>
      <c r="BA190" s="340">
        <v>0</v>
      </c>
      <c r="BB190" s="346"/>
      <c r="BC190" s="339" t="s">
        <v>2960</v>
      </c>
      <c r="BD190" s="346"/>
      <c r="BE190" s="346"/>
      <c r="BF190" s="346"/>
      <c r="BG190" s="346"/>
      <c r="BH190" s="340">
        <v>-1</v>
      </c>
      <c r="BI190" s="346"/>
      <c r="BJ190" s="346"/>
      <c r="BK190" s="346"/>
      <c r="BL190" s="346"/>
      <c r="BM190" s="346"/>
      <c r="BN190" s="346"/>
    </row>
    <row r="191" spans="1:66" ht="93.25" customHeight="1" x14ac:dyDescent="0.2">
      <c r="A191" s="311" t="s">
        <v>2885</v>
      </c>
      <c r="B191" s="336" t="s">
        <v>2886</v>
      </c>
      <c r="C191" s="337" t="s">
        <v>3079</v>
      </c>
      <c r="D191" s="339" t="s">
        <v>2863</v>
      </c>
      <c r="E191" s="339" t="s">
        <v>92</v>
      </c>
      <c r="F191" s="339" t="s">
        <v>2956</v>
      </c>
      <c r="G191" s="340">
        <v>1</v>
      </c>
      <c r="H191" s="340">
        <v>1</v>
      </c>
      <c r="I191" s="340">
        <v>0</v>
      </c>
      <c r="J191" s="341" t="s">
        <v>2957</v>
      </c>
      <c r="K191" s="342" t="s">
        <v>2958</v>
      </c>
      <c r="L191" s="343"/>
      <c r="M191" s="344">
        <f t="shared" si="16"/>
        <v>39472</v>
      </c>
      <c r="N191" s="343">
        <v>39472</v>
      </c>
      <c r="O191" s="342" t="s">
        <v>75</v>
      </c>
      <c r="P191" s="342" t="s">
        <v>75</v>
      </c>
      <c r="Q191" s="342" t="s">
        <v>75</v>
      </c>
      <c r="R191" s="342" t="s">
        <v>75</v>
      </c>
      <c r="S191" s="342" t="s">
        <v>75</v>
      </c>
      <c r="T191" s="342" t="s">
        <v>75</v>
      </c>
      <c r="U191" s="340">
        <v>1</v>
      </c>
      <c r="V191" s="340">
        <v>0</v>
      </c>
      <c r="W191" s="340">
        <v>0</v>
      </c>
      <c r="X191" s="340">
        <v>-1</v>
      </c>
      <c r="Y191" s="340">
        <v>-2</v>
      </c>
      <c r="Z191" s="340">
        <v>1</v>
      </c>
      <c r="AA191" s="340">
        <v>0</v>
      </c>
      <c r="AB191" s="340">
        <v>0</v>
      </c>
      <c r="AC191" s="340">
        <v>0</v>
      </c>
      <c r="AD191" s="340">
        <v>0</v>
      </c>
      <c r="AE191" s="340">
        <v>1</v>
      </c>
      <c r="AF191" s="340">
        <v>1</v>
      </c>
      <c r="AG191" s="340">
        <v>1</v>
      </c>
      <c r="AH191" s="339" t="s">
        <v>2830</v>
      </c>
      <c r="AI191" s="339" t="s">
        <v>2845</v>
      </c>
      <c r="AJ191" s="339" t="s">
        <v>2959</v>
      </c>
      <c r="AK191" s="340">
        <f t="shared" si="17"/>
        <v>3</v>
      </c>
      <c r="AL191" s="340">
        <v>1</v>
      </c>
      <c r="AM191" s="340">
        <v>1</v>
      </c>
      <c r="AN191" s="340">
        <v>1</v>
      </c>
      <c r="AO191" s="340">
        <v>1</v>
      </c>
      <c r="AP191" s="340">
        <v>1</v>
      </c>
      <c r="AQ191" s="340">
        <v>-2</v>
      </c>
      <c r="AR191" s="340">
        <v>0</v>
      </c>
      <c r="AS191" s="345">
        <f t="shared" si="18"/>
        <v>-1</v>
      </c>
      <c r="AT191" s="340">
        <v>0</v>
      </c>
      <c r="AU191" s="340">
        <v>0</v>
      </c>
      <c r="AV191" s="340">
        <v>0</v>
      </c>
      <c r="AW191" s="340">
        <v>0</v>
      </c>
      <c r="AX191" s="340">
        <v>0</v>
      </c>
      <c r="AY191" s="340">
        <v>0</v>
      </c>
      <c r="AZ191" s="340">
        <v>0</v>
      </c>
      <c r="BA191" s="340">
        <v>0</v>
      </c>
      <c r="BB191" s="346"/>
      <c r="BC191" s="339" t="s">
        <v>2960</v>
      </c>
      <c r="BD191" s="346"/>
      <c r="BE191" s="346"/>
      <c r="BF191" s="346"/>
      <c r="BG191" s="346"/>
      <c r="BH191" s="340">
        <v>-1</v>
      </c>
      <c r="BI191" s="346"/>
      <c r="BJ191" s="346"/>
      <c r="BK191" s="346"/>
      <c r="BL191" s="346"/>
      <c r="BM191" s="346"/>
      <c r="BN191" s="346"/>
    </row>
    <row r="192" spans="1:66" ht="93.25" customHeight="1" x14ac:dyDescent="0.2">
      <c r="A192" s="311" t="s">
        <v>2885</v>
      </c>
      <c r="B192" s="336" t="s">
        <v>2886</v>
      </c>
      <c r="C192" s="337" t="s">
        <v>3080</v>
      </c>
      <c r="D192" s="339" t="s">
        <v>2863</v>
      </c>
      <c r="E192" s="339" t="s">
        <v>92</v>
      </c>
      <c r="F192" s="339" t="s">
        <v>2956</v>
      </c>
      <c r="G192" s="340">
        <v>1</v>
      </c>
      <c r="H192" s="340">
        <v>1</v>
      </c>
      <c r="I192" s="340">
        <v>0</v>
      </c>
      <c r="J192" s="341" t="s">
        <v>2957</v>
      </c>
      <c r="K192" s="342" t="s">
        <v>2958</v>
      </c>
      <c r="L192" s="343"/>
      <c r="M192" s="344">
        <f t="shared" si="16"/>
        <v>39472</v>
      </c>
      <c r="N192" s="343">
        <v>39472</v>
      </c>
      <c r="O192" s="342" t="s">
        <v>75</v>
      </c>
      <c r="P192" s="342" t="s">
        <v>75</v>
      </c>
      <c r="Q192" s="342" t="s">
        <v>75</v>
      </c>
      <c r="R192" s="342" t="s">
        <v>75</v>
      </c>
      <c r="S192" s="342" t="s">
        <v>75</v>
      </c>
      <c r="T192" s="342" t="s">
        <v>75</v>
      </c>
      <c r="U192" s="340">
        <v>1</v>
      </c>
      <c r="V192" s="340">
        <v>0</v>
      </c>
      <c r="W192" s="340">
        <v>0</v>
      </c>
      <c r="X192" s="340">
        <v>-1</v>
      </c>
      <c r="Y192" s="340">
        <v>-2</v>
      </c>
      <c r="Z192" s="340">
        <v>1</v>
      </c>
      <c r="AA192" s="340">
        <v>0</v>
      </c>
      <c r="AB192" s="340">
        <v>0</v>
      </c>
      <c r="AC192" s="340">
        <v>0</v>
      </c>
      <c r="AD192" s="340">
        <v>0</v>
      </c>
      <c r="AE192" s="340">
        <v>1</v>
      </c>
      <c r="AF192" s="340">
        <v>1</v>
      </c>
      <c r="AG192" s="340">
        <v>1</v>
      </c>
      <c r="AH192" s="339" t="s">
        <v>2830</v>
      </c>
      <c r="AI192" s="339" t="s">
        <v>2845</v>
      </c>
      <c r="AJ192" s="339" t="s">
        <v>2959</v>
      </c>
      <c r="AK192" s="340">
        <f t="shared" si="17"/>
        <v>3</v>
      </c>
      <c r="AL192" s="340">
        <v>1</v>
      </c>
      <c r="AM192" s="340">
        <v>1</v>
      </c>
      <c r="AN192" s="340">
        <v>1</v>
      </c>
      <c r="AO192" s="340">
        <v>1</v>
      </c>
      <c r="AP192" s="340">
        <v>1</v>
      </c>
      <c r="AQ192" s="340">
        <v>-2</v>
      </c>
      <c r="AR192" s="340">
        <v>0</v>
      </c>
      <c r="AS192" s="345">
        <f t="shared" si="18"/>
        <v>-1</v>
      </c>
      <c r="AT192" s="340">
        <v>0</v>
      </c>
      <c r="AU192" s="340">
        <v>0</v>
      </c>
      <c r="AV192" s="340">
        <v>0</v>
      </c>
      <c r="AW192" s="340">
        <v>0</v>
      </c>
      <c r="AX192" s="340">
        <v>0</v>
      </c>
      <c r="AY192" s="340">
        <v>0</v>
      </c>
      <c r="AZ192" s="340">
        <v>0</v>
      </c>
      <c r="BA192" s="340">
        <v>0</v>
      </c>
      <c r="BB192" s="346"/>
      <c r="BC192" s="339" t="s">
        <v>2960</v>
      </c>
      <c r="BD192" s="346"/>
      <c r="BE192" s="346"/>
      <c r="BF192" s="346"/>
      <c r="BG192" s="346"/>
      <c r="BH192" s="340">
        <v>-1</v>
      </c>
      <c r="BI192" s="346"/>
      <c r="BJ192" s="346"/>
      <c r="BK192" s="346"/>
      <c r="BL192" s="346"/>
      <c r="BM192" s="346"/>
      <c r="BN192" s="346"/>
    </row>
    <row r="193" spans="1:66" ht="93.25" customHeight="1" x14ac:dyDescent="0.2">
      <c r="A193" s="311" t="s">
        <v>2885</v>
      </c>
      <c r="B193" s="336" t="s">
        <v>2886</v>
      </c>
      <c r="C193" s="337" t="s">
        <v>3081</v>
      </c>
      <c r="D193" s="339" t="s">
        <v>2863</v>
      </c>
      <c r="E193" s="339" t="s">
        <v>92</v>
      </c>
      <c r="F193" s="339" t="s">
        <v>2956</v>
      </c>
      <c r="G193" s="340">
        <v>1</v>
      </c>
      <c r="H193" s="340">
        <v>1</v>
      </c>
      <c r="I193" s="340">
        <v>0</v>
      </c>
      <c r="J193" s="341" t="s">
        <v>2957</v>
      </c>
      <c r="K193" s="342" t="s">
        <v>2958</v>
      </c>
      <c r="L193" s="343"/>
      <c r="M193" s="344">
        <f t="shared" si="16"/>
        <v>39472</v>
      </c>
      <c r="N193" s="343">
        <v>39472</v>
      </c>
      <c r="O193" s="342" t="s">
        <v>75</v>
      </c>
      <c r="P193" s="342" t="s">
        <v>75</v>
      </c>
      <c r="Q193" s="342" t="s">
        <v>75</v>
      </c>
      <c r="R193" s="342" t="s">
        <v>75</v>
      </c>
      <c r="S193" s="342" t="s">
        <v>75</v>
      </c>
      <c r="T193" s="342" t="s">
        <v>75</v>
      </c>
      <c r="U193" s="340">
        <v>1</v>
      </c>
      <c r="V193" s="340">
        <v>0</v>
      </c>
      <c r="W193" s="340">
        <v>0</v>
      </c>
      <c r="X193" s="340">
        <v>-1</v>
      </c>
      <c r="Y193" s="340">
        <v>-2</v>
      </c>
      <c r="Z193" s="340">
        <v>1</v>
      </c>
      <c r="AA193" s="340">
        <v>0</v>
      </c>
      <c r="AB193" s="340">
        <v>0</v>
      </c>
      <c r="AC193" s="340">
        <v>0</v>
      </c>
      <c r="AD193" s="340">
        <v>0</v>
      </c>
      <c r="AE193" s="340">
        <v>1</v>
      </c>
      <c r="AF193" s="340">
        <v>1</v>
      </c>
      <c r="AG193" s="340">
        <v>1</v>
      </c>
      <c r="AH193" s="339" t="s">
        <v>2830</v>
      </c>
      <c r="AI193" s="339" t="s">
        <v>2845</v>
      </c>
      <c r="AJ193" s="339" t="s">
        <v>2959</v>
      </c>
      <c r="AK193" s="340">
        <f t="shared" si="17"/>
        <v>3</v>
      </c>
      <c r="AL193" s="340">
        <v>1</v>
      </c>
      <c r="AM193" s="340">
        <v>1</v>
      </c>
      <c r="AN193" s="340">
        <v>1</v>
      </c>
      <c r="AO193" s="340">
        <v>1</v>
      </c>
      <c r="AP193" s="340">
        <v>1</v>
      </c>
      <c r="AQ193" s="340">
        <v>-2</v>
      </c>
      <c r="AR193" s="340">
        <v>0</v>
      </c>
      <c r="AS193" s="345">
        <f t="shared" si="18"/>
        <v>-1</v>
      </c>
      <c r="AT193" s="340">
        <v>0</v>
      </c>
      <c r="AU193" s="340">
        <v>0</v>
      </c>
      <c r="AV193" s="340">
        <v>0</v>
      </c>
      <c r="AW193" s="340">
        <v>0</v>
      </c>
      <c r="AX193" s="340">
        <v>0</v>
      </c>
      <c r="AY193" s="340">
        <v>0</v>
      </c>
      <c r="AZ193" s="340">
        <v>0</v>
      </c>
      <c r="BA193" s="340">
        <v>0</v>
      </c>
      <c r="BB193" s="346"/>
      <c r="BC193" s="339" t="s">
        <v>2960</v>
      </c>
      <c r="BD193" s="346"/>
      <c r="BE193" s="346"/>
      <c r="BF193" s="346"/>
      <c r="BG193" s="346"/>
      <c r="BH193" s="340">
        <v>-1</v>
      </c>
      <c r="BI193" s="346"/>
      <c r="BJ193" s="346"/>
      <c r="BK193" s="346"/>
      <c r="BL193" s="346"/>
      <c r="BM193" s="346"/>
      <c r="BN193" s="346"/>
    </row>
    <row r="194" spans="1:66" ht="93.25" customHeight="1" x14ac:dyDescent="0.2">
      <c r="A194" s="311" t="s">
        <v>2885</v>
      </c>
      <c r="B194" s="336" t="s">
        <v>2886</v>
      </c>
      <c r="C194" s="337" t="s">
        <v>3082</v>
      </c>
      <c r="D194" s="339" t="s">
        <v>2863</v>
      </c>
      <c r="E194" s="339" t="s">
        <v>92</v>
      </c>
      <c r="F194" s="339" t="s">
        <v>2956</v>
      </c>
      <c r="G194" s="340">
        <v>1</v>
      </c>
      <c r="H194" s="340">
        <v>1</v>
      </c>
      <c r="I194" s="340">
        <v>0</v>
      </c>
      <c r="J194" s="341" t="s">
        <v>2957</v>
      </c>
      <c r="K194" s="342" t="s">
        <v>2958</v>
      </c>
      <c r="L194" s="343"/>
      <c r="M194" s="344">
        <f t="shared" si="16"/>
        <v>39472</v>
      </c>
      <c r="N194" s="343">
        <v>39472</v>
      </c>
      <c r="O194" s="342" t="s">
        <v>75</v>
      </c>
      <c r="P194" s="342" t="s">
        <v>75</v>
      </c>
      <c r="Q194" s="342" t="s">
        <v>75</v>
      </c>
      <c r="R194" s="342" t="s">
        <v>75</v>
      </c>
      <c r="S194" s="342" t="s">
        <v>75</v>
      </c>
      <c r="T194" s="342" t="s">
        <v>75</v>
      </c>
      <c r="U194" s="340">
        <v>1</v>
      </c>
      <c r="V194" s="340">
        <v>0</v>
      </c>
      <c r="W194" s="340">
        <v>0</v>
      </c>
      <c r="X194" s="340">
        <v>-1</v>
      </c>
      <c r="Y194" s="340">
        <v>-2</v>
      </c>
      <c r="Z194" s="340">
        <v>1</v>
      </c>
      <c r="AA194" s="340">
        <v>0</v>
      </c>
      <c r="AB194" s="340">
        <v>0</v>
      </c>
      <c r="AC194" s="340">
        <v>0</v>
      </c>
      <c r="AD194" s="340">
        <v>0</v>
      </c>
      <c r="AE194" s="340">
        <v>1</v>
      </c>
      <c r="AF194" s="340">
        <v>1</v>
      </c>
      <c r="AG194" s="340">
        <v>1</v>
      </c>
      <c r="AH194" s="339" t="s">
        <v>2830</v>
      </c>
      <c r="AI194" s="339" t="s">
        <v>2845</v>
      </c>
      <c r="AJ194" s="339" t="s">
        <v>2959</v>
      </c>
      <c r="AK194" s="340">
        <f t="shared" si="17"/>
        <v>3</v>
      </c>
      <c r="AL194" s="340">
        <v>1</v>
      </c>
      <c r="AM194" s="340">
        <v>1</v>
      </c>
      <c r="AN194" s="340">
        <v>1</v>
      </c>
      <c r="AO194" s="340">
        <v>1</v>
      </c>
      <c r="AP194" s="340">
        <v>1</v>
      </c>
      <c r="AQ194" s="340">
        <v>-2</v>
      </c>
      <c r="AR194" s="340">
        <v>0</v>
      </c>
      <c r="AS194" s="345">
        <f t="shared" si="18"/>
        <v>-1</v>
      </c>
      <c r="AT194" s="340">
        <v>0</v>
      </c>
      <c r="AU194" s="340">
        <v>0</v>
      </c>
      <c r="AV194" s="340">
        <v>0</v>
      </c>
      <c r="AW194" s="340">
        <v>0</v>
      </c>
      <c r="AX194" s="340">
        <v>0</v>
      </c>
      <c r="AY194" s="340">
        <v>0</v>
      </c>
      <c r="AZ194" s="340">
        <v>0</v>
      </c>
      <c r="BA194" s="340">
        <v>0</v>
      </c>
      <c r="BB194" s="346"/>
      <c r="BC194" s="339" t="s">
        <v>2960</v>
      </c>
      <c r="BD194" s="346"/>
      <c r="BE194" s="346"/>
      <c r="BF194" s="346"/>
      <c r="BG194" s="346"/>
      <c r="BH194" s="340">
        <v>-1</v>
      </c>
      <c r="BI194" s="346"/>
      <c r="BJ194" s="346"/>
      <c r="BK194" s="346"/>
      <c r="BL194" s="346"/>
      <c r="BM194" s="346"/>
      <c r="BN194" s="346"/>
    </row>
    <row r="195" spans="1:66" ht="93.25" customHeight="1" x14ac:dyDescent="0.2">
      <c r="A195" s="311" t="s">
        <v>2885</v>
      </c>
      <c r="B195" s="336" t="s">
        <v>2886</v>
      </c>
      <c r="C195" s="337" t="s">
        <v>3083</v>
      </c>
      <c r="D195" s="339" t="s">
        <v>2863</v>
      </c>
      <c r="E195" s="339" t="s">
        <v>92</v>
      </c>
      <c r="F195" s="339" t="s">
        <v>2956</v>
      </c>
      <c r="G195" s="340">
        <v>1</v>
      </c>
      <c r="H195" s="340">
        <v>1</v>
      </c>
      <c r="I195" s="340">
        <v>0</v>
      </c>
      <c r="J195" s="341" t="s">
        <v>2957</v>
      </c>
      <c r="K195" s="342" t="s">
        <v>2958</v>
      </c>
      <c r="L195" s="343"/>
      <c r="M195" s="344">
        <f t="shared" si="16"/>
        <v>39472</v>
      </c>
      <c r="N195" s="343">
        <v>39472</v>
      </c>
      <c r="O195" s="342" t="s">
        <v>75</v>
      </c>
      <c r="P195" s="342" t="s">
        <v>75</v>
      </c>
      <c r="Q195" s="342" t="s">
        <v>75</v>
      </c>
      <c r="R195" s="342" t="s">
        <v>75</v>
      </c>
      <c r="S195" s="342" t="s">
        <v>75</v>
      </c>
      <c r="T195" s="342" t="s">
        <v>75</v>
      </c>
      <c r="U195" s="340">
        <v>1</v>
      </c>
      <c r="V195" s="340">
        <v>0</v>
      </c>
      <c r="W195" s="340">
        <v>0</v>
      </c>
      <c r="X195" s="340">
        <v>-1</v>
      </c>
      <c r="Y195" s="340">
        <v>-2</v>
      </c>
      <c r="Z195" s="340">
        <v>1</v>
      </c>
      <c r="AA195" s="340">
        <v>0</v>
      </c>
      <c r="AB195" s="340">
        <v>0</v>
      </c>
      <c r="AC195" s="340">
        <v>0</v>
      </c>
      <c r="AD195" s="340">
        <v>0</v>
      </c>
      <c r="AE195" s="340">
        <v>1</v>
      </c>
      <c r="AF195" s="340">
        <v>1</v>
      </c>
      <c r="AG195" s="340">
        <v>1</v>
      </c>
      <c r="AH195" s="339" t="s">
        <v>2830</v>
      </c>
      <c r="AI195" s="339" t="s">
        <v>2845</v>
      </c>
      <c r="AJ195" s="339" t="s">
        <v>2959</v>
      </c>
      <c r="AK195" s="340">
        <f t="shared" si="17"/>
        <v>3</v>
      </c>
      <c r="AL195" s="340">
        <v>1</v>
      </c>
      <c r="AM195" s="340">
        <v>1</v>
      </c>
      <c r="AN195" s="340">
        <v>1</v>
      </c>
      <c r="AO195" s="340">
        <v>1</v>
      </c>
      <c r="AP195" s="340">
        <v>1</v>
      </c>
      <c r="AQ195" s="340">
        <v>-2</v>
      </c>
      <c r="AR195" s="340">
        <v>0</v>
      </c>
      <c r="AS195" s="345">
        <f t="shared" si="18"/>
        <v>-1</v>
      </c>
      <c r="AT195" s="340">
        <v>0</v>
      </c>
      <c r="AU195" s="340">
        <v>0</v>
      </c>
      <c r="AV195" s="340">
        <v>0</v>
      </c>
      <c r="AW195" s="340">
        <v>0</v>
      </c>
      <c r="AX195" s="340">
        <v>0</v>
      </c>
      <c r="AY195" s="340">
        <v>0</v>
      </c>
      <c r="AZ195" s="340">
        <v>0</v>
      </c>
      <c r="BA195" s="340">
        <v>0</v>
      </c>
      <c r="BB195" s="346"/>
      <c r="BC195" s="339" t="s">
        <v>2960</v>
      </c>
      <c r="BD195" s="346"/>
      <c r="BE195" s="346"/>
      <c r="BF195" s="346"/>
      <c r="BG195" s="346"/>
      <c r="BH195" s="340">
        <v>-1</v>
      </c>
      <c r="BI195" s="346"/>
      <c r="BJ195" s="346"/>
      <c r="BK195" s="346"/>
      <c r="BL195" s="346"/>
      <c r="BM195" s="346"/>
      <c r="BN195" s="346"/>
    </row>
    <row r="196" spans="1:66" ht="93.25" customHeight="1" x14ac:dyDescent="0.2">
      <c r="A196" s="311" t="s">
        <v>2885</v>
      </c>
      <c r="B196" s="336" t="s">
        <v>2886</v>
      </c>
      <c r="C196" s="337" t="s">
        <v>3084</v>
      </c>
      <c r="D196" s="339" t="s">
        <v>2863</v>
      </c>
      <c r="E196" s="339" t="s">
        <v>92</v>
      </c>
      <c r="F196" s="339" t="s">
        <v>2956</v>
      </c>
      <c r="G196" s="340">
        <v>1</v>
      </c>
      <c r="H196" s="340">
        <v>1</v>
      </c>
      <c r="I196" s="340">
        <v>0</v>
      </c>
      <c r="J196" s="341" t="s">
        <v>2957</v>
      </c>
      <c r="K196" s="342" t="s">
        <v>2958</v>
      </c>
      <c r="L196" s="343"/>
      <c r="M196" s="344">
        <f t="shared" si="16"/>
        <v>39472</v>
      </c>
      <c r="N196" s="343">
        <v>39472</v>
      </c>
      <c r="O196" s="342" t="s">
        <v>75</v>
      </c>
      <c r="P196" s="342" t="s">
        <v>75</v>
      </c>
      <c r="Q196" s="342" t="s">
        <v>75</v>
      </c>
      <c r="R196" s="342" t="s">
        <v>75</v>
      </c>
      <c r="S196" s="342" t="s">
        <v>75</v>
      </c>
      <c r="T196" s="342" t="s">
        <v>75</v>
      </c>
      <c r="U196" s="340">
        <v>1</v>
      </c>
      <c r="V196" s="340">
        <v>0</v>
      </c>
      <c r="W196" s="340">
        <v>0</v>
      </c>
      <c r="X196" s="340">
        <v>-1</v>
      </c>
      <c r="Y196" s="340">
        <v>-2</v>
      </c>
      <c r="Z196" s="340">
        <v>1</v>
      </c>
      <c r="AA196" s="340">
        <v>0</v>
      </c>
      <c r="AB196" s="340">
        <v>0</v>
      </c>
      <c r="AC196" s="340">
        <v>0</v>
      </c>
      <c r="AD196" s="340">
        <v>0</v>
      </c>
      <c r="AE196" s="340">
        <v>1</v>
      </c>
      <c r="AF196" s="340">
        <v>1</v>
      </c>
      <c r="AG196" s="340">
        <v>1</v>
      </c>
      <c r="AH196" s="339" t="s">
        <v>2830</v>
      </c>
      <c r="AI196" s="339" t="s">
        <v>2845</v>
      </c>
      <c r="AJ196" s="339" t="s">
        <v>2959</v>
      </c>
      <c r="AK196" s="340">
        <f t="shared" si="17"/>
        <v>3</v>
      </c>
      <c r="AL196" s="340">
        <v>1</v>
      </c>
      <c r="AM196" s="340">
        <v>1</v>
      </c>
      <c r="AN196" s="340">
        <v>1</v>
      </c>
      <c r="AO196" s="340">
        <v>1</v>
      </c>
      <c r="AP196" s="340">
        <v>1</v>
      </c>
      <c r="AQ196" s="340">
        <v>-2</v>
      </c>
      <c r="AR196" s="340">
        <v>0</v>
      </c>
      <c r="AS196" s="345">
        <f t="shared" si="18"/>
        <v>-1</v>
      </c>
      <c r="AT196" s="340">
        <v>0</v>
      </c>
      <c r="AU196" s="340">
        <v>0</v>
      </c>
      <c r="AV196" s="340">
        <v>0</v>
      </c>
      <c r="AW196" s="340">
        <v>0</v>
      </c>
      <c r="AX196" s="340">
        <v>0</v>
      </c>
      <c r="AY196" s="340">
        <v>0</v>
      </c>
      <c r="AZ196" s="340">
        <v>0</v>
      </c>
      <c r="BA196" s="340">
        <v>0</v>
      </c>
      <c r="BB196" s="346"/>
      <c r="BC196" s="339" t="s">
        <v>2960</v>
      </c>
      <c r="BD196" s="346"/>
      <c r="BE196" s="346"/>
      <c r="BF196" s="346"/>
      <c r="BG196" s="346"/>
      <c r="BH196" s="340">
        <v>-1</v>
      </c>
      <c r="BI196" s="346"/>
      <c r="BJ196" s="346"/>
      <c r="BK196" s="346"/>
      <c r="BL196" s="346"/>
      <c r="BM196" s="346"/>
      <c r="BN196" s="346"/>
    </row>
    <row r="197" spans="1:66" ht="93.25" customHeight="1" x14ac:dyDescent="0.2">
      <c r="A197" s="311" t="s">
        <v>2885</v>
      </c>
      <c r="B197" s="336" t="s">
        <v>2886</v>
      </c>
      <c r="C197" s="337" t="s">
        <v>3085</v>
      </c>
      <c r="D197" s="339" t="s">
        <v>2863</v>
      </c>
      <c r="E197" s="339" t="s">
        <v>92</v>
      </c>
      <c r="F197" s="339" t="s">
        <v>2956</v>
      </c>
      <c r="G197" s="340">
        <v>1</v>
      </c>
      <c r="H197" s="340">
        <v>1</v>
      </c>
      <c r="I197" s="340">
        <v>0</v>
      </c>
      <c r="J197" s="341" t="s">
        <v>2957</v>
      </c>
      <c r="K197" s="342" t="s">
        <v>2958</v>
      </c>
      <c r="L197" s="343"/>
      <c r="M197" s="344">
        <f t="shared" si="16"/>
        <v>39472</v>
      </c>
      <c r="N197" s="343">
        <v>39472</v>
      </c>
      <c r="O197" s="342" t="s">
        <v>75</v>
      </c>
      <c r="P197" s="342" t="s">
        <v>75</v>
      </c>
      <c r="Q197" s="342" t="s">
        <v>75</v>
      </c>
      <c r="R197" s="342" t="s">
        <v>75</v>
      </c>
      <c r="S197" s="342" t="s">
        <v>75</v>
      </c>
      <c r="T197" s="342" t="s">
        <v>75</v>
      </c>
      <c r="U197" s="340">
        <v>1</v>
      </c>
      <c r="V197" s="340">
        <v>0</v>
      </c>
      <c r="W197" s="340">
        <v>0</v>
      </c>
      <c r="X197" s="340">
        <v>-1</v>
      </c>
      <c r="Y197" s="340">
        <v>-2</v>
      </c>
      <c r="Z197" s="340">
        <v>1</v>
      </c>
      <c r="AA197" s="340">
        <v>0</v>
      </c>
      <c r="AB197" s="340">
        <v>0</v>
      </c>
      <c r="AC197" s="340">
        <v>0</v>
      </c>
      <c r="AD197" s="340">
        <v>0</v>
      </c>
      <c r="AE197" s="340">
        <v>1</v>
      </c>
      <c r="AF197" s="340">
        <v>1</v>
      </c>
      <c r="AG197" s="340">
        <v>1</v>
      </c>
      <c r="AH197" s="339" t="s">
        <v>2830</v>
      </c>
      <c r="AI197" s="339" t="s">
        <v>2845</v>
      </c>
      <c r="AJ197" s="339" t="s">
        <v>2959</v>
      </c>
      <c r="AK197" s="340">
        <f t="shared" si="17"/>
        <v>3</v>
      </c>
      <c r="AL197" s="340">
        <v>1</v>
      </c>
      <c r="AM197" s="340">
        <v>1</v>
      </c>
      <c r="AN197" s="340">
        <v>1</v>
      </c>
      <c r="AO197" s="340">
        <v>1</v>
      </c>
      <c r="AP197" s="340">
        <v>1</v>
      </c>
      <c r="AQ197" s="340">
        <v>-2</v>
      </c>
      <c r="AR197" s="340">
        <v>0</v>
      </c>
      <c r="AS197" s="345">
        <f t="shared" si="18"/>
        <v>-1</v>
      </c>
      <c r="AT197" s="340">
        <v>0</v>
      </c>
      <c r="AU197" s="340">
        <v>0</v>
      </c>
      <c r="AV197" s="340">
        <v>0</v>
      </c>
      <c r="AW197" s="340">
        <v>0</v>
      </c>
      <c r="AX197" s="340">
        <v>0</v>
      </c>
      <c r="AY197" s="340">
        <v>0</v>
      </c>
      <c r="AZ197" s="340">
        <v>0</v>
      </c>
      <c r="BA197" s="340">
        <v>0</v>
      </c>
      <c r="BB197" s="346"/>
      <c r="BC197" s="339" t="s">
        <v>2960</v>
      </c>
      <c r="BD197" s="346"/>
      <c r="BE197" s="346"/>
      <c r="BF197" s="346"/>
      <c r="BG197" s="346"/>
      <c r="BH197" s="340">
        <v>-1</v>
      </c>
      <c r="BI197" s="346"/>
      <c r="BJ197" s="346"/>
      <c r="BK197" s="346"/>
      <c r="BL197" s="346"/>
      <c r="BM197" s="346"/>
      <c r="BN197" s="346"/>
    </row>
    <row r="198" spans="1:66" ht="93.25" customHeight="1" x14ac:dyDescent="0.2">
      <c r="A198" s="311" t="s">
        <v>2885</v>
      </c>
      <c r="B198" s="336" t="s">
        <v>2886</v>
      </c>
      <c r="C198" s="337" t="s">
        <v>3086</v>
      </c>
      <c r="D198" s="339" t="s">
        <v>2863</v>
      </c>
      <c r="E198" s="339" t="s">
        <v>92</v>
      </c>
      <c r="F198" s="339" t="s">
        <v>2956</v>
      </c>
      <c r="G198" s="340">
        <v>1</v>
      </c>
      <c r="H198" s="340">
        <v>1</v>
      </c>
      <c r="I198" s="340">
        <v>0</v>
      </c>
      <c r="J198" s="341" t="s">
        <v>2957</v>
      </c>
      <c r="K198" s="342" t="s">
        <v>2958</v>
      </c>
      <c r="L198" s="343"/>
      <c r="M198" s="344">
        <f t="shared" si="16"/>
        <v>39472</v>
      </c>
      <c r="N198" s="343">
        <v>39472</v>
      </c>
      <c r="O198" s="342" t="s">
        <v>75</v>
      </c>
      <c r="P198" s="342" t="s">
        <v>75</v>
      </c>
      <c r="Q198" s="342" t="s">
        <v>75</v>
      </c>
      <c r="R198" s="342" t="s">
        <v>75</v>
      </c>
      <c r="S198" s="342" t="s">
        <v>75</v>
      </c>
      <c r="T198" s="342" t="s">
        <v>75</v>
      </c>
      <c r="U198" s="340">
        <v>1</v>
      </c>
      <c r="V198" s="340">
        <v>0</v>
      </c>
      <c r="W198" s="340">
        <v>0</v>
      </c>
      <c r="X198" s="340">
        <v>-1</v>
      </c>
      <c r="Y198" s="340">
        <v>-2</v>
      </c>
      <c r="Z198" s="340">
        <v>1</v>
      </c>
      <c r="AA198" s="340">
        <v>0</v>
      </c>
      <c r="AB198" s="340">
        <v>0</v>
      </c>
      <c r="AC198" s="340">
        <v>0</v>
      </c>
      <c r="AD198" s="340">
        <v>0</v>
      </c>
      <c r="AE198" s="340">
        <v>1</v>
      </c>
      <c r="AF198" s="340">
        <v>1</v>
      </c>
      <c r="AG198" s="340">
        <v>1</v>
      </c>
      <c r="AH198" s="339" t="s">
        <v>2830</v>
      </c>
      <c r="AI198" s="339" t="s">
        <v>2845</v>
      </c>
      <c r="AJ198" s="339" t="s">
        <v>2959</v>
      </c>
      <c r="AK198" s="340">
        <f t="shared" si="17"/>
        <v>3</v>
      </c>
      <c r="AL198" s="340">
        <v>1</v>
      </c>
      <c r="AM198" s="340">
        <v>1</v>
      </c>
      <c r="AN198" s="340">
        <v>1</v>
      </c>
      <c r="AO198" s="340">
        <v>1</v>
      </c>
      <c r="AP198" s="340">
        <v>1</v>
      </c>
      <c r="AQ198" s="340">
        <v>-2</v>
      </c>
      <c r="AR198" s="340">
        <v>0</v>
      </c>
      <c r="AS198" s="345">
        <f t="shared" si="18"/>
        <v>-1</v>
      </c>
      <c r="AT198" s="340">
        <v>0</v>
      </c>
      <c r="AU198" s="340">
        <v>0</v>
      </c>
      <c r="AV198" s="340">
        <v>0</v>
      </c>
      <c r="AW198" s="340">
        <v>0</v>
      </c>
      <c r="AX198" s="340">
        <v>0</v>
      </c>
      <c r="AY198" s="340">
        <v>0</v>
      </c>
      <c r="AZ198" s="340">
        <v>0</v>
      </c>
      <c r="BA198" s="340">
        <v>0</v>
      </c>
      <c r="BB198" s="346"/>
      <c r="BC198" s="339" t="s">
        <v>2960</v>
      </c>
      <c r="BD198" s="346"/>
      <c r="BE198" s="346"/>
      <c r="BF198" s="346"/>
      <c r="BG198" s="346"/>
      <c r="BH198" s="340">
        <v>-1</v>
      </c>
      <c r="BI198" s="346"/>
      <c r="BJ198" s="346"/>
      <c r="BK198" s="346"/>
      <c r="BL198" s="346"/>
      <c r="BM198" s="346"/>
      <c r="BN198" s="346"/>
    </row>
    <row r="199" spans="1:66" ht="93.25" customHeight="1" x14ac:dyDescent="0.2">
      <c r="A199" s="311" t="s">
        <v>2885</v>
      </c>
      <c r="B199" s="336" t="s">
        <v>2886</v>
      </c>
      <c r="C199" s="337" t="s">
        <v>3087</v>
      </c>
      <c r="D199" s="339" t="s">
        <v>2863</v>
      </c>
      <c r="E199" s="339" t="s">
        <v>92</v>
      </c>
      <c r="F199" s="339" t="s">
        <v>2956</v>
      </c>
      <c r="G199" s="340">
        <v>1</v>
      </c>
      <c r="H199" s="340">
        <v>1</v>
      </c>
      <c r="I199" s="340">
        <v>0</v>
      </c>
      <c r="J199" s="341" t="s">
        <v>2957</v>
      </c>
      <c r="K199" s="342" t="s">
        <v>2958</v>
      </c>
      <c r="L199" s="343"/>
      <c r="M199" s="344">
        <f t="shared" si="16"/>
        <v>39472</v>
      </c>
      <c r="N199" s="343">
        <v>39472</v>
      </c>
      <c r="O199" s="342" t="s">
        <v>75</v>
      </c>
      <c r="P199" s="342" t="s">
        <v>75</v>
      </c>
      <c r="Q199" s="342" t="s">
        <v>75</v>
      </c>
      <c r="R199" s="342" t="s">
        <v>75</v>
      </c>
      <c r="S199" s="342" t="s">
        <v>75</v>
      </c>
      <c r="T199" s="342" t="s">
        <v>75</v>
      </c>
      <c r="U199" s="340">
        <v>1</v>
      </c>
      <c r="V199" s="340">
        <v>0</v>
      </c>
      <c r="W199" s="340">
        <v>0</v>
      </c>
      <c r="X199" s="340">
        <v>-1</v>
      </c>
      <c r="Y199" s="340">
        <v>-2</v>
      </c>
      <c r="Z199" s="340">
        <v>1</v>
      </c>
      <c r="AA199" s="340">
        <v>0</v>
      </c>
      <c r="AB199" s="340">
        <v>0</v>
      </c>
      <c r="AC199" s="340">
        <v>0</v>
      </c>
      <c r="AD199" s="340">
        <v>0</v>
      </c>
      <c r="AE199" s="340">
        <v>1</v>
      </c>
      <c r="AF199" s="340">
        <v>1</v>
      </c>
      <c r="AG199" s="340">
        <v>1</v>
      </c>
      <c r="AH199" s="339" t="s">
        <v>2830</v>
      </c>
      <c r="AI199" s="339" t="s">
        <v>2845</v>
      </c>
      <c r="AJ199" s="339" t="s">
        <v>2959</v>
      </c>
      <c r="AK199" s="340">
        <f t="shared" si="17"/>
        <v>3</v>
      </c>
      <c r="AL199" s="340">
        <v>1</v>
      </c>
      <c r="AM199" s="340">
        <v>1</v>
      </c>
      <c r="AN199" s="340">
        <v>1</v>
      </c>
      <c r="AO199" s="340">
        <v>1</v>
      </c>
      <c r="AP199" s="340">
        <v>1</v>
      </c>
      <c r="AQ199" s="340">
        <v>-2</v>
      </c>
      <c r="AR199" s="340">
        <v>0</v>
      </c>
      <c r="AS199" s="345">
        <f t="shared" si="18"/>
        <v>-1</v>
      </c>
      <c r="AT199" s="340">
        <v>0</v>
      </c>
      <c r="AU199" s="340">
        <v>0</v>
      </c>
      <c r="AV199" s="340">
        <v>0</v>
      </c>
      <c r="AW199" s="340">
        <v>0</v>
      </c>
      <c r="AX199" s="340">
        <v>0</v>
      </c>
      <c r="AY199" s="340">
        <v>0</v>
      </c>
      <c r="AZ199" s="340">
        <v>0</v>
      </c>
      <c r="BA199" s="340">
        <v>0</v>
      </c>
      <c r="BB199" s="346"/>
      <c r="BC199" s="339" t="s">
        <v>2960</v>
      </c>
      <c r="BD199" s="346"/>
      <c r="BE199" s="346"/>
      <c r="BF199" s="346"/>
      <c r="BG199" s="346"/>
      <c r="BH199" s="340">
        <v>-1</v>
      </c>
      <c r="BI199" s="346"/>
      <c r="BJ199" s="346"/>
      <c r="BK199" s="346"/>
      <c r="BL199" s="346"/>
      <c r="BM199" s="346"/>
      <c r="BN199" s="346"/>
    </row>
    <row r="200" spans="1:66" ht="93.25" customHeight="1" x14ac:dyDescent="0.2">
      <c r="A200" s="311" t="s">
        <v>2885</v>
      </c>
      <c r="B200" s="336" t="s">
        <v>2886</v>
      </c>
      <c r="C200" s="337" t="s">
        <v>3088</v>
      </c>
      <c r="D200" s="339" t="s">
        <v>2863</v>
      </c>
      <c r="E200" s="339" t="s">
        <v>92</v>
      </c>
      <c r="F200" s="339" t="s">
        <v>2956</v>
      </c>
      <c r="G200" s="340">
        <v>1</v>
      </c>
      <c r="H200" s="340">
        <v>1</v>
      </c>
      <c r="I200" s="340">
        <v>0</v>
      </c>
      <c r="J200" s="341" t="s">
        <v>2957</v>
      </c>
      <c r="K200" s="342" t="s">
        <v>2958</v>
      </c>
      <c r="L200" s="343"/>
      <c r="M200" s="344">
        <f t="shared" ref="M200:M215" si="19">IF(N200&lt;&gt;"NA",N200,IF(O200&lt;&gt;"NA",O200,IF(P200&lt;&gt;"NA",P200,Q200)))</f>
        <v>39472</v>
      </c>
      <c r="N200" s="343">
        <v>39472</v>
      </c>
      <c r="O200" s="342" t="s">
        <v>75</v>
      </c>
      <c r="P200" s="342" t="s">
        <v>75</v>
      </c>
      <c r="Q200" s="342" t="s">
        <v>75</v>
      </c>
      <c r="R200" s="342" t="s">
        <v>75</v>
      </c>
      <c r="S200" s="342" t="s">
        <v>75</v>
      </c>
      <c r="T200" s="342" t="s">
        <v>75</v>
      </c>
      <c r="U200" s="340">
        <v>1</v>
      </c>
      <c r="V200" s="340">
        <v>0</v>
      </c>
      <c r="W200" s="340">
        <v>0</v>
      </c>
      <c r="X200" s="340">
        <v>-1</v>
      </c>
      <c r="Y200" s="340">
        <v>-2</v>
      </c>
      <c r="Z200" s="340">
        <v>1</v>
      </c>
      <c r="AA200" s="340">
        <v>0</v>
      </c>
      <c r="AB200" s="340">
        <v>0</v>
      </c>
      <c r="AC200" s="340">
        <v>0</v>
      </c>
      <c r="AD200" s="340">
        <v>0</v>
      </c>
      <c r="AE200" s="340">
        <v>1</v>
      </c>
      <c r="AF200" s="340">
        <v>1</v>
      </c>
      <c r="AG200" s="340">
        <v>1</v>
      </c>
      <c r="AH200" s="339" t="s">
        <v>2830</v>
      </c>
      <c r="AI200" s="339" t="s">
        <v>2845</v>
      </c>
      <c r="AJ200" s="339" t="s">
        <v>2959</v>
      </c>
      <c r="AK200" s="340">
        <f t="shared" ref="AK200:AK215" si="20">IF(AND(AL200=1,AM200=1),3,IF(AND(AL200=1,OR(AM200=0,AM200=-1)),1,IF(AND(OR(AL200=0,AL200=-1),AM200=1),2,IF(AND(AL200=0,AL200=-1),OR(AM200=0,AM200=-1),4))))</f>
        <v>3</v>
      </c>
      <c r="AL200" s="340">
        <v>1</v>
      </c>
      <c r="AM200" s="340">
        <v>1</v>
      </c>
      <c r="AN200" s="340">
        <v>1</v>
      </c>
      <c r="AO200" s="340">
        <v>1</v>
      </c>
      <c r="AP200" s="340">
        <v>1</v>
      </c>
      <c r="AQ200" s="340">
        <v>-2</v>
      </c>
      <c r="AR200" s="340">
        <v>0</v>
      </c>
      <c r="AS200" s="345">
        <f t="shared" ref="AS200:AS215" si="21">IF(AY200&lt;1,-1)</f>
        <v>-1</v>
      </c>
      <c r="AT200" s="340">
        <v>0</v>
      </c>
      <c r="AU200" s="340">
        <v>0</v>
      </c>
      <c r="AV200" s="340">
        <v>0</v>
      </c>
      <c r="AW200" s="340">
        <v>0</v>
      </c>
      <c r="AX200" s="340">
        <v>0</v>
      </c>
      <c r="AY200" s="340">
        <v>0</v>
      </c>
      <c r="AZ200" s="340">
        <v>0</v>
      </c>
      <c r="BA200" s="340">
        <v>0</v>
      </c>
      <c r="BB200" s="346"/>
      <c r="BC200" s="339" t="s">
        <v>2960</v>
      </c>
      <c r="BD200" s="346"/>
      <c r="BE200" s="346"/>
      <c r="BF200" s="346"/>
      <c r="BG200" s="346"/>
      <c r="BH200" s="340">
        <v>-1</v>
      </c>
      <c r="BI200" s="346"/>
      <c r="BJ200" s="346"/>
      <c r="BK200" s="346"/>
      <c r="BL200" s="346"/>
      <c r="BM200" s="346"/>
      <c r="BN200" s="346"/>
    </row>
    <row r="201" spans="1:66" ht="93.25" customHeight="1" x14ac:dyDescent="0.2">
      <c r="A201" s="311" t="s">
        <v>2885</v>
      </c>
      <c r="B201" s="336" t="s">
        <v>2886</v>
      </c>
      <c r="C201" s="337" t="s">
        <v>3089</v>
      </c>
      <c r="D201" s="339" t="s">
        <v>2863</v>
      </c>
      <c r="E201" s="339" t="s">
        <v>92</v>
      </c>
      <c r="F201" s="339" t="s">
        <v>2956</v>
      </c>
      <c r="G201" s="340">
        <v>1</v>
      </c>
      <c r="H201" s="340">
        <v>1</v>
      </c>
      <c r="I201" s="340">
        <v>0</v>
      </c>
      <c r="J201" s="341" t="s">
        <v>2957</v>
      </c>
      <c r="K201" s="342" t="s">
        <v>2958</v>
      </c>
      <c r="L201" s="343"/>
      <c r="M201" s="344">
        <f t="shared" si="19"/>
        <v>39472</v>
      </c>
      <c r="N201" s="343">
        <v>39472</v>
      </c>
      <c r="O201" s="342" t="s">
        <v>75</v>
      </c>
      <c r="P201" s="342" t="s">
        <v>75</v>
      </c>
      <c r="Q201" s="342" t="s">
        <v>75</v>
      </c>
      <c r="R201" s="342" t="s">
        <v>75</v>
      </c>
      <c r="S201" s="342" t="s">
        <v>75</v>
      </c>
      <c r="T201" s="342" t="s">
        <v>75</v>
      </c>
      <c r="U201" s="340">
        <v>1</v>
      </c>
      <c r="V201" s="340">
        <v>0</v>
      </c>
      <c r="W201" s="340">
        <v>0</v>
      </c>
      <c r="X201" s="340">
        <v>-1</v>
      </c>
      <c r="Y201" s="340">
        <v>-2</v>
      </c>
      <c r="Z201" s="340">
        <v>1</v>
      </c>
      <c r="AA201" s="340">
        <v>0</v>
      </c>
      <c r="AB201" s="340">
        <v>0</v>
      </c>
      <c r="AC201" s="340">
        <v>0</v>
      </c>
      <c r="AD201" s="340">
        <v>0</v>
      </c>
      <c r="AE201" s="340">
        <v>1</v>
      </c>
      <c r="AF201" s="340">
        <v>1</v>
      </c>
      <c r="AG201" s="340">
        <v>1</v>
      </c>
      <c r="AH201" s="339" t="s">
        <v>2830</v>
      </c>
      <c r="AI201" s="339" t="s">
        <v>2845</v>
      </c>
      <c r="AJ201" s="339" t="s">
        <v>2959</v>
      </c>
      <c r="AK201" s="340">
        <f t="shared" si="20"/>
        <v>3</v>
      </c>
      <c r="AL201" s="340">
        <v>1</v>
      </c>
      <c r="AM201" s="340">
        <v>1</v>
      </c>
      <c r="AN201" s="340">
        <v>1</v>
      </c>
      <c r="AO201" s="340">
        <v>1</v>
      </c>
      <c r="AP201" s="340">
        <v>1</v>
      </c>
      <c r="AQ201" s="340">
        <v>-2</v>
      </c>
      <c r="AR201" s="340">
        <v>0</v>
      </c>
      <c r="AS201" s="345">
        <f t="shared" si="21"/>
        <v>-1</v>
      </c>
      <c r="AT201" s="340">
        <v>0</v>
      </c>
      <c r="AU201" s="340">
        <v>0</v>
      </c>
      <c r="AV201" s="340">
        <v>0</v>
      </c>
      <c r="AW201" s="340">
        <v>0</v>
      </c>
      <c r="AX201" s="340">
        <v>0</v>
      </c>
      <c r="AY201" s="340">
        <v>0</v>
      </c>
      <c r="AZ201" s="340">
        <v>0</v>
      </c>
      <c r="BA201" s="340">
        <v>0</v>
      </c>
      <c r="BB201" s="346"/>
      <c r="BC201" s="339" t="s">
        <v>2960</v>
      </c>
      <c r="BD201" s="346"/>
      <c r="BE201" s="346"/>
      <c r="BF201" s="346"/>
      <c r="BG201" s="346"/>
      <c r="BH201" s="340">
        <v>-1</v>
      </c>
      <c r="BI201" s="346"/>
      <c r="BJ201" s="346"/>
      <c r="BK201" s="346"/>
      <c r="BL201" s="346"/>
      <c r="BM201" s="346"/>
      <c r="BN201" s="346"/>
    </row>
    <row r="202" spans="1:66" ht="93.25" customHeight="1" x14ac:dyDescent="0.2">
      <c r="A202" s="311" t="s">
        <v>2885</v>
      </c>
      <c r="B202" s="336" t="s">
        <v>2886</v>
      </c>
      <c r="C202" s="337" t="s">
        <v>3090</v>
      </c>
      <c r="D202" s="339" t="s">
        <v>2863</v>
      </c>
      <c r="E202" s="339" t="s">
        <v>92</v>
      </c>
      <c r="F202" s="339" t="s">
        <v>2956</v>
      </c>
      <c r="G202" s="340">
        <v>1</v>
      </c>
      <c r="H202" s="340">
        <v>1</v>
      </c>
      <c r="I202" s="340">
        <v>0</v>
      </c>
      <c r="J202" s="341" t="s">
        <v>2957</v>
      </c>
      <c r="K202" s="342" t="s">
        <v>2958</v>
      </c>
      <c r="L202" s="343"/>
      <c r="M202" s="344">
        <f t="shared" si="19"/>
        <v>39472</v>
      </c>
      <c r="N202" s="343">
        <v>39472</v>
      </c>
      <c r="O202" s="342" t="s">
        <v>75</v>
      </c>
      <c r="P202" s="342" t="s">
        <v>75</v>
      </c>
      <c r="Q202" s="342" t="s">
        <v>75</v>
      </c>
      <c r="R202" s="342" t="s">
        <v>75</v>
      </c>
      <c r="S202" s="342" t="s">
        <v>75</v>
      </c>
      <c r="T202" s="342" t="s">
        <v>75</v>
      </c>
      <c r="U202" s="340">
        <v>1</v>
      </c>
      <c r="V202" s="340">
        <v>0</v>
      </c>
      <c r="W202" s="340">
        <v>0</v>
      </c>
      <c r="X202" s="340">
        <v>-1</v>
      </c>
      <c r="Y202" s="340">
        <v>-2</v>
      </c>
      <c r="Z202" s="340">
        <v>1</v>
      </c>
      <c r="AA202" s="340">
        <v>0</v>
      </c>
      <c r="AB202" s="340">
        <v>0</v>
      </c>
      <c r="AC202" s="340">
        <v>0</v>
      </c>
      <c r="AD202" s="340">
        <v>0</v>
      </c>
      <c r="AE202" s="340">
        <v>1</v>
      </c>
      <c r="AF202" s="340">
        <v>1</v>
      </c>
      <c r="AG202" s="340">
        <v>1</v>
      </c>
      <c r="AH202" s="339" t="s">
        <v>2830</v>
      </c>
      <c r="AI202" s="339" t="s">
        <v>2845</v>
      </c>
      <c r="AJ202" s="339" t="s">
        <v>2959</v>
      </c>
      <c r="AK202" s="340">
        <f t="shared" si="20"/>
        <v>3</v>
      </c>
      <c r="AL202" s="340">
        <v>1</v>
      </c>
      <c r="AM202" s="340">
        <v>1</v>
      </c>
      <c r="AN202" s="340">
        <v>1</v>
      </c>
      <c r="AO202" s="340">
        <v>1</v>
      </c>
      <c r="AP202" s="340">
        <v>1</v>
      </c>
      <c r="AQ202" s="340">
        <v>-2</v>
      </c>
      <c r="AR202" s="340">
        <v>0</v>
      </c>
      <c r="AS202" s="345">
        <f t="shared" si="21"/>
        <v>-1</v>
      </c>
      <c r="AT202" s="340">
        <v>0</v>
      </c>
      <c r="AU202" s="340">
        <v>0</v>
      </c>
      <c r="AV202" s="340">
        <v>0</v>
      </c>
      <c r="AW202" s="340">
        <v>0</v>
      </c>
      <c r="AX202" s="340">
        <v>0</v>
      </c>
      <c r="AY202" s="340">
        <v>0</v>
      </c>
      <c r="AZ202" s="340">
        <v>0</v>
      </c>
      <c r="BA202" s="340">
        <v>0</v>
      </c>
      <c r="BB202" s="346"/>
      <c r="BC202" s="339" t="s">
        <v>2960</v>
      </c>
      <c r="BD202" s="346"/>
      <c r="BE202" s="346"/>
      <c r="BF202" s="346"/>
      <c r="BG202" s="346"/>
      <c r="BH202" s="340">
        <v>-1</v>
      </c>
      <c r="BI202" s="346"/>
      <c r="BJ202" s="346"/>
      <c r="BK202" s="346"/>
      <c r="BL202" s="346"/>
      <c r="BM202" s="346"/>
      <c r="BN202" s="346"/>
    </row>
    <row r="203" spans="1:66" ht="93.25" customHeight="1" x14ac:dyDescent="0.2">
      <c r="A203" s="311" t="s">
        <v>2885</v>
      </c>
      <c r="B203" s="336" t="s">
        <v>2886</v>
      </c>
      <c r="C203" s="337" t="s">
        <v>3091</v>
      </c>
      <c r="D203" s="339" t="s">
        <v>2863</v>
      </c>
      <c r="E203" s="339" t="s">
        <v>92</v>
      </c>
      <c r="F203" s="339" t="s">
        <v>2956</v>
      </c>
      <c r="G203" s="340">
        <v>1</v>
      </c>
      <c r="H203" s="340">
        <v>1</v>
      </c>
      <c r="I203" s="340">
        <v>0</v>
      </c>
      <c r="J203" s="341" t="s">
        <v>2957</v>
      </c>
      <c r="K203" s="342" t="s">
        <v>2958</v>
      </c>
      <c r="L203" s="343"/>
      <c r="M203" s="344">
        <f t="shared" si="19"/>
        <v>39472</v>
      </c>
      <c r="N203" s="343">
        <v>39472</v>
      </c>
      <c r="O203" s="342" t="s">
        <v>75</v>
      </c>
      <c r="P203" s="342" t="s">
        <v>75</v>
      </c>
      <c r="Q203" s="342" t="s">
        <v>75</v>
      </c>
      <c r="R203" s="342" t="s">
        <v>75</v>
      </c>
      <c r="S203" s="342" t="s">
        <v>75</v>
      </c>
      <c r="T203" s="342" t="s">
        <v>75</v>
      </c>
      <c r="U203" s="340">
        <v>1</v>
      </c>
      <c r="V203" s="340">
        <v>0</v>
      </c>
      <c r="W203" s="340">
        <v>0</v>
      </c>
      <c r="X203" s="340">
        <v>-1</v>
      </c>
      <c r="Y203" s="340">
        <v>-2</v>
      </c>
      <c r="Z203" s="340">
        <v>1</v>
      </c>
      <c r="AA203" s="340">
        <v>0</v>
      </c>
      <c r="AB203" s="340">
        <v>0</v>
      </c>
      <c r="AC203" s="340">
        <v>0</v>
      </c>
      <c r="AD203" s="340">
        <v>0</v>
      </c>
      <c r="AE203" s="340">
        <v>1</v>
      </c>
      <c r="AF203" s="340">
        <v>1</v>
      </c>
      <c r="AG203" s="340">
        <v>1</v>
      </c>
      <c r="AH203" s="339" t="s">
        <v>2830</v>
      </c>
      <c r="AI203" s="339" t="s">
        <v>2845</v>
      </c>
      <c r="AJ203" s="339" t="s">
        <v>2959</v>
      </c>
      <c r="AK203" s="340">
        <f t="shared" si="20"/>
        <v>3</v>
      </c>
      <c r="AL203" s="340">
        <v>1</v>
      </c>
      <c r="AM203" s="340">
        <v>1</v>
      </c>
      <c r="AN203" s="340">
        <v>1</v>
      </c>
      <c r="AO203" s="340">
        <v>1</v>
      </c>
      <c r="AP203" s="340">
        <v>1</v>
      </c>
      <c r="AQ203" s="340">
        <v>-2</v>
      </c>
      <c r="AR203" s="340">
        <v>0</v>
      </c>
      <c r="AS203" s="345">
        <f t="shared" si="21"/>
        <v>-1</v>
      </c>
      <c r="AT203" s="340">
        <v>0</v>
      </c>
      <c r="AU203" s="340">
        <v>0</v>
      </c>
      <c r="AV203" s="340">
        <v>0</v>
      </c>
      <c r="AW203" s="340">
        <v>0</v>
      </c>
      <c r="AX203" s="340">
        <v>0</v>
      </c>
      <c r="AY203" s="340">
        <v>0</v>
      </c>
      <c r="AZ203" s="340">
        <v>0</v>
      </c>
      <c r="BA203" s="340">
        <v>0</v>
      </c>
      <c r="BB203" s="346"/>
      <c r="BC203" s="339" t="s">
        <v>2960</v>
      </c>
      <c r="BD203" s="346"/>
      <c r="BE203" s="346"/>
      <c r="BF203" s="346"/>
      <c r="BG203" s="346"/>
      <c r="BH203" s="340">
        <v>-1</v>
      </c>
      <c r="BI203" s="346"/>
      <c r="BJ203" s="346"/>
      <c r="BK203" s="346"/>
      <c r="BL203" s="346"/>
      <c r="BM203" s="346"/>
      <c r="BN203" s="346"/>
    </row>
    <row r="204" spans="1:66" ht="93.25" customHeight="1" x14ac:dyDescent="0.2">
      <c r="A204" s="311" t="s">
        <v>2885</v>
      </c>
      <c r="B204" s="336" t="s">
        <v>2886</v>
      </c>
      <c r="C204" s="337" t="s">
        <v>3092</v>
      </c>
      <c r="D204" s="339" t="s">
        <v>2863</v>
      </c>
      <c r="E204" s="339" t="s">
        <v>92</v>
      </c>
      <c r="F204" s="339" t="s">
        <v>2956</v>
      </c>
      <c r="G204" s="340">
        <v>1</v>
      </c>
      <c r="H204" s="340">
        <v>1</v>
      </c>
      <c r="I204" s="340">
        <v>0</v>
      </c>
      <c r="J204" s="341" t="s">
        <v>2957</v>
      </c>
      <c r="K204" s="342" t="s">
        <v>2958</v>
      </c>
      <c r="L204" s="343"/>
      <c r="M204" s="344">
        <f t="shared" si="19"/>
        <v>39472</v>
      </c>
      <c r="N204" s="343">
        <v>39472</v>
      </c>
      <c r="O204" s="342" t="s">
        <v>75</v>
      </c>
      <c r="P204" s="342" t="s">
        <v>75</v>
      </c>
      <c r="Q204" s="342" t="s">
        <v>75</v>
      </c>
      <c r="R204" s="342" t="s">
        <v>75</v>
      </c>
      <c r="S204" s="342" t="s">
        <v>75</v>
      </c>
      <c r="T204" s="342" t="s">
        <v>75</v>
      </c>
      <c r="U204" s="340">
        <v>1</v>
      </c>
      <c r="V204" s="340">
        <v>0</v>
      </c>
      <c r="W204" s="340">
        <v>0</v>
      </c>
      <c r="X204" s="340">
        <v>-1</v>
      </c>
      <c r="Y204" s="340">
        <v>-2</v>
      </c>
      <c r="Z204" s="340">
        <v>1</v>
      </c>
      <c r="AA204" s="340">
        <v>0</v>
      </c>
      <c r="AB204" s="340">
        <v>0</v>
      </c>
      <c r="AC204" s="340">
        <v>0</v>
      </c>
      <c r="AD204" s="340">
        <v>0</v>
      </c>
      <c r="AE204" s="340">
        <v>1</v>
      </c>
      <c r="AF204" s="340">
        <v>1</v>
      </c>
      <c r="AG204" s="340">
        <v>1</v>
      </c>
      <c r="AH204" s="339" t="s">
        <v>2830</v>
      </c>
      <c r="AI204" s="339" t="s">
        <v>2845</v>
      </c>
      <c r="AJ204" s="339" t="s">
        <v>2959</v>
      </c>
      <c r="AK204" s="340">
        <f t="shared" si="20"/>
        <v>3</v>
      </c>
      <c r="AL204" s="340">
        <v>1</v>
      </c>
      <c r="AM204" s="340">
        <v>1</v>
      </c>
      <c r="AN204" s="340">
        <v>1</v>
      </c>
      <c r="AO204" s="340">
        <v>1</v>
      </c>
      <c r="AP204" s="340">
        <v>1</v>
      </c>
      <c r="AQ204" s="340">
        <v>-2</v>
      </c>
      <c r="AR204" s="340">
        <v>0</v>
      </c>
      <c r="AS204" s="345">
        <f t="shared" si="21"/>
        <v>-1</v>
      </c>
      <c r="AT204" s="340">
        <v>0</v>
      </c>
      <c r="AU204" s="340">
        <v>0</v>
      </c>
      <c r="AV204" s="340">
        <v>0</v>
      </c>
      <c r="AW204" s="340">
        <v>0</v>
      </c>
      <c r="AX204" s="340">
        <v>0</v>
      </c>
      <c r="AY204" s="340">
        <v>0</v>
      </c>
      <c r="AZ204" s="340">
        <v>0</v>
      </c>
      <c r="BA204" s="340">
        <v>0</v>
      </c>
      <c r="BB204" s="346"/>
      <c r="BC204" s="339" t="s">
        <v>2960</v>
      </c>
      <c r="BD204" s="346"/>
      <c r="BE204" s="346"/>
      <c r="BF204" s="346"/>
      <c r="BG204" s="346"/>
      <c r="BH204" s="340">
        <v>-1</v>
      </c>
      <c r="BI204" s="346"/>
      <c r="BJ204" s="346"/>
      <c r="BK204" s="346"/>
      <c r="BL204" s="346"/>
      <c r="BM204" s="346"/>
      <c r="BN204" s="346"/>
    </row>
    <row r="205" spans="1:66" ht="93.25" customHeight="1" x14ac:dyDescent="0.2">
      <c r="A205" s="311" t="s">
        <v>2885</v>
      </c>
      <c r="B205" s="336" t="s">
        <v>2886</v>
      </c>
      <c r="C205" s="337" t="s">
        <v>3093</v>
      </c>
      <c r="D205" s="339" t="s">
        <v>2863</v>
      </c>
      <c r="E205" s="339" t="s">
        <v>92</v>
      </c>
      <c r="F205" s="339" t="s">
        <v>2956</v>
      </c>
      <c r="G205" s="340">
        <v>1</v>
      </c>
      <c r="H205" s="340">
        <v>1</v>
      </c>
      <c r="I205" s="340">
        <v>0</v>
      </c>
      <c r="J205" s="341" t="s">
        <v>2957</v>
      </c>
      <c r="K205" s="342" t="s">
        <v>2958</v>
      </c>
      <c r="L205" s="343"/>
      <c r="M205" s="344">
        <f t="shared" si="19"/>
        <v>39472</v>
      </c>
      <c r="N205" s="343">
        <v>39472</v>
      </c>
      <c r="O205" s="342" t="s">
        <v>75</v>
      </c>
      <c r="P205" s="342" t="s">
        <v>75</v>
      </c>
      <c r="Q205" s="342" t="s">
        <v>75</v>
      </c>
      <c r="R205" s="342" t="s">
        <v>75</v>
      </c>
      <c r="S205" s="342" t="s">
        <v>75</v>
      </c>
      <c r="T205" s="342" t="s">
        <v>75</v>
      </c>
      <c r="U205" s="340">
        <v>1</v>
      </c>
      <c r="V205" s="340">
        <v>0</v>
      </c>
      <c r="W205" s="340">
        <v>0</v>
      </c>
      <c r="X205" s="340">
        <v>-1</v>
      </c>
      <c r="Y205" s="340">
        <v>-2</v>
      </c>
      <c r="Z205" s="340">
        <v>1</v>
      </c>
      <c r="AA205" s="340">
        <v>0</v>
      </c>
      <c r="AB205" s="340">
        <v>0</v>
      </c>
      <c r="AC205" s="340">
        <v>0</v>
      </c>
      <c r="AD205" s="340">
        <v>0</v>
      </c>
      <c r="AE205" s="340">
        <v>1</v>
      </c>
      <c r="AF205" s="340">
        <v>1</v>
      </c>
      <c r="AG205" s="340">
        <v>1</v>
      </c>
      <c r="AH205" s="339" t="s">
        <v>2830</v>
      </c>
      <c r="AI205" s="339" t="s">
        <v>2845</v>
      </c>
      <c r="AJ205" s="339" t="s">
        <v>2959</v>
      </c>
      <c r="AK205" s="340">
        <f t="shared" si="20"/>
        <v>3</v>
      </c>
      <c r="AL205" s="340">
        <v>1</v>
      </c>
      <c r="AM205" s="340">
        <v>1</v>
      </c>
      <c r="AN205" s="340">
        <v>1</v>
      </c>
      <c r="AO205" s="340">
        <v>1</v>
      </c>
      <c r="AP205" s="340">
        <v>1</v>
      </c>
      <c r="AQ205" s="340">
        <v>-2</v>
      </c>
      <c r="AR205" s="340">
        <v>0</v>
      </c>
      <c r="AS205" s="345">
        <f t="shared" si="21"/>
        <v>-1</v>
      </c>
      <c r="AT205" s="340">
        <v>0</v>
      </c>
      <c r="AU205" s="340">
        <v>0</v>
      </c>
      <c r="AV205" s="340">
        <v>0</v>
      </c>
      <c r="AW205" s="340">
        <v>0</v>
      </c>
      <c r="AX205" s="340">
        <v>0</v>
      </c>
      <c r="AY205" s="340">
        <v>0</v>
      </c>
      <c r="AZ205" s="340">
        <v>0</v>
      </c>
      <c r="BA205" s="340">
        <v>0</v>
      </c>
      <c r="BB205" s="346"/>
      <c r="BC205" s="339" t="s">
        <v>2960</v>
      </c>
      <c r="BD205" s="346"/>
      <c r="BE205" s="346"/>
      <c r="BF205" s="346"/>
      <c r="BG205" s="346"/>
      <c r="BH205" s="340">
        <v>-1</v>
      </c>
      <c r="BI205" s="346"/>
      <c r="BJ205" s="346"/>
      <c r="BK205" s="346"/>
      <c r="BL205" s="346"/>
      <c r="BM205" s="346"/>
      <c r="BN205" s="346"/>
    </row>
    <row r="206" spans="1:66" ht="93.25" customHeight="1" x14ac:dyDescent="0.2">
      <c r="A206" s="311" t="s">
        <v>2885</v>
      </c>
      <c r="B206" s="336" t="s">
        <v>2886</v>
      </c>
      <c r="C206" s="337" t="s">
        <v>3094</v>
      </c>
      <c r="D206" s="339" t="s">
        <v>2863</v>
      </c>
      <c r="E206" s="339" t="s">
        <v>92</v>
      </c>
      <c r="F206" s="339" t="s">
        <v>2956</v>
      </c>
      <c r="G206" s="340">
        <v>1</v>
      </c>
      <c r="H206" s="340">
        <v>1</v>
      </c>
      <c r="I206" s="340">
        <v>0</v>
      </c>
      <c r="J206" s="341" t="s">
        <v>2957</v>
      </c>
      <c r="K206" s="342" t="s">
        <v>2958</v>
      </c>
      <c r="L206" s="343"/>
      <c r="M206" s="344">
        <f t="shared" si="19"/>
        <v>39472</v>
      </c>
      <c r="N206" s="343">
        <v>39472</v>
      </c>
      <c r="O206" s="342" t="s">
        <v>75</v>
      </c>
      <c r="P206" s="342" t="s">
        <v>75</v>
      </c>
      <c r="Q206" s="342" t="s">
        <v>75</v>
      </c>
      <c r="R206" s="342" t="s">
        <v>75</v>
      </c>
      <c r="S206" s="342" t="s">
        <v>75</v>
      </c>
      <c r="T206" s="342" t="s">
        <v>75</v>
      </c>
      <c r="U206" s="340">
        <v>1</v>
      </c>
      <c r="V206" s="340">
        <v>0</v>
      </c>
      <c r="W206" s="340">
        <v>0</v>
      </c>
      <c r="X206" s="340">
        <v>-1</v>
      </c>
      <c r="Y206" s="340">
        <v>-2</v>
      </c>
      <c r="Z206" s="340">
        <v>1</v>
      </c>
      <c r="AA206" s="340">
        <v>0</v>
      </c>
      <c r="AB206" s="340">
        <v>0</v>
      </c>
      <c r="AC206" s="340">
        <v>0</v>
      </c>
      <c r="AD206" s="340">
        <v>0</v>
      </c>
      <c r="AE206" s="340">
        <v>1</v>
      </c>
      <c r="AF206" s="340">
        <v>1</v>
      </c>
      <c r="AG206" s="340">
        <v>1</v>
      </c>
      <c r="AH206" s="339" t="s">
        <v>2830</v>
      </c>
      <c r="AI206" s="339" t="s">
        <v>2845</v>
      </c>
      <c r="AJ206" s="339" t="s">
        <v>2959</v>
      </c>
      <c r="AK206" s="340">
        <f t="shared" si="20"/>
        <v>3</v>
      </c>
      <c r="AL206" s="340">
        <v>1</v>
      </c>
      <c r="AM206" s="340">
        <v>1</v>
      </c>
      <c r="AN206" s="340">
        <v>1</v>
      </c>
      <c r="AO206" s="340">
        <v>1</v>
      </c>
      <c r="AP206" s="340">
        <v>1</v>
      </c>
      <c r="AQ206" s="340">
        <v>-2</v>
      </c>
      <c r="AR206" s="340">
        <v>0</v>
      </c>
      <c r="AS206" s="345">
        <f t="shared" si="21"/>
        <v>-1</v>
      </c>
      <c r="AT206" s="340">
        <v>0</v>
      </c>
      <c r="AU206" s="340">
        <v>0</v>
      </c>
      <c r="AV206" s="340">
        <v>0</v>
      </c>
      <c r="AW206" s="340">
        <v>0</v>
      </c>
      <c r="AX206" s="340">
        <v>0</v>
      </c>
      <c r="AY206" s="340">
        <v>0</v>
      </c>
      <c r="AZ206" s="340">
        <v>0</v>
      </c>
      <c r="BA206" s="340">
        <v>0</v>
      </c>
      <c r="BB206" s="346"/>
      <c r="BC206" s="339" t="s">
        <v>2960</v>
      </c>
      <c r="BD206" s="346"/>
      <c r="BE206" s="346"/>
      <c r="BF206" s="346"/>
      <c r="BG206" s="346"/>
      <c r="BH206" s="340">
        <v>-1</v>
      </c>
      <c r="BI206" s="346"/>
      <c r="BJ206" s="346"/>
      <c r="BK206" s="346"/>
      <c r="BL206" s="346"/>
      <c r="BM206" s="346"/>
      <c r="BN206" s="346"/>
    </row>
    <row r="207" spans="1:66" ht="93.25" customHeight="1" x14ac:dyDescent="0.2">
      <c r="A207" s="311" t="s">
        <v>2885</v>
      </c>
      <c r="B207" s="336" t="s">
        <v>2886</v>
      </c>
      <c r="C207" s="337" t="s">
        <v>3095</v>
      </c>
      <c r="D207" s="339" t="s">
        <v>2863</v>
      </c>
      <c r="E207" s="339" t="s">
        <v>92</v>
      </c>
      <c r="F207" s="339" t="s">
        <v>2956</v>
      </c>
      <c r="G207" s="340">
        <v>1</v>
      </c>
      <c r="H207" s="340">
        <v>1</v>
      </c>
      <c r="I207" s="340">
        <v>0</v>
      </c>
      <c r="J207" s="341" t="s">
        <v>2957</v>
      </c>
      <c r="K207" s="342" t="s">
        <v>2958</v>
      </c>
      <c r="L207" s="343"/>
      <c r="M207" s="344">
        <f t="shared" si="19"/>
        <v>39472</v>
      </c>
      <c r="N207" s="343">
        <v>39472</v>
      </c>
      <c r="O207" s="342" t="s">
        <v>75</v>
      </c>
      <c r="P207" s="342" t="s">
        <v>75</v>
      </c>
      <c r="Q207" s="342" t="s">
        <v>75</v>
      </c>
      <c r="R207" s="342" t="s">
        <v>75</v>
      </c>
      <c r="S207" s="342" t="s">
        <v>75</v>
      </c>
      <c r="T207" s="342" t="s">
        <v>75</v>
      </c>
      <c r="U207" s="340">
        <v>1</v>
      </c>
      <c r="V207" s="340">
        <v>0</v>
      </c>
      <c r="W207" s="340">
        <v>0</v>
      </c>
      <c r="X207" s="340">
        <v>-1</v>
      </c>
      <c r="Y207" s="340">
        <v>-2</v>
      </c>
      <c r="Z207" s="340">
        <v>1</v>
      </c>
      <c r="AA207" s="340">
        <v>0</v>
      </c>
      <c r="AB207" s="340">
        <v>0</v>
      </c>
      <c r="AC207" s="340">
        <v>0</v>
      </c>
      <c r="AD207" s="340">
        <v>0</v>
      </c>
      <c r="AE207" s="340">
        <v>1</v>
      </c>
      <c r="AF207" s="340">
        <v>1</v>
      </c>
      <c r="AG207" s="340">
        <v>1</v>
      </c>
      <c r="AH207" s="339" t="s">
        <v>2830</v>
      </c>
      <c r="AI207" s="339" t="s">
        <v>2845</v>
      </c>
      <c r="AJ207" s="339" t="s">
        <v>2959</v>
      </c>
      <c r="AK207" s="340">
        <f t="shared" si="20"/>
        <v>3</v>
      </c>
      <c r="AL207" s="340">
        <v>1</v>
      </c>
      <c r="AM207" s="340">
        <v>1</v>
      </c>
      <c r="AN207" s="340">
        <v>1</v>
      </c>
      <c r="AO207" s="340">
        <v>1</v>
      </c>
      <c r="AP207" s="340">
        <v>1</v>
      </c>
      <c r="AQ207" s="340">
        <v>-2</v>
      </c>
      <c r="AR207" s="340">
        <v>0</v>
      </c>
      <c r="AS207" s="345">
        <f t="shared" si="21"/>
        <v>-1</v>
      </c>
      <c r="AT207" s="340">
        <v>0</v>
      </c>
      <c r="AU207" s="340">
        <v>0</v>
      </c>
      <c r="AV207" s="340">
        <v>0</v>
      </c>
      <c r="AW207" s="340">
        <v>0</v>
      </c>
      <c r="AX207" s="340">
        <v>0</v>
      </c>
      <c r="AY207" s="340">
        <v>0</v>
      </c>
      <c r="AZ207" s="340">
        <v>0</v>
      </c>
      <c r="BA207" s="340">
        <v>0</v>
      </c>
      <c r="BB207" s="346"/>
      <c r="BC207" s="339" t="s">
        <v>2960</v>
      </c>
      <c r="BD207" s="346"/>
      <c r="BE207" s="346"/>
      <c r="BF207" s="346"/>
      <c r="BG207" s="346"/>
      <c r="BH207" s="340">
        <v>-1</v>
      </c>
      <c r="BI207" s="346"/>
      <c r="BJ207" s="346"/>
      <c r="BK207" s="346"/>
      <c r="BL207" s="346"/>
      <c r="BM207" s="346"/>
      <c r="BN207" s="346"/>
    </row>
    <row r="208" spans="1:66" ht="93.25" customHeight="1" x14ac:dyDescent="0.2">
      <c r="A208" s="311" t="s">
        <v>2885</v>
      </c>
      <c r="B208" s="336" t="s">
        <v>2886</v>
      </c>
      <c r="C208" s="337" t="s">
        <v>3096</v>
      </c>
      <c r="D208" s="339" t="s">
        <v>2863</v>
      </c>
      <c r="E208" s="339" t="s">
        <v>92</v>
      </c>
      <c r="F208" s="339" t="s">
        <v>2956</v>
      </c>
      <c r="G208" s="340">
        <v>1</v>
      </c>
      <c r="H208" s="340">
        <v>1</v>
      </c>
      <c r="I208" s="340">
        <v>0</v>
      </c>
      <c r="J208" s="341" t="s">
        <v>2957</v>
      </c>
      <c r="K208" s="342" t="s">
        <v>2958</v>
      </c>
      <c r="L208" s="343"/>
      <c r="M208" s="344">
        <f t="shared" si="19"/>
        <v>39472</v>
      </c>
      <c r="N208" s="343">
        <v>39472</v>
      </c>
      <c r="O208" s="342" t="s">
        <v>75</v>
      </c>
      <c r="P208" s="342" t="s">
        <v>75</v>
      </c>
      <c r="Q208" s="342" t="s">
        <v>75</v>
      </c>
      <c r="R208" s="342" t="s">
        <v>75</v>
      </c>
      <c r="S208" s="342" t="s">
        <v>75</v>
      </c>
      <c r="T208" s="342" t="s">
        <v>75</v>
      </c>
      <c r="U208" s="340">
        <v>1</v>
      </c>
      <c r="V208" s="340">
        <v>0</v>
      </c>
      <c r="W208" s="340">
        <v>0</v>
      </c>
      <c r="X208" s="340">
        <v>-1</v>
      </c>
      <c r="Y208" s="340">
        <v>-2</v>
      </c>
      <c r="Z208" s="340">
        <v>1</v>
      </c>
      <c r="AA208" s="340">
        <v>0</v>
      </c>
      <c r="AB208" s="340">
        <v>0</v>
      </c>
      <c r="AC208" s="340">
        <v>0</v>
      </c>
      <c r="AD208" s="340">
        <v>0</v>
      </c>
      <c r="AE208" s="340">
        <v>1</v>
      </c>
      <c r="AF208" s="340">
        <v>1</v>
      </c>
      <c r="AG208" s="340">
        <v>1</v>
      </c>
      <c r="AH208" s="339" t="s">
        <v>2830</v>
      </c>
      <c r="AI208" s="339" t="s">
        <v>2845</v>
      </c>
      <c r="AJ208" s="339" t="s">
        <v>2959</v>
      </c>
      <c r="AK208" s="340">
        <f t="shared" si="20"/>
        <v>3</v>
      </c>
      <c r="AL208" s="340">
        <v>1</v>
      </c>
      <c r="AM208" s="340">
        <v>1</v>
      </c>
      <c r="AN208" s="340">
        <v>1</v>
      </c>
      <c r="AO208" s="340">
        <v>1</v>
      </c>
      <c r="AP208" s="340">
        <v>1</v>
      </c>
      <c r="AQ208" s="340">
        <v>-2</v>
      </c>
      <c r="AR208" s="340">
        <v>0</v>
      </c>
      <c r="AS208" s="345">
        <f t="shared" si="21"/>
        <v>-1</v>
      </c>
      <c r="AT208" s="340">
        <v>0</v>
      </c>
      <c r="AU208" s="340">
        <v>0</v>
      </c>
      <c r="AV208" s="340">
        <v>0</v>
      </c>
      <c r="AW208" s="340">
        <v>0</v>
      </c>
      <c r="AX208" s="340">
        <v>0</v>
      </c>
      <c r="AY208" s="340">
        <v>0</v>
      </c>
      <c r="AZ208" s="340">
        <v>0</v>
      </c>
      <c r="BA208" s="340">
        <v>0</v>
      </c>
      <c r="BB208" s="346"/>
      <c r="BC208" s="339" t="s">
        <v>2960</v>
      </c>
      <c r="BD208" s="346"/>
      <c r="BE208" s="346"/>
      <c r="BF208" s="346"/>
      <c r="BG208" s="346"/>
      <c r="BH208" s="340">
        <v>-1</v>
      </c>
      <c r="BI208" s="346"/>
      <c r="BJ208" s="346"/>
      <c r="BK208" s="346"/>
      <c r="BL208" s="346"/>
      <c r="BM208" s="346"/>
      <c r="BN208" s="346"/>
    </row>
    <row r="209" spans="1:66" ht="93.25" customHeight="1" x14ac:dyDescent="0.2">
      <c r="A209" s="311" t="s">
        <v>2885</v>
      </c>
      <c r="B209" s="336" t="s">
        <v>2886</v>
      </c>
      <c r="C209" s="337" t="s">
        <v>3097</v>
      </c>
      <c r="D209" s="339" t="s">
        <v>2863</v>
      </c>
      <c r="E209" s="339" t="s">
        <v>92</v>
      </c>
      <c r="F209" s="339" t="s">
        <v>2956</v>
      </c>
      <c r="G209" s="340">
        <v>1</v>
      </c>
      <c r="H209" s="340">
        <v>1</v>
      </c>
      <c r="I209" s="340">
        <v>0</v>
      </c>
      <c r="J209" s="341" t="s">
        <v>2957</v>
      </c>
      <c r="K209" s="342" t="s">
        <v>2958</v>
      </c>
      <c r="L209" s="343"/>
      <c r="M209" s="344">
        <f t="shared" si="19"/>
        <v>39472</v>
      </c>
      <c r="N209" s="343">
        <v>39472</v>
      </c>
      <c r="O209" s="342" t="s">
        <v>75</v>
      </c>
      <c r="P209" s="342" t="s">
        <v>75</v>
      </c>
      <c r="Q209" s="342" t="s">
        <v>75</v>
      </c>
      <c r="R209" s="342" t="s">
        <v>75</v>
      </c>
      <c r="S209" s="342" t="s">
        <v>75</v>
      </c>
      <c r="T209" s="342" t="s">
        <v>75</v>
      </c>
      <c r="U209" s="340">
        <v>1</v>
      </c>
      <c r="V209" s="340">
        <v>0</v>
      </c>
      <c r="W209" s="340">
        <v>0</v>
      </c>
      <c r="X209" s="340">
        <v>-1</v>
      </c>
      <c r="Y209" s="340">
        <v>-2</v>
      </c>
      <c r="Z209" s="340">
        <v>1</v>
      </c>
      <c r="AA209" s="340">
        <v>0</v>
      </c>
      <c r="AB209" s="340">
        <v>0</v>
      </c>
      <c r="AC209" s="340">
        <v>0</v>
      </c>
      <c r="AD209" s="340">
        <v>0</v>
      </c>
      <c r="AE209" s="340">
        <v>1</v>
      </c>
      <c r="AF209" s="340">
        <v>1</v>
      </c>
      <c r="AG209" s="340">
        <v>1</v>
      </c>
      <c r="AH209" s="339" t="s">
        <v>2830</v>
      </c>
      <c r="AI209" s="339" t="s">
        <v>2845</v>
      </c>
      <c r="AJ209" s="339" t="s">
        <v>2959</v>
      </c>
      <c r="AK209" s="340">
        <f t="shared" si="20"/>
        <v>3</v>
      </c>
      <c r="AL209" s="340">
        <v>1</v>
      </c>
      <c r="AM209" s="340">
        <v>1</v>
      </c>
      <c r="AN209" s="340">
        <v>1</v>
      </c>
      <c r="AO209" s="340">
        <v>1</v>
      </c>
      <c r="AP209" s="340">
        <v>1</v>
      </c>
      <c r="AQ209" s="340">
        <v>-2</v>
      </c>
      <c r="AR209" s="340">
        <v>0</v>
      </c>
      <c r="AS209" s="345">
        <f t="shared" si="21"/>
        <v>-1</v>
      </c>
      <c r="AT209" s="340">
        <v>0</v>
      </c>
      <c r="AU209" s="340">
        <v>0</v>
      </c>
      <c r="AV209" s="340">
        <v>0</v>
      </c>
      <c r="AW209" s="340">
        <v>0</v>
      </c>
      <c r="AX209" s="340">
        <v>0</v>
      </c>
      <c r="AY209" s="340">
        <v>0</v>
      </c>
      <c r="AZ209" s="340">
        <v>0</v>
      </c>
      <c r="BA209" s="340">
        <v>0</v>
      </c>
      <c r="BB209" s="346"/>
      <c r="BC209" s="339" t="s">
        <v>2960</v>
      </c>
      <c r="BD209" s="346"/>
      <c r="BE209" s="346"/>
      <c r="BF209" s="346"/>
      <c r="BG209" s="346"/>
      <c r="BH209" s="340">
        <v>-1</v>
      </c>
      <c r="BI209" s="346"/>
      <c r="BJ209" s="346"/>
      <c r="BK209" s="346"/>
      <c r="BL209" s="346"/>
      <c r="BM209" s="346"/>
      <c r="BN209" s="346"/>
    </row>
    <row r="210" spans="1:66" ht="93.25" customHeight="1" x14ac:dyDescent="0.2">
      <c r="A210" s="311" t="s">
        <v>2885</v>
      </c>
      <c r="B210" s="336" t="s">
        <v>2886</v>
      </c>
      <c r="C210" s="337" t="s">
        <v>3098</v>
      </c>
      <c r="D210" s="339" t="s">
        <v>2863</v>
      </c>
      <c r="E210" s="339" t="s">
        <v>92</v>
      </c>
      <c r="F210" s="339" t="s">
        <v>2956</v>
      </c>
      <c r="G210" s="340">
        <v>1</v>
      </c>
      <c r="H210" s="340">
        <v>1</v>
      </c>
      <c r="I210" s="340">
        <v>0</v>
      </c>
      <c r="J210" s="341" t="s">
        <v>2957</v>
      </c>
      <c r="K210" s="342" t="s">
        <v>2958</v>
      </c>
      <c r="L210" s="343"/>
      <c r="M210" s="344">
        <f t="shared" si="19"/>
        <v>39472</v>
      </c>
      <c r="N210" s="343">
        <v>39472</v>
      </c>
      <c r="O210" s="342" t="s">
        <v>75</v>
      </c>
      <c r="P210" s="342" t="s">
        <v>75</v>
      </c>
      <c r="Q210" s="342" t="s">
        <v>75</v>
      </c>
      <c r="R210" s="342" t="s">
        <v>75</v>
      </c>
      <c r="S210" s="342" t="s">
        <v>75</v>
      </c>
      <c r="T210" s="342" t="s">
        <v>75</v>
      </c>
      <c r="U210" s="340">
        <v>1</v>
      </c>
      <c r="V210" s="340">
        <v>0</v>
      </c>
      <c r="W210" s="340">
        <v>0</v>
      </c>
      <c r="X210" s="340">
        <v>-1</v>
      </c>
      <c r="Y210" s="340">
        <v>-2</v>
      </c>
      <c r="Z210" s="340">
        <v>1</v>
      </c>
      <c r="AA210" s="340">
        <v>0</v>
      </c>
      <c r="AB210" s="340">
        <v>0</v>
      </c>
      <c r="AC210" s="340">
        <v>0</v>
      </c>
      <c r="AD210" s="340">
        <v>0</v>
      </c>
      <c r="AE210" s="340">
        <v>1</v>
      </c>
      <c r="AF210" s="340">
        <v>1</v>
      </c>
      <c r="AG210" s="340">
        <v>1</v>
      </c>
      <c r="AH210" s="339" t="s">
        <v>2830</v>
      </c>
      <c r="AI210" s="339" t="s">
        <v>2845</v>
      </c>
      <c r="AJ210" s="339" t="s">
        <v>2959</v>
      </c>
      <c r="AK210" s="340">
        <f t="shared" si="20"/>
        <v>3</v>
      </c>
      <c r="AL210" s="340">
        <v>1</v>
      </c>
      <c r="AM210" s="340">
        <v>1</v>
      </c>
      <c r="AN210" s="340">
        <v>1</v>
      </c>
      <c r="AO210" s="340">
        <v>1</v>
      </c>
      <c r="AP210" s="340">
        <v>1</v>
      </c>
      <c r="AQ210" s="340">
        <v>-2</v>
      </c>
      <c r="AR210" s="340">
        <v>0</v>
      </c>
      <c r="AS210" s="345">
        <f t="shared" si="21"/>
        <v>-1</v>
      </c>
      <c r="AT210" s="340">
        <v>0</v>
      </c>
      <c r="AU210" s="340">
        <v>0</v>
      </c>
      <c r="AV210" s="340">
        <v>0</v>
      </c>
      <c r="AW210" s="340">
        <v>0</v>
      </c>
      <c r="AX210" s="340">
        <v>0</v>
      </c>
      <c r="AY210" s="340">
        <v>0</v>
      </c>
      <c r="AZ210" s="340">
        <v>0</v>
      </c>
      <c r="BA210" s="340">
        <v>0</v>
      </c>
      <c r="BB210" s="346"/>
      <c r="BC210" s="339" t="s">
        <v>2960</v>
      </c>
      <c r="BD210" s="346"/>
      <c r="BE210" s="346"/>
      <c r="BF210" s="346"/>
      <c r="BG210" s="346"/>
      <c r="BH210" s="340">
        <v>-1</v>
      </c>
      <c r="BI210" s="346"/>
      <c r="BJ210" s="346"/>
      <c r="BK210" s="346"/>
      <c r="BL210" s="346"/>
      <c r="BM210" s="346"/>
      <c r="BN210" s="346"/>
    </row>
    <row r="211" spans="1:66" ht="93.25" customHeight="1" x14ac:dyDescent="0.2">
      <c r="A211" s="311" t="s">
        <v>2885</v>
      </c>
      <c r="B211" s="336" t="s">
        <v>2886</v>
      </c>
      <c r="C211" s="337" t="s">
        <v>3099</v>
      </c>
      <c r="D211" s="339" t="s">
        <v>2863</v>
      </c>
      <c r="E211" s="339" t="s">
        <v>92</v>
      </c>
      <c r="F211" s="339" t="s">
        <v>2956</v>
      </c>
      <c r="G211" s="340">
        <v>1</v>
      </c>
      <c r="H211" s="340">
        <v>1</v>
      </c>
      <c r="I211" s="340">
        <v>0</v>
      </c>
      <c r="J211" s="341" t="s">
        <v>2957</v>
      </c>
      <c r="K211" s="342" t="s">
        <v>2958</v>
      </c>
      <c r="L211" s="343"/>
      <c r="M211" s="344">
        <f t="shared" si="19"/>
        <v>39472</v>
      </c>
      <c r="N211" s="343">
        <v>39472</v>
      </c>
      <c r="O211" s="342" t="s">
        <v>75</v>
      </c>
      <c r="P211" s="342" t="s">
        <v>75</v>
      </c>
      <c r="Q211" s="342" t="s">
        <v>75</v>
      </c>
      <c r="R211" s="342" t="s">
        <v>75</v>
      </c>
      <c r="S211" s="342" t="s">
        <v>75</v>
      </c>
      <c r="T211" s="342" t="s">
        <v>75</v>
      </c>
      <c r="U211" s="340">
        <v>1</v>
      </c>
      <c r="V211" s="340">
        <v>0</v>
      </c>
      <c r="W211" s="340">
        <v>0</v>
      </c>
      <c r="X211" s="340">
        <v>-1</v>
      </c>
      <c r="Y211" s="340">
        <v>-2</v>
      </c>
      <c r="Z211" s="340">
        <v>1</v>
      </c>
      <c r="AA211" s="340">
        <v>0</v>
      </c>
      <c r="AB211" s="340">
        <v>0</v>
      </c>
      <c r="AC211" s="340">
        <v>0</v>
      </c>
      <c r="AD211" s="340">
        <v>0</v>
      </c>
      <c r="AE211" s="340">
        <v>1</v>
      </c>
      <c r="AF211" s="340">
        <v>1</v>
      </c>
      <c r="AG211" s="340">
        <v>1</v>
      </c>
      <c r="AH211" s="339" t="s">
        <v>2830</v>
      </c>
      <c r="AI211" s="339" t="s">
        <v>2845</v>
      </c>
      <c r="AJ211" s="339" t="s">
        <v>2959</v>
      </c>
      <c r="AK211" s="340">
        <f t="shared" si="20"/>
        <v>3</v>
      </c>
      <c r="AL211" s="340">
        <v>1</v>
      </c>
      <c r="AM211" s="340">
        <v>1</v>
      </c>
      <c r="AN211" s="340">
        <v>1</v>
      </c>
      <c r="AO211" s="340">
        <v>1</v>
      </c>
      <c r="AP211" s="340">
        <v>1</v>
      </c>
      <c r="AQ211" s="340">
        <v>-2</v>
      </c>
      <c r="AR211" s="340">
        <v>0</v>
      </c>
      <c r="AS211" s="345">
        <f t="shared" si="21"/>
        <v>-1</v>
      </c>
      <c r="AT211" s="340">
        <v>0</v>
      </c>
      <c r="AU211" s="340">
        <v>0</v>
      </c>
      <c r="AV211" s="340">
        <v>0</v>
      </c>
      <c r="AW211" s="340">
        <v>0</v>
      </c>
      <c r="AX211" s="340">
        <v>0</v>
      </c>
      <c r="AY211" s="340">
        <v>0</v>
      </c>
      <c r="AZ211" s="340">
        <v>0</v>
      </c>
      <c r="BA211" s="340">
        <v>0</v>
      </c>
      <c r="BB211" s="346"/>
      <c r="BC211" s="339" t="s">
        <v>2960</v>
      </c>
      <c r="BD211" s="346"/>
      <c r="BE211" s="346"/>
      <c r="BF211" s="346"/>
      <c r="BG211" s="346"/>
      <c r="BH211" s="340">
        <v>-1</v>
      </c>
      <c r="BI211" s="346"/>
      <c r="BJ211" s="346"/>
      <c r="BK211" s="346"/>
      <c r="BL211" s="346"/>
      <c r="BM211" s="346"/>
      <c r="BN211" s="346"/>
    </row>
    <row r="212" spans="1:66" ht="93.25" customHeight="1" x14ac:dyDescent="0.2">
      <c r="A212" s="311" t="s">
        <v>2885</v>
      </c>
      <c r="B212" s="336" t="s">
        <v>2886</v>
      </c>
      <c r="C212" s="337" t="s">
        <v>3100</v>
      </c>
      <c r="D212" s="339" t="s">
        <v>2863</v>
      </c>
      <c r="E212" s="339" t="s">
        <v>92</v>
      </c>
      <c r="F212" s="339" t="s">
        <v>2956</v>
      </c>
      <c r="G212" s="340">
        <v>1</v>
      </c>
      <c r="H212" s="340">
        <v>1</v>
      </c>
      <c r="I212" s="340">
        <v>0</v>
      </c>
      <c r="J212" s="341" t="s">
        <v>2957</v>
      </c>
      <c r="K212" s="342" t="s">
        <v>2958</v>
      </c>
      <c r="L212" s="343"/>
      <c r="M212" s="344">
        <f t="shared" si="19"/>
        <v>39472</v>
      </c>
      <c r="N212" s="343">
        <v>39472</v>
      </c>
      <c r="O212" s="342" t="s">
        <v>75</v>
      </c>
      <c r="P212" s="342" t="s">
        <v>75</v>
      </c>
      <c r="Q212" s="342" t="s">
        <v>75</v>
      </c>
      <c r="R212" s="342" t="s">
        <v>75</v>
      </c>
      <c r="S212" s="342" t="s">
        <v>75</v>
      </c>
      <c r="T212" s="342" t="s">
        <v>75</v>
      </c>
      <c r="U212" s="340">
        <v>1</v>
      </c>
      <c r="V212" s="340">
        <v>0</v>
      </c>
      <c r="W212" s="340">
        <v>0</v>
      </c>
      <c r="X212" s="340">
        <v>-1</v>
      </c>
      <c r="Y212" s="340">
        <v>-2</v>
      </c>
      <c r="Z212" s="340">
        <v>1</v>
      </c>
      <c r="AA212" s="340">
        <v>0</v>
      </c>
      <c r="AB212" s="340">
        <v>0</v>
      </c>
      <c r="AC212" s="340">
        <v>0</v>
      </c>
      <c r="AD212" s="340">
        <v>0</v>
      </c>
      <c r="AE212" s="340">
        <v>1</v>
      </c>
      <c r="AF212" s="340">
        <v>1</v>
      </c>
      <c r="AG212" s="340">
        <v>1</v>
      </c>
      <c r="AH212" s="339" t="s">
        <v>2830</v>
      </c>
      <c r="AI212" s="339" t="s">
        <v>2845</v>
      </c>
      <c r="AJ212" s="339" t="s">
        <v>2959</v>
      </c>
      <c r="AK212" s="340">
        <f t="shared" si="20"/>
        <v>3</v>
      </c>
      <c r="AL212" s="340">
        <v>1</v>
      </c>
      <c r="AM212" s="340">
        <v>1</v>
      </c>
      <c r="AN212" s="340">
        <v>1</v>
      </c>
      <c r="AO212" s="340">
        <v>1</v>
      </c>
      <c r="AP212" s="340">
        <v>1</v>
      </c>
      <c r="AQ212" s="340">
        <v>-2</v>
      </c>
      <c r="AR212" s="340">
        <v>0</v>
      </c>
      <c r="AS212" s="345">
        <f t="shared" si="21"/>
        <v>-1</v>
      </c>
      <c r="AT212" s="340">
        <v>0</v>
      </c>
      <c r="AU212" s="340">
        <v>0</v>
      </c>
      <c r="AV212" s="340">
        <v>0</v>
      </c>
      <c r="AW212" s="340">
        <v>0</v>
      </c>
      <c r="AX212" s="340">
        <v>0</v>
      </c>
      <c r="AY212" s="340">
        <v>0</v>
      </c>
      <c r="AZ212" s="340">
        <v>0</v>
      </c>
      <c r="BA212" s="340">
        <v>0</v>
      </c>
      <c r="BB212" s="346"/>
      <c r="BC212" s="339" t="s">
        <v>2960</v>
      </c>
      <c r="BD212" s="346"/>
      <c r="BE212" s="346"/>
      <c r="BF212" s="346"/>
      <c r="BG212" s="346"/>
      <c r="BH212" s="340">
        <v>-1</v>
      </c>
      <c r="BI212" s="346"/>
      <c r="BJ212" s="346"/>
      <c r="BK212" s="346"/>
      <c r="BL212" s="346"/>
      <c r="BM212" s="346"/>
      <c r="BN212" s="346"/>
    </row>
    <row r="213" spans="1:66" ht="93.25" customHeight="1" x14ac:dyDescent="0.2">
      <c r="A213" s="311" t="s">
        <v>2885</v>
      </c>
      <c r="B213" s="336" t="s">
        <v>2886</v>
      </c>
      <c r="C213" s="337" t="s">
        <v>3101</v>
      </c>
      <c r="D213" s="339" t="s">
        <v>2863</v>
      </c>
      <c r="E213" s="339" t="s">
        <v>92</v>
      </c>
      <c r="F213" s="339" t="s">
        <v>2956</v>
      </c>
      <c r="G213" s="340">
        <v>1</v>
      </c>
      <c r="H213" s="340">
        <v>1</v>
      </c>
      <c r="I213" s="340">
        <v>0</v>
      </c>
      <c r="J213" s="341" t="s">
        <v>2957</v>
      </c>
      <c r="K213" s="342" t="s">
        <v>2958</v>
      </c>
      <c r="L213" s="343"/>
      <c r="M213" s="344">
        <f t="shared" si="19"/>
        <v>39472</v>
      </c>
      <c r="N213" s="343">
        <v>39472</v>
      </c>
      <c r="O213" s="342" t="s">
        <v>75</v>
      </c>
      <c r="P213" s="342" t="s">
        <v>75</v>
      </c>
      <c r="Q213" s="342" t="s">
        <v>75</v>
      </c>
      <c r="R213" s="342" t="s">
        <v>75</v>
      </c>
      <c r="S213" s="342" t="s">
        <v>75</v>
      </c>
      <c r="T213" s="342" t="s">
        <v>75</v>
      </c>
      <c r="U213" s="340">
        <v>1</v>
      </c>
      <c r="V213" s="340">
        <v>0</v>
      </c>
      <c r="W213" s="340">
        <v>0</v>
      </c>
      <c r="X213" s="340">
        <v>-1</v>
      </c>
      <c r="Y213" s="340">
        <v>-2</v>
      </c>
      <c r="Z213" s="340">
        <v>1</v>
      </c>
      <c r="AA213" s="340">
        <v>0</v>
      </c>
      <c r="AB213" s="340">
        <v>0</v>
      </c>
      <c r="AC213" s="340">
        <v>0</v>
      </c>
      <c r="AD213" s="340">
        <v>0</v>
      </c>
      <c r="AE213" s="340">
        <v>1</v>
      </c>
      <c r="AF213" s="340">
        <v>1</v>
      </c>
      <c r="AG213" s="340">
        <v>1</v>
      </c>
      <c r="AH213" s="339" t="s">
        <v>2830</v>
      </c>
      <c r="AI213" s="339" t="s">
        <v>2845</v>
      </c>
      <c r="AJ213" s="339" t="s">
        <v>2959</v>
      </c>
      <c r="AK213" s="340">
        <f t="shared" si="20"/>
        <v>3</v>
      </c>
      <c r="AL213" s="340">
        <v>1</v>
      </c>
      <c r="AM213" s="340">
        <v>1</v>
      </c>
      <c r="AN213" s="340">
        <v>1</v>
      </c>
      <c r="AO213" s="340">
        <v>1</v>
      </c>
      <c r="AP213" s="340">
        <v>1</v>
      </c>
      <c r="AQ213" s="340">
        <v>-2</v>
      </c>
      <c r="AR213" s="340">
        <v>0</v>
      </c>
      <c r="AS213" s="345">
        <f t="shared" si="21"/>
        <v>-1</v>
      </c>
      <c r="AT213" s="340">
        <v>0</v>
      </c>
      <c r="AU213" s="340">
        <v>0</v>
      </c>
      <c r="AV213" s="340">
        <v>0</v>
      </c>
      <c r="AW213" s="340">
        <v>0</v>
      </c>
      <c r="AX213" s="340">
        <v>0</v>
      </c>
      <c r="AY213" s="340">
        <v>0</v>
      </c>
      <c r="AZ213" s="340">
        <v>0</v>
      </c>
      <c r="BA213" s="340">
        <v>0</v>
      </c>
      <c r="BB213" s="346"/>
      <c r="BC213" s="339" t="s">
        <v>2960</v>
      </c>
      <c r="BD213" s="346"/>
      <c r="BE213" s="346"/>
      <c r="BF213" s="346"/>
      <c r="BG213" s="346"/>
      <c r="BH213" s="340">
        <v>-1</v>
      </c>
      <c r="BI213" s="346"/>
      <c r="BJ213" s="346"/>
      <c r="BK213" s="346"/>
      <c r="BL213" s="346"/>
      <c r="BM213" s="346"/>
      <c r="BN213" s="346"/>
    </row>
    <row r="214" spans="1:66" ht="93.25" customHeight="1" x14ac:dyDescent="0.2">
      <c r="A214" s="311" t="s">
        <v>2885</v>
      </c>
      <c r="B214" s="336" t="s">
        <v>2886</v>
      </c>
      <c r="C214" s="337" t="s">
        <v>3102</v>
      </c>
      <c r="D214" s="339" t="s">
        <v>2863</v>
      </c>
      <c r="E214" s="339" t="s">
        <v>92</v>
      </c>
      <c r="F214" s="339" t="s">
        <v>2956</v>
      </c>
      <c r="G214" s="340">
        <v>1</v>
      </c>
      <c r="H214" s="340">
        <v>1</v>
      </c>
      <c r="I214" s="340">
        <v>0</v>
      </c>
      <c r="J214" s="341" t="s">
        <v>2957</v>
      </c>
      <c r="K214" s="342" t="s">
        <v>2958</v>
      </c>
      <c r="L214" s="343"/>
      <c r="M214" s="344">
        <f t="shared" si="19"/>
        <v>39472</v>
      </c>
      <c r="N214" s="343">
        <v>39472</v>
      </c>
      <c r="O214" s="342" t="s">
        <v>75</v>
      </c>
      <c r="P214" s="342" t="s">
        <v>75</v>
      </c>
      <c r="Q214" s="342" t="s">
        <v>75</v>
      </c>
      <c r="R214" s="342" t="s">
        <v>75</v>
      </c>
      <c r="S214" s="342" t="s">
        <v>75</v>
      </c>
      <c r="T214" s="342" t="s">
        <v>75</v>
      </c>
      <c r="U214" s="340">
        <v>1</v>
      </c>
      <c r="V214" s="340">
        <v>0</v>
      </c>
      <c r="W214" s="340">
        <v>0</v>
      </c>
      <c r="X214" s="340">
        <v>-1</v>
      </c>
      <c r="Y214" s="340">
        <v>-2</v>
      </c>
      <c r="Z214" s="340">
        <v>1</v>
      </c>
      <c r="AA214" s="340">
        <v>0</v>
      </c>
      <c r="AB214" s="340">
        <v>0</v>
      </c>
      <c r="AC214" s="340">
        <v>0</v>
      </c>
      <c r="AD214" s="340">
        <v>0</v>
      </c>
      <c r="AE214" s="340">
        <v>1</v>
      </c>
      <c r="AF214" s="340">
        <v>1</v>
      </c>
      <c r="AG214" s="340">
        <v>1</v>
      </c>
      <c r="AH214" s="339" t="s">
        <v>2830</v>
      </c>
      <c r="AI214" s="339" t="s">
        <v>2845</v>
      </c>
      <c r="AJ214" s="339" t="s">
        <v>2959</v>
      </c>
      <c r="AK214" s="340">
        <f t="shared" si="20"/>
        <v>3</v>
      </c>
      <c r="AL214" s="340">
        <v>1</v>
      </c>
      <c r="AM214" s="340">
        <v>1</v>
      </c>
      <c r="AN214" s="340">
        <v>1</v>
      </c>
      <c r="AO214" s="340">
        <v>1</v>
      </c>
      <c r="AP214" s="340">
        <v>1</v>
      </c>
      <c r="AQ214" s="340">
        <v>-2</v>
      </c>
      <c r="AR214" s="340">
        <v>0</v>
      </c>
      <c r="AS214" s="345">
        <f t="shared" si="21"/>
        <v>-1</v>
      </c>
      <c r="AT214" s="340">
        <v>0</v>
      </c>
      <c r="AU214" s="340">
        <v>0</v>
      </c>
      <c r="AV214" s="340">
        <v>0</v>
      </c>
      <c r="AW214" s="340">
        <v>0</v>
      </c>
      <c r="AX214" s="340">
        <v>0</v>
      </c>
      <c r="AY214" s="340">
        <v>0</v>
      </c>
      <c r="AZ214" s="340">
        <v>0</v>
      </c>
      <c r="BA214" s="340">
        <v>0</v>
      </c>
      <c r="BB214" s="346"/>
      <c r="BC214" s="339" t="s">
        <v>2960</v>
      </c>
      <c r="BD214" s="346"/>
      <c r="BE214" s="346"/>
      <c r="BF214" s="346"/>
      <c r="BG214" s="346"/>
      <c r="BH214" s="340">
        <v>-1</v>
      </c>
      <c r="BI214" s="346"/>
      <c r="BJ214" s="346"/>
      <c r="BK214" s="346"/>
      <c r="BL214" s="346"/>
      <c r="BM214" s="346"/>
      <c r="BN214" s="346"/>
    </row>
    <row r="215" spans="1:66" ht="93.25" customHeight="1" x14ac:dyDescent="0.2">
      <c r="A215" s="311" t="s">
        <v>2885</v>
      </c>
      <c r="B215" s="336" t="s">
        <v>2886</v>
      </c>
      <c r="C215" s="337" t="s">
        <v>3103</v>
      </c>
      <c r="D215" s="339" t="s">
        <v>2863</v>
      </c>
      <c r="E215" s="339" t="s">
        <v>92</v>
      </c>
      <c r="F215" s="339" t="s">
        <v>2956</v>
      </c>
      <c r="G215" s="340">
        <v>1</v>
      </c>
      <c r="H215" s="340">
        <v>1</v>
      </c>
      <c r="I215" s="340">
        <v>0</v>
      </c>
      <c r="J215" s="341" t="s">
        <v>2957</v>
      </c>
      <c r="K215" s="342" t="s">
        <v>2958</v>
      </c>
      <c r="L215" s="343"/>
      <c r="M215" s="344">
        <f t="shared" si="19"/>
        <v>39472</v>
      </c>
      <c r="N215" s="343">
        <v>39472</v>
      </c>
      <c r="O215" s="342" t="s">
        <v>75</v>
      </c>
      <c r="P215" s="342" t="s">
        <v>75</v>
      </c>
      <c r="Q215" s="342" t="s">
        <v>75</v>
      </c>
      <c r="R215" s="342" t="s">
        <v>75</v>
      </c>
      <c r="S215" s="342" t="s">
        <v>75</v>
      </c>
      <c r="T215" s="342" t="s">
        <v>75</v>
      </c>
      <c r="U215" s="340">
        <v>1</v>
      </c>
      <c r="V215" s="340">
        <v>0</v>
      </c>
      <c r="W215" s="340">
        <v>0</v>
      </c>
      <c r="X215" s="340">
        <v>-1</v>
      </c>
      <c r="Y215" s="340">
        <v>-2</v>
      </c>
      <c r="Z215" s="340">
        <v>1</v>
      </c>
      <c r="AA215" s="340">
        <v>0</v>
      </c>
      <c r="AB215" s="340">
        <v>0</v>
      </c>
      <c r="AC215" s="340">
        <v>0</v>
      </c>
      <c r="AD215" s="340">
        <v>0</v>
      </c>
      <c r="AE215" s="340">
        <v>1</v>
      </c>
      <c r="AF215" s="340">
        <v>1</v>
      </c>
      <c r="AG215" s="340">
        <v>1</v>
      </c>
      <c r="AH215" s="339" t="s">
        <v>2830</v>
      </c>
      <c r="AI215" s="339" t="s">
        <v>2845</v>
      </c>
      <c r="AJ215" s="339" t="s">
        <v>2959</v>
      </c>
      <c r="AK215" s="340">
        <f t="shared" si="20"/>
        <v>3</v>
      </c>
      <c r="AL215" s="340">
        <v>1</v>
      </c>
      <c r="AM215" s="340">
        <v>1</v>
      </c>
      <c r="AN215" s="340">
        <v>1</v>
      </c>
      <c r="AO215" s="340">
        <v>1</v>
      </c>
      <c r="AP215" s="340">
        <v>1</v>
      </c>
      <c r="AQ215" s="340">
        <v>-2</v>
      </c>
      <c r="AR215" s="340">
        <v>0</v>
      </c>
      <c r="AS215" s="345">
        <f t="shared" si="21"/>
        <v>-1</v>
      </c>
      <c r="AT215" s="340">
        <v>0</v>
      </c>
      <c r="AU215" s="340">
        <v>0</v>
      </c>
      <c r="AV215" s="340">
        <v>0</v>
      </c>
      <c r="AW215" s="340">
        <v>0</v>
      </c>
      <c r="AX215" s="340">
        <v>0</v>
      </c>
      <c r="AY215" s="340">
        <v>0</v>
      </c>
      <c r="AZ215" s="340">
        <v>0</v>
      </c>
      <c r="BA215" s="340">
        <v>0</v>
      </c>
      <c r="BB215" s="346"/>
      <c r="BC215" s="339" t="s">
        <v>2960</v>
      </c>
      <c r="BD215" s="346"/>
      <c r="BE215" s="346"/>
      <c r="BF215" s="346"/>
      <c r="BG215" s="346"/>
      <c r="BH215" s="340">
        <v>-1</v>
      </c>
      <c r="BI215" s="346"/>
      <c r="BJ215" s="346"/>
      <c r="BK215" s="346"/>
      <c r="BL215" s="346"/>
      <c r="BM215" s="346"/>
      <c r="BN215" s="346"/>
    </row>
    <row r="216" spans="1:66" ht="28.25" customHeight="1" x14ac:dyDescent="0.2">
      <c r="A216" s="295" t="s">
        <v>3104</v>
      </c>
      <c r="B216" s="268" t="s">
        <v>197</v>
      </c>
      <c r="C216" s="269" t="s">
        <v>3105</v>
      </c>
      <c r="D216" s="270" t="s">
        <v>69</v>
      </c>
      <c r="E216" s="270" t="s">
        <v>92</v>
      </c>
      <c r="F216" s="273"/>
      <c r="G216" s="273"/>
      <c r="H216" s="347">
        <v>1</v>
      </c>
      <c r="I216" s="273"/>
      <c r="J216" s="297" t="s">
        <v>3106</v>
      </c>
      <c r="K216" s="298"/>
      <c r="L216" s="273"/>
      <c r="M216" s="298"/>
      <c r="N216" s="299">
        <f t="shared" ref="N216:N228" si="22">IF(O216&lt;&gt;"NA",O216,IF(P216&lt;&gt;"NA",P216,IF(Q216&lt;&gt;"NA",Q216,R216)))</f>
        <v>40310</v>
      </c>
      <c r="O216" s="298">
        <v>40310</v>
      </c>
      <c r="P216" s="298"/>
      <c r="Q216" s="298"/>
      <c r="R216" s="298"/>
      <c r="S216" s="298"/>
      <c r="T216" s="298"/>
      <c r="U216" s="298"/>
      <c r="V216" s="271"/>
      <c r="W216" s="271"/>
      <c r="X216" s="276"/>
      <c r="Y216" s="271"/>
      <c r="Z216" s="273"/>
      <c r="AA216" s="271"/>
      <c r="AB216" s="271"/>
      <c r="AC216" s="271"/>
      <c r="AD216" s="271"/>
      <c r="AE216" s="271"/>
      <c r="AF216" s="271"/>
      <c r="AG216" s="271"/>
      <c r="AH216" s="271"/>
      <c r="AI216" s="273"/>
      <c r="AJ216" s="276"/>
      <c r="AK216" s="276"/>
      <c r="AL216" s="273"/>
      <c r="AM216" s="271"/>
      <c r="AN216" s="271"/>
      <c r="AO216" s="300">
        <f t="shared" ref="AO216:AO228" si="23">IF(AND(AP216=1,AQ216=1),3,IF(AND(AP216=1,OR(AQ216=0,AQ216=-1)),1,IF(AND(OR(AP216=0,AP216=-1),AQ216=1),2,IF(AND(AP216=0,AP216=-1),OR(AQ216=0,AQ216=-1),4))))</f>
        <v>4</v>
      </c>
      <c r="AP216" s="271"/>
      <c r="AQ216" s="271"/>
      <c r="AR216" s="271"/>
      <c r="AS216" s="271"/>
      <c r="AT216" s="271"/>
      <c r="AU216" s="271"/>
      <c r="AV216" s="271"/>
      <c r="AW216" s="271"/>
      <c r="AX216" s="271"/>
      <c r="AY216" s="271"/>
      <c r="AZ216" s="271"/>
      <c r="BA216" s="294"/>
      <c r="BB216" s="294"/>
      <c r="BC216" s="294"/>
      <c r="BD216" s="271"/>
      <c r="BE216" s="271"/>
      <c r="BF216" s="271"/>
      <c r="BG216" s="271"/>
      <c r="BH216" s="271"/>
      <c r="BI216" s="271"/>
      <c r="BJ216" s="271"/>
      <c r="BK216" s="271"/>
      <c r="BL216" s="271"/>
      <c r="BM216" s="271"/>
      <c r="BN216" s="271"/>
    </row>
    <row r="217" spans="1:66" ht="28.25" customHeight="1" x14ac:dyDescent="0.2">
      <c r="A217" s="295" t="s">
        <v>3104</v>
      </c>
      <c r="B217" s="268" t="s">
        <v>197</v>
      </c>
      <c r="C217" s="269" t="s">
        <v>3107</v>
      </c>
      <c r="D217" s="270" t="s">
        <v>69</v>
      </c>
      <c r="E217" s="270" t="s">
        <v>92</v>
      </c>
      <c r="F217" s="273"/>
      <c r="G217" s="273"/>
      <c r="H217" s="347">
        <v>1</v>
      </c>
      <c r="I217" s="273"/>
      <c r="J217" s="297" t="s">
        <v>3106</v>
      </c>
      <c r="K217" s="298"/>
      <c r="L217" s="273"/>
      <c r="M217" s="298"/>
      <c r="N217" s="299">
        <f t="shared" si="22"/>
        <v>40310</v>
      </c>
      <c r="O217" s="298">
        <v>40310</v>
      </c>
      <c r="P217" s="298"/>
      <c r="Q217" s="298"/>
      <c r="R217" s="298"/>
      <c r="S217" s="298"/>
      <c r="T217" s="298"/>
      <c r="U217" s="298"/>
      <c r="V217" s="271"/>
      <c r="W217" s="271"/>
      <c r="X217" s="276"/>
      <c r="Y217" s="271"/>
      <c r="Z217" s="273"/>
      <c r="AA217" s="271"/>
      <c r="AB217" s="271"/>
      <c r="AC217" s="271"/>
      <c r="AD217" s="271"/>
      <c r="AE217" s="271"/>
      <c r="AF217" s="271"/>
      <c r="AG217" s="271"/>
      <c r="AH217" s="271"/>
      <c r="AI217" s="273"/>
      <c r="AJ217" s="276"/>
      <c r="AK217" s="276"/>
      <c r="AL217" s="273"/>
      <c r="AM217" s="271"/>
      <c r="AN217" s="271"/>
      <c r="AO217" s="300">
        <f t="shared" si="23"/>
        <v>4</v>
      </c>
      <c r="AP217" s="271"/>
      <c r="AQ217" s="271"/>
      <c r="AR217" s="271"/>
      <c r="AS217" s="271"/>
      <c r="AT217" s="271"/>
      <c r="AU217" s="271"/>
      <c r="AV217" s="271"/>
      <c r="AW217" s="271"/>
      <c r="AX217" s="271"/>
      <c r="AY217" s="271"/>
      <c r="AZ217" s="271"/>
      <c r="BA217" s="294"/>
      <c r="BB217" s="294"/>
      <c r="BC217" s="294"/>
      <c r="BD217" s="271"/>
      <c r="BE217" s="271"/>
      <c r="BF217" s="271"/>
      <c r="BG217" s="271"/>
      <c r="BH217" s="271"/>
      <c r="BI217" s="271"/>
      <c r="BJ217" s="271"/>
      <c r="BK217" s="271"/>
      <c r="BL217" s="271"/>
      <c r="BM217" s="271"/>
      <c r="BN217" s="271"/>
    </row>
    <row r="218" spans="1:66" ht="28.25" customHeight="1" x14ac:dyDescent="0.2">
      <c r="A218" s="295" t="s">
        <v>3104</v>
      </c>
      <c r="B218" s="268" t="s">
        <v>197</v>
      </c>
      <c r="C218" s="269" t="s">
        <v>3108</v>
      </c>
      <c r="D218" s="270" t="s">
        <v>69</v>
      </c>
      <c r="E218" s="270" t="s">
        <v>92</v>
      </c>
      <c r="F218" s="273"/>
      <c r="G218" s="273"/>
      <c r="H218" s="347">
        <v>1</v>
      </c>
      <c r="I218" s="273"/>
      <c r="J218" s="297" t="s">
        <v>3106</v>
      </c>
      <c r="K218" s="298"/>
      <c r="L218" s="273"/>
      <c r="M218" s="298"/>
      <c r="N218" s="299">
        <f t="shared" si="22"/>
        <v>40310</v>
      </c>
      <c r="O218" s="298">
        <v>40310</v>
      </c>
      <c r="P218" s="298"/>
      <c r="Q218" s="298"/>
      <c r="R218" s="298"/>
      <c r="S218" s="298"/>
      <c r="T218" s="298"/>
      <c r="U218" s="298"/>
      <c r="V218" s="271"/>
      <c r="W218" s="271"/>
      <c r="X218" s="276"/>
      <c r="Y218" s="271"/>
      <c r="Z218" s="273"/>
      <c r="AA218" s="271"/>
      <c r="AB218" s="271"/>
      <c r="AC218" s="271"/>
      <c r="AD218" s="271"/>
      <c r="AE218" s="271"/>
      <c r="AF218" s="271"/>
      <c r="AG218" s="271"/>
      <c r="AH218" s="271"/>
      <c r="AI218" s="273"/>
      <c r="AJ218" s="276"/>
      <c r="AK218" s="276"/>
      <c r="AL218" s="273"/>
      <c r="AM218" s="271"/>
      <c r="AN218" s="271"/>
      <c r="AO218" s="300">
        <f t="shared" si="23"/>
        <v>4</v>
      </c>
      <c r="AP218" s="271"/>
      <c r="AQ218" s="271"/>
      <c r="AR218" s="271"/>
      <c r="AS218" s="271"/>
      <c r="AT218" s="271"/>
      <c r="AU218" s="271"/>
      <c r="AV218" s="271"/>
      <c r="AW218" s="271"/>
      <c r="AX218" s="271"/>
      <c r="AY218" s="271"/>
      <c r="AZ218" s="271"/>
      <c r="BA218" s="294"/>
      <c r="BB218" s="294"/>
      <c r="BC218" s="294"/>
      <c r="BD218" s="271"/>
      <c r="BE218" s="271"/>
      <c r="BF218" s="271"/>
      <c r="BG218" s="271"/>
      <c r="BH218" s="271"/>
      <c r="BI218" s="271"/>
      <c r="BJ218" s="271"/>
      <c r="BK218" s="271"/>
      <c r="BL218" s="271"/>
      <c r="BM218" s="271"/>
      <c r="BN218" s="271"/>
    </row>
    <row r="219" spans="1:66" ht="28.25" customHeight="1" x14ac:dyDescent="0.2">
      <c r="A219" s="295" t="s">
        <v>3104</v>
      </c>
      <c r="B219" s="268" t="s">
        <v>197</v>
      </c>
      <c r="C219" s="269" t="s">
        <v>3109</v>
      </c>
      <c r="D219" s="270" t="s">
        <v>69</v>
      </c>
      <c r="E219" s="270" t="s">
        <v>92</v>
      </c>
      <c r="F219" s="273"/>
      <c r="G219" s="273"/>
      <c r="H219" s="347">
        <v>1</v>
      </c>
      <c r="I219" s="273"/>
      <c r="J219" s="297" t="s">
        <v>3106</v>
      </c>
      <c r="K219" s="298"/>
      <c r="L219" s="273"/>
      <c r="M219" s="298"/>
      <c r="N219" s="299">
        <f t="shared" si="22"/>
        <v>40310</v>
      </c>
      <c r="O219" s="298">
        <v>40310</v>
      </c>
      <c r="P219" s="298"/>
      <c r="Q219" s="298"/>
      <c r="R219" s="298"/>
      <c r="S219" s="298"/>
      <c r="T219" s="298"/>
      <c r="U219" s="298"/>
      <c r="V219" s="271"/>
      <c r="W219" s="271"/>
      <c r="X219" s="276"/>
      <c r="Y219" s="271"/>
      <c r="Z219" s="273"/>
      <c r="AA219" s="271"/>
      <c r="AB219" s="271"/>
      <c r="AC219" s="271"/>
      <c r="AD219" s="271"/>
      <c r="AE219" s="271"/>
      <c r="AF219" s="271"/>
      <c r="AG219" s="271"/>
      <c r="AH219" s="271"/>
      <c r="AI219" s="273"/>
      <c r="AJ219" s="276"/>
      <c r="AK219" s="276"/>
      <c r="AL219" s="273"/>
      <c r="AM219" s="271"/>
      <c r="AN219" s="271"/>
      <c r="AO219" s="300">
        <f t="shared" si="23"/>
        <v>4</v>
      </c>
      <c r="AP219" s="271"/>
      <c r="AQ219" s="271"/>
      <c r="AR219" s="271"/>
      <c r="AS219" s="271"/>
      <c r="AT219" s="271"/>
      <c r="AU219" s="271"/>
      <c r="AV219" s="271"/>
      <c r="AW219" s="271"/>
      <c r="AX219" s="271"/>
      <c r="AY219" s="271"/>
      <c r="AZ219" s="271"/>
      <c r="BA219" s="294"/>
      <c r="BB219" s="294"/>
      <c r="BC219" s="294"/>
      <c r="BD219" s="271"/>
      <c r="BE219" s="271"/>
      <c r="BF219" s="271"/>
      <c r="BG219" s="271"/>
      <c r="BH219" s="271"/>
      <c r="BI219" s="271"/>
      <c r="BJ219" s="271"/>
      <c r="BK219" s="271"/>
      <c r="BL219" s="271"/>
      <c r="BM219" s="271"/>
      <c r="BN219" s="271"/>
    </row>
    <row r="220" spans="1:66" ht="28.25" customHeight="1" x14ac:dyDescent="0.2">
      <c r="A220" s="295" t="s">
        <v>3104</v>
      </c>
      <c r="B220" s="268" t="s">
        <v>197</v>
      </c>
      <c r="C220" s="269" t="s">
        <v>3110</v>
      </c>
      <c r="D220" s="270" t="s">
        <v>69</v>
      </c>
      <c r="E220" s="270" t="s">
        <v>92</v>
      </c>
      <c r="F220" s="273"/>
      <c r="G220" s="273"/>
      <c r="H220" s="347">
        <v>1</v>
      </c>
      <c r="I220" s="273"/>
      <c r="J220" s="297" t="s">
        <v>3106</v>
      </c>
      <c r="K220" s="298"/>
      <c r="L220" s="273"/>
      <c r="M220" s="298"/>
      <c r="N220" s="299">
        <f t="shared" si="22"/>
        <v>40310</v>
      </c>
      <c r="O220" s="298">
        <v>40310</v>
      </c>
      <c r="P220" s="298"/>
      <c r="Q220" s="298"/>
      <c r="R220" s="298"/>
      <c r="S220" s="298"/>
      <c r="T220" s="298"/>
      <c r="U220" s="298"/>
      <c r="V220" s="271"/>
      <c r="W220" s="271"/>
      <c r="X220" s="276"/>
      <c r="Y220" s="271"/>
      <c r="Z220" s="273"/>
      <c r="AA220" s="271"/>
      <c r="AB220" s="271"/>
      <c r="AC220" s="271"/>
      <c r="AD220" s="271"/>
      <c r="AE220" s="271"/>
      <c r="AF220" s="271"/>
      <c r="AG220" s="271"/>
      <c r="AH220" s="271"/>
      <c r="AI220" s="273"/>
      <c r="AJ220" s="276"/>
      <c r="AK220" s="276"/>
      <c r="AL220" s="273"/>
      <c r="AM220" s="271"/>
      <c r="AN220" s="271"/>
      <c r="AO220" s="300">
        <f t="shared" si="23"/>
        <v>4</v>
      </c>
      <c r="AP220" s="271"/>
      <c r="AQ220" s="271"/>
      <c r="AR220" s="271"/>
      <c r="AS220" s="271"/>
      <c r="AT220" s="271"/>
      <c r="AU220" s="271"/>
      <c r="AV220" s="271"/>
      <c r="AW220" s="271"/>
      <c r="AX220" s="271"/>
      <c r="AY220" s="271"/>
      <c r="AZ220" s="271"/>
      <c r="BA220" s="294"/>
      <c r="BB220" s="294"/>
      <c r="BC220" s="294"/>
      <c r="BD220" s="271"/>
      <c r="BE220" s="271"/>
      <c r="BF220" s="271"/>
      <c r="BG220" s="271"/>
      <c r="BH220" s="271"/>
      <c r="BI220" s="271"/>
      <c r="BJ220" s="271"/>
      <c r="BK220" s="271"/>
      <c r="BL220" s="271"/>
      <c r="BM220" s="271"/>
      <c r="BN220" s="271"/>
    </row>
    <row r="221" spans="1:66" ht="28.25" customHeight="1" x14ac:dyDescent="0.2">
      <c r="A221" s="295" t="s">
        <v>3104</v>
      </c>
      <c r="B221" s="268" t="s">
        <v>197</v>
      </c>
      <c r="C221" s="269" t="s">
        <v>3111</v>
      </c>
      <c r="D221" s="270" t="s">
        <v>69</v>
      </c>
      <c r="E221" s="270" t="s">
        <v>92</v>
      </c>
      <c r="F221" s="273"/>
      <c r="G221" s="273"/>
      <c r="H221" s="347">
        <v>1</v>
      </c>
      <c r="I221" s="273"/>
      <c r="J221" s="297" t="s">
        <v>3106</v>
      </c>
      <c r="K221" s="298"/>
      <c r="L221" s="273"/>
      <c r="M221" s="298"/>
      <c r="N221" s="299">
        <f t="shared" si="22"/>
        <v>40310</v>
      </c>
      <c r="O221" s="298">
        <v>40310</v>
      </c>
      <c r="P221" s="298"/>
      <c r="Q221" s="298"/>
      <c r="R221" s="298"/>
      <c r="S221" s="298"/>
      <c r="T221" s="298"/>
      <c r="U221" s="298"/>
      <c r="V221" s="271"/>
      <c r="W221" s="271"/>
      <c r="X221" s="276"/>
      <c r="Y221" s="271"/>
      <c r="Z221" s="273"/>
      <c r="AA221" s="271"/>
      <c r="AB221" s="271"/>
      <c r="AC221" s="271"/>
      <c r="AD221" s="271"/>
      <c r="AE221" s="271"/>
      <c r="AF221" s="271"/>
      <c r="AG221" s="271"/>
      <c r="AH221" s="271"/>
      <c r="AI221" s="273"/>
      <c r="AJ221" s="276"/>
      <c r="AK221" s="276"/>
      <c r="AL221" s="273"/>
      <c r="AM221" s="271"/>
      <c r="AN221" s="271"/>
      <c r="AO221" s="300">
        <f t="shared" si="23"/>
        <v>4</v>
      </c>
      <c r="AP221" s="271"/>
      <c r="AQ221" s="271"/>
      <c r="AR221" s="271"/>
      <c r="AS221" s="271"/>
      <c r="AT221" s="271"/>
      <c r="AU221" s="271"/>
      <c r="AV221" s="271"/>
      <c r="AW221" s="271"/>
      <c r="AX221" s="271"/>
      <c r="AY221" s="271"/>
      <c r="AZ221" s="271"/>
      <c r="BA221" s="294"/>
      <c r="BB221" s="294"/>
      <c r="BC221" s="294"/>
      <c r="BD221" s="271"/>
      <c r="BE221" s="271"/>
      <c r="BF221" s="271"/>
      <c r="BG221" s="271"/>
      <c r="BH221" s="271"/>
      <c r="BI221" s="271"/>
      <c r="BJ221" s="271"/>
      <c r="BK221" s="271"/>
      <c r="BL221" s="271"/>
      <c r="BM221" s="271"/>
      <c r="BN221" s="271"/>
    </row>
    <row r="222" spans="1:66" ht="28.25" customHeight="1" x14ac:dyDescent="0.2">
      <c r="A222" s="295" t="s">
        <v>3104</v>
      </c>
      <c r="B222" s="268" t="s">
        <v>197</v>
      </c>
      <c r="C222" s="269" t="s">
        <v>3112</v>
      </c>
      <c r="D222" s="270" t="s">
        <v>69</v>
      </c>
      <c r="E222" s="270" t="s">
        <v>92</v>
      </c>
      <c r="F222" s="273"/>
      <c r="G222" s="273"/>
      <c r="H222" s="347">
        <v>1</v>
      </c>
      <c r="I222" s="273"/>
      <c r="J222" s="297" t="s">
        <v>3106</v>
      </c>
      <c r="K222" s="298"/>
      <c r="L222" s="273"/>
      <c r="M222" s="298"/>
      <c r="N222" s="299">
        <f t="shared" si="22"/>
        <v>40310</v>
      </c>
      <c r="O222" s="298">
        <v>40310</v>
      </c>
      <c r="P222" s="298"/>
      <c r="Q222" s="298"/>
      <c r="R222" s="298"/>
      <c r="S222" s="298"/>
      <c r="T222" s="298"/>
      <c r="U222" s="298"/>
      <c r="V222" s="271"/>
      <c r="W222" s="271"/>
      <c r="X222" s="276"/>
      <c r="Y222" s="271"/>
      <c r="Z222" s="273"/>
      <c r="AA222" s="271"/>
      <c r="AB222" s="271"/>
      <c r="AC222" s="271"/>
      <c r="AD222" s="271"/>
      <c r="AE222" s="271"/>
      <c r="AF222" s="271"/>
      <c r="AG222" s="271"/>
      <c r="AH222" s="271"/>
      <c r="AI222" s="273"/>
      <c r="AJ222" s="276"/>
      <c r="AK222" s="276"/>
      <c r="AL222" s="273"/>
      <c r="AM222" s="271"/>
      <c r="AN222" s="271"/>
      <c r="AO222" s="300">
        <f t="shared" si="23"/>
        <v>4</v>
      </c>
      <c r="AP222" s="271"/>
      <c r="AQ222" s="271"/>
      <c r="AR222" s="271"/>
      <c r="AS222" s="271"/>
      <c r="AT222" s="271"/>
      <c r="AU222" s="271"/>
      <c r="AV222" s="271"/>
      <c r="AW222" s="271"/>
      <c r="AX222" s="271"/>
      <c r="AY222" s="271"/>
      <c r="AZ222" s="271"/>
      <c r="BA222" s="294"/>
      <c r="BB222" s="294"/>
      <c r="BC222" s="294"/>
      <c r="BD222" s="271"/>
      <c r="BE222" s="271"/>
      <c r="BF222" s="271"/>
      <c r="BG222" s="271"/>
      <c r="BH222" s="271"/>
      <c r="BI222" s="271"/>
      <c r="BJ222" s="271"/>
      <c r="BK222" s="271"/>
      <c r="BL222" s="271"/>
      <c r="BM222" s="271"/>
      <c r="BN222" s="271"/>
    </row>
    <row r="223" spans="1:66" ht="28.25" customHeight="1" x14ac:dyDescent="0.2">
      <c r="A223" s="295" t="s">
        <v>3104</v>
      </c>
      <c r="B223" s="268" t="s">
        <v>197</v>
      </c>
      <c r="C223" s="269" t="s">
        <v>3113</v>
      </c>
      <c r="D223" s="270" t="s">
        <v>69</v>
      </c>
      <c r="E223" s="270" t="s">
        <v>92</v>
      </c>
      <c r="F223" s="273"/>
      <c r="G223" s="273"/>
      <c r="H223" s="347">
        <v>1</v>
      </c>
      <c r="I223" s="273"/>
      <c r="J223" s="297" t="s">
        <v>3106</v>
      </c>
      <c r="K223" s="298"/>
      <c r="L223" s="273"/>
      <c r="M223" s="298"/>
      <c r="N223" s="299">
        <f t="shared" si="22"/>
        <v>40310</v>
      </c>
      <c r="O223" s="298">
        <v>40310</v>
      </c>
      <c r="P223" s="298"/>
      <c r="Q223" s="298"/>
      <c r="R223" s="298"/>
      <c r="S223" s="298"/>
      <c r="T223" s="298"/>
      <c r="U223" s="298"/>
      <c r="V223" s="271"/>
      <c r="W223" s="271"/>
      <c r="X223" s="276"/>
      <c r="Y223" s="271"/>
      <c r="Z223" s="273"/>
      <c r="AA223" s="271"/>
      <c r="AB223" s="271"/>
      <c r="AC223" s="271"/>
      <c r="AD223" s="271"/>
      <c r="AE223" s="271"/>
      <c r="AF223" s="271"/>
      <c r="AG223" s="271"/>
      <c r="AH223" s="271"/>
      <c r="AI223" s="273"/>
      <c r="AJ223" s="276"/>
      <c r="AK223" s="276"/>
      <c r="AL223" s="273"/>
      <c r="AM223" s="271"/>
      <c r="AN223" s="271"/>
      <c r="AO223" s="300">
        <f t="shared" si="23"/>
        <v>4</v>
      </c>
      <c r="AP223" s="271"/>
      <c r="AQ223" s="271"/>
      <c r="AR223" s="271"/>
      <c r="AS223" s="271"/>
      <c r="AT223" s="271"/>
      <c r="AU223" s="271"/>
      <c r="AV223" s="271"/>
      <c r="AW223" s="271"/>
      <c r="AX223" s="271"/>
      <c r="AY223" s="271"/>
      <c r="AZ223" s="271"/>
      <c r="BA223" s="294"/>
      <c r="BB223" s="294"/>
      <c r="BC223" s="294"/>
      <c r="BD223" s="271"/>
      <c r="BE223" s="271"/>
      <c r="BF223" s="271"/>
      <c r="BG223" s="271"/>
      <c r="BH223" s="271"/>
      <c r="BI223" s="271"/>
      <c r="BJ223" s="271"/>
      <c r="BK223" s="271"/>
      <c r="BL223" s="271"/>
      <c r="BM223" s="271"/>
      <c r="BN223" s="271"/>
    </row>
    <row r="224" spans="1:66" ht="28.25" customHeight="1" x14ac:dyDescent="0.2">
      <c r="A224" s="295" t="s">
        <v>3104</v>
      </c>
      <c r="B224" s="268" t="s">
        <v>197</v>
      </c>
      <c r="C224" s="269" t="s">
        <v>3114</v>
      </c>
      <c r="D224" s="270" t="s">
        <v>69</v>
      </c>
      <c r="E224" s="270" t="s">
        <v>92</v>
      </c>
      <c r="F224" s="273"/>
      <c r="G224" s="273"/>
      <c r="H224" s="347">
        <v>1</v>
      </c>
      <c r="I224" s="273"/>
      <c r="J224" s="297" t="s">
        <v>3106</v>
      </c>
      <c r="K224" s="298"/>
      <c r="L224" s="273"/>
      <c r="M224" s="298"/>
      <c r="N224" s="299">
        <f t="shared" si="22"/>
        <v>40310</v>
      </c>
      <c r="O224" s="298">
        <v>40310</v>
      </c>
      <c r="P224" s="298"/>
      <c r="Q224" s="298"/>
      <c r="R224" s="298"/>
      <c r="S224" s="298"/>
      <c r="T224" s="298"/>
      <c r="U224" s="298"/>
      <c r="V224" s="271"/>
      <c r="W224" s="271"/>
      <c r="X224" s="276"/>
      <c r="Y224" s="271"/>
      <c r="Z224" s="273"/>
      <c r="AA224" s="271"/>
      <c r="AB224" s="271"/>
      <c r="AC224" s="271"/>
      <c r="AD224" s="271"/>
      <c r="AE224" s="271"/>
      <c r="AF224" s="271"/>
      <c r="AG224" s="271"/>
      <c r="AH224" s="271"/>
      <c r="AI224" s="273"/>
      <c r="AJ224" s="276"/>
      <c r="AK224" s="276"/>
      <c r="AL224" s="273"/>
      <c r="AM224" s="271"/>
      <c r="AN224" s="271"/>
      <c r="AO224" s="300">
        <f t="shared" si="23"/>
        <v>4</v>
      </c>
      <c r="AP224" s="271"/>
      <c r="AQ224" s="271"/>
      <c r="AR224" s="271"/>
      <c r="AS224" s="271"/>
      <c r="AT224" s="271"/>
      <c r="AU224" s="271"/>
      <c r="AV224" s="271"/>
      <c r="AW224" s="271"/>
      <c r="AX224" s="271"/>
      <c r="AY224" s="271"/>
      <c r="AZ224" s="271"/>
      <c r="BA224" s="294"/>
      <c r="BB224" s="294"/>
      <c r="BC224" s="294"/>
      <c r="BD224" s="271"/>
      <c r="BE224" s="271"/>
      <c r="BF224" s="271"/>
      <c r="BG224" s="271"/>
      <c r="BH224" s="271"/>
      <c r="BI224" s="271"/>
      <c r="BJ224" s="271"/>
      <c r="BK224" s="271"/>
      <c r="BL224" s="271"/>
      <c r="BM224" s="271"/>
      <c r="BN224" s="271"/>
    </row>
    <row r="225" spans="1:67" ht="28.25" customHeight="1" x14ac:dyDescent="0.2">
      <c r="A225" s="295" t="s">
        <v>3104</v>
      </c>
      <c r="B225" s="268" t="s">
        <v>197</v>
      </c>
      <c r="C225" s="269" t="s">
        <v>3115</v>
      </c>
      <c r="D225" s="270" t="s">
        <v>69</v>
      </c>
      <c r="E225" s="270" t="s">
        <v>92</v>
      </c>
      <c r="F225" s="273"/>
      <c r="G225" s="273"/>
      <c r="H225" s="347">
        <v>1</v>
      </c>
      <c r="I225" s="273"/>
      <c r="J225" s="297" t="s">
        <v>3106</v>
      </c>
      <c r="K225" s="298"/>
      <c r="L225" s="273"/>
      <c r="M225" s="298"/>
      <c r="N225" s="299">
        <f t="shared" si="22"/>
        <v>40310</v>
      </c>
      <c r="O225" s="298">
        <v>40310</v>
      </c>
      <c r="P225" s="298"/>
      <c r="Q225" s="298"/>
      <c r="R225" s="298"/>
      <c r="S225" s="298"/>
      <c r="T225" s="298"/>
      <c r="U225" s="298"/>
      <c r="V225" s="271"/>
      <c r="W225" s="271"/>
      <c r="X225" s="276"/>
      <c r="Y225" s="271"/>
      <c r="Z225" s="273"/>
      <c r="AA225" s="271"/>
      <c r="AB225" s="271"/>
      <c r="AC225" s="271"/>
      <c r="AD225" s="271"/>
      <c r="AE225" s="271"/>
      <c r="AF225" s="271"/>
      <c r="AG225" s="271"/>
      <c r="AH225" s="271"/>
      <c r="AI225" s="273"/>
      <c r="AJ225" s="276"/>
      <c r="AK225" s="276"/>
      <c r="AL225" s="273"/>
      <c r="AM225" s="271"/>
      <c r="AN225" s="271"/>
      <c r="AO225" s="300">
        <f t="shared" si="23"/>
        <v>4</v>
      </c>
      <c r="AP225" s="271"/>
      <c r="AQ225" s="271"/>
      <c r="AR225" s="271"/>
      <c r="AS225" s="271"/>
      <c r="AT225" s="271"/>
      <c r="AU225" s="271"/>
      <c r="AV225" s="271"/>
      <c r="AW225" s="271"/>
      <c r="AX225" s="271"/>
      <c r="AY225" s="271"/>
      <c r="AZ225" s="271"/>
      <c r="BA225" s="294"/>
      <c r="BB225" s="294"/>
      <c r="BC225" s="294"/>
      <c r="BD225" s="271"/>
      <c r="BE225" s="271"/>
      <c r="BF225" s="271"/>
      <c r="BG225" s="271"/>
      <c r="BH225" s="271"/>
      <c r="BI225" s="271"/>
      <c r="BJ225" s="271"/>
      <c r="BK225" s="271"/>
      <c r="BL225" s="271"/>
      <c r="BM225" s="271"/>
      <c r="BN225" s="271"/>
    </row>
    <row r="226" spans="1:67" ht="28.25" customHeight="1" x14ac:dyDescent="0.2">
      <c r="A226" s="295" t="s">
        <v>3104</v>
      </c>
      <c r="B226" s="268" t="s">
        <v>197</v>
      </c>
      <c r="C226" s="269" t="s">
        <v>3116</v>
      </c>
      <c r="D226" s="270" t="s">
        <v>69</v>
      </c>
      <c r="E226" s="270" t="s">
        <v>92</v>
      </c>
      <c r="F226" s="273"/>
      <c r="G226" s="273"/>
      <c r="H226" s="347">
        <v>1</v>
      </c>
      <c r="I226" s="273"/>
      <c r="J226" s="297" t="s">
        <v>3106</v>
      </c>
      <c r="K226" s="298"/>
      <c r="L226" s="273"/>
      <c r="M226" s="298"/>
      <c r="N226" s="299">
        <f t="shared" si="22"/>
        <v>40310</v>
      </c>
      <c r="O226" s="298">
        <v>40310</v>
      </c>
      <c r="P226" s="298"/>
      <c r="Q226" s="298"/>
      <c r="R226" s="298"/>
      <c r="S226" s="298"/>
      <c r="T226" s="298"/>
      <c r="U226" s="298"/>
      <c r="V226" s="271"/>
      <c r="W226" s="271"/>
      <c r="X226" s="276"/>
      <c r="Y226" s="271"/>
      <c r="Z226" s="273"/>
      <c r="AA226" s="271"/>
      <c r="AB226" s="271"/>
      <c r="AC226" s="271"/>
      <c r="AD226" s="271"/>
      <c r="AE226" s="271"/>
      <c r="AF226" s="271"/>
      <c r="AG226" s="271"/>
      <c r="AH226" s="271"/>
      <c r="AI226" s="273"/>
      <c r="AJ226" s="276"/>
      <c r="AK226" s="276"/>
      <c r="AL226" s="273"/>
      <c r="AM226" s="271"/>
      <c r="AN226" s="271"/>
      <c r="AO226" s="300">
        <f t="shared" si="23"/>
        <v>4</v>
      </c>
      <c r="AP226" s="271"/>
      <c r="AQ226" s="271"/>
      <c r="AR226" s="271"/>
      <c r="AS226" s="271"/>
      <c r="AT226" s="271"/>
      <c r="AU226" s="271"/>
      <c r="AV226" s="271"/>
      <c r="AW226" s="271"/>
      <c r="AX226" s="271"/>
      <c r="AY226" s="271"/>
      <c r="AZ226" s="271"/>
      <c r="BA226" s="294"/>
      <c r="BB226" s="294"/>
      <c r="BC226" s="294"/>
      <c r="BD226" s="271"/>
      <c r="BE226" s="271"/>
      <c r="BF226" s="271"/>
      <c r="BG226" s="271"/>
      <c r="BH226" s="271"/>
      <c r="BI226" s="271"/>
      <c r="BJ226" s="271"/>
      <c r="BK226" s="271"/>
      <c r="BL226" s="271"/>
      <c r="BM226" s="271"/>
      <c r="BN226" s="271"/>
    </row>
    <row r="227" spans="1:67" ht="28.25" customHeight="1" x14ac:dyDescent="0.2">
      <c r="A227" s="295" t="s">
        <v>3104</v>
      </c>
      <c r="B227" s="268" t="s">
        <v>197</v>
      </c>
      <c r="C227" s="269" t="s">
        <v>3117</v>
      </c>
      <c r="D227" s="270" t="s">
        <v>69</v>
      </c>
      <c r="E227" s="270" t="s">
        <v>92</v>
      </c>
      <c r="F227" s="273"/>
      <c r="G227" s="273"/>
      <c r="H227" s="347">
        <v>1</v>
      </c>
      <c r="I227" s="273"/>
      <c r="J227" s="297" t="s">
        <v>3106</v>
      </c>
      <c r="K227" s="298"/>
      <c r="L227" s="273"/>
      <c r="M227" s="298"/>
      <c r="N227" s="299">
        <f t="shared" si="22"/>
        <v>40310</v>
      </c>
      <c r="O227" s="298">
        <v>40310</v>
      </c>
      <c r="P227" s="298"/>
      <c r="Q227" s="298"/>
      <c r="R227" s="298"/>
      <c r="S227" s="298"/>
      <c r="T227" s="298"/>
      <c r="U227" s="298"/>
      <c r="V227" s="271"/>
      <c r="W227" s="271"/>
      <c r="X227" s="276"/>
      <c r="Y227" s="271"/>
      <c r="Z227" s="273"/>
      <c r="AA227" s="271"/>
      <c r="AB227" s="271"/>
      <c r="AC227" s="271"/>
      <c r="AD227" s="271"/>
      <c r="AE227" s="271"/>
      <c r="AF227" s="271"/>
      <c r="AG227" s="271"/>
      <c r="AH227" s="271"/>
      <c r="AI227" s="273"/>
      <c r="AJ227" s="276"/>
      <c r="AK227" s="276"/>
      <c r="AL227" s="273"/>
      <c r="AM227" s="271"/>
      <c r="AN227" s="271"/>
      <c r="AO227" s="300">
        <f t="shared" si="23"/>
        <v>4</v>
      </c>
      <c r="AP227" s="271"/>
      <c r="AQ227" s="271"/>
      <c r="AR227" s="271"/>
      <c r="AS227" s="271"/>
      <c r="AT227" s="271"/>
      <c r="AU227" s="271"/>
      <c r="AV227" s="271"/>
      <c r="AW227" s="271"/>
      <c r="AX227" s="271"/>
      <c r="AY227" s="271"/>
      <c r="AZ227" s="271"/>
      <c r="BA227" s="294"/>
      <c r="BB227" s="294"/>
      <c r="BC227" s="294"/>
      <c r="BD227" s="271"/>
      <c r="BE227" s="271"/>
      <c r="BF227" s="271"/>
      <c r="BG227" s="271"/>
      <c r="BH227" s="271"/>
      <c r="BI227" s="271"/>
      <c r="BJ227" s="271"/>
      <c r="BK227" s="271"/>
      <c r="BL227" s="271"/>
      <c r="BM227" s="271"/>
      <c r="BN227" s="271"/>
    </row>
    <row r="228" spans="1:67" ht="28.25" customHeight="1" x14ac:dyDescent="0.2">
      <c r="A228" s="295" t="s">
        <v>3104</v>
      </c>
      <c r="B228" s="268" t="s">
        <v>197</v>
      </c>
      <c r="C228" s="269" t="s">
        <v>3118</v>
      </c>
      <c r="D228" s="270" t="s">
        <v>69</v>
      </c>
      <c r="E228" s="270" t="s">
        <v>92</v>
      </c>
      <c r="F228" s="273"/>
      <c r="G228" s="273"/>
      <c r="H228" s="347">
        <v>1</v>
      </c>
      <c r="I228" s="273"/>
      <c r="J228" s="297" t="s">
        <v>3106</v>
      </c>
      <c r="K228" s="298"/>
      <c r="L228" s="273"/>
      <c r="M228" s="298"/>
      <c r="N228" s="299">
        <f t="shared" si="22"/>
        <v>40310</v>
      </c>
      <c r="O228" s="298">
        <v>40310</v>
      </c>
      <c r="P228" s="298"/>
      <c r="Q228" s="298"/>
      <c r="R228" s="298"/>
      <c r="S228" s="298"/>
      <c r="T228" s="298"/>
      <c r="U228" s="298"/>
      <c r="V228" s="271"/>
      <c r="W228" s="271"/>
      <c r="X228" s="276"/>
      <c r="Y228" s="271"/>
      <c r="Z228" s="273"/>
      <c r="AA228" s="271"/>
      <c r="AB228" s="271"/>
      <c r="AC228" s="271"/>
      <c r="AD228" s="271"/>
      <c r="AE228" s="271"/>
      <c r="AF228" s="271"/>
      <c r="AG228" s="271"/>
      <c r="AH228" s="271"/>
      <c r="AI228" s="273"/>
      <c r="AJ228" s="276"/>
      <c r="AK228" s="276"/>
      <c r="AL228" s="273"/>
      <c r="AM228" s="271"/>
      <c r="AN228" s="271"/>
      <c r="AO228" s="300">
        <f t="shared" si="23"/>
        <v>4</v>
      </c>
      <c r="AP228" s="271"/>
      <c r="AQ228" s="271"/>
      <c r="AR228" s="271"/>
      <c r="AS228" s="271"/>
      <c r="AT228" s="271"/>
      <c r="AU228" s="271"/>
      <c r="AV228" s="271"/>
      <c r="AW228" s="271"/>
      <c r="AX228" s="271"/>
      <c r="AY228" s="271"/>
      <c r="AZ228" s="271"/>
      <c r="BA228" s="294"/>
      <c r="BB228" s="294"/>
      <c r="BC228" s="294"/>
      <c r="BD228" s="271"/>
      <c r="BE228" s="271"/>
      <c r="BF228" s="271"/>
      <c r="BG228" s="271"/>
      <c r="BH228" s="271"/>
      <c r="BI228" s="271"/>
      <c r="BJ228" s="271"/>
      <c r="BK228" s="271"/>
      <c r="BL228" s="271"/>
      <c r="BM228" s="271"/>
      <c r="BN228" s="271"/>
    </row>
    <row r="229" spans="1:67" ht="28.25" customHeight="1" x14ac:dyDescent="0.2">
      <c r="A229" s="302" t="s">
        <v>3119</v>
      </c>
      <c r="B229" s="348"/>
      <c r="C229" s="215" t="s">
        <v>3120</v>
      </c>
      <c r="D229" s="292" t="s">
        <v>1330</v>
      </c>
      <c r="E229" s="292" t="s">
        <v>210</v>
      </c>
      <c r="F229" s="271"/>
      <c r="G229" s="271"/>
      <c r="H229" s="271"/>
      <c r="I229" s="271"/>
      <c r="J229" s="293" t="s">
        <v>3121</v>
      </c>
      <c r="K229" s="274"/>
      <c r="L229" s="271"/>
      <c r="M229" s="275"/>
      <c r="N229" s="274"/>
      <c r="O229" s="275"/>
      <c r="P229" s="275"/>
      <c r="Q229" s="275"/>
      <c r="R229" s="275"/>
      <c r="S229" s="275"/>
      <c r="T229" s="275"/>
      <c r="U229" s="275"/>
      <c r="V229" s="271"/>
      <c r="W229" s="271"/>
      <c r="X229" s="294"/>
      <c r="Y229" s="271"/>
      <c r="Z229" s="271"/>
      <c r="AA229" s="271"/>
      <c r="AB229" s="271"/>
      <c r="AC229" s="271"/>
      <c r="AD229" s="271"/>
      <c r="AE229" s="271"/>
      <c r="AF229" s="271"/>
      <c r="AG229" s="271"/>
      <c r="AH229" s="271"/>
      <c r="AI229" s="271"/>
      <c r="AJ229" s="294"/>
      <c r="AK229" s="294"/>
      <c r="AL229" s="271"/>
      <c r="AM229" s="271"/>
      <c r="AN229" s="271"/>
      <c r="AO229" s="271"/>
      <c r="AP229" s="271"/>
      <c r="AQ229" s="271"/>
      <c r="AR229" s="271"/>
      <c r="AS229" s="271"/>
      <c r="AT229" s="271"/>
      <c r="AU229" s="271"/>
      <c r="AV229" s="271"/>
      <c r="AW229" s="271"/>
      <c r="AX229" s="271"/>
      <c r="AY229" s="271"/>
      <c r="AZ229" s="271"/>
      <c r="BA229" s="271"/>
      <c r="BB229" s="271"/>
      <c r="BC229" s="271"/>
      <c r="BD229" s="271"/>
      <c r="BE229" s="271"/>
      <c r="BF229" s="271"/>
      <c r="BG229" s="271"/>
      <c r="BH229" s="271"/>
      <c r="BI229" s="271"/>
      <c r="BJ229" s="271"/>
      <c r="BK229" s="271"/>
      <c r="BL229" s="271"/>
      <c r="BM229" s="271"/>
      <c r="BN229" s="271"/>
    </row>
    <row r="230" spans="1:67" ht="28.25" customHeight="1" x14ac:dyDescent="0.2">
      <c r="A230" s="311" t="s">
        <v>140</v>
      </c>
      <c r="B230" s="312" t="s">
        <v>197</v>
      </c>
      <c r="C230" s="313" t="s">
        <v>3122</v>
      </c>
      <c r="D230" s="314" t="s">
        <v>409</v>
      </c>
      <c r="E230" s="314" t="s">
        <v>210</v>
      </c>
      <c r="F230" s="321"/>
      <c r="G230" s="315">
        <v>1</v>
      </c>
      <c r="H230" s="315">
        <v>1</v>
      </c>
      <c r="I230" s="315">
        <v>0</v>
      </c>
      <c r="J230" s="321"/>
      <c r="K230" s="321"/>
      <c r="L230" s="349" t="s">
        <v>3123</v>
      </c>
      <c r="M230" s="317"/>
      <c r="N230" s="317">
        <v>34151</v>
      </c>
      <c r="O230" s="350">
        <f>IF(P230&lt;&gt;"NA",P230,IF(Q230&lt;&gt;"NA",Q230,IF(R230&lt;&gt;"NA",R230,S230)))</f>
        <v>35286</v>
      </c>
      <c r="P230" s="317">
        <v>35286</v>
      </c>
      <c r="Q230" s="317">
        <v>35286</v>
      </c>
      <c r="R230" s="317">
        <v>38120</v>
      </c>
      <c r="S230" s="317">
        <v>35286</v>
      </c>
      <c r="T230" s="317">
        <v>39031</v>
      </c>
      <c r="U230" s="317">
        <v>39069</v>
      </c>
      <c r="V230" s="317">
        <v>39069</v>
      </c>
      <c r="W230" s="315">
        <v>1</v>
      </c>
      <c r="X230" s="315">
        <v>1</v>
      </c>
      <c r="Y230" s="320"/>
      <c r="Z230" s="320">
        <v>1</v>
      </c>
      <c r="AA230" s="315">
        <v>1</v>
      </c>
      <c r="AB230" s="315">
        <v>-1</v>
      </c>
      <c r="AC230" s="315">
        <v>1</v>
      </c>
      <c r="AD230" s="315">
        <v>0</v>
      </c>
      <c r="AE230" s="315">
        <v>1</v>
      </c>
      <c r="AF230" s="315">
        <v>0</v>
      </c>
      <c r="AG230" s="315">
        <v>0</v>
      </c>
      <c r="AH230" s="315">
        <v>0</v>
      </c>
      <c r="AI230" s="320">
        <v>-1</v>
      </c>
      <c r="AJ230" s="320">
        <v>0</v>
      </c>
      <c r="AK230" s="314" t="s">
        <v>2845</v>
      </c>
      <c r="AL230" s="314" t="s">
        <v>2845</v>
      </c>
      <c r="AM230" s="314" t="s">
        <v>3124</v>
      </c>
      <c r="AN230" s="315">
        <v>5</v>
      </c>
      <c r="AO230" s="315">
        <v>-1</v>
      </c>
      <c r="AP230" s="315">
        <v>-1</v>
      </c>
      <c r="AQ230" s="315">
        <v>-1</v>
      </c>
      <c r="AR230" s="315">
        <v>-1</v>
      </c>
      <c r="AS230" s="315">
        <v>-1</v>
      </c>
      <c r="AT230" s="315">
        <v>0</v>
      </c>
      <c r="AU230" s="315">
        <v>-2</v>
      </c>
      <c r="AV230" s="320">
        <v>-3</v>
      </c>
      <c r="AW230" s="315">
        <v>0</v>
      </c>
      <c r="AX230" s="320">
        <v>0</v>
      </c>
      <c r="AY230" s="315">
        <v>0</v>
      </c>
      <c r="AZ230" s="315">
        <v>0</v>
      </c>
      <c r="BA230" s="315">
        <v>1</v>
      </c>
      <c r="BB230" s="315">
        <v>1</v>
      </c>
      <c r="BC230" s="315">
        <v>0</v>
      </c>
      <c r="BD230" s="315">
        <v>0</v>
      </c>
      <c r="BE230" s="321"/>
      <c r="BF230" s="321"/>
      <c r="BG230" s="321"/>
      <c r="BH230" s="315">
        <v>0</v>
      </c>
      <c r="BI230" s="321"/>
      <c r="BJ230" s="315">
        <v>1</v>
      </c>
      <c r="BK230" s="315">
        <v>0</v>
      </c>
      <c r="BL230" s="321"/>
      <c r="BM230" s="321"/>
      <c r="BN230" s="321"/>
    </row>
    <row r="231" spans="1:67" ht="28.25" customHeight="1" x14ac:dyDescent="0.2">
      <c r="A231" s="302" t="s">
        <v>3119</v>
      </c>
      <c r="B231" s="348"/>
      <c r="C231" s="215" t="s">
        <v>3125</v>
      </c>
      <c r="D231" s="292" t="s">
        <v>567</v>
      </c>
      <c r="E231" s="292" t="s">
        <v>210</v>
      </c>
      <c r="F231" s="271"/>
      <c r="G231" s="271"/>
      <c r="H231" s="271"/>
      <c r="I231" s="271"/>
      <c r="J231" s="293" t="s">
        <v>3121</v>
      </c>
      <c r="K231" s="274"/>
      <c r="L231" s="271"/>
      <c r="M231" s="275"/>
      <c r="N231" s="274"/>
      <c r="O231" s="275"/>
      <c r="P231" s="275"/>
      <c r="Q231" s="275"/>
      <c r="R231" s="275"/>
      <c r="S231" s="275"/>
      <c r="T231" s="275"/>
      <c r="U231" s="275"/>
      <c r="V231" s="271"/>
      <c r="W231" s="271"/>
      <c r="X231" s="294"/>
      <c r="Y231" s="271"/>
      <c r="Z231" s="271"/>
      <c r="AA231" s="271"/>
      <c r="AB231" s="271"/>
      <c r="AC231" s="271"/>
      <c r="AD231" s="271"/>
      <c r="AE231" s="271"/>
      <c r="AF231" s="271"/>
      <c r="AG231" s="271"/>
      <c r="AH231" s="271"/>
      <c r="AI231" s="271"/>
      <c r="AJ231" s="294"/>
      <c r="AK231" s="294"/>
      <c r="AL231" s="271"/>
      <c r="AM231" s="271"/>
      <c r="AN231" s="271"/>
      <c r="AO231" s="271"/>
      <c r="AP231" s="271"/>
      <c r="AQ231" s="271"/>
      <c r="AR231" s="271"/>
      <c r="AS231" s="271"/>
      <c r="AT231" s="271"/>
      <c r="AU231" s="271"/>
      <c r="AV231" s="271"/>
      <c r="AW231" s="271"/>
      <c r="AX231" s="271"/>
      <c r="AY231" s="271"/>
      <c r="AZ231" s="271"/>
      <c r="BA231" s="271"/>
      <c r="BB231" s="271"/>
      <c r="BC231" s="271"/>
      <c r="BD231" s="271"/>
      <c r="BE231" s="271"/>
      <c r="BF231" s="271"/>
      <c r="BG231" s="271"/>
      <c r="BH231" s="271"/>
      <c r="BI231" s="271"/>
      <c r="BJ231" s="271"/>
      <c r="BK231" s="271"/>
      <c r="BL231" s="271"/>
      <c r="BM231" s="271"/>
      <c r="BN231" s="271"/>
    </row>
    <row r="232" spans="1:67" ht="15.25" customHeight="1" x14ac:dyDescent="0.2">
      <c r="A232" s="290" t="s">
        <v>1340</v>
      </c>
      <c r="B232" s="291" t="s">
        <v>3126</v>
      </c>
      <c r="C232" s="215" t="s">
        <v>3127</v>
      </c>
      <c r="D232" s="292" t="s">
        <v>821</v>
      </c>
      <c r="E232" s="292" t="s">
        <v>324</v>
      </c>
      <c r="F232" s="271"/>
      <c r="G232" s="125">
        <v>0</v>
      </c>
      <c r="H232" s="125">
        <v>1</v>
      </c>
      <c r="I232" s="271"/>
      <c r="J232" s="292" t="s">
        <v>3128</v>
      </c>
      <c r="K232" s="351" t="s">
        <v>910</v>
      </c>
      <c r="L232" s="271"/>
      <c r="M232" s="275"/>
      <c r="N232" s="333">
        <v>2014</v>
      </c>
      <c r="O232" s="275"/>
      <c r="P232" s="275"/>
      <c r="Q232" s="275"/>
      <c r="R232" s="275"/>
      <c r="S232" s="275">
        <v>41774</v>
      </c>
      <c r="T232" s="275">
        <v>41796</v>
      </c>
      <c r="U232" s="275">
        <v>42136</v>
      </c>
      <c r="V232" s="125">
        <v>1</v>
      </c>
      <c r="W232" s="125">
        <v>1</v>
      </c>
      <c r="X232" s="294">
        <v>1</v>
      </c>
      <c r="Y232" s="125">
        <v>1</v>
      </c>
      <c r="Z232" s="125">
        <v>1</v>
      </c>
      <c r="AA232" s="271"/>
      <c r="AB232" s="271"/>
      <c r="AC232" s="271"/>
      <c r="AD232" s="271"/>
      <c r="AE232" s="271"/>
      <c r="AF232" s="271"/>
      <c r="AG232" s="271"/>
      <c r="AH232" s="271"/>
      <c r="AI232" s="125">
        <v>1</v>
      </c>
      <c r="AJ232" s="294">
        <v>-1</v>
      </c>
      <c r="AK232" s="294">
        <v>0</v>
      </c>
      <c r="AL232" s="292" t="s">
        <v>2830</v>
      </c>
      <c r="AM232" s="292" t="s">
        <v>2939</v>
      </c>
      <c r="AN232" s="271"/>
      <c r="AO232" s="125">
        <v>-1</v>
      </c>
      <c r="AP232" s="271"/>
      <c r="AQ232" s="271"/>
      <c r="AR232" s="271"/>
      <c r="AS232" s="271"/>
      <c r="AT232" s="271"/>
      <c r="AU232" s="125">
        <v>-1</v>
      </c>
      <c r="AV232" s="271"/>
      <c r="AW232" s="125">
        <v>1</v>
      </c>
      <c r="AX232" s="271"/>
      <c r="AY232" s="271"/>
      <c r="AZ232" s="271"/>
      <c r="BA232" s="125">
        <v>0</v>
      </c>
      <c r="BB232" s="271"/>
      <c r="BC232" s="125">
        <v>1</v>
      </c>
      <c r="BD232" s="271"/>
      <c r="BE232" s="125">
        <v>1</v>
      </c>
      <c r="BF232" s="271"/>
      <c r="BG232" s="271"/>
      <c r="BH232" s="271"/>
      <c r="BI232" s="271"/>
      <c r="BJ232" s="271"/>
      <c r="BK232" s="271"/>
      <c r="BL232" s="271"/>
      <c r="BM232" s="271"/>
      <c r="BN232" s="271"/>
    </row>
    <row r="233" spans="1:67" ht="275.25" customHeight="1" x14ac:dyDescent="0.2">
      <c r="A233" s="352" t="s">
        <v>67</v>
      </c>
      <c r="B233" s="353" t="s">
        <v>3129</v>
      </c>
      <c r="C233" s="354" t="s">
        <v>3130</v>
      </c>
      <c r="D233" s="354" t="s">
        <v>132</v>
      </c>
      <c r="E233" s="354" t="s">
        <v>852</v>
      </c>
      <c r="F233" s="354" t="s">
        <v>659</v>
      </c>
      <c r="G233" s="355">
        <v>1</v>
      </c>
      <c r="H233" s="355">
        <v>1</v>
      </c>
      <c r="I233" s="355">
        <v>1</v>
      </c>
      <c r="J233" s="356"/>
      <c r="K233" s="356"/>
      <c r="L233" s="354" t="s">
        <v>3131</v>
      </c>
      <c r="M233" s="357" t="s">
        <v>3132</v>
      </c>
      <c r="N233" s="358"/>
      <c r="O233" s="359">
        <f>IF(P233&lt;&gt;"NA",P233,IF(Q233&lt;&gt;"NA",Q233,IF(R233&lt;&gt;"NA",R233,S233)))</f>
        <v>40339</v>
      </c>
      <c r="P233" s="360">
        <v>40339</v>
      </c>
      <c r="Q233" s="360">
        <v>41785</v>
      </c>
      <c r="R233" s="360">
        <v>41057</v>
      </c>
      <c r="S233" s="357" t="s">
        <v>75</v>
      </c>
      <c r="T233" s="360">
        <v>41219</v>
      </c>
      <c r="U233" s="357" t="s">
        <v>3133</v>
      </c>
      <c r="V233" s="357" t="s">
        <v>3133</v>
      </c>
      <c r="W233" s="355">
        <v>1</v>
      </c>
      <c r="X233" s="355">
        <v>1</v>
      </c>
      <c r="Y233" s="361">
        <f>IF(T233&lt;&gt;"",1,0)</f>
        <v>1</v>
      </c>
      <c r="Z233" s="355">
        <v>2</v>
      </c>
      <c r="AA233" s="355">
        <v>-1</v>
      </c>
      <c r="AB233" s="355">
        <v>-2</v>
      </c>
      <c r="AC233" s="355">
        <v>0</v>
      </c>
      <c r="AD233" s="355">
        <v>0</v>
      </c>
      <c r="AE233" s="355">
        <v>1</v>
      </c>
      <c r="AF233" s="355">
        <v>0</v>
      </c>
      <c r="AG233" s="355">
        <v>0</v>
      </c>
      <c r="AH233" s="355">
        <v>1</v>
      </c>
      <c r="AI233" s="361">
        <v>-1</v>
      </c>
      <c r="AJ233" s="361">
        <v>-1</v>
      </c>
      <c r="AK233" s="354" t="s">
        <v>2857</v>
      </c>
      <c r="AL233" s="354" t="s">
        <v>2857</v>
      </c>
      <c r="AM233" s="354" t="s">
        <v>3134</v>
      </c>
      <c r="AN233" s="355">
        <f>IF(AND(AO233=1,AP233=1),3,IF(AND(AO233=1,OR(AP233=0,AP233=-1)),1,IF(AND(OR(AO233=0,AO233=-1),AP233=1),2,IF(AND(AO233=0,AO233=-1),OR(AP233=0,AP233=-1),4))))</f>
        <v>3</v>
      </c>
      <c r="AO233" s="355">
        <v>1</v>
      </c>
      <c r="AP233" s="355">
        <v>1</v>
      </c>
      <c r="AQ233" s="355">
        <v>0</v>
      </c>
      <c r="AR233" s="355">
        <v>1</v>
      </c>
      <c r="AS233" s="355">
        <v>1</v>
      </c>
      <c r="AT233" s="355">
        <v>0</v>
      </c>
      <c r="AU233" s="355">
        <v>0</v>
      </c>
      <c r="AV233" s="361">
        <f>IF(BB233&lt;1,-1)</f>
        <v>-1</v>
      </c>
      <c r="AW233" s="355">
        <v>0</v>
      </c>
      <c r="AX233" s="355">
        <v>0</v>
      </c>
      <c r="AY233" s="355">
        <v>0</v>
      </c>
      <c r="AZ233" s="355">
        <v>0</v>
      </c>
      <c r="BA233" s="355">
        <v>0</v>
      </c>
      <c r="BB233" s="355">
        <v>0</v>
      </c>
      <c r="BC233" s="355">
        <v>0</v>
      </c>
      <c r="BD233" s="355">
        <v>0</v>
      </c>
      <c r="BE233" s="362"/>
      <c r="BF233" s="356"/>
      <c r="BG233" s="356"/>
      <c r="BH233" s="356"/>
      <c r="BI233" s="356"/>
      <c r="BJ233" s="356"/>
      <c r="BK233" s="355">
        <v>1</v>
      </c>
      <c r="BL233" s="356"/>
      <c r="BM233" s="356"/>
      <c r="BN233" s="356"/>
    </row>
    <row r="234" spans="1:67" ht="275.25" customHeight="1" x14ac:dyDescent="0.2">
      <c r="A234" s="352" t="s">
        <v>67</v>
      </c>
      <c r="B234" s="353" t="s">
        <v>3129</v>
      </c>
      <c r="C234" s="363" t="s">
        <v>3135</v>
      </c>
      <c r="D234" s="354" t="s">
        <v>132</v>
      </c>
      <c r="E234" s="354" t="s">
        <v>852</v>
      </c>
      <c r="F234" s="354" t="s">
        <v>659</v>
      </c>
      <c r="G234" s="355">
        <v>1</v>
      </c>
      <c r="H234" s="355">
        <v>1</v>
      </c>
      <c r="I234" s="355">
        <v>1</v>
      </c>
      <c r="J234" s="356"/>
      <c r="K234" s="356"/>
      <c r="L234" s="354" t="s">
        <v>3131</v>
      </c>
      <c r="M234" s="357" t="s">
        <v>3132</v>
      </c>
      <c r="N234" s="358"/>
      <c r="O234" s="359">
        <f>IF(P234&lt;&gt;"NA",P234,IF(Q234&lt;&gt;"NA",Q234,IF(R234&lt;&gt;"NA",R234,S234)))</f>
        <v>40339</v>
      </c>
      <c r="P234" s="360">
        <v>40339</v>
      </c>
      <c r="Q234" s="360">
        <v>41785</v>
      </c>
      <c r="R234" s="360">
        <v>41057</v>
      </c>
      <c r="S234" s="357" t="s">
        <v>75</v>
      </c>
      <c r="T234" s="360">
        <v>41219</v>
      </c>
      <c r="U234" s="357" t="s">
        <v>3133</v>
      </c>
      <c r="V234" s="357" t="s">
        <v>3133</v>
      </c>
      <c r="W234" s="355">
        <v>1</v>
      </c>
      <c r="X234" s="355">
        <v>1</v>
      </c>
      <c r="Y234" s="361">
        <f>IF(T234&lt;&gt;"",1,0)</f>
        <v>1</v>
      </c>
      <c r="Z234" s="355">
        <v>2</v>
      </c>
      <c r="AA234" s="355">
        <v>-1</v>
      </c>
      <c r="AB234" s="355">
        <v>-2</v>
      </c>
      <c r="AC234" s="355">
        <v>0</v>
      </c>
      <c r="AD234" s="355">
        <v>0</v>
      </c>
      <c r="AE234" s="355">
        <v>1</v>
      </c>
      <c r="AF234" s="355">
        <v>0</v>
      </c>
      <c r="AG234" s="355">
        <v>0</v>
      </c>
      <c r="AH234" s="355">
        <v>1</v>
      </c>
      <c r="AI234" s="361">
        <v>-1</v>
      </c>
      <c r="AJ234" s="361">
        <v>-1</v>
      </c>
      <c r="AK234" s="354" t="s">
        <v>2857</v>
      </c>
      <c r="AL234" s="354" t="s">
        <v>2857</v>
      </c>
      <c r="AM234" s="354" t="s">
        <v>3134</v>
      </c>
      <c r="AN234" s="355">
        <f>IF(AND(AO234=1,AP234=1),3,IF(AND(AO234=1,OR(AP234=0,AP234=-1)),1,IF(AND(OR(AO234=0,AO234=-1),AP234=1),2,IF(AND(AO234=0,AO234=-1),OR(AP234=0,AP234=-1),4))))</f>
        <v>3</v>
      </c>
      <c r="AO234" s="355">
        <v>1</v>
      </c>
      <c r="AP234" s="355">
        <v>1</v>
      </c>
      <c r="AQ234" s="355">
        <v>0</v>
      </c>
      <c r="AR234" s="355">
        <v>1</v>
      </c>
      <c r="AS234" s="355">
        <v>1</v>
      </c>
      <c r="AT234" s="355">
        <v>0</v>
      </c>
      <c r="AU234" s="355">
        <v>0</v>
      </c>
      <c r="AV234" s="361">
        <f>IF(BB234&lt;1,-1)</f>
        <v>-1</v>
      </c>
      <c r="AW234" s="355">
        <v>0</v>
      </c>
      <c r="AX234" s="355">
        <v>0</v>
      </c>
      <c r="AY234" s="355">
        <v>0</v>
      </c>
      <c r="AZ234" s="355">
        <v>0</v>
      </c>
      <c r="BA234" s="355">
        <v>0</v>
      </c>
      <c r="BB234" s="355">
        <v>0</v>
      </c>
      <c r="BC234" s="355">
        <v>0</v>
      </c>
      <c r="BD234" s="355">
        <v>0</v>
      </c>
      <c r="BE234" s="362"/>
      <c r="BF234" s="356"/>
      <c r="BG234" s="356"/>
      <c r="BH234" s="356"/>
      <c r="BI234" s="356"/>
      <c r="BJ234" s="356"/>
      <c r="BK234" s="355">
        <v>1</v>
      </c>
      <c r="BL234" s="356"/>
      <c r="BM234" s="356"/>
      <c r="BN234" s="356"/>
    </row>
    <row r="235" spans="1:67" ht="275.25" customHeight="1" x14ac:dyDescent="0.2">
      <c r="A235" s="352" t="s">
        <v>67</v>
      </c>
      <c r="B235" s="353" t="s">
        <v>3129</v>
      </c>
      <c r="C235" s="363" t="s">
        <v>3136</v>
      </c>
      <c r="D235" s="354" t="s">
        <v>132</v>
      </c>
      <c r="E235" s="354" t="s">
        <v>852</v>
      </c>
      <c r="F235" s="354" t="s">
        <v>659</v>
      </c>
      <c r="G235" s="355">
        <v>1</v>
      </c>
      <c r="H235" s="355">
        <v>1</v>
      </c>
      <c r="I235" s="355">
        <v>1</v>
      </c>
      <c r="J235" s="356"/>
      <c r="K235" s="356"/>
      <c r="L235" s="354" t="s">
        <v>3131</v>
      </c>
      <c r="M235" s="357" t="s">
        <v>3132</v>
      </c>
      <c r="N235" s="358"/>
      <c r="O235" s="359">
        <f>IF(P235&lt;&gt;"NA",P235,IF(Q235&lt;&gt;"NA",Q235,IF(R235&lt;&gt;"NA",R235,S235)))</f>
        <v>40339</v>
      </c>
      <c r="P235" s="360">
        <v>40339</v>
      </c>
      <c r="Q235" s="360">
        <v>41785</v>
      </c>
      <c r="R235" s="360">
        <v>41057</v>
      </c>
      <c r="S235" s="357" t="s">
        <v>75</v>
      </c>
      <c r="T235" s="360">
        <v>41219</v>
      </c>
      <c r="U235" s="357" t="s">
        <v>3133</v>
      </c>
      <c r="V235" s="357" t="s">
        <v>3133</v>
      </c>
      <c r="W235" s="355">
        <v>1</v>
      </c>
      <c r="X235" s="355">
        <v>1</v>
      </c>
      <c r="Y235" s="361">
        <f>IF(T235&lt;&gt;"",1,0)</f>
        <v>1</v>
      </c>
      <c r="Z235" s="355">
        <v>2</v>
      </c>
      <c r="AA235" s="355">
        <v>-1</v>
      </c>
      <c r="AB235" s="355">
        <v>-2</v>
      </c>
      <c r="AC235" s="355">
        <v>0</v>
      </c>
      <c r="AD235" s="355">
        <v>0</v>
      </c>
      <c r="AE235" s="355">
        <v>1</v>
      </c>
      <c r="AF235" s="355">
        <v>0</v>
      </c>
      <c r="AG235" s="355">
        <v>0</v>
      </c>
      <c r="AH235" s="355">
        <v>1</v>
      </c>
      <c r="AI235" s="361">
        <v>-1</v>
      </c>
      <c r="AJ235" s="361">
        <v>-1</v>
      </c>
      <c r="AK235" s="354" t="s">
        <v>2857</v>
      </c>
      <c r="AL235" s="354" t="s">
        <v>2857</v>
      </c>
      <c r="AM235" s="354" t="s">
        <v>3134</v>
      </c>
      <c r="AN235" s="355">
        <f>IF(AND(AO235=1,AP235=1),3,IF(AND(AO235=1,OR(AP235=0,AP235=-1)),1,IF(AND(OR(AO235=0,AO235=-1),AP235=1),2,IF(AND(AO235=0,AO235=-1),OR(AP235=0,AP235=-1),4))))</f>
        <v>3</v>
      </c>
      <c r="AO235" s="355">
        <v>1</v>
      </c>
      <c r="AP235" s="355">
        <v>1</v>
      </c>
      <c r="AQ235" s="355">
        <v>0</v>
      </c>
      <c r="AR235" s="355">
        <v>1</v>
      </c>
      <c r="AS235" s="355">
        <v>1</v>
      </c>
      <c r="AT235" s="355">
        <v>0</v>
      </c>
      <c r="AU235" s="355">
        <v>0</v>
      </c>
      <c r="AV235" s="361">
        <f>IF(BB235&lt;1,-1)</f>
        <v>-1</v>
      </c>
      <c r="AW235" s="355">
        <v>0</v>
      </c>
      <c r="AX235" s="355">
        <v>0</v>
      </c>
      <c r="AY235" s="355">
        <v>0</v>
      </c>
      <c r="AZ235" s="355">
        <v>0</v>
      </c>
      <c r="BA235" s="355">
        <v>0</v>
      </c>
      <c r="BB235" s="355">
        <v>0</v>
      </c>
      <c r="BC235" s="355">
        <v>0</v>
      </c>
      <c r="BD235" s="355">
        <v>0</v>
      </c>
      <c r="BE235" s="362"/>
      <c r="BF235" s="356"/>
      <c r="BG235" s="356"/>
      <c r="BH235" s="356"/>
      <c r="BI235" s="356"/>
      <c r="BJ235" s="356"/>
      <c r="BK235" s="355">
        <v>1</v>
      </c>
      <c r="BL235" s="356"/>
      <c r="BM235" s="356"/>
      <c r="BN235" s="356"/>
    </row>
    <row r="236" spans="1:67" ht="275.25" customHeight="1" x14ac:dyDescent="0.2">
      <c r="A236" s="352" t="s">
        <v>67</v>
      </c>
      <c r="B236" s="353" t="s">
        <v>3129</v>
      </c>
      <c r="C236" s="363" t="s">
        <v>3137</v>
      </c>
      <c r="D236" s="354" t="s">
        <v>132</v>
      </c>
      <c r="E236" s="354" t="s">
        <v>852</v>
      </c>
      <c r="F236" s="354" t="s">
        <v>659</v>
      </c>
      <c r="G236" s="355">
        <v>1</v>
      </c>
      <c r="H236" s="355">
        <v>1</v>
      </c>
      <c r="I236" s="355">
        <v>1</v>
      </c>
      <c r="J236" s="356"/>
      <c r="K236" s="356"/>
      <c r="L236" s="354" t="s">
        <v>3131</v>
      </c>
      <c r="M236" s="357" t="s">
        <v>3132</v>
      </c>
      <c r="N236" s="358"/>
      <c r="O236" s="359">
        <f>IF(P236&lt;&gt;"NA",P236,IF(Q236&lt;&gt;"NA",Q236,IF(R236&lt;&gt;"NA",R236,S236)))</f>
        <v>40339</v>
      </c>
      <c r="P236" s="360">
        <v>40339</v>
      </c>
      <c r="Q236" s="360">
        <v>41785</v>
      </c>
      <c r="R236" s="360">
        <v>41057</v>
      </c>
      <c r="S236" s="357" t="s">
        <v>75</v>
      </c>
      <c r="T236" s="360">
        <v>41219</v>
      </c>
      <c r="U236" s="357" t="s">
        <v>3133</v>
      </c>
      <c r="V236" s="357" t="s">
        <v>3133</v>
      </c>
      <c r="W236" s="355">
        <v>1</v>
      </c>
      <c r="X236" s="355">
        <v>1</v>
      </c>
      <c r="Y236" s="361">
        <f>IF(T236&lt;&gt;"",1,0)</f>
        <v>1</v>
      </c>
      <c r="Z236" s="355">
        <v>2</v>
      </c>
      <c r="AA236" s="355">
        <v>-1</v>
      </c>
      <c r="AB236" s="355">
        <v>-2</v>
      </c>
      <c r="AC236" s="355">
        <v>0</v>
      </c>
      <c r="AD236" s="355">
        <v>0</v>
      </c>
      <c r="AE236" s="355">
        <v>1</v>
      </c>
      <c r="AF236" s="355">
        <v>0</v>
      </c>
      <c r="AG236" s="355">
        <v>0</v>
      </c>
      <c r="AH236" s="355">
        <v>1</v>
      </c>
      <c r="AI236" s="361">
        <v>-1</v>
      </c>
      <c r="AJ236" s="361">
        <v>-1</v>
      </c>
      <c r="AK236" s="354" t="s">
        <v>2857</v>
      </c>
      <c r="AL236" s="354" t="s">
        <v>2857</v>
      </c>
      <c r="AM236" s="354" t="s">
        <v>3134</v>
      </c>
      <c r="AN236" s="355">
        <f>IF(AND(AO236=1,AP236=1),3,IF(AND(AO236=1,OR(AP236=0,AP236=-1)),1,IF(AND(OR(AO236=0,AO236=-1),AP236=1),2,IF(AND(AO236=0,AO236=-1),OR(AP236=0,AP236=-1),4))))</f>
        <v>3</v>
      </c>
      <c r="AO236" s="355">
        <v>1</v>
      </c>
      <c r="AP236" s="355">
        <v>1</v>
      </c>
      <c r="AQ236" s="355">
        <v>0</v>
      </c>
      <c r="AR236" s="355">
        <v>1</v>
      </c>
      <c r="AS236" s="355">
        <v>1</v>
      </c>
      <c r="AT236" s="355">
        <v>0</v>
      </c>
      <c r="AU236" s="355">
        <v>0</v>
      </c>
      <c r="AV236" s="361">
        <f>IF(BB236&lt;1,-1)</f>
        <v>-1</v>
      </c>
      <c r="AW236" s="355">
        <v>0</v>
      </c>
      <c r="AX236" s="355">
        <v>0</v>
      </c>
      <c r="AY236" s="355">
        <v>0</v>
      </c>
      <c r="AZ236" s="355">
        <v>0</v>
      </c>
      <c r="BA236" s="355">
        <v>0</v>
      </c>
      <c r="BB236" s="355">
        <v>0</v>
      </c>
      <c r="BC236" s="355">
        <v>0</v>
      </c>
      <c r="BD236" s="355">
        <v>0</v>
      </c>
      <c r="BE236" s="362"/>
      <c r="BF236" s="356"/>
      <c r="BG236" s="356"/>
      <c r="BH236" s="356"/>
      <c r="BI236" s="356"/>
      <c r="BJ236" s="356"/>
      <c r="BK236" s="355">
        <v>1</v>
      </c>
      <c r="BL236" s="356"/>
      <c r="BM236" s="356"/>
      <c r="BN236" s="356"/>
    </row>
    <row r="237" spans="1:67" ht="67.25" customHeight="1" x14ac:dyDescent="0.2">
      <c r="A237" s="267" t="s">
        <v>3138</v>
      </c>
      <c r="B237" s="268" t="s">
        <v>838</v>
      </c>
      <c r="C237" s="269" t="s">
        <v>3139</v>
      </c>
      <c r="D237" s="270" t="s">
        <v>3140</v>
      </c>
      <c r="E237" s="270" t="s">
        <v>69</v>
      </c>
      <c r="F237" s="271"/>
      <c r="G237" s="271"/>
      <c r="H237" s="271"/>
      <c r="I237" s="271"/>
      <c r="J237" s="297" t="s">
        <v>3141</v>
      </c>
      <c r="K237" s="275"/>
      <c r="L237" s="271"/>
      <c r="M237" s="351" t="s">
        <v>3142</v>
      </c>
      <c r="N237" s="351" t="s">
        <v>75</v>
      </c>
      <c r="O237" s="351" t="s">
        <v>75</v>
      </c>
      <c r="P237" s="275">
        <v>39057</v>
      </c>
      <c r="Q237" s="275">
        <v>38806</v>
      </c>
      <c r="R237" s="351" t="s">
        <v>75</v>
      </c>
      <c r="S237" s="275">
        <v>39822</v>
      </c>
      <c r="T237" s="275">
        <v>40374</v>
      </c>
      <c r="U237" s="125">
        <v>1</v>
      </c>
      <c r="V237" s="125">
        <v>1</v>
      </c>
      <c r="W237" s="347">
        <v>1</v>
      </c>
      <c r="X237" s="125">
        <v>1</v>
      </c>
      <c r="Y237" s="125">
        <v>1</v>
      </c>
      <c r="Z237" s="271"/>
      <c r="AA237" s="271"/>
      <c r="AB237" s="125">
        <v>1</v>
      </c>
      <c r="AC237" s="125">
        <v>0</v>
      </c>
      <c r="AD237" s="125">
        <v>0</v>
      </c>
      <c r="AE237" s="125">
        <v>0</v>
      </c>
      <c r="AF237" s="125">
        <v>0</v>
      </c>
      <c r="AG237" s="347">
        <v>1</v>
      </c>
      <c r="AH237" s="347">
        <v>1</v>
      </c>
      <c r="AI237" s="347">
        <v>1</v>
      </c>
      <c r="AJ237" s="270" t="s">
        <v>2854</v>
      </c>
      <c r="AK237" s="270" t="s">
        <v>2840</v>
      </c>
      <c r="AL237" s="273"/>
      <c r="AM237" s="273"/>
      <c r="AN237" s="273"/>
      <c r="AO237" s="273"/>
      <c r="AP237" s="273"/>
      <c r="AQ237" s="273"/>
      <c r="AR237" s="273"/>
      <c r="AS237" s="273"/>
      <c r="AT237" s="273"/>
      <c r="AU237" s="273"/>
      <c r="AV237" s="273"/>
      <c r="AW237" s="273"/>
      <c r="AX237" s="273"/>
      <c r="AY237" s="273"/>
      <c r="AZ237" s="273"/>
      <c r="BA237" s="273"/>
      <c r="BB237" s="273"/>
      <c r="BC237" s="273"/>
      <c r="BD237" s="273"/>
      <c r="BE237" s="273"/>
      <c r="BF237" s="273"/>
      <c r="BG237" s="273"/>
      <c r="BH237" s="273"/>
      <c r="BI237" s="273"/>
      <c r="BJ237" s="273"/>
      <c r="BK237" s="273"/>
      <c r="BL237" s="273"/>
      <c r="BM237" s="273"/>
      <c r="BN237" s="273"/>
    </row>
    <row r="238" spans="1:67" ht="15.25" customHeight="1" x14ac:dyDescent="0.2">
      <c r="A238" s="17" t="s">
        <v>3202</v>
      </c>
      <c r="B238" s="17" t="s">
        <v>3201</v>
      </c>
      <c r="C238" s="17" t="s">
        <v>405</v>
      </c>
      <c r="D238" s="18" t="s">
        <v>153</v>
      </c>
      <c r="E238" s="18" t="s">
        <v>82</v>
      </c>
      <c r="F238" s="19">
        <v>1</v>
      </c>
      <c r="G238" s="19">
        <v>1</v>
      </c>
      <c r="H238" s="19">
        <v>1</v>
      </c>
      <c r="I238" s="20"/>
      <c r="J238" s="21" t="s">
        <v>406</v>
      </c>
      <c r="K238" s="43"/>
      <c r="L238" s="375" t="s">
        <v>3198</v>
      </c>
      <c r="M238" s="25"/>
      <c r="N238" s="24">
        <f>YEAR(IF(AND(O238&lt;&gt;"NA",O238&lt;&gt;""),O238,IF(AND(P238&lt;&gt;"NA",P238&lt;&gt;""),P238,IF(AND(Q238&lt;&gt;"NA",Q238&lt;&gt;""),Q238,IF(AND(R238&lt;&gt;"NA",R238&lt;&gt;""),R238,S238)))))</f>
        <v>2016</v>
      </c>
      <c r="O238" s="25">
        <v>42667</v>
      </c>
      <c r="P238" s="23" t="s">
        <v>75</v>
      </c>
      <c r="Q238" s="23" t="s">
        <v>75</v>
      </c>
      <c r="R238" s="23" t="s">
        <v>75</v>
      </c>
      <c r="S238" s="23" t="s">
        <v>75</v>
      </c>
      <c r="T238" s="23" t="s">
        <v>75</v>
      </c>
      <c r="U238" s="23" t="s">
        <v>75</v>
      </c>
      <c r="V238" s="19">
        <v>1</v>
      </c>
      <c r="W238" s="19">
        <f>IF(OR(AND(Q238&lt;&gt;"NA",Q238&lt;&gt;""),AND(S238&lt;&gt;"NA",S238&lt;&gt;""),AND(T238&lt;&gt;"NA",T238&lt;&gt;"")),1,0)</f>
        <v>0</v>
      </c>
      <c r="X238" s="19">
        <f>IF(OR(AND(S238&lt;&gt;"NA",S238&lt;&gt;""),Y238=1),1,0)</f>
        <v>0</v>
      </c>
      <c r="Y238" s="19">
        <f>IF(AND(T238&lt;&gt;"NA",T238&lt;&gt;""),1,0)</f>
        <v>0</v>
      </c>
      <c r="Z238" s="19">
        <v>-1</v>
      </c>
      <c r="AA238" s="19">
        <v>-2</v>
      </c>
      <c r="AB238" s="19">
        <v>2</v>
      </c>
      <c r="AC238" s="19">
        <v>0</v>
      </c>
      <c r="AD238" s="19">
        <v>0</v>
      </c>
      <c r="AE238" s="19">
        <v>1</v>
      </c>
      <c r="AF238" s="19">
        <v>1</v>
      </c>
      <c r="AG238" s="19">
        <v>1</v>
      </c>
      <c r="AH238" s="19">
        <v>1</v>
      </c>
      <c r="AI238" s="19">
        <v>1</v>
      </c>
      <c r="AJ238" s="18" t="s">
        <v>134</v>
      </c>
      <c r="AK238" s="18" t="s">
        <v>77</v>
      </c>
      <c r="AL238" s="21" t="s">
        <v>407</v>
      </c>
      <c r="AM238" s="19">
        <f>IF(AND(AN238=1,AO238=1),3,IF(AND(AN238=1,OR(AO238=0,AO238=-1)),1,IF(AND(OR(AN238=0,AN238=-1),AO238=1),2,IF(AND(AN238=0,AN238=-1),OR(AO238=0,AO238=-1),4))))</f>
        <v>3</v>
      </c>
      <c r="AN238" s="26">
        <v>1</v>
      </c>
      <c r="AO238" s="26">
        <v>1</v>
      </c>
      <c r="AP238" s="26">
        <v>1</v>
      </c>
      <c r="AQ238" s="26">
        <v>1</v>
      </c>
      <c r="AR238" s="19">
        <v>1</v>
      </c>
      <c r="AS238" s="19">
        <v>-1</v>
      </c>
      <c r="AT238" s="19">
        <v>0</v>
      </c>
      <c r="AU238" s="26">
        <f>IF(BA238&lt;1,-1)</f>
        <v>-1</v>
      </c>
      <c r="AV238" s="19">
        <v>0</v>
      </c>
      <c r="AW238" s="19">
        <v>0</v>
      </c>
      <c r="AX238" s="19">
        <v>0</v>
      </c>
      <c r="AY238" s="19">
        <v>0</v>
      </c>
      <c r="AZ238" s="19">
        <v>0</v>
      </c>
      <c r="BA238" s="19">
        <v>0</v>
      </c>
      <c r="BB238" s="19">
        <v>0</v>
      </c>
      <c r="BC238" s="19">
        <v>0</v>
      </c>
      <c r="BD238" s="28"/>
      <c r="BE238" s="20"/>
      <c r="BF238" s="20"/>
      <c r="BG238" s="20"/>
      <c r="BH238" s="20"/>
      <c r="BI238" s="20"/>
      <c r="BJ238" s="19">
        <v>-1</v>
      </c>
      <c r="BK238" s="20"/>
      <c r="BL238" s="20"/>
      <c r="BM238" s="20"/>
      <c r="BN238" s="20"/>
      <c r="BO238" s="20"/>
    </row>
    <row r="239" spans="1:67" ht="15.25" customHeight="1" x14ac:dyDescent="0.2">
      <c r="A239" s="17" t="s">
        <v>3202</v>
      </c>
      <c r="B239" s="42" t="s">
        <v>3203</v>
      </c>
      <c r="C239" s="17" t="s">
        <v>329</v>
      </c>
      <c r="D239" s="18" t="s">
        <v>270</v>
      </c>
      <c r="E239" s="18" t="s">
        <v>324</v>
      </c>
      <c r="F239" s="19">
        <v>1</v>
      </c>
      <c r="G239" s="19">
        <v>1</v>
      </c>
      <c r="H239" s="19">
        <v>0</v>
      </c>
      <c r="I239" s="20"/>
      <c r="J239" s="21" t="s">
        <v>325</v>
      </c>
      <c r="K239" s="43"/>
      <c r="L239" s="377" t="s">
        <v>330</v>
      </c>
      <c r="M239" s="23" t="s">
        <v>327</v>
      </c>
      <c r="N239" s="24">
        <f>YEAR(IF(AND(O239&lt;&gt;"NA",O239&lt;&gt;""),O239,IF(AND(P239&lt;&gt;"NA",P239&lt;&gt;""),P239,IF(AND(Q239&lt;&gt;"NA",Q239&lt;&gt;""),Q239,IF(AND(R239&lt;&gt;"NA",R239&lt;&gt;""),R239,S239)))))</f>
        <v>1998</v>
      </c>
      <c r="O239" s="25">
        <v>36069</v>
      </c>
      <c r="P239" s="25">
        <v>36137</v>
      </c>
      <c r="Q239" s="23" t="s">
        <v>75</v>
      </c>
      <c r="R239" s="23" t="s">
        <v>75</v>
      </c>
      <c r="S239" s="23" t="s">
        <v>75</v>
      </c>
      <c r="T239" s="23" t="s">
        <v>75</v>
      </c>
      <c r="U239" s="23" t="s">
        <v>75</v>
      </c>
      <c r="V239" s="19">
        <v>1</v>
      </c>
      <c r="W239" s="19">
        <f>IF(OR(AND(Q239&lt;&gt;"NA",Q239&lt;&gt;""),AND(S239&lt;&gt;"NA",S239&lt;&gt;""),AND(T239&lt;&gt;"NA",T239&lt;&gt;"")),1,0)</f>
        <v>0</v>
      </c>
      <c r="X239" s="19">
        <f>IF(OR(AND(S239&lt;&gt;"NA",S239&lt;&gt;""),Y239=1),1,0)</f>
        <v>0</v>
      </c>
      <c r="Y239" s="19">
        <f>IF(AND(T239&lt;&gt;"NA",T239&lt;&gt;""),1,0)</f>
        <v>0</v>
      </c>
      <c r="Z239" s="19">
        <v>-1</v>
      </c>
      <c r="AA239" s="19">
        <v>-2</v>
      </c>
      <c r="AB239" s="19">
        <v>1</v>
      </c>
      <c r="AC239" s="19">
        <v>0</v>
      </c>
      <c r="AD239" s="19">
        <v>0</v>
      </c>
      <c r="AE239" s="19">
        <v>0</v>
      </c>
      <c r="AF239" s="19">
        <v>1</v>
      </c>
      <c r="AG239" s="19">
        <v>1</v>
      </c>
      <c r="AH239" s="26">
        <v>-1</v>
      </c>
      <c r="AI239" s="19">
        <v>0</v>
      </c>
      <c r="AJ239" s="18" t="s">
        <v>96</v>
      </c>
      <c r="AK239" s="18" t="s">
        <v>77</v>
      </c>
      <c r="AL239" s="21" t="s">
        <v>328</v>
      </c>
      <c r="AM239" s="19">
        <f>IF(AND(AN239=1,AO239=1),3,IF(AND(AN239=1,OR(AO239=0,AO239=-1)),1,IF(AND(OR(AN239=0,AN239=-1),AO239=1),2,IF(AND(AN239=0,AN239=-1),OR(AO239=0,AO239=-1),4))))</f>
        <v>1</v>
      </c>
      <c r="AN239" s="19">
        <v>1</v>
      </c>
      <c r="AO239" s="19">
        <v>0</v>
      </c>
      <c r="AP239" s="19">
        <v>1</v>
      </c>
      <c r="AQ239" s="19">
        <v>-1</v>
      </c>
      <c r="AR239" s="19">
        <v>-1</v>
      </c>
      <c r="AS239" s="19">
        <v>0</v>
      </c>
      <c r="AT239" s="19">
        <v>0</v>
      </c>
      <c r="AU239" s="26">
        <f>IF(BA239&lt;1,-1)</f>
        <v>-1</v>
      </c>
      <c r="AV239" s="19">
        <v>1</v>
      </c>
      <c r="AW239" s="19">
        <v>0</v>
      </c>
      <c r="AX239" s="19">
        <v>0</v>
      </c>
      <c r="AY239" s="19">
        <v>0</v>
      </c>
      <c r="AZ239" s="19">
        <v>0</v>
      </c>
      <c r="BA239" s="19">
        <v>0</v>
      </c>
      <c r="BB239" s="19">
        <v>0</v>
      </c>
      <c r="BC239" s="19">
        <v>0</v>
      </c>
      <c r="BD239" s="28"/>
      <c r="BE239" s="20"/>
      <c r="BF239" s="20"/>
      <c r="BG239" s="20"/>
      <c r="BH239" s="20"/>
      <c r="BI239" s="20"/>
      <c r="BJ239" s="19">
        <v>1</v>
      </c>
      <c r="BK239" s="20"/>
      <c r="BL239" s="20"/>
      <c r="BM239" s="20"/>
      <c r="BN239" s="20"/>
      <c r="BO239" s="20"/>
    </row>
    <row r="240" spans="1:67" ht="15.25" customHeight="1" x14ac:dyDescent="0.2">
      <c r="A240" s="365" t="s">
        <v>3202</v>
      </c>
      <c r="B240" s="366" t="s">
        <v>3208</v>
      </c>
      <c r="C240" s="66" t="s">
        <v>673</v>
      </c>
      <c r="D240" s="61" t="s">
        <v>409</v>
      </c>
      <c r="E240" s="61" t="s">
        <v>324</v>
      </c>
      <c r="F240" s="62">
        <v>1</v>
      </c>
      <c r="G240" s="62">
        <v>1</v>
      </c>
      <c r="H240" s="62">
        <v>0</v>
      </c>
      <c r="I240" s="68"/>
      <c r="J240" s="75"/>
      <c r="K240" s="76"/>
      <c r="L240" s="376" t="s">
        <v>674</v>
      </c>
      <c r="M240" s="83">
        <v>1992</v>
      </c>
      <c r="N240" s="71">
        <f>YEAR(IF(AND(O240&lt;&gt;"NA",O240&lt;&gt;""),O240,IF(AND(P240&lt;&gt;"NA",P240&lt;&gt;""),P240,IF(AND(Q240&lt;&gt;"NA",Q240&lt;&gt;""),Q240,IF(AND(R240&lt;&gt;"NA",R240&lt;&gt;""),R240,S240)))))</f>
        <v>2015</v>
      </c>
      <c r="O240" s="72">
        <v>42321</v>
      </c>
      <c r="P240" s="61" t="s">
        <v>75</v>
      </c>
      <c r="Q240" s="73" t="s">
        <v>75</v>
      </c>
      <c r="R240" s="72">
        <v>42633</v>
      </c>
      <c r="S240" s="73" t="s">
        <v>75</v>
      </c>
      <c r="T240" s="73" t="s">
        <v>75</v>
      </c>
      <c r="U240" s="73" t="s">
        <v>75</v>
      </c>
      <c r="V240" s="61" t="s">
        <v>75</v>
      </c>
      <c r="W240" s="62">
        <f>IF(OR(AND(Q240&lt;&gt;"NA",Q240&lt;&gt;""),AND(S240&lt;&gt;"NA",S240&lt;&gt;""),AND(T240&lt;&gt;"NA",T240&lt;&gt;"")),1,0)</f>
        <v>0</v>
      </c>
      <c r="X240" s="62">
        <f>IF(OR(AND(S240&lt;&gt;"NA",S240&lt;&gt;""),Y240=1),1,0)</f>
        <v>0</v>
      </c>
      <c r="Y240" s="62">
        <f>IF(AND(T240&lt;&gt;"NA",T240&lt;&gt;""),1,0)</f>
        <v>0</v>
      </c>
      <c r="Z240" s="62">
        <v>-1</v>
      </c>
      <c r="AA240" s="62">
        <v>-2</v>
      </c>
      <c r="AB240" s="62">
        <v>1</v>
      </c>
      <c r="AC240" s="68"/>
      <c r="AD240" s="62">
        <v>1</v>
      </c>
      <c r="AE240" s="68"/>
      <c r="AF240" s="68"/>
      <c r="AG240" s="62">
        <v>0</v>
      </c>
      <c r="AH240" s="78">
        <v>-1</v>
      </c>
      <c r="AI240" s="78">
        <v>0</v>
      </c>
      <c r="AJ240" s="18" t="s">
        <v>97</v>
      </c>
      <c r="AK240" s="18" t="s">
        <v>77</v>
      </c>
      <c r="AL240" s="69" t="s">
        <v>675</v>
      </c>
      <c r="AM240" s="62">
        <v>5</v>
      </c>
      <c r="AN240" s="62">
        <v>-2</v>
      </c>
      <c r="AO240" s="62">
        <v>-2</v>
      </c>
      <c r="AP240" s="62">
        <v>1</v>
      </c>
      <c r="AQ240" s="62">
        <v>-1</v>
      </c>
      <c r="AR240" s="62">
        <v>-1</v>
      </c>
      <c r="AS240" s="62">
        <v>0</v>
      </c>
      <c r="AT240" s="62">
        <v>1</v>
      </c>
      <c r="AU240" s="78">
        <v>1</v>
      </c>
      <c r="AV240" s="62">
        <v>0</v>
      </c>
      <c r="AW240" s="62">
        <v>0</v>
      </c>
      <c r="AX240" s="62">
        <v>0</v>
      </c>
      <c r="AY240" s="62">
        <v>0</v>
      </c>
      <c r="AZ240" s="62">
        <v>1</v>
      </c>
      <c r="BA240" s="62">
        <v>1</v>
      </c>
      <c r="BB240" s="62">
        <v>-1</v>
      </c>
      <c r="BC240" s="62">
        <v>-1</v>
      </c>
      <c r="BD240" s="68"/>
      <c r="BE240" s="68"/>
      <c r="BF240" s="68"/>
      <c r="BG240" s="68"/>
      <c r="BH240" s="68"/>
      <c r="BI240" s="68"/>
      <c r="BJ240" s="68"/>
      <c r="BK240" s="68"/>
      <c r="BL240" s="68"/>
      <c r="BM240" s="68"/>
      <c r="BN240" s="68"/>
      <c r="BO240" s="68"/>
    </row>
    <row r="241" spans="1:67" ht="15.25" customHeight="1" x14ac:dyDescent="0.2">
      <c r="A241" s="17" t="s">
        <v>3214</v>
      </c>
      <c r="B241" s="17" t="s">
        <v>3208</v>
      </c>
      <c r="C241" s="17" t="s">
        <v>3211</v>
      </c>
      <c r="D241" s="18" t="s">
        <v>182</v>
      </c>
      <c r="E241" s="18" t="s">
        <v>331</v>
      </c>
      <c r="F241" s="19">
        <v>1</v>
      </c>
      <c r="G241" s="19">
        <v>1</v>
      </c>
      <c r="H241" s="20"/>
      <c r="I241" s="20"/>
      <c r="J241" s="44"/>
      <c r="K241" s="22" t="s">
        <v>3212</v>
      </c>
      <c r="L241" s="21" t="s">
        <v>3213</v>
      </c>
      <c r="M241" s="24">
        <v>1994</v>
      </c>
      <c r="N241" s="24">
        <f t="shared" ref="N241:N243" si="24">YEAR(IF(AND(O241&lt;&gt;"NA",O241&lt;&gt;""),O241,IF(AND(P241&lt;&gt;"NA",P241&lt;&gt;""),P241,IF(AND(Q241&lt;&gt;"NA",Q241&lt;&gt;""),Q241,IF(AND(R241&lt;&gt;"NA",R241&lt;&gt;""),R241,S241)))))</f>
        <v>2007</v>
      </c>
      <c r="O241" s="25">
        <v>39083</v>
      </c>
      <c r="P241" s="23" t="s">
        <v>75</v>
      </c>
      <c r="Q241" s="23" t="s">
        <v>75</v>
      </c>
      <c r="R241" s="25">
        <v>40338</v>
      </c>
      <c r="S241" s="23" t="s">
        <v>75</v>
      </c>
      <c r="T241" s="23" t="s">
        <v>75</v>
      </c>
      <c r="U241" s="23" t="s">
        <v>75</v>
      </c>
      <c r="V241" s="19">
        <v>1</v>
      </c>
      <c r="W241" s="19">
        <f t="shared" ref="W241:W243" si="25">IF(OR(AND(Q241&lt;&gt;"NA",Q241&lt;&gt;""),AND(S241&lt;&gt;"NA",S241&lt;&gt;""),AND(T241&lt;&gt;"NA",T241&lt;&gt;"")),1,0)</f>
        <v>0</v>
      </c>
      <c r="X241" s="19">
        <f t="shared" ref="X241:X243" si="26">IF(OR(AND(S241&lt;&gt;"NA",S241&lt;&gt;""),Y241=1),1,0)</f>
        <v>0</v>
      </c>
      <c r="Y241" s="19">
        <f t="shared" ref="Y241:Y243" si="27">IF(AND(T241&lt;&gt;"NA",T241&lt;&gt;""),1,0)</f>
        <v>0</v>
      </c>
      <c r="Z241" s="19">
        <v>-1</v>
      </c>
      <c r="AA241" s="19">
        <v>-2</v>
      </c>
      <c r="AB241" s="19">
        <v>0</v>
      </c>
      <c r="AC241" s="19">
        <v>1</v>
      </c>
      <c r="AD241" s="19">
        <v>0</v>
      </c>
      <c r="AE241" s="19">
        <v>1</v>
      </c>
      <c r="AF241" s="19">
        <v>0</v>
      </c>
      <c r="AG241" s="26">
        <v>1</v>
      </c>
      <c r="AH241" s="19">
        <v>0</v>
      </c>
      <c r="AI241" s="19">
        <v>0</v>
      </c>
      <c r="AJ241" s="18" t="s">
        <v>185</v>
      </c>
      <c r="AK241" s="18" t="s">
        <v>139</v>
      </c>
      <c r="AL241" s="21" t="s">
        <v>353</v>
      </c>
      <c r="AM241" s="19">
        <v>4</v>
      </c>
      <c r="AN241" s="19">
        <v>-1</v>
      </c>
      <c r="AO241" s="19">
        <v>0</v>
      </c>
      <c r="AP241" s="19">
        <v>0</v>
      </c>
      <c r="AQ241" s="19">
        <v>-1</v>
      </c>
      <c r="AR241" s="19">
        <v>-1</v>
      </c>
      <c r="AS241" s="19">
        <v>0</v>
      </c>
      <c r="AT241" s="19">
        <v>0</v>
      </c>
      <c r="AU241" s="26">
        <v>0</v>
      </c>
      <c r="AV241" s="26">
        <v>0</v>
      </c>
      <c r="AW241" s="19">
        <v>0</v>
      </c>
      <c r="AX241" s="26">
        <v>1</v>
      </c>
      <c r="AY241" s="19">
        <v>0</v>
      </c>
      <c r="AZ241" s="19">
        <v>1</v>
      </c>
      <c r="BA241" s="19">
        <v>1</v>
      </c>
      <c r="BB241" s="19">
        <v>1</v>
      </c>
      <c r="BC241" s="19">
        <v>-1</v>
      </c>
      <c r="BD241" s="28"/>
      <c r="BE241" s="20"/>
      <c r="BF241" s="20"/>
      <c r="BG241" s="20"/>
      <c r="BH241" s="20"/>
      <c r="BI241" s="20"/>
      <c r="BJ241" s="19">
        <v>0</v>
      </c>
      <c r="BK241" s="20"/>
      <c r="BL241" s="20"/>
      <c r="BM241" s="20"/>
      <c r="BN241" s="20"/>
      <c r="BO241" s="20"/>
    </row>
    <row r="242" spans="1:67" ht="15.25" customHeight="1" x14ac:dyDescent="0.2">
      <c r="A242" s="17" t="s">
        <v>3214</v>
      </c>
      <c r="B242" s="42" t="s">
        <v>3208</v>
      </c>
      <c r="C242" s="17" t="s">
        <v>3215</v>
      </c>
      <c r="D242" s="18" t="s">
        <v>182</v>
      </c>
      <c r="E242" s="18" t="s">
        <v>137</v>
      </c>
      <c r="F242" s="19">
        <v>1</v>
      </c>
      <c r="G242" s="19">
        <v>1</v>
      </c>
      <c r="H242" s="19">
        <v>0</v>
      </c>
      <c r="I242" s="20"/>
      <c r="J242" s="21" t="s">
        <v>184</v>
      </c>
      <c r="K242" s="43"/>
      <c r="L242" s="21" t="s">
        <v>3216</v>
      </c>
      <c r="M242" s="25"/>
      <c r="N242" s="24">
        <f t="shared" si="24"/>
        <v>1999</v>
      </c>
      <c r="O242" s="25">
        <v>36161</v>
      </c>
      <c r="P242" s="23" t="s">
        <v>75</v>
      </c>
      <c r="Q242" s="23" t="s">
        <v>75</v>
      </c>
      <c r="R242" s="25">
        <v>36561</v>
      </c>
      <c r="S242" s="23" t="s">
        <v>75</v>
      </c>
      <c r="T242" s="23" t="s">
        <v>75</v>
      </c>
      <c r="U242" s="23" t="s">
        <v>75</v>
      </c>
      <c r="V242" s="19">
        <v>1</v>
      </c>
      <c r="W242" s="19">
        <f t="shared" si="25"/>
        <v>0</v>
      </c>
      <c r="X242" s="19">
        <f t="shared" si="26"/>
        <v>0</v>
      </c>
      <c r="Y242" s="19">
        <f t="shared" si="27"/>
        <v>0</v>
      </c>
      <c r="Z242" s="19">
        <v>-1</v>
      </c>
      <c r="AA242" s="19">
        <v>-2</v>
      </c>
      <c r="AB242" s="19">
        <v>0</v>
      </c>
      <c r="AC242" s="19">
        <v>1</v>
      </c>
      <c r="AD242" s="19">
        <v>0</v>
      </c>
      <c r="AE242" s="19">
        <v>1</v>
      </c>
      <c r="AF242" s="19">
        <v>0</v>
      </c>
      <c r="AG242" s="26">
        <v>1</v>
      </c>
      <c r="AH242" s="26">
        <v>1</v>
      </c>
      <c r="AI242" s="26">
        <v>0</v>
      </c>
      <c r="AJ242" s="18" t="s">
        <v>185</v>
      </c>
      <c r="AK242" s="18" t="s">
        <v>139</v>
      </c>
      <c r="AL242" s="21" t="s">
        <v>3217</v>
      </c>
      <c r="AM242" s="19">
        <v>5</v>
      </c>
      <c r="AN242" s="19">
        <v>-1</v>
      </c>
      <c r="AO242" s="19">
        <v>0</v>
      </c>
      <c r="AP242" s="19">
        <v>-1</v>
      </c>
      <c r="AQ242" s="19">
        <v>-1</v>
      </c>
      <c r="AR242" s="19">
        <v>0</v>
      </c>
      <c r="AS242" s="19">
        <v>0</v>
      </c>
      <c r="AT242" s="19">
        <v>2</v>
      </c>
      <c r="AU242" s="26">
        <v>-1</v>
      </c>
      <c r="AV242" s="26">
        <v>0</v>
      </c>
      <c r="AW242" s="19">
        <v>0</v>
      </c>
      <c r="AX242" s="26">
        <v>1</v>
      </c>
      <c r="AY242" s="19">
        <v>0</v>
      </c>
      <c r="AZ242" s="19">
        <v>1</v>
      </c>
      <c r="BA242" s="19">
        <v>1</v>
      </c>
      <c r="BB242" s="19">
        <v>1</v>
      </c>
      <c r="BC242" s="19">
        <v>-1</v>
      </c>
      <c r="BD242" s="28"/>
      <c r="BE242" s="20"/>
      <c r="BF242" s="20"/>
      <c r="BG242" s="20"/>
      <c r="BH242" s="20"/>
      <c r="BI242" s="20"/>
      <c r="BJ242" s="19">
        <v>0</v>
      </c>
      <c r="BK242" s="20"/>
      <c r="BL242" s="20"/>
      <c r="BM242" s="20"/>
      <c r="BN242" s="20"/>
      <c r="BO242" s="20"/>
    </row>
    <row r="243" spans="1:67" ht="15.25" customHeight="1" x14ac:dyDescent="0.2">
      <c r="A243" s="17" t="s">
        <v>3214</v>
      </c>
      <c r="B243" s="42" t="s">
        <v>3208</v>
      </c>
      <c r="C243" s="17" t="s">
        <v>3218</v>
      </c>
      <c r="D243" s="18" t="s">
        <v>182</v>
      </c>
      <c r="E243" s="18" t="s">
        <v>331</v>
      </c>
      <c r="F243" s="19">
        <v>1</v>
      </c>
      <c r="G243" s="19">
        <v>1</v>
      </c>
      <c r="H243" s="20"/>
      <c r="I243" s="20"/>
      <c r="J243" s="44"/>
      <c r="K243" s="46"/>
      <c r="L243" s="21" t="s">
        <v>3219</v>
      </c>
      <c r="M243" s="24">
        <v>1994</v>
      </c>
      <c r="N243" s="24">
        <f t="shared" si="24"/>
        <v>2013</v>
      </c>
      <c r="O243" s="23" t="s">
        <v>75</v>
      </c>
      <c r="P243" s="23" t="s">
        <v>75</v>
      </c>
      <c r="Q243" s="23" t="s">
        <v>75</v>
      </c>
      <c r="R243" s="25">
        <v>41413</v>
      </c>
      <c r="S243" s="23" t="s">
        <v>75</v>
      </c>
      <c r="T243" s="23" t="s">
        <v>75</v>
      </c>
      <c r="U243" s="23" t="s">
        <v>75</v>
      </c>
      <c r="V243" s="19">
        <v>1</v>
      </c>
      <c r="W243" s="19">
        <f t="shared" si="25"/>
        <v>0</v>
      </c>
      <c r="X243" s="19">
        <f t="shared" si="26"/>
        <v>0</v>
      </c>
      <c r="Y243" s="19">
        <f t="shared" si="27"/>
        <v>0</v>
      </c>
      <c r="Z243" s="19">
        <v>-1</v>
      </c>
      <c r="AA243" s="19">
        <v>-2</v>
      </c>
      <c r="AB243" s="19">
        <v>0</v>
      </c>
      <c r="AC243" s="19">
        <v>1</v>
      </c>
      <c r="AD243" s="19">
        <v>0</v>
      </c>
      <c r="AE243" s="19">
        <v>0</v>
      </c>
      <c r="AF243" s="19">
        <v>0</v>
      </c>
      <c r="AG243" s="26">
        <v>1</v>
      </c>
      <c r="AH243" s="19">
        <v>0</v>
      </c>
      <c r="AI243" s="19">
        <v>0</v>
      </c>
      <c r="AJ243" s="18" t="s">
        <v>185</v>
      </c>
      <c r="AK243" s="18" t="s">
        <v>139</v>
      </c>
      <c r="AL243" s="21" t="s">
        <v>3220</v>
      </c>
      <c r="AM243" s="19">
        <v>5</v>
      </c>
      <c r="AN243" s="19">
        <v>-1</v>
      </c>
      <c r="AO243" s="19">
        <v>0</v>
      </c>
      <c r="AP243" s="19">
        <v>0</v>
      </c>
      <c r="AQ243" s="19">
        <v>-1</v>
      </c>
      <c r="AR243" s="19">
        <v>-1</v>
      </c>
      <c r="AS243" s="19">
        <v>0</v>
      </c>
      <c r="AT243" s="19">
        <v>0</v>
      </c>
      <c r="AU243" s="26">
        <v>1</v>
      </c>
      <c r="AV243" s="26">
        <v>0</v>
      </c>
      <c r="AW243" s="19">
        <v>0</v>
      </c>
      <c r="AX243" s="26">
        <v>1</v>
      </c>
      <c r="AY243" s="19">
        <v>0</v>
      </c>
      <c r="AZ243" s="19">
        <v>1</v>
      </c>
      <c r="BA243" s="19">
        <v>1</v>
      </c>
      <c r="BB243" s="19">
        <v>-1</v>
      </c>
      <c r="BC243" s="19">
        <v>0</v>
      </c>
      <c r="BD243" s="28"/>
      <c r="BE243" s="20"/>
      <c r="BF243" s="20"/>
      <c r="BG243" s="20"/>
      <c r="BH243" s="20"/>
      <c r="BI243" s="20"/>
      <c r="BJ243" s="19">
        <v>0</v>
      </c>
      <c r="BK243" s="20"/>
      <c r="BL243" s="20"/>
      <c r="BM243" s="20"/>
      <c r="BN243" s="20"/>
      <c r="BO243" s="20"/>
    </row>
    <row r="244" spans="1:67" ht="15.5" customHeight="1" x14ac:dyDescent="0.2">
      <c r="A244" s="17" t="s">
        <v>3224</v>
      </c>
      <c r="B244" s="17" t="s">
        <v>3223</v>
      </c>
      <c r="C244" s="17" t="s">
        <v>68</v>
      </c>
      <c r="D244" s="18" t="s">
        <v>69</v>
      </c>
      <c r="E244" s="18" t="s">
        <v>70</v>
      </c>
      <c r="F244" s="19">
        <v>1</v>
      </c>
      <c r="G244" s="19">
        <v>1</v>
      </c>
      <c r="H244" s="19">
        <v>0</v>
      </c>
      <c r="I244" s="20"/>
      <c r="J244" s="21" t="s">
        <v>71</v>
      </c>
      <c r="K244" s="22" t="s">
        <v>72</v>
      </c>
      <c r="L244" s="375" t="s">
        <v>73</v>
      </c>
      <c r="M244" s="23" t="s">
        <v>74</v>
      </c>
      <c r="N244" s="24">
        <f t="shared" ref="N244:N265" si="28">YEAR(IF(AND(O244&lt;&gt;"NA",O244&lt;&gt;""),O244,IF(AND(P244&lt;&gt;"NA",P244&lt;&gt;""),P244,IF(AND(Q244&lt;&gt;"NA",Q244&lt;&gt;""),Q244,IF(AND(R244&lt;&gt;"NA",R244&lt;&gt;""),R244,S244)))))</f>
        <v>2001</v>
      </c>
      <c r="O244" s="25">
        <v>36892</v>
      </c>
      <c r="P244" s="25">
        <v>42244</v>
      </c>
      <c r="Q244" s="25">
        <v>42255</v>
      </c>
      <c r="R244" s="25">
        <v>42244</v>
      </c>
      <c r="S244" s="23" t="s">
        <v>75</v>
      </c>
      <c r="T244" s="23" t="s">
        <v>75</v>
      </c>
      <c r="U244" s="23" t="s">
        <v>75</v>
      </c>
      <c r="V244" s="19">
        <v>1</v>
      </c>
      <c r="W244" s="19">
        <f t="shared" ref="W244:W265" si="29">IF(OR(AND(Q244&lt;&gt;"NA",Q244&lt;&gt;""),AND(S244&lt;&gt;"NA",S244&lt;&gt;""),AND(T244&lt;&gt;"NA",T244&lt;&gt;"")),1,0)</f>
        <v>1</v>
      </c>
      <c r="X244" s="19">
        <f t="shared" ref="X244:X265" si="30">IF(OR(AND(S244&lt;&gt;"NA",S244&lt;&gt;""),Y244=1),1,0)</f>
        <v>0</v>
      </c>
      <c r="Y244" s="19">
        <f t="shared" ref="Y244:Y265" si="31">IF(AND(T244&lt;&gt;"NA",T244&lt;&gt;""),1,0)</f>
        <v>0</v>
      </c>
      <c r="Z244" s="19">
        <v>-1</v>
      </c>
      <c r="AA244" s="19">
        <v>-2</v>
      </c>
      <c r="AB244" s="19">
        <v>0</v>
      </c>
      <c r="AC244" s="19">
        <v>0</v>
      </c>
      <c r="AD244" s="19">
        <v>1</v>
      </c>
      <c r="AE244" s="19">
        <v>1</v>
      </c>
      <c r="AF244" s="19">
        <v>1</v>
      </c>
      <c r="AG244" s="19">
        <v>-1</v>
      </c>
      <c r="AH244" s="26">
        <v>1</v>
      </c>
      <c r="AI244" s="26">
        <v>0</v>
      </c>
      <c r="AJ244" s="18" t="s">
        <v>76</v>
      </c>
      <c r="AK244" s="18" t="s">
        <v>77</v>
      </c>
      <c r="AL244" s="27">
        <v>3</v>
      </c>
      <c r="AM244" s="19">
        <f>IF(AND(AN244=1,AO244=1),3,IF(AND(AN244=1,OR(AO244=0,AO244=-1)),1,IF(AND(OR(AN244=0,AN244=-1),AO244=1),2,IF(AND(AN244=0,AN244=-1),OR(AO244=0,AO244=-1),4))))</f>
        <v>3</v>
      </c>
      <c r="AN244" s="19">
        <v>1</v>
      </c>
      <c r="AO244" s="19">
        <v>1</v>
      </c>
      <c r="AP244" s="19">
        <v>0</v>
      </c>
      <c r="AQ244" s="19">
        <v>-1</v>
      </c>
      <c r="AR244" s="19">
        <v>-1</v>
      </c>
      <c r="AS244" s="19">
        <v>0</v>
      </c>
      <c r="AT244" s="19">
        <v>1</v>
      </c>
      <c r="AU244" s="26">
        <f t="shared" ref="AU244:AU264" si="32">IF(BA244&lt;1,-1)</f>
        <v>-1</v>
      </c>
      <c r="AV244" s="19">
        <v>0</v>
      </c>
      <c r="AW244" s="19">
        <v>0</v>
      </c>
      <c r="AX244" s="19">
        <v>0</v>
      </c>
      <c r="AY244" s="19">
        <v>0</v>
      </c>
      <c r="AZ244" s="19">
        <v>0</v>
      </c>
      <c r="BA244" s="19">
        <v>0</v>
      </c>
      <c r="BB244" s="19">
        <v>0</v>
      </c>
      <c r="BC244" s="19">
        <v>1</v>
      </c>
      <c r="BD244" s="28"/>
      <c r="BE244" s="20"/>
      <c r="BF244" s="20"/>
      <c r="BG244" s="20"/>
      <c r="BH244" s="20"/>
      <c r="BI244" s="20"/>
      <c r="BJ244" s="19">
        <v>0</v>
      </c>
      <c r="BK244" s="20"/>
      <c r="BL244" s="20"/>
      <c r="BM244" s="20"/>
      <c r="BN244" s="20"/>
      <c r="BO244" s="20"/>
    </row>
    <row r="245" spans="1:67" ht="15.5" customHeight="1" x14ac:dyDescent="0.2">
      <c r="A245" s="17" t="s">
        <v>3224</v>
      </c>
      <c r="B245" s="42" t="s">
        <v>3225</v>
      </c>
      <c r="C245" s="17" t="s">
        <v>123</v>
      </c>
      <c r="D245" s="18" t="s">
        <v>124</v>
      </c>
      <c r="E245" s="18" t="s">
        <v>125</v>
      </c>
      <c r="F245" s="19">
        <v>1</v>
      </c>
      <c r="G245" s="19">
        <v>1</v>
      </c>
      <c r="H245" s="19">
        <v>0</v>
      </c>
      <c r="I245" s="20"/>
      <c r="J245" s="44"/>
      <c r="K245" s="22" t="s">
        <v>126</v>
      </c>
      <c r="L245" s="375" t="s">
        <v>127</v>
      </c>
      <c r="M245" s="45"/>
      <c r="N245" s="24">
        <f t="shared" si="28"/>
        <v>2015</v>
      </c>
      <c r="O245" s="25">
        <v>42125</v>
      </c>
      <c r="P245" s="23" t="s">
        <v>75</v>
      </c>
      <c r="Q245" s="23" t="s">
        <v>75</v>
      </c>
      <c r="R245" s="23" t="s">
        <v>75</v>
      </c>
      <c r="S245" s="23" t="s">
        <v>75</v>
      </c>
      <c r="T245" s="23" t="s">
        <v>75</v>
      </c>
      <c r="U245" s="23" t="s">
        <v>75</v>
      </c>
      <c r="V245" s="19">
        <v>1</v>
      </c>
      <c r="W245" s="19">
        <f t="shared" si="29"/>
        <v>0</v>
      </c>
      <c r="X245" s="19">
        <f t="shared" si="30"/>
        <v>0</v>
      </c>
      <c r="Y245" s="19">
        <f t="shared" si="31"/>
        <v>0</v>
      </c>
      <c r="Z245" s="19">
        <v>-1</v>
      </c>
      <c r="AA245" s="19">
        <v>-2</v>
      </c>
      <c r="AB245" s="19">
        <v>0</v>
      </c>
      <c r="AC245" s="19">
        <v>1</v>
      </c>
      <c r="AD245" s="19">
        <v>0</v>
      </c>
      <c r="AE245" s="19">
        <v>0</v>
      </c>
      <c r="AF245" s="19">
        <v>0</v>
      </c>
      <c r="AG245" s="19">
        <v>0</v>
      </c>
      <c r="AH245" s="19">
        <v>1</v>
      </c>
      <c r="AI245" s="19">
        <v>0</v>
      </c>
      <c r="AJ245" s="18" t="s">
        <v>128</v>
      </c>
      <c r="AK245" s="18" t="s">
        <v>129</v>
      </c>
      <c r="AL245" s="21" t="s">
        <v>130</v>
      </c>
      <c r="AM245" s="19">
        <v>4</v>
      </c>
      <c r="AN245" s="19">
        <v>-2</v>
      </c>
      <c r="AO245" s="19">
        <v>-2</v>
      </c>
      <c r="AP245" s="19">
        <v>-2</v>
      </c>
      <c r="AQ245" s="19">
        <v>-2</v>
      </c>
      <c r="AR245" s="19">
        <v>-2</v>
      </c>
      <c r="AS245" s="19">
        <v>0</v>
      </c>
      <c r="AT245" s="19">
        <v>-2</v>
      </c>
      <c r="AU245" s="26">
        <f t="shared" si="32"/>
        <v>-1</v>
      </c>
      <c r="AV245" s="19">
        <v>0</v>
      </c>
      <c r="AW245" s="19">
        <v>0</v>
      </c>
      <c r="AX245" s="19">
        <v>0</v>
      </c>
      <c r="AY245" s="19">
        <v>0</v>
      </c>
      <c r="AZ245" s="19">
        <v>0</v>
      </c>
      <c r="BA245" s="19">
        <v>0</v>
      </c>
      <c r="BB245" s="19">
        <v>0</v>
      </c>
      <c r="BC245" s="19">
        <v>0</v>
      </c>
      <c r="BD245" s="28"/>
      <c r="BE245" s="20"/>
      <c r="BF245" s="20"/>
      <c r="BG245" s="20"/>
      <c r="BH245" s="20"/>
      <c r="BI245" s="20"/>
      <c r="BJ245" s="19">
        <v>0</v>
      </c>
      <c r="BK245" s="20"/>
      <c r="BL245" s="20"/>
      <c r="BM245" s="20"/>
      <c r="BN245" s="20"/>
      <c r="BO245" s="20"/>
    </row>
    <row r="246" spans="1:67" ht="15.5" customHeight="1" x14ac:dyDescent="0.2">
      <c r="A246" s="29" t="s">
        <v>3246</v>
      </c>
      <c r="B246" s="29" t="s">
        <v>3247</v>
      </c>
      <c r="C246" s="29" t="s">
        <v>1334</v>
      </c>
      <c r="D246" s="31" t="s">
        <v>91</v>
      </c>
      <c r="E246" s="31" t="s">
        <v>92</v>
      </c>
      <c r="F246" s="32">
        <v>1</v>
      </c>
      <c r="G246" s="32">
        <v>1</v>
      </c>
      <c r="H246" s="33"/>
      <c r="I246" s="33"/>
      <c r="J246" s="34" t="s">
        <v>104</v>
      </c>
      <c r="K246" s="41" t="s">
        <v>1335</v>
      </c>
      <c r="L246" s="383" t="s">
        <v>3248</v>
      </c>
      <c r="M246" s="36" t="s">
        <v>95</v>
      </c>
      <c r="N246" s="24">
        <f t="shared" si="28"/>
        <v>1996</v>
      </c>
      <c r="O246" s="37">
        <v>35250</v>
      </c>
      <c r="P246" s="37">
        <v>40134</v>
      </c>
      <c r="Q246" s="37">
        <v>40134</v>
      </c>
      <c r="R246" s="36" t="s">
        <v>75</v>
      </c>
      <c r="S246" s="36" t="s">
        <v>75</v>
      </c>
      <c r="T246" s="36" t="s">
        <v>75</v>
      </c>
      <c r="U246" s="36" t="s">
        <v>75</v>
      </c>
      <c r="V246" s="32">
        <v>1</v>
      </c>
      <c r="W246" s="19">
        <f t="shared" si="29"/>
        <v>1</v>
      </c>
      <c r="X246" s="19">
        <f t="shared" si="30"/>
        <v>0</v>
      </c>
      <c r="Y246" s="19">
        <f t="shared" si="31"/>
        <v>0</v>
      </c>
      <c r="Z246" s="32">
        <v>-1</v>
      </c>
      <c r="AA246" s="32">
        <v>-2</v>
      </c>
      <c r="AB246" s="32">
        <v>1</v>
      </c>
      <c r="AC246" s="32">
        <v>1</v>
      </c>
      <c r="AD246" s="32">
        <v>0</v>
      </c>
      <c r="AE246" s="32">
        <v>0</v>
      </c>
      <c r="AF246" s="32">
        <v>1</v>
      </c>
      <c r="AG246" s="32">
        <v>1</v>
      </c>
      <c r="AH246" s="32">
        <v>1</v>
      </c>
      <c r="AI246" s="40">
        <v>1</v>
      </c>
      <c r="AJ246" s="31" t="s">
        <v>96</v>
      </c>
      <c r="AK246" s="31" t="s">
        <v>97</v>
      </c>
      <c r="AL246" s="34" t="s">
        <v>1337</v>
      </c>
      <c r="AM246" s="19">
        <f t="shared" ref="AM246:AM265" si="33">IF(AND(AN246=1,AO246=1),3,IF(AND(AN246=1,OR(AO246=0,AO246=-1)),1,IF(AND(OR(AN246=0,AN246=-1),AO246=1),2,IF(AND(AN246=0,AN246=-1),OR(AO246=0,AO246=-1),4))))</f>
        <v>3</v>
      </c>
      <c r="AN246" s="32">
        <v>1</v>
      </c>
      <c r="AO246" s="32">
        <v>1</v>
      </c>
      <c r="AP246" s="32">
        <v>0</v>
      </c>
      <c r="AQ246" s="32">
        <v>1</v>
      </c>
      <c r="AR246" s="32">
        <v>1</v>
      </c>
      <c r="AS246" s="32">
        <v>0</v>
      </c>
      <c r="AT246" s="32">
        <v>0</v>
      </c>
      <c r="AU246" s="26">
        <f t="shared" si="32"/>
        <v>-1</v>
      </c>
      <c r="AV246" s="32">
        <v>1</v>
      </c>
      <c r="AW246" s="32">
        <v>0</v>
      </c>
      <c r="AX246" s="32">
        <v>0</v>
      </c>
      <c r="AY246" s="19">
        <v>0</v>
      </c>
      <c r="AZ246" s="32">
        <v>0</v>
      </c>
      <c r="BA246" s="32">
        <v>0</v>
      </c>
      <c r="BB246" s="32">
        <v>0</v>
      </c>
      <c r="BC246" s="32">
        <v>0</v>
      </c>
      <c r="BD246" s="28"/>
      <c r="BE246" s="33"/>
      <c r="BF246" s="33"/>
      <c r="BG246" s="33"/>
      <c r="BH246" s="33"/>
      <c r="BI246" s="33"/>
      <c r="BJ246" s="32">
        <v>1</v>
      </c>
      <c r="BK246" s="33"/>
      <c r="BL246" s="33"/>
      <c r="BM246" s="33"/>
      <c r="BN246" s="33"/>
      <c r="BO246" s="33"/>
    </row>
    <row r="247" spans="1:67" ht="15.5" customHeight="1" x14ac:dyDescent="0.2">
      <c r="A247" s="29" t="s">
        <v>3246</v>
      </c>
      <c r="B247" s="29" t="s">
        <v>3247</v>
      </c>
      <c r="C247" s="29" t="s">
        <v>1338</v>
      </c>
      <c r="D247" s="31" t="s">
        <v>91</v>
      </c>
      <c r="E247" s="31" t="s">
        <v>92</v>
      </c>
      <c r="F247" s="32">
        <v>1</v>
      </c>
      <c r="G247" s="32">
        <v>1</v>
      </c>
      <c r="H247" s="33"/>
      <c r="I247" s="33"/>
      <c r="J247" s="34" t="s">
        <v>104</v>
      </c>
      <c r="K247" s="41" t="s">
        <v>1335</v>
      </c>
      <c r="L247" s="31" t="s">
        <v>1336</v>
      </c>
      <c r="M247" s="36" t="s">
        <v>95</v>
      </c>
      <c r="N247" s="24">
        <f t="shared" si="28"/>
        <v>1996</v>
      </c>
      <c r="O247" s="37">
        <v>35250</v>
      </c>
      <c r="P247" s="37">
        <v>40134</v>
      </c>
      <c r="Q247" s="37">
        <v>40134</v>
      </c>
      <c r="R247" s="36" t="s">
        <v>75</v>
      </c>
      <c r="S247" s="36" t="s">
        <v>75</v>
      </c>
      <c r="T247" s="36" t="s">
        <v>75</v>
      </c>
      <c r="U247" s="36" t="s">
        <v>75</v>
      </c>
      <c r="V247" s="32">
        <v>1</v>
      </c>
      <c r="W247" s="19">
        <f t="shared" si="29"/>
        <v>1</v>
      </c>
      <c r="X247" s="19">
        <f t="shared" si="30"/>
        <v>0</v>
      </c>
      <c r="Y247" s="19">
        <f t="shared" si="31"/>
        <v>0</v>
      </c>
      <c r="Z247" s="32">
        <v>-1</v>
      </c>
      <c r="AA247" s="32">
        <v>-2</v>
      </c>
      <c r="AB247" s="32">
        <v>1</v>
      </c>
      <c r="AC247" s="32">
        <v>1</v>
      </c>
      <c r="AD247" s="32">
        <v>0</v>
      </c>
      <c r="AE247" s="32">
        <v>0</v>
      </c>
      <c r="AF247" s="32">
        <v>1</v>
      </c>
      <c r="AG247" s="32">
        <v>1</v>
      </c>
      <c r="AH247" s="32">
        <v>1</v>
      </c>
      <c r="AI247" s="40">
        <v>1</v>
      </c>
      <c r="AJ247" s="31" t="s">
        <v>96</v>
      </c>
      <c r="AK247" s="31" t="s">
        <v>97</v>
      </c>
      <c r="AL247" s="34" t="s">
        <v>1337</v>
      </c>
      <c r="AM247" s="19">
        <f t="shared" si="33"/>
        <v>3</v>
      </c>
      <c r="AN247" s="32">
        <v>1</v>
      </c>
      <c r="AO247" s="32">
        <v>1</v>
      </c>
      <c r="AP247" s="32">
        <v>0</v>
      </c>
      <c r="AQ247" s="32">
        <v>1</v>
      </c>
      <c r="AR247" s="32">
        <v>1</v>
      </c>
      <c r="AS247" s="32">
        <v>0</v>
      </c>
      <c r="AT247" s="32">
        <v>0</v>
      </c>
      <c r="AU247" s="26">
        <f t="shared" si="32"/>
        <v>-1</v>
      </c>
      <c r="AV247" s="32">
        <v>1</v>
      </c>
      <c r="AW247" s="32">
        <v>0</v>
      </c>
      <c r="AX247" s="32">
        <v>0</v>
      </c>
      <c r="AY247" s="19">
        <v>0</v>
      </c>
      <c r="AZ247" s="32">
        <v>0</v>
      </c>
      <c r="BA247" s="32">
        <v>0</v>
      </c>
      <c r="BB247" s="32">
        <v>0</v>
      </c>
      <c r="BC247" s="32">
        <v>0</v>
      </c>
      <c r="BD247" s="28"/>
      <c r="BE247" s="33"/>
      <c r="BF247" s="33"/>
      <c r="BG247" s="33"/>
      <c r="BH247" s="33"/>
      <c r="BI247" s="33"/>
      <c r="BJ247" s="32">
        <v>1</v>
      </c>
      <c r="BK247" s="33"/>
      <c r="BL247" s="33"/>
      <c r="BM247" s="33"/>
      <c r="BN247" s="33"/>
      <c r="BO247" s="33"/>
    </row>
    <row r="248" spans="1:67" ht="15.5" customHeight="1" x14ac:dyDescent="0.2">
      <c r="A248" s="29" t="s">
        <v>3246</v>
      </c>
      <c r="B248" s="29" t="s">
        <v>3247</v>
      </c>
      <c r="C248" s="29" t="s">
        <v>1339</v>
      </c>
      <c r="D248" s="31" t="s">
        <v>91</v>
      </c>
      <c r="E248" s="31" t="s">
        <v>92</v>
      </c>
      <c r="F248" s="32">
        <v>1</v>
      </c>
      <c r="G248" s="32">
        <v>1</v>
      </c>
      <c r="H248" s="33"/>
      <c r="I248" s="33"/>
      <c r="J248" s="34" t="s">
        <v>104</v>
      </c>
      <c r="K248" s="41" t="s">
        <v>1335</v>
      </c>
      <c r="L248" s="31" t="s">
        <v>1336</v>
      </c>
      <c r="M248" s="36" t="s">
        <v>95</v>
      </c>
      <c r="N248" s="24">
        <f t="shared" si="28"/>
        <v>1996</v>
      </c>
      <c r="O248" s="37">
        <v>35250</v>
      </c>
      <c r="P248" s="37">
        <v>40134</v>
      </c>
      <c r="Q248" s="37">
        <v>40134</v>
      </c>
      <c r="R248" s="36" t="s">
        <v>75</v>
      </c>
      <c r="S248" s="36" t="s">
        <v>75</v>
      </c>
      <c r="T248" s="36" t="s">
        <v>75</v>
      </c>
      <c r="U248" s="36" t="s">
        <v>75</v>
      </c>
      <c r="V248" s="32">
        <v>1</v>
      </c>
      <c r="W248" s="19">
        <f t="shared" si="29"/>
        <v>1</v>
      </c>
      <c r="X248" s="19">
        <f t="shared" si="30"/>
        <v>0</v>
      </c>
      <c r="Y248" s="19">
        <f t="shared" si="31"/>
        <v>0</v>
      </c>
      <c r="Z248" s="32">
        <v>-1</v>
      </c>
      <c r="AA248" s="32">
        <v>-2</v>
      </c>
      <c r="AB248" s="32">
        <v>1</v>
      </c>
      <c r="AC248" s="32">
        <v>1</v>
      </c>
      <c r="AD248" s="32">
        <v>0</v>
      </c>
      <c r="AE248" s="32">
        <v>0</v>
      </c>
      <c r="AF248" s="32">
        <v>1</v>
      </c>
      <c r="AG248" s="32">
        <v>1</v>
      </c>
      <c r="AH248" s="32">
        <v>1</v>
      </c>
      <c r="AI248" s="32">
        <v>1</v>
      </c>
      <c r="AJ248" s="31" t="s">
        <v>96</v>
      </c>
      <c r="AK248" s="31" t="s">
        <v>97</v>
      </c>
      <c r="AL248" s="34" t="s">
        <v>1337</v>
      </c>
      <c r="AM248" s="19">
        <f t="shared" si="33"/>
        <v>3</v>
      </c>
      <c r="AN248" s="32">
        <v>1</v>
      </c>
      <c r="AO248" s="32">
        <v>1</v>
      </c>
      <c r="AP248" s="32">
        <v>0</v>
      </c>
      <c r="AQ248" s="32">
        <v>1</v>
      </c>
      <c r="AR248" s="32">
        <v>1</v>
      </c>
      <c r="AS248" s="32">
        <v>0</v>
      </c>
      <c r="AT248" s="32">
        <v>0</v>
      </c>
      <c r="AU248" s="26">
        <f t="shared" si="32"/>
        <v>-1</v>
      </c>
      <c r="AV248" s="32">
        <v>1</v>
      </c>
      <c r="AW248" s="32">
        <v>0</v>
      </c>
      <c r="AX248" s="32">
        <v>0</v>
      </c>
      <c r="AY248" s="19">
        <v>0</v>
      </c>
      <c r="AZ248" s="32">
        <v>0</v>
      </c>
      <c r="BA248" s="32">
        <v>0</v>
      </c>
      <c r="BB248" s="32">
        <v>0</v>
      </c>
      <c r="BC248" s="32">
        <v>0</v>
      </c>
      <c r="BD248" s="28"/>
      <c r="BE248" s="33"/>
      <c r="BF248" s="33"/>
      <c r="BG248" s="33"/>
      <c r="BH248" s="33"/>
      <c r="BI248" s="33"/>
      <c r="BJ248" s="32">
        <v>1</v>
      </c>
      <c r="BK248" s="33"/>
      <c r="BL248" s="33"/>
      <c r="BM248" s="33"/>
      <c r="BN248" s="33"/>
      <c r="BO248" s="33"/>
    </row>
    <row r="249" spans="1:67" ht="15.5" customHeight="1" x14ac:dyDescent="0.2">
      <c r="A249" s="29" t="s">
        <v>3246</v>
      </c>
      <c r="B249" s="29" t="s">
        <v>3247</v>
      </c>
      <c r="C249" s="29" t="s">
        <v>1341</v>
      </c>
      <c r="D249" s="31" t="s">
        <v>91</v>
      </c>
      <c r="E249" s="31" t="s">
        <v>92</v>
      </c>
      <c r="F249" s="32">
        <v>1</v>
      </c>
      <c r="G249" s="32">
        <v>1</v>
      </c>
      <c r="H249" s="33"/>
      <c r="I249" s="33"/>
      <c r="J249" s="34" t="s">
        <v>104</v>
      </c>
      <c r="K249" s="41" t="s">
        <v>546</v>
      </c>
      <c r="L249" s="381" t="s">
        <v>1342</v>
      </c>
      <c r="M249" s="36" t="s">
        <v>95</v>
      </c>
      <c r="N249" s="24">
        <f t="shared" si="28"/>
        <v>1996</v>
      </c>
      <c r="O249" s="37">
        <v>35250</v>
      </c>
      <c r="P249" s="37">
        <v>40134</v>
      </c>
      <c r="Q249" s="37">
        <v>41211</v>
      </c>
      <c r="R249" s="36" t="s">
        <v>75</v>
      </c>
      <c r="S249" s="36" t="s">
        <v>75</v>
      </c>
      <c r="T249" s="36" t="s">
        <v>75</v>
      </c>
      <c r="U249" s="36" t="s">
        <v>75</v>
      </c>
      <c r="V249" s="32">
        <v>1</v>
      </c>
      <c r="W249" s="19">
        <f t="shared" si="29"/>
        <v>1</v>
      </c>
      <c r="X249" s="19">
        <f t="shared" si="30"/>
        <v>0</v>
      </c>
      <c r="Y249" s="19">
        <f t="shared" si="31"/>
        <v>0</v>
      </c>
      <c r="Z249" s="32">
        <v>-1</v>
      </c>
      <c r="AA249" s="32">
        <v>-2</v>
      </c>
      <c r="AB249" s="32">
        <v>1</v>
      </c>
      <c r="AC249" s="32">
        <v>1</v>
      </c>
      <c r="AD249" s="32">
        <v>0</v>
      </c>
      <c r="AE249" s="32">
        <v>0</v>
      </c>
      <c r="AF249" s="32">
        <v>1</v>
      </c>
      <c r="AG249" s="32">
        <v>1</v>
      </c>
      <c r="AH249" s="32">
        <v>1</v>
      </c>
      <c r="AI249" s="40">
        <v>1</v>
      </c>
      <c r="AJ249" s="31" t="s">
        <v>96</v>
      </c>
      <c r="AK249" s="31" t="s">
        <v>97</v>
      </c>
      <c r="AL249" s="34" t="s">
        <v>1337</v>
      </c>
      <c r="AM249" s="19">
        <f t="shared" si="33"/>
        <v>3</v>
      </c>
      <c r="AN249" s="32">
        <v>1</v>
      </c>
      <c r="AO249" s="32">
        <v>1</v>
      </c>
      <c r="AP249" s="32">
        <v>0</v>
      </c>
      <c r="AQ249" s="32">
        <v>1</v>
      </c>
      <c r="AR249" s="32">
        <v>1</v>
      </c>
      <c r="AS249" s="32">
        <v>0</v>
      </c>
      <c r="AT249" s="32">
        <v>0</v>
      </c>
      <c r="AU249" s="26">
        <f t="shared" si="32"/>
        <v>-1</v>
      </c>
      <c r="AV249" s="32">
        <v>1</v>
      </c>
      <c r="AW249" s="32">
        <v>0</v>
      </c>
      <c r="AX249" s="32">
        <v>0</v>
      </c>
      <c r="AY249" s="19">
        <v>0</v>
      </c>
      <c r="AZ249" s="32">
        <v>0</v>
      </c>
      <c r="BA249" s="32">
        <v>0</v>
      </c>
      <c r="BB249" s="32">
        <v>0</v>
      </c>
      <c r="BC249" s="32">
        <v>0</v>
      </c>
      <c r="BD249" s="28"/>
      <c r="BE249" s="33"/>
      <c r="BF249" s="33"/>
      <c r="BG249" s="33"/>
      <c r="BH249" s="33"/>
      <c r="BI249" s="33"/>
      <c r="BJ249" s="32">
        <v>-1</v>
      </c>
      <c r="BK249" s="33"/>
      <c r="BL249" s="33"/>
      <c r="BM249" s="33"/>
      <c r="BN249" s="33"/>
      <c r="BO249" s="33"/>
    </row>
    <row r="250" spans="1:67" ht="15.5" customHeight="1" x14ac:dyDescent="0.2">
      <c r="A250" s="29" t="s">
        <v>3246</v>
      </c>
      <c r="B250" s="29" t="s">
        <v>3247</v>
      </c>
      <c r="C250" s="29" t="s">
        <v>1343</v>
      </c>
      <c r="D250" s="31" t="s">
        <v>91</v>
      </c>
      <c r="E250" s="31" t="s">
        <v>92</v>
      </c>
      <c r="F250" s="32">
        <v>1</v>
      </c>
      <c r="G250" s="32">
        <v>1</v>
      </c>
      <c r="H250" s="33"/>
      <c r="I250" s="33"/>
      <c r="J250" s="34" t="s">
        <v>104</v>
      </c>
      <c r="K250" s="41" t="s">
        <v>1335</v>
      </c>
      <c r="L250" s="31" t="s">
        <v>1336</v>
      </c>
      <c r="M250" s="36" t="s">
        <v>95</v>
      </c>
      <c r="N250" s="24">
        <f t="shared" si="28"/>
        <v>1996</v>
      </c>
      <c r="O250" s="37">
        <v>35250</v>
      </c>
      <c r="P250" s="37"/>
      <c r="Q250" s="36" t="s">
        <v>75</v>
      </c>
      <c r="R250" s="36" t="s">
        <v>75</v>
      </c>
      <c r="S250" s="36" t="s">
        <v>75</v>
      </c>
      <c r="T250" s="36" t="s">
        <v>75</v>
      </c>
      <c r="U250" s="36" t="s">
        <v>75</v>
      </c>
      <c r="V250" s="32">
        <v>1</v>
      </c>
      <c r="W250" s="19">
        <f t="shared" si="29"/>
        <v>0</v>
      </c>
      <c r="X250" s="19">
        <f t="shared" si="30"/>
        <v>0</v>
      </c>
      <c r="Y250" s="19">
        <f t="shared" si="31"/>
        <v>0</v>
      </c>
      <c r="Z250" s="32">
        <v>-1</v>
      </c>
      <c r="AA250" s="32">
        <v>-2</v>
      </c>
      <c r="AB250" s="32">
        <v>1</v>
      </c>
      <c r="AC250" s="32">
        <v>1</v>
      </c>
      <c r="AD250" s="32">
        <v>0</v>
      </c>
      <c r="AE250" s="32">
        <v>0</v>
      </c>
      <c r="AF250" s="32">
        <v>1</v>
      </c>
      <c r="AG250" s="40">
        <v>1</v>
      </c>
      <c r="AH250" s="32">
        <v>1</v>
      </c>
      <c r="AI250" s="32">
        <v>1</v>
      </c>
      <c r="AJ250" s="31" t="s">
        <v>96</v>
      </c>
      <c r="AK250" s="31" t="s">
        <v>97</v>
      </c>
      <c r="AL250" s="34" t="s">
        <v>1337</v>
      </c>
      <c r="AM250" s="19">
        <f t="shared" si="33"/>
        <v>3</v>
      </c>
      <c r="AN250" s="32">
        <v>1</v>
      </c>
      <c r="AO250" s="32">
        <v>1</v>
      </c>
      <c r="AP250" s="32">
        <v>0</v>
      </c>
      <c r="AQ250" s="32">
        <v>1</v>
      </c>
      <c r="AR250" s="32">
        <v>1</v>
      </c>
      <c r="AS250" s="32">
        <v>0</v>
      </c>
      <c r="AT250" s="32">
        <v>0</v>
      </c>
      <c r="AU250" s="26">
        <f t="shared" si="32"/>
        <v>-1</v>
      </c>
      <c r="AV250" s="32">
        <v>1</v>
      </c>
      <c r="AW250" s="32">
        <v>0</v>
      </c>
      <c r="AX250" s="32">
        <v>0</v>
      </c>
      <c r="AY250" s="19">
        <v>0</v>
      </c>
      <c r="AZ250" s="32">
        <v>0</v>
      </c>
      <c r="BA250" s="32">
        <v>0</v>
      </c>
      <c r="BB250" s="32">
        <v>0</v>
      </c>
      <c r="BC250" s="32">
        <v>0</v>
      </c>
      <c r="BD250" s="28"/>
      <c r="BE250" s="33"/>
      <c r="BF250" s="33"/>
      <c r="BG250" s="33"/>
      <c r="BH250" s="33"/>
      <c r="BI250" s="33"/>
      <c r="BJ250" s="32">
        <v>1</v>
      </c>
      <c r="BK250" s="33"/>
      <c r="BL250" s="33"/>
      <c r="BM250" s="33"/>
      <c r="BN250" s="33"/>
      <c r="BO250" s="33"/>
    </row>
    <row r="251" spans="1:67" ht="15.5" customHeight="1" x14ac:dyDescent="0.2">
      <c r="A251" s="29" t="s">
        <v>3246</v>
      </c>
      <c r="B251" s="29" t="s">
        <v>3247</v>
      </c>
      <c r="C251" s="29" t="s">
        <v>1344</v>
      </c>
      <c r="D251" s="31" t="s">
        <v>91</v>
      </c>
      <c r="E251" s="31" t="s">
        <v>92</v>
      </c>
      <c r="F251" s="32">
        <v>1</v>
      </c>
      <c r="G251" s="32">
        <v>1</v>
      </c>
      <c r="H251" s="32">
        <v>0</v>
      </c>
      <c r="I251" s="33"/>
      <c r="J251" s="34" t="s">
        <v>104</v>
      </c>
      <c r="K251" s="39"/>
      <c r="L251" s="383" t="s">
        <v>1345</v>
      </c>
      <c r="M251" s="86"/>
      <c r="N251" s="24">
        <f t="shared" si="28"/>
        <v>2007</v>
      </c>
      <c r="O251" s="37">
        <v>39105</v>
      </c>
      <c r="P251" s="37">
        <v>40134</v>
      </c>
      <c r="Q251" s="37">
        <v>40134</v>
      </c>
      <c r="R251" s="36" t="s">
        <v>75</v>
      </c>
      <c r="S251" s="36" t="s">
        <v>75</v>
      </c>
      <c r="T251" s="36" t="s">
        <v>75</v>
      </c>
      <c r="U251" s="36" t="s">
        <v>75</v>
      </c>
      <c r="V251" s="32">
        <v>1</v>
      </c>
      <c r="W251" s="19">
        <f t="shared" si="29"/>
        <v>1</v>
      </c>
      <c r="X251" s="19">
        <f t="shared" si="30"/>
        <v>0</v>
      </c>
      <c r="Y251" s="19">
        <f t="shared" si="31"/>
        <v>0</v>
      </c>
      <c r="Z251" s="32">
        <v>-1</v>
      </c>
      <c r="AA251" s="32">
        <v>-2</v>
      </c>
      <c r="AB251" s="32">
        <v>1</v>
      </c>
      <c r="AC251" s="32">
        <v>1</v>
      </c>
      <c r="AD251" s="32">
        <v>0</v>
      </c>
      <c r="AE251" s="32">
        <v>0</v>
      </c>
      <c r="AF251" s="32">
        <v>1</v>
      </c>
      <c r="AG251" s="32">
        <v>1</v>
      </c>
      <c r="AH251" s="32">
        <v>1</v>
      </c>
      <c r="AI251" s="40">
        <v>1</v>
      </c>
      <c r="AJ251" s="31" t="s">
        <v>96</v>
      </c>
      <c r="AK251" s="31" t="s">
        <v>97</v>
      </c>
      <c r="AL251" s="34" t="s">
        <v>1337</v>
      </c>
      <c r="AM251" s="19">
        <f t="shared" si="33"/>
        <v>3</v>
      </c>
      <c r="AN251" s="32">
        <v>1</v>
      </c>
      <c r="AO251" s="32">
        <v>1</v>
      </c>
      <c r="AP251" s="32">
        <v>0</v>
      </c>
      <c r="AQ251" s="32">
        <v>1</v>
      </c>
      <c r="AR251" s="32">
        <v>1</v>
      </c>
      <c r="AS251" s="32">
        <v>0</v>
      </c>
      <c r="AT251" s="32">
        <v>0</v>
      </c>
      <c r="AU251" s="26">
        <f t="shared" si="32"/>
        <v>-1</v>
      </c>
      <c r="AV251" s="32">
        <v>1</v>
      </c>
      <c r="AW251" s="32">
        <v>0</v>
      </c>
      <c r="AX251" s="32">
        <v>0</v>
      </c>
      <c r="AY251" s="19">
        <v>0</v>
      </c>
      <c r="AZ251" s="32">
        <v>0</v>
      </c>
      <c r="BA251" s="32">
        <v>0</v>
      </c>
      <c r="BB251" s="32">
        <v>0</v>
      </c>
      <c r="BC251" s="32">
        <v>0</v>
      </c>
      <c r="BD251" s="28"/>
      <c r="BE251" s="33"/>
      <c r="BF251" s="33"/>
      <c r="BG251" s="33"/>
      <c r="BH251" s="33"/>
      <c r="BI251" s="33"/>
      <c r="BJ251" s="32">
        <v>1</v>
      </c>
      <c r="BK251" s="33"/>
      <c r="BL251" s="33"/>
      <c r="BM251" s="33"/>
      <c r="BN251" s="33"/>
      <c r="BO251" s="33"/>
    </row>
    <row r="252" spans="1:67" ht="15.5" customHeight="1" x14ac:dyDescent="0.2">
      <c r="A252" s="29" t="s">
        <v>3246</v>
      </c>
      <c r="B252" s="29" t="s">
        <v>3247</v>
      </c>
      <c r="C252" s="29" t="s">
        <v>1346</v>
      </c>
      <c r="D252" s="31" t="s">
        <v>91</v>
      </c>
      <c r="E252" s="31" t="s">
        <v>92</v>
      </c>
      <c r="F252" s="32">
        <v>1</v>
      </c>
      <c r="G252" s="32">
        <v>1</v>
      </c>
      <c r="H252" s="32">
        <v>0</v>
      </c>
      <c r="I252" s="33"/>
      <c r="J252" s="34" t="s">
        <v>104</v>
      </c>
      <c r="K252" s="39"/>
      <c r="L252" s="31" t="s">
        <v>1345</v>
      </c>
      <c r="M252" s="86"/>
      <c r="N252" s="24">
        <f t="shared" si="28"/>
        <v>2007</v>
      </c>
      <c r="O252" s="37">
        <v>39105</v>
      </c>
      <c r="P252" s="37">
        <v>40134</v>
      </c>
      <c r="Q252" s="37">
        <v>40134</v>
      </c>
      <c r="R252" s="36" t="s">
        <v>75</v>
      </c>
      <c r="S252" s="36" t="s">
        <v>75</v>
      </c>
      <c r="T252" s="36" t="s">
        <v>75</v>
      </c>
      <c r="U252" s="36" t="s">
        <v>75</v>
      </c>
      <c r="V252" s="32">
        <v>1</v>
      </c>
      <c r="W252" s="19">
        <f t="shared" si="29"/>
        <v>1</v>
      </c>
      <c r="X252" s="19">
        <f t="shared" si="30"/>
        <v>0</v>
      </c>
      <c r="Y252" s="19">
        <f t="shared" si="31"/>
        <v>0</v>
      </c>
      <c r="Z252" s="32">
        <v>-1</v>
      </c>
      <c r="AA252" s="32">
        <v>-2</v>
      </c>
      <c r="AB252" s="32">
        <v>1</v>
      </c>
      <c r="AC252" s="32">
        <v>1</v>
      </c>
      <c r="AD252" s="32">
        <v>0</v>
      </c>
      <c r="AE252" s="32">
        <v>0</v>
      </c>
      <c r="AF252" s="32">
        <v>1</v>
      </c>
      <c r="AG252" s="32">
        <v>1</v>
      </c>
      <c r="AH252" s="32">
        <v>1</v>
      </c>
      <c r="AI252" s="32">
        <v>1</v>
      </c>
      <c r="AJ252" s="31" t="s">
        <v>96</v>
      </c>
      <c r="AK252" s="31" t="s">
        <v>97</v>
      </c>
      <c r="AL252" s="34" t="s">
        <v>1337</v>
      </c>
      <c r="AM252" s="19">
        <f t="shared" si="33"/>
        <v>3</v>
      </c>
      <c r="AN252" s="32">
        <v>1</v>
      </c>
      <c r="AO252" s="32">
        <v>1</v>
      </c>
      <c r="AP252" s="32">
        <v>0</v>
      </c>
      <c r="AQ252" s="32">
        <v>1</v>
      </c>
      <c r="AR252" s="32">
        <v>1</v>
      </c>
      <c r="AS252" s="32">
        <v>0</v>
      </c>
      <c r="AT252" s="32">
        <v>0</v>
      </c>
      <c r="AU252" s="26">
        <f t="shared" si="32"/>
        <v>-1</v>
      </c>
      <c r="AV252" s="32">
        <v>1</v>
      </c>
      <c r="AW252" s="32">
        <v>0</v>
      </c>
      <c r="AX252" s="32">
        <v>0</v>
      </c>
      <c r="AY252" s="19">
        <v>0</v>
      </c>
      <c r="AZ252" s="32">
        <v>0</v>
      </c>
      <c r="BA252" s="32">
        <v>0</v>
      </c>
      <c r="BB252" s="32">
        <v>0</v>
      </c>
      <c r="BC252" s="32">
        <v>0</v>
      </c>
      <c r="BD252" s="28"/>
      <c r="BE252" s="33"/>
      <c r="BF252" s="33"/>
      <c r="BG252" s="33"/>
      <c r="BH252" s="33"/>
      <c r="BI252" s="33"/>
      <c r="BJ252" s="32">
        <v>1</v>
      </c>
      <c r="BK252" s="33"/>
      <c r="BL252" s="33"/>
      <c r="BM252" s="33"/>
      <c r="BN252" s="33"/>
      <c r="BO252" s="33"/>
    </row>
    <row r="253" spans="1:67" ht="15.5" customHeight="1" x14ac:dyDescent="0.2">
      <c r="A253" s="29" t="s">
        <v>3246</v>
      </c>
      <c r="B253" s="29" t="s">
        <v>3247</v>
      </c>
      <c r="C253" s="29" t="s">
        <v>1347</v>
      </c>
      <c r="D253" s="31" t="s">
        <v>91</v>
      </c>
      <c r="E253" s="31" t="s">
        <v>92</v>
      </c>
      <c r="F253" s="32">
        <v>1</v>
      </c>
      <c r="G253" s="32">
        <v>1</v>
      </c>
      <c r="H253" s="32">
        <v>0</v>
      </c>
      <c r="I253" s="33"/>
      <c r="J253" s="34" t="s">
        <v>104</v>
      </c>
      <c r="K253" s="39"/>
      <c r="L253" s="31" t="s">
        <v>1345</v>
      </c>
      <c r="M253" s="86"/>
      <c r="N253" s="24">
        <f t="shared" si="28"/>
        <v>2007</v>
      </c>
      <c r="O253" s="37">
        <v>39105</v>
      </c>
      <c r="P253" s="37">
        <v>40134</v>
      </c>
      <c r="Q253" s="37">
        <v>40134</v>
      </c>
      <c r="R253" s="36" t="s">
        <v>75</v>
      </c>
      <c r="S253" s="36" t="s">
        <v>75</v>
      </c>
      <c r="T253" s="36" t="s">
        <v>75</v>
      </c>
      <c r="U253" s="36" t="s">
        <v>75</v>
      </c>
      <c r="V253" s="32">
        <v>1</v>
      </c>
      <c r="W253" s="19">
        <f t="shared" si="29"/>
        <v>1</v>
      </c>
      <c r="X253" s="19">
        <f t="shared" si="30"/>
        <v>0</v>
      </c>
      <c r="Y253" s="19">
        <f t="shared" si="31"/>
        <v>0</v>
      </c>
      <c r="Z253" s="32">
        <v>-1</v>
      </c>
      <c r="AA253" s="32">
        <v>-2</v>
      </c>
      <c r="AB253" s="32">
        <v>1</v>
      </c>
      <c r="AC253" s="32">
        <v>1</v>
      </c>
      <c r="AD253" s="32">
        <v>0</v>
      </c>
      <c r="AE253" s="32">
        <v>0</v>
      </c>
      <c r="AF253" s="32">
        <v>1</v>
      </c>
      <c r="AG253" s="32">
        <v>1</v>
      </c>
      <c r="AH253" s="32">
        <v>1</v>
      </c>
      <c r="AI253" s="32">
        <v>1</v>
      </c>
      <c r="AJ253" s="31" t="s">
        <v>96</v>
      </c>
      <c r="AK253" s="31" t="s">
        <v>97</v>
      </c>
      <c r="AL253" s="34" t="s">
        <v>1337</v>
      </c>
      <c r="AM253" s="19">
        <f t="shared" si="33"/>
        <v>3</v>
      </c>
      <c r="AN253" s="32">
        <v>1</v>
      </c>
      <c r="AO253" s="32">
        <v>1</v>
      </c>
      <c r="AP253" s="32">
        <v>0</v>
      </c>
      <c r="AQ253" s="32">
        <v>1</v>
      </c>
      <c r="AR253" s="32">
        <v>1</v>
      </c>
      <c r="AS253" s="32">
        <v>0</v>
      </c>
      <c r="AT253" s="32">
        <v>0</v>
      </c>
      <c r="AU253" s="26">
        <f t="shared" si="32"/>
        <v>-1</v>
      </c>
      <c r="AV253" s="32">
        <v>1</v>
      </c>
      <c r="AW253" s="32">
        <v>0</v>
      </c>
      <c r="AX253" s="32">
        <v>0</v>
      </c>
      <c r="AY253" s="19">
        <v>0</v>
      </c>
      <c r="AZ253" s="32">
        <v>0</v>
      </c>
      <c r="BA253" s="32">
        <v>0</v>
      </c>
      <c r="BB253" s="32">
        <v>0</v>
      </c>
      <c r="BC253" s="32">
        <v>0</v>
      </c>
      <c r="BD253" s="28"/>
      <c r="BE253" s="33"/>
      <c r="BF253" s="33"/>
      <c r="BG253" s="33"/>
      <c r="BH253" s="33"/>
      <c r="BI253" s="33"/>
      <c r="BJ253" s="32">
        <v>1</v>
      </c>
      <c r="BK253" s="33"/>
      <c r="BL253" s="33"/>
      <c r="BM253" s="33"/>
      <c r="BN253" s="33"/>
      <c r="BO253" s="33"/>
    </row>
    <row r="254" spans="1:67" ht="15.5" customHeight="1" x14ac:dyDescent="0.2">
      <c r="A254" s="29" t="s">
        <v>3246</v>
      </c>
      <c r="B254" s="29" t="s">
        <v>3247</v>
      </c>
      <c r="C254" s="29" t="s">
        <v>1348</v>
      </c>
      <c r="D254" s="31" t="s">
        <v>91</v>
      </c>
      <c r="E254" s="31" t="s">
        <v>92</v>
      </c>
      <c r="F254" s="32">
        <v>1</v>
      </c>
      <c r="G254" s="32">
        <v>1</v>
      </c>
      <c r="H254" s="32">
        <v>0</v>
      </c>
      <c r="I254" s="33"/>
      <c r="J254" s="34" t="s">
        <v>104</v>
      </c>
      <c r="K254" s="39"/>
      <c r="L254" s="31" t="s">
        <v>1345</v>
      </c>
      <c r="M254" s="86"/>
      <c r="N254" s="24">
        <f t="shared" si="28"/>
        <v>2007</v>
      </c>
      <c r="O254" s="37">
        <v>39105</v>
      </c>
      <c r="P254" s="37">
        <v>40134</v>
      </c>
      <c r="Q254" s="37">
        <v>40134</v>
      </c>
      <c r="R254" s="36" t="s">
        <v>75</v>
      </c>
      <c r="S254" s="36" t="s">
        <v>75</v>
      </c>
      <c r="T254" s="36" t="s">
        <v>75</v>
      </c>
      <c r="U254" s="36" t="s">
        <v>75</v>
      </c>
      <c r="V254" s="32">
        <v>1</v>
      </c>
      <c r="W254" s="19">
        <f t="shared" si="29"/>
        <v>1</v>
      </c>
      <c r="X254" s="19">
        <f t="shared" si="30"/>
        <v>0</v>
      </c>
      <c r="Y254" s="19">
        <f t="shared" si="31"/>
        <v>0</v>
      </c>
      <c r="Z254" s="32">
        <v>-1</v>
      </c>
      <c r="AA254" s="32">
        <v>-2</v>
      </c>
      <c r="AB254" s="32">
        <v>1</v>
      </c>
      <c r="AC254" s="32">
        <v>1</v>
      </c>
      <c r="AD254" s="32">
        <v>0</v>
      </c>
      <c r="AE254" s="32">
        <v>0</v>
      </c>
      <c r="AF254" s="32">
        <v>1</v>
      </c>
      <c r="AG254" s="32">
        <v>1</v>
      </c>
      <c r="AH254" s="32">
        <v>1</v>
      </c>
      <c r="AI254" s="32">
        <v>1</v>
      </c>
      <c r="AJ254" s="31" t="s">
        <v>96</v>
      </c>
      <c r="AK254" s="31" t="s">
        <v>97</v>
      </c>
      <c r="AL254" s="34" t="s">
        <v>1337</v>
      </c>
      <c r="AM254" s="19">
        <f t="shared" si="33"/>
        <v>3</v>
      </c>
      <c r="AN254" s="32">
        <v>1</v>
      </c>
      <c r="AO254" s="32">
        <v>1</v>
      </c>
      <c r="AP254" s="32">
        <v>0</v>
      </c>
      <c r="AQ254" s="32">
        <v>1</v>
      </c>
      <c r="AR254" s="32">
        <v>1</v>
      </c>
      <c r="AS254" s="32">
        <v>0</v>
      </c>
      <c r="AT254" s="32">
        <v>0</v>
      </c>
      <c r="AU254" s="26">
        <f t="shared" si="32"/>
        <v>-1</v>
      </c>
      <c r="AV254" s="32">
        <v>1</v>
      </c>
      <c r="AW254" s="32">
        <v>0</v>
      </c>
      <c r="AX254" s="32">
        <v>0</v>
      </c>
      <c r="AY254" s="19">
        <v>0</v>
      </c>
      <c r="AZ254" s="32">
        <v>0</v>
      </c>
      <c r="BA254" s="32">
        <v>0</v>
      </c>
      <c r="BB254" s="32">
        <v>0</v>
      </c>
      <c r="BC254" s="32">
        <v>0</v>
      </c>
      <c r="BD254" s="28"/>
      <c r="BE254" s="33"/>
      <c r="BF254" s="33"/>
      <c r="BG254" s="33"/>
      <c r="BH254" s="33"/>
      <c r="BI254" s="33"/>
      <c r="BJ254" s="32">
        <v>1</v>
      </c>
      <c r="BK254" s="33"/>
      <c r="BL254" s="33"/>
      <c r="BM254" s="33"/>
      <c r="BN254" s="33"/>
      <c r="BO254" s="33"/>
    </row>
    <row r="255" spans="1:67" ht="15.5" customHeight="1" x14ac:dyDescent="0.2">
      <c r="A255" s="29" t="s">
        <v>3246</v>
      </c>
      <c r="B255" s="29" t="s">
        <v>3247</v>
      </c>
      <c r="C255" s="29" t="s">
        <v>1349</v>
      </c>
      <c r="D255" s="31" t="s">
        <v>91</v>
      </c>
      <c r="E255" s="31" t="s">
        <v>92</v>
      </c>
      <c r="F255" s="32">
        <v>1</v>
      </c>
      <c r="G255" s="32">
        <v>1</v>
      </c>
      <c r="H255" s="32">
        <v>0</v>
      </c>
      <c r="I255" s="33"/>
      <c r="J255" s="34" t="s">
        <v>104</v>
      </c>
      <c r="K255" s="39"/>
      <c r="L255" s="31" t="s">
        <v>1345</v>
      </c>
      <c r="M255" s="86"/>
      <c r="N255" s="24">
        <f t="shared" si="28"/>
        <v>2007</v>
      </c>
      <c r="O255" s="37">
        <v>39105</v>
      </c>
      <c r="P255" s="37">
        <v>40134</v>
      </c>
      <c r="Q255" s="37">
        <v>40134</v>
      </c>
      <c r="R255" s="36" t="s">
        <v>75</v>
      </c>
      <c r="S255" s="36" t="s">
        <v>75</v>
      </c>
      <c r="T255" s="36" t="s">
        <v>75</v>
      </c>
      <c r="U255" s="36" t="s">
        <v>75</v>
      </c>
      <c r="V255" s="32">
        <v>1</v>
      </c>
      <c r="W255" s="19">
        <f t="shared" si="29"/>
        <v>1</v>
      </c>
      <c r="X255" s="19">
        <f t="shared" si="30"/>
        <v>0</v>
      </c>
      <c r="Y255" s="19">
        <f t="shared" si="31"/>
        <v>0</v>
      </c>
      <c r="Z255" s="32">
        <v>-1</v>
      </c>
      <c r="AA255" s="32">
        <v>-2</v>
      </c>
      <c r="AB255" s="32">
        <v>1</v>
      </c>
      <c r="AC255" s="32">
        <v>1</v>
      </c>
      <c r="AD255" s="32">
        <v>0</v>
      </c>
      <c r="AE255" s="32">
        <v>0</v>
      </c>
      <c r="AF255" s="32">
        <v>1</v>
      </c>
      <c r="AG255" s="32">
        <v>1</v>
      </c>
      <c r="AH255" s="32">
        <v>1</v>
      </c>
      <c r="AI255" s="32">
        <v>1</v>
      </c>
      <c r="AJ255" s="31" t="s">
        <v>96</v>
      </c>
      <c r="AK255" s="31" t="s">
        <v>97</v>
      </c>
      <c r="AL255" s="34" t="s">
        <v>1337</v>
      </c>
      <c r="AM255" s="19">
        <f t="shared" si="33"/>
        <v>3</v>
      </c>
      <c r="AN255" s="32">
        <v>1</v>
      </c>
      <c r="AO255" s="32">
        <v>1</v>
      </c>
      <c r="AP255" s="32">
        <v>0</v>
      </c>
      <c r="AQ255" s="32">
        <v>1</v>
      </c>
      <c r="AR255" s="32">
        <v>1</v>
      </c>
      <c r="AS255" s="32">
        <v>0</v>
      </c>
      <c r="AT255" s="32">
        <v>0</v>
      </c>
      <c r="AU255" s="26">
        <f t="shared" si="32"/>
        <v>-1</v>
      </c>
      <c r="AV255" s="32">
        <v>1</v>
      </c>
      <c r="AW255" s="32">
        <v>0</v>
      </c>
      <c r="AX255" s="32">
        <v>0</v>
      </c>
      <c r="AY255" s="19">
        <v>0</v>
      </c>
      <c r="AZ255" s="32">
        <v>0</v>
      </c>
      <c r="BA255" s="32">
        <v>0</v>
      </c>
      <c r="BB255" s="32">
        <v>0</v>
      </c>
      <c r="BC255" s="32">
        <v>0</v>
      </c>
      <c r="BD255" s="28"/>
      <c r="BE255" s="33"/>
      <c r="BF255" s="33"/>
      <c r="BG255" s="33"/>
      <c r="BH255" s="33"/>
      <c r="BI255" s="33"/>
      <c r="BJ255" s="32">
        <v>1</v>
      </c>
      <c r="BK255" s="33"/>
      <c r="BL255" s="33"/>
      <c r="BM255" s="33"/>
      <c r="BN255" s="33"/>
      <c r="BO255" s="33"/>
    </row>
    <row r="256" spans="1:67" ht="15.5" customHeight="1" x14ac:dyDescent="0.2">
      <c r="A256" s="29" t="s">
        <v>3246</v>
      </c>
      <c r="B256" s="29" t="s">
        <v>3247</v>
      </c>
      <c r="C256" s="29" t="s">
        <v>1350</v>
      </c>
      <c r="D256" s="31" t="s">
        <v>91</v>
      </c>
      <c r="E256" s="31" t="s">
        <v>92</v>
      </c>
      <c r="F256" s="32">
        <v>1</v>
      </c>
      <c r="G256" s="32">
        <v>1</v>
      </c>
      <c r="H256" s="32">
        <v>0</v>
      </c>
      <c r="I256" s="33"/>
      <c r="J256" s="34" t="s">
        <v>104</v>
      </c>
      <c r="K256" s="39"/>
      <c r="L256" s="31" t="s">
        <v>1345</v>
      </c>
      <c r="M256" s="86"/>
      <c r="N256" s="24">
        <f t="shared" si="28"/>
        <v>2007</v>
      </c>
      <c r="O256" s="37">
        <v>39105</v>
      </c>
      <c r="P256" s="37">
        <v>40134</v>
      </c>
      <c r="Q256" s="37">
        <v>40134</v>
      </c>
      <c r="R256" s="36" t="s">
        <v>75</v>
      </c>
      <c r="S256" s="36" t="s">
        <v>75</v>
      </c>
      <c r="T256" s="36" t="s">
        <v>75</v>
      </c>
      <c r="U256" s="36" t="s">
        <v>75</v>
      </c>
      <c r="V256" s="32">
        <v>1</v>
      </c>
      <c r="W256" s="19">
        <f t="shared" si="29"/>
        <v>1</v>
      </c>
      <c r="X256" s="19">
        <f t="shared" si="30"/>
        <v>0</v>
      </c>
      <c r="Y256" s="19">
        <f t="shared" si="31"/>
        <v>0</v>
      </c>
      <c r="Z256" s="32">
        <v>-1</v>
      </c>
      <c r="AA256" s="32">
        <v>-2</v>
      </c>
      <c r="AB256" s="32">
        <v>1</v>
      </c>
      <c r="AC256" s="32">
        <v>1</v>
      </c>
      <c r="AD256" s="32">
        <v>0</v>
      </c>
      <c r="AE256" s="32">
        <v>0</v>
      </c>
      <c r="AF256" s="32">
        <v>1</v>
      </c>
      <c r="AG256" s="32">
        <v>1</v>
      </c>
      <c r="AH256" s="32">
        <v>1</v>
      </c>
      <c r="AI256" s="40">
        <v>1</v>
      </c>
      <c r="AJ256" s="31" t="s">
        <v>96</v>
      </c>
      <c r="AK256" s="31" t="s">
        <v>97</v>
      </c>
      <c r="AL256" s="34" t="s">
        <v>1337</v>
      </c>
      <c r="AM256" s="19">
        <f t="shared" si="33"/>
        <v>3</v>
      </c>
      <c r="AN256" s="32">
        <v>1</v>
      </c>
      <c r="AO256" s="32">
        <v>1</v>
      </c>
      <c r="AP256" s="32">
        <v>0</v>
      </c>
      <c r="AQ256" s="32">
        <v>1</v>
      </c>
      <c r="AR256" s="32">
        <v>1</v>
      </c>
      <c r="AS256" s="32">
        <v>0</v>
      </c>
      <c r="AT256" s="32">
        <v>0</v>
      </c>
      <c r="AU256" s="26">
        <f t="shared" si="32"/>
        <v>-1</v>
      </c>
      <c r="AV256" s="32">
        <v>1</v>
      </c>
      <c r="AW256" s="32">
        <v>0</v>
      </c>
      <c r="AX256" s="32">
        <v>0</v>
      </c>
      <c r="AY256" s="19">
        <v>0</v>
      </c>
      <c r="AZ256" s="32">
        <v>0</v>
      </c>
      <c r="BA256" s="32">
        <v>0</v>
      </c>
      <c r="BB256" s="32">
        <v>0</v>
      </c>
      <c r="BC256" s="32">
        <v>0</v>
      </c>
      <c r="BD256" s="28"/>
      <c r="BE256" s="33"/>
      <c r="BF256" s="33"/>
      <c r="BG256" s="33"/>
      <c r="BH256" s="33"/>
      <c r="BI256" s="33"/>
      <c r="BJ256" s="32">
        <v>1</v>
      </c>
      <c r="BK256" s="33"/>
      <c r="BL256" s="33"/>
      <c r="BM256" s="33"/>
      <c r="BN256" s="33"/>
      <c r="BO256" s="33"/>
    </row>
    <row r="257" spans="1:67" ht="15.5" customHeight="1" x14ac:dyDescent="0.2">
      <c r="A257" s="29" t="s">
        <v>3246</v>
      </c>
      <c r="B257" s="29" t="s">
        <v>3247</v>
      </c>
      <c r="C257" s="29" t="s">
        <v>1351</v>
      </c>
      <c r="D257" s="31" t="s">
        <v>91</v>
      </c>
      <c r="E257" s="31" t="s">
        <v>92</v>
      </c>
      <c r="F257" s="32">
        <v>1</v>
      </c>
      <c r="G257" s="32">
        <v>1</v>
      </c>
      <c r="H257" s="32">
        <v>0</v>
      </c>
      <c r="I257" s="33"/>
      <c r="J257" s="34" t="s">
        <v>104</v>
      </c>
      <c r="K257" s="39"/>
      <c r="L257" s="31" t="s">
        <v>1345</v>
      </c>
      <c r="M257" s="86"/>
      <c r="N257" s="24">
        <f t="shared" si="28"/>
        <v>2007</v>
      </c>
      <c r="O257" s="37">
        <v>39105</v>
      </c>
      <c r="P257" s="37">
        <v>40134</v>
      </c>
      <c r="Q257" s="37">
        <v>40134</v>
      </c>
      <c r="R257" s="36" t="s">
        <v>75</v>
      </c>
      <c r="S257" s="36" t="s">
        <v>75</v>
      </c>
      <c r="T257" s="36" t="s">
        <v>75</v>
      </c>
      <c r="U257" s="36" t="s">
        <v>75</v>
      </c>
      <c r="V257" s="32">
        <v>1</v>
      </c>
      <c r="W257" s="19">
        <f t="shared" si="29"/>
        <v>1</v>
      </c>
      <c r="X257" s="19">
        <f t="shared" si="30"/>
        <v>0</v>
      </c>
      <c r="Y257" s="19">
        <f t="shared" si="31"/>
        <v>0</v>
      </c>
      <c r="Z257" s="32">
        <v>-1</v>
      </c>
      <c r="AA257" s="32">
        <v>-2</v>
      </c>
      <c r="AB257" s="32">
        <v>1</v>
      </c>
      <c r="AC257" s="32">
        <v>1</v>
      </c>
      <c r="AD257" s="32">
        <v>0</v>
      </c>
      <c r="AE257" s="32">
        <v>0</v>
      </c>
      <c r="AF257" s="32">
        <v>1</v>
      </c>
      <c r="AG257" s="40">
        <v>1</v>
      </c>
      <c r="AH257" s="32">
        <v>1</v>
      </c>
      <c r="AI257" s="32">
        <v>1</v>
      </c>
      <c r="AJ257" s="31" t="s">
        <v>96</v>
      </c>
      <c r="AK257" s="31" t="s">
        <v>97</v>
      </c>
      <c r="AL257" s="34" t="s">
        <v>1337</v>
      </c>
      <c r="AM257" s="19">
        <f t="shared" si="33"/>
        <v>3</v>
      </c>
      <c r="AN257" s="32">
        <v>1</v>
      </c>
      <c r="AO257" s="32">
        <v>1</v>
      </c>
      <c r="AP257" s="32">
        <v>0</v>
      </c>
      <c r="AQ257" s="32">
        <v>1</v>
      </c>
      <c r="AR257" s="32">
        <v>1</v>
      </c>
      <c r="AS257" s="32">
        <v>0</v>
      </c>
      <c r="AT257" s="32">
        <v>0</v>
      </c>
      <c r="AU257" s="26">
        <f t="shared" si="32"/>
        <v>-1</v>
      </c>
      <c r="AV257" s="32">
        <v>1</v>
      </c>
      <c r="AW257" s="32">
        <v>0</v>
      </c>
      <c r="AX257" s="32">
        <v>0</v>
      </c>
      <c r="AY257" s="19">
        <v>0</v>
      </c>
      <c r="AZ257" s="32">
        <v>0</v>
      </c>
      <c r="BA257" s="32">
        <v>0</v>
      </c>
      <c r="BB257" s="32">
        <v>0</v>
      </c>
      <c r="BC257" s="32">
        <v>0</v>
      </c>
      <c r="BD257" s="28"/>
      <c r="BE257" s="33"/>
      <c r="BF257" s="33"/>
      <c r="BG257" s="33"/>
      <c r="BH257" s="33"/>
      <c r="BI257" s="33"/>
      <c r="BJ257" s="32">
        <v>1</v>
      </c>
      <c r="BK257" s="33"/>
      <c r="BL257" s="33"/>
      <c r="BM257" s="33"/>
      <c r="BN257" s="33"/>
      <c r="BO257" s="33"/>
    </row>
    <row r="258" spans="1:67" ht="15.5" customHeight="1" x14ac:dyDescent="0.2">
      <c r="A258" s="29" t="s">
        <v>3246</v>
      </c>
      <c r="B258" s="29" t="s">
        <v>3247</v>
      </c>
      <c r="C258" s="29" t="s">
        <v>1352</v>
      </c>
      <c r="D258" s="31" t="s">
        <v>91</v>
      </c>
      <c r="E258" s="31" t="s">
        <v>92</v>
      </c>
      <c r="F258" s="32">
        <v>1</v>
      </c>
      <c r="G258" s="32">
        <v>1</v>
      </c>
      <c r="H258" s="32">
        <v>0</v>
      </c>
      <c r="I258" s="33"/>
      <c r="J258" s="34" t="s">
        <v>104</v>
      </c>
      <c r="K258" s="39"/>
      <c r="L258" s="31" t="s">
        <v>1345</v>
      </c>
      <c r="M258" s="86"/>
      <c r="N258" s="24">
        <f t="shared" si="28"/>
        <v>2007</v>
      </c>
      <c r="O258" s="37">
        <v>39105</v>
      </c>
      <c r="P258" s="36" t="s">
        <v>75</v>
      </c>
      <c r="Q258" s="36" t="s">
        <v>75</v>
      </c>
      <c r="R258" s="36" t="s">
        <v>75</v>
      </c>
      <c r="S258" s="36" t="s">
        <v>75</v>
      </c>
      <c r="T258" s="36" t="s">
        <v>75</v>
      </c>
      <c r="U258" s="36" t="s">
        <v>75</v>
      </c>
      <c r="V258" s="32">
        <v>1</v>
      </c>
      <c r="W258" s="19">
        <f t="shared" si="29"/>
        <v>0</v>
      </c>
      <c r="X258" s="19">
        <f t="shared" si="30"/>
        <v>0</v>
      </c>
      <c r="Y258" s="19">
        <f t="shared" si="31"/>
        <v>0</v>
      </c>
      <c r="Z258" s="32">
        <v>-1</v>
      </c>
      <c r="AA258" s="32">
        <v>-2</v>
      </c>
      <c r="AB258" s="32">
        <v>1</v>
      </c>
      <c r="AC258" s="32">
        <v>1</v>
      </c>
      <c r="AD258" s="32">
        <v>0</v>
      </c>
      <c r="AE258" s="32">
        <v>0</v>
      </c>
      <c r="AF258" s="32">
        <v>1</v>
      </c>
      <c r="AG258" s="32">
        <v>1</v>
      </c>
      <c r="AH258" s="32">
        <v>1</v>
      </c>
      <c r="AI258" s="32">
        <v>1</v>
      </c>
      <c r="AJ258" s="31" t="s">
        <v>96</v>
      </c>
      <c r="AK258" s="31" t="s">
        <v>97</v>
      </c>
      <c r="AL258" s="34" t="s">
        <v>1337</v>
      </c>
      <c r="AM258" s="19">
        <f t="shared" si="33"/>
        <v>3</v>
      </c>
      <c r="AN258" s="32">
        <v>1</v>
      </c>
      <c r="AO258" s="32">
        <v>1</v>
      </c>
      <c r="AP258" s="32">
        <v>0</v>
      </c>
      <c r="AQ258" s="32">
        <v>1</v>
      </c>
      <c r="AR258" s="32">
        <v>1</v>
      </c>
      <c r="AS258" s="32">
        <v>0</v>
      </c>
      <c r="AT258" s="32">
        <v>0</v>
      </c>
      <c r="AU258" s="26">
        <f t="shared" si="32"/>
        <v>-1</v>
      </c>
      <c r="AV258" s="32">
        <v>1</v>
      </c>
      <c r="AW258" s="32">
        <v>0</v>
      </c>
      <c r="AX258" s="32">
        <v>0</v>
      </c>
      <c r="AY258" s="19">
        <v>0</v>
      </c>
      <c r="AZ258" s="32">
        <v>0</v>
      </c>
      <c r="BA258" s="32">
        <v>0</v>
      </c>
      <c r="BB258" s="32">
        <v>0</v>
      </c>
      <c r="BC258" s="32">
        <v>0</v>
      </c>
      <c r="BD258" s="28"/>
      <c r="BE258" s="33"/>
      <c r="BF258" s="33"/>
      <c r="BG258" s="33"/>
      <c r="BH258" s="33"/>
      <c r="BI258" s="33"/>
      <c r="BJ258" s="32">
        <v>1</v>
      </c>
      <c r="BK258" s="33"/>
      <c r="BL258" s="33"/>
      <c r="BM258" s="33"/>
      <c r="BN258" s="33"/>
      <c r="BO258" s="33"/>
    </row>
    <row r="259" spans="1:67" ht="15.5" customHeight="1" x14ac:dyDescent="0.2">
      <c r="A259" s="29" t="s">
        <v>3246</v>
      </c>
      <c r="B259" s="29" t="s">
        <v>3247</v>
      </c>
      <c r="C259" s="29" t="s">
        <v>1353</v>
      </c>
      <c r="D259" s="31" t="s">
        <v>91</v>
      </c>
      <c r="E259" s="31" t="s">
        <v>92</v>
      </c>
      <c r="F259" s="32">
        <v>1</v>
      </c>
      <c r="G259" s="32">
        <v>1</v>
      </c>
      <c r="H259" s="32">
        <v>0</v>
      </c>
      <c r="I259" s="33"/>
      <c r="J259" s="34" t="s">
        <v>104</v>
      </c>
      <c r="K259" s="39"/>
      <c r="L259" s="31" t="s">
        <v>1345</v>
      </c>
      <c r="M259" s="86"/>
      <c r="N259" s="24">
        <f t="shared" si="28"/>
        <v>2007</v>
      </c>
      <c r="O259" s="37">
        <v>39105</v>
      </c>
      <c r="P259" s="36" t="s">
        <v>75</v>
      </c>
      <c r="Q259" s="36" t="s">
        <v>75</v>
      </c>
      <c r="R259" s="36" t="s">
        <v>75</v>
      </c>
      <c r="S259" s="36" t="s">
        <v>75</v>
      </c>
      <c r="T259" s="36" t="s">
        <v>75</v>
      </c>
      <c r="U259" s="36" t="s">
        <v>75</v>
      </c>
      <c r="V259" s="32">
        <v>1</v>
      </c>
      <c r="W259" s="19">
        <f t="shared" si="29"/>
        <v>0</v>
      </c>
      <c r="X259" s="19">
        <f t="shared" si="30"/>
        <v>0</v>
      </c>
      <c r="Y259" s="19">
        <f t="shared" si="31"/>
        <v>0</v>
      </c>
      <c r="Z259" s="32">
        <v>-1</v>
      </c>
      <c r="AA259" s="32">
        <v>-2</v>
      </c>
      <c r="AB259" s="32">
        <v>1</v>
      </c>
      <c r="AC259" s="32">
        <v>1</v>
      </c>
      <c r="AD259" s="32">
        <v>0</v>
      </c>
      <c r="AE259" s="32">
        <v>0</v>
      </c>
      <c r="AF259" s="32">
        <v>1</v>
      </c>
      <c r="AG259" s="32">
        <v>1</v>
      </c>
      <c r="AH259" s="32">
        <v>1</v>
      </c>
      <c r="AI259" s="32">
        <v>1</v>
      </c>
      <c r="AJ259" s="31" t="s">
        <v>96</v>
      </c>
      <c r="AK259" s="31" t="s">
        <v>97</v>
      </c>
      <c r="AL259" s="34" t="s">
        <v>1337</v>
      </c>
      <c r="AM259" s="19">
        <f t="shared" si="33"/>
        <v>3</v>
      </c>
      <c r="AN259" s="32">
        <v>1</v>
      </c>
      <c r="AO259" s="32">
        <v>1</v>
      </c>
      <c r="AP259" s="32">
        <v>0</v>
      </c>
      <c r="AQ259" s="32">
        <v>1</v>
      </c>
      <c r="AR259" s="32">
        <v>1</v>
      </c>
      <c r="AS259" s="32">
        <v>0</v>
      </c>
      <c r="AT259" s="32">
        <v>0</v>
      </c>
      <c r="AU259" s="26">
        <f t="shared" si="32"/>
        <v>-1</v>
      </c>
      <c r="AV259" s="32">
        <v>1</v>
      </c>
      <c r="AW259" s="32">
        <v>0</v>
      </c>
      <c r="AX259" s="32">
        <v>0</v>
      </c>
      <c r="AY259" s="19">
        <v>0</v>
      </c>
      <c r="AZ259" s="32">
        <v>0</v>
      </c>
      <c r="BA259" s="32">
        <v>0</v>
      </c>
      <c r="BB259" s="32">
        <v>0</v>
      </c>
      <c r="BC259" s="32">
        <v>0</v>
      </c>
      <c r="BD259" s="28"/>
      <c r="BE259" s="33"/>
      <c r="BF259" s="33"/>
      <c r="BG259" s="33"/>
      <c r="BH259" s="33"/>
      <c r="BI259" s="33"/>
      <c r="BJ259" s="32">
        <v>1</v>
      </c>
      <c r="BK259" s="33"/>
      <c r="BL259" s="33"/>
      <c r="BM259" s="33"/>
      <c r="BN259" s="33"/>
      <c r="BO259" s="33"/>
    </row>
    <row r="260" spans="1:67" ht="15.5" customHeight="1" x14ac:dyDescent="0.2">
      <c r="A260" s="29" t="s">
        <v>3246</v>
      </c>
      <c r="B260" s="29" t="s">
        <v>3247</v>
      </c>
      <c r="C260" s="29" t="s">
        <v>1354</v>
      </c>
      <c r="D260" s="31" t="s">
        <v>91</v>
      </c>
      <c r="E260" s="31" t="s">
        <v>92</v>
      </c>
      <c r="F260" s="32">
        <v>1</v>
      </c>
      <c r="G260" s="32">
        <v>1</v>
      </c>
      <c r="H260" s="32">
        <v>0</v>
      </c>
      <c r="I260" s="33"/>
      <c r="J260" s="34" t="s">
        <v>104</v>
      </c>
      <c r="K260" s="39"/>
      <c r="L260" s="31" t="s">
        <v>1345</v>
      </c>
      <c r="M260" s="86"/>
      <c r="N260" s="24">
        <f t="shared" si="28"/>
        <v>2007</v>
      </c>
      <c r="O260" s="37">
        <v>39105</v>
      </c>
      <c r="P260" s="36" t="s">
        <v>75</v>
      </c>
      <c r="Q260" s="36" t="s">
        <v>75</v>
      </c>
      <c r="R260" s="36" t="s">
        <v>75</v>
      </c>
      <c r="S260" s="36" t="s">
        <v>75</v>
      </c>
      <c r="T260" s="36" t="s">
        <v>75</v>
      </c>
      <c r="U260" s="36" t="s">
        <v>75</v>
      </c>
      <c r="V260" s="32">
        <v>1</v>
      </c>
      <c r="W260" s="19">
        <f t="shared" si="29"/>
        <v>0</v>
      </c>
      <c r="X260" s="19">
        <f t="shared" si="30"/>
        <v>0</v>
      </c>
      <c r="Y260" s="19">
        <f t="shared" si="31"/>
        <v>0</v>
      </c>
      <c r="Z260" s="32">
        <v>-1</v>
      </c>
      <c r="AA260" s="32">
        <v>-2</v>
      </c>
      <c r="AB260" s="32">
        <v>1</v>
      </c>
      <c r="AC260" s="32">
        <v>1</v>
      </c>
      <c r="AD260" s="32">
        <v>0</v>
      </c>
      <c r="AE260" s="32">
        <v>0</v>
      </c>
      <c r="AF260" s="32">
        <v>1</v>
      </c>
      <c r="AG260" s="32">
        <v>1</v>
      </c>
      <c r="AH260" s="32">
        <v>1</v>
      </c>
      <c r="AI260" s="32">
        <v>1</v>
      </c>
      <c r="AJ260" s="31" t="s">
        <v>96</v>
      </c>
      <c r="AK260" s="31" t="s">
        <v>97</v>
      </c>
      <c r="AL260" s="34" t="s">
        <v>1337</v>
      </c>
      <c r="AM260" s="19">
        <f t="shared" si="33"/>
        <v>3</v>
      </c>
      <c r="AN260" s="32">
        <v>1</v>
      </c>
      <c r="AO260" s="32">
        <v>1</v>
      </c>
      <c r="AP260" s="32">
        <v>0</v>
      </c>
      <c r="AQ260" s="32">
        <v>1</v>
      </c>
      <c r="AR260" s="32">
        <v>1</v>
      </c>
      <c r="AS260" s="32">
        <v>0</v>
      </c>
      <c r="AT260" s="32">
        <v>0</v>
      </c>
      <c r="AU260" s="26">
        <f t="shared" si="32"/>
        <v>-1</v>
      </c>
      <c r="AV260" s="32">
        <v>1</v>
      </c>
      <c r="AW260" s="32">
        <v>0</v>
      </c>
      <c r="AX260" s="32">
        <v>0</v>
      </c>
      <c r="AY260" s="19">
        <v>0</v>
      </c>
      <c r="AZ260" s="32">
        <v>0</v>
      </c>
      <c r="BA260" s="32">
        <v>0</v>
      </c>
      <c r="BB260" s="32">
        <v>0</v>
      </c>
      <c r="BC260" s="32">
        <v>0</v>
      </c>
      <c r="BD260" s="28"/>
      <c r="BE260" s="33"/>
      <c r="BF260" s="33"/>
      <c r="BG260" s="33"/>
      <c r="BH260" s="33"/>
      <c r="BI260" s="33"/>
      <c r="BJ260" s="32">
        <v>1</v>
      </c>
      <c r="BK260" s="33"/>
      <c r="BL260" s="33"/>
      <c r="BM260" s="33"/>
      <c r="BN260" s="33"/>
      <c r="BO260" s="33"/>
    </row>
    <row r="261" spans="1:67" ht="15.5" customHeight="1" x14ac:dyDescent="0.2">
      <c r="A261" s="29" t="s">
        <v>3246</v>
      </c>
      <c r="B261" s="29" t="s">
        <v>3247</v>
      </c>
      <c r="C261" s="29" t="s">
        <v>1355</v>
      </c>
      <c r="D261" s="31" t="s">
        <v>91</v>
      </c>
      <c r="E261" s="31" t="s">
        <v>92</v>
      </c>
      <c r="F261" s="32">
        <v>1</v>
      </c>
      <c r="G261" s="32">
        <v>1</v>
      </c>
      <c r="H261" s="32">
        <v>0</v>
      </c>
      <c r="I261" s="33"/>
      <c r="J261" s="34" t="s">
        <v>104</v>
      </c>
      <c r="K261" s="39"/>
      <c r="L261" s="31" t="s">
        <v>1345</v>
      </c>
      <c r="M261" s="86"/>
      <c r="N261" s="24">
        <f t="shared" si="28"/>
        <v>2007</v>
      </c>
      <c r="O261" s="37">
        <v>39105</v>
      </c>
      <c r="P261" s="36" t="s">
        <v>75</v>
      </c>
      <c r="Q261" s="36" t="s">
        <v>75</v>
      </c>
      <c r="R261" s="36" t="s">
        <v>75</v>
      </c>
      <c r="S261" s="36" t="s">
        <v>75</v>
      </c>
      <c r="T261" s="36" t="s">
        <v>75</v>
      </c>
      <c r="U261" s="36" t="s">
        <v>75</v>
      </c>
      <c r="V261" s="32">
        <v>1</v>
      </c>
      <c r="W261" s="19">
        <f t="shared" si="29"/>
        <v>0</v>
      </c>
      <c r="X261" s="19">
        <f t="shared" si="30"/>
        <v>0</v>
      </c>
      <c r="Y261" s="19">
        <f t="shared" si="31"/>
        <v>0</v>
      </c>
      <c r="Z261" s="32">
        <v>-1</v>
      </c>
      <c r="AA261" s="32">
        <v>-2</v>
      </c>
      <c r="AB261" s="32">
        <v>1</v>
      </c>
      <c r="AC261" s="32">
        <v>1</v>
      </c>
      <c r="AD261" s="32">
        <v>0</v>
      </c>
      <c r="AE261" s="32">
        <v>0</v>
      </c>
      <c r="AF261" s="32">
        <v>1</v>
      </c>
      <c r="AG261" s="32">
        <v>1</v>
      </c>
      <c r="AH261" s="32">
        <v>1</v>
      </c>
      <c r="AI261" s="32">
        <v>1</v>
      </c>
      <c r="AJ261" s="31" t="s">
        <v>96</v>
      </c>
      <c r="AK261" s="31" t="s">
        <v>97</v>
      </c>
      <c r="AL261" s="34" t="s">
        <v>1337</v>
      </c>
      <c r="AM261" s="19">
        <f t="shared" si="33"/>
        <v>3</v>
      </c>
      <c r="AN261" s="32">
        <v>1</v>
      </c>
      <c r="AO261" s="32">
        <v>1</v>
      </c>
      <c r="AP261" s="32">
        <v>0</v>
      </c>
      <c r="AQ261" s="32">
        <v>1</v>
      </c>
      <c r="AR261" s="32">
        <v>1</v>
      </c>
      <c r="AS261" s="32">
        <v>0</v>
      </c>
      <c r="AT261" s="32">
        <v>0</v>
      </c>
      <c r="AU261" s="26">
        <f t="shared" si="32"/>
        <v>-1</v>
      </c>
      <c r="AV261" s="32">
        <v>1</v>
      </c>
      <c r="AW261" s="32">
        <v>0</v>
      </c>
      <c r="AX261" s="32">
        <v>0</v>
      </c>
      <c r="AY261" s="19">
        <v>0</v>
      </c>
      <c r="AZ261" s="32">
        <v>0</v>
      </c>
      <c r="BA261" s="32">
        <v>0</v>
      </c>
      <c r="BB261" s="32">
        <v>0</v>
      </c>
      <c r="BC261" s="32">
        <v>0</v>
      </c>
      <c r="BD261" s="28"/>
      <c r="BE261" s="33"/>
      <c r="BF261" s="33"/>
      <c r="BG261" s="33"/>
      <c r="BH261" s="33"/>
      <c r="BI261" s="33"/>
      <c r="BJ261" s="32">
        <v>1</v>
      </c>
      <c r="BK261" s="33"/>
      <c r="BL261" s="33"/>
      <c r="BM261" s="33"/>
      <c r="BN261" s="33"/>
      <c r="BO261" s="33"/>
    </row>
    <row r="262" spans="1:67" ht="15.5" customHeight="1" x14ac:dyDescent="0.2">
      <c r="A262" s="29" t="s">
        <v>3246</v>
      </c>
      <c r="B262" s="29" t="s">
        <v>3249</v>
      </c>
      <c r="C262" s="29" t="s">
        <v>103</v>
      </c>
      <c r="D262" s="31" t="s">
        <v>91</v>
      </c>
      <c r="E262" s="31" t="s">
        <v>92</v>
      </c>
      <c r="F262" s="32">
        <v>1</v>
      </c>
      <c r="G262" s="32">
        <v>1</v>
      </c>
      <c r="H262" s="32">
        <v>0</v>
      </c>
      <c r="I262" s="33"/>
      <c r="J262" s="34" t="s">
        <v>104</v>
      </c>
      <c r="K262" s="41" t="s">
        <v>105</v>
      </c>
      <c r="L262" s="382" t="s">
        <v>3245</v>
      </c>
      <c r="M262" s="36" t="s">
        <v>95</v>
      </c>
      <c r="N262" s="24">
        <f t="shared" si="28"/>
        <v>2001</v>
      </c>
      <c r="O262" s="37">
        <v>37015</v>
      </c>
      <c r="P262" s="37">
        <v>37025</v>
      </c>
      <c r="Q262" s="37">
        <v>37025</v>
      </c>
      <c r="R262" s="36" t="s">
        <v>75</v>
      </c>
      <c r="S262" s="36" t="s">
        <v>75</v>
      </c>
      <c r="T262" s="36" t="s">
        <v>75</v>
      </c>
      <c r="U262" s="36" t="s">
        <v>75</v>
      </c>
      <c r="V262" s="32">
        <v>1</v>
      </c>
      <c r="W262" s="19">
        <f t="shared" si="29"/>
        <v>1</v>
      </c>
      <c r="X262" s="19">
        <f t="shared" si="30"/>
        <v>0</v>
      </c>
      <c r="Y262" s="19">
        <f t="shared" si="31"/>
        <v>0</v>
      </c>
      <c r="Z262" s="32">
        <v>-1</v>
      </c>
      <c r="AA262" s="32">
        <v>-2</v>
      </c>
      <c r="AB262" s="32">
        <v>1</v>
      </c>
      <c r="AC262" s="32">
        <v>1</v>
      </c>
      <c r="AD262" s="32">
        <v>0</v>
      </c>
      <c r="AE262" s="32">
        <v>0</v>
      </c>
      <c r="AF262" s="32">
        <v>1</v>
      </c>
      <c r="AG262" s="40">
        <v>1</v>
      </c>
      <c r="AH262" s="32">
        <v>1</v>
      </c>
      <c r="AI262" s="32">
        <v>1</v>
      </c>
      <c r="AJ262" s="31" t="s">
        <v>96</v>
      </c>
      <c r="AK262" s="31" t="s">
        <v>97</v>
      </c>
      <c r="AL262" s="38">
        <v>6</v>
      </c>
      <c r="AM262" s="19">
        <f t="shared" si="33"/>
        <v>3</v>
      </c>
      <c r="AN262" s="32">
        <v>1</v>
      </c>
      <c r="AO262" s="32">
        <v>1</v>
      </c>
      <c r="AP262" s="32">
        <v>0</v>
      </c>
      <c r="AQ262" s="32">
        <v>1</v>
      </c>
      <c r="AR262" s="32">
        <v>1</v>
      </c>
      <c r="AS262" s="32">
        <v>-1</v>
      </c>
      <c r="AT262" s="32">
        <v>0</v>
      </c>
      <c r="AU262" s="26">
        <f t="shared" si="32"/>
        <v>-1</v>
      </c>
      <c r="AV262" s="40">
        <v>1</v>
      </c>
      <c r="AW262" s="40">
        <v>0</v>
      </c>
      <c r="AX262" s="40">
        <v>0</v>
      </c>
      <c r="AY262" s="19">
        <v>0</v>
      </c>
      <c r="AZ262" s="32">
        <v>0</v>
      </c>
      <c r="BA262" s="32">
        <v>0</v>
      </c>
      <c r="BB262" s="32">
        <v>0</v>
      </c>
      <c r="BC262" s="32">
        <v>0</v>
      </c>
      <c r="BD262" s="28"/>
      <c r="BE262" s="33"/>
      <c r="BF262" s="33"/>
      <c r="BG262" s="33"/>
      <c r="BH262" s="33"/>
      <c r="BI262" s="33"/>
      <c r="BJ262" s="32">
        <v>-1</v>
      </c>
      <c r="BK262" s="33"/>
      <c r="BL262" s="33"/>
      <c r="BM262" s="33"/>
      <c r="BN262" s="33"/>
      <c r="BO262" s="33"/>
    </row>
    <row r="263" spans="1:67" ht="15.5" customHeight="1" x14ac:dyDescent="0.2">
      <c r="A263" s="17" t="s">
        <v>3261</v>
      </c>
      <c r="B263" s="17" t="s">
        <v>3262</v>
      </c>
      <c r="C263" s="17" t="s">
        <v>1753</v>
      </c>
      <c r="D263" s="17" t="s">
        <v>1754</v>
      </c>
      <c r="E263" s="17" t="s">
        <v>1755</v>
      </c>
      <c r="F263" s="19">
        <v>1</v>
      </c>
      <c r="G263" s="19">
        <v>1</v>
      </c>
      <c r="H263" s="89">
        <v>0</v>
      </c>
      <c r="I263" s="42"/>
      <c r="J263" s="90"/>
      <c r="K263" s="91" t="s">
        <v>1756</v>
      </c>
      <c r="L263" s="64" t="s">
        <v>3260</v>
      </c>
      <c r="M263" s="92"/>
      <c r="N263" s="24">
        <f t="shared" si="28"/>
        <v>2008</v>
      </c>
      <c r="O263" s="92">
        <v>39509</v>
      </c>
      <c r="P263" s="92">
        <v>40100</v>
      </c>
      <c r="Q263" s="92">
        <v>41426</v>
      </c>
      <c r="R263" s="93" t="s">
        <v>75</v>
      </c>
      <c r="S263" s="93" t="s">
        <v>75</v>
      </c>
      <c r="T263" s="93" t="s">
        <v>75</v>
      </c>
      <c r="U263" s="93" t="s">
        <v>75</v>
      </c>
      <c r="V263" s="89">
        <v>1</v>
      </c>
      <c r="W263" s="19">
        <f t="shared" si="29"/>
        <v>1</v>
      </c>
      <c r="X263" s="19">
        <f t="shared" si="30"/>
        <v>0</v>
      </c>
      <c r="Y263" s="19">
        <f t="shared" si="31"/>
        <v>0</v>
      </c>
      <c r="Z263" s="89">
        <v>-1</v>
      </c>
      <c r="AA263" s="89">
        <v>-2</v>
      </c>
      <c r="AB263" s="89">
        <v>0</v>
      </c>
      <c r="AC263" s="89">
        <v>0</v>
      </c>
      <c r="AD263" s="89">
        <v>0</v>
      </c>
      <c r="AE263" s="89">
        <v>0</v>
      </c>
      <c r="AF263" s="89">
        <v>1</v>
      </c>
      <c r="AG263" s="89">
        <v>1</v>
      </c>
      <c r="AH263" s="94">
        <v>0</v>
      </c>
      <c r="AI263" s="89">
        <v>0</v>
      </c>
      <c r="AJ263" s="17" t="s">
        <v>96</v>
      </c>
      <c r="AK263" s="17" t="s">
        <v>96</v>
      </c>
      <c r="AL263" s="64" t="s">
        <v>1757</v>
      </c>
      <c r="AM263" s="19">
        <f t="shared" si="33"/>
        <v>2</v>
      </c>
      <c r="AN263" s="89">
        <v>-1</v>
      </c>
      <c r="AO263" s="89">
        <v>1</v>
      </c>
      <c r="AP263" s="89">
        <v>-1</v>
      </c>
      <c r="AQ263" s="89">
        <v>-1</v>
      </c>
      <c r="AR263" s="89">
        <v>1</v>
      </c>
      <c r="AS263" s="19">
        <v>-1</v>
      </c>
      <c r="AT263" s="89">
        <v>0</v>
      </c>
      <c r="AU263" s="26">
        <f t="shared" si="32"/>
        <v>-1</v>
      </c>
      <c r="AV263" s="89">
        <v>1</v>
      </c>
      <c r="AW263" s="89">
        <v>1</v>
      </c>
      <c r="AX263" s="19">
        <v>0</v>
      </c>
      <c r="AY263" s="19">
        <v>0</v>
      </c>
      <c r="AZ263" s="89">
        <v>0</v>
      </c>
      <c r="BA263" s="89">
        <v>0</v>
      </c>
      <c r="BB263" s="89">
        <v>0</v>
      </c>
      <c r="BC263" s="89">
        <v>0</v>
      </c>
      <c r="BD263" s="95"/>
      <c r="BE263" s="42"/>
      <c r="BF263" s="42"/>
      <c r="BG263" s="42"/>
      <c r="BH263" s="42"/>
      <c r="BI263" s="42"/>
      <c r="BJ263" s="89">
        <v>1</v>
      </c>
      <c r="BK263" s="42"/>
      <c r="BL263" s="42"/>
      <c r="BM263" s="42"/>
      <c r="BN263" s="42"/>
      <c r="BO263" s="42"/>
    </row>
    <row r="264" spans="1:67" ht="15.5" customHeight="1" x14ac:dyDescent="0.2">
      <c r="A264" s="17" t="s">
        <v>3269</v>
      </c>
      <c r="B264" s="42" t="s">
        <v>3270</v>
      </c>
      <c r="C264" s="17" t="s">
        <v>323</v>
      </c>
      <c r="D264" s="18" t="s">
        <v>91</v>
      </c>
      <c r="E264" s="18" t="s">
        <v>324</v>
      </c>
      <c r="F264" s="19">
        <v>1</v>
      </c>
      <c r="G264" s="19">
        <v>0</v>
      </c>
      <c r="H264" s="19">
        <v>0</v>
      </c>
      <c r="I264" s="20"/>
      <c r="J264" s="21" t="s">
        <v>325</v>
      </c>
      <c r="K264" s="43"/>
      <c r="L264" s="377" t="s">
        <v>326</v>
      </c>
      <c r="M264" s="23" t="s">
        <v>327</v>
      </c>
      <c r="N264" s="24">
        <f t="shared" si="28"/>
        <v>1998</v>
      </c>
      <c r="O264" s="25">
        <v>36069</v>
      </c>
      <c r="P264" s="25">
        <v>36110</v>
      </c>
      <c r="Q264" s="23" t="s">
        <v>75</v>
      </c>
      <c r="R264" s="23" t="s">
        <v>75</v>
      </c>
      <c r="S264" s="23" t="s">
        <v>75</v>
      </c>
      <c r="T264" s="23" t="s">
        <v>75</v>
      </c>
      <c r="U264" s="23" t="s">
        <v>75</v>
      </c>
      <c r="V264" s="19">
        <v>1</v>
      </c>
      <c r="W264" s="19">
        <f t="shared" si="29"/>
        <v>0</v>
      </c>
      <c r="X264" s="19">
        <f t="shared" si="30"/>
        <v>0</v>
      </c>
      <c r="Y264" s="19">
        <f t="shared" si="31"/>
        <v>0</v>
      </c>
      <c r="Z264" s="19">
        <v>-1</v>
      </c>
      <c r="AA264" s="19">
        <v>-2</v>
      </c>
      <c r="AB264" s="19">
        <v>1</v>
      </c>
      <c r="AC264" s="19">
        <v>0</v>
      </c>
      <c r="AD264" s="19">
        <v>0</v>
      </c>
      <c r="AE264" s="19">
        <v>0</v>
      </c>
      <c r="AF264" s="19">
        <v>1</v>
      </c>
      <c r="AG264" s="19">
        <v>1</v>
      </c>
      <c r="AH264" s="26">
        <v>-1</v>
      </c>
      <c r="AI264" s="19">
        <v>0</v>
      </c>
      <c r="AJ264" s="18" t="s">
        <v>96</v>
      </c>
      <c r="AK264" s="18" t="s">
        <v>77</v>
      </c>
      <c r="AL264" s="21" t="s">
        <v>328</v>
      </c>
      <c r="AM264" s="19">
        <f t="shared" si="33"/>
        <v>1</v>
      </c>
      <c r="AN264" s="19">
        <v>1</v>
      </c>
      <c r="AO264" s="19">
        <v>0</v>
      </c>
      <c r="AP264" s="19">
        <v>1</v>
      </c>
      <c r="AQ264" s="19">
        <v>-1</v>
      </c>
      <c r="AR264" s="19">
        <v>-1</v>
      </c>
      <c r="AS264" s="19">
        <v>1</v>
      </c>
      <c r="AT264" s="19">
        <v>0</v>
      </c>
      <c r="AU264" s="26">
        <f t="shared" si="32"/>
        <v>-1</v>
      </c>
      <c r="AV264" s="19">
        <v>1</v>
      </c>
      <c r="AW264" s="19">
        <v>0</v>
      </c>
      <c r="AX264" s="19">
        <v>0</v>
      </c>
      <c r="AY264" s="19">
        <v>0</v>
      </c>
      <c r="AZ264" s="19">
        <v>0</v>
      </c>
      <c r="BA264" s="19">
        <v>0</v>
      </c>
      <c r="BB264" s="19">
        <v>0</v>
      </c>
      <c r="BC264" s="19">
        <v>0</v>
      </c>
      <c r="BD264" s="28"/>
      <c r="BE264" s="20"/>
      <c r="BF264" s="20"/>
      <c r="BG264" s="20"/>
      <c r="BH264" s="20"/>
      <c r="BI264" s="20"/>
      <c r="BJ264" s="19">
        <v>1</v>
      </c>
      <c r="BK264" s="20"/>
      <c r="BL264" s="20"/>
      <c r="BM264" s="20"/>
      <c r="BN264" s="20"/>
      <c r="BO264" s="20"/>
    </row>
    <row r="265" spans="1:67" ht="15.5" customHeight="1" x14ac:dyDescent="0.2">
      <c r="A265" s="17" t="s">
        <v>3287</v>
      </c>
      <c r="B265" s="17" t="s">
        <v>3288</v>
      </c>
      <c r="C265" s="17" t="s">
        <v>1930</v>
      </c>
      <c r="D265" s="18" t="s">
        <v>182</v>
      </c>
      <c r="E265" s="18" t="s">
        <v>1931</v>
      </c>
      <c r="F265" s="19">
        <v>1</v>
      </c>
      <c r="G265" s="19">
        <v>1</v>
      </c>
      <c r="H265" s="19">
        <v>0</v>
      </c>
      <c r="I265" s="20"/>
      <c r="J265" s="387"/>
      <c r="K265" s="22" t="s">
        <v>1932</v>
      </c>
      <c r="L265" s="375" t="s">
        <v>1933</v>
      </c>
      <c r="M265" s="24">
        <v>1994</v>
      </c>
      <c r="N265" s="24">
        <f t="shared" si="28"/>
        <v>1997</v>
      </c>
      <c r="O265" s="25">
        <v>35431</v>
      </c>
      <c r="P265" s="25">
        <v>39950</v>
      </c>
      <c r="Q265" s="23" t="s">
        <v>75</v>
      </c>
      <c r="R265" s="25">
        <v>40106</v>
      </c>
      <c r="S265" s="23" t="s">
        <v>75</v>
      </c>
      <c r="T265" s="23" t="s">
        <v>75</v>
      </c>
      <c r="U265" s="23" t="s">
        <v>75</v>
      </c>
      <c r="V265" s="19">
        <v>1</v>
      </c>
      <c r="W265" s="19">
        <f t="shared" si="29"/>
        <v>0</v>
      </c>
      <c r="X265" s="19">
        <f t="shared" si="30"/>
        <v>0</v>
      </c>
      <c r="Y265" s="19">
        <f t="shared" si="31"/>
        <v>0</v>
      </c>
      <c r="Z265" s="19">
        <v>-1</v>
      </c>
      <c r="AA265" s="19">
        <v>-2</v>
      </c>
      <c r="AB265" s="19">
        <v>0</v>
      </c>
      <c r="AC265" s="19">
        <v>1</v>
      </c>
      <c r="AD265" s="19">
        <v>0</v>
      </c>
      <c r="AE265" s="19">
        <v>1</v>
      </c>
      <c r="AF265" s="19">
        <v>0</v>
      </c>
      <c r="AG265" s="26">
        <v>1</v>
      </c>
      <c r="AH265" s="26">
        <v>1</v>
      </c>
      <c r="AI265" s="26">
        <v>0</v>
      </c>
      <c r="AJ265" s="18" t="s">
        <v>185</v>
      </c>
      <c r="AK265" s="18" t="s">
        <v>97</v>
      </c>
      <c r="AL265" s="21" t="s">
        <v>1934</v>
      </c>
      <c r="AM265" s="19">
        <f t="shared" si="33"/>
        <v>2</v>
      </c>
      <c r="AN265" s="19">
        <v>-1</v>
      </c>
      <c r="AO265" s="19">
        <v>1</v>
      </c>
      <c r="AP265" s="19">
        <v>1</v>
      </c>
      <c r="AQ265" s="19">
        <v>-1</v>
      </c>
      <c r="AR265" s="19">
        <v>0</v>
      </c>
      <c r="AS265" s="19">
        <v>0</v>
      </c>
      <c r="AT265" s="19">
        <v>0</v>
      </c>
      <c r="AU265" s="26"/>
      <c r="AV265" s="26">
        <v>0</v>
      </c>
      <c r="AW265" s="19">
        <v>0</v>
      </c>
      <c r="AX265" s="26">
        <v>1</v>
      </c>
      <c r="AY265" s="19">
        <v>0</v>
      </c>
      <c r="AZ265" s="19">
        <v>1</v>
      </c>
      <c r="BA265" s="19">
        <v>1</v>
      </c>
      <c r="BB265" s="19">
        <v>-1</v>
      </c>
      <c r="BC265" s="19">
        <v>-1</v>
      </c>
      <c r="BD265" s="28"/>
      <c r="BE265" s="20"/>
      <c r="BF265" s="20"/>
      <c r="BG265" s="20"/>
      <c r="BH265" s="20"/>
      <c r="BI265" s="20"/>
      <c r="BJ265" s="19">
        <v>0</v>
      </c>
      <c r="BK265" s="20"/>
      <c r="BL265" s="20"/>
      <c r="BM265" s="20"/>
      <c r="BN265" s="20"/>
      <c r="BO265" s="20"/>
    </row>
    <row r="266" spans="1:67" ht="15.5" customHeight="1" x14ac:dyDescent="0.2">
      <c r="A266" s="17" t="s">
        <v>3292</v>
      </c>
      <c r="B266" s="42" t="s">
        <v>3291</v>
      </c>
      <c r="C266" s="17" t="s">
        <v>2241</v>
      </c>
      <c r="D266" s="18" t="s">
        <v>270</v>
      </c>
      <c r="E266" s="18" t="s">
        <v>82</v>
      </c>
      <c r="F266" s="19">
        <v>1</v>
      </c>
      <c r="G266" s="19">
        <v>1</v>
      </c>
      <c r="H266" s="19">
        <v>0</v>
      </c>
      <c r="I266" s="20"/>
      <c r="J266" s="21" t="s">
        <v>2242</v>
      </c>
      <c r="K266" s="43"/>
      <c r="L266" s="375" t="s">
        <v>2243</v>
      </c>
      <c r="M266" s="23" t="s">
        <v>2244</v>
      </c>
      <c r="N266" s="24">
        <f t="shared" ref="N266:N277" si="34">YEAR(IF(AND(O266&lt;&gt;"NA",O266&lt;&gt;""),O266,IF(AND(P266&lt;&gt;"NA",P266&lt;&gt;""),P266,IF(AND(Q266&lt;&gt;"NA",Q266&lt;&gt;""),Q266,IF(AND(R266&lt;&gt;"NA",R266&lt;&gt;""),R266,S266)))))</f>
        <v>1999</v>
      </c>
      <c r="O266" s="25">
        <v>36434</v>
      </c>
      <c r="P266" s="25">
        <v>36727</v>
      </c>
      <c r="Q266" s="23" t="s">
        <v>75</v>
      </c>
      <c r="R266" s="25">
        <v>36744</v>
      </c>
      <c r="S266" s="23" t="s">
        <v>75</v>
      </c>
      <c r="T266" s="23" t="s">
        <v>75</v>
      </c>
      <c r="U266" s="23" t="s">
        <v>75</v>
      </c>
      <c r="V266" s="19">
        <v>1</v>
      </c>
      <c r="W266" s="19">
        <f t="shared" ref="W266:W277" si="35">IF(OR(AND(Q266&lt;&gt;"NA",Q266&lt;&gt;""),AND(S266&lt;&gt;"NA",S266&lt;&gt;""),AND(T266&lt;&gt;"NA",T266&lt;&gt;"")),1,0)</f>
        <v>0</v>
      </c>
      <c r="X266" s="19">
        <f t="shared" ref="X266:X277" si="36">IF(OR(AND(S266&lt;&gt;"NA",S266&lt;&gt;""),Y266=1),1,0)</f>
        <v>0</v>
      </c>
      <c r="Y266" s="19">
        <f t="shared" ref="Y266:Y277" si="37">IF(AND(T266&lt;&gt;"NA",T266&lt;&gt;""),1,0)</f>
        <v>0</v>
      </c>
      <c r="Z266" s="18" t="s">
        <v>75</v>
      </c>
      <c r="AA266" s="18" t="s">
        <v>75</v>
      </c>
      <c r="AB266" s="19">
        <v>1</v>
      </c>
      <c r="AC266" s="19">
        <v>0</v>
      </c>
      <c r="AD266" s="19">
        <v>0</v>
      </c>
      <c r="AE266" s="19">
        <v>1</v>
      </c>
      <c r="AF266" s="19">
        <v>1</v>
      </c>
      <c r="AG266" s="19">
        <v>1</v>
      </c>
      <c r="AH266" s="26">
        <v>1</v>
      </c>
      <c r="AI266" s="19">
        <v>0</v>
      </c>
      <c r="AJ266" s="18" t="s">
        <v>96</v>
      </c>
      <c r="AK266" s="18" t="s">
        <v>77</v>
      </c>
      <c r="AL266" s="21" t="s">
        <v>2245</v>
      </c>
      <c r="AM266" s="19">
        <f>IF(AND(AN266=1,AO266=1),3,IF(AND(AN266=1,OR(AO266=0,AO266=-1)),1,IF(AND(OR(AN266=0,AN266=-1),AO266=1),2,IF(AND(AN266=0,AN266=-1),OR(AO266=0,AO266=-1),4))))</f>
        <v>3</v>
      </c>
      <c r="AN266" s="19">
        <v>1</v>
      </c>
      <c r="AO266" s="19">
        <v>1</v>
      </c>
      <c r="AP266" s="19">
        <v>1</v>
      </c>
      <c r="AQ266" s="19">
        <v>1</v>
      </c>
      <c r="AR266" s="19">
        <v>1</v>
      </c>
      <c r="AS266" s="19">
        <v>0</v>
      </c>
      <c r="AT266" s="19">
        <v>0</v>
      </c>
      <c r="AU266" s="26">
        <f>IF(BA266&lt;1,-1)</f>
        <v>-1</v>
      </c>
      <c r="AV266" s="19">
        <v>1</v>
      </c>
      <c r="AW266" s="19">
        <v>0</v>
      </c>
      <c r="AX266" s="19">
        <v>0</v>
      </c>
      <c r="AY266" s="19">
        <v>0</v>
      </c>
      <c r="AZ266" s="19">
        <v>1</v>
      </c>
      <c r="BA266" s="19">
        <v>0</v>
      </c>
      <c r="BB266" s="19">
        <v>0</v>
      </c>
      <c r="BC266" s="19">
        <v>0</v>
      </c>
      <c r="BD266" s="28"/>
      <c r="BE266" s="20"/>
      <c r="BF266" s="20"/>
      <c r="BG266" s="20"/>
      <c r="BH266" s="18" t="s">
        <v>2246</v>
      </c>
      <c r="BI266" s="20"/>
      <c r="BJ266" s="19">
        <v>1</v>
      </c>
      <c r="BK266" s="20"/>
      <c r="BL266" s="20"/>
      <c r="BM266" s="20"/>
      <c r="BN266" s="20"/>
      <c r="BO266" s="20"/>
    </row>
    <row r="267" spans="1:67" ht="15.5" customHeight="1" x14ac:dyDescent="0.2">
      <c r="A267" s="384" t="s">
        <v>3294</v>
      </c>
      <c r="B267" s="388" t="s">
        <v>3293</v>
      </c>
      <c r="C267" s="17" t="s">
        <v>1189</v>
      </c>
      <c r="D267" s="18" t="s">
        <v>1190</v>
      </c>
      <c r="E267" s="18" t="s">
        <v>82</v>
      </c>
      <c r="F267" s="19">
        <v>1</v>
      </c>
      <c r="G267" s="19">
        <v>1</v>
      </c>
      <c r="H267" s="19">
        <v>0</v>
      </c>
      <c r="I267" s="20"/>
      <c r="J267" s="21" t="s">
        <v>1191</v>
      </c>
      <c r="K267" s="43"/>
      <c r="L267" s="21" t="s">
        <v>2270</v>
      </c>
      <c r="M267" s="23" t="s">
        <v>1193</v>
      </c>
      <c r="N267" s="24">
        <f t="shared" si="34"/>
        <v>1999</v>
      </c>
      <c r="O267" s="25">
        <v>36252</v>
      </c>
      <c r="P267" s="23" t="s">
        <v>75</v>
      </c>
      <c r="Q267" s="23" t="s">
        <v>75</v>
      </c>
      <c r="R267" s="23" t="s">
        <v>75</v>
      </c>
      <c r="S267" s="23" t="s">
        <v>75</v>
      </c>
      <c r="T267" s="23" t="s">
        <v>75</v>
      </c>
      <c r="U267" s="23" t="s">
        <v>75</v>
      </c>
      <c r="V267" s="19">
        <v>1</v>
      </c>
      <c r="W267" s="19">
        <f t="shared" si="35"/>
        <v>0</v>
      </c>
      <c r="X267" s="19">
        <f t="shared" si="36"/>
        <v>0</v>
      </c>
      <c r="Y267" s="19">
        <f t="shared" si="37"/>
        <v>0</v>
      </c>
      <c r="Z267" s="19">
        <v>-1</v>
      </c>
      <c r="AA267" s="19">
        <v>-2</v>
      </c>
      <c r="AB267" s="19">
        <v>1</v>
      </c>
      <c r="AC267" s="19">
        <v>0</v>
      </c>
      <c r="AD267" s="19">
        <v>0</v>
      </c>
      <c r="AE267" s="19">
        <v>1</v>
      </c>
      <c r="AF267" s="19">
        <v>1</v>
      </c>
      <c r="AG267" s="19">
        <v>1</v>
      </c>
      <c r="AH267" s="26">
        <v>1</v>
      </c>
      <c r="AI267" s="19">
        <v>1</v>
      </c>
      <c r="AJ267" s="18" t="s">
        <v>391</v>
      </c>
      <c r="AK267" s="18" t="s">
        <v>77</v>
      </c>
      <c r="AL267" s="21" t="s">
        <v>2271</v>
      </c>
      <c r="AM267" s="19">
        <f>IF(AND(AN267=1,AO267=1),3,IF(AND(AN267=1,OR(AO267=0,AO267=-1)),1,IF(AND(OR(AN267=0,AN267=-1),AO267=1),2,IF(AND(AN267=0,AN267=-1),OR(AO267=0,AO267=-1),4))))</f>
        <v>3</v>
      </c>
      <c r="AN267" s="19">
        <v>1</v>
      </c>
      <c r="AO267" s="19">
        <v>1</v>
      </c>
      <c r="AP267" s="19">
        <v>1</v>
      </c>
      <c r="AQ267" s="19">
        <v>1</v>
      </c>
      <c r="AR267" s="19">
        <v>1</v>
      </c>
      <c r="AS267" s="19">
        <v>0</v>
      </c>
      <c r="AT267" s="19">
        <v>0</v>
      </c>
      <c r="AU267" s="26">
        <f>IF(BA267&lt;1,-1)</f>
        <v>-1</v>
      </c>
      <c r="AV267" s="19">
        <v>0</v>
      </c>
      <c r="AW267" s="19">
        <v>0</v>
      </c>
      <c r="AX267" s="19">
        <v>1</v>
      </c>
      <c r="AY267" s="19">
        <v>0</v>
      </c>
      <c r="AZ267" s="19">
        <v>0</v>
      </c>
      <c r="BA267" s="19">
        <v>0</v>
      </c>
      <c r="BB267" s="19">
        <v>0</v>
      </c>
      <c r="BC267" s="19">
        <v>0</v>
      </c>
      <c r="BD267" s="28"/>
      <c r="BE267" s="20"/>
      <c r="BF267" s="20"/>
      <c r="BG267" s="20"/>
      <c r="BH267" s="20"/>
      <c r="BI267" s="20"/>
      <c r="BJ267" s="19">
        <v>1</v>
      </c>
      <c r="BK267" s="20"/>
      <c r="BL267" s="20"/>
      <c r="BM267" s="20"/>
      <c r="BN267" s="20"/>
      <c r="BO267" s="20"/>
    </row>
    <row r="268" spans="1:67" ht="15.5" customHeight="1" x14ac:dyDescent="0.2">
      <c r="A268" s="18" t="s">
        <v>2268</v>
      </c>
      <c r="B268" s="388" t="s">
        <v>3293</v>
      </c>
      <c r="C268" s="17" t="s">
        <v>1197</v>
      </c>
      <c r="D268" s="18" t="s">
        <v>1190</v>
      </c>
      <c r="E268" s="18" t="s">
        <v>82</v>
      </c>
      <c r="F268" s="19">
        <v>1</v>
      </c>
      <c r="G268" s="19">
        <v>1</v>
      </c>
      <c r="H268" s="19">
        <v>0</v>
      </c>
      <c r="I268" s="20"/>
      <c r="J268" s="21" t="s">
        <v>1191</v>
      </c>
      <c r="K268" s="43"/>
      <c r="L268" s="21" t="s">
        <v>2270</v>
      </c>
      <c r="M268" s="23" t="s">
        <v>1193</v>
      </c>
      <c r="N268" s="24">
        <f t="shared" si="34"/>
        <v>1999</v>
      </c>
      <c r="O268" s="25">
        <v>36252</v>
      </c>
      <c r="P268" s="23" t="s">
        <v>75</v>
      </c>
      <c r="Q268" s="23" t="s">
        <v>75</v>
      </c>
      <c r="R268" s="23" t="s">
        <v>75</v>
      </c>
      <c r="S268" s="23" t="s">
        <v>75</v>
      </c>
      <c r="T268" s="23" t="s">
        <v>75</v>
      </c>
      <c r="U268" s="23" t="s">
        <v>75</v>
      </c>
      <c r="V268" s="19">
        <v>1</v>
      </c>
      <c r="W268" s="19">
        <f t="shared" si="35"/>
        <v>0</v>
      </c>
      <c r="X268" s="19">
        <f t="shared" si="36"/>
        <v>0</v>
      </c>
      <c r="Y268" s="19">
        <f t="shared" si="37"/>
        <v>0</v>
      </c>
      <c r="Z268" s="19">
        <v>-1</v>
      </c>
      <c r="AA268" s="19">
        <v>-2</v>
      </c>
      <c r="AB268" s="19">
        <v>1</v>
      </c>
      <c r="AC268" s="19">
        <v>0</v>
      </c>
      <c r="AD268" s="19">
        <v>0</v>
      </c>
      <c r="AE268" s="19">
        <v>1</v>
      </c>
      <c r="AF268" s="19">
        <v>1</v>
      </c>
      <c r="AG268" s="19">
        <v>1</v>
      </c>
      <c r="AH268" s="26">
        <v>1</v>
      </c>
      <c r="AI268" s="19">
        <v>1</v>
      </c>
      <c r="AJ268" s="18" t="s">
        <v>391</v>
      </c>
      <c r="AK268" s="18" t="s">
        <v>77</v>
      </c>
      <c r="AL268" s="21" t="s">
        <v>2271</v>
      </c>
      <c r="AM268" s="19">
        <f>IF(AND(AN268=1,AO268=1),3,IF(AND(AN268=1,OR(AO268=0,AO268=-1)),1,IF(AND(OR(AN268=0,AN268=-1),AO268=1),2,IF(AND(AN268=0,AN268=-1),OR(AO268=0,AO268=-1),4))))</f>
        <v>3</v>
      </c>
      <c r="AN268" s="19">
        <v>1</v>
      </c>
      <c r="AO268" s="19">
        <v>1</v>
      </c>
      <c r="AP268" s="19">
        <v>1</v>
      </c>
      <c r="AQ268" s="19">
        <v>1</v>
      </c>
      <c r="AR268" s="19">
        <v>1</v>
      </c>
      <c r="AS268" s="19">
        <v>0</v>
      </c>
      <c r="AT268" s="19">
        <v>0</v>
      </c>
      <c r="AU268" s="26">
        <f>IF(BA268&lt;1,-1)</f>
        <v>-1</v>
      </c>
      <c r="AV268" s="19">
        <v>0</v>
      </c>
      <c r="AW268" s="19">
        <v>0</v>
      </c>
      <c r="AX268" s="19">
        <v>1</v>
      </c>
      <c r="AY268" s="19">
        <v>0</v>
      </c>
      <c r="AZ268" s="19">
        <v>0</v>
      </c>
      <c r="BA268" s="19">
        <v>0</v>
      </c>
      <c r="BB268" s="19">
        <v>0</v>
      </c>
      <c r="BC268" s="19">
        <v>0</v>
      </c>
      <c r="BD268" s="28"/>
      <c r="BE268" s="20"/>
      <c r="BF268" s="20"/>
      <c r="BG268" s="20"/>
      <c r="BH268" s="20"/>
      <c r="BI268" s="20"/>
      <c r="BJ268" s="19">
        <v>1</v>
      </c>
      <c r="BK268" s="20"/>
      <c r="BL268" s="20"/>
      <c r="BM268" s="20"/>
      <c r="BN268" s="20"/>
      <c r="BO268" s="20"/>
    </row>
    <row r="269" spans="1:67" ht="15.5" customHeight="1" x14ac:dyDescent="0.2">
      <c r="A269" s="384" t="s">
        <v>3294</v>
      </c>
      <c r="B269" s="388" t="s">
        <v>3293</v>
      </c>
      <c r="C269" s="17" t="s">
        <v>1196</v>
      </c>
      <c r="D269" s="18" t="s">
        <v>1190</v>
      </c>
      <c r="E269" s="18" t="s">
        <v>82</v>
      </c>
      <c r="F269" s="19">
        <v>1</v>
      </c>
      <c r="G269" s="19">
        <v>1</v>
      </c>
      <c r="H269" s="19">
        <v>0</v>
      </c>
      <c r="I269" s="20"/>
      <c r="J269" s="21" t="s">
        <v>1191</v>
      </c>
      <c r="K269" s="43"/>
      <c r="L269" s="21" t="s">
        <v>2270</v>
      </c>
      <c r="M269" s="23" t="s">
        <v>1193</v>
      </c>
      <c r="N269" s="24">
        <f t="shared" si="34"/>
        <v>1999</v>
      </c>
      <c r="O269" s="25">
        <v>36252</v>
      </c>
      <c r="P269" s="23" t="s">
        <v>75</v>
      </c>
      <c r="Q269" s="23" t="s">
        <v>75</v>
      </c>
      <c r="R269" s="23" t="s">
        <v>75</v>
      </c>
      <c r="S269" s="23" t="s">
        <v>75</v>
      </c>
      <c r="T269" s="23" t="s">
        <v>75</v>
      </c>
      <c r="U269" s="23" t="s">
        <v>75</v>
      </c>
      <c r="V269" s="19">
        <v>1</v>
      </c>
      <c r="W269" s="19">
        <f t="shared" si="35"/>
        <v>0</v>
      </c>
      <c r="X269" s="19">
        <f t="shared" si="36"/>
        <v>0</v>
      </c>
      <c r="Y269" s="19">
        <f t="shared" si="37"/>
        <v>0</v>
      </c>
      <c r="Z269" s="19">
        <v>-1</v>
      </c>
      <c r="AA269" s="19">
        <v>-2</v>
      </c>
      <c r="AB269" s="19">
        <v>1</v>
      </c>
      <c r="AC269" s="19">
        <v>0</v>
      </c>
      <c r="AD269" s="19">
        <v>0</v>
      </c>
      <c r="AE269" s="19">
        <v>1</v>
      </c>
      <c r="AF269" s="19">
        <v>1</v>
      </c>
      <c r="AG269" s="19">
        <v>1</v>
      </c>
      <c r="AH269" s="26">
        <v>1</v>
      </c>
      <c r="AI269" s="19">
        <v>1</v>
      </c>
      <c r="AJ269" s="18" t="s">
        <v>391</v>
      </c>
      <c r="AK269" s="18" t="s">
        <v>77</v>
      </c>
      <c r="AL269" s="21" t="s">
        <v>2271</v>
      </c>
      <c r="AM269" s="19">
        <f>IF(AND(AN269=1,AO269=1),3,IF(AND(AN269=1,OR(AO269=0,AO269=-1)),1,IF(AND(OR(AN269=0,AN269=-1),AO269=1),2,IF(AND(AN269=0,AN269=-1),OR(AO269=0,AO269=-1),4))))</f>
        <v>3</v>
      </c>
      <c r="AN269" s="19">
        <v>1</v>
      </c>
      <c r="AO269" s="19">
        <v>1</v>
      </c>
      <c r="AP269" s="19">
        <v>1</v>
      </c>
      <c r="AQ269" s="19">
        <v>1</v>
      </c>
      <c r="AR269" s="19">
        <v>1</v>
      </c>
      <c r="AS269" s="19">
        <v>0</v>
      </c>
      <c r="AT269" s="19">
        <v>0</v>
      </c>
      <c r="AU269" s="26">
        <f>IF(BA269&lt;1,-1)</f>
        <v>-1</v>
      </c>
      <c r="AV269" s="19">
        <v>1</v>
      </c>
      <c r="AW269" s="19">
        <v>0</v>
      </c>
      <c r="AX269" s="19">
        <v>1</v>
      </c>
      <c r="AY269" s="19">
        <v>0</v>
      </c>
      <c r="AZ269" s="19">
        <v>0</v>
      </c>
      <c r="BA269" s="19">
        <v>0</v>
      </c>
      <c r="BB269" s="19">
        <v>0</v>
      </c>
      <c r="BC269" s="19">
        <v>0</v>
      </c>
      <c r="BD269" s="28"/>
      <c r="BE269" s="20"/>
      <c r="BF269" s="20"/>
      <c r="BG269" s="20"/>
      <c r="BH269" s="20"/>
      <c r="BI269" s="20"/>
      <c r="BJ269" s="19">
        <v>1</v>
      </c>
      <c r="BK269" s="20"/>
      <c r="BL269" s="20"/>
      <c r="BM269" s="20"/>
      <c r="BN269" s="20"/>
      <c r="BO269" s="20"/>
    </row>
    <row r="270" spans="1:67" ht="15.5" customHeight="1" x14ac:dyDescent="0.2">
      <c r="A270" s="384" t="s">
        <v>3294</v>
      </c>
      <c r="B270" s="388" t="s">
        <v>3293</v>
      </c>
      <c r="C270" s="17" t="s">
        <v>2269</v>
      </c>
      <c r="D270" s="18" t="s">
        <v>1190</v>
      </c>
      <c r="E270" s="18" t="s">
        <v>82</v>
      </c>
      <c r="F270" s="19">
        <v>1</v>
      </c>
      <c r="G270" s="19">
        <v>1</v>
      </c>
      <c r="H270" s="19">
        <v>0</v>
      </c>
      <c r="I270" s="20"/>
      <c r="J270" s="21" t="s">
        <v>1191</v>
      </c>
      <c r="K270" s="43"/>
      <c r="L270" s="375" t="s">
        <v>2270</v>
      </c>
      <c r="M270" s="23" t="s">
        <v>1193</v>
      </c>
      <c r="N270" s="24">
        <f t="shared" si="34"/>
        <v>1999</v>
      </c>
      <c r="O270" s="25">
        <v>36252</v>
      </c>
      <c r="P270" s="23" t="s">
        <v>75</v>
      </c>
      <c r="Q270" s="23" t="s">
        <v>75</v>
      </c>
      <c r="R270" s="23" t="s">
        <v>75</v>
      </c>
      <c r="S270" s="23" t="s">
        <v>75</v>
      </c>
      <c r="T270" s="23" t="s">
        <v>75</v>
      </c>
      <c r="U270" s="23" t="s">
        <v>75</v>
      </c>
      <c r="V270" s="19">
        <v>1</v>
      </c>
      <c r="W270" s="19">
        <f t="shared" si="35"/>
        <v>0</v>
      </c>
      <c r="X270" s="19">
        <f t="shared" si="36"/>
        <v>0</v>
      </c>
      <c r="Y270" s="19">
        <f t="shared" si="37"/>
        <v>0</v>
      </c>
      <c r="Z270" s="19">
        <v>-1</v>
      </c>
      <c r="AA270" s="19">
        <v>-2</v>
      </c>
      <c r="AB270" s="19">
        <v>1</v>
      </c>
      <c r="AC270" s="19">
        <v>0</v>
      </c>
      <c r="AD270" s="19">
        <v>0</v>
      </c>
      <c r="AE270" s="19">
        <v>1</v>
      </c>
      <c r="AF270" s="19">
        <v>1</v>
      </c>
      <c r="AG270" s="19">
        <v>1</v>
      </c>
      <c r="AH270" s="26">
        <v>1</v>
      </c>
      <c r="AI270" s="19">
        <v>1</v>
      </c>
      <c r="AJ270" s="18" t="s">
        <v>391</v>
      </c>
      <c r="AK270" s="18" t="s">
        <v>77</v>
      </c>
      <c r="AL270" s="21" t="s">
        <v>2271</v>
      </c>
      <c r="AM270" s="19">
        <f>IF(AND(AN270=1,AO270=1),3,IF(AND(AN270=1,OR(AO270=0,AO270=-1)),1,IF(AND(OR(AN270=0,AN270=-1),AO270=1),2,IF(AND(AN270=0,AN270=-1),OR(AO270=0,AO270=-1),4))))</f>
        <v>3</v>
      </c>
      <c r="AN270" s="19">
        <v>1</v>
      </c>
      <c r="AO270" s="19">
        <v>1</v>
      </c>
      <c r="AP270" s="19">
        <v>1</v>
      </c>
      <c r="AQ270" s="19">
        <v>1</v>
      </c>
      <c r="AR270" s="19">
        <v>1</v>
      </c>
      <c r="AS270" s="19">
        <v>0</v>
      </c>
      <c r="AT270" s="19">
        <v>0</v>
      </c>
      <c r="AU270" s="26">
        <f>IF(BA270&lt;1,-1)</f>
        <v>-1</v>
      </c>
      <c r="AV270" s="19">
        <v>0</v>
      </c>
      <c r="AW270" s="19">
        <v>0</v>
      </c>
      <c r="AX270" s="19">
        <v>1</v>
      </c>
      <c r="AY270" s="19">
        <v>0</v>
      </c>
      <c r="AZ270" s="19">
        <v>0</v>
      </c>
      <c r="BA270" s="19">
        <v>0</v>
      </c>
      <c r="BB270" s="19">
        <v>0</v>
      </c>
      <c r="BC270" s="19">
        <v>0</v>
      </c>
      <c r="BD270" s="28"/>
      <c r="BE270" s="20"/>
      <c r="BF270" s="20"/>
      <c r="BG270" s="20"/>
      <c r="BH270" s="20"/>
      <c r="BI270" s="20"/>
      <c r="BJ270" s="19">
        <v>0</v>
      </c>
      <c r="BK270" s="20"/>
      <c r="BL270" s="20"/>
      <c r="BM270" s="20"/>
      <c r="BN270" s="20"/>
      <c r="BO270" s="20"/>
    </row>
    <row r="271" spans="1:67" ht="15.5" customHeight="1" x14ac:dyDescent="0.2">
      <c r="A271" s="64" t="s">
        <v>3297</v>
      </c>
      <c r="B271" s="391" t="s">
        <v>3298</v>
      </c>
      <c r="C271" s="17" t="s">
        <v>1729</v>
      </c>
      <c r="D271" s="17" t="s">
        <v>153</v>
      </c>
      <c r="E271" s="18" t="s">
        <v>302</v>
      </c>
      <c r="F271" s="19">
        <v>1</v>
      </c>
      <c r="G271" s="19">
        <v>1</v>
      </c>
      <c r="H271" s="19">
        <v>1</v>
      </c>
      <c r="I271" s="20"/>
      <c r="J271" s="21" t="s">
        <v>1724</v>
      </c>
      <c r="K271" s="22" t="s">
        <v>1725</v>
      </c>
      <c r="L271" s="375" t="s">
        <v>3241</v>
      </c>
      <c r="M271" s="25"/>
      <c r="N271" s="47">
        <f t="shared" si="34"/>
        <v>2017</v>
      </c>
      <c r="O271" s="23" t="s">
        <v>75</v>
      </c>
      <c r="P271" s="25">
        <v>42780</v>
      </c>
      <c r="Q271" s="25">
        <v>42853</v>
      </c>
      <c r="R271" s="25">
        <v>42723</v>
      </c>
      <c r="S271" s="25">
        <v>43003</v>
      </c>
      <c r="T271" s="23" t="s">
        <v>75</v>
      </c>
      <c r="U271" s="23" t="s">
        <v>75</v>
      </c>
      <c r="V271" s="19">
        <v>1</v>
      </c>
      <c r="W271" s="19">
        <f t="shared" si="35"/>
        <v>1</v>
      </c>
      <c r="X271" s="19">
        <f t="shared" si="36"/>
        <v>1</v>
      </c>
      <c r="Y271" s="19">
        <f t="shared" si="37"/>
        <v>0</v>
      </c>
      <c r="Z271" s="19">
        <v>-1</v>
      </c>
      <c r="AA271" s="19">
        <v>-2</v>
      </c>
      <c r="AB271" s="19">
        <v>0</v>
      </c>
      <c r="AC271" s="19">
        <v>0</v>
      </c>
      <c r="AD271" s="19">
        <v>1</v>
      </c>
      <c r="AE271" s="19">
        <v>0</v>
      </c>
      <c r="AF271" s="19">
        <v>0</v>
      </c>
      <c r="AG271" s="19">
        <v>1</v>
      </c>
      <c r="AH271" s="19">
        <v>1</v>
      </c>
      <c r="AI271" s="19">
        <v>0</v>
      </c>
      <c r="AJ271" s="18" t="s">
        <v>134</v>
      </c>
      <c r="AK271" s="18" t="s">
        <v>77</v>
      </c>
      <c r="AL271" s="21" t="s">
        <v>1727</v>
      </c>
      <c r="AM271" s="19">
        <v>4</v>
      </c>
      <c r="AN271" s="19">
        <v>-1</v>
      </c>
      <c r="AO271" s="19">
        <v>-1</v>
      </c>
      <c r="AP271" s="19">
        <v>-1</v>
      </c>
      <c r="AQ271" s="19">
        <v>1</v>
      </c>
      <c r="AR271" s="19">
        <v>-1</v>
      </c>
      <c r="AS271" s="19">
        <v>0</v>
      </c>
      <c r="AT271" s="19">
        <v>-1</v>
      </c>
      <c r="AU271" s="26">
        <v>0</v>
      </c>
      <c r="AV271" s="26">
        <v>0</v>
      </c>
      <c r="AW271" s="19">
        <v>0</v>
      </c>
      <c r="AX271" s="19">
        <v>0</v>
      </c>
      <c r="AY271" s="19">
        <v>0</v>
      </c>
      <c r="AZ271" s="19">
        <v>1</v>
      </c>
      <c r="BA271" s="19">
        <v>1</v>
      </c>
      <c r="BB271" s="19">
        <v>1</v>
      </c>
      <c r="BC271" s="19">
        <v>-1</v>
      </c>
      <c r="BD271" s="20"/>
      <c r="BE271" s="20"/>
      <c r="BF271" s="20"/>
      <c r="BG271" s="20"/>
      <c r="BH271" s="20"/>
      <c r="BI271" s="20"/>
      <c r="BJ271" s="20"/>
      <c r="BK271" s="20"/>
      <c r="BL271" s="20"/>
      <c r="BM271" s="20"/>
      <c r="BN271" s="20"/>
      <c r="BO271" s="19">
        <v>1</v>
      </c>
    </row>
    <row r="272" spans="1:67" ht="15.5" customHeight="1" x14ac:dyDescent="0.2">
      <c r="A272" s="17" t="s">
        <v>3297</v>
      </c>
      <c r="B272" s="389" t="s">
        <v>3299</v>
      </c>
      <c r="C272" s="17" t="s">
        <v>825</v>
      </c>
      <c r="D272" s="18" t="s">
        <v>821</v>
      </c>
      <c r="E272" s="18" t="s">
        <v>70</v>
      </c>
      <c r="F272" s="19">
        <v>1</v>
      </c>
      <c r="G272" s="19">
        <v>1</v>
      </c>
      <c r="H272" s="19">
        <v>0</v>
      </c>
      <c r="I272" s="20"/>
      <c r="J272" s="21" t="s">
        <v>972</v>
      </c>
      <c r="K272" s="43"/>
      <c r="L272" s="375" t="s">
        <v>3244</v>
      </c>
      <c r="M272" s="25"/>
      <c r="N272" s="24">
        <f t="shared" si="34"/>
        <v>1999</v>
      </c>
      <c r="O272" s="25">
        <v>36161</v>
      </c>
      <c r="P272" s="18" t="s">
        <v>75</v>
      </c>
      <c r="Q272" s="18" t="s">
        <v>75</v>
      </c>
      <c r="R272" s="18" t="s">
        <v>75</v>
      </c>
      <c r="S272" s="18" t="s">
        <v>75</v>
      </c>
      <c r="T272" s="18" t="s">
        <v>75</v>
      </c>
      <c r="U272" s="18" t="s">
        <v>75</v>
      </c>
      <c r="V272" s="19">
        <v>1</v>
      </c>
      <c r="W272" s="19">
        <f t="shared" si="35"/>
        <v>0</v>
      </c>
      <c r="X272" s="19">
        <f t="shared" si="36"/>
        <v>0</v>
      </c>
      <c r="Y272" s="19">
        <f t="shared" si="37"/>
        <v>0</v>
      </c>
      <c r="Z272" s="19">
        <v>-1</v>
      </c>
      <c r="AA272" s="19">
        <v>-2</v>
      </c>
      <c r="AB272" s="19">
        <v>0</v>
      </c>
      <c r="AC272" s="19">
        <v>0</v>
      </c>
      <c r="AD272" s="19">
        <v>1</v>
      </c>
      <c r="AE272" s="19">
        <v>0</v>
      </c>
      <c r="AF272" s="19">
        <v>0</v>
      </c>
      <c r="AG272" s="19">
        <v>1</v>
      </c>
      <c r="AH272" s="26">
        <v>1</v>
      </c>
      <c r="AI272" s="26">
        <v>0</v>
      </c>
      <c r="AJ272" s="18" t="s">
        <v>533</v>
      </c>
      <c r="AK272" s="18" t="s">
        <v>77</v>
      </c>
      <c r="AL272" s="21" t="s">
        <v>973</v>
      </c>
      <c r="AM272" s="19">
        <f t="shared" ref="AM272:AM277" si="38">IF(AND(AN272=1,AO272=1),3,IF(AND(AN272=1,OR(AO272=0,AO272=-1)),1,IF(AND(OR(AN272=0,AN272=-1),AO272=1),2,IF(AND(AN272=0,AN272=-1),OR(AO272=0,AO272=-1),4))))</f>
        <v>3</v>
      </c>
      <c r="AN272" s="19">
        <v>1</v>
      </c>
      <c r="AO272" s="19">
        <v>1</v>
      </c>
      <c r="AP272" s="19">
        <v>0</v>
      </c>
      <c r="AQ272" s="19">
        <v>1</v>
      </c>
      <c r="AR272" s="19">
        <v>1</v>
      </c>
      <c r="AS272" s="19">
        <v>0</v>
      </c>
      <c r="AT272" s="19">
        <v>0</v>
      </c>
      <c r="AU272" s="26">
        <f t="shared" ref="AU272:AU277" si="39">IF(BA272&lt;1,-1)</f>
        <v>-1</v>
      </c>
      <c r="AV272" s="19">
        <v>1</v>
      </c>
      <c r="AW272" s="19">
        <v>0</v>
      </c>
      <c r="AX272" s="19">
        <v>0</v>
      </c>
      <c r="AY272" s="19">
        <v>0</v>
      </c>
      <c r="AZ272" s="19">
        <v>0</v>
      </c>
      <c r="BA272" s="19">
        <v>0</v>
      </c>
      <c r="BB272" s="19">
        <v>0</v>
      </c>
      <c r="BC272" s="19">
        <v>0</v>
      </c>
      <c r="BD272" s="28"/>
      <c r="BE272" s="20"/>
      <c r="BF272" s="20"/>
      <c r="BG272" s="20"/>
      <c r="BH272" s="20"/>
      <c r="BI272" s="20"/>
      <c r="BJ272" s="19">
        <v>1</v>
      </c>
      <c r="BK272" s="20"/>
      <c r="BL272" s="20"/>
      <c r="BM272" s="20"/>
      <c r="BN272" s="20"/>
      <c r="BO272" s="20"/>
    </row>
    <row r="273" spans="1:67" ht="15.5" customHeight="1" x14ac:dyDescent="0.2">
      <c r="A273" s="17" t="s">
        <v>3302</v>
      </c>
      <c r="B273" s="389" t="s">
        <v>3301</v>
      </c>
      <c r="C273" s="17" t="s">
        <v>1275</v>
      </c>
      <c r="D273" s="18" t="s">
        <v>1276</v>
      </c>
      <c r="E273" s="18" t="s">
        <v>210</v>
      </c>
      <c r="F273" s="19">
        <v>1</v>
      </c>
      <c r="G273" s="19">
        <v>1</v>
      </c>
      <c r="H273" s="19">
        <v>1</v>
      </c>
      <c r="I273" s="20"/>
      <c r="J273" s="21" t="s">
        <v>1277</v>
      </c>
      <c r="K273" s="22" t="s">
        <v>1278</v>
      </c>
      <c r="L273" s="375" t="s">
        <v>1279</v>
      </c>
      <c r="M273" s="23" t="s">
        <v>1280</v>
      </c>
      <c r="N273" s="24">
        <f t="shared" si="34"/>
        <v>2014</v>
      </c>
      <c r="O273" s="25">
        <v>41820</v>
      </c>
      <c r="P273" s="23" t="s">
        <v>75</v>
      </c>
      <c r="Q273" s="23" t="s">
        <v>75</v>
      </c>
      <c r="R273" s="23" t="s">
        <v>75</v>
      </c>
      <c r="S273" s="23" t="s">
        <v>75</v>
      </c>
      <c r="T273" s="23" t="s">
        <v>75</v>
      </c>
      <c r="U273" s="23" t="s">
        <v>75</v>
      </c>
      <c r="V273" s="26">
        <v>1</v>
      </c>
      <c r="W273" s="19">
        <f t="shared" si="35"/>
        <v>0</v>
      </c>
      <c r="X273" s="19">
        <f t="shared" si="36"/>
        <v>0</v>
      </c>
      <c r="Y273" s="19">
        <f t="shared" si="37"/>
        <v>0</v>
      </c>
      <c r="Z273" s="26">
        <v>-1</v>
      </c>
      <c r="AA273" s="19">
        <v>-2</v>
      </c>
      <c r="AB273" s="26">
        <v>1</v>
      </c>
      <c r="AC273" s="26">
        <v>0</v>
      </c>
      <c r="AD273" s="26">
        <v>0</v>
      </c>
      <c r="AE273" s="26">
        <v>1</v>
      </c>
      <c r="AF273" s="26">
        <v>1</v>
      </c>
      <c r="AG273" s="19">
        <v>1</v>
      </c>
      <c r="AH273" s="26">
        <v>-1</v>
      </c>
      <c r="AI273" s="26">
        <v>0</v>
      </c>
      <c r="AJ273" s="18" t="s">
        <v>185</v>
      </c>
      <c r="AK273" s="18" t="s">
        <v>139</v>
      </c>
      <c r="AL273" s="21" t="s">
        <v>1281</v>
      </c>
      <c r="AM273" s="19">
        <f t="shared" si="38"/>
        <v>2</v>
      </c>
      <c r="AN273" s="26">
        <v>-1</v>
      </c>
      <c r="AO273" s="26">
        <v>1</v>
      </c>
      <c r="AP273" s="26">
        <v>-1</v>
      </c>
      <c r="AQ273" s="26">
        <v>0</v>
      </c>
      <c r="AR273" s="26">
        <v>0</v>
      </c>
      <c r="AS273" s="26">
        <v>1</v>
      </c>
      <c r="AT273" s="26">
        <v>0</v>
      </c>
      <c r="AU273" s="26">
        <f t="shared" si="39"/>
        <v>-1</v>
      </c>
      <c r="AV273" s="26">
        <v>0</v>
      </c>
      <c r="AW273" s="26">
        <v>0</v>
      </c>
      <c r="AX273" s="26">
        <v>1</v>
      </c>
      <c r="AY273" s="19">
        <v>0</v>
      </c>
      <c r="AZ273" s="26">
        <v>0</v>
      </c>
      <c r="BA273" s="26">
        <v>0</v>
      </c>
      <c r="BB273" s="26">
        <v>0</v>
      </c>
      <c r="BC273" s="26">
        <v>0</v>
      </c>
      <c r="BD273" s="63"/>
      <c r="BE273" s="20"/>
      <c r="BF273" s="18" t="s">
        <v>1282</v>
      </c>
      <c r="BG273" s="20"/>
      <c r="BH273" s="26"/>
      <c r="BI273" s="26">
        <v>1</v>
      </c>
      <c r="BJ273" s="26">
        <v>1</v>
      </c>
      <c r="BK273" s="26"/>
      <c r="BL273" s="26"/>
      <c r="BM273" s="26"/>
      <c r="BN273" s="20"/>
      <c r="BO273" s="20"/>
    </row>
    <row r="274" spans="1:67" ht="15.5" customHeight="1" x14ac:dyDescent="0.2">
      <c r="A274" s="17" t="s">
        <v>3302</v>
      </c>
      <c r="B274" s="17" t="s">
        <v>3301</v>
      </c>
      <c r="C274" s="17" t="s">
        <v>1283</v>
      </c>
      <c r="D274" s="18" t="s">
        <v>1276</v>
      </c>
      <c r="E274" s="18" t="s">
        <v>210</v>
      </c>
      <c r="F274" s="19">
        <v>1</v>
      </c>
      <c r="G274" s="19">
        <v>1</v>
      </c>
      <c r="H274" s="19">
        <v>1</v>
      </c>
      <c r="I274" s="20"/>
      <c r="J274" s="21" t="s">
        <v>1277</v>
      </c>
      <c r="K274" s="22" t="s">
        <v>1278</v>
      </c>
      <c r="L274" s="21" t="s">
        <v>1279</v>
      </c>
      <c r="M274" s="23" t="s">
        <v>1280</v>
      </c>
      <c r="N274" s="24">
        <f t="shared" si="34"/>
        <v>2014</v>
      </c>
      <c r="O274" s="25">
        <v>41820</v>
      </c>
      <c r="P274" s="23" t="s">
        <v>75</v>
      </c>
      <c r="Q274" s="23" t="s">
        <v>75</v>
      </c>
      <c r="R274" s="23" t="s">
        <v>75</v>
      </c>
      <c r="S274" s="23" t="s">
        <v>75</v>
      </c>
      <c r="T274" s="23" t="s">
        <v>75</v>
      </c>
      <c r="U274" s="23" t="s">
        <v>75</v>
      </c>
      <c r="V274" s="26">
        <v>1</v>
      </c>
      <c r="W274" s="19">
        <f t="shared" si="35"/>
        <v>0</v>
      </c>
      <c r="X274" s="19">
        <f t="shared" si="36"/>
        <v>0</v>
      </c>
      <c r="Y274" s="19">
        <f t="shared" si="37"/>
        <v>0</v>
      </c>
      <c r="Z274" s="26">
        <v>-1</v>
      </c>
      <c r="AA274" s="19">
        <v>-2</v>
      </c>
      <c r="AB274" s="26">
        <v>1</v>
      </c>
      <c r="AC274" s="26">
        <v>0</v>
      </c>
      <c r="AD274" s="26">
        <v>0</v>
      </c>
      <c r="AE274" s="26">
        <v>1</v>
      </c>
      <c r="AF274" s="26">
        <v>1</v>
      </c>
      <c r="AG274" s="19">
        <v>1</v>
      </c>
      <c r="AH274" s="26">
        <v>-1</v>
      </c>
      <c r="AI274" s="26">
        <v>0</v>
      </c>
      <c r="AJ274" s="18" t="s">
        <v>185</v>
      </c>
      <c r="AK274" s="18" t="s">
        <v>139</v>
      </c>
      <c r="AL274" s="21" t="s">
        <v>1281</v>
      </c>
      <c r="AM274" s="19">
        <f t="shared" si="38"/>
        <v>2</v>
      </c>
      <c r="AN274" s="26">
        <v>-1</v>
      </c>
      <c r="AO274" s="26">
        <v>1</v>
      </c>
      <c r="AP274" s="26">
        <v>-1</v>
      </c>
      <c r="AQ274" s="26">
        <v>0</v>
      </c>
      <c r="AR274" s="26">
        <v>0</v>
      </c>
      <c r="AS274" s="26">
        <v>1</v>
      </c>
      <c r="AT274" s="26">
        <v>0</v>
      </c>
      <c r="AU274" s="26">
        <f t="shared" si="39"/>
        <v>-1</v>
      </c>
      <c r="AV274" s="26">
        <v>0</v>
      </c>
      <c r="AW274" s="26">
        <v>0</v>
      </c>
      <c r="AX274" s="26">
        <v>1</v>
      </c>
      <c r="AY274" s="19">
        <v>0</v>
      </c>
      <c r="AZ274" s="26">
        <v>0</v>
      </c>
      <c r="BA274" s="26">
        <v>0</v>
      </c>
      <c r="BB274" s="26">
        <v>0</v>
      </c>
      <c r="BC274" s="26">
        <v>0</v>
      </c>
      <c r="BD274" s="28"/>
      <c r="BE274" s="20"/>
      <c r="BF274" s="18" t="s">
        <v>1282</v>
      </c>
      <c r="BG274" s="20"/>
      <c r="BH274" s="26"/>
      <c r="BI274" s="26">
        <v>1</v>
      </c>
      <c r="BJ274" s="26">
        <v>1</v>
      </c>
      <c r="BK274" s="26"/>
      <c r="BL274" s="26"/>
      <c r="BM274" s="26"/>
      <c r="BN274" s="20"/>
      <c r="BO274" s="20"/>
    </row>
    <row r="275" spans="1:67" ht="15.5" customHeight="1" x14ac:dyDescent="0.2">
      <c r="A275" s="17" t="s">
        <v>3302</v>
      </c>
      <c r="B275" s="17" t="s">
        <v>3301</v>
      </c>
      <c r="C275" s="17" t="s">
        <v>1284</v>
      </c>
      <c r="D275" s="18" t="s">
        <v>1276</v>
      </c>
      <c r="E275" s="18" t="s">
        <v>210</v>
      </c>
      <c r="F275" s="19">
        <v>1</v>
      </c>
      <c r="G275" s="19">
        <v>1</v>
      </c>
      <c r="H275" s="19">
        <v>1</v>
      </c>
      <c r="I275" s="20"/>
      <c r="J275" s="21" t="s">
        <v>1277</v>
      </c>
      <c r="K275" s="22" t="s">
        <v>1278</v>
      </c>
      <c r="L275" s="21" t="s">
        <v>1279</v>
      </c>
      <c r="M275" s="23" t="s">
        <v>1280</v>
      </c>
      <c r="N275" s="24">
        <f t="shared" si="34"/>
        <v>2014</v>
      </c>
      <c r="O275" s="25">
        <v>41820</v>
      </c>
      <c r="P275" s="23" t="s">
        <v>75</v>
      </c>
      <c r="Q275" s="23" t="s">
        <v>75</v>
      </c>
      <c r="R275" s="23" t="s">
        <v>75</v>
      </c>
      <c r="S275" s="23" t="s">
        <v>75</v>
      </c>
      <c r="T275" s="23" t="s">
        <v>75</v>
      </c>
      <c r="U275" s="23" t="s">
        <v>75</v>
      </c>
      <c r="V275" s="26">
        <v>1</v>
      </c>
      <c r="W275" s="19">
        <f t="shared" si="35"/>
        <v>0</v>
      </c>
      <c r="X275" s="19">
        <f t="shared" si="36"/>
        <v>0</v>
      </c>
      <c r="Y275" s="19">
        <f t="shared" si="37"/>
        <v>0</v>
      </c>
      <c r="Z275" s="26">
        <v>-1</v>
      </c>
      <c r="AA275" s="19">
        <v>-2</v>
      </c>
      <c r="AB275" s="26">
        <v>1</v>
      </c>
      <c r="AC275" s="26">
        <v>0</v>
      </c>
      <c r="AD275" s="26">
        <v>0</v>
      </c>
      <c r="AE275" s="26">
        <v>1</v>
      </c>
      <c r="AF275" s="26">
        <v>1</v>
      </c>
      <c r="AG275" s="19">
        <v>1</v>
      </c>
      <c r="AH275" s="26">
        <v>-1</v>
      </c>
      <c r="AI275" s="26">
        <v>0</v>
      </c>
      <c r="AJ275" s="18" t="s">
        <v>185</v>
      </c>
      <c r="AK275" s="18" t="s">
        <v>139</v>
      </c>
      <c r="AL275" s="21" t="s">
        <v>1281</v>
      </c>
      <c r="AM275" s="19">
        <f t="shared" si="38"/>
        <v>2</v>
      </c>
      <c r="AN275" s="26">
        <v>-1</v>
      </c>
      <c r="AO275" s="26">
        <v>1</v>
      </c>
      <c r="AP275" s="26">
        <v>-1</v>
      </c>
      <c r="AQ275" s="26">
        <v>0</v>
      </c>
      <c r="AR275" s="26">
        <v>0</v>
      </c>
      <c r="AS275" s="26">
        <v>-1</v>
      </c>
      <c r="AT275" s="26">
        <v>0</v>
      </c>
      <c r="AU275" s="26">
        <f t="shared" si="39"/>
        <v>-1</v>
      </c>
      <c r="AV275" s="26">
        <v>0</v>
      </c>
      <c r="AW275" s="26">
        <v>0</v>
      </c>
      <c r="AX275" s="26">
        <v>1</v>
      </c>
      <c r="AY275" s="19">
        <v>0</v>
      </c>
      <c r="AZ275" s="26">
        <v>0</v>
      </c>
      <c r="BA275" s="26">
        <v>0</v>
      </c>
      <c r="BB275" s="26">
        <v>0</v>
      </c>
      <c r="BC275" s="26">
        <v>0</v>
      </c>
      <c r="BD275" s="28"/>
      <c r="BE275" s="20"/>
      <c r="BF275" s="18" t="s">
        <v>1282</v>
      </c>
      <c r="BG275" s="20"/>
      <c r="BH275" s="26"/>
      <c r="BI275" s="26">
        <v>1</v>
      </c>
      <c r="BJ275" s="26">
        <v>1</v>
      </c>
      <c r="BK275" s="26"/>
      <c r="BL275" s="26"/>
      <c r="BM275" s="26"/>
      <c r="BN275" s="20"/>
      <c r="BO275" s="20"/>
    </row>
    <row r="276" spans="1:67" ht="15.5" customHeight="1" x14ac:dyDescent="0.2">
      <c r="A276" s="17" t="s">
        <v>3302</v>
      </c>
      <c r="B276" s="17" t="s">
        <v>3301</v>
      </c>
      <c r="C276" s="17" t="s">
        <v>1285</v>
      </c>
      <c r="D276" s="18" t="s">
        <v>1276</v>
      </c>
      <c r="E276" s="18" t="s">
        <v>210</v>
      </c>
      <c r="F276" s="19">
        <v>1</v>
      </c>
      <c r="G276" s="19">
        <v>1</v>
      </c>
      <c r="H276" s="19">
        <v>1</v>
      </c>
      <c r="I276" s="20"/>
      <c r="J276" s="21" t="s">
        <v>1277</v>
      </c>
      <c r="K276" s="22" t="s">
        <v>1278</v>
      </c>
      <c r="L276" s="21" t="s">
        <v>1279</v>
      </c>
      <c r="M276" s="23" t="s">
        <v>1280</v>
      </c>
      <c r="N276" s="24">
        <f t="shared" si="34"/>
        <v>2014</v>
      </c>
      <c r="O276" s="25">
        <v>41820</v>
      </c>
      <c r="P276" s="23" t="s">
        <v>75</v>
      </c>
      <c r="Q276" s="23" t="s">
        <v>75</v>
      </c>
      <c r="R276" s="23" t="s">
        <v>75</v>
      </c>
      <c r="S276" s="23" t="s">
        <v>75</v>
      </c>
      <c r="T276" s="23" t="s">
        <v>75</v>
      </c>
      <c r="U276" s="23" t="s">
        <v>75</v>
      </c>
      <c r="V276" s="26">
        <v>1</v>
      </c>
      <c r="W276" s="19">
        <f t="shared" si="35"/>
        <v>0</v>
      </c>
      <c r="X276" s="19">
        <f t="shared" si="36"/>
        <v>0</v>
      </c>
      <c r="Y276" s="19">
        <f t="shared" si="37"/>
        <v>0</v>
      </c>
      <c r="Z276" s="26">
        <v>-1</v>
      </c>
      <c r="AA276" s="19">
        <v>-2</v>
      </c>
      <c r="AB276" s="26">
        <v>1</v>
      </c>
      <c r="AC276" s="26">
        <v>0</v>
      </c>
      <c r="AD276" s="26">
        <v>0</v>
      </c>
      <c r="AE276" s="26">
        <v>1</v>
      </c>
      <c r="AF276" s="26">
        <v>1</v>
      </c>
      <c r="AG276" s="19">
        <v>1</v>
      </c>
      <c r="AH276" s="26">
        <v>-1</v>
      </c>
      <c r="AI276" s="26">
        <v>0</v>
      </c>
      <c r="AJ276" s="18" t="s">
        <v>185</v>
      </c>
      <c r="AK276" s="18" t="s">
        <v>139</v>
      </c>
      <c r="AL276" s="21" t="s">
        <v>1281</v>
      </c>
      <c r="AM276" s="19">
        <f t="shared" si="38"/>
        <v>2</v>
      </c>
      <c r="AN276" s="26">
        <v>-1</v>
      </c>
      <c r="AO276" s="26">
        <v>1</v>
      </c>
      <c r="AP276" s="26">
        <v>-1</v>
      </c>
      <c r="AQ276" s="26">
        <v>0</v>
      </c>
      <c r="AR276" s="26">
        <v>0</v>
      </c>
      <c r="AS276" s="26">
        <v>1</v>
      </c>
      <c r="AT276" s="26">
        <v>0</v>
      </c>
      <c r="AU276" s="26">
        <f t="shared" si="39"/>
        <v>-1</v>
      </c>
      <c r="AV276" s="26">
        <v>0</v>
      </c>
      <c r="AW276" s="26">
        <v>0</v>
      </c>
      <c r="AX276" s="26">
        <v>1</v>
      </c>
      <c r="AY276" s="19">
        <v>0</v>
      </c>
      <c r="AZ276" s="26">
        <v>0</v>
      </c>
      <c r="BA276" s="26">
        <v>0</v>
      </c>
      <c r="BB276" s="26">
        <v>0</v>
      </c>
      <c r="BC276" s="26">
        <v>0</v>
      </c>
      <c r="BD276" s="28"/>
      <c r="BE276" s="20"/>
      <c r="BF276" s="18" t="s">
        <v>1282</v>
      </c>
      <c r="BG276" s="20"/>
      <c r="BH276" s="26"/>
      <c r="BI276" s="26">
        <v>1</v>
      </c>
      <c r="BJ276" s="26">
        <v>1</v>
      </c>
      <c r="BK276" s="26"/>
      <c r="BL276" s="26"/>
      <c r="BM276" s="26"/>
      <c r="BN276" s="20"/>
      <c r="BO276" s="20"/>
    </row>
    <row r="277" spans="1:67" ht="15.5" customHeight="1" x14ac:dyDescent="0.2">
      <c r="A277" s="17" t="s">
        <v>3302</v>
      </c>
      <c r="B277" s="17" t="s">
        <v>3301</v>
      </c>
      <c r="C277" s="17" t="s">
        <v>1286</v>
      </c>
      <c r="D277" s="18" t="s">
        <v>1276</v>
      </c>
      <c r="E277" s="18" t="s">
        <v>210</v>
      </c>
      <c r="F277" s="19">
        <v>1</v>
      </c>
      <c r="G277" s="19">
        <v>1</v>
      </c>
      <c r="H277" s="19">
        <v>1</v>
      </c>
      <c r="I277" s="20"/>
      <c r="J277" s="21" t="s">
        <v>1277</v>
      </c>
      <c r="K277" s="22" t="s">
        <v>1278</v>
      </c>
      <c r="L277" s="21" t="s">
        <v>1279</v>
      </c>
      <c r="M277" s="23" t="s">
        <v>1280</v>
      </c>
      <c r="N277" s="24">
        <f t="shared" si="34"/>
        <v>2014</v>
      </c>
      <c r="O277" s="25">
        <v>41820</v>
      </c>
      <c r="P277" s="23" t="s">
        <v>75</v>
      </c>
      <c r="Q277" s="23" t="s">
        <v>75</v>
      </c>
      <c r="R277" s="23" t="s">
        <v>75</v>
      </c>
      <c r="S277" s="23" t="s">
        <v>75</v>
      </c>
      <c r="T277" s="23" t="s">
        <v>75</v>
      </c>
      <c r="U277" s="23" t="s">
        <v>75</v>
      </c>
      <c r="V277" s="26">
        <v>1</v>
      </c>
      <c r="W277" s="19">
        <f t="shared" si="35"/>
        <v>0</v>
      </c>
      <c r="X277" s="19">
        <f t="shared" si="36"/>
        <v>0</v>
      </c>
      <c r="Y277" s="19">
        <f t="shared" si="37"/>
        <v>0</v>
      </c>
      <c r="Z277" s="26">
        <v>-1</v>
      </c>
      <c r="AA277" s="19">
        <v>-2</v>
      </c>
      <c r="AB277" s="26">
        <v>1</v>
      </c>
      <c r="AC277" s="26">
        <v>0</v>
      </c>
      <c r="AD277" s="26">
        <v>0</v>
      </c>
      <c r="AE277" s="26">
        <v>1</v>
      </c>
      <c r="AF277" s="26">
        <v>1</v>
      </c>
      <c r="AG277" s="19">
        <v>1</v>
      </c>
      <c r="AH277" s="26">
        <v>-1</v>
      </c>
      <c r="AI277" s="26">
        <v>0</v>
      </c>
      <c r="AJ277" s="18" t="s">
        <v>185</v>
      </c>
      <c r="AK277" s="18" t="s">
        <v>139</v>
      </c>
      <c r="AL277" s="21" t="s">
        <v>1281</v>
      </c>
      <c r="AM277" s="19">
        <f t="shared" si="38"/>
        <v>2</v>
      </c>
      <c r="AN277" s="26">
        <v>-1</v>
      </c>
      <c r="AO277" s="26">
        <v>1</v>
      </c>
      <c r="AP277" s="26">
        <v>-1</v>
      </c>
      <c r="AQ277" s="26">
        <v>0</v>
      </c>
      <c r="AR277" s="26">
        <v>0</v>
      </c>
      <c r="AS277" s="26">
        <v>1</v>
      </c>
      <c r="AT277" s="26">
        <v>0</v>
      </c>
      <c r="AU277" s="26">
        <f t="shared" si="39"/>
        <v>-1</v>
      </c>
      <c r="AV277" s="26">
        <v>0</v>
      </c>
      <c r="AW277" s="26">
        <v>0</v>
      </c>
      <c r="AX277" s="26">
        <v>1</v>
      </c>
      <c r="AY277" s="19">
        <v>0</v>
      </c>
      <c r="AZ277" s="26">
        <v>0</v>
      </c>
      <c r="BA277" s="26">
        <v>0</v>
      </c>
      <c r="BB277" s="26">
        <v>0</v>
      </c>
      <c r="BC277" s="26">
        <v>0</v>
      </c>
      <c r="BD277" s="28"/>
      <c r="BE277" s="20"/>
      <c r="BF277" s="18" t="s">
        <v>1282</v>
      </c>
      <c r="BG277" s="20"/>
      <c r="BH277" s="26"/>
      <c r="BI277" s="26">
        <v>1</v>
      </c>
      <c r="BJ277" s="26">
        <v>1</v>
      </c>
      <c r="BK277" s="26"/>
      <c r="BL277" s="26"/>
      <c r="BM277" s="26"/>
      <c r="BN277" s="20"/>
      <c r="BO277" s="20"/>
    </row>
    <row r="278" spans="1:67" ht="15.5" customHeight="1" x14ac:dyDescent="0.2">
      <c r="A278" s="29" t="s">
        <v>3320</v>
      </c>
      <c r="B278" s="388" t="s">
        <v>3321</v>
      </c>
      <c r="C278" s="29" t="s">
        <v>2777</v>
      </c>
      <c r="D278" s="31" t="s">
        <v>91</v>
      </c>
      <c r="E278" s="31" t="s">
        <v>82</v>
      </c>
      <c r="F278" s="32">
        <v>1</v>
      </c>
      <c r="G278" s="32">
        <v>1</v>
      </c>
      <c r="H278" s="32">
        <v>0</v>
      </c>
      <c r="I278" s="33"/>
      <c r="J278" s="34" t="s">
        <v>2778</v>
      </c>
      <c r="K278" s="35"/>
      <c r="L278" s="381" t="s">
        <v>3319</v>
      </c>
      <c r="M278" s="37"/>
      <c r="N278" s="24">
        <f t="shared" ref="N278:N291" si="40">YEAR(IF(AND(O278&lt;&gt;"NA",O278&lt;&gt;""),O278,IF(AND(P278&lt;&gt;"NA",P278&lt;&gt;""),P278,IF(AND(Q278&lt;&gt;"NA",Q278&lt;&gt;""),Q278,IF(AND(R278&lt;&gt;"NA",R278&lt;&gt;""),R278,S278)))))</f>
        <v>1998</v>
      </c>
      <c r="O278" s="37">
        <v>36098</v>
      </c>
      <c r="P278" s="37">
        <v>36112</v>
      </c>
      <c r="Q278" s="37">
        <v>36112</v>
      </c>
      <c r="R278" s="36" t="s">
        <v>75</v>
      </c>
      <c r="S278" s="36" t="s">
        <v>75</v>
      </c>
      <c r="T278" s="36" t="s">
        <v>75</v>
      </c>
      <c r="U278" s="36" t="s">
        <v>75</v>
      </c>
      <c r="V278" s="32">
        <v>1</v>
      </c>
      <c r="W278" s="19">
        <f t="shared" ref="W278:W291" si="41">IF(OR(AND(Q278&lt;&gt;"NA",Q278&lt;&gt;""),AND(S278&lt;&gt;"NA",S278&lt;&gt;""),AND(T278&lt;&gt;"NA",T278&lt;&gt;"")),1,0)</f>
        <v>1</v>
      </c>
      <c r="X278" s="19">
        <f t="shared" ref="X278:X291" si="42">IF(OR(AND(S278&lt;&gt;"NA",S278&lt;&gt;""),Y278=1),1,0)</f>
        <v>0</v>
      </c>
      <c r="Y278" s="19">
        <f t="shared" ref="Y278:Y291" si="43">IF(AND(T278&lt;&gt;"NA",T278&lt;&gt;""),1,0)</f>
        <v>0</v>
      </c>
      <c r="Z278" s="32">
        <v>-1</v>
      </c>
      <c r="AA278" s="32">
        <v>-2</v>
      </c>
      <c r="AB278" s="32">
        <v>1</v>
      </c>
      <c r="AC278" s="32">
        <v>0</v>
      </c>
      <c r="AD278" s="32">
        <v>0</v>
      </c>
      <c r="AE278" s="32">
        <v>0</v>
      </c>
      <c r="AF278" s="32">
        <v>1</v>
      </c>
      <c r="AG278" s="40">
        <v>1</v>
      </c>
      <c r="AH278" s="40">
        <v>1</v>
      </c>
      <c r="AI278" s="32">
        <v>0</v>
      </c>
      <c r="AJ278" s="31" t="s">
        <v>96</v>
      </c>
      <c r="AK278" s="31" t="s">
        <v>77</v>
      </c>
      <c r="AL278" s="34" t="s">
        <v>2780</v>
      </c>
      <c r="AM278" s="19">
        <f t="shared" ref="AM278:AM284" si="44">IF(AND(AN278=1,AO278=1),3,IF(AND(AN278=1,OR(AO278=0,AO278=-1)),1,IF(AND(OR(AN278=0,AN278=-1),AO278=1),2,IF(AND(AN278=0,AN278=-1),OR(AO278=0,AO278=-1),4))))</f>
        <v>3</v>
      </c>
      <c r="AN278" s="32">
        <v>1</v>
      </c>
      <c r="AO278" s="32">
        <v>1</v>
      </c>
      <c r="AP278" s="32">
        <v>0</v>
      </c>
      <c r="AQ278" s="32">
        <v>1</v>
      </c>
      <c r="AR278" s="32">
        <v>0</v>
      </c>
      <c r="AS278" s="19">
        <v>-1</v>
      </c>
      <c r="AT278" s="32">
        <v>0</v>
      </c>
      <c r="AU278" s="26">
        <f t="shared" ref="AU278:AU284" si="45">IF(BA278&lt;1,-1)</f>
        <v>-1</v>
      </c>
      <c r="AV278" s="40">
        <v>1</v>
      </c>
      <c r="AW278" s="40">
        <v>0</v>
      </c>
      <c r="AX278" s="40">
        <v>0</v>
      </c>
      <c r="AY278" s="19">
        <v>0</v>
      </c>
      <c r="AZ278" s="40">
        <v>0</v>
      </c>
      <c r="BA278" s="32">
        <v>0</v>
      </c>
      <c r="BB278" s="32">
        <v>0</v>
      </c>
      <c r="BC278" s="32">
        <v>0</v>
      </c>
      <c r="BD278" s="28"/>
      <c r="BE278" s="33"/>
      <c r="BF278" s="33"/>
      <c r="BG278" s="33"/>
      <c r="BH278" s="33"/>
      <c r="BI278" s="33"/>
      <c r="BJ278" s="32">
        <v>1</v>
      </c>
      <c r="BK278" s="33"/>
      <c r="BL278" s="33"/>
      <c r="BM278" s="33"/>
      <c r="BN278" s="33"/>
      <c r="BO278" s="33"/>
    </row>
    <row r="279" spans="1:67" ht="15.5" customHeight="1" x14ac:dyDescent="0.2">
      <c r="A279" s="29" t="s">
        <v>3320</v>
      </c>
      <c r="B279" s="388" t="s">
        <v>3321</v>
      </c>
      <c r="C279" s="29" t="s">
        <v>2781</v>
      </c>
      <c r="D279" s="31" t="s">
        <v>91</v>
      </c>
      <c r="E279" s="31" t="s">
        <v>82</v>
      </c>
      <c r="F279" s="32">
        <v>1</v>
      </c>
      <c r="G279" s="32">
        <v>1</v>
      </c>
      <c r="H279" s="32">
        <v>0</v>
      </c>
      <c r="I279" s="33"/>
      <c r="J279" s="34" t="s">
        <v>2782</v>
      </c>
      <c r="K279" s="39"/>
      <c r="L279" s="34" t="s">
        <v>2779</v>
      </c>
      <c r="M279" s="86"/>
      <c r="N279" s="24">
        <f t="shared" si="40"/>
        <v>1998</v>
      </c>
      <c r="O279" s="37">
        <v>36098</v>
      </c>
      <c r="P279" s="37">
        <v>39134</v>
      </c>
      <c r="Q279" s="37">
        <v>39134</v>
      </c>
      <c r="R279" s="36" t="s">
        <v>75</v>
      </c>
      <c r="S279" s="36" t="s">
        <v>75</v>
      </c>
      <c r="T279" s="36" t="s">
        <v>75</v>
      </c>
      <c r="U279" s="36" t="s">
        <v>75</v>
      </c>
      <c r="V279" s="32">
        <v>1</v>
      </c>
      <c r="W279" s="19">
        <f t="shared" si="41"/>
        <v>1</v>
      </c>
      <c r="X279" s="19">
        <f t="shared" si="42"/>
        <v>0</v>
      </c>
      <c r="Y279" s="19">
        <f t="shared" si="43"/>
        <v>0</v>
      </c>
      <c r="Z279" s="32">
        <v>-1</v>
      </c>
      <c r="AA279" s="32">
        <v>-2</v>
      </c>
      <c r="AB279" s="32">
        <v>1</v>
      </c>
      <c r="AC279" s="32">
        <v>0</v>
      </c>
      <c r="AD279" s="32">
        <v>0</v>
      </c>
      <c r="AE279" s="32">
        <v>0</v>
      </c>
      <c r="AF279" s="32">
        <v>1</v>
      </c>
      <c r="AG279" s="40">
        <v>1</v>
      </c>
      <c r="AH279" s="32">
        <v>1</v>
      </c>
      <c r="AI279" s="32">
        <v>0</v>
      </c>
      <c r="AJ279" s="31" t="s">
        <v>96</v>
      </c>
      <c r="AK279" s="31" t="s">
        <v>77</v>
      </c>
      <c r="AL279" s="34" t="s">
        <v>2780</v>
      </c>
      <c r="AM279" s="19">
        <f t="shared" si="44"/>
        <v>3</v>
      </c>
      <c r="AN279" s="32">
        <v>1</v>
      </c>
      <c r="AO279" s="32">
        <v>1</v>
      </c>
      <c r="AP279" s="32">
        <v>0</v>
      </c>
      <c r="AQ279" s="32">
        <v>1</v>
      </c>
      <c r="AR279" s="32">
        <v>0</v>
      </c>
      <c r="AS279" s="32">
        <v>0</v>
      </c>
      <c r="AT279" s="32">
        <v>0</v>
      </c>
      <c r="AU279" s="26">
        <f t="shared" si="45"/>
        <v>-1</v>
      </c>
      <c r="AV279" s="40">
        <v>1</v>
      </c>
      <c r="AW279" s="40">
        <v>0</v>
      </c>
      <c r="AX279" s="40">
        <v>0</v>
      </c>
      <c r="AY279" s="19">
        <v>0</v>
      </c>
      <c r="AZ279" s="40">
        <v>0</v>
      </c>
      <c r="BA279" s="32">
        <v>0</v>
      </c>
      <c r="BB279" s="32">
        <v>0</v>
      </c>
      <c r="BC279" s="32">
        <v>0</v>
      </c>
      <c r="BD279" s="28"/>
      <c r="BE279" s="33"/>
      <c r="BF279" s="33"/>
      <c r="BG279" s="33"/>
      <c r="BH279" s="33"/>
      <c r="BI279" s="20"/>
      <c r="BJ279" s="32">
        <v>1</v>
      </c>
      <c r="BK279" s="33"/>
      <c r="BL279" s="33"/>
      <c r="BM279" s="33"/>
      <c r="BN279" s="33"/>
      <c r="BO279" s="33"/>
    </row>
    <row r="280" spans="1:67" ht="15.5" customHeight="1" x14ac:dyDescent="0.2">
      <c r="A280" s="29" t="s">
        <v>3320</v>
      </c>
      <c r="B280" s="388" t="s">
        <v>3321</v>
      </c>
      <c r="C280" s="29" t="s">
        <v>2783</v>
      </c>
      <c r="D280" s="31" t="s">
        <v>91</v>
      </c>
      <c r="E280" s="31" t="s">
        <v>82</v>
      </c>
      <c r="F280" s="32">
        <v>1</v>
      </c>
      <c r="G280" s="32">
        <v>1</v>
      </c>
      <c r="H280" s="32">
        <v>0</v>
      </c>
      <c r="I280" s="33"/>
      <c r="J280" s="34" t="s">
        <v>2782</v>
      </c>
      <c r="K280" s="39"/>
      <c r="L280" s="34" t="s">
        <v>2779</v>
      </c>
      <c r="M280" s="86"/>
      <c r="N280" s="24">
        <f t="shared" si="40"/>
        <v>1998</v>
      </c>
      <c r="O280" s="37">
        <v>36098</v>
      </c>
      <c r="P280" s="37">
        <v>39134</v>
      </c>
      <c r="Q280" s="37">
        <v>39134</v>
      </c>
      <c r="R280" s="36" t="s">
        <v>75</v>
      </c>
      <c r="S280" s="36" t="s">
        <v>75</v>
      </c>
      <c r="T280" s="36" t="s">
        <v>75</v>
      </c>
      <c r="U280" s="36" t="s">
        <v>75</v>
      </c>
      <c r="V280" s="32">
        <v>1</v>
      </c>
      <c r="W280" s="19">
        <f t="shared" si="41"/>
        <v>1</v>
      </c>
      <c r="X280" s="19">
        <f t="shared" si="42"/>
        <v>0</v>
      </c>
      <c r="Y280" s="19">
        <f t="shared" si="43"/>
        <v>0</v>
      </c>
      <c r="Z280" s="32">
        <v>-1</v>
      </c>
      <c r="AA280" s="32">
        <v>-2</v>
      </c>
      <c r="AB280" s="32">
        <v>1</v>
      </c>
      <c r="AC280" s="32">
        <v>0</v>
      </c>
      <c r="AD280" s="32">
        <v>0</v>
      </c>
      <c r="AE280" s="32">
        <v>0</v>
      </c>
      <c r="AF280" s="32">
        <v>1</v>
      </c>
      <c r="AG280" s="40">
        <v>1</v>
      </c>
      <c r="AH280" s="32">
        <v>1</v>
      </c>
      <c r="AI280" s="32">
        <v>0</v>
      </c>
      <c r="AJ280" s="31" t="s">
        <v>96</v>
      </c>
      <c r="AK280" s="31" t="s">
        <v>77</v>
      </c>
      <c r="AL280" s="34" t="s">
        <v>2780</v>
      </c>
      <c r="AM280" s="19">
        <f t="shared" si="44"/>
        <v>3</v>
      </c>
      <c r="AN280" s="32">
        <v>1</v>
      </c>
      <c r="AO280" s="32">
        <v>1</v>
      </c>
      <c r="AP280" s="32">
        <v>0</v>
      </c>
      <c r="AQ280" s="32">
        <v>1</v>
      </c>
      <c r="AR280" s="32">
        <v>0</v>
      </c>
      <c r="AS280" s="32">
        <v>0</v>
      </c>
      <c r="AT280" s="32">
        <v>0</v>
      </c>
      <c r="AU280" s="26">
        <f t="shared" si="45"/>
        <v>-1</v>
      </c>
      <c r="AV280" s="40">
        <v>1</v>
      </c>
      <c r="AW280" s="40">
        <v>0</v>
      </c>
      <c r="AX280" s="40">
        <v>0</v>
      </c>
      <c r="AY280" s="19">
        <v>0</v>
      </c>
      <c r="AZ280" s="40">
        <v>0</v>
      </c>
      <c r="BA280" s="32">
        <v>0</v>
      </c>
      <c r="BB280" s="32">
        <v>0</v>
      </c>
      <c r="BC280" s="32">
        <v>0</v>
      </c>
      <c r="BD280" s="28"/>
      <c r="BE280" s="33"/>
      <c r="BF280" s="33"/>
      <c r="BG280" s="33"/>
      <c r="BH280" s="33"/>
      <c r="BI280" s="20"/>
      <c r="BJ280" s="32">
        <v>1</v>
      </c>
      <c r="BK280" s="33"/>
      <c r="BL280" s="33"/>
      <c r="BM280" s="33"/>
      <c r="BN280" s="33"/>
      <c r="BO280" s="33"/>
    </row>
    <row r="281" spans="1:67" ht="15.5" customHeight="1" x14ac:dyDescent="0.2">
      <c r="A281" s="29" t="s">
        <v>3320</v>
      </c>
      <c r="B281" s="388" t="s">
        <v>3321</v>
      </c>
      <c r="C281" s="29" t="s">
        <v>1353</v>
      </c>
      <c r="D281" s="31" t="s">
        <v>91</v>
      </c>
      <c r="E281" s="31" t="s">
        <v>82</v>
      </c>
      <c r="F281" s="32">
        <v>1</v>
      </c>
      <c r="G281" s="32">
        <v>1</v>
      </c>
      <c r="H281" s="32">
        <v>0</v>
      </c>
      <c r="I281" s="33"/>
      <c r="J281" s="34" t="s">
        <v>2782</v>
      </c>
      <c r="K281" s="39"/>
      <c r="L281" s="34" t="s">
        <v>2779</v>
      </c>
      <c r="M281" s="86"/>
      <c r="N281" s="24">
        <f t="shared" si="40"/>
        <v>1998</v>
      </c>
      <c r="O281" s="37">
        <v>36098</v>
      </c>
      <c r="P281" s="37">
        <v>39134</v>
      </c>
      <c r="Q281" s="37">
        <v>39134</v>
      </c>
      <c r="R281" s="36" t="s">
        <v>75</v>
      </c>
      <c r="S281" s="36" t="s">
        <v>75</v>
      </c>
      <c r="T281" s="36" t="s">
        <v>75</v>
      </c>
      <c r="U281" s="36" t="s">
        <v>75</v>
      </c>
      <c r="V281" s="32">
        <v>1</v>
      </c>
      <c r="W281" s="19">
        <f t="shared" si="41"/>
        <v>1</v>
      </c>
      <c r="X281" s="19">
        <f t="shared" si="42"/>
        <v>0</v>
      </c>
      <c r="Y281" s="19">
        <f t="shared" si="43"/>
        <v>0</v>
      </c>
      <c r="Z281" s="32">
        <v>-1</v>
      </c>
      <c r="AA281" s="32">
        <v>-2</v>
      </c>
      <c r="AB281" s="32">
        <v>1</v>
      </c>
      <c r="AC281" s="32">
        <v>0</v>
      </c>
      <c r="AD281" s="32">
        <v>0</v>
      </c>
      <c r="AE281" s="32">
        <v>0</v>
      </c>
      <c r="AF281" s="32">
        <v>1</v>
      </c>
      <c r="AG281" s="40">
        <v>1</v>
      </c>
      <c r="AH281" s="32">
        <v>1</v>
      </c>
      <c r="AI281" s="32">
        <v>0</v>
      </c>
      <c r="AJ281" s="31" t="s">
        <v>96</v>
      </c>
      <c r="AK281" s="31" t="s">
        <v>77</v>
      </c>
      <c r="AL281" s="34" t="s">
        <v>2780</v>
      </c>
      <c r="AM281" s="19">
        <f t="shared" si="44"/>
        <v>3</v>
      </c>
      <c r="AN281" s="32">
        <v>1</v>
      </c>
      <c r="AO281" s="32">
        <v>1</v>
      </c>
      <c r="AP281" s="32">
        <v>0</v>
      </c>
      <c r="AQ281" s="32">
        <v>1</v>
      </c>
      <c r="AR281" s="32">
        <v>0</v>
      </c>
      <c r="AS281" s="32">
        <v>0</v>
      </c>
      <c r="AT281" s="32">
        <v>0</v>
      </c>
      <c r="AU281" s="26">
        <f t="shared" si="45"/>
        <v>-1</v>
      </c>
      <c r="AV281" s="40">
        <v>1</v>
      </c>
      <c r="AW281" s="40">
        <v>0</v>
      </c>
      <c r="AX281" s="40">
        <v>0</v>
      </c>
      <c r="AY281" s="19">
        <v>0</v>
      </c>
      <c r="AZ281" s="40">
        <v>0</v>
      </c>
      <c r="BA281" s="32">
        <v>0</v>
      </c>
      <c r="BB281" s="32">
        <v>0</v>
      </c>
      <c r="BC281" s="32">
        <v>0</v>
      </c>
      <c r="BD281" s="28"/>
      <c r="BE281" s="33"/>
      <c r="BF281" s="33"/>
      <c r="BG281" s="33"/>
      <c r="BH281" s="33"/>
      <c r="BI281" s="20"/>
      <c r="BJ281" s="32">
        <v>1</v>
      </c>
      <c r="BK281" s="33"/>
      <c r="BL281" s="33"/>
      <c r="BM281" s="33"/>
      <c r="BN281" s="33"/>
      <c r="BO281" s="33"/>
    </row>
    <row r="282" spans="1:67" ht="15.5" customHeight="1" x14ac:dyDescent="0.2">
      <c r="A282" s="29" t="s">
        <v>3320</v>
      </c>
      <c r="B282" s="388" t="s">
        <v>3321</v>
      </c>
      <c r="C282" s="29" t="s">
        <v>2784</v>
      </c>
      <c r="D282" s="31" t="s">
        <v>91</v>
      </c>
      <c r="E282" s="31" t="s">
        <v>82</v>
      </c>
      <c r="F282" s="32">
        <v>1</v>
      </c>
      <c r="G282" s="32">
        <v>1</v>
      </c>
      <c r="H282" s="32">
        <v>0</v>
      </c>
      <c r="I282" s="33"/>
      <c r="J282" s="34" t="s">
        <v>2782</v>
      </c>
      <c r="K282" s="39"/>
      <c r="L282" s="34" t="s">
        <v>2779</v>
      </c>
      <c r="M282" s="86"/>
      <c r="N282" s="24">
        <f t="shared" si="40"/>
        <v>1998</v>
      </c>
      <c r="O282" s="37">
        <v>36098</v>
      </c>
      <c r="P282" s="37">
        <v>39134</v>
      </c>
      <c r="Q282" s="37">
        <v>39134</v>
      </c>
      <c r="R282" s="36" t="s">
        <v>75</v>
      </c>
      <c r="S282" s="36" t="s">
        <v>75</v>
      </c>
      <c r="T282" s="36" t="s">
        <v>75</v>
      </c>
      <c r="U282" s="36" t="s">
        <v>75</v>
      </c>
      <c r="V282" s="32">
        <v>1</v>
      </c>
      <c r="W282" s="19">
        <f t="shared" si="41"/>
        <v>1</v>
      </c>
      <c r="X282" s="19">
        <f t="shared" si="42"/>
        <v>0</v>
      </c>
      <c r="Y282" s="19">
        <f t="shared" si="43"/>
        <v>0</v>
      </c>
      <c r="Z282" s="32">
        <v>-1</v>
      </c>
      <c r="AA282" s="32">
        <v>-2</v>
      </c>
      <c r="AB282" s="32">
        <v>1</v>
      </c>
      <c r="AC282" s="32">
        <v>0</v>
      </c>
      <c r="AD282" s="32">
        <v>0</v>
      </c>
      <c r="AE282" s="32">
        <v>0</v>
      </c>
      <c r="AF282" s="32">
        <v>1</v>
      </c>
      <c r="AG282" s="40">
        <v>1</v>
      </c>
      <c r="AH282" s="32">
        <v>1</v>
      </c>
      <c r="AI282" s="32">
        <v>0</v>
      </c>
      <c r="AJ282" s="31" t="s">
        <v>96</v>
      </c>
      <c r="AK282" s="31" t="s">
        <v>77</v>
      </c>
      <c r="AL282" s="34" t="s">
        <v>2780</v>
      </c>
      <c r="AM282" s="19">
        <f t="shared" si="44"/>
        <v>3</v>
      </c>
      <c r="AN282" s="32">
        <v>1</v>
      </c>
      <c r="AO282" s="32">
        <v>1</v>
      </c>
      <c r="AP282" s="32">
        <v>0</v>
      </c>
      <c r="AQ282" s="32">
        <v>1</v>
      </c>
      <c r="AR282" s="32">
        <v>0</v>
      </c>
      <c r="AS282" s="32">
        <v>0</v>
      </c>
      <c r="AT282" s="32">
        <v>0</v>
      </c>
      <c r="AU282" s="26">
        <f t="shared" si="45"/>
        <v>-1</v>
      </c>
      <c r="AV282" s="40">
        <v>1</v>
      </c>
      <c r="AW282" s="40">
        <v>0</v>
      </c>
      <c r="AX282" s="40">
        <v>0</v>
      </c>
      <c r="AY282" s="19">
        <v>0</v>
      </c>
      <c r="AZ282" s="40">
        <v>0</v>
      </c>
      <c r="BA282" s="32">
        <v>0</v>
      </c>
      <c r="BB282" s="32">
        <v>0</v>
      </c>
      <c r="BC282" s="32">
        <v>0</v>
      </c>
      <c r="BD282" s="28"/>
      <c r="BE282" s="33"/>
      <c r="BF282" s="33"/>
      <c r="BG282" s="33"/>
      <c r="BH282" s="33"/>
      <c r="BI282" s="20"/>
      <c r="BJ282" s="32">
        <v>1</v>
      </c>
      <c r="BK282" s="33"/>
      <c r="BL282" s="33"/>
      <c r="BM282" s="33"/>
      <c r="BN282" s="33"/>
      <c r="BO282" s="33"/>
    </row>
    <row r="283" spans="1:67" ht="15.5" customHeight="1" x14ac:dyDescent="0.2">
      <c r="A283" s="29" t="s">
        <v>3320</v>
      </c>
      <c r="B283" s="388" t="s">
        <v>3321</v>
      </c>
      <c r="C283" s="29" t="s">
        <v>2785</v>
      </c>
      <c r="D283" s="31" t="s">
        <v>91</v>
      </c>
      <c r="E283" s="31" t="s">
        <v>82</v>
      </c>
      <c r="F283" s="32">
        <v>1</v>
      </c>
      <c r="G283" s="32">
        <v>1</v>
      </c>
      <c r="H283" s="32">
        <v>0</v>
      </c>
      <c r="I283" s="33"/>
      <c r="J283" s="34" t="s">
        <v>2782</v>
      </c>
      <c r="K283" s="39"/>
      <c r="L283" s="34" t="s">
        <v>2779</v>
      </c>
      <c r="M283" s="86"/>
      <c r="N283" s="24">
        <f t="shared" si="40"/>
        <v>1998</v>
      </c>
      <c r="O283" s="37">
        <v>36098</v>
      </c>
      <c r="P283" s="37">
        <v>39134</v>
      </c>
      <c r="Q283" s="37">
        <v>39134</v>
      </c>
      <c r="R283" s="36" t="s">
        <v>75</v>
      </c>
      <c r="S283" s="36" t="s">
        <v>75</v>
      </c>
      <c r="T283" s="36" t="s">
        <v>75</v>
      </c>
      <c r="U283" s="36" t="s">
        <v>75</v>
      </c>
      <c r="V283" s="32">
        <v>1</v>
      </c>
      <c r="W283" s="19">
        <f t="shared" si="41"/>
        <v>1</v>
      </c>
      <c r="X283" s="19">
        <f t="shared" si="42"/>
        <v>0</v>
      </c>
      <c r="Y283" s="19">
        <f t="shared" si="43"/>
        <v>0</v>
      </c>
      <c r="Z283" s="32">
        <v>-1</v>
      </c>
      <c r="AA283" s="32">
        <v>-2</v>
      </c>
      <c r="AB283" s="32">
        <v>1</v>
      </c>
      <c r="AC283" s="32">
        <v>0</v>
      </c>
      <c r="AD283" s="32">
        <v>0</v>
      </c>
      <c r="AE283" s="32">
        <v>0</v>
      </c>
      <c r="AF283" s="32">
        <v>1</v>
      </c>
      <c r="AG283" s="40">
        <v>1</v>
      </c>
      <c r="AH283" s="32">
        <v>1</v>
      </c>
      <c r="AI283" s="32">
        <v>0</v>
      </c>
      <c r="AJ283" s="31" t="s">
        <v>96</v>
      </c>
      <c r="AK283" s="31" t="s">
        <v>77</v>
      </c>
      <c r="AL283" s="34" t="s">
        <v>2780</v>
      </c>
      <c r="AM283" s="19">
        <f t="shared" si="44"/>
        <v>3</v>
      </c>
      <c r="AN283" s="32">
        <v>1</v>
      </c>
      <c r="AO283" s="32">
        <v>1</v>
      </c>
      <c r="AP283" s="32">
        <v>0</v>
      </c>
      <c r="AQ283" s="32">
        <v>1</v>
      </c>
      <c r="AR283" s="32">
        <v>0</v>
      </c>
      <c r="AS283" s="32">
        <v>0</v>
      </c>
      <c r="AT283" s="32">
        <v>0</v>
      </c>
      <c r="AU283" s="26">
        <f t="shared" si="45"/>
        <v>-1</v>
      </c>
      <c r="AV283" s="40">
        <v>1</v>
      </c>
      <c r="AW283" s="40">
        <v>0</v>
      </c>
      <c r="AX283" s="40">
        <v>0</v>
      </c>
      <c r="AY283" s="19">
        <v>0</v>
      </c>
      <c r="AZ283" s="40">
        <v>0</v>
      </c>
      <c r="BA283" s="32">
        <v>0</v>
      </c>
      <c r="BB283" s="32">
        <v>0</v>
      </c>
      <c r="BC283" s="32">
        <v>0</v>
      </c>
      <c r="BD283" s="28"/>
      <c r="BE283" s="33"/>
      <c r="BF283" s="33"/>
      <c r="BG283" s="33"/>
      <c r="BH283" s="33"/>
      <c r="BI283" s="20"/>
      <c r="BJ283" s="32">
        <v>1</v>
      </c>
      <c r="BK283" s="33"/>
      <c r="BL283" s="33"/>
      <c r="BM283" s="33"/>
      <c r="BN283" s="33"/>
      <c r="BO283" s="33"/>
    </row>
    <row r="284" spans="1:67" ht="15.5" customHeight="1" x14ac:dyDescent="0.2">
      <c r="A284" s="29" t="s">
        <v>3320</v>
      </c>
      <c r="B284" s="388" t="s">
        <v>3321</v>
      </c>
      <c r="C284" s="29" t="s">
        <v>2786</v>
      </c>
      <c r="D284" s="31" t="s">
        <v>91</v>
      </c>
      <c r="E284" s="31" t="s">
        <v>82</v>
      </c>
      <c r="F284" s="32">
        <v>1</v>
      </c>
      <c r="G284" s="32">
        <v>1</v>
      </c>
      <c r="H284" s="32">
        <v>0</v>
      </c>
      <c r="I284" s="33"/>
      <c r="J284" s="34" t="s">
        <v>2782</v>
      </c>
      <c r="K284" s="39"/>
      <c r="L284" s="34" t="s">
        <v>2779</v>
      </c>
      <c r="M284" s="86"/>
      <c r="N284" s="24">
        <f t="shared" si="40"/>
        <v>1998</v>
      </c>
      <c r="O284" s="37">
        <v>36098</v>
      </c>
      <c r="P284" s="37">
        <v>39134</v>
      </c>
      <c r="Q284" s="37">
        <v>39134</v>
      </c>
      <c r="R284" s="36" t="s">
        <v>75</v>
      </c>
      <c r="S284" s="36" t="s">
        <v>75</v>
      </c>
      <c r="T284" s="36" t="s">
        <v>75</v>
      </c>
      <c r="U284" s="36" t="s">
        <v>75</v>
      </c>
      <c r="V284" s="32">
        <v>1</v>
      </c>
      <c r="W284" s="19">
        <f t="shared" si="41"/>
        <v>1</v>
      </c>
      <c r="X284" s="19">
        <f t="shared" si="42"/>
        <v>0</v>
      </c>
      <c r="Y284" s="19">
        <f t="shared" si="43"/>
        <v>0</v>
      </c>
      <c r="Z284" s="32">
        <v>-1</v>
      </c>
      <c r="AA284" s="32">
        <v>-2</v>
      </c>
      <c r="AB284" s="32">
        <v>1</v>
      </c>
      <c r="AC284" s="32">
        <v>0</v>
      </c>
      <c r="AD284" s="32">
        <v>0</v>
      </c>
      <c r="AE284" s="32">
        <v>0</v>
      </c>
      <c r="AF284" s="32">
        <v>1</v>
      </c>
      <c r="AG284" s="40">
        <v>1</v>
      </c>
      <c r="AH284" s="32">
        <v>1</v>
      </c>
      <c r="AI284" s="32">
        <v>0</v>
      </c>
      <c r="AJ284" s="31" t="s">
        <v>96</v>
      </c>
      <c r="AK284" s="31" t="s">
        <v>77</v>
      </c>
      <c r="AL284" s="34" t="s">
        <v>2780</v>
      </c>
      <c r="AM284" s="19">
        <f t="shared" si="44"/>
        <v>3</v>
      </c>
      <c r="AN284" s="32">
        <v>1</v>
      </c>
      <c r="AO284" s="32">
        <v>1</v>
      </c>
      <c r="AP284" s="32">
        <v>0</v>
      </c>
      <c r="AQ284" s="32">
        <v>1</v>
      </c>
      <c r="AR284" s="32">
        <v>0</v>
      </c>
      <c r="AS284" s="19">
        <v>-1</v>
      </c>
      <c r="AT284" s="32">
        <v>0</v>
      </c>
      <c r="AU284" s="26">
        <f t="shared" si="45"/>
        <v>-1</v>
      </c>
      <c r="AV284" s="40">
        <v>1</v>
      </c>
      <c r="AW284" s="40">
        <v>0</v>
      </c>
      <c r="AX284" s="40">
        <v>0</v>
      </c>
      <c r="AY284" s="19">
        <v>0</v>
      </c>
      <c r="AZ284" s="40">
        <v>0</v>
      </c>
      <c r="BA284" s="32">
        <v>0</v>
      </c>
      <c r="BB284" s="32">
        <v>0</v>
      </c>
      <c r="BC284" s="32">
        <v>0</v>
      </c>
      <c r="BD284" s="28"/>
      <c r="BE284" s="33"/>
      <c r="BF284" s="33"/>
      <c r="BG284" s="33"/>
      <c r="BH284" s="33"/>
      <c r="BI284" s="20"/>
      <c r="BJ284" s="32">
        <v>1</v>
      </c>
      <c r="BK284" s="33"/>
      <c r="BL284" s="33"/>
      <c r="BM284" s="33"/>
      <c r="BN284" s="33"/>
      <c r="BO284" s="33"/>
    </row>
    <row r="285" spans="1:67" ht="15.5" customHeight="1" x14ac:dyDescent="0.2">
      <c r="A285" s="64" t="s">
        <v>3322</v>
      </c>
      <c r="B285" s="42" t="s">
        <v>3324</v>
      </c>
      <c r="C285" s="17" t="s">
        <v>1877</v>
      </c>
      <c r="D285" s="17" t="s">
        <v>153</v>
      </c>
      <c r="E285" s="18" t="s">
        <v>92</v>
      </c>
      <c r="F285" s="19">
        <v>1</v>
      </c>
      <c r="G285" s="19">
        <v>1</v>
      </c>
      <c r="H285" s="19">
        <v>0</v>
      </c>
      <c r="I285" s="20"/>
      <c r="J285" s="21" t="s">
        <v>1878</v>
      </c>
      <c r="K285" s="22" t="s">
        <v>1879</v>
      </c>
      <c r="L285" s="375" t="s">
        <v>3284</v>
      </c>
      <c r="M285" s="25"/>
      <c r="N285" s="47">
        <f t="shared" si="40"/>
        <v>2017</v>
      </c>
      <c r="O285" s="25">
        <v>42767</v>
      </c>
      <c r="P285" s="23" t="s">
        <v>75</v>
      </c>
      <c r="Q285" s="23" t="s">
        <v>75</v>
      </c>
      <c r="R285" s="23" t="s">
        <v>75</v>
      </c>
      <c r="S285" s="23" t="s">
        <v>75</v>
      </c>
      <c r="T285" s="23" t="s">
        <v>75</v>
      </c>
      <c r="U285" s="23" t="s">
        <v>75</v>
      </c>
      <c r="V285" s="19">
        <v>1</v>
      </c>
      <c r="W285" s="19">
        <f t="shared" si="41"/>
        <v>0</v>
      </c>
      <c r="X285" s="19">
        <f t="shared" si="42"/>
        <v>0</v>
      </c>
      <c r="Y285" s="19">
        <f t="shared" si="43"/>
        <v>0</v>
      </c>
      <c r="Z285" s="19">
        <v>-1</v>
      </c>
      <c r="AA285" s="19">
        <v>-2</v>
      </c>
      <c r="AB285" s="19">
        <v>1</v>
      </c>
      <c r="AC285" s="19">
        <v>0</v>
      </c>
      <c r="AD285" s="19">
        <v>0</v>
      </c>
      <c r="AE285" s="19">
        <v>0</v>
      </c>
      <c r="AF285" s="19">
        <v>0</v>
      </c>
      <c r="AG285" s="19">
        <v>1</v>
      </c>
      <c r="AH285" s="19">
        <v>1</v>
      </c>
      <c r="AI285" s="19">
        <v>0</v>
      </c>
      <c r="AJ285" s="18" t="s">
        <v>134</v>
      </c>
      <c r="AK285" s="18" t="s">
        <v>97</v>
      </c>
      <c r="AL285" s="21" t="s">
        <v>1881</v>
      </c>
      <c r="AM285" s="19">
        <v>3</v>
      </c>
      <c r="AN285" s="19">
        <v>1</v>
      </c>
      <c r="AO285" s="20"/>
      <c r="AP285" s="19">
        <v>1</v>
      </c>
      <c r="AQ285" s="19">
        <v>1</v>
      </c>
      <c r="AR285" s="19">
        <v>1</v>
      </c>
      <c r="AS285" s="19">
        <v>-1</v>
      </c>
      <c r="AT285" s="19">
        <v>0</v>
      </c>
      <c r="AU285" s="26">
        <v>-1</v>
      </c>
      <c r="AV285" s="19">
        <v>0</v>
      </c>
      <c r="AW285" s="19">
        <v>0</v>
      </c>
      <c r="AX285" s="19">
        <v>0</v>
      </c>
      <c r="AY285" s="19">
        <v>0</v>
      </c>
      <c r="AZ285" s="19">
        <v>0</v>
      </c>
      <c r="BA285" s="19">
        <v>0</v>
      </c>
      <c r="BB285" s="19">
        <v>0</v>
      </c>
      <c r="BC285" s="19">
        <v>0</v>
      </c>
      <c r="BD285" s="20"/>
      <c r="BE285" s="20"/>
      <c r="BF285" s="20"/>
      <c r="BG285" s="20"/>
      <c r="BH285" s="20"/>
      <c r="BI285" s="20"/>
      <c r="BJ285" s="20"/>
      <c r="BK285" s="20"/>
      <c r="BL285" s="20"/>
      <c r="BM285" s="20"/>
      <c r="BN285" s="20"/>
      <c r="BO285" s="20"/>
    </row>
    <row r="286" spans="1:67" ht="15.5" customHeight="1" x14ac:dyDescent="0.2">
      <c r="A286" s="64" t="s">
        <v>3322</v>
      </c>
      <c r="B286" s="42" t="s">
        <v>3324</v>
      </c>
      <c r="C286" s="17" t="s">
        <v>1882</v>
      </c>
      <c r="D286" s="17" t="s">
        <v>153</v>
      </c>
      <c r="E286" s="18" t="s">
        <v>92</v>
      </c>
      <c r="F286" s="19">
        <v>1</v>
      </c>
      <c r="G286" s="19">
        <v>1</v>
      </c>
      <c r="H286" s="19">
        <v>0</v>
      </c>
      <c r="I286" s="20"/>
      <c r="J286" s="21" t="s">
        <v>1878</v>
      </c>
      <c r="K286" s="22" t="s">
        <v>1879</v>
      </c>
      <c r="L286" s="21" t="s">
        <v>1880</v>
      </c>
      <c r="M286" s="25"/>
      <c r="N286" s="47">
        <f t="shared" si="40"/>
        <v>2017</v>
      </c>
      <c r="O286" s="25">
        <v>42767</v>
      </c>
      <c r="P286" s="23" t="s">
        <v>75</v>
      </c>
      <c r="Q286" s="23" t="s">
        <v>75</v>
      </c>
      <c r="R286" s="23" t="s">
        <v>75</v>
      </c>
      <c r="S286" s="23" t="s">
        <v>75</v>
      </c>
      <c r="T286" s="23" t="s">
        <v>75</v>
      </c>
      <c r="U286" s="23" t="s">
        <v>75</v>
      </c>
      <c r="V286" s="19">
        <v>1</v>
      </c>
      <c r="W286" s="19">
        <f t="shared" si="41"/>
        <v>0</v>
      </c>
      <c r="X286" s="19">
        <f t="shared" si="42"/>
        <v>0</v>
      </c>
      <c r="Y286" s="19">
        <f t="shared" si="43"/>
        <v>0</v>
      </c>
      <c r="Z286" s="19">
        <v>-1</v>
      </c>
      <c r="AA286" s="19">
        <v>-2</v>
      </c>
      <c r="AB286" s="19">
        <v>1</v>
      </c>
      <c r="AC286" s="19">
        <v>0</v>
      </c>
      <c r="AD286" s="19">
        <v>0</v>
      </c>
      <c r="AE286" s="19">
        <v>0</v>
      </c>
      <c r="AF286" s="19">
        <v>0</v>
      </c>
      <c r="AG286" s="19">
        <v>1</v>
      </c>
      <c r="AH286" s="19">
        <v>1</v>
      </c>
      <c r="AI286" s="19">
        <v>0</v>
      </c>
      <c r="AJ286" s="18" t="s">
        <v>134</v>
      </c>
      <c r="AK286" s="18" t="s">
        <v>97</v>
      </c>
      <c r="AL286" s="21" t="s">
        <v>1881</v>
      </c>
      <c r="AM286" s="19">
        <v>3</v>
      </c>
      <c r="AN286" s="19">
        <v>1</v>
      </c>
      <c r="AO286" s="20"/>
      <c r="AP286" s="19">
        <v>1</v>
      </c>
      <c r="AQ286" s="19">
        <v>1</v>
      </c>
      <c r="AR286" s="19">
        <v>1</v>
      </c>
      <c r="AS286" s="19">
        <v>-1</v>
      </c>
      <c r="AT286" s="19">
        <v>0</v>
      </c>
      <c r="AU286" s="26">
        <v>-1</v>
      </c>
      <c r="AV286" s="19">
        <v>0</v>
      </c>
      <c r="AW286" s="19">
        <v>0</v>
      </c>
      <c r="AX286" s="19">
        <v>0</v>
      </c>
      <c r="AY286" s="19">
        <v>0</v>
      </c>
      <c r="AZ286" s="19">
        <v>0</v>
      </c>
      <c r="BA286" s="19">
        <v>0</v>
      </c>
      <c r="BB286" s="19">
        <v>0</v>
      </c>
      <c r="BC286" s="19">
        <v>0</v>
      </c>
      <c r="BD286" s="20"/>
      <c r="BE286" s="20"/>
      <c r="BF286" s="20"/>
      <c r="BG286" s="20"/>
      <c r="BH286" s="20"/>
      <c r="BI286" s="20"/>
      <c r="BJ286" s="20"/>
      <c r="BK286" s="20"/>
      <c r="BL286" s="20"/>
      <c r="BM286" s="20"/>
      <c r="BN286" s="20"/>
      <c r="BO286" s="20"/>
    </row>
    <row r="287" spans="1:67" ht="15.5" customHeight="1" x14ac:dyDescent="0.2">
      <c r="A287" s="64" t="s">
        <v>3322</v>
      </c>
      <c r="B287" s="42" t="s">
        <v>3324</v>
      </c>
      <c r="C287" s="17" t="s">
        <v>1883</v>
      </c>
      <c r="D287" s="17" t="s">
        <v>153</v>
      </c>
      <c r="E287" s="18" t="s">
        <v>92</v>
      </c>
      <c r="F287" s="19">
        <v>1</v>
      </c>
      <c r="G287" s="19">
        <v>1</v>
      </c>
      <c r="H287" s="19">
        <v>0</v>
      </c>
      <c r="I287" s="20"/>
      <c r="J287" s="21" t="s">
        <v>1878</v>
      </c>
      <c r="K287" s="22" t="s">
        <v>1879</v>
      </c>
      <c r="L287" s="21" t="s">
        <v>1880</v>
      </c>
      <c r="M287" s="25"/>
      <c r="N287" s="47">
        <f t="shared" si="40"/>
        <v>2017</v>
      </c>
      <c r="O287" s="25">
        <v>42767</v>
      </c>
      <c r="P287" s="23" t="s">
        <v>75</v>
      </c>
      <c r="Q287" s="23" t="s">
        <v>75</v>
      </c>
      <c r="R287" s="23" t="s">
        <v>75</v>
      </c>
      <c r="S287" s="23" t="s">
        <v>75</v>
      </c>
      <c r="T287" s="23" t="s">
        <v>75</v>
      </c>
      <c r="U287" s="23" t="s">
        <v>75</v>
      </c>
      <c r="V287" s="19">
        <v>1</v>
      </c>
      <c r="W287" s="19">
        <f t="shared" si="41"/>
        <v>0</v>
      </c>
      <c r="X287" s="19">
        <f t="shared" si="42"/>
        <v>0</v>
      </c>
      <c r="Y287" s="19">
        <f t="shared" si="43"/>
        <v>0</v>
      </c>
      <c r="Z287" s="19">
        <v>-1</v>
      </c>
      <c r="AA287" s="19">
        <v>-2</v>
      </c>
      <c r="AB287" s="19">
        <v>1</v>
      </c>
      <c r="AC287" s="19">
        <v>0</v>
      </c>
      <c r="AD287" s="19">
        <v>0</v>
      </c>
      <c r="AE287" s="19">
        <v>0</v>
      </c>
      <c r="AF287" s="19">
        <v>0</v>
      </c>
      <c r="AG287" s="19">
        <v>1</v>
      </c>
      <c r="AH287" s="19">
        <v>1</v>
      </c>
      <c r="AI287" s="19">
        <v>0</v>
      </c>
      <c r="AJ287" s="18" t="s">
        <v>134</v>
      </c>
      <c r="AK287" s="18" t="s">
        <v>97</v>
      </c>
      <c r="AL287" s="21" t="s">
        <v>1881</v>
      </c>
      <c r="AM287" s="19">
        <v>3</v>
      </c>
      <c r="AN287" s="19">
        <v>1</v>
      </c>
      <c r="AO287" s="20"/>
      <c r="AP287" s="19">
        <v>1</v>
      </c>
      <c r="AQ287" s="19">
        <v>1</v>
      </c>
      <c r="AR287" s="19">
        <v>1</v>
      </c>
      <c r="AS287" s="19">
        <v>-1</v>
      </c>
      <c r="AT287" s="19">
        <v>0</v>
      </c>
      <c r="AU287" s="26">
        <v>-1</v>
      </c>
      <c r="AV287" s="19">
        <v>0</v>
      </c>
      <c r="AW287" s="19">
        <v>0</v>
      </c>
      <c r="AX287" s="19">
        <v>0</v>
      </c>
      <c r="AY287" s="19">
        <v>0</v>
      </c>
      <c r="AZ287" s="19">
        <v>0</v>
      </c>
      <c r="BA287" s="19">
        <v>0</v>
      </c>
      <c r="BB287" s="19">
        <v>0</v>
      </c>
      <c r="BC287" s="19">
        <v>0</v>
      </c>
      <c r="BD287" s="20"/>
      <c r="BE287" s="20"/>
      <c r="BF287" s="20"/>
      <c r="BG287" s="20"/>
      <c r="BH287" s="20"/>
      <c r="BI287" s="20"/>
      <c r="BJ287" s="20"/>
      <c r="BK287" s="20"/>
      <c r="BL287" s="20"/>
      <c r="BM287" s="20"/>
      <c r="BN287" s="20"/>
      <c r="BO287" s="20"/>
    </row>
    <row r="288" spans="1:67" ht="15.5" customHeight="1" x14ac:dyDescent="0.2">
      <c r="A288" s="64" t="s">
        <v>3322</v>
      </c>
      <c r="B288" s="42" t="s">
        <v>3324</v>
      </c>
      <c r="C288" s="17" t="s">
        <v>1884</v>
      </c>
      <c r="D288" s="17" t="s">
        <v>153</v>
      </c>
      <c r="E288" s="18" t="s">
        <v>92</v>
      </c>
      <c r="F288" s="19">
        <v>1</v>
      </c>
      <c r="G288" s="19">
        <v>1</v>
      </c>
      <c r="H288" s="19">
        <v>0</v>
      </c>
      <c r="I288" s="20"/>
      <c r="J288" s="21" t="s">
        <v>1878</v>
      </c>
      <c r="K288" s="22" t="s">
        <v>1879</v>
      </c>
      <c r="L288" s="375" t="s">
        <v>3283</v>
      </c>
      <c r="M288" s="25"/>
      <c r="N288" s="47">
        <f t="shared" si="40"/>
        <v>2017</v>
      </c>
      <c r="O288" s="25">
        <v>42767</v>
      </c>
      <c r="P288" s="23" t="s">
        <v>75</v>
      </c>
      <c r="Q288" s="23" t="s">
        <v>75</v>
      </c>
      <c r="R288" s="23" t="s">
        <v>75</v>
      </c>
      <c r="S288" s="23" t="s">
        <v>75</v>
      </c>
      <c r="T288" s="23" t="s">
        <v>75</v>
      </c>
      <c r="U288" s="23" t="s">
        <v>75</v>
      </c>
      <c r="V288" s="19">
        <v>1</v>
      </c>
      <c r="W288" s="19">
        <f t="shared" si="41"/>
        <v>0</v>
      </c>
      <c r="X288" s="19">
        <f t="shared" si="42"/>
        <v>0</v>
      </c>
      <c r="Y288" s="19">
        <f t="shared" si="43"/>
        <v>0</v>
      </c>
      <c r="Z288" s="19">
        <v>-1</v>
      </c>
      <c r="AA288" s="19">
        <v>-2</v>
      </c>
      <c r="AB288" s="19">
        <v>1</v>
      </c>
      <c r="AC288" s="19">
        <v>0</v>
      </c>
      <c r="AD288" s="19">
        <v>0</v>
      </c>
      <c r="AE288" s="19">
        <v>0</v>
      </c>
      <c r="AF288" s="19">
        <v>0</v>
      </c>
      <c r="AG288" s="19">
        <v>1</v>
      </c>
      <c r="AH288" s="19">
        <v>1</v>
      </c>
      <c r="AI288" s="19">
        <v>0</v>
      </c>
      <c r="AJ288" s="18" t="s">
        <v>134</v>
      </c>
      <c r="AK288" s="18" t="s">
        <v>97</v>
      </c>
      <c r="AL288" s="21" t="s">
        <v>1881</v>
      </c>
      <c r="AM288" s="19">
        <v>3</v>
      </c>
      <c r="AN288" s="19">
        <v>1</v>
      </c>
      <c r="AO288" s="20"/>
      <c r="AP288" s="19">
        <v>1</v>
      </c>
      <c r="AQ288" s="19">
        <v>1</v>
      </c>
      <c r="AR288" s="19">
        <v>1</v>
      </c>
      <c r="AS288" s="19">
        <v>-1</v>
      </c>
      <c r="AT288" s="19">
        <v>0</v>
      </c>
      <c r="AU288" s="26">
        <v>-1</v>
      </c>
      <c r="AV288" s="19">
        <v>0</v>
      </c>
      <c r="AW288" s="19">
        <v>0</v>
      </c>
      <c r="AX288" s="19">
        <v>0</v>
      </c>
      <c r="AY288" s="19">
        <v>0</v>
      </c>
      <c r="AZ288" s="19">
        <v>0</v>
      </c>
      <c r="BA288" s="19">
        <v>0</v>
      </c>
      <c r="BB288" s="19">
        <v>0</v>
      </c>
      <c r="BC288" s="19">
        <v>0</v>
      </c>
      <c r="BD288" s="20"/>
      <c r="BE288" s="20"/>
      <c r="BF288" s="20"/>
      <c r="BG288" s="20"/>
      <c r="BH288" s="20"/>
      <c r="BI288" s="20"/>
      <c r="BJ288" s="20"/>
      <c r="BK288" s="20"/>
      <c r="BL288" s="20"/>
      <c r="BM288" s="20"/>
      <c r="BN288" s="20"/>
      <c r="BO288" s="20"/>
    </row>
    <row r="289" spans="1:67" ht="15.5" customHeight="1" x14ac:dyDescent="0.2">
      <c r="A289" s="64" t="s">
        <v>3323</v>
      </c>
      <c r="B289" s="42" t="s">
        <v>3324</v>
      </c>
      <c r="C289" s="17" t="s">
        <v>1885</v>
      </c>
      <c r="D289" s="17" t="s">
        <v>153</v>
      </c>
      <c r="E289" s="18" t="s">
        <v>92</v>
      </c>
      <c r="F289" s="19">
        <v>1</v>
      </c>
      <c r="G289" s="19">
        <v>1</v>
      </c>
      <c r="H289" s="19">
        <v>0</v>
      </c>
      <c r="I289" s="20"/>
      <c r="J289" s="21" t="s">
        <v>1878</v>
      </c>
      <c r="K289" s="22" t="s">
        <v>1879</v>
      </c>
      <c r="L289" s="21" t="s">
        <v>1880</v>
      </c>
      <c r="M289" s="25"/>
      <c r="N289" s="47">
        <f t="shared" si="40"/>
        <v>2017</v>
      </c>
      <c r="O289" s="25">
        <v>42767</v>
      </c>
      <c r="P289" s="23" t="s">
        <v>75</v>
      </c>
      <c r="Q289" s="23" t="s">
        <v>75</v>
      </c>
      <c r="R289" s="23" t="s">
        <v>75</v>
      </c>
      <c r="S289" s="23" t="s">
        <v>75</v>
      </c>
      <c r="T289" s="23" t="s">
        <v>75</v>
      </c>
      <c r="U289" s="23" t="s">
        <v>75</v>
      </c>
      <c r="V289" s="19">
        <v>1</v>
      </c>
      <c r="W289" s="19">
        <f t="shared" si="41"/>
        <v>0</v>
      </c>
      <c r="X289" s="19">
        <f t="shared" si="42"/>
        <v>0</v>
      </c>
      <c r="Y289" s="19">
        <f t="shared" si="43"/>
        <v>0</v>
      </c>
      <c r="Z289" s="19">
        <v>-1</v>
      </c>
      <c r="AA289" s="19">
        <v>-2</v>
      </c>
      <c r="AB289" s="19">
        <v>1</v>
      </c>
      <c r="AC289" s="19">
        <v>0</v>
      </c>
      <c r="AD289" s="19">
        <v>0</v>
      </c>
      <c r="AE289" s="19">
        <v>0</v>
      </c>
      <c r="AF289" s="19">
        <v>0</v>
      </c>
      <c r="AG289" s="19">
        <v>1</v>
      </c>
      <c r="AH289" s="19">
        <v>1</v>
      </c>
      <c r="AI289" s="19">
        <v>0</v>
      </c>
      <c r="AJ289" s="18" t="s">
        <v>134</v>
      </c>
      <c r="AK289" s="18" t="s">
        <v>97</v>
      </c>
      <c r="AL289" s="21" t="s">
        <v>1881</v>
      </c>
      <c r="AM289" s="19">
        <v>3</v>
      </c>
      <c r="AN289" s="19">
        <v>1</v>
      </c>
      <c r="AO289" s="20"/>
      <c r="AP289" s="19">
        <v>1</v>
      </c>
      <c r="AQ289" s="19">
        <v>1</v>
      </c>
      <c r="AR289" s="19">
        <v>1</v>
      </c>
      <c r="AS289" s="19">
        <v>-1</v>
      </c>
      <c r="AT289" s="19">
        <v>0</v>
      </c>
      <c r="AU289" s="26">
        <v>-1</v>
      </c>
      <c r="AV289" s="19">
        <v>0</v>
      </c>
      <c r="AW289" s="19">
        <v>0</v>
      </c>
      <c r="AX289" s="19">
        <v>0</v>
      </c>
      <c r="AY289" s="19">
        <v>0</v>
      </c>
      <c r="AZ289" s="19">
        <v>0</v>
      </c>
      <c r="BA289" s="19">
        <v>0</v>
      </c>
      <c r="BB289" s="19">
        <v>0</v>
      </c>
      <c r="BC289" s="19">
        <v>0</v>
      </c>
      <c r="BD289" s="20"/>
      <c r="BE289" s="20"/>
      <c r="BF289" s="20"/>
      <c r="BG289" s="20"/>
      <c r="BH289" s="20"/>
      <c r="BI289" s="20"/>
      <c r="BJ289" s="20"/>
      <c r="BK289" s="20"/>
      <c r="BL289" s="20"/>
      <c r="BM289" s="20"/>
      <c r="BN289" s="20"/>
      <c r="BO289" s="20"/>
    </row>
    <row r="290" spans="1:67" ht="15.5" customHeight="1" x14ac:dyDescent="0.2">
      <c r="A290" s="64" t="s">
        <v>3323</v>
      </c>
      <c r="B290" s="42" t="s">
        <v>3324</v>
      </c>
      <c r="C290" s="17" t="s">
        <v>1886</v>
      </c>
      <c r="D290" s="17" t="s">
        <v>153</v>
      </c>
      <c r="E290" s="18" t="s">
        <v>92</v>
      </c>
      <c r="F290" s="19">
        <v>1</v>
      </c>
      <c r="G290" s="19">
        <v>1</v>
      </c>
      <c r="H290" s="19">
        <v>0</v>
      </c>
      <c r="I290" s="20"/>
      <c r="J290" s="21" t="s">
        <v>1878</v>
      </c>
      <c r="K290" s="22" t="s">
        <v>1879</v>
      </c>
      <c r="L290" s="21" t="s">
        <v>1880</v>
      </c>
      <c r="M290" s="25"/>
      <c r="N290" s="47">
        <f t="shared" si="40"/>
        <v>2017</v>
      </c>
      <c r="O290" s="25">
        <v>42767</v>
      </c>
      <c r="P290" s="23" t="s">
        <v>75</v>
      </c>
      <c r="Q290" s="23" t="s">
        <v>75</v>
      </c>
      <c r="R290" s="23" t="s">
        <v>75</v>
      </c>
      <c r="S290" s="23" t="s">
        <v>75</v>
      </c>
      <c r="T290" s="23" t="s">
        <v>75</v>
      </c>
      <c r="U290" s="23" t="s">
        <v>75</v>
      </c>
      <c r="V290" s="19">
        <v>1</v>
      </c>
      <c r="W290" s="19">
        <f t="shared" si="41"/>
        <v>0</v>
      </c>
      <c r="X290" s="19">
        <f t="shared" si="42"/>
        <v>0</v>
      </c>
      <c r="Y290" s="19">
        <f t="shared" si="43"/>
        <v>0</v>
      </c>
      <c r="Z290" s="19">
        <v>-1</v>
      </c>
      <c r="AA290" s="19">
        <v>-2</v>
      </c>
      <c r="AB290" s="19">
        <v>1</v>
      </c>
      <c r="AC290" s="19">
        <v>0</v>
      </c>
      <c r="AD290" s="19">
        <v>0</v>
      </c>
      <c r="AE290" s="19">
        <v>0</v>
      </c>
      <c r="AF290" s="19">
        <v>0</v>
      </c>
      <c r="AG290" s="19">
        <v>1</v>
      </c>
      <c r="AH290" s="19">
        <v>1</v>
      </c>
      <c r="AI290" s="19">
        <v>0</v>
      </c>
      <c r="AJ290" s="18" t="s">
        <v>134</v>
      </c>
      <c r="AK290" s="18" t="s">
        <v>97</v>
      </c>
      <c r="AL290" s="21" t="s">
        <v>1881</v>
      </c>
      <c r="AM290" s="19">
        <v>3</v>
      </c>
      <c r="AN290" s="19">
        <v>1</v>
      </c>
      <c r="AO290" s="20"/>
      <c r="AP290" s="19">
        <v>1</v>
      </c>
      <c r="AQ290" s="19">
        <v>1</v>
      </c>
      <c r="AR290" s="19">
        <v>1</v>
      </c>
      <c r="AS290" s="19">
        <v>-1</v>
      </c>
      <c r="AT290" s="19">
        <v>0</v>
      </c>
      <c r="AU290" s="26">
        <v>-1</v>
      </c>
      <c r="AV290" s="19">
        <v>0</v>
      </c>
      <c r="AW290" s="19">
        <v>0</v>
      </c>
      <c r="AX290" s="19">
        <v>0</v>
      </c>
      <c r="AY290" s="19">
        <v>0</v>
      </c>
      <c r="AZ290" s="19">
        <v>0</v>
      </c>
      <c r="BA290" s="19">
        <v>0</v>
      </c>
      <c r="BB290" s="19">
        <v>0</v>
      </c>
      <c r="BC290" s="19">
        <v>0</v>
      </c>
      <c r="BD290" s="20"/>
      <c r="BE290" s="20"/>
      <c r="BF290" s="20"/>
      <c r="BG290" s="20"/>
      <c r="BH290" s="20"/>
      <c r="BI290" s="20"/>
      <c r="BJ290" s="20"/>
      <c r="BK290" s="20"/>
      <c r="BL290" s="20"/>
      <c r="BM290" s="20"/>
      <c r="BN290" s="20"/>
      <c r="BO290" s="20"/>
    </row>
    <row r="291" spans="1:67" ht="15.5" customHeight="1" x14ac:dyDescent="0.2">
      <c r="A291" s="99" t="s">
        <v>2803</v>
      </c>
      <c r="B291" s="67" t="s">
        <v>3325</v>
      </c>
      <c r="C291" s="74" t="s">
        <v>2809</v>
      </c>
      <c r="D291" s="61" t="s">
        <v>2810</v>
      </c>
      <c r="E291" s="61" t="s">
        <v>70</v>
      </c>
      <c r="F291" s="62">
        <v>0</v>
      </c>
      <c r="G291" s="62">
        <v>1</v>
      </c>
      <c r="H291" s="68"/>
      <c r="I291" s="68"/>
      <c r="J291" s="75"/>
      <c r="K291" s="76"/>
      <c r="L291" s="376" t="s">
        <v>2811</v>
      </c>
      <c r="M291" s="77"/>
      <c r="N291" s="107" t="e">
        <f t="shared" si="40"/>
        <v>#VALUE!</v>
      </c>
      <c r="O291" s="73" t="s">
        <v>75</v>
      </c>
      <c r="P291" s="73" t="s">
        <v>75</v>
      </c>
      <c r="Q291" s="73" t="s">
        <v>75</v>
      </c>
      <c r="R291" s="73" t="s">
        <v>75</v>
      </c>
      <c r="S291" s="73" t="s">
        <v>75</v>
      </c>
      <c r="T291" s="73" t="s">
        <v>75</v>
      </c>
      <c r="U291" s="73" t="s">
        <v>75</v>
      </c>
      <c r="V291" s="62">
        <v>1</v>
      </c>
      <c r="W291" s="19">
        <f t="shared" si="41"/>
        <v>0</v>
      </c>
      <c r="X291" s="19">
        <f t="shared" si="42"/>
        <v>0</v>
      </c>
      <c r="Y291" s="19">
        <f t="shared" si="43"/>
        <v>0</v>
      </c>
      <c r="Z291" s="62">
        <v>-1</v>
      </c>
      <c r="AA291" s="62">
        <v>-2</v>
      </c>
      <c r="AB291" s="68"/>
      <c r="AC291" s="68"/>
      <c r="AD291" s="68"/>
      <c r="AE291" s="68"/>
      <c r="AF291" s="68"/>
      <c r="AG291" s="62">
        <v>1</v>
      </c>
      <c r="AH291" s="78">
        <v>1</v>
      </c>
      <c r="AI291" s="78">
        <v>0</v>
      </c>
      <c r="AJ291" s="61" t="s">
        <v>134</v>
      </c>
      <c r="AK291" s="61" t="s">
        <v>77</v>
      </c>
      <c r="AL291" s="75"/>
      <c r="AM291" s="65">
        <v>-1</v>
      </c>
      <c r="AN291" s="68"/>
      <c r="AO291" s="68"/>
      <c r="AP291" s="68"/>
      <c r="AQ291" s="68"/>
      <c r="AR291" s="78"/>
      <c r="AS291" s="78"/>
      <c r="AT291" s="68"/>
      <c r="AU291" s="26">
        <f>IF(BA291&lt;1,-1)</f>
        <v>-1</v>
      </c>
      <c r="AV291" s="78">
        <v>-1</v>
      </c>
      <c r="AW291" s="106">
        <v>0</v>
      </c>
      <c r="AX291" s="106">
        <v>0</v>
      </c>
      <c r="AY291" s="19">
        <v>0</v>
      </c>
      <c r="AZ291" s="62">
        <v>-1</v>
      </c>
      <c r="BA291" s="62">
        <v>-1</v>
      </c>
      <c r="BB291" s="62">
        <v>-1</v>
      </c>
      <c r="BC291" s="62">
        <v>-1</v>
      </c>
      <c r="BD291" s="28"/>
      <c r="BE291" s="68"/>
      <c r="BF291" s="68"/>
      <c r="BG291" s="68"/>
      <c r="BH291" s="68"/>
      <c r="BI291" s="68"/>
      <c r="BJ291" s="78"/>
      <c r="BK291" s="68"/>
      <c r="BL291" s="68"/>
      <c r="BM291" s="68"/>
      <c r="BN291" s="68"/>
      <c r="BO291" s="68"/>
    </row>
    <row r="292" spans="1:67" ht="15.5" customHeight="1" x14ac:dyDescent="0.2">
      <c r="A292" s="99" t="s">
        <v>3386</v>
      </c>
      <c r="B292" s="99" t="s">
        <v>3392</v>
      </c>
      <c r="C292" s="99" t="s">
        <v>3387</v>
      </c>
      <c r="D292" s="442" t="s">
        <v>270</v>
      </c>
      <c r="E292" s="442" t="s">
        <v>270</v>
      </c>
      <c r="F292" s="65"/>
      <c r="G292" s="65">
        <v>1</v>
      </c>
      <c r="H292" s="65"/>
      <c r="I292" s="100"/>
      <c r="J292" s="394" t="s">
        <v>3385</v>
      </c>
      <c r="K292" s="102"/>
      <c r="L292" s="439" t="s">
        <v>3408</v>
      </c>
      <c r="M292" s="103">
        <v>1974</v>
      </c>
      <c r="N292" s="57">
        <v>2013</v>
      </c>
      <c r="O292" s="104">
        <v>41492</v>
      </c>
      <c r="P292" s="105"/>
      <c r="Q292" s="105"/>
      <c r="R292" s="105"/>
      <c r="S292" s="105"/>
      <c r="T292" s="105"/>
      <c r="U292" s="105"/>
      <c r="V292" s="62"/>
      <c r="W292" s="19"/>
      <c r="X292" s="19"/>
      <c r="Y292" s="19"/>
      <c r="Z292" s="62"/>
      <c r="AA292" s="62"/>
      <c r="AB292" s="100"/>
      <c r="AC292" s="100">
        <v>1</v>
      </c>
      <c r="AD292" s="100">
        <v>0</v>
      </c>
      <c r="AE292" s="100">
        <v>1</v>
      </c>
      <c r="AF292" s="100"/>
      <c r="AG292" s="106"/>
      <c r="AH292" s="106"/>
      <c r="AI292" s="106"/>
      <c r="AJ292" s="442" t="s">
        <v>96</v>
      </c>
      <c r="AK292" s="442" t="s">
        <v>96</v>
      </c>
      <c r="AL292" s="75"/>
      <c r="AM292" s="65">
        <v>1</v>
      </c>
      <c r="AN292" s="106">
        <v>1</v>
      </c>
      <c r="AO292" s="106"/>
      <c r="AP292" s="106">
        <v>1</v>
      </c>
      <c r="AQ292" s="106"/>
      <c r="AR292" s="106">
        <v>1</v>
      </c>
      <c r="AS292" s="106"/>
      <c r="AT292" s="68"/>
      <c r="AU292" s="26"/>
      <c r="AV292" s="106"/>
      <c r="AW292" s="106"/>
      <c r="AX292" s="106"/>
      <c r="AY292" s="19"/>
      <c r="AZ292" s="62"/>
      <c r="BA292" s="62"/>
      <c r="BB292" s="62"/>
      <c r="BC292" s="62"/>
      <c r="BD292" s="28"/>
      <c r="BE292" s="100"/>
      <c r="BF292" s="100"/>
      <c r="BG292" s="100"/>
      <c r="BH292" s="100"/>
      <c r="BI292" s="100"/>
      <c r="BJ292" s="106"/>
      <c r="BK292" s="100"/>
      <c r="BL292" s="100"/>
      <c r="BM292" s="100"/>
      <c r="BN292" s="100"/>
      <c r="BO292" s="100"/>
    </row>
    <row r="293" spans="1:67" ht="15.5" customHeight="1" x14ac:dyDescent="0.2">
      <c r="A293" s="99" t="s">
        <v>3386</v>
      </c>
      <c r="B293" s="99" t="s">
        <v>3410</v>
      </c>
      <c r="C293" s="99" t="s">
        <v>3388</v>
      </c>
      <c r="D293" s="442" t="s">
        <v>3413</v>
      </c>
      <c r="E293" s="442" t="s">
        <v>270</v>
      </c>
      <c r="F293" s="65"/>
      <c r="G293" s="65">
        <v>1</v>
      </c>
      <c r="H293" s="65"/>
      <c r="I293" s="100"/>
      <c r="J293" s="394" t="s">
        <v>3385</v>
      </c>
      <c r="K293" s="102"/>
      <c r="L293" s="440" t="s">
        <v>3408</v>
      </c>
      <c r="M293" s="443" t="s">
        <v>3409</v>
      </c>
      <c r="N293" s="57">
        <v>2013</v>
      </c>
      <c r="O293" s="104">
        <v>41492</v>
      </c>
      <c r="P293" s="105"/>
      <c r="Q293" s="105"/>
      <c r="R293" s="105"/>
      <c r="S293" s="105"/>
      <c r="T293" s="105"/>
      <c r="U293" s="105"/>
      <c r="V293" s="62"/>
      <c r="W293" s="19"/>
      <c r="X293" s="19"/>
      <c r="Y293" s="19"/>
      <c r="Z293" s="62"/>
      <c r="AA293" s="62"/>
      <c r="AB293" s="100"/>
      <c r="AC293" s="100">
        <v>1</v>
      </c>
      <c r="AD293" s="100">
        <v>0</v>
      </c>
      <c r="AE293" s="100">
        <v>1</v>
      </c>
      <c r="AF293" s="100"/>
      <c r="AG293" s="106"/>
      <c r="AH293" s="106"/>
      <c r="AI293" s="106"/>
      <c r="AJ293" s="442" t="s">
        <v>96</v>
      </c>
      <c r="AK293" s="442" t="s">
        <v>96</v>
      </c>
      <c r="AL293" s="75"/>
      <c r="AM293" s="65"/>
      <c r="AN293" s="106"/>
      <c r="AO293" s="106"/>
      <c r="AP293" s="106"/>
      <c r="AQ293" s="106"/>
      <c r="AR293" s="106"/>
      <c r="AS293" s="106"/>
      <c r="AT293" s="68"/>
      <c r="AU293" s="26"/>
      <c r="AV293" s="106"/>
      <c r="AW293" s="106"/>
      <c r="AX293" s="106"/>
      <c r="AY293" s="19"/>
      <c r="AZ293" s="62"/>
      <c r="BA293" s="62"/>
      <c r="BB293" s="62"/>
      <c r="BC293" s="62"/>
      <c r="BD293" s="28"/>
      <c r="BE293" s="100"/>
      <c r="BF293" s="100"/>
      <c r="BG293" s="100"/>
      <c r="BH293" s="100"/>
      <c r="BI293" s="100"/>
      <c r="BJ293" s="106"/>
      <c r="BK293" s="100"/>
      <c r="BL293" s="100"/>
      <c r="BM293" s="100"/>
      <c r="BN293" s="100"/>
      <c r="BO293" s="100"/>
    </row>
    <row r="294" spans="1:67" ht="15.5" customHeight="1" x14ac:dyDescent="0.2">
      <c r="A294" s="99" t="s">
        <v>3386</v>
      </c>
      <c r="B294" s="99" t="s">
        <v>3410</v>
      </c>
      <c r="C294" s="99" t="s">
        <v>3389</v>
      </c>
      <c r="D294" s="442" t="s">
        <v>3413</v>
      </c>
      <c r="E294" s="99" t="s">
        <v>270</v>
      </c>
      <c r="F294" s="65"/>
      <c r="G294" s="65">
        <v>1</v>
      </c>
      <c r="H294" s="65"/>
      <c r="I294" s="100"/>
      <c r="J294" s="394" t="s">
        <v>3385</v>
      </c>
      <c r="K294" s="102"/>
      <c r="L294" s="439" t="s">
        <v>3408</v>
      </c>
      <c r="M294" s="443" t="s">
        <v>3409</v>
      </c>
      <c r="N294" s="57">
        <v>2013</v>
      </c>
      <c r="O294" s="104">
        <v>41492</v>
      </c>
      <c r="P294" s="105"/>
      <c r="Q294" s="105"/>
      <c r="R294" s="105"/>
      <c r="S294" s="105"/>
      <c r="T294" s="105"/>
      <c r="U294" s="105"/>
      <c r="V294" s="62"/>
      <c r="W294" s="19"/>
      <c r="X294" s="19"/>
      <c r="Y294" s="19"/>
      <c r="Z294" s="62"/>
      <c r="AA294" s="62"/>
      <c r="AB294" s="100"/>
      <c r="AC294" s="100">
        <v>1</v>
      </c>
      <c r="AD294" s="100">
        <v>0</v>
      </c>
      <c r="AE294" s="100">
        <v>1</v>
      </c>
      <c r="AF294" s="100"/>
      <c r="AG294" s="106"/>
      <c r="AH294" s="106"/>
      <c r="AI294" s="106"/>
      <c r="AJ294" s="442" t="s">
        <v>96</v>
      </c>
      <c r="AK294" s="442" t="s">
        <v>96</v>
      </c>
      <c r="AL294" s="75"/>
      <c r="AM294" s="65"/>
      <c r="AN294" s="106"/>
      <c r="AO294" s="106"/>
      <c r="AP294" s="106"/>
      <c r="AQ294" s="106"/>
      <c r="AR294" s="106"/>
      <c r="AS294" s="106"/>
      <c r="AT294" s="68"/>
      <c r="AU294" s="26"/>
      <c r="AV294" s="106"/>
      <c r="AW294" s="106"/>
      <c r="AX294" s="106"/>
      <c r="AY294" s="19"/>
      <c r="AZ294" s="62"/>
      <c r="BA294" s="62"/>
      <c r="BB294" s="62"/>
      <c r="BC294" s="62"/>
      <c r="BD294" s="28"/>
      <c r="BE294" s="100"/>
      <c r="BF294" s="100"/>
      <c r="BG294" s="100"/>
      <c r="BH294" s="100"/>
      <c r="BI294" s="100"/>
      <c r="BJ294" s="106"/>
      <c r="BK294" s="100"/>
      <c r="BL294" s="100"/>
      <c r="BM294" s="100"/>
      <c r="BN294" s="100"/>
      <c r="BO294" s="100"/>
    </row>
  </sheetData>
  <conditionalFormatting sqref="I238">
    <cfRule type="cellIs" dxfId="22" priority="23" stopIfTrue="1" operator="equal">
      <formula>1</formula>
    </cfRule>
  </conditionalFormatting>
  <conditionalFormatting sqref="I239">
    <cfRule type="cellIs" dxfId="21" priority="22" stopIfTrue="1" operator="equal">
      <formula>1</formula>
    </cfRule>
  </conditionalFormatting>
  <conditionalFormatting sqref="I240">
    <cfRule type="cellIs" dxfId="20" priority="21" stopIfTrue="1" operator="equal">
      <formula>1</formula>
    </cfRule>
  </conditionalFormatting>
  <conditionalFormatting sqref="I241">
    <cfRule type="cellIs" dxfId="19" priority="20" stopIfTrue="1" operator="equal">
      <formula>1</formula>
    </cfRule>
  </conditionalFormatting>
  <conditionalFormatting sqref="I242">
    <cfRule type="cellIs" dxfId="18" priority="19" stopIfTrue="1" operator="equal">
      <formula>1</formula>
    </cfRule>
  </conditionalFormatting>
  <conditionalFormatting sqref="I243">
    <cfRule type="cellIs" dxfId="17" priority="18" stopIfTrue="1" operator="equal">
      <formula>1</formula>
    </cfRule>
  </conditionalFormatting>
  <conditionalFormatting sqref="I244">
    <cfRule type="cellIs" dxfId="16" priority="17" stopIfTrue="1" operator="equal">
      <formula>1</formula>
    </cfRule>
  </conditionalFormatting>
  <conditionalFormatting sqref="I245">
    <cfRule type="cellIs" dxfId="15" priority="16" stopIfTrue="1" operator="equal">
      <formula>1</formula>
    </cfRule>
  </conditionalFormatting>
  <conditionalFormatting sqref="I246:I261">
    <cfRule type="cellIs" dxfId="14" priority="15" stopIfTrue="1" operator="equal">
      <formula>1</formula>
    </cfRule>
  </conditionalFormatting>
  <conditionalFormatting sqref="I262">
    <cfRule type="cellIs" dxfId="13" priority="14" stopIfTrue="1" operator="equal">
      <formula>1</formula>
    </cfRule>
  </conditionalFormatting>
  <conditionalFormatting sqref="I263">
    <cfRule type="cellIs" dxfId="12" priority="13" stopIfTrue="1" operator="equal">
      <formula>1</formula>
    </cfRule>
  </conditionalFormatting>
  <conditionalFormatting sqref="I264">
    <cfRule type="cellIs" dxfId="11" priority="12" stopIfTrue="1" operator="equal">
      <formula>1</formula>
    </cfRule>
  </conditionalFormatting>
  <conditionalFormatting sqref="I265">
    <cfRule type="cellIs" dxfId="10" priority="11" stopIfTrue="1" operator="equal">
      <formula>1</formula>
    </cfRule>
  </conditionalFormatting>
  <conditionalFormatting sqref="I266">
    <cfRule type="cellIs" dxfId="9" priority="10" stopIfTrue="1" operator="equal">
      <formula>1</formula>
    </cfRule>
  </conditionalFormatting>
  <conditionalFormatting sqref="I267:I269">
    <cfRule type="cellIs" dxfId="8" priority="9" stopIfTrue="1" operator="equal">
      <formula>1</formula>
    </cfRule>
  </conditionalFormatting>
  <conditionalFormatting sqref="I270">
    <cfRule type="cellIs" dxfId="7" priority="8" stopIfTrue="1" operator="equal">
      <formula>1</formula>
    </cfRule>
  </conditionalFormatting>
  <conditionalFormatting sqref="I271">
    <cfRule type="cellIs" dxfId="6" priority="7" stopIfTrue="1" operator="equal">
      <formula>1</formula>
    </cfRule>
  </conditionalFormatting>
  <conditionalFormatting sqref="I272">
    <cfRule type="cellIs" dxfId="5" priority="6" stopIfTrue="1" operator="equal">
      <formula>1</formula>
    </cfRule>
  </conditionalFormatting>
  <conditionalFormatting sqref="I273:I277">
    <cfRule type="cellIs" dxfId="4" priority="5" stopIfTrue="1" operator="equal">
      <formula>1</formula>
    </cfRule>
  </conditionalFormatting>
  <conditionalFormatting sqref="I278:I284">
    <cfRule type="cellIs" dxfId="3" priority="4" stopIfTrue="1" operator="equal">
      <formula>1</formula>
    </cfRule>
  </conditionalFormatting>
  <conditionalFormatting sqref="I285:I290">
    <cfRule type="cellIs" dxfId="2" priority="3" stopIfTrue="1" operator="equal">
      <formula>1</formula>
    </cfRule>
  </conditionalFormatting>
  <conditionalFormatting sqref="I291">
    <cfRule type="cellIs" dxfId="1" priority="2" stopIfTrue="1" operator="equal">
      <formula>1</formula>
    </cfRule>
  </conditionalFormatting>
  <conditionalFormatting sqref="I292:I294">
    <cfRule type="cellIs" dxfId="0" priority="1" stopIfTrue="1" operator="equal">
      <formula>1</formula>
    </cfRule>
  </conditionalFormatting>
  <hyperlinks>
    <hyperlink ref="BN1" r:id="rId1" xr:uid="{00000000-0004-0000-0A00-000000000000}"/>
    <hyperlink ref="J2" r:id="rId2" xr:uid="{00000000-0004-0000-0A00-000001000000}"/>
    <hyperlink ref="K4" r:id="rId3" xr:uid="{00000000-0004-0000-0A00-000002000000}"/>
    <hyperlink ref="K5" r:id="rId4" xr:uid="{00000000-0004-0000-0A00-000003000000}"/>
    <hyperlink ref="K6" r:id="rId5" xr:uid="{00000000-0004-0000-0A00-000004000000}"/>
    <hyperlink ref="K7" r:id="rId6" xr:uid="{00000000-0004-0000-0A00-000005000000}"/>
    <hyperlink ref="K8" r:id="rId7" xr:uid="{00000000-0004-0000-0A00-000006000000}"/>
    <hyperlink ref="K9" r:id="rId8" xr:uid="{00000000-0004-0000-0A00-000007000000}"/>
    <hyperlink ref="K10" r:id="rId9" xr:uid="{00000000-0004-0000-0A00-000008000000}"/>
    <hyperlink ref="K11" r:id="rId10" xr:uid="{00000000-0004-0000-0A00-000009000000}"/>
    <hyperlink ref="K12" r:id="rId11" xr:uid="{00000000-0004-0000-0A00-00000A000000}"/>
    <hyperlink ref="K13" r:id="rId12" xr:uid="{00000000-0004-0000-0A00-00000B000000}"/>
    <hyperlink ref="K14" r:id="rId13" xr:uid="{00000000-0004-0000-0A00-00000C000000}"/>
    <hyperlink ref="K15" r:id="rId14" xr:uid="{00000000-0004-0000-0A00-00000D000000}"/>
    <hyperlink ref="K16" r:id="rId15" xr:uid="{00000000-0004-0000-0A00-00000E000000}"/>
    <hyperlink ref="J17" r:id="rId16" xr:uid="{00000000-0004-0000-0A00-00000F000000}"/>
    <hyperlink ref="J18" r:id="rId17" xr:uid="{00000000-0004-0000-0A00-000010000000}"/>
    <hyperlink ref="J19" r:id="rId18" xr:uid="{00000000-0004-0000-0A00-000011000000}"/>
    <hyperlink ref="J20" r:id="rId19" xr:uid="{00000000-0004-0000-0A00-000012000000}"/>
    <hyperlink ref="J21" r:id="rId20" xr:uid="{00000000-0004-0000-0A00-000013000000}"/>
    <hyperlink ref="J22" r:id="rId21" xr:uid="{00000000-0004-0000-0A00-000014000000}"/>
    <hyperlink ref="J23" r:id="rId22" xr:uid="{00000000-0004-0000-0A00-000015000000}"/>
    <hyperlink ref="J24" r:id="rId23" xr:uid="{00000000-0004-0000-0A00-000016000000}"/>
    <hyperlink ref="J25" r:id="rId24" xr:uid="{00000000-0004-0000-0A00-000017000000}"/>
    <hyperlink ref="J26" r:id="rId25" xr:uid="{00000000-0004-0000-0A00-000018000000}"/>
    <hyperlink ref="J27" r:id="rId26" xr:uid="{00000000-0004-0000-0A00-000019000000}"/>
    <hyperlink ref="J28" r:id="rId27" xr:uid="{00000000-0004-0000-0A00-00001A000000}"/>
    <hyperlink ref="J30" r:id="rId28" xr:uid="{00000000-0004-0000-0A00-00001B000000}"/>
    <hyperlink ref="J31" r:id="rId29" xr:uid="{00000000-0004-0000-0A00-00001C000000}"/>
    <hyperlink ref="J32" r:id="rId30" xr:uid="{00000000-0004-0000-0A00-00001D000000}"/>
    <hyperlink ref="J34" r:id="rId31" xr:uid="{00000000-0004-0000-0A00-00001E000000}"/>
    <hyperlink ref="J45" r:id="rId32" xr:uid="{00000000-0004-0000-0A00-00001F000000}"/>
    <hyperlink ref="J46" r:id="rId33" xr:uid="{00000000-0004-0000-0A00-000020000000}"/>
    <hyperlink ref="J48" r:id="rId34" xr:uid="{00000000-0004-0000-0A00-000021000000}"/>
    <hyperlink ref="J49" r:id="rId35" xr:uid="{00000000-0004-0000-0A00-000022000000}"/>
    <hyperlink ref="J50" r:id="rId36" xr:uid="{00000000-0004-0000-0A00-000023000000}"/>
    <hyperlink ref="J51" r:id="rId37" xr:uid="{00000000-0004-0000-0A00-000024000000}"/>
    <hyperlink ref="J52" r:id="rId38" xr:uid="{00000000-0004-0000-0A00-000025000000}"/>
    <hyperlink ref="J53" r:id="rId39" xr:uid="{00000000-0004-0000-0A00-000026000000}"/>
    <hyperlink ref="J54" r:id="rId40" xr:uid="{00000000-0004-0000-0A00-000027000000}"/>
    <hyperlink ref="J55" r:id="rId41" xr:uid="{00000000-0004-0000-0A00-000028000000}"/>
    <hyperlink ref="J56" r:id="rId42" xr:uid="{00000000-0004-0000-0A00-000029000000}"/>
    <hyperlink ref="J57" r:id="rId43" xr:uid="{00000000-0004-0000-0A00-00002A000000}"/>
    <hyperlink ref="J58" r:id="rId44" xr:uid="{00000000-0004-0000-0A00-00002B000000}"/>
    <hyperlink ref="J59" r:id="rId45" xr:uid="{00000000-0004-0000-0A00-00002C000000}"/>
    <hyperlink ref="J60" r:id="rId46" xr:uid="{00000000-0004-0000-0A00-00002D000000}"/>
    <hyperlink ref="J61" r:id="rId47" xr:uid="{00000000-0004-0000-0A00-00002E000000}"/>
    <hyperlink ref="J62" r:id="rId48" xr:uid="{00000000-0004-0000-0A00-00002F000000}"/>
    <hyperlink ref="J63" r:id="rId49" xr:uid="{00000000-0004-0000-0A00-000030000000}"/>
    <hyperlink ref="J64" r:id="rId50" xr:uid="{00000000-0004-0000-0A00-000031000000}"/>
    <hyperlink ref="J65" r:id="rId51" xr:uid="{00000000-0004-0000-0A00-000032000000}"/>
    <hyperlink ref="J66" r:id="rId52" xr:uid="{00000000-0004-0000-0A00-000033000000}"/>
    <hyperlink ref="J67" r:id="rId53" xr:uid="{00000000-0004-0000-0A00-000034000000}"/>
    <hyperlink ref="J68" r:id="rId54" xr:uid="{00000000-0004-0000-0A00-000035000000}"/>
    <hyperlink ref="J69" r:id="rId55" xr:uid="{00000000-0004-0000-0A00-000036000000}"/>
    <hyperlink ref="J70" r:id="rId56" xr:uid="{00000000-0004-0000-0A00-000037000000}"/>
    <hyperlink ref="L71" r:id="rId57" xr:uid="{00000000-0004-0000-0A00-000038000000}"/>
    <hyperlink ref="J72" r:id="rId58" xr:uid="{00000000-0004-0000-0A00-000039000000}"/>
    <hyperlink ref="J73" r:id="rId59" xr:uid="{00000000-0004-0000-0A00-00003A000000}"/>
    <hyperlink ref="J74" r:id="rId60" xr:uid="{00000000-0004-0000-0A00-00003B000000}"/>
    <hyperlink ref="J75" r:id="rId61" xr:uid="{00000000-0004-0000-0A00-00003C000000}"/>
    <hyperlink ref="J76" r:id="rId62" xr:uid="{00000000-0004-0000-0A00-00003D000000}"/>
    <hyperlink ref="J77" r:id="rId63" xr:uid="{00000000-0004-0000-0A00-00003E000000}"/>
    <hyperlink ref="J78" r:id="rId64" xr:uid="{00000000-0004-0000-0A00-00003F000000}"/>
    <hyperlink ref="J79" r:id="rId65" xr:uid="{00000000-0004-0000-0A00-000040000000}"/>
    <hyperlink ref="J80" r:id="rId66" xr:uid="{00000000-0004-0000-0A00-000041000000}"/>
    <hyperlink ref="J81" r:id="rId67" xr:uid="{00000000-0004-0000-0A00-000042000000}"/>
    <hyperlink ref="J82" r:id="rId68" xr:uid="{00000000-0004-0000-0A00-000043000000}"/>
    <hyperlink ref="J83" r:id="rId69" xr:uid="{00000000-0004-0000-0A00-000044000000}"/>
    <hyperlink ref="J84" r:id="rId70" xr:uid="{00000000-0004-0000-0A00-000045000000}"/>
    <hyperlink ref="J85" r:id="rId71" xr:uid="{00000000-0004-0000-0A00-000046000000}"/>
    <hyperlink ref="J86" r:id="rId72" xr:uid="{00000000-0004-0000-0A00-000047000000}"/>
    <hyperlink ref="J87" r:id="rId73" xr:uid="{00000000-0004-0000-0A00-000048000000}"/>
    <hyperlink ref="J88" r:id="rId74" xr:uid="{00000000-0004-0000-0A00-000049000000}"/>
    <hyperlink ref="J89" r:id="rId75" xr:uid="{00000000-0004-0000-0A00-00004A000000}"/>
    <hyperlink ref="J90" r:id="rId76" xr:uid="{00000000-0004-0000-0A00-00004B000000}"/>
    <hyperlink ref="J91" r:id="rId77" xr:uid="{00000000-0004-0000-0A00-00004C000000}"/>
    <hyperlink ref="J92" r:id="rId78" xr:uid="{00000000-0004-0000-0A00-00004D000000}"/>
    <hyperlink ref="J93" r:id="rId79" xr:uid="{00000000-0004-0000-0A00-00004E000000}"/>
    <hyperlink ref="J94" r:id="rId80" xr:uid="{00000000-0004-0000-0A00-00004F000000}"/>
    <hyperlink ref="J95" r:id="rId81" xr:uid="{00000000-0004-0000-0A00-000050000000}"/>
    <hyperlink ref="J96" r:id="rId82" xr:uid="{00000000-0004-0000-0A00-000051000000}"/>
    <hyperlink ref="J97" r:id="rId83" xr:uid="{00000000-0004-0000-0A00-000052000000}"/>
    <hyperlink ref="J98" r:id="rId84" xr:uid="{00000000-0004-0000-0A00-000053000000}"/>
    <hyperlink ref="J99" r:id="rId85" xr:uid="{00000000-0004-0000-0A00-000054000000}"/>
    <hyperlink ref="J100" r:id="rId86" xr:uid="{00000000-0004-0000-0A00-000055000000}"/>
    <hyperlink ref="J101" r:id="rId87" xr:uid="{00000000-0004-0000-0A00-000056000000}"/>
    <hyperlink ref="J102" r:id="rId88" xr:uid="{00000000-0004-0000-0A00-000057000000}"/>
    <hyperlink ref="J103" r:id="rId89" xr:uid="{00000000-0004-0000-0A00-000058000000}"/>
    <hyperlink ref="J104" r:id="rId90" xr:uid="{00000000-0004-0000-0A00-000059000000}"/>
    <hyperlink ref="J105" r:id="rId91" xr:uid="{00000000-0004-0000-0A00-00005A000000}"/>
    <hyperlink ref="J106" r:id="rId92" xr:uid="{00000000-0004-0000-0A00-00005B000000}"/>
    <hyperlink ref="J107" r:id="rId93" xr:uid="{00000000-0004-0000-0A00-00005C000000}"/>
    <hyperlink ref="J108" r:id="rId94" xr:uid="{00000000-0004-0000-0A00-00005D000000}"/>
    <hyperlink ref="J109" r:id="rId95" xr:uid="{00000000-0004-0000-0A00-00005E000000}"/>
    <hyperlink ref="J110" r:id="rId96" xr:uid="{00000000-0004-0000-0A00-00005F000000}"/>
    <hyperlink ref="J111" r:id="rId97" xr:uid="{00000000-0004-0000-0A00-000060000000}"/>
    <hyperlink ref="J112" r:id="rId98" xr:uid="{00000000-0004-0000-0A00-000061000000}"/>
    <hyperlink ref="J113" r:id="rId99" xr:uid="{00000000-0004-0000-0A00-000062000000}"/>
    <hyperlink ref="J114" r:id="rId100" xr:uid="{00000000-0004-0000-0A00-000063000000}"/>
    <hyperlink ref="J115" r:id="rId101" xr:uid="{00000000-0004-0000-0A00-000064000000}"/>
    <hyperlink ref="J116" r:id="rId102" xr:uid="{00000000-0004-0000-0A00-000065000000}"/>
    <hyperlink ref="J117" r:id="rId103" xr:uid="{00000000-0004-0000-0A00-000066000000}"/>
    <hyperlink ref="J118" r:id="rId104" xr:uid="{00000000-0004-0000-0A00-000067000000}"/>
    <hyperlink ref="J119" r:id="rId105" xr:uid="{00000000-0004-0000-0A00-000068000000}"/>
    <hyperlink ref="J120" r:id="rId106" xr:uid="{00000000-0004-0000-0A00-000069000000}"/>
    <hyperlink ref="J121" r:id="rId107" xr:uid="{00000000-0004-0000-0A00-00006A000000}"/>
    <hyperlink ref="J122" r:id="rId108" xr:uid="{00000000-0004-0000-0A00-00006B000000}"/>
    <hyperlink ref="J123" r:id="rId109" xr:uid="{00000000-0004-0000-0A00-00006C000000}"/>
    <hyperlink ref="J124" r:id="rId110" xr:uid="{00000000-0004-0000-0A00-00006D000000}"/>
    <hyperlink ref="J125" r:id="rId111" xr:uid="{00000000-0004-0000-0A00-00006E000000}"/>
    <hyperlink ref="J126" r:id="rId112" xr:uid="{00000000-0004-0000-0A00-00006F000000}"/>
    <hyperlink ref="J127" r:id="rId113" xr:uid="{00000000-0004-0000-0A00-000070000000}"/>
    <hyperlink ref="J128" r:id="rId114" xr:uid="{00000000-0004-0000-0A00-000071000000}"/>
    <hyperlink ref="J129" r:id="rId115" xr:uid="{00000000-0004-0000-0A00-000072000000}"/>
    <hyperlink ref="J130" r:id="rId116" xr:uid="{00000000-0004-0000-0A00-000073000000}"/>
    <hyperlink ref="J131" r:id="rId117" xr:uid="{00000000-0004-0000-0A00-000074000000}"/>
    <hyperlink ref="J132" r:id="rId118" xr:uid="{00000000-0004-0000-0A00-000075000000}"/>
    <hyperlink ref="J133" r:id="rId119" xr:uid="{00000000-0004-0000-0A00-000076000000}"/>
    <hyperlink ref="J134" r:id="rId120" xr:uid="{00000000-0004-0000-0A00-000077000000}"/>
    <hyperlink ref="J135" r:id="rId121" xr:uid="{00000000-0004-0000-0A00-000078000000}"/>
    <hyperlink ref="J136" r:id="rId122" xr:uid="{00000000-0004-0000-0A00-000079000000}"/>
    <hyperlink ref="J137" r:id="rId123" xr:uid="{00000000-0004-0000-0A00-00007A000000}"/>
    <hyperlink ref="J138" r:id="rId124" xr:uid="{00000000-0004-0000-0A00-00007B000000}"/>
    <hyperlink ref="J139" r:id="rId125" xr:uid="{00000000-0004-0000-0A00-00007C000000}"/>
    <hyperlink ref="J140" r:id="rId126" xr:uid="{00000000-0004-0000-0A00-00007D000000}"/>
    <hyperlink ref="J141" r:id="rId127" xr:uid="{00000000-0004-0000-0A00-00007E000000}"/>
    <hyperlink ref="J142" r:id="rId128" xr:uid="{00000000-0004-0000-0A00-00007F000000}"/>
    <hyperlink ref="J143" r:id="rId129" xr:uid="{00000000-0004-0000-0A00-000080000000}"/>
    <hyperlink ref="J144" r:id="rId130" xr:uid="{00000000-0004-0000-0A00-000081000000}"/>
    <hyperlink ref="J145" r:id="rId131" xr:uid="{00000000-0004-0000-0A00-000082000000}"/>
    <hyperlink ref="J146" r:id="rId132" xr:uid="{00000000-0004-0000-0A00-000083000000}"/>
    <hyperlink ref="J147" r:id="rId133" xr:uid="{00000000-0004-0000-0A00-000084000000}"/>
    <hyperlink ref="J148" r:id="rId134" xr:uid="{00000000-0004-0000-0A00-000085000000}"/>
    <hyperlink ref="J149" r:id="rId135" xr:uid="{00000000-0004-0000-0A00-000086000000}"/>
    <hyperlink ref="J150" r:id="rId136" xr:uid="{00000000-0004-0000-0A00-000087000000}"/>
    <hyperlink ref="J151" r:id="rId137" xr:uid="{00000000-0004-0000-0A00-000088000000}"/>
    <hyperlink ref="J152" r:id="rId138" xr:uid="{00000000-0004-0000-0A00-000089000000}"/>
    <hyperlink ref="J153" r:id="rId139" xr:uid="{00000000-0004-0000-0A00-00008A000000}"/>
    <hyperlink ref="J154" r:id="rId140" xr:uid="{00000000-0004-0000-0A00-00008B000000}"/>
    <hyperlink ref="J155" r:id="rId141" xr:uid="{00000000-0004-0000-0A00-00008C000000}"/>
    <hyperlink ref="J156" r:id="rId142" xr:uid="{00000000-0004-0000-0A00-00008D000000}"/>
    <hyperlink ref="J157" r:id="rId143" xr:uid="{00000000-0004-0000-0A00-00008E000000}"/>
    <hyperlink ref="J158" r:id="rId144" xr:uid="{00000000-0004-0000-0A00-00008F000000}"/>
    <hyperlink ref="J159" r:id="rId145" xr:uid="{00000000-0004-0000-0A00-000090000000}"/>
    <hyperlink ref="J160" r:id="rId146" xr:uid="{00000000-0004-0000-0A00-000091000000}"/>
    <hyperlink ref="J161" r:id="rId147" xr:uid="{00000000-0004-0000-0A00-000092000000}"/>
    <hyperlink ref="J162" r:id="rId148" xr:uid="{00000000-0004-0000-0A00-000093000000}"/>
    <hyperlink ref="J163" r:id="rId149" xr:uid="{00000000-0004-0000-0A00-000094000000}"/>
    <hyperlink ref="J164" r:id="rId150" xr:uid="{00000000-0004-0000-0A00-000095000000}"/>
    <hyperlink ref="J165" r:id="rId151" xr:uid="{00000000-0004-0000-0A00-000096000000}"/>
    <hyperlink ref="J166" r:id="rId152" xr:uid="{00000000-0004-0000-0A00-000097000000}"/>
    <hyperlink ref="J167" r:id="rId153" xr:uid="{00000000-0004-0000-0A00-000098000000}"/>
    <hyperlink ref="J168" r:id="rId154" xr:uid="{00000000-0004-0000-0A00-000099000000}"/>
    <hyperlink ref="J169" r:id="rId155" xr:uid="{00000000-0004-0000-0A00-00009A000000}"/>
    <hyperlink ref="J170" r:id="rId156" xr:uid="{00000000-0004-0000-0A00-00009B000000}"/>
    <hyperlink ref="J171" r:id="rId157" xr:uid="{00000000-0004-0000-0A00-00009C000000}"/>
    <hyperlink ref="J172" r:id="rId158" xr:uid="{00000000-0004-0000-0A00-00009D000000}"/>
    <hyperlink ref="J173" r:id="rId159" xr:uid="{00000000-0004-0000-0A00-00009E000000}"/>
    <hyperlink ref="J174" r:id="rId160" xr:uid="{00000000-0004-0000-0A00-00009F000000}"/>
    <hyperlink ref="J175" r:id="rId161" xr:uid="{00000000-0004-0000-0A00-0000A0000000}"/>
    <hyperlink ref="J176" r:id="rId162" xr:uid="{00000000-0004-0000-0A00-0000A1000000}"/>
    <hyperlink ref="J177" r:id="rId163" xr:uid="{00000000-0004-0000-0A00-0000A2000000}"/>
    <hyperlink ref="J178" r:id="rId164" xr:uid="{00000000-0004-0000-0A00-0000A3000000}"/>
    <hyperlink ref="J179" r:id="rId165" xr:uid="{00000000-0004-0000-0A00-0000A4000000}"/>
    <hyperlink ref="J180" r:id="rId166" xr:uid="{00000000-0004-0000-0A00-0000A5000000}"/>
    <hyperlink ref="J181" r:id="rId167" xr:uid="{00000000-0004-0000-0A00-0000A6000000}"/>
    <hyperlink ref="J182" r:id="rId168" xr:uid="{00000000-0004-0000-0A00-0000A7000000}"/>
    <hyperlink ref="J183" r:id="rId169" xr:uid="{00000000-0004-0000-0A00-0000A8000000}"/>
    <hyperlink ref="J184" r:id="rId170" xr:uid="{00000000-0004-0000-0A00-0000A9000000}"/>
    <hyperlink ref="J185" r:id="rId171" xr:uid="{00000000-0004-0000-0A00-0000AA000000}"/>
    <hyperlink ref="J186" r:id="rId172" xr:uid="{00000000-0004-0000-0A00-0000AB000000}"/>
    <hyperlink ref="J187" r:id="rId173" xr:uid="{00000000-0004-0000-0A00-0000AC000000}"/>
    <hyperlink ref="J188" r:id="rId174" xr:uid="{00000000-0004-0000-0A00-0000AD000000}"/>
    <hyperlink ref="J189" r:id="rId175" xr:uid="{00000000-0004-0000-0A00-0000AE000000}"/>
    <hyperlink ref="J190" r:id="rId176" xr:uid="{00000000-0004-0000-0A00-0000AF000000}"/>
    <hyperlink ref="J191" r:id="rId177" xr:uid="{00000000-0004-0000-0A00-0000B0000000}"/>
    <hyperlink ref="J192" r:id="rId178" xr:uid="{00000000-0004-0000-0A00-0000B1000000}"/>
    <hyperlink ref="J193" r:id="rId179" xr:uid="{00000000-0004-0000-0A00-0000B2000000}"/>
    <hyperlink ref="J194" r:id="rId180" xr:uid="{00000000-0004-0000-0A00-0000B3000000}"/>
    <hyperlink ref="J195" r:id="rId181" xr:uid="{00000000-0004-0000-0A00-0000B4000000}"/>
    <hyperlink ref="J196" r:id="rId182" xr:uid="{00000000-0004-0000-0A00-0000B5000000}"/>
    <hyperlink ref="J197" r:id="rId183" xr:uid="{00000000-0004-0000-0A00-0000B6000000}"/>
    <hyperlink ref="J198" r:id="rId184" xr:uid="{00000000-0004-0000-0A00-0000B7000000}"/>
    <hyperlink ref="J199" r:id="rId185" xr:uid="{00000000-0004-0000-0A00-0000B8000000}"/>
    <hyperlink ref="J200" r:id="rId186" xr:uid="{00000000-0004-0000-0A00-0000B9000000}"/>
    <hyperlink ref="J201" r:id="rId187" xr:uid="{00000000-0004-0000-0A00-0000BA000000}"/>
    <hyperlink ref="J202" r:id="rId188" xr:uid="{00000000-0004-0000-0A00-0000BB000000}"/>
    <hyperlink ref="J203" r:id="rId189" xr:uid="{00000000-0004-0000-0A00-0000BC000000}"/>
    <hyperlink ref="J204" r:id="rId190" xr:uid="{00000000-0004-0000-0A00-0000BD000000}"/>
    <hyperlink ref="J205" r:id="rId191" xr:uid="{00000000-0004-0000-0A00-0000BE000000}"/>
    <hyperlink ref="J206" r:id="rId192" xr:uid="{00000000-0004-0000-0A00-0000BF000000}"/>
    <hyperlink ref="J207" r:id="rId193" xr:uid="{00000000-0004-0000-0A00-0000C0000000}"/>
    <hyperlink ref="J208" r:id="rId194" xr:uid="{00000000-0004-0000-0A00-0000C1000000}"/>
    <hyperlink ref="J209" r:id="rId195" xr:uid="{00000000-0004-0000-0A00-0000C2000000}"/>
    <hyperlink ref="J210" r:id="rId196" xr:uid="{00000000-0004-0000-0A00-0000C3000000}"/>
    <hyperlink ref="J211" r:id="rId197" xr:uid="{00000000-0004-0000-0A00-0000C4000000}"/>
    <hyperlink ref="J212" r:id="rId198" xr:uid="{00000000-0004-0000-0A00-0000C5000000}"/>
    <hyperlink ref="J213" r:id="rId199" xr:uid="{00000000-0004-0000-0A00-0000C6000000}"/>
    <hyperlink ref="J214" r:id="rId200" xr:uid="{00000000-0004-0000-0A00-0000C7000000}"/>
    <hyperlink ref="J215" r:id="rId201" xr:uid="{00000000-0004-0000-0A00-0000C8000000}"/>
    <hyperlink ref="J216" r:id="rId202" xr:uid="{00000000-0004-0000-0A00-0000C9000000}"/>
    <hyperlink ref="J217" r:id="rId203" xr:uid="{00000000-0004-0000-0A00-0000CA000000}"/>
    <hyperlink ref="J218" r:id="rId204" xr:uid="{00000000-0004-0000-0A00-0000CB000000}"/>
    <hyperlink ref="J219" r:id="rId205" xr:uid="{00000000-0004-0000-0A00-0000CC000000}"/>
    <hyperlink ref="J220" r:id="rId206" xr:uid="{00000000-0004-0000-0A00-0000CD000000}"/>
    <hyperlink ref="J221" r:id="rId207" xr:uid="{00000000-0004-0000-0A00-0000CE000000}"/>
    <hyperlink ref="J222" r:id="rId208" xr:uid="{00000000-0004-0000-0A00-0000CF000000}"/>
    <hyperlink ref="J223" r:id="rId209" xr:uid="{00000000-0004-0000-0A00-0000D0000000}"/>
    <hyperlink ref="J224" r:id="rId210" xr:uid="{00000000-0004-0000-0A00-0000D1000000}"/>
    <hyperlink ref="J225" r:id="rId211" xr:uid="{00000000-0004-0000-0A00-0000D2000000}"/>
    <hyperlink ref="J226" r:id="rId212" xr:uid="{00000000-0004-0000-0A00-0000D3000000}"/>
    <hyperlink ref="J227" r:id="rId213" xr:uid="{00000000-0004-0000-0A00-0000D4000000}"/>
    <hyperlink ref="J228" r:id="rId214" xr:uid="{00000000-0004-0000-0A00-0000D5000000}"/>
    <hyperlink ref="J229" r:id="rId215" xr:uid="{00000000-0004-0000-0A00-0000D6000000}"/>
    <hyperlink ref="L230" r:id="rId216" xr:uid="{00000000-0004-0000-0A00-0000D7000000}"/>
    <hyperlink ref="J231" r:id="rId217" xr:uid="{00000000-0004-0000-0A00-0000D8000000}"/>
    <hyperlink ref="J232" r:id="rId218" xr:uid="{00000000-0004-0000-0A00-0000D9000000}"/>
    <hyperlink ref="L233" r:id="rId219" xr:uid="{00000000-0004-0000-0A00-0000DA000000}"/>
    <hyperlink ref="L234" r:id="rId220" xr:uid="{00000000-0004-0000-0A00-0000DB000000}"/>
    <hyperlink ref="L235" r:id="rId221" xr:uid="{00000000-0004-0000-0A00-0000DC000000}"/>
    <hyperlink ref="L236" r:id="rId222" xr:uid="{00000000-0004-0000-0A00-0000DD000000}"/>
    <hyperlink ref="J237" r:id="rId223" xr:uid="{00000000-0004-0000-0A00-0000DE000000}"/>
    <hyperlink ref="L238" r:id="rId224" xr:uid="{00000000-0004-0000-0000-000082000000}"/>
    <hyperlink ref="L239" r:id="rId225" location=".WD3udbw3iBM" xr:uid="{A0FB64C8-8269-2B43-8B12-ECE3B3B93AD0}"/>
    <hyperlink ref="L240" r:id="rId226" xr:uid="{00000000-0004-0000-0000-000006010000}"/>
    <hyperlink ref="L241" r:id="rId227" location="v=onepage&amp;q=belgium%20charles%20bandora&amp;f=false" xr:uid="{F1436741-A73C-B543-8623-116C0A598B26}"/>
    <hyperlink ref="L242" r:id="rId228" xr:uid="{72390799-177F-9E42-91CD-9D046BF36414}"/>
    <hyperlink ref="L243" r:id="rId229" xr:uid="{E99DA3DB-2D64-B641-9DB9-BFFFACB6A12A}"/>
    <hyperlink ref="L244" r:id="rId230" xr:uid="{00000000-0004-0000-0000-000001000000}"/>
    <hyperlink ref="L245" r:id="rId231" xr:uid="{00000000-0004-0000-0000-00000D000000}"/>
    <hyperlink ref="L249" r:id="rId232" xr:uid="{00000000-0004-0000-0000-000095020000}"/>
    <hyperlink ref="L246" r:id="rId233" xr:uid="{74E651D5-9660-8F45-81FB-88AA3715B4ED}"/>
    <hyperlink ref="L251" r:id="rId234" xr:uid="{80B6EC9B-D4B7-9546-AB86-785AF0FCF668}"/>
    <hyperlink ref="L262" r:id="rId235" xr:uid="{00000000-0004-0000-0000-00000A000000}"/>
    <hyperlink ref="L263" r:id="rId236" xr:uid="{00000000-0004-0000-0000-0000FB030000}"/>
    <hyperlink ref="L264" r:id="rId237" xr:uid="{BE653B62-AFFF-084F-9F94-EC9EC07A74C4}"/>
    <hyperlink ref="L265" r:id="rId238" xr:uid="{00000000-0004-0000-0000-000060040000}"/>
    <hyperlink ref="L266" r:id="rId239" location="v=onepage&amp;q=Jorge%20Olivera%20France%20indictment%20judge%20roger%20le%20loire&amp;f=false" xr:uid="{00000000-0004-0000-0000-000087040000}"/>
    <hyperlink ref="L267" r:id="rId240" xr:uid="{00000000-0004-0000-0000-00009A040000}"/>
    <hyperlink ref="AL267" r:id="rId241" xr:uid="{00000000-0004-0000-0000-00009B040000}"/>
    <hyperlink ref="L268" r:id="rId242" xr:uid="{00000000-0004-0000-0000-00009C040000}"/>
    <hyperlink ref="AL268" r:id="rId243" xr:uid="{00000000-0004-0000-0000-00009D040000}"/>
    <hyperlink ref="L269" r:id="rId244" xr:uid="{00000000-0004-0000-0000-00009E040000}"/>
    <hyperlink ref="AL269" r:id="rId245" xr:uid="{00000000-0004-0000-0000-00009F040000}"/>
    <hyperlink ref="L270" r:id="rId246" xr:uid="{00000000-0004-0000-0000-000098040000}"/>
    <hyperlink ref="AL270" r:id="rId247" xr:uid="{00000000-0004-0000-0000-000099040000}"/>
    <hyperlink ref="L271" r:id="rId248" xr:uid="{00000000-0004-0000-0000-0000F2030000}"/>
    <hyperlink ref="L272" r:id="rId249" location="v=onepage&amp;q=German%C2%A0Chupina%20Barahona%2C%20spain%2C%201999&amp;f=false" xr:uid="{00000000-0004-0000-0000-0000AB010000}"/>
    <hyperlink ref="L273" r:id="rId250" xr:uid="{00000000-0004-0000-0000-000072020000}"/>
    <hyperlink ref="L274" r:id="rId251" xr:uid="{00000000-0004-0000-0000-000073020000}"/>
    <hyperlink ref="L275" r:id="rId252" xr:uid="{00000000-0004-0000-0000-000074020000}"/>
    <hyperlink ref="L276" r:id="rId253" xr:uid="{00000000-0004-0000-0000-000075020000}"/>
    <hyperlink ref="L277" r:id="rId254" xr:uid="{00000000-0004-0000-0000-000076020000}"/>
    <hyperlink ref="L278" r:id="rId255" xr:uid="{00000000-0004-0000-0000-000049060000}"/>
    <hyperlink ref="L279" r:id="rId256" xr:uid="{00000000-0004-0000-0000-00004A060000}"/>
    <hyperlink ref="L280" r:id="rId257" xr:uid="{00000000-0004-0000-0000-00004B060000}"/>
    <hyperlink ref="L281" r:id="rId258" xr:uid="{00000000-0004-0000-0000-00004C060000}"/>
    <hyperlink ref="L282" r:id="rId259" xr:uid="{00000000-0004-0000-0000-00004D060000}"/>
    <hyperlink ref="L283" r:id="rId260" xr:uid="{00000000-0004-0000-0000-00004E060000}"/>
    <hyperlink ref="L284" r:id="rId261" xr:uid="{00000000-0004-0000-0000-00004F060000}"/>
    <hyperlink ref="L285" r:id="rId262" xr:uid="{00000000-0004-0000-0000-000046040000}"/>
    <hyperlink ref="L286" r:id="rId263" xr:uid="{00000000-0004-0000-0000-000047040000}"/>
    <hyperlink ref="L287" r:id="rId264" xr:uid="{00000000-0004-0000-0000-000048040000}"/>
    <hyperlink ref="L288" r:id="rId265" xr:uid="{00000000-0004-0000-0000-000049040000}"/>
    <hyperlink ref="L289" r:id="rId266" xr:uid="{00000000-0004-0000-0000-00004A040000}"/>
    <hyperlink ref="L290" r:id="rId267" xr:uid="{00000000-0004-0000-0000-00004B040000}"/>
    <hyperlink ref="L291" r:id="rId268" xr:uid="{00000000-0004-0000-0000-000056060000}"/>
    <hyperlink ref="L292" r:id="rId269" display="https://rosaluxspba.org/wp-content/uploads/CARTILLA-60-A%C3%91OS-DE-IMPUNIDAD.PY_.pdf" xr:uid="{2178ADD2-FE85-E346-8F56-BCD1C33C7CB9}"/>
    <hyperlink ref="L294" r:id="rId270" display="http://www.nanduti.com.py/2015/09/09/conozca-los-nombres-de-los-18-represores-stronistas-querellados-en-argentina/" xr:uid="{55197BC7-E7A9-1946-8FAF-FCCB87A3D309}"/>
  </hyperlinks>
  <pageMargins left="1" right="1" top="1" bottom="1" header="0.25" footer="0.25"/>
  <pageSetup orientation="portrait"/>
  <headerFooter>
    <oddFooter>&amp;C&amp;"Helvetica,Regular"&amp;12&amp;K000000&amp;P</oddFooter>
  </headerFooter>
  <legacyDrawing r:id="rId27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IV1330"/>
  <sheetViews>
    <sheetView defaultGridColor="0" colorId="8" workbookViewId="0">
      <pane xSplit="1" ySplit="1" topLeftCell="C2" activePane="bottomRight" state="frozen"/>
      <selection pane="topRight"/>
      <selection pane="bottomLeft"/>
      <selection pane="bottomRight" activeCell="D2" sqref="D2"/>
    </sheetView>
  </sheetViews>
  <sheetFormatPr baseColWidth="10" defaultColWidth="16.33203125" defaultRowHeight="15.5" customHeight="1" x14ac:dyDescent="0.2"/>
  <cols>
    <col min="1" max="1" width="16.33203125" style="109" customWidth="1"/>
    <col min="2" max="42" width="16.33203125" style="1" customWidth="1"/>
    <col min="43" max="256" width="16.33203125" style="108" customWidth="1"/>
  </cols>
  <sheetData>
    <row r="1" spans="1:42" s="110" customFormat="1" ht="87.25" customHeight="1" x14ac:dyDescent="0.2">
      <c r="A1" s="687" t="s">
        <v>2812</v>
      </c>
      <c r="B1" s="688"/>
      <c r="C1" s="111"/>
      <c r="D1" s="689" t="s">
        <v>2813</v>
      </c>
      <c r="E1" s="690"/>
      <c r="F1" s="112"/>
      <c r="G1" s="698" t="s">
        <v>2814</v>
      </c>
      <c r="H1" s="696"/>
      <c r="I1" s="696"/>
      <c r="J1" s="697"/>
      <c r="K1" s="113"/>
      <c r="L1" s="693" t="s">
        <v>2815</v>
      </c>
      <c r="M1" s="694"/>
      <c r="N1" s="113"/>
      <c r="O1" s="115" t="s">
        <v>2816</v>
      </c>
      <c r="P1" s="116" t="s">
        <v>2817</v>
      </c>
      <c r="Q1" s="117" t="s">
        <v>2818</v>
      </c>
      <c r="R1" s="113"/>
      <c r="S1" s="695" t="s">
        <v>2819</v>
      </c>
      <c r="T1" s="696"/>
      <c r="U1" s="696"/>
      <c r="V1" s="696"/>
      <c r="W1" s="697"/>
      <c r="X1" s="113"/>
      <c r="Y1" s="118" t="s">
        <v>2820</v>
      </c>
      <c r="Z1" s="119"/>
      <c r="AA1" s="120"/>
      <c r="AB1" s="114"/>
      <c r="AC1" s="113"/>
      <c r="AD1" s="118" t="s">
        <v>2821</v>
      </c>
      <c r="AE1" s="120"/>
      <c r="AF1" s="121" t="s">
        <v>2822</v>
      </c>
      <c r="AG1" s="113"/>
      <c r="AH1" s="683" t="s">
        <v>2823</v>
      </c>
      <c r="AI1" s="684"/>
      <c r="AJ1" s="122"/>
      <c r="AK1" s="683" t="s">
        <v>2824</v>
      </c>
      <c r="AL1" s="684"/>
      <c r="AM1" s="123"/>
      <c r="AN1" s="685" t="s">
        <v>2825</v>
      </c>
      <c r="AO1" s="686"/>
      <c r="AP1" s="124"/>
    </row>
    <row r="2" spans="1:42" s="125" customFormat="1" ht="79.5" customHeight="1" x14ac:dyDescent="0.2">
      <c r="A2" s="126" t="s">
        <v>270</v>
      </c>
      <c r="B2" s="127">
        <f>COUNTIF('Master List of UJ Complaints'!$E$22:$E$1516,A2)</f>
        <v>72</v>
      </c>
      <c r="D2" s="126" t="s">
        <v>136</v>
      </c>
      <c r="E2" s="127">
        <f>COUNTIF('Master List of UJ Complaints'!$D2:$D1934,D2)</f>
        <v>6</v>
      </c>
      <c r="G2" s="128"/>
      <c r="H2" s="129" t="s">
        <v>2826</v>
      </c>
      <c r="I2" s="129" t="s">
        <v>2827</v>
      </c>
      <c r="J2" s="130" t="s">
        <v>2828</v>
      </c>
      <c r="L2" s="131" t="s">
        <v>2829</v>
      </c>
      <c r="M2" s="132">
        <f>COUNTIF('Master List of UJ Complaints'!$AM$114:$AM$1516,"=1")</f>
        <v>140</v>
      </c>
      <c r="O2" s="133" t="s">
        <v>2830</v>
      </c>
      <c r="P2" s="134">
        <f>COUNTIF('Master List of UJ Complaints'!$AJ$114:$AJ$1498,O2)</f>
        <v>0</v>
      </c>
      <c r="Q2" s="132">
        <f>COUNTIF('Master List of UJ Complaints'!$AK$114:$AK$1498,O2)</f>
        <v>0</v>
      </c>
      <c r="S2" s="135"/>
      <c r="T2" s="136" t="s">
        <v>51</v>
      </c>
      <c r="U2" s="136" t="s">
        <v>2831</v>
      </c>
      <c r="V2" s="136" t="s">
        <v>53</v>
      </c>
      <c r="W2" s="137" t="s">
        <v>54</v>
      </c>
      <c r="Y2" s="138"/>
      <c r="Z2" s="139" t="s">
        <v>2832</v>
      </c>
      <c r="AA2" s="140" t="s">
        <v>2833</v>
      </c>
      <c r="AB2" s="141"/>
      <c r="AD2" s="142" t="s">
        <v>2834</v>
      </c>
      <c r="AE2" s="134">
        <f>COUNTIFS('Master List of UJ Complaints'!Y114:Y1498,"&gt;0")</f>
        <v>29</v>
      </c>
      <c r="AF2" s="143">
        <f>AE2/1578</f>
        <v>1.8377693282636248E-2</v>
      </c>
      <c r="AH2" s="144" t="s">
        <v>2835</v>
      </c>
      <c r="AI2" s="145">
        <v>1</v>
      </c>
      <c r="AJ2" s="146"/>
      <c r="AK2" s="144" t="s">
        <v>2836</v>
      </c>
      <c r="AL2" s="145">
        <v>1</v>
      </c>
      <c r="AM2" s="147"/>
      <c r="AN2" s="144" t="s">
        <v>2837</v>
      </c>
      <c r="AO2" s="145">
        <v>1</v>
      </c>
      <c r="AP2" s="148"/>
    </row>
    <row r="3" spans="1:42" s="125" customFormat="1" ht="94" customHeight="1" x14ac:dyDescent="0.2">
      <c r="A3" s="126" t="s">
        <v>793</v>
      </c>
      <c r="B3" s="127">
        <f>COUNTIF('Master List of UJ Complaints'!$E$22:$E$1516,A3)</f>
        <v>0</v>
      </c>
      <c r="D3" s="126" t="s">
        <v>81</v>
      </c>
      <c r="E3" s="127">
        <f>COUNTIF('Master List of UJ Complaints'!$D2:$D1934,D3)</f>
        <v>7</v>
      </c>
      <c r="G3" s="149" t="s">
        <v>2838</v>
      </c>
      <c r="H3" s="150">
        <f>COUNTIF('Master List of UJ Complaints'!AG114:AG1516,1)</f>
        <v>664</v>
      </c>
      <c r="I3" s="150">
        <f>COUNTIF('Master List of UJ Complaints'!AG114:AG1498,0)</f>
        <v>677</v>
      </c>
      <c r="J3" s="151">
        <f>COUNTIF('Master List of UJ Complaints'!AG114:AG1498,-1)</f>
        <v>62</v>
      </c>
      <c r="L3" s="152" t="s">
        <v>2839</v>
      </c>
      <c r="M3" s="153">
        <f>COUNTIF('Master List of UJ Complaints'!$AM$114:$AM$1516,"=2")</f>
        <v>63</v>
      </c>
      <c r="O3" s="154" t="s">
        <v>2840</v>
      </c>
      <c r="P3" s="155">
        <f>COUNTIF('Master List of UJ Complaints'!$AJ$114:$AJ$1498,O3)</f>
        <v>0</v>
      </c>
      <c r="Q3" s="153">
        <f>COUNTIF('Master List of UJ Complaints'!$AK$114:$AK$1498,O3)</f>
        <v>0</v>
      </c>
      <c r="S3" s="156" t="s">
        <v>2826</v>
      </c>
      <c r="T3" s="125">
        <v>718</v>
      </c>
      <c r="U3" s="125">
        <v>646</v>
      </c>
      <c r="V3" s="125">
        <v>69</v>
      </c>
      <c r="W3" s="153">
        <v>403</v>
      </c>
      <c r="Y3" s="154" t="s">
        <v>2841</v>
      </c>
      <c r="Z3" s="155">
        <f>COUNTIFS('Master List of UJ Complaints'!AI114:AI1498,"=1",'Master List of UJ Complaints'!BA114:BA1498,"=1")</f>
        <v>11</v>
      </c>
      <c r="AA3" s="125">
        <f>COUNTIFS('Master List of UJ Complaints'!AI114:AI1498,"=1",'Master List of UJ Complaints'!BA114:BA1498,"&lt;1")</f>
        <v>177</v>
      </c>
      <c r="AB3" s="157">
        <f>Z3/AA3</f>
        <v>6.2146892655367235E-2</v>
      </c>
      <c r="AD3" s="154" t="s">
        <v>2842</v>
      </c>
      <c r="AE3" s="155">
        <f>COUNTIFS('Master List of UJ Complaints'!Y114:Y1498,"&gt;0",'Master List of UJ Complaints'!AZ114:AZ1498,"&gt;0")</f>
        <v>27</v>
      </c>
      <c r="AF3" s="158">
        <f>AE3/COUNTIF('Master List of UJ Complaints'!AZ114:AZ1498,"&gt;0")</f>
        <v>3.1431897555296857E-2</v>
      </c>
      <c r="AH3" s="159">
        <v>1983</v>
      </c>
      <c r="AI3" s="145">
        <v>1</v>
      </c>
      <c r="AK3" s="160">
        <v>1983</v>
      </c>
      <c r="AM3" s="147"/>
      <c r="AN3" s="159">
        <v>1983</v>
      </c>
      <c r="AO3" s="145">
        <v>0</v>
      </c>
      <c r="AP3" s="148"/>
    </row>
    <row r="4" spans="1:42" s="125" customFormat="1" ht="94.5" customHeight="1" x14ac:dyDescent="0.2">
      <c r="A4" s="126" t="s">
        <v>1076</v>
      </c>
      <c r="B4" s="127">
        <f>COUNTIF('Master List of UJ Complaints'!$E$22:$E$1516,A4)</f>
        <v>67</v>
      </c>
      <c r="D4" s="126" t="s">
        <v>270</v>
      </c>
      <c r="E4" s="127">
        <f>COUNTIF('Master List of UJ Complaints'!$D2:$D1934,D4)</f>
        <v>134</v>
      </c>
      <c r="G4" s="149" t="s">
        <v>2843</v>
      </c>
      <c r="H4" s="150">
        <f>COUNTIF('Master List of UJ Complaints'!AH1:AH1516,1)</f>
        <v>1014</v>
      </c>
      <c r="I4" s="150">
        <f>COUNTIF('Master List of UJ Complaints'!AH1:AH1498,0)</f>
        <v>376</v>
      </c>
      <c r="J4" s="151">
        <f>COUNTIF('Master List of UJ Complaints'!AH1:AH1498,-1)</f>
        <v>124</v>
      </c>
      <c r="L4" s="152" t="s">
        <v>2844</v>
      </c>
      <c r="M4" s="153">
        <f>COUNTIF('Master List of UJ Complaints'!$AM$114:$AM$1516,"=3")</f>
        <v>570</v>
      </c>
      <c r="O4" s="154" t="s">
        <v>2845</v>
      </c>
      <c r="P4" s="155">
        <f>COUNTIF('Master List of UJ Complaints'!$AJ$114:$AJ$1498,O4)</f>
        <v>0</v>
      </c>
      <c r="Q4" s="153">
        <f>COUNTIF('Master List of UJ Complaints'!$AK$114:$AK$1498,O4)</f>
        <v>0</v>
      </c>
      <c r="S4" s="156" t="s">
        <v>2827</v>
      </c>
      <c r="T4" s="125">
        <v>808</v>
      </c>
      <c r="U4" s="125">
        <v>872</v>
      </c>
      <c r="V4" s="125">
        <v>952</v>
      </c>
      <c r="W4" s="153">
        <v>904</v>
      </c>
      <c r="X4" s="161"/>
      <c r="Y4" s="162" t="s">
        <v>2846</v>
      </c>
      <c r="Z4" s="163">
        <f>COUNTIFS('Master List of UJ Complaints'!AI114:AI1498,"&lt;1",'Master List of UJ Complaints'!BA114:BA1498,"=1")</f>
        <v>526</v>
      </c>
      <c r="AA4" s="163">
        <f>COUNTIFS('Master List of UJ Complaints'!AI114:AI1498,"&lt;1",'Master List of UJ Complaints'!BA114:BA1498,"&lt;1")</f>
        <v>659</v>
      </c>
      <c r="AB4" s="164">
        <f>Z4/AA4</f>
        <v>0.79817905918057663</v>
      </c>
      <c r="AC4" s="161"/>
      <c r="AD4" s="162" t="s">
        <v>2847</v>
      </c>
      <c r="AE4" s="163">
        <f>COUNTIFS('Master List of UJ Complaints'!Y114:Y1498,"&gt;0",'Master List of UJ Complaints'!AZ114:AZ1498,"&lt;1")</f>
        <v>2</v>
      </c>
      <c r="AF4" s="165">
        <f>AE3/COUNTIF('Master List of UJ Complaints'!AZ114:AZ1498,"&lt;1")</f>
        <v>5.2529182879377433E-2</v>
      </c>
      <c r="AH4" s="159">
        <v>1984</v>
      </c>
      <c r="AI4" s="145">
        <v>283</v>
      </c>
      <c r="AK4" s="160">
        <v>1984</v>
      </c>
      <c r="AM4" s="147"/>
      <c r="AN4" s="159">
        <v>1984</v>
      </c>
      <c r="AO4" s="145">
        <v>0</v>
      </c>
      <c r="AP4" s="148"/>
    </row>
    <row r="5" spans="1:42" s="125" customFormat="1" ht="99.5" customHeight="1" x14ac:dyDescent="0.2">
      <c r="A5" s="166"/>
      <c r="B5" s="127">
        <f>COUNTIF('Master List of UJ Complaints'!$E$22:$E$1516,A5)</f>
        <v>0</v>
      </c>
      <c r="D5" s="126" t="s">
        <v>468</v>
      </c>
      <c r="E5" s="127">
        <f>COUNTIF('Master List of UJ Complaints'!$D2:$D1934,D5)</f>
        <v>1</v>
      </c>
      <c r="G5" s="167" t="s">
        <v>2848</v>
      </c>
      <c r="H5" s="168">
        <f>COUNTIF('Master List of UJ Complaints'!AI1:AI1516,1)</f>
        <v>229</v>
      </c>
      <c r="I5" s="168">
        <f>COUNTIF('Master List of UJ Complaints'!AI1:AI1498,0)</f>
        <v>1256</v>
      </c>
      <c r="J5" s="169">
        <f>COUNTIF('Master List of UJ Complaints'!AI1:AI1498,-1)</f>
        <v>12</v>
      </c>
      <c r="L5" s="152" t="s">
        <v>2849</v>
      </c>
      <c r="M5" s="153">
        <f>COUNTIF('Master List of UJ Complaints'!$AM$114:$AM$1516,"=4")</f>
        <v>511</v>
      </c>
      <c r="O5" s="154" t="s">
        <v>2850</v>
      </c>
      <c r="P5" s="155">
        <f>COUNTIF('Master List of UJ Complaints'!$AJ$114:$AJ$1498,O5)</f>
        <v>0</v>
      </c>
      <c r="Q5" s="153">
        <f>COUNTIF('Master List of UJ Complaints'!$AK$114:$AK$1498,O5)</f>
        <v>0</v>
      </c>
      <c r="S5" s="170" t="s">
        <v>2851</v>
      </c>
      <c r="T5" s="171">
        <v>52</v>
      </c>
      <c r="U5" s="172">
        <v>60</v>
      </c>
      <c r="V5" s="173">
        <v>557</v>
      </c>
      <c r="W5" s="174">
        <v>271</v>
      </c>
      <c r="X5" s="175"/>
      <c r="Y5" s="176"/>
      <c r="Z5" s="176"/>
      <c r="AC5" s="177"/>
      <c r="AH5" s="178" t="s">
        <v>2852</v>
      </c>
      <c r="AI5" s="145">
        <v>0</v>
      </c>
      <c r="AK5" s="156" t="s">
        <v>2852</v>
      </c>
      <c r="AM5" s="147"/>
      <c r="AN5" s="178" t="s">
        <v>2852</v>
      </c>
      <c r="AO5" s="179"/>
      <c r="AP5" s="148"/>
    </row>
    <row r="6" spans="1:42" s="125" customFormat="1" ht="78" customHeight="1" x14ac:dyDescent="0.2">
      <c r="A6" s="126" t="s">
        <v>154</v>
      </c>
      <c r="B6" s="127">
        <f>COUNTIF('Master List of UJ Complaints'!$E$22:$E$1516,A6)</f>
        <v>28</v>
      </c>
      <c r="D6" s="126" t="s">
        <v>1190</v>
      </c>
      <c r="E6" s="127">
        <f>COUNTIF('Master List of UJ Complaints'!$D2:$D1934,D6)</f>
        <v>3</v>
      </c>
      <c r="L6" s="152" t="s">
        <v>2853</v>
      </c>
      <c r="M6" s="153">
        <f>COUNTIF('Master List of UJ Complaints'!$AM$114:$AM$1516,"=5")</f>
        <v>77</v>
      </c>
      <c r="O6" s="154" t="s">
        <v>2854</v>
      </c>
      <c r="P6" s="155">
        <f>COUNTIF('Master List of UJ Complaints'!$AJ$114:$AJ$1498,O6)</f>
        <v>0</v>
      </c>
      <c r="Q6" s="153">
        <f>COUNTIF('Master List of UJ Complaints'!$AK$114:$AK$1498,O6)</f>
        <v>0</v>
      </c>
      <c r="X6" s="177"/>
      <c r="Y6" s="177"/>
      <c r="Z6" s="177"/>
      <c r="AC6" s="177"/>
      <c r="AH6" s="178" t="s">
        <v>2855</v>
      </c>
      <c r="AI6" s="145">
        <v>283</v>
      </c>
      <c r="AK6" s="156" t="s">
        <v>2855</v>
      </c>
      <c r="AM6" s="147"/>
      <c r="AN6" s="178" t="s">
        <v>2855</v>
      </c>
      <c r="AO6" s="145">
        <v>1</v>
      </c>
      <c r="AP6" s="148"/>
    </row>
    <row r="7" spans="1:42" s="125" customFormat="1" ht="32.5" customHeight="1" x14ac:dyDescent="0.2">
      <c r="A7" s="126" t="s">
        <v>70</v>
      </c>
      <c r="B7" s="127">
        <f>COUNTIF('Master List of UJ Complaints'!$E$22:$E$1516,A7)</f>
        <v>35</v>
      </c>
      <c r="D7" s="126" t="s">
        <v>1199</v>
      </c>
      <c r="E7" s="127">
        <f>COUNTIF('Master List of UJ Complaints'!$D2:$D1934,D7)</f>
        <v>10</v>
      </c>
      <c r="L7" s="152" t="s">
        <v>2856</v>
      </c>
      <c r="M7" s="153">
        <f>COUNTIF('Master List of UJ Complaints'!$AM$114:$AM$1516,"=6")</f>
        <v>1</v>
      </c>
      <c r="O7" s="154" t="s">
        <v>2857</v>
      </c>
      <c r="P7" s="155">
        <f>COUNTIF('Master List of UJ Complaints'!$AJ$114:$AJ$1498,O7)</f>
        <v>0</v>
      </c>
      <c r="Q7" s="153">
        <f>COUNTIF('Master List of UJ Complaints'!$AK$114:$AK$1498,O7)</f>
        <v>0</v>
      </c>
      <c r="S7" s="177"/>
      <c r="T7" s="177"/>
      <c r="V7" s="177"/>
      <c r="W7" s="177"/>
      <c r="X7" s="177"/>
      <c r="Y7" s="177"/>
      <c r="Z7" s="177"/>
      <c r="AC7" s="177"/>
      <c r="AH7" s="159">
        <v>1987</v>
      </c>
      <c r="AI7" s="145">
        <v>0</v>
      </c>
      <c r="AK7" s="160">
        <v>1987</v>
      </c>
      <c r="AM7" s="147"/>
      <c r="AN7" s="159">
        <v>1987</v>
      </c>
      <c r="AO7" s="145">
        <v>1</v>
      </c>
      <c r="AP7" s="148"/>
    </row>
    <row r="8" spans="1:42" s="125" customFormat="1" ht="33" customHeight="1" x14ac:dyDescent="0.2">
      <c r="A8" s="126" t="s">
        <v>183</v>
      </c>
      <c r="B8" s="127">
        <f>COUNTIF('Master List of UJ Complaints'!$E$22:$E$1516,A8)</f>
        <v>214</v>
      </c>
      <c r="D8" s="126" t="s">
        <v>712</v>
      </c>
      <c r="E8" s="127">
        <f>COUNTIF('Master List of UJ Complaints'!$D2:$D1934,D8)</f>
        <v>2</v>
      </c>
      <c r="H8" s="180"/>
      <c r="I8" s="180"/>
      <c r="J8" s="180"/>
      <c r="L8" s="152" t="s">
        <v>2858</v>
      </c>
      <c r="M8" s="153">
        <f>COUNTIF('Master List of UJ Complaints'!$AM$114:$AM$1516,"=7")</f>
        <v>5</v>
      </c>
      <c r="O8" s="162" t="s">
        <v>2859</v>
      </c>
      <c r="P8" s="163">
        <f>COUNTIF('Master List of UJ Complaints'!$AJ$114:$AJ$1498,O8)</f>
        <v>0</v>
      </c>
      <c r="Q8" s="181">
        <f>COUNTIF('Master List of UJ Complaints'!$AK$114:$AK$1498,O8)</f>
        <v>0</v>
      </c>
      <c r="S8" s="177"/>
      <c r="T8" s="177"/>
      <c r="V8" s="177"/>
      <c r="W8" s="177"/>
      <c r="X8" s="177"/>
      <c r="Y8" s="177"/>
      <c r="Z8" s="177"/>
      <c r="AC8" s="177"/>
      <c r="AH8" s="159">
        <v>1988</v>
      </c>
      <c r="AI8" s="145">
        <v>69</v>
      </c>
      <c r="AK8" s="160">
        <v>1988</v>
      </c>
      <c r="AL8" s="153">
        <v>1</v>
      </c>
      <c r="AM8" s="147"/>
      <c r="AN8" s="159">
        <v>1988</v>
      </c>
      <c r="AO8" s="145">
        <v>0</v>
      </c>
      <c r="AP8" s="148"/>
    </row>
    <row r="9" spans="1:42" s="125" customFormat="1" ht="48" customHeight="1" x14ac:dyDescent="0.2">
      <c r="A9" s="182" t="s">
        <v>91</v>
      </c>
      <c r="B9" s="127">
        <f>COUNTIF('Master List of UJ Complaints'!$E$22:$E$1516,A9)</f>
        <v>1</v>
      </c>
      <c r="D9" s="126" t="s">
        <v>701</v>
      </c>
      <c r="E9" s="127">
        <f>COUNTIF('Master List of UJ Complaints'!$D2:$D1934,D9)</f>
        <v>3</v>
      </c>
      <c r="L9" s="152" t="s">
        <v>2860</v>
      </c>
      <c r="M9" s="153">
        <f>COUNTIF('Master List of UJ Complaints'!$AM$114:$AM$1516,"=8")</f>
        <v>9</v>
      </c>
      <c r="S9" s="177"/>
      <c r="T9" s="177"/>
      <c r="V9" s="177"/>
      <c r="W9" s="177"/>
      <c r="X9" s="177"/>
      <c r="Y9" s="177"/>
      <c r="Z9" s="177"/>
      <c r="AC9" s="177"/>
      <c r="AH9" s="159">
        <v>1989</v>
      </c>
      <c r="AI9" s="145">
        <v>0</v>
      </c>
      <c r="AK9" s="160">
        <v>1989</v>
      </c>
      <c r="AM9" s="147"/>
      <c r="AN9" s="159">
        <v>1989</v>
      </c>
      <c r="AO9" s="145">
        <v>0</v>
      </c>
      <c r="AP9" s="148"/>
    </row>
    <row r="10" spans="1:42" s="125" customFormat="1" ht="18" customHeight="1" x14ac:dyDescent="0.2">
      <c r="A10" s="183"/>
      <c r="B10" s="127">
        <f>COUNTIF('Master List of UJ Complaints'!$E$22:$E$1516,A10)</f>
        <v>0</v>
      </c>
      <c r="D10" s="126" t="s">
        <v>91</v>
      </c>
      <c r="E10" s="127">
        <f>COUNTIF('Master List of UJ Complaints'!$D2:$D1934,D10)</f>
        <v>17</v>
      </c>
      <c r="L10" s="184" t="s">
        <v>2861</v>
      </c>
      <c r="M10" s="181">
        <f>COUNTIF('Master List of UJ Complaints'!$AM$114:$AM$1516,"=-1")</f>
        <v>7</v>
      </c>
      <c r="O10" s="185"/>
      <c r="P10" s="125">
        <f>SUM(P2:P8)</f>
        <v>0</v>
      </c>
      <c r="Q10" s="125">
        <f>SUM(Q2:Q8)</f>
        <v>0</v>
      </c>
      <c r="S10" s="177"/>
      <c r="T10" s="177"/>
      <c r="AH10" s="159">
        <v>1990</v>
      </c>
      <c r="AI10" s="145">
        <v>172</v>
      </c>
      <c r="AK10" s="160">
        <v>1990</v>
      </c>
      <c r="AL10" s="153">
        <v>1</v>
      </c>
      <c r="AM10" s="147"/>
      <c r="AN10" s="159">
        <v>1990</v>
      </c>
      <c r="AO10" s="145">
        <v>2</v>
      </c>
      <c r="AP10" s="148"/>
    </row>
    <row r="11" spans="1:42" s="125" customFormat="1" ht="16.5" customHeight="1" x14ac:dyDescent="0.2">
      <c r="A11" s="126" t="s">
        <v>2862</v>
      </c>
      <c r="B11" s="127">
        <f>COUNTIF('Master List of UJ Complaints'!$E$22:$E$1516,A11)</f>
        <v>0</v>
      </c>
      <c r="D11" s="126" t="s">
        <v>117</v>
      </c>
      <c r="E11" s="127">
        <f>COUNTIF('Master List of UJ Complaints'!$D2:$D1934,D11)</f>
        <v>63</v>
      </c>
      <c r="O11" s="185"/>
      <c r="S11" s="177"/>
      <c r="T11" s="177"/>
      <c r="V11" s="177"/>
      <c r="W11" s="177"/>
      <c r="X11" s="177"/>
      <c r="Y11" s="177"/>
      <c r="Z11" s="177"/>
      <c r="AC11" s="177"/>
      <c r="AH11" s="159">
        <v>1991</v>
      </c>
      <c r="AI11" s="145">
        <v>0</v>
      </c>
      <c r="AK11" s="160">
        <v>1991</v>
      </c>
      <c r="AM11" s="147"/>
      <c r="AN11" s="159">
        <v>1991</v>
      </c>
      <c r="AO11" s="145">
        <v>1</v>
      </c>
      <c r="AP11" s="148"/>
    </row>
    <row r="12" spans="1:42" s="125" customFormat="1" ht="16" customHeight="1" x14ac:dyDescent="0.2">
      <c r="A12" s="126" t="s">
        <v>460</v>
      </c>
      <c r="B12" s="127">
        <f>COUNTIF('Master List of UJ Complaints'!$E$22:$E$1516,A12)</f>
        <v>4</v>
      </c>
      <c r="D12" s="126" t="s">
        <v>1754</v>
      </c>
      <c r="E12" s="127">
        <f>COUNTIF('Master List of UJ Complaints'!$D2:$D1934,D12)</f>
        <v>1</v>
      </c>
      <c r="O12" s="185"/>
      <c r="P12" s="185"/>
      <c r="S12" s="177"/>
      <c r="T12" s="177"/>
      <c r="V12" s="177"/>
      <c r="W12" s="177"/>
      <c r="X12" s="177"/>
      <c r="Y12" s="177"/>
      <c r="Z12" s="177"/>
      <c r="AC12" s="177"/>
      <c r="AH12" s="159">
        <v>1992</v>
      </c>
      <c r="AI12" s="145">
        <v>172</v>
      </c>
      <c r="AK12" s="160">
        <v>1992</v>
      </c>
      <c r="AM12" s="147"/>
      <c r="AN12" s="159">
        <v>1992</v>
      </c>
      <c r="AO12" s="145">
        <v>1</v>
      </c>
      <c r="AP12" s="148"/>
    </row>
    <row r="13" spans="1:42" s="125" customFormat="1" ht="16" customHeight="1" x14ac:dyDescent="0.2">
      <c r="A13" s="126" t="s">
        <v>1755</v>
      </c>
      <c r="B13" s="127">
        <f>COUNTIF('Master List of UJ Complaints'!$E$22:$E$1516,A13)</f>
        <v>0</v>
      </c>
      <c r="D13" s="126" t="s">
        <v>994</v>
      </c>
      <c r="E13" s="127">
        <f>COUNTIF('Master List of UJ Complaints'!$D2:$D1934,D13)</f>
        <v>6</v>
      </c>
      <c r="O13" s="185"/>
      <c r="P13" s="185"/>
      <c r="S13" s="177"/>
      <c r="T13" s="177"/>
      <c r="AH13" s="159">
        <v>1993</v>
      </c>
      <c r="AI13" s="145">
        <v>1</v>
      </c>
      <c r="AK13" s="160">
        <v>1993</v>
      </c>
      <c r="AL13" s="153">
        <v>1</v>
      </c>
      <c r="AM13" s="147"/>
      <c r="AN13" s="159">
        <v>1993</v>
      </c>
      <c r="AO13" s="145">
        <v>0</v>
      </c>
      <c r="AP13" s="148"/>
    </row>
    <row r="14" spans="1:42" s="125" customFormat="1" ht="16" customHeight="1" x14ac:dyDescent="0.2">
      <c r="A14" s="126" t="s">
        <v>866</v>
      </c>
      <c r="B14" s="127">
        <f>COUNTIF('Master List of UJ Complaints'!$E$22:$E$1516,A14)</f>
        <v>5</v>
      </c>
      <c r="D14" s="126" t="s">
        <v>369</v>
      </c>
      <c r="E14" s="127">
        <f>COUNTIF('Master List of UJ Complaints'!$D2:$D1934,D14)</f>
        <v>7</v>
      </c>
      <c r="O14" s="185"/>
      <c r="P14" s="185"/>
      <c r="S14" s="177"/>
      <c r="T14" s="177"/>
      <c r="AH14" s="159">
        <v>1994</v>
      </c>
      <c r="AI14" s="145">
        <v>9</v>
      </c>
      <c r="AK14" s="160">
        <v>1994</v>
      </c>
      <c r="AL14" s="153">
        <v>1</v>
      </c>
      <c r="AM14" s="147"/>
      <c r="AN14" s="159">
        <v>1994</v>
      </c>
      <c r="AO14" s="145">
        <v>4</v>
      </c>
      <c r="AP14" s="148"/>
    </row>
    <row r="15" spans="1:42" s="125" customFormat="1" ht="16" customHeight="1" x14ac:dyDescent="0.2">
      <c r="A15" s="126" t="s">
        <v>82</v>
      </c>
      <c r="B15" s="127">
        <f>COUNTIF('Master List of UJ Complaints'!$E$22:$E$1516,A15)</f>
        <v>93</v>
      </c>
      <c r="D15" s="126" t="s">
        <v>1917</v>
      </c>
      <c r="E15" s="127">
        <f>COUNTIF('Master List of UJ Complaints'!$D2:$D1934,D15)</f>
        <v>4</v>
      </c>
      <c r="O15" s="185"/>
      <c r="P15" s="185"/>
      <c r="AH15" s="159">
        <v>1995</v>
      </c>
      <c r="AI15" s="145">
        <v>11</v>
      </c>
      <c r="AK15" s="160">
        <v>1995</v>
      </c>
      <c r="AL15" s="153">
        <v>1</v>
      </c>
      <c r="AM15" s="147"/>
      <c r="AN15" s="159">
        <v>1995</v>
      </c>
      <c r="AO15" s="145">
        <v>1</v>
      </c>
      <c r="AP15" s="148"/>
    </row>
    <row r="16" spans="1:42" s="125" customFormat="1" ht="16" customHeight="1" x14ac:dyDescent="0.2">
      <c r="A16" s="126" t="s">
        <v>302</v>
      </c>
      <c r="B16" s="127">
        <f>COUNTIF('Master List of UJ Complaints'!$E$22:$E$1516,A16)</f>
        <v>584</v>
      </c>
      <c r="D16" s="126" t="s">
        <v>188</v>
      </c>
      <c r="E16" s="127">
        <f>COUNTIF('Master List of UJ Complaints'!$D2:$D1934,D16)</f>
        <v>18</v>
      </c>
      <c r="AH16" s="159">
        <v>1996</v>
      </c>
      <c r="AI16" s="145">
        <v>25</v>
      </c>
      <c r="AK16" s="160">
        <v>1996</v>
      </c>
      <c r="AM16" s="147"/>
      <c r="AN16" s="159">
        <v>1996</v>
      </c>
      <c r="AO16" s="145">
        <v>3</v>
      </c>
      <c r="AP16" s="148"/>
    </row>
    <row r="17" spans="1:42" s="125" customFormat="1" ht="16" customHeight="1" x14ac:dyDescent="0.2">
      <c r="A17" s="126" t="s">
        <v>737</v>
      </c>
      <c r="B17" s="127">
        <f>COUNTIF('Master List of UJ Complaints'!$E$22:$E$1516,A17)</f>
        <v>1</v>
      </c>
      <c r="D17" s="182" t="s">
        <v>529</v>
      </c>
      <c r="E17" s="127">
        <f>COUNTIF('Master List of UJ Complaints'!$D2:$D1934,D17)</f>
        <v>21</v>
      </c>
      <c r="AH17" s="159">
        <v>1997</v>
      </c>
      <c r="AI17" s="145">
        <v>52</v>
      </c>
      <c r="AK17" s="160">
        <v>1997</v>
      </c>
      <c r="AL17" s="153">
        <v>3</v>
      </c>
      <c r="AM17" s="147"/>
      <c r="AN17" s="159">
        <v>1997</v>
      </c>
      <c r="AO17" s="145">
        <v>3</v>
      </c>
      <c r="AP17" s="148"/>
    </row>
    <row r="18" spans="1:42" s="125" customFormat="1" ht="16" customHeight="1" x14ac:dyDescent="0.2">
      <c r="A18" s="126" t="s">
        <v>204</v>
      </c>
      <c r="B18" s="127">
        <f>COUNTIF('Master List of UJ Complaints'!$E$22:$E$1516,A18)</f>
        <v>1</v>
      </c>
      <c r="D18" s="126" t="s">
        <v>1276</v>
      </c>
      <c r="E18" s="127">
        <f>COUNTIF('Master List of UJ Complaints'!$D2:$D1934,D18)</f>
        <v>0</v>
      </c>
      <c r="AH18" s="159">
        <v>1998</v>
      </c>
      <c r="AI18" s="145">
        <v>39</v>
      </c>
      <c r="AK18" s="160">
        <v>1998</v>
      </c>
      <c r="AM18" s="147"/>
      <c r="AN18" s="159">
        <v>1998</v>
      </c>
      <c r="AO18" s="145">
        <v>10</v>
      </c>
      <c r="AP18" s="148"/>
    </row>
    <row r="19" spans="1:42" s="125" customFormat="1" ht="16" customHeight="1" x14ac:dyDescent="0.2">
      <c r="A19" s="126" t="s">
        <v>1009</v>
      </c>
      <c r="B19" s="127">
        <f>COUNTIF('Master List of UJ Complaints'!$E$22:$E$1516,A19)</f>
        <v>1</v>
      </c>
      <c r="D19" s="126" t="s">
        <v>1330</v>
      </c>
      <c r="E19" s="127">
        <f>COUNTIF('Master List of UJ Complaints'!$D2:$D1934,D19)</f>
        <v>1</v>
      </c>
      <c r="AH19" s="159">
        <v>1999</v>
      </c>
      <c r="AI19" s="145">
        <v>94</v>
      </c>
      <c r="AK19" s="160">
        <v>1999</v>
      </c>
      <c r="AL19" s="153">
        <v>4</v>
      </c>
      <c r="AM19" s="147"/>
      <c r="AN19" s="159">
        <v>1999</v>
      </c>
      <c r="AO19" s="145">
        <v>0</v>
      </c>
      <c r="AP19" s="148"/>
    </row>
    <row r="20" spans="1:42" s="125" customFormat="1" ht="16" customHeight="1" x14ac:dyDescent="0.2">
      <c r="A20" s="126" t="s">
        <v>132</v>
      </c>
      <c r="B20" s="127">
        <f>COUNTIF('Master List of UJ Complaints'!$E$22:$E$1516,A20)</f>
        <v>2</v>
      </c>
      <c r="D20" s="126" t="s">
        <v>409</v>
      </c>
      <c r="E20" s="127">
        <f>COUNTIF('Master List of UJ Complaints'!$D2:$D1934,D20)</f>
        <v>187</v>
      </c>
      <c r="AH20" s="159">
        <v>2000</v>
      </c>
      <c r="AI20" s="145">
        <v>13</v>
      </c>
      <c r="AK20" s="160">
        <v>2000</v>
      </c>
      <c r="AM20" s="147"/>
      <c r="AN20" s="159">
        <v>2000</v>
      </c>
      <c r="AO20" s="145">
        <v>1</v>
      </c>
      <c r="AP20" s="148"/>
    </row>
    <row r="21" spans="1:42" s="125" customFormat="1" ht="16" customHeight="1" x14ac:dyDescent="0.2">
      <c r="A21" s="126" t="s">
        <v>1931</v>
      </c>
      <c r="B21" s="127">
        <f>COUNTIF('Master List of UJ Complaints'!$E$22:$E$1516,A21)</f>
        <v>0</v>
      </c>
      <c r="D21" s="126" t="s">
        <v>82</v>
      </c>
      <c r="E21" s="127">
        <f>COUNTIF('Master List of UJ Complaints'!$D2:$D1934,D21)</f>
        <v>2</v>
      </c>
      <c r="AH21" s="159">
        <v>2001</v>
      </c>
      <c r="AI21" s="145">
        <v>85</v>
      </c>
      <c r="AK21" s="160">
        <v>2001</v>
      </c>
      <c r="AL21" s="153">
        <v>4</v>
      </c>
      <c r="AM21" s="147"/>
      <c r="AN21" s="159">
        <v>2001</v>
      </c>
      <c r="AO21" s="145">
        <v>3</v>
      </c>
      <c r="AP21" s="148"/>
    </row>
    <row r="22" spans="1:42" s="125" customFormat="1" ht="16" customHeight="1" x14ac:dyDescent="0.2">
      <c r="A22" s="126" t="s">
        <v>233</v>
      </c>
      <c r="B22" s="127">
        <f>COUNTIF('Master List of UJ Complaints'!$E$22:$E$1516,A22)</f>
        <v>0</v>
      </c>
      <c r="D22" s="126" t="s">
        <v>2728</v>
      </c>
      <c r="E22" s="127">
        <f>COUNTIF('Master List of UJ Complaints'!$D2:$D1934,D22)</f>
        <v>1</v>
      </c>
      <c r="AH22" s="159">
        <v>2002</v>
      </c>
      <c r="AI22" s="145">
        <v>5</v>
      </c>
      <c r="AK22" s="160">
        <v>2002</v>
      </c>
      <c r="AM22" s="147"/>
      <c r="AN22" s="159">
        <v>2002</v>
      </c>
      <c r="AO22" s="145">
        <v>1</v>
      </c>
      <c r="AP22" s="148"/>
    </row>
    <row r="23" spans="1:42" s="125" customFormat="1" ht="17.5" customHeight="1" x14ac:dyDescent="0.2">
      <c r="A23" s="126" t="s">
        <v>613</v>
      </c>
      <c r="B23" s="127">
        <f>COUNTIF('Master List of UJ Complaints'!$E$22:$E$1516,A23)</f>
        <v>0</v>
      </c>
      <c r="D23" s="126" t="s">
        <v>821</v>
      </c>
      <c r="E23" s="127">
        <f>COUNTIF('Master List of UJ Complaints'!$D2:$D1934,D23)</f>
        <v>9</v>
      </c>
      <c r="G23" s="186"/>
      <c r="AH23" s="159">
        <v>2003</v>
      </c>
      <c r="AI23" s="145">
        <v>67</v>
      </c>
      <c r="AK23" s="160">
        <v>2003</v>
      </c>
      <c r="AM23" s="147"/>
      <c r="AN23" s="159">
        <v>2003</v>
      </c>
      <c r="AO23" s="145">
        <v>2</v>
      </c>
      <c r="AP23" s="148"/>
    </row>
    <row r="24" spans="1:42" s="125" customFormat="1" ht="17.5" customHeight="1" x14ac:dyDescent="0.2">
      <c r="A24" s="126" t="s">
        <v>331</v>
      </c>
      <c r="B24" s="127">
        <f>COUNTIF('Master List of UJ Complaints'!$E$22:$E$1516,A24)</f>
        <v>4</v>
      </c>
      <c r="D24" s="126" t="s">
        <v>809</v>
      </c>
      <c r="E24" s="127">
        <f>COUNTIF('Master List of UJ Complaints'!$D2:$D1934,D24)</f>
        <v>1</v>
      </c>
      <c r="G24" s="187"/>
      <c r="AH24" s="159">
        <v>2004</v>
      </c>
      <c r="AI24" s="145">
        <v>39</v>
      </c>
      <c r="AK24" s="160">
        <v>2004</v>
      </c>
      <c r="AL24" s="153">
        <v>1</v>
      </c>
      <c r="AM24" s="147"/>
      <c r="AN24" s="159">
        <v>2004</v>
      </c>
      <c r="AO24" s="145">
        <v>1</v>
      </c>
      <c r="AP24" s="148"/>
    </row>
    <row r="25" spans="1:42" s="125" customFormat="1" ht="17.5" customHeight="1" x14ac:dyDescent="0.2">
      <c r="A25" s="126" t="s">
        <v>729</v>
      </c>
      <c r="B25" s="127">
        <f>COUNTIF('Master List of UJ Complaints'!$E$22:$E$1516,A25)</f>
        <v>1</v>
      </c>
      <c r="D25" s="126" t="s">
        <v>387</v>
      </c>
      <c r="E25" s="127">
        <f>COUNTIF('Master List of UJ Complaints'!$D2:$D1934,D25)</f>
        <v>2</v>
      </c>
      <c r="G25" s="187"/>
      <c r="AH25" s="159">
        <v>2005</v>
      </c>
      <c r="AI25" s="145">
        <v>79</v>
      </c>
      <c r="AK25" s="160">
        <v>2005</v>
      </c>
      <c r="AL25" s="153">
        <v>7</v>
      </c>
      <c r="AM25" s="147"/>
      <c r="AN25" s="159">
        <v>2005</v>
      </c>
      <c r="AO25" s="145">
        <v>5</v>
      </c>
      <c r="AP25" s="148"/>
    </row>
    <row r="26" spans="1:42" s="125" customFormat="1" ht="17.5" customHeight="1" x14ac:dyDescent="0.2">
      <c r="A26" s="126" t="s">
        <v>125</v>
      </c>
      <c r="B26" s="127">
        <f>COUNTIF('Master List of UJ Complaints'!$E$22:$E$1516,A26)</f>
        <v>1</v>
      </c>
      <c r="D26" s="126" t="s">
        <v>747</v>
      </c>
      <c r="E26" s="127">
        <f>COUNTIF('Master List of UJ Complaints'!$D2:$D1934,D26)</f>
        <v>1</v>
      </c>
      <c r="G26" s="187"/>
      <c r="AH26" s="159">
        <v>2006</v>
      </c>
      <c r="AI26" s="145">
        <v>58</v>
      </c>
      <c r="AK26" s="160">
        <v>2006</v>
      </c>
      <c r="AM26" s="147"/>
      <c r="AN26" s="159">
        <v>2006</v>
      </c>
      <c r="AO26" s="145">
        <v>9</v>
      </c>
      <c r="AP26" s="148"/>
    </row>
    <row r="27" spans="1:42" s="125" customFormat="1" ht="17.5" customHeight="1" x14ac:dyDescent="0.2">
      <c r="A27" s="126" t="s">
        <v>702</v>
      </c>
      <c r="B27" s="127">
        <f>COUNTIF('Master List of UJ Complaints'!$E$22:$E$1516,A27)</f>
        <v>2</v>
      </c>
      <c r="D27" s="126" t="s">
        <v>567</v>
      </c>
      <c r="E27" s="127">
        <f>COUNTIF('Master List of UJ Complaints'!$D2:$D1934,D27)</f>
        <v>19</v>
      </c>
      <c r="G27" s="187"/>
      <c r="AH27" s="159">
        <v>2007</v>
      </c>
      <c r="AI27" s="145">
        <v>65</v>
      </c>
      <c r="AK27" s="160">
        <v>2007</v>
      </c>
      <c r="AL27" s="153">
        <v>2</v>
      </c>
      <c r="AM27" s="147"/>
      <c r="AN27" s="159">
        <v>2007</v>
      </c>
      <c r="AO27" s="145">
        <v>13</v>
      </c>
      <c r="AP27" s="148"/>
    </row>
    <row r="28" spans="1:42" s="125" customFormat="1" ht="17.5" customHeight="1" x14ac:dyDescent="0.2">
      <c r="A28" s="126" t="s">
        <v>200</v>
      </c>
      <c r="B28" s="127">
        <f>COUNTIF('Master List of UJ Complaints'!$E$22:$E$1516,A28)</f>
        <v>0</v>
      </c>
      <c r="D28" s="126" t="s">
        <v>132</v>
      </c>
      <c r="E28" s="127">
        <f>COUNTIF('Master List of UJ Complaints'!$D2:$D1934,D28)</f>
        <v>70</v>
      </c>
      <c r="G28" s="187"/>
      <c r="AH28" s="159">
        <v>2008</v>
      </c>
      <c r="AI28" s="145">
        <v>53</v>
      </c>
      <c r="AK28" s="160">
        <v>2008</v>
      </c>
      <c r="AL28" s="153">
        <v>2</v>
      </c>
      <c r="AM28" s="147"/>
      <c r="AN28" s="159">
        <v>2008</v>
      </c>
      <c r="AO28" s="145">
        <v>41</v>
      </c>
      <c r="AP28" s="148"/>
    </row>
    <row r="29" spans="1:42" s="125" customFormat="1" ht="17.5" customHeight="1" x14ac:dyDescent="0.2">
      <c r="A29" s="126" t="s">
        <v>1749</v>
      </c>
      <c r="B29" s="127">
        <f>COUNTIF('Master List of UJ Complaints'!$E$22:$E$1516,A29)</f>
        <v>1</v>
      </c>
      <c r="D29" s="126" t="s">
        <v>2810</v>
      </c>
      <c r="E29" s="127">
        <f>COUNTIF('Master List of UJ Complaints'!$D2:$D1934,D29)</f>
        <v>0</v>
      </c>
      <c r="G29" s="187"/>
      <c r="AH29" s="159">
        <v>2009</v>
      </c>
      <c r="AI29" s="145">
        <v>41</v>
      </c>
      <c r="AK29" s="160">
        <v>2009</v>
      </c>
      <c r="AL29" s="153">
        <v>3</v>
      </c>
      <c r="AM29" s="147"/>
      <c r="AN29" s="159">
        <v>2009</v>
      </c>
      <c r="AO29" s="145">
        <v>35</v>
      </c>
      <c r="AP29" s="148"/>
    </row>
    <row r="30" spans="1:42" s="125" customFormat="1" ht="17.5" customHeight="1" x14ac:dyDescent="0.2">
      <c r="A30" s="126" t="s">
        <v>92</v>
      </c>
      <c r="B30" s="127">
        <f>COUNTIF('Master List of UJ Complaints'!$E$22:$E$1516,A30)</f>
        <v>200</v>
      </c>
      <c r="D30" s="126" t="s">
        <v>2788</v>
      </c>
      <c r="E30" s="127">
        <f>COUNTIF('Master List of UJ Complaints'!$D2:$D1934,D30)</f>
        <v>1</v>
      </c>
      <c r="G30" s="187"/>
      <c r="L30" s="188"/>
      <c r="M30" s="188"/>
      <c r="N30" s="188"/>
      <c r="AH30" s="159">
        <v>2010</v>
      </c>
      <c r="AI30" s="145">
        <v>11</v>
      </c>
      <c r="AK30" s="160">
        <v>2010</v>
      </c>
      <c r="AL30" s="153">
        <v>1</v>
      </c>
      <c r="AM30" s="147"/>
      <c r="AN30" s="159">
        <v>2010</v>
      </c>
      <c r="AO30" s="145">
        <v>6</v>
      </c>
      <c r="AP30" s="148"/>
    </row>
    <row r="31" spans="1:42" s="125" customFormat="1" ht="17.5" customHeight="1" x14ac:dyDescent="0.2">
      <c r="A31" s="126" t="s">
        <v>210</v>
      </c>
      <c r="B31" s="127">
        <f>COUNTIF('Master List of UJ Complaints'!$E$22:$E$1516,A31)</f>
        <v>91</v>
      </c>
      <c r="D31" s="126" t="s">
        <v>652</v>
      </c>
      <c r="E31" s="127">
        <f>COUNTIF('Master List of UJ Complaints'!$D2:$D1934,D31)</f>
        <v>4</v>
      </c>
      <c r="G31" s="187"/>
      <c r="L31" s="188"/>
      <c r="M31" s="188"/>
      <c r="N31" s="188"/>
      <c r="AH31" s="159">
        <v>2011</v>
      </c>
      <c r="AI31" s="145">
        <v>18</v>
      </c>
      <c r="AK31" s="160">
        <v>2011</v>
      </c>
      <c r="AL31" s="153">
        <v>1</v>
      </c>
      <c r="AM31" s="147"/>
      <c r="AN31" s="159">
        <v>2011</v>
      </c>
      <c r="AO31" s="145">
        <v>18</v>
      </c>
      <c r="AP31" s="148"/>
    </row>
    <row r="32" spans="1:42" s="125" customFormat="1" ht="17.5" customHeight="1" x14ac:dyDescent="0.2">
      <c r="A32" s="126" t="s">
        <v>324</v>
      </c>
      <c r="B32" s="127">
        <f>COUNTIF('Master List of UJ Complaints'!$E$22:$E$1516,A32)</f>
        <v>20</v>
      </c>
      <c r="D32" s="126" t="s">
        <v>1066</v>
      </c>
      <c r="E32" s="127">
        <f>COUNTIF('Master List of UJ Complaints'!$D2:$D1934,D32)</f>
        <v>7</v>
      </c>
      <c r="G32" s="188"/>
      <c r="L32" s="188"/>
      <c r="M32" s="188"/>
      <c r="N32" s="188"/>
      <c r="AH32" s="159">
        <v>2012</v>
      </c>
      <c r="AI32" s="145">
        <v>12</v>
      </c>
      <c r="AK32" s="160">
        <v>2012</v>
      </c>
      <c r="AL32" s="153">
        <v>1</v>
      </c>
      <c r="AM32" s="147"/>
      <c r="AN32" s="159">
        <v>2012</v>
      </c>
      <c r="AO32" s="145">
        <v>4</v>
      </c>
      <c r="AP32" s="148"/>
    </row>
    <row r="33" spans="1:42" s="125" customFormat="1" ht="17.5" customHeight="1" x14ac:dyDescent="0.2">
      <c r="A33" s="126" t="s">
        <v>193</v>
      </c>
      <c r="B33" s="127">
        <f>COUNTIF('Master List of UJ Complaints'!$E$22:$E$1516,A33)</f>
        <v>1</v>
      </c>
      <c r="D33" s="126" t="s">
        <v>199</v>
      </c>
      <c r="E33" s="127">
        <f>COUNTIF('Master List of UJ Complaints'!$D2:$D1934,D33)</f>
        <v>1</v>
      </c>
      <c r="L33" s="188"/>
      <c r="M33" s="188"/>
      <c r="N33" s="188"/>
      <c r="AH33" s="159">
        <v>2013</v>
      </c>
      <c r="AI33" s="145">
        <v>7</v>
      </c>
      <c r="AK33" s="160">
        <v>2013</v>
      </c>
      <c r="AL33" s="153">
        <v>4</v>
      </c>
      <c r="AM33" s="147"/>
      <c r="AN33" s="159">
        <v>2013</v>
      </c>
      <c r="AO33" s="145">
        <v>3</v>
      </c>
      <c r="AP33" s="148"/>
    </row>
    <row r="34" spans="1:42" s="125" customFormat="1" ht="16" customHeight="1" x14ac:dyDescent="0.2">
      <c r="A34" s="126" t="s">
        <v>236</v>
      </c>
      <c r="B34" s="127">
        <f>COUNTIF('Master List of UJ Complaints'!$E$22:$E$1516,A34)</f>
        <v>7</v>
      </c>
      <c r="D34" s="126" t="s">
        <v>261</v>
      </c>
      <c r="E34" s="127">
        <f>COUNTIF('Master List of UJ Complaints'!$D2:$D1934,D34)</f>
        <v>22</v>
      </c>
      <c r="AH34" s="159">
        <v>2014</v>
      </c>
      <c r="AI34" s="145">
        <v>29</v>
      </c>
      <c r="AK34" s="160">
        <v>2014</v>
      </c>
      <c r="AL34" s="153">
        <v>2</v>
      </c>
      <c r="AM34" s="147"/>
      <c r="AN34" s="159">
        <v>2014</v>
      </c>
      <c r="AO34" s="145">
        <v>6</v>
      </c>
      <c r="AP34" s="148"/>
    </row>
    <row r="35" spans="1:42" s="125" customFormat="1" ht="16" customHeight="1" x14ac:dyDescent="0.2">
      <c r="A35" s="126" t="s">
        <v>852</v>
      </c>
      <c r="B35" s="127">
        <f>COUNTIF('Master List of UJ Complaints'!$E$22:$E$1516,A35)</f>
        <v>13</v>
      </c>
      <c r="D35" s="126" t="s">
        <v>2863</v>
      </c>
      <c r="E35" s="127">
        <f>COUNTIF('Master List of UJ Complaints'!$D2:$D1934,D35)</f>
        <v>0</v>
      </c>
      <c r="AH35" s="159">
        <v>2015</v>
      </c>
      <c r="AI35" s="145">
        <v>13</v>
      </c>
      <c r="AK35" s="160">
        <v>2015</v>
      </c>
      <c r="AL35" s="153">
        <v>3</v>
      </c>
      <c r="AM35" s="147"/>
      <c r="AN35" s="159">
        <v>2015</v>
      </c>
      <c r="AO35" s="145">
        <v>17</v>
      </c>
      <c r="AP35" s="148"/>
    </row>
    <row r="36" spans="1:42" s="125" customFormat="1" ht="16" customHeight="1" x14ac:dyDescent="0.2">
      <c r="A36" s="126" t="s">
        <v>137</v>
      </c>
      <c r="B36" s="127">
        <f>COUNTIF('Master List of UJ Complaints'!$E$22:$E$1516,A36)</f>
        <v>43</v>
      </c>
      <c r="D36" s="126" t="s">
        <v>678</v>
      </c>
      <c r="E36" s="127">
        <f>COUNTIF('Master List of UJ Complaints'!$D2:$D1934,D36)</f>
        <v>65</v>
      </c>
      <c r="AH36" s="159">
        <v>2016</v>
      </c>
      <c r="AI36" s="145">
        <v>11</v>
      </c>
      <c r="AK36" s="160">
        <v>2016</v>
      </c>
      <c r="AL36" s="153">
        <v>9</v>
      </c>
      <c r="AM36" s="147"/>
      <c r="AN36" s="159">
        <v>2016</v>
      </c>
      <c r="AO36" s="145">
        <v>7</v>
      </c>
      <c r="AP36" s="148"/>
    </row>
    <row r="37" spans="1:42" s="125" customFormat="1" ht="16.5" customHeight="1" x14ac:dyDescent="0.2">
      <c r="A37" s="189" t="s">
        <v>69</v>
      </c>
      <c r="B37" s="127">
        <f>COUNTIF('Master List of UJ Complaints'!$E$22:$E$1516,A37)</f>
        <v>0</v>
      </c>
      <c r="D37" s="126" t="s">
        <v>124</v>
      </c>
      <c r="E37" s="127">
        <f>COUNTIF('Master List of UJ Complaints'!$D2:$D1934,D37)</f>
        <v>355</v>
      </c>
      <c r="S37" s="190"/>
      <c r="T37" s="691"/>
      <c r="U37" s="692"/>
      <c r="V37" s="190"/>
      <c r="W37" s="190"/>
      <c r="X37" s="190"/>
      <c r="Y37" s="190"/>
      <c r="Z37" s="190"/>
      <c r="AC37" s="190"/>
      <c r="AH37" s="159">
        <v>2017</v>
      </c>
      <c r="AI37" s="145">
        <v>8</v>
      </c>
      <c r="AK37" s="191">
        <v>2017</v>
      </c>
      <c r="AL37" s="181">
        <v>7</v>
      </c>
      <c r="AM37" s="147"/>
      <c r="AN37" s="159">
        <v>2017</v>
      </c>
      <c r="AO37" s="145">
        <v>7</v>
      </c>
      <c r="AP37" s="148"/>
    </row>
    <row r="38" spans="1:42" s="125" customFormat="1" ht="69" customHeight="1" x14ac:dyDescent="0.2">
      <c r="A38" s="192"/>
      <c r="B38" s="193"/>
      <c r="D38" s="126" t="s">
        <v>1271</v>
      </c>
      <c r="E38" s="127">
        <f>COUNTIF('Master List of UJ Complaints'!$D2:$D1934,D38)</f>
        <v>1</v>
      </c>
      <c r="S38" s="194"/>
      <c r="T38" s="194"/>
      <c r="U38" s="195"/>
      <c r="V38" s="195"/>
      <c r="W38" s="195"/>
      <c r="X38" s="195"/>
      <c r="Y38" s="195"/>
      <c r="Z38" s="195"/>
      <c r="AC38" s="195"/>
      <c r="AH38" s="162" t="s">
        <v>2864</v>
      </c>
      <c r="AI38" s="196">
        <v>58</v>
      </c>
      <c r="AK38" s="197"/>
      <c r="AM38" s="198"/>
      <c r="AN38" s="162" t="s">
        <v>2865</v>
      </c>
      <c r="AO38" s="199">
        <v>8</v>
      </c>
      <c r="AP38" s="148"/>
    </row>
    <row r="39" spans="1:42" s="125" customFormat="1" ht="16.5" customHeight="1" x14ac:dyDescent="0.2">
      <c r="A39" s="200" t="s">
        <v>2866</v>
      </c>
      <c r="B39" s="201">
        <f>SUM(B2:B37)</f>
        <v>1492</v>
      </c>
      <c r="D39" s="126" t="s">
        <v>843</v>
      </c>
      <c r="E39" s="127">
        <f>COUNTIF('Master List of UJ Complaints'!$D2:$D1934,D39)</f>
        <v>1</v>
      </c>
      <c r="S39" s="194"/>
      <c r="T39" s="194"/>
      <c r="U39" s="195"/>
      <c r="V39" s="195"/>
      <c r="W39" s="195"/>
      <c r="X39" s="195"/>
      <c r="Y39" s="195"/>
      <c r="Z39" s="195"/>
      <c r="AC39" s="195"/>
      <c r="AI39" s="195"/>
      <c r="AL39" s="195"/>
      <c r="AM39" s="195"/>
      <c r="AP39" s="195"/>
    </row>
    <row r="40" spans="1:42" s="125" customFormat="1" ht="16" customHeight="1" x14ac:dyDescent="0.2">
      <c r="A40" s="202"/>
      <c r="D40" s="126" t="s">
        <v>773</v>
      </c>
      <c r="E40" s="127">
        <f>COUNTIF('Master List of UJ Complaints'!$D2:$D1934,D40)</f>
        <v>3</v>
      </c>
      <c r="S40" s="194"/>
      <c r="T40" s="194"/>
      <c r="U40" s="195"/>
      <c r="V40" s="195"/>
      <c r="W40" s="195"/>
      <c r="X40" s="195"/>
      <c r="Y40" s="195"/>
      <c r="Z40" s="195"/>
      <c r="AC40" s="195"/>
      <c r="AD40" s="194"/>
      <c r="AE40" s="195"/>
      <c r="AF40" s="195"/>
      <c r="AG40" s="195"/>
      <c r="AH40" s="203" t="s">
        <v>2866</v>
      </c>
      <c r="AI40" s="204">
        <f>SUM(AI2:AI39)</f>
        <v>1884</v>
      </c>
      <c r="AJ40" s="195"/>
      <c r="AK40" s="203" t="s">
        <v>2866</v>
      </c>
      <c r="AL40" s="204">
        <f>SUM(AL2:AL39)</f>
        <v>60</v>
      </c>
      <c r="AM40" s="195"/>
      <c r="AN40" s="203" t="s">
        <v>2866</v>
      </c>
      <c r="AO40" s="205">
        <f>SUM(AO2:AO39)</f>
        <v>215</v>
      </c>
      <c r="AP40" s="195"/>
    </row>
    <row r="41" spans="1:42" s="125" customFormat="1" ht="16" customHeight="1" x14ac:dyDescent="0.2">
      <c r="A41" s="202"/>
      <c r="D41" s="126" t="s">
        <v>241</v>
      </c>
      <c r="E41" s="127">
        <f>COUNTIF('Master List of UJ Complaints'!$D2:$D1934,D41)</f>
        <v>3</v>
      </c>
      <c r="S41" s="194"/>
      <c r="T41" s="194"/>
      <c r="U41" s="195"/>
      <c r="V41" s="195"/>
      <c r="W41" s="195"/>
      <c r="X41" s="195"/>
      <c r="Y41" s="195"/>
      <c r="Z41" s="195"/>
      <c r="AC41" s="195"/>
      <c r="AD41" s="194"/>
      <c r="AE41" s="195"/>
      <c r="AF41" s="195"/>
      <c r="AG41" s="195"/>
      <c r="AH41" s="195"/>
      <c r="AI41" s="195"/>
      <c r="AJ41" s="195"/>
      <c r="AK41" s="195"/>
      <c r="AL41" s="195"/>
      <c r="AM41" s="195"/>
      <c r="AN41" s="195"/>
      <c r="AO41" s="195"/>
      <c r="AP41" s="195"/>
    </row>
    <row r="42" spans="1:42" s="125" customFormat="1" ht="16" customHeight="1" x14ac:dyDescent="0.2">
      <c r="A42" s="202"/>
      <c r="D42" s="126" t="s">
        <v>125</v>
      </c>
      <c r="E42" s="127">
        <f>COUNTIF('Master List of UJ Complaints'!$D2:$D1934,D42)</f>
        <v>3</v>
      </c>
      <c r="S42" s="194"/>
      <c r="T42" s="194"/>
      <c r="U42" s="195"/>
      <c r="V42" s="195"/>
      <c r="W42" s="195"/>
      <c r="X42" s="195"/>
      <c r="Y42" s="195"/>
      <c r="Z42" s="195"/>
      <c r="AC42" s="195"/>
      <c r="AD42" s="194"/>
      <c r="AE42" s="195"/>
      <c r="AF42" s="195"/>
      <c r="AG42" s="195"/>
      <c r="AH42" s="195"/>
      <c r="AI42" s="195"/>
      <c r="AJ42" s="195"/>
      <c r="AK42" s="195"/>
      <c r="AL42" s="195"/>
      <c r="AM42" s="195"/>
      <c r="AN42" s="195"/>
      <c r="AO42" s="195"/>
      <c r="AP42" s="195"/>
    </row>
    <row r="43" spans="1:42" s="125" customFormat="1" ht="16" customHeight="1" x14ac:dyDescent="0.2">
      <c r="A43" s="202"/>
      <c r="D43" s="126" t="s">
        <v>182</v>
      </c>
      <c r="E43" s="127">
        <f>COUNTIF('Master List of UJ Complaints'!$D2:$D1934,D43)</f>
        <v>114</v>
      </c>
      <c r="S43" s="194"/>
      <c r="T43" s="194"/>
      <c r="U43" s="195"/>
      <c r="V43" s="195"/>
      <c r="W43" s="195"/>
      <c r="X43" s="195"/>
      <c r="Y43" s="195"/>
      <c r="Z43" s="195"/>
      <c r="AC43" s="195"/>
      <c r="AD43" s="194"/>
      <c r="AE43" s="195"/>
      <c r="AF43" s="195"/>
      <c r="AG43" s="195"/>
      <c r="AH43" s="195"/>
      <c r="AI43" s="195"/>
      <c r="AJ43" s="195"/>
      <c r="AK43" s="195"/>
      <c r="AL43" s="195"/>
      <c r="AM43" s="195"/>
      <c r="AN43" s="195"/>
      <c r="AO43" s="195"/>
      <c r="AP43" s="195"/>
    </row>
    <row r="44" spans="1:42" s="125" customFormat="1" ht="16" customHeight="1" x14ac:dyDescent="0.2">
      <c r="A44" s="202"/>
      <c r="D44" s="126" t="s">
        <v>209</v>
      </c>
      <c r="E44" s="127">
        <f>COUNTIF('Master List of UJ Complaints'!$D2:$D1934,D44)</f>
        <v>1</v>
      </c>
      <c r="S44" s="194"/>
      <c r="T44" s="194"/>
      <c r="U44" s="195"/>
      <c r="V44" s="195"/>
      <c r="W44" s="195"/>
      <c r="X44" s="195"/>
      <c r="Y44" s="195"/>
      <c r="Z44" s="195"/>
      <c r="AC44" s="195"/>
      <c r="AD44" s="194"/>
      <c r="AE44" s="195"/>
      <c r="AF44" s="195"/>
      <c r="AG44" s="195"/>
      <c r="AH44" s="195"/>
      <c r="AI44" s="195"/>
      <c r="AJ44" s="195"/>
      <c r="AK44" s="195"/>
      <c r="AL44" s="195"/>
      <c r="AM44" s="195"/>
      <c r="AN44" s="195"/>
      <c r="AO44" s="195"/>
      <c r="AP44" s="195"/>
    </row>
    <row r="45" spans="1:42" s="125" customFormat="1" ht="16" customHeight="1" x14ac:dyDescent="0.2">
      <c r="A45" s="202"/>
      <c r="D45" s="126" t="s">
        <v>92</v>
      </c>
      <c r="E45" s="127">
        <f>COUNTIF('Master List of UJ Complaints'!$D2:$D1934,D45)</f>
        <v>67</v>
      </c>
      <c r="S45" s="194"/>
      <c r="T45" s="194"/>
      <c r="U45" s="195"/>
      <c r="V45" s="195"/>
      <c r="W45" s="195"/>
      <c r="X45" s="195"/>
      <c r="Y45" s="195"/>
      <c r="Z45" s="195"/>
      <c r="AC45" s="195"/>
      <c r="AD45" s="194"/>
      <c r="AE45" s="195"/>
      <c r="AF45" s="195"/>
      <c r="AG45" s="195"/>
      <c r="AH45" s="195"/>
      <c r="AI45" s="195"/>
      <c r="AJ45" s="195"/>
      <c r="AK45" s="195"/>
      <c r="AL45" s="195"/>
      <c r="AM45" s="195"/>
      <c r="AN45" s="195"/>
      <c r="AO45" s="195"/>
      <c r="AP45" s="195"/>
    </row>
    <row r="46" spans="1:42" s="125" customFormat="1" ht="16" customHeight="1" x14ac:dyDescent="0.2">
      <c r="A46" s="202"/>
      <c r="D46" s="126" t="s">
        <v>642</v>
      </c>
      <c r="E46" s="127">
        <f>COUNTIF('Master List of UJ Complaints'!$D2:$D1934,D46)</f>
        <v>4</v>
      </c>
      <c r="S46" s="194"/>
      <c r="T46" s="194"/>
      <c r="U46" s="195"/>
      <c r="V46" s="195"/>
      <c r="W46" s="195"/>
      <c r="X46" s="195"/>
      <c r="Y46" s="195"/>
      <c r="Z46" s="195"/>
      <c r="AC46" s="195"/>
      <c r="AD46" s="194"/>
      <c r="AE46" s="195"/>
      <c r="AF46" s="195"/>
      <c r="AG46" s="195"/>
      <c r="AH46" s="195"/>
      <c r="AI46" s="195"/>
      <c r="AJ46" s="195"/>
      <c r="AK46" s="195"/>
      <c r="AL46" s="195"/>
      <c r="AM46" s="195"/>
      <c r="AN46" s="195"/>
      <c r="AO46" s="195"/>
      <c r="AP46" s="195"/>
    </row>
    <row r="47" spans="1:42" s="125" customFormat="1" ht="16" customHeight="1" x14ac:dyDescent="0.2">
      <c r="A47" s="202"/>
      <c r="D47" s="126" t="s">
        <v>886</v>
      </c>
      <c r="E47" s="127">
        <f>COUNTIF('Master List of UJ Complaints'!$D2:$D1934,D47)</f>
        <v>1</v>
      </c>
      <c r="S47" s="194"/>
      <c r="T47" s="194"/>
      <c r="U47" s="195"/>
      <c r="V47" s="195"/>
      <c r="W47" s="195"/>
      <c r="X47" s="195"/>
      <c r="Y47" s="195"/>
      <c r="Z47" s="195"/>
      <c r="AC47" s="195"/>
      <c r="AD47" s="194"/>
      <c r="AE47" s="195"/>
      <c r="AF47" s="195"/>
      <c r="AG47" s="195"/>
      <c r="AH47" s="195"/>
      <c r="AI47" s="195"/>
      <c r="AJ47" s="195"/>
      <c r="AK47" s="195"/>
      <c r="AL47" s="195"/>
      <c r="AM47" s="195"/>
      <c r="AN47" s="206"/>
      <c r="AO47" s="195"/>
      <c r="AP47" s="207"/>
    </row>
    <row r="48" spans="1:42" s="125" customFormat="1" ht="16" customHeight="1" x14ac:dyDescent="0.2">
      <c r="A48" s="202"/>
      <c r="D48" s="126" t="s">
        <v>2867</v>
      </c>
      <c r="E48" s="127">
        <f>COUNTIF('Master List of UJ Complaints'!$D2:$D1934,D48)</f>
        <v>0</v>
      </c>
      <c r="S48" s="194"/>
      <c r="T48" s="194"/>
      <c r="U48" s="195"/>
      <c r="V48" s="195"/>
      <c r="W48" s="195"/>
      <c r="X48" s="195"/>
      <c r="Y48" s="195"/>
      <c r="Z48" s="195"/>
      <c r="AC48" s="195"/>
      <c r="AD48" s="194"/>
      <c r="AE48" s="195"/>
      <c r="AF48" s="195"/>
      <c r="AG48" s="195"/>
      <c r="AH48" s="195"/>
      <c r="AI48" s="195"/>
      <c r="AJ48" s="195"/>
      <c r="AK48" s="195"/>
      <c r="AL48" s="195"/>
      <c r="AM48" s="195"/>
      <c r="AN48" s="208"/>
      <c r="AO48" s="195"/>
      <c r="AP48" s="209"/>
    </row>
    <row r="49" spans="1:42" s="125" customFormat="1" ht="16" customHeight="1" x14ac:dyDescent="0.2">
      <c r="A49" s="202"/>
      <c r="D49" s="126" t="s">
        <v>153</v>
      </c>
      <c r="E49" s="127">
        <f>COUNTIF('Master List of UJ Complaints'!$D2:$D1934,D49)</f>
        <v>407</v>
      </c>
      <c r="S49" s="194"/>
      <c r="T49" s="194"/>
      <c r="U49" s="195"/>
      <c r="V49" s="195"/>
      <c r="W49" s="195"/>
      <c r="X49" s="195"/>
      <c r="Y49" s="195"/>
      <c r="Z49" s="195"/>
      <c r="AC49" s="195"/>
      <c r="AD49" s="194"/>
      <c r="AE49" s="195"/>
      <c r="AF49" s="195"/>
      <c r="AG49" s="195"/>
      <c r="AH49" s="195"/>
      <c r="AI49" s="195"/>
      <c r="AJ49" s="195"/>
      <c r="AK49" s="195"/>
      <c r="AL49" s="195"/>
      <c r="AM49" s="195"/>
      <c r="AN49" s="210"/>
      <c r="AO49" s="195"/>
      <c r="AP49" s="209"/>
    </row>
    <row r="50" spans="1:42" s="125" customFormat="1" ht="16" customHeight="1" x14ac:dyDescent="0.2">
      <c r="A50" s="202"/>
      <c r="D50" s="126" t="s">
        <v>1052</v>
      </c>
      <c r="E50" s="127">
        <f>COUNTIF('Master List of UJ Complaints'!$D2:$D1934,D50)</f>
        <v>43</v>
      </c>
      <c r="S50" s="194"/>
      <c r="T50" s="194"/>
      <c r="U50" s="195"/>
      <c r="V50" s="195"/>
      <c r="W50" s="195"/>
      <c r="X50" s="195"/>
      <c r="Y50" s="195"/>
      <c r="Z50" s="195"/>
      <c r="AC50" s="195"/>
      <c r="AD50" s="194"/>
      <c r="AE50" s="195"/>
      <c r="AF50" s="195"/>
      <c r="AG50" s="195"/>
      <c r="AH50" s="195"/>
      <c r="AI50" s="195"/>
      <c r="AJ50" s="195"/>
      <c r="AK50" s="195"/>
      <c r="AL50" s="195"/>
      <c r="AM50" s="195"/>
      <c r="AN50" s="210"/>
      <c r="AO50" s="195"/>
      <c r="AP50" s="211"/>
    </row>
    <row r="51" spans="1:42" s="125" customFormat="1" ht="16" customHeight="1" x14ac:dyDescent="0.2">
      <c r="A51" s="202"/>
      <c r="D51" s="126" t="s">
        <v>852</v>
      </c>
      <c r="E51" s="127">
        <f>COUNTIF('Master List of UJ Complaints'!$D2:$D1934,D51)</f>
        <v>28</v>
      </c>
      <c r="S51" s="194"/>
      <c r="T51" s="194"/>
      <c r="U51" s="195"/>
      <c r="V51" s="195"/>
      <c r="W51" s="195"/>
      <c r="X51" s="195"/>
      <c r="Y51" s="195"/>
      <c r="Z51" s="195"/>
      <c r="AC51" s="195"/>
      <c r="AD51" s="194"/>
      <c r="AE51" s="195"/>
      <c r="AF51" s="195"/>
      <c r="AG51" s="195"/>
      <c r="AH51" s="195"/>
      <c r="AI51" s="195"/>
      <c r="AJ51" s="195"/>
      <c r="AK51" s="195"/>
      <c r="AL51" s="195"/>
      <c r="AM51" s="195"/>
      <c r="AN51" s="212"/>
      <c r="AO51" s="195"/>
      <c r="AP51" s="211"/>
    </row>
    <row r="52" spans="1:42" s="125" customFormat="1" ht="16" customHeight="1" x14ac:dyDescent="0.2">
      <c r="A52" s="202"/>
      <c r="D52" s="126" t="s">
        <v>137</v>
      </c>
      <c r="E52" s="127">
        <f>COUNTIF('Master List of UJ Complaints'!$D2:$D1934,D52)</f>
        <v>2</v>
      </c>
      <c r="S52" s="194"/>
      <c r="T52" s="194"/>
      <c r="U52" s="195"/>
      <c r="V52" s="195"/>
      <c r="W52" s="195"/>
      <c r="X52" s="195"/>
      <c r="Y52" s="195"/>
      <c r="Z52" s="195"/>
      <c r="AC52" s="195"/>
      <c r="AD52" s="194"/>
      <c r="AE52" s="195"/>
      <c r="AF52" s="195"/>
      <c r="AG52" s="195"/>
      <c r="AH52" s="195"/>
      <c r="AI52" s="195"/>
      <c r="AJ52" s="195"/>
      <c r="AK52" s="195"/>
      <c r="AL52" s="195"/>
      <c r="AM52" s="195"/>
      <c r="AN52" s="195"/>
      <c r="AO52" s="195"/>
      <c r="AP52" s="209"/>
    </row>
    <row r="53" spans="1:42" s="125" customFormat="1" ht="16" customHeight="1" x14ac:dyDescent="0.2">
      <c r="A53" s="202"/>
      <c r="D53" s="126" t="s">
        <v>69</v>
      </c>
      <c r="E53" s="127">
        <f>COUNTIF('Master List of UJ Complaints'!$D2:$D1934,D53)</f>
        <v>69</v>
      </c>
      <c r="S53" s="194"/>
      <c r="T53" s="194"/>
      <c r="U53" s="195"/>
      <c r="V53" s="195"/>
      <c r="W53" s="195"/>
      <c r="X53" s="195"/>
      <c r="Y53" s="195"/>
      <c r="Z53" s="195"/>
      <c r="AC53" s="195"/>
      <c r="AD53" s="194"/>
      <c r="AE53" s="195"/>
      <c r="AF53" s="195"/>
      <c r="AG53" s="195"/>
      <c r="AH53" s="195"/>
      <c r="AI53" s="195"/>
      <c r="AJ53" s="195"/>
      <c r="AK53" s="195"/>
      <c r="AL53" s="195"/>
      <c r="AM53" s="195"/>
      <c r="AN53" s="195"/>
      <c r="AO53" s="195"/>
      <c r="AP53" s="209"/>
    </row>
    <row r="54" spans="1:42" s="125" customFormat="1" ht="16" customHeight="1" x14ac:dyDescent="0.2">
      <c r="A54" s="202"/>
      <c r="D54" s="126" t="s">
        <v>1308</v>
      </c>
      <c r="E54" s="127">
        <f>COUNTIF('Master List of UJ Complaints'!$D2:$D1934,D54)</f>
        <v>12</v>
      </c>
      <c r="S54" s="194"/>
      <c r="T54" s="194"/>
      <c r="U54" s="195"/>
      <c r="V54" s="195"/>
      <c r="W54" s="195"/>
      <c r="X54" s="195"/>
      <c r="Y54" s="195"/>
      <c r="Z54" s="195"/>
      <c r="AC54" s="195"/>
      <c r="AD54" s="194"/>
      <c r="AE54" s="195"/>
      <c r="AF54" s="195"/>
      <c r="AG54" s="195"/>
      <c r="AH54" s="195"/>
      <c r="AI54" s="195"/>
      <c r="AJ54" s="195"/>
      <c r="AK54" s="195"/>
      <c r="AL54" s="195"/>
      <c r="AM54" s="195"/>
      <c r="AN54" s="195"/>
      <c r="AO54" s="195"/>
      <c r="AP54" s="213"/>
    </row>
    <row r="55" spans="1:42" s="125" customFormat="1" ht="16" customHeight="1" x14ac:dyDescent="0.2">
      <c r="A55" s="202"/>
      <c r="D55" s="126" t="s">
        <v>1226</v>
      </c>
      <c r="E55" s="127">
        <f>COUNTIF('Master List of UJ Complaints'!$D2:$D1934,D55)</f>
        <v>2</v>
      </c>
      <c r="S55" s="214"/>
      <c r="T55" s="214"/>
      <c r="U55" s="195"/>
      <c r="V55" s="195"/>
      <c r="W55" s="195"/>
      <c r="X55" s="195"/>
      <c r="Y55" s="195"/>
      <c r="Z55" s="195"/>
      <c r="AC55" s="195"/>
      <c r="AD55" s="194"/>
      <c r="AE55" s="195"/>
      <c r="AF55" s="195"/>
      <c r="AG55" s="195"/>
      <c r="AH55" s="195"/>
      <c r="AI55" s="195"/>
      <c r="AJ55" s="195"/>
      <c r="AK55" s="195"/>
      <c r="AL55" s="195"/>
      <c r="AM55" s="195"/>
      <c r="AN55" s="195"/>
      <c r="AO55" s="195"/>
      <c r="AP55" s="195"/>
    </row>
    <row r="56" spans="1:42" s="125" customFormat="1" ht="16.5" customHeight="1" x14ac:dyDescent="0.2">
      <c r="A56" s="202"/>
      <c r="D56" s="189" t="s">
        <v>356</v>
      </c>
      <c r="E56" s="127">
        <f>COUNTIF('Master List of UJ Complaints'!$D2:$D1934,D56)</f>
        <v>8</v>
      </c>
      <c r="S56" s="194"/>
      <c r="T56" s="194"/>
      <c r="U56" s="195"/>
      <c r="V56" s="195"/>
      <c r="W56" s="195"/>
      <c r="X56" s="195"/>
      <c r="Y56" s="195"/>
      <c r="Z56" s="195"/>
      <c r="AC56" s="195"/>
      <c r="AD56" s="194"/>
      <c r="AE56" s="195"/>
      <c r="AF56" s="195"/>
      <c r="AG56" s="195"/>
      <c r="AH56" s="195"/>
      <c r="AI56" s="195"/>
      <c r="AJ56" s="195"/>
      <c r="AK56" s="195"/>
      <c r="AL56" s="195"/>
      <c r="AM56" s="195"/>
      <c r="AN56" s="195"/>
      <c r="AO56" s="195"/>
      <c r="AP56" s="195"/>
    </row>
    <row r="57" spans="1:42" s="125" customFormat="1" ht="16.25" customHeight="1" x14ac:dyDescent="0.2">
      <c r="A57" s="202"/>
      <c r="S57" s="194"/>
      <c r="T57" s="194"/>
      <c r="U57" s="195"/>
      <c r="V57" s="195"/>
      <c r="W57" s="195"/>
      <c r="X57" s="195"/>
      <c r="Y57" s="195"/>
      <c r="Z57" s="195"/>
      <c r="AC57" s="195"/>
      <c r="AD57" s="195"/>
      <c r="AE57" s="195"/>
      <c r="AF57" s="195"/>
      <c r="AG57" s="195"/>
      <c r="AH57" s="195"/>
      <c r="AI57" s="195"/>
      <c r="AJ57" s="195"/>
      <c r="AK57" s="195"/>
      <c r="AL57" s="195"/>
      <c r="AM57" s="195"/>
      <c r="AN57" s="195"/>
      <c r="AO57" s="195"/>
      <c r="AP57" s="195"/>
    </row>
    <row r="58" spans="1:42" s="125" customFormat="1" ht="15.5" customHeight="1" x14ac:dyDescent="0.2">
      <c r="A58" s="202"/>
      <c r="D58" s="215" t="s">
        <v>2866</v>
      </c>
      <c r="E58" s="216">
        <f>SUM(E2:E56)</f>
        <v>1820</v>
      </c>
      <c r="S58" s="194"/>
      <c r="T58" s="194"/>
      <c r="U58" s="195"/>
      <c r="V58" s="195"/>
      <c r="W58" s="195"/>
      <c r="X58" s="195"/>
      <c r="Y58" s="195"/>
      <c r="Z58" s="195"/>
      <c r="AC58" s="195"/>
      <c r="AD58" s="195"/>
      <c r="AE58" s="195"/>
      <c r="AF58" s="195"/>
      <c r="AG58" s="195"/>
      <c r="AH58" s="195"/>
      <c r="AI58" s="195"/>
      <c r="AJ58" s="195"/>
      <c r="AK58" s="195"/>
      <c r="AL58" s="195"/>
      <c r="AM58" s="195"/>
      <c r="AN58" s="195"/>
      <c r="AO58" s="195"/>
      <c r="AP58" s="195"/>
    </row>
    <row r="59" spans="1:42" s="125" customFormat="1" ht="15.5" customHeight="1" x14ac:dyDescent="0.2">
      <c r="A59" s="202"/>
      <c r="E59" s="125">
        <f>E58+38</f>
        <v>1858</v>
      </c>
      <c r="S59" s="194"/>
      <c r="T59" s="194"/>
      <c r="U59" s="195"/>
      <c r="V59" s="195"/>
      <c r="W59" s="195"/>
      <c r="X59" s="195"/>
      <c r="Y59" s="195"/>
      <c r="Z59" s="195"/>
      <c r="AC59" s="195"/>
      <c r="AD59" s="195"/>
      <c r="AE59" s="195"/>
      <c r="AF59" s="195"/>
      <c r="AG59" s="195"/>
      <c r="AH59" s="195"/>
      <c r="AI59" s="195"/>
      <c r="AJ59" s="195"/>
      <c r="AK59" s="195"/>
      <c r="AL59" s="195"/>
      <c r="AM59" s="195"/>
      <c r="AN59" s="195"/>
      <c r="AO59" s="195"/>
      <c r="AP59" s="195"/>
    </row>
    <row r="60" spans="1:42" s="125" customFormat="1" ht="15.5" customHeight="1" x14ac:dyDescent="0.2">
      <c r="A60" s="202"/>
      <c r="S60" s="194"/>
      <c r="T60" s="194"/>
      <c r="U60" s="195"/>
      <c r="V60" s="195"/>
      <c r="W60" s="195"/>
      <c r="X60" s="195"/>
      <c r="Y60" s="195"/>
      <c r="Z60" s="195"/>
      <c r="AC60" s="195"/>
      <c r="AD60" s="195"/>
      <c r="AE60" s="195"/>
      <c r="AF60" s="195"/>
      <c r="AG60" s="195"/>
      <c r="AH60" s="195"/>
      <c r="AI60" s="195"/>
      <c r="AJ60" s="195"/>
      <c r="AK60" s="195"/>
      <c r="AL60" s="195"/>
      <c r="AM60" s="195"/>
      <c r="AN60" s="195"/>
      <c r="AO60" s="195"/>
      <c r="AP60" s="195"/>
    </row>
    <row r="61" spans="1:42" s="125" customFormat="1" ht="15.5" customHeight="1" x14ac:dyDescent="0.2">
      <c r="A61" s="202"/>
      <c r="S61" s="194"/>
      <c r="T61" s="194"/>
      <c r="U61" s="195"/>
      <c r="V61" s="195"/>
      <c r="W61" s="195"/>
      <c r="X61" s="195"/>
      <c r="Y61" s="195"/>
      <c r="Z61" s="195"/>
      <c r="AC61" s="195"/>
      <c r="AD61" s="195"/>
      <c r="AE61" s="195"/>
      <c r="AF61" s="195"/>
      <c r="AG61" s="195"/>
      <c r="AH61" s="195"/>
      <c r="AI61" s="195"/>
      <c r="AJ61" s="195"/>
      <c r="AK61" s="195"/>
      <c r="AL61" s="195"/>
      <c r="AM61" s="195"/>
      <c r="AN61" s="195"/>
      <c r="AO61" s="195"/>
      <c r="AP61" s="195"/>
    </row>
    <row r="62" spans="1:42" s="125" customFormat="1" ht="15.5" customHeight="1" x14ac:dyDescent="0.2">
      <c r="A62" s="202"/>
      <c r="S62" s="194"/>
      <c r="T62" s="194"/>
      <c r="U62" s="195"/>
      <c r="V62" s="195"/>
      <c r="W62" s="195"/>
      <c r="X62" s="195"/>
      <c r="Y62" s="195"/>
      <c r="Z62" s="195"/>
      <c r="AC62" s="195"/>
      <c r="AD62" s="195"/>
      <c r="AE62" s="195"/>
      <c r="AF62" s="195"/>
      <c r="AG62" s="195"/>
      <c r="AH62" s="195"/>
      <c r="AI62" s="195"/>
      <c r="AJ62" s="195"/>
      <c r="AK62" s="195"/>
      <c r="AL62" s="195"/>
      <c r="AM62" s="195"/>
      <c r="AN62" s="195"/>
      <c r="AO62" s="195"/>
      <c r="AP62" s="195"/>
    </row>
    <row r="63" spans="1:42" s="125" customFormat="1" ht="15.5" customHeight="1" x14ac:dyDescent="0.2">
      <c r="A63" s="202"/>
      <c r="S63" s="194"/>
      <c r="T63" s="194"/>
      <c r="U63" s="195"/>
      <c r="V63" s="195"/>
      <c r="W63" s="195"/>
      <c r="X63" s="195"/>
      <c r="Y63" s="195"/>
      <c r="Z63" s="195"/>
      <c r="AC63" s="195"/>
      <c r="AD63" s="195"/>
      <c r="AE63" s="195"/>
      <c r="AF63" s="195"/>
      <c r="AG63" s="195"/>
      <c r="AH63" s="195"/>
      <c r="AI63" s="195"/>
      <c r="AJ63" s="195"/>
      <c r="AK63" s="195"/>
      <c r="AL63" s="195"/>
      <c r="AM63" s="195"/>
      <c r="AN63" s="195"/>
      <c r="AO63" s="195"/>
      <c r="AP63" s="195"/>
    </row>
    <row r="64" spans="1:42" s="125" customFormat="1" ht="15.5" customHeight="1" x14ac:dyDescent="0.2">
      <c r="A64" s="202"/>
      <c r="S64" s="194"/>
      <c r="T64" s="194"/>
      <c r="U64" s="195"/>
      <c r="V64" s="195"/>
      <c r="W64" s="195"/>
      <c r="X64" s="195"/>
      <c r="Y64" s="195"/>
      <c r="Z64" s="195"/>
      <c r="AC64" s="195"/>
      <c r="AD64" s="195"/>
      <c r="AE64" s="195"/>
      <c r="AF64" s="195"/>
      <c r="AG64" s="195"/>
      <c r="AH64" s="195"/>
      <c r="AI64" s="195"/>
      <c r="AJ64" s="195"/>
      <c r="AK64" s="195"/>
      <c r="AL64" s="195"/>
      <c r="AM64" s="195"/>
      <c r="AN64" s="195"/>
      <c r="AO64" s="195"/>
      <c r="AP64" s="195"/>
    </row>
    <row r="65" spans="1:42" s="125" customFormat="1" ht="15.5" customHeight="1" x14ac:dyDescent="0.2">
      <c r="A65" s="202"/>
      <c r="S65" s="194"/>
      <c r="T65" s="194"/>
      <c r="U65" s="195"/>
      <c r="V65" s="195"/>
      <c r="W65" s="195"/>
      <c r="X65" s="195"/>
      <c r="Y65" s="195"/>
      <c r="Z65" s="195"/>
      <c r="AC65" s="195"/>
      <c r="AD65" s="195"/>
      <c r="AE65" s="195"/>
      <c r="AF65" s="195"/>
      <c r="AG65" s="195"/>
      <c r="AH65" s="195"/>
      <c r="AI65" s="195"/>
      <c r="AJ65" s="195"/>
      <c r="AK65" s="195"/>
      <c r="AL65" s="195"/>
      <c r="AM65" s="195"/>
      <c r="AN65" s="195"/>
      <c r="AO65" s="195"/>
      <c r="AP65" s="195"/>
    </row>
    <row r="66" spans="1:42" s="125" customFormat="1" ht="15.5" customHeight="1" x14ac:dyDescent="0.2">
      <c r="A66" s="202"/>
      <c r="S66" s="194"/>
      <c r="T66" s="194"/>
      <c r="U66" s="195"/>
      <c r="V66" s="195"/>
      <c r="W66" s="195"/>
      <c r="X66" s="195"/>
      <c r="Y66" s="195"/>
      <c r="Z66" s="195"/>
      <c r="AC66" s="195"/>
      <c r="AD66" s="195"/>
      <c r="AE66" s="195"/>
      <c r="AF66" s="195"/>
      <c r="AG66" s="195"/>
      <c r="AH66" s="195"/>
      <c r="AI66" s="195"/>
      <c r="AJ66" s="195"/>
      <c r="AK66" s="195"/>
      <c r="AL66" s="195"/>
      <c r="AM66" s="195"/>
      <c r="AN66" s="195"/>
      <c r="AO66" s="195"/>
      <c r="AP66" s="195"/>
    </row>
    <row r="67" spans="1:42" s="125" customFormat="1" ht="15.5" customHeight="1" x14ac:dyDescent="0.2">
      <c r="A67" s="202"/>
      <c r="S67" s="194"/>
      <c r="T67" s="194"/>
      <c r="U67" s="195"/>
      <c r="V67" s="195"/>
      <c r="W67" s="195"/>
      <c r="X67" s="195"/>
      <c r="Y67" s="195"/>
      <c r="Z67" s="195"/>
      <c r="AC67" s="195"/>
      <c r="AD67" s="195"/>
      <c r="AE67" s="195"/>
      <c r="AF67" s="195"/>
      <c r="AG67" s="195"/>
      <c r="AH67" s="195"/>
      <c r="AI67" s="195"/>
      <c r="AJ67" s="195"/>
      <c r="AK67" s="195"/>
      <c r="AL67" s="195"/>
      <c r="AM67" s="195"/>
      <c r="AN67" s="195"/>
      <c r="AO67" s="195"/>
      <c r="AP67" s="195"/>
    </row>
    <row r="68" spans="1:42" s="125" customFormat="1" ht="15.5" customHeight="1" x14ac:dyDescent="0.2">
      <c r="A68" s="202"/>
      <c r="S68" s="194"/>
      <c r="T68" s="194"/>
      <c r="U68" s="195"/>
      <c r="V68" s="195"/>
      <c r="W68" s="195"/>
      <c r="X68" s="195"/>
      <c r="Y68" s="195"/>
      <c r="Z68" s="195"/>
      <c r="AC68" s="195"/>
      <c r="AD68" s="195"/>
      <c r="AE68" s="195"/>
      <c r="AF68" s="195"/>
      <c r="AG68" s="195"/>
      <c r="AH68" s="195"/>
      <c r="AI68" s="195"/>
      <c r="AJ68" s="195"/>
      <c r="AK68" s="195"/>
      <c r="AL68" s="195"/>
      <c r="AM68" s="195"/>
      <c r="AN68" s="195"/>
      <c r="AO68" s="195"/>
      <c r="AP68" s="195"/>
    </row>
    <row r="69" spans="1:42" s="125" customFormat="1" ht="15.5" customHeight="1" x14ac:dyDescent="0.2">
      <c r="A69" s="202"/>
      <c r="S69" s="194"/>
      <c r="T69" s="194"/>
      <c r="U69" s="195"/>
      <c r="V69" s="195"/>
      <c r="W69" s="195"/>
      <c r="X69" s="195"/>
      <c r="Y69" s="195"/>
      <c r="Z69" s="195"/>
      <c r="AC69" s="195"/>
      <c r="AD69" s="195"/>
      <c r="AE69" s="195"/>
      <c r="AF69" s="195"/>
      <c r="AG69" s="195"/>
      <c r="AH69" s="195"/>
      <c r="AI69" s="195"/>
      <c r="AJ69" s="195"/>
      <c r="AK69" s="195"/>
      <c r="AL69" s="195"/>
      <c r="AM69" s="195"/>
      <c r="AN69" s="195"/>
      <c r="AO69" s="195"/>
      <c r="AP69" s="195"/>
    </row>
    <row r="70" spans="1:42" s="125" customFormat="1" ht="15.5" customHeight="1" x14ac:dyDescent="0.2">
      <c r="A70" s="202"/>
      <c r="S70" s="194"/>
      <c r="T70" s="194"/>
      <c r="U70" s="195"/>
      <c r="V70" s="195"/>
      <c r="W70" s="195"/>
      <c r="X70" s="195"/>
      <c r="Y70" s="195"/>
      <c r="Z70" s="195"/>
      <c r="AC70" s="195"/>
      <c r="AD70" s="195"/>
      <c r="AE70" s="195"/>
      <c r="AF70" s="195"/>
      <c r="AG70" s="195"/>
      <c r="AH70" s="195"/>
      <c r="AI70" s="195"/>
      <c r="AJ70" s="195"/>
      <c r="AK70" s="195"/>
      <c r="AL70" s="195"/>
      <c r="AM70" s="195"/>
      <c r="AN70" s="195"/>
      <c r="AO70" s="195"/>
      <c r="AP70" s="195"/>
    </row>
    <row r="71" spans="1:42" s="125" customFormat="1" ht="15.5" customHeight="1" x14ac:dyDescent="0.2">
      <c r="A71" s="202"/>
      <c r="S71" s="194"/>
      <c r="T71" s="194"/>
      <c r="U71" s="195"/>
      <c r="V71" s="195"/>
      <c r="W71" s="195"/>
      <c r="X71" s="195"/>
      <c r="Y71" s="195"/>
      <c r="Z71" s="195"/>
      <c r="AC71" s="195"/>
      <c r="AD71" s="195"/>
      <c r="AE71" s="195"/>
      <c r="AF71" s="195"/>
      <c r="AG71" s="195"/>
      <c r="AH71" s="195"/>
      <c r="AI71" s="195"/>
      <c r="AJ71" s="195"/>
      <c r="AK71" s="195"/>
      <c r="AL71" s="195"/>
      <c r="AM71" s="195"/>
      <c r="AN71" s="195"/>
      <c r="AO71" s="195"/>
      <c r="AP71" s="195"/>
    </row>
    <row r="72" spans="1:42" s="125" customFormat="1" ht="15.5" customHeight="1" x14ac:dyDescent="0.2">
      <c r="A72" s="202"/>
      <c r="S72" s="194"/>
      <c r="T72" s="194"/>
      <c r="U72" s="195"/>
      <c r="V72" s="195"/>
      <c r="W72" s="195"/>
      <c r="X72" s="195"/>
      <c r="Y72" s="195"/>
      <c r="Z72" s="195"/>
      <c r="AC72" s="195"/>
      <c r="AD72" s="195"/>
      <c r="AE72" s="195"/>
      <c r="AF72" s="195"/>
      <c r="AG72" s="195"/>
      <c r="AH72" s="195"/>
      <c r="AI72" s="195"/>
      <c r="AJ72" s="195"/>
      <c r="AK72" s="195"/>
      <c r="AL72" s="195"/>
      <c r="AM72" s="195"/>
      <c r="AN72" s="195"/>
      <c r="AO72" s="195"/>
      <c r="AP72" s="195"/>
    </row>
    <row r="73" spans="1:42" s="125" customFormat="1" ht="15.5" customHeight="1" x14ac:dyDescent="0.2">
      <c r="A73" s="202"/>
      <c r="S73" s="194"/>
      <c r="T73" s="194"/>
      <c r="U73" s="195"/>
      <c r="V73" s="195"/>
      <c r="W73" s="195"/>
      <c r="X73" s="195"/>
      <c r="Y73" s="195"/>
      <c r="Z73" s="195"/>
      <c r="AC73" s="195"/>
      <c r="AD73" s="195"/>
      <c r="AE73" s="195"/>
      <c r="AF73" s="195"/>
      <c r="AG73" s="195"/>
      <c r="AH73" s="195"/>
      <c r="AI73" s="195"/>
      <c r="AJ73" s="195"/>
      <c r="AK73" s="195"/>
      <c r="AL73" s="195"/>
      <c r="AM73" s="195"/>
      <c r="AN73" s="195"/>
      <c r="AO73" s="195"/>
      <c r="AP73" s="195"/>
    </row>
    <row r="74" spans="1:42" s="125" customFormat="1" ht="15.5" customHeight="1" x14ac:dyDescent="0.2">
      <c r="A74" s="202"/>
      <c r="S74" s="194"/>
      <c r="T74" s="194"/>
      <c r="U74" s="195"/>
      <c r="V74" s="195"/>
      <c r="W74" s="195"/>
      <c r="X74" s="195"/>
      <c r="Y74" s="195"/>
      <c r="Z74" s="195"/>
      <c r="AC74" s="195"/>
      <c r="AD74" s="195"/>
      <c r="AE74" s="195"/>
      <c r="AF74" s="195"/>
      <c r="AG74" s="195"/>
      <c r="AH74" s="195"/>
      <c r="AI74" s="195"/>
      <c r="AJ74" s="195"/>
      <c r="AK74" s="195"/>
      <c r="AL74" s="195"/>
      <c r="AM74" s="195"/>
      <c r="AN74" s="195"/>
      <c r="AO74" s="195"/>
      <c r="AP74" s="195"/>
    </row>
    <row r="75" spans="1:42" s="125" customFormat="1" ht="15.5" customHeight="1" x14ac:dyDescent="0.2">
      <c r="A75" s="202"/>
      <c r="S75" s="194"/>
      <c r="T75" s="194"/>
      <c r="U75" s="195"/>
      <c r="V75" s="195"/>
      <c r="W75" s="195"/>
      <c r="X75" s="195"/>
      <c r="Y75" s="195"/>
      <c r="Z75" s="195"/>
      <c r="AC75" s="195"/>
      <c r="AD75" s="195"/>
      <c r="AE75" s="195"/>
      <c r="AF75" s="195"/>
      <c r="AG75" s="195"/>
      <c r="AH75" s="195"/>
      <c r="AI75" s="195"/>
      <c r="AJ75" s="195"/>
      <c r="AK75" s="195"/>
      <c r="AL75" s="195"/>
      <c r="AM75" s="195"/>
      <c r="AN75" s="195"/>
      <c r="AO75" s="195"/>
      <c r="AP75" s="195"/>
    </row>
    <row r="76" spans="1:42" s="125" customFormat="1" ht="15.5" customHeight="1" x14ac:dyDescent="0.2">
      <c r="A76" s="202"/>
      <c r="S76" s="194"/>
      <c r="T76" s="194"/>
      <c r="U76" s="195"/>
      <c r="V76" s="195"/>
      <c r="W76" s="195"/>
      <c r="X76" s="195"/>
      <c r="Y76" s="195"/>
      <c r="Z76" s="195"/>
      <c r="AC76" s="195"/>
      <c r="AD76" s="195"/>
      <c r="AE76" s="195"/>
      <c r="AF76" s="195"/>
      <c r="AG76" s="195"/>
      <c r="AH76" s="195"/>
      <c r="AI76" s="195"/>
      <c r="AJ76" s="195"/>
      <c r="AK76" s="195"/>
      <c r="AL76" s="195"/>
      <c r="AM76" s="195"/>
      <c r="AN76" s="195"/>
      <c r="AO76" s="195"/>
      <c r="AP76" s="195"/>
    </row>
    <row r="77" spans="1:42" s="125" customFormat="1" ht="15.5" customHeight="1" x14ac:dyDescent="0.2">
      <c r="A77" s="202"/>
      <c r="S77" s="194"/>
      <c r="T77" s="194"/>
      <c r="U77" s="195"/>
      <c r="V77" s="195"/>
      <c r="W77" s="195"/>
      <c r="X77" s="195"/>
      <c r="Y77" s="195"/>
      <c r="Z77" s="195"/>
      <c r="AC77" s="195"/>
      <c r="AD77" s="195"/>
      <c r="AE77" s="195"/>
      <c r="AF77" s="195"/>
      <c r="AG77" s="195"/>
      <c r="AH77" s="195"/>
      <c r="AI77" s="195"/>
      <c r="AJ77" s="195"/>
      <c r="AK77" s="195"/>
      <c r="AL77" s="195"/>
      <c r="AM77" s="195"/>
      <c r="AN77" s="195"/>
      <c r="AO77" s="195"/>
      <c r="AP77" s="195"/>
    </row>
    <row r="78" spans="1:42" s="125" customFormat="1" ht="15.5" customHeight="1" x14ac:dyDescent="0.2">
      <c r="A78" s="202"/>
      <c r="S78" s="194"/>
      <c r="T78" s="194"/>
      <c r="U78" s="195"/>
      <c r="V78" s="195"/>
      <c r="W78" s="195"/>
      <c r="X78" s="195"/>
      <c r="Y78" s="195"/>
      <c r="Z78" s="195"/>
      <c r="AC78" s="195"/>
      <c r="AD78" s="195"/>
      <c r="AE78" s="195"/>
      <c r="AF78" s="195"/>
      <c r="AG78" s="195"/>
      <c r="AH78" s="195"/>
      <c r="AI78" s="195"/>
      <c r="AJ78" s="195"/>
      <c r="AK78" s="195"/>
      <c r="AL78" s="195"/>
      <c r="AM78" s="195"/>
      <c r="AN78" s="195"/>
      <c r="AO78" s="195"/>
      <c r="AP78" s="195"/>
    </row>
    <row r="79" spans="1:42" s="125" customFormat="1" ht="15.5" customHeight="1" x14ac:dyDescent="0.2">
      <c r="A79" s="202"/>
      <c r="S79" s="194"/>
      <c r="T79" s="194"/>
      <c r="U79" s="195"/>
      <c r="V79" s="195"/>
      <c r="W79" s="195"/>
      <c r="X79" s="195"/>
      <c r="Y79" s="195"/>
      <c r="Z79" s="195"/>
      <c r="AC79" s="195"/>
      <c r="AD79" s="195"/>
      <c r="AE79" s="195"/>
      <c r="AF79" s="195"/>
      <c r="AG79" s="195"/>
      <c r="AH79" s="195"/>
      <c r="AI79" s="195"/>
      <c r="AJ79" s="195"/>
      <c r="AK79" s="195"/>
      <c r="AL79" s="195"/>
      <c r="AM79" s="195"/>
      <c r="AN79" s="195"/>
      <c r="AO79" s="195"/>
      <c r="AP79" s="195"/>
    </row>
    <row r="80" spans="1:42" s="125" customFormat="1" ht="15.5" customHeight="1" x14ac:dyDescent="0.2">
      <c r="A80" s="202"/>
      <c r="S80" s="194"/>
      <c r="T80" s="194"/>
      <c r="U80" s="195"/>
      <c r="V80" s="195"/>
      <c r="W80" s="195"/>
      <c r="X80" s="195"/>
      <c r="Y80" s="195"/>
      <c r="Z80" s="195"/>
      <c r="AC80" s="195"/>
      <c r="AD80" s="195"/>
      <c r="AE80" s="195"/>
      <c r="AF80" s="195"/>
      <c r="AG80" s="195"/>
      <c r="AH80" s="195"/>
      <c r="AI80" s="195"/>
      <c r="AJ80" s="195"/>
      <c r="AK80" s="195"/>
      <c r="AL80" s="195"/>
      <c r="AM80" s="195"/>
      <c r="AN80" s="195"/>
      <c r="AO80" s="195"/>
      <c r="AP80" s="195"/>
    </row>
    <row r="81" spans="1:42" s="125" customFormat="1" ht="15.5" customHeight="1" x14ac:dyDescent="0.2">
      <c r="A81" s="202"/>
      <c r="S81" s="194"/>
      <c r="T81" s="194"/>
      <c r="U81" s="195"/>
      <c r="V81" s="195"/>
      <c r="W81" s="195"/>
      <c r="X81" s="195"/>
      <c r="Y81" s="195"/>
      <c r="Z81" s="195"/>
      <c r="AC81" s="195"/>
      <c r="AD81" s="195"/>
      <c r="AE81" s="195"/>
      <c r="AF81" s="195"/>
      <c r="AG81" s="195"/>
      <c r="AH81" s="195"/>
      <c r="AI81" s="195"/>
      <c r="AJ81" s="195"/>
      <c r="AK81" s="195"/>
      <c r="AL81" s="195"/>
      <c r="AM81" s="195"/>
      <c r="AN81" s="195"/>
      <c r="AO81" s="195"/>
      <c r="AP81" s="195"/>
    </row>
    <row r="82" spans="1:42" s="125" customFormat="1" ht="15.5" customHeight="1" x14ac:dyDescent="0.2">
      <c r="A82" s="202"/>
      <c r="S82" s="194"/>
      <c r="T82" s="194"/>
      <c r="U82" s="195"/>
      <c r="V82" s="195"/>
      <c r="W82" s="195"/>
      <c r="X82" s="195"/>
      <c r="Y82" s="195"/>
      <c r="Z82" s="195"/>
      <c r="AC82" s="195"/>
      <c r="AD82" s="195"/>
      <c r="AE82" s="195"/>
      <c r="AF82" s="195"/>
      <c r="AG82" s="195"/>
      <c r="AH82" s="195"/>
      <c r="AI82" s="195"/>
      <c r="AJ82" s="195"/>
      <c r="AK82" s="195"/>
      <c r="AL82" s="195"/>
      <c r="AM82" s="195"/>
      <c r="AN82" s="195"/>
      <c r="AO82" s="195"/>
      <c r="AP82" s="195"/>
    </row>
    <row r="83" spans="1:42" s="125" customFormat="1" ht="15.5" customHeight="1" x14ac:dyDescent="0.2">
      <c r="A83" s="202"/>
      <c r="S83" s="194"/>
      <c r="T83" s="194"/>
      <c r="U83" s="195"/>
      <c r="V83" s="195"/>
      <c r="W83" s="195"/>
      <c r="X83" s="195"/>
      <c r="Y83" s="195"/>
      <c r="Z83" s="195"/>
      <c r="AC83" s="195"/>
      <c r="AD83" s="195"/>
      <c r="AE83" s="195"/>
      <c r="AF83" s="195"/>
      <c r="AG83" s="195"/>
      <c r="AH83" s="195"/>
      <c r="AI83" s="195"/>
      <c r="AJ83" s="195"/>
      <c r="AK83" s="195"/>
      <c r="AL83" s="195"/>
      <c r="AM83" s="195"/>
      <c r="AN83" s="195"/>
      <c r="AO83" s="195"/>
      <c r="AP83" s="195"/>
    </row>
    <row r="84" spans="1:42" s="125" customFormat="1" ht="15.5" customHeight="1" x14ac:dyDescent="0.2">
      <c r="A84" s="202"/>
      <c r="S84" s="194"/>
      <c r="T84" s="194"/>
      <c r="U84" s="195"/>
      <c r="V84" s="195"/>
      <c r="W84" s="195"/>
      <c r="X84" s="195"/>
      <c r="Y84" s="195"/>
      <c r="Z84" s="195"/>
      <c r="AC84" s="195"/>
      <c r="AD84" s="195"/>
      <c r="AE84" s="195"/>
      <c r="AF84" s="195"/>
      <c r="AG84" s="195"/>
      <c r="AH84" s="195"/>
      <c r="AI84" s="195"/>
      <c r="AJ84" s="195"/>
      <c r="AK84" s="195"/>
      <c r="AL84" s="195"/>
      <c r="AM84" s="195"/>
      <c r="AN84" s="195"/>
      <c r="AO84" s="195"/>
      <c r="AP84" s="195"/>
    </row>
    <row r="85" spans="1:42" s="125" customFormat="1" ht="15.5" customHeight="1" x14ac:dyDescent="0.2">
      <c r="A85" s="202"/>
      <c r="S85" s="194"/>
      <c r="T85" s="194"/>
      <c r="U85" s="195"/>
      <c r="V85" s="195"/>
      <c r="W85" s="195"/>
      <c r="X85" s="195"/>
      <c r="Y85" s="195"/>
      <c r="Z85" s="195"/>
      <c r="AC85" s="195"/>
      <c r="AD85" s="195"/>
      <c r="AE85" s="195"/>
      <c r="AF85" s="195"/>
      <c r="AG85" s="195"/>
      <c r="AH85" s="195"/>
      <c r="AI85" s="195"/>
      <c r="AJ85" s="195"/>
      <c r="AK85" s="195"/>
      <c r="AL85" s="195"/>
      <c r="AM85" s="195"/>
      <c r="AN85" s="195"/>
      <c r="AO85" s="195"/>
      <c r="AP85" s="195"/>
    </row>
    <row r="86" spans="1:42" s="125" customFormat="1" ht="15.5" customHeight="1" x14ac:dyDescent="0.2">
      <c r="A86" s="202"/>
      <c r="S86" s="194"/>
      <c r="T86" s="194"/>
      <c r="U86" s="195"/>
      <c r="V86" s="195"/>
      <c r="W86" s="195"/>
      <c r="X86" s="195"/>
      <c r="Y86" s="195"/>
      <c r="Z86" s="195"/>
      <c r="AC86" s="195"/>
      <c r="AD86" s="195"/>
      <c r="AE86" s="195"/>
      <c r="AF86" s="195"/>
      <c r="AG86" s="195"/>
      <c r="AH86" s="195"/>
      <c r="AI86" s="195"/>
      <c r="AJ86" s="195"/>
      <c r="AK86" s="195"/>
      <c r="AL86" s="195"/>
      <c r="AM86" s="195"/>
      <c r="AN86" s="195"/>
      <c r="AO86" s="195"/>
      <c r="AP86" s="195"/>
    </row>
    <row r="87" spans="1:42" s="125" customFormat="1" ht="15.5" customHeight="1" x14ac:dyDescent="0.2">
      <c r="A87" s="202"/>
      <c r="S87" s="194"/>
      <c r="T87" s="194"/>
      <c r="U87" s="195"/>
      <c r="V87" s="195"/>
      <c r="W87" s="195"/>
      <c r="X87" s="195"/>
      <c r="Y87" s="195"/>
      <c r="Z87" s="195"/>
      <c r="AC87" s="195"/>
      <c r="AD87" s="195"/>
      <c r="AE87" s="195"/>
      <c r="AF87" s="195"/>
      <c r="AG87" s="195"/>
      <c r="AH87" s="195"/>
      <c r="AI87" s="195"/>
      <c r="AJ87" s="195"/>
      <c r="AK87" s="195"/>
      <c r="AL87" s="195"/>
      <c r="AM87" s="195"/>
      <c r="AN87" s="195"/>
      <c r="AO87" s="195"/>
      <c r="AP87" s="195"/>
    </row>
    <row r="88" spans="1:42" s="125" customFormat="1" ht="15.5" customHeight="1" x14ac:dyDescent="0.2">
      <c r="A88" s="202"/>
      <c r="S88" s="194"/>
      <c r="T88" s="194"/>
      <c r="U88" s="195"/>
      <c r="V88" s="195"/>
      <c r="W88" s="195"/>
      <c r="X88" s="195"/>
      <c r="Y88" s="195"/>
      <c r="Z88" s="195"/>
      <c r="AC88" s="195"/>
      <c r="AD88" s="195"/>
      <c r="AE88" s="195"/>
      <c r="AF88" s="195"/>
      <c r="AG88" s="195"/>
      <c r="AH88" s="195"/>
      <c r="AI88" s="195"/>
      <c r="AJ88" s="195"/>
      <c r="AK88" s="195"/>
      <c r="AL88" s="195"/>
      <c r="AM88" s="195"/>
      <c r="AN88" s="195"/>
      <c r="AO88" s="195"/>
      <c r="AP88" s="195"/>
    </row>
    <row r="89" spans="1:42" s="125" customFormat="1" ht="15.5" customHeight="1" x14ac:dyDescent="0.2">
      <c r="A89" s="202"/>
      <c r="S89" s="194"/>
      <c r="T89" s="194"/>
      <c r="U89" s="195"/>
      <c r="V89" s="195"/>
      <c r="W89" s="195"/>
      <c r="X89" s="195"/>
      <c r="Y89" s="195"/>
      <c r="Z89" s="195"/>
      <c r="AC89" s="195"/>
      <c r="AD89" s="195"/>
      <c r="AE89" s="195"/>
      <c r="AF89" s="195"/>
      <c r="AG89" s="195"/>
      <c r="AH89" s="195"/>
      <c r="AI89" s="195"/>
      <c r="AJ89" s="195"/>
      <c r="AK89" s="195"/>
      <c r="AL89" s="195"/>
      <c r="AM89" s="195"/>
      <c r="AN89" s="195"/>
      <c r="AO89" s="195"/>
      <c r="AP89" s="195"/>
    </row>
    <row r="90" spans="1:42" s="125" customFormat="1" ht="15.5" customHeight="1" x14ac:dyDescent="0.2">
      <c r="A90" s="202"/>
      <c r="S90" s="194"/>
      <c r="T90" s="194"/>
      <c r="U90" s="195"/>
      <c r="V90" s="195"/>
      <c r="W90" s="195"/>
      <c r="X90" s="195"/>
      <c r="Y90" s="195"/>
      <c r="Z90" s="195"/>
      <c r="AC90" s="195"/>
      <c r="AD90" s="195"/>
      <c r="AE90" s="195"/>
      <c r="AF90" s="195"/>
      <c r="AG90" s="195"/>
      <c r="AH90" s="195"/>
      <c r="AI90" s="195"/>
      <c r="AJ90" s="195"/>
      <c r="AK90" s="195"/>
      <c r="AL90" s="195"/>
      <c r="AM90" s="195"/>
      <c r="AN90" s="195"/>
      <c r="AO90" s="195"/>
      <c r="AP90" s="195"/>
    </row>
    <row r="91" spans="1:42" s="125" customFormat="1" ht="15.5" customHeight="1" x14ac:dyDescent="0.2">
      <c r="A91" s="202"/>
      <c r="S91" s="194"/>
      <c r="T91" s="194"/>
      <c r="U91" s="195"/>
      <c r="V91" s="195"/>
      <c r="W91" s="195"/>
      <c r="X91" s="195"/>
      <c r="Y91" s="195"/>
      <c r="Z91" s="195"/>
      <c r="AC91" s="195"/>
      <c r="AD91" s="195"/>
      <c r="AE91" s="195"/>
      <c r="AF91" s="195"/>
      <c r="AG91" s="195"/>
      <c r="AH91" s="195"/>
      <c r="AI91" s="195"/>
      <c r="AJ91" s="195"/>
      <c r="AK91" s="195"/>
      <c r="AL91" s="195"/>
      <c r="AM91" s="195"/>
      <c r="AN91" s="195"/>
      <c r="AO91" s="195"/>
      <c r="AP91" s="195"/>
    </row>
    <row r="92" spans="1:42" s="125" customFormat="1" ht="15.5" customHeight="1" x14ac:dyDescent="0.2">
      <c r="A92" s="202"/>
    </row>
    <row r="93" spans="1:42" s="125" customFormat="1" ht="15.5" customHeight="1" x14ac:dyDescent="0.2">
      <c r="A93" s="202"/>
    </row>
    <row r="94" spans="1:42" s="125" customFormat="1" ht="15.5" customHeight="1" x14ac:dyDescent="0.2">
      <c r="A94" s="202"/>
    </row>
    <row r="95" spans="1:42" s="125" customFormat="1" ht="15.5" customHeight="1" x14ac:dyDescent="0.2">
      <c r="A95" s="202"/>
    </row>
    <row r="96" spans="1:42" s="125" customFormat="1" ht="15.5" customHeight="1" x14ac:dyDescent="0.2">
      <c r="A96" s="202"/>
    </row>
    <row r="97" spans="1:1" s="125" customFormat="1" ht="15.5" customHeight="1" x14ac:dyDescent="0.2">
      <c r="A97" s="202"/>
    </row>
    <row r="98" spans="1:1" s="125" customFormat="1" ht="15.5" customHeight="1" x14ac:dyDescent="0.2">
      <c r="A98" s="202"/>
    </row>
    <row r="99" spans="1:1" s="125" customFormat="1" ht="15.5" customHeight="1" x14ac:dyDescent="0.2">
      <c r="A99" s="202"/>
    </row>
    <row r="100" spans="1:1" s="125" customFormat="1" ht="15.5" customHeight="1" x14ac:dyDescent="0.2">
      <c r="A100" s="202"/>
    </row>
    <row r="101" spans="1:1" s="125" customFormat="1" ht="15.5" customHeight="1" x14ac:dyDescent="0.2">
      <c r="A101" s="202"/>
    </row>
    <row r="102" spans="1:1" s="125" customFormat="1" ht="15.5" customHeight="1" x14ac:dyDescent="0.2">
      <c r="A102" s="202"/>
    </row>
    <row r="103" spans="1:1" s="125" customFormat="1" ht="15.5" customHeight="1" x14ac:dyDescent="0.2">
      <c r="A103" s="202"/>
    </row>
    <row r="104" spans="1:1" s="125" customFormat="1" ht="15.5" customHeight="1" x14ac:dyDescent="0.2">
      <c r="A104" s="202"/>
    </row>
    <row r="105" spans="1:1" s="125" customFormat="1" ht="15.5" customHeight="1" x14ac:dyDescent="0.2">
      <c r="A105" s="202"/>
    </row>
    <row r="106" spans="1:1" s="125" customFormat="1" ht="15.5" customHeight="1" x14ac:dyDescent="0.2">
      <c r="A106" s="217"/>
    </row>
    <row r="107" spans="1:1" s="125" customFormat="1" ht="15.5" customHeight="1" x14ac:dyDescent="0.2">
      <c r="A107" s="217"/>
    </row>
    <row r="108" spans="1:1" s="125" customFormat="1" ht="15.5" customHeight="1" x14ac:dyDescent="0.2">
      <c r="A108" s="217"/>
    </row>
    <row r="109" spans="1:1" s="125" customFormat="1" ht="15.5" customHeight="1" x14ac:dyDescent="0.2">
      <c r="A109" s="217"/>
    </row>
    <row r="110" spans="1:1" s="125" customFormat="1" ht="15.5" customHeight="1" x14ac:dyDescent="0.2">
      <c r="A110" s="217"/>
    </row>
    <row r="111" spans="1:1" s="125" customFormat="1" ht="15.5" customHeight="1" x14ac:dyDescent="0.2">
      <c r="A111" s="217"/>
    </row>
    <row r="112" spans="1:1" s="125" customFormat="1" ht="15.5" customHeight="1" x14ac:dyDescent="0.2">
      <c r="A112" s="217"/>
    </row>
    <row r="113" spans="1:1" s="125" customFormat="1" ht="15.5" customHeight="1" x14ac:dyDescent="0.2">
      <c r="A113" s="217"/>
    </row>
    <row r="114" spans="1:1" s="125" customFormat="1" ht="15.5" customHeight="1" x14ac:dyDescent="0.2">
      <c r="A114" s="217"/>
    </row>
    <row r="115" spans="1:1" s="125" customFormat="1" ht="15.5" customHeight="1" x14ac:dyDescent="0.2">
      <c r="A115" s="217"/>
    </row>
    <row r="116" spans="1:1" s="125" customFormat="1" ht="15.5" customHeight="1" x14ac:dyDescent="0.2">
      <c r="A116" s="217"/>
    </row>
    <row r="117" spans="1:1" s="125" customFormat="1" ht="15.5" customHeight="1" x14ac:dyDescent="0.2">
      <c r="A117" s="217"/>
    </row>
    <row r="118" spans="1:1" s="125" customFormat="1" ht="15.5" customHeight="1" x14ac:dyDescent="0.2">
      <c r="A118" s="202"/>
    </row>
    <row r="119" spans="1:1" s="125" customFormat="1" ht="15.5" customHeight="1" x14ac:dyDescent="0.2">
      <c r="A119" s="202"/>
    </row>
    <row r="120" spans="1:1" s="125" customFormat="1" ht="15.5" customHeight="1" x14ac:dyDescent="0.2">
      <c r="A120" s="202"/>
    </row>
    <row r="121" spans="1:1" s="125" customFormat="1" ht="15.5" customHeight="1" x14ac:dyDescent="0.2">
      <c r="A121" s="202"/>
    </row>
    <row r="122" spans="1:1" s="125" customFormat="1" ht="15.5" customHeight="1" x14ac:dyDescent="0.2">
      <c r="A122" s="202"/>
    </row>
    <row r="123" spans="1:1" s="125" customFormat="1" ht="15.5" customHeight="1" x14ac:dyDescent="0.2">
      <c r="A123" s="202"/>
    </row>
    <row r="124" spans="1:1" s="125" customFormat="1" ht="15.5" customHeight="1" x14ac:dyDescent="0.2">
      <c r="A124" s="202"/>
    </row>
    <row r="125" spans="1:1" s="125" customFormat="1" ht="15.5" customHeight="1" x14ac:dyDescent="0.2">
      <c r="A125" s="202"/>
    </row>
    <row r="126" spans="1:1" s="125" customFormat="1" ht="15.5" customHeight="1" x14ac:dyDescent="0.2">
      <c r="A126" s="202"/>
    </row>
    <row r="127" spans="1:1" s="125" customFormat="1" ht="15.5" customHeight="1" x14ac:dyDescent="0.2">
      <c r="A127" s="202"/>
    </row>
    <row r="128" spans="1:1" s="125" customFormat="1" ht="15.5" customHeight="1" x14ac:dyDescent="0.2">
      <c r="A128" s="202"/>
    </row>
    <row r="129" spans="1:1" s="125" customFormat="1" ht="15.5" customHeight="1" x14ac:dyDescent="0.2">
      <c r="A129" s="202"/>
    </row>
    <row r="130" spans="1:1" s="125" customFormat="1" ht="15.5" customHeight="1" x14ac:dyDescent="0.2">
      <c r="A130" s="202"/>
    </row>
    <row r="131" spans="1:1" s="125" customFormat="1" ht="15.5" customHeight="1" x14ac:dyDescent="0.2">
      <c r="A131" s="202"/>
    </row>
    <row r="132" spans="1:1" s="125" customFormat="1" ht="15.5" customHeight="1" x14ac:dyDescent="0.2">
      <c r="A132" s="202"/>
    </row>
    <row r="133" spans="1:1" s="125" customFormat="1" ht="15.5" customHeight="1" x14ac:dyDescent="0.2">
      <c r="A133" s="202"/>
    </row>
    <row r="134" spans="1:1" s="125" customFormat="1" ht="15.5" customHeight="1" x14ac:dyDescent="0.2">
      <c r="A134" s="202"/>
    </row>
    <row r="135" spans="1:1" s="125" customFormat="1" ht="15.5" customHeight="1" x14ac:dyDescent="0.2">
      <c r="A135" s="202"/>
    </row>
    <row r="136" spans="1:1" s="125" customFormat="1" ht="15.5" customHeight="1" x14ac:dyDescent="0.2">
      <c r="A136" s="202"/>
    </row>
    <row r="137" spans="1:1" s="125" customFormat="1" ht="15.5" customHeight="1" x14ac:dyDescent="0.2">
      <c r="A137" s="202"/>
    </row>
    <row r="138" spans="1:1" s="125" customFormat="1" ht="15.5" customHeight="1" x14ac:dyDescent="0.2">
      <c r="A138" s="202"/>
    </row>
    <row r="139" spans="1:1" s="125" customFormat="1" ht="15.5" customHeight="1" x14ac:dyDescent="0.2">
      <c r="A139" s="202"/>
    </row>
    <row r="140" spans="1:1" s="125" customFormat="1" ht="15.5" customHeight="1" x14ac:dyDescent="0.2">
      <c r="A140" s="202"/>
    </row>
    <row r="141" spans="1:1" s="125" customFormat="1" ht="15.5" customHeight="1" x14ac:dyDescent="0.2">
      <c r="A141" s="202"/>
    </row>
    <row r="142" spans="1:1" s="125" customFormat="1" ht="15.5" customHeight="1" x14ac:dyDescent="0.2">
      <c r="A142" s="202"/>
    </row>
    <row r="143" spans="1:1" s="125" customFormat="1" ht="15.5" customHeight="1" x14ac:dyDescent="0.2">
      <c r="A143" s="202"/>
    </row>
    <row r="144" spans="1:1" s="125" customFormat="1" ht="15.5" customHeight="1" x14ac:dyDescent="0.2">
      <c r="A144" s="202"/>
    </row>
    <row r="145" spans="1:1" s="125" customFormat="1" ht="15.5" customHeight="1" x14ac:dyDescent="0.2">
      <c r="A145" s="202"/>
    </row>
    <row r="146" spans="1:1" s="125" customFormat="1" ht="15.5" customHeight="1" x14ac:dyDescent="0.2">
      <c r="A146" s="202"/>
    </row>
    <row r="147" spans="1:1" s="125" customFormat="1" ht="15.5" customHeight="1" x14ac:dyDescent="0.2">
      <c r="A147" s="202"/>
    </row>
    <row r="148" spans="1:1" s="125" customFormat="1" ht="15.5" customHeight="1" x14ac:dyDescent="0.2">
      <c r="A148" s="202"/>
    </row>
    <row r="149" spans="1:1" s="125" customFormat="1" ht="15.5" customHeight="1" x14ac:dyDescent="0.2">
      <c r="A149" s="202"/>
    </row>
    <row r="150" spans="1:1" s="125" customFormat="1" ht="15.5" customHeight="1" x14ac:dyDescent="0.2">
      <c r="A150" s="202"/>
    </row>
    <row r="151" spans="1:1" s="125" customFormat="1" ht="15.5" customHeight="1" x14ac:dyDescent="0.2">
      <c r="A151" s="218"/>
    </row>
    <row r="152" spans="1:1" s="125" customFormat="1" ht="15.5" customHeight="1" x14ac:dyDescent="0.2">
      <c r="A152" s="218"/>
    </row>
    <row r="153" spans="1:1" s="125" customFormat="1" ht="15.5" customHeight="1" x14ac:dyDescent="0.2">
      <c r="A153" s="218"/>
    </row>
    <row r="154" spans="1:1" s="125" customFormat="1" ht="15.5" customHeight="1" x14ac:dyDescent="0.2">
      <c r="A154" s="218"/>
    </row>
    <row r="155" spans="1:1" s="125" customFormat="1" ht="15.5" customHeight="1" x14ac:dyDescent="0.2">
      <c r="A155" s="218"/>
    </row>
    <row r="156" spans="1:1" s="125" customFormat="1" ht="15.5" customHeight="1" x14ac:dyDescent="0.2">
      <c r="A156" s="218"/>
    </row>
    <row r="157" spans="1:1" s="125" customFormat="1" ht="15.5" customHeight="1" x14ac:dyDescent="0.2">
      <c r="A157" s="218"/>
    </row>
    <row r="158" spans="1:1" s="125" customFormat="1" ht="15.5" customHeight="1" x14ac:dyDescent="0.2">
      <c r="A158" s="217"/>
    </row>
    <row r="159" spans="1:1" s="125" customFormat="1" ht="15.5" customHeight="1" x14ac:dyDescent="0.2">
      <c r="A159" s="218"/>
    </row>
    <row r="160" spans="1:1" s="125" customFormat="1" ht="15.5" customHeight="1" x14ac:dyDescent="0.2">
      <c r="A160" s="218"/>
    </row>
    <row r="161" spans="1:1" s="125" customFormat="1" ht="15.5" customHeight="1" x14ac:dyDescent="0.2">
      <c r="A161" s="218"/>
    </row>
    <row r="162" spans="1:1" s="125" customFormat="1" ht="15.5" customHeight="1" x14ac:dyDescent="0.2">
      <c r="A162" s="219"/>
    </row>
    <row r="163" spans="1:1" s="125" customFormat="1" ht="15.5" customHeight="1" x14ac:dyDescent="0.2">
      <c r="A163" s="219"/>
    </row>
    <row r="164" spans="1:1" s="125" customFormat="1" ht="15.5" customHeight="1" x14ac:dyDescent="0.2">
      <c r="A164" s="219"/>
    </row>
    <row r="165" spans="1:1" s="125" customFormat="1" ht="15.5" customHeight="1" x14ac:dyDescent="0.2">
      <c r="A165" s="219"/>
    </row>
    <row r="166" spans="1:1" s="125" customFormat="1" ht="15.5" customHeight="1" x14ac:dyDescent="0.2">
      <c r="A166" s="219"/>
    </row>
    <row r="167" spans="1:1" s="125" customFormat="1" ht="15.5" customHeight="1" x14ac:dyDescent="0.2">
      <c r="A167" s="219"/>
    </row>
    <row r="168" spans="1:1" s="125" customFormat="1" ht="15.5" customHeight="1" x14ac:dyDescent="0.2">
      <c r="A168" s="219"/>
    </row>
    <row r="169" spans="1:1" s="125" customFormat="1" ht="15.5" customHeight="1" x14ac:dyDescent="0.2">
      <c r="A169" s="218"/>
    </row>
    <row r="170" spans="1:1" s="125" customFormat="1" ht="15.5" customHeight="1" x14ac:dyDescent="0.2">
      <c r="A170" s="218"/>
    </row>
    <row r="171" spans="1:1" s="125" customFormat="1" ht="15.5" customHeight="1" x14ac:dyDescent="0.2">
      <c r="A171" s="218"/>
    </row>
    <row r="172" spans="1:1" s="125" customFormat="1" ht="15.5" customHeight="1" x14ac:dyDescent="0.2">
      <c r="A172" s="218"/>
    </row>
    <row r="173" spans="1:1" s="125" customFormat="1" ht="15.5" customHeight="1" x14ac:dyDescent="0.2">
      <c r="A173" s="219"/>
    </row>
    <row r="174" spans="1:1" s="125" customFormat="1" ht="15.5" customHeight="1" x14ac:dyDescent="0.2">
      <c r="A174" s="219"/>
    </row>
    <row r="175" spans="1:1" s="125" customFormat="1" ht="15.5" customHeight="1" x14ac:dyDescent="0.2">
      <c r="A175" s="219"/>
    </row>
    <row r="176" spans="1:1" s="125" customFormat="1" ht="15.5" customHeight="1" x14ac:dyDescent="0.2">
      <c r="A176" s="219"/>
    </row>
    <row r="177" spans="1:1" s="125" customFormat="1" ht="15.5" customHeight="1" x14ac:dyDescent="0.2">
      <c r="A177" s="219"/>
    </row>
    <row r="178" spans="1:1" s="125" customFormat="1" ht="15.5" customHeight="1" x14ac:dyDescent="0.2">
      <c r="A178" s="219"/>
    </row>
    <row r="179" spans="1:1" s="125" customFormat="1" ht="15.5" customHeight="1" x14ac:dyDescent="0.2">
      <c r="A179" s="202"/>
    </row>
    <row r="180" spans="1:1" s="125" customFormat="1" ht="15.5" customHeight="1" x14ac:dyDescent="0.2">
      <c r="A180" s="202"/>
    </row>
    <row r="181" spans="1:1" s="125" customFormat="1" ht="15.5" customHeight="1" x14ac:dyDescent="0.2">
      <c r="A181" s="219"/>
    </row>
    <row r="182" spans="1:1" s="125" customFormat="1" ht="15.5" customHeight="1" x14ac:dyDescent="0.2">
      <c r="A182" s="202"/>
    </row>
    <row r="183" spans="1:1" s="125" customFormat="1" ht="15.5" customHeight="1" x14ac:dyDescent="0.2">
      <c r="A183" s="202"/>
    </row>
    <row r="184" spans="1:1" s="125" customFormat="1" ht="15.5" customHeight="1" x14ac:dyDescent="0.2">
      <c r="A184" s="202"/>
    </row>
    <row r="185" spans="1:1" s="125" customFormat="1" ht="15.5" customHeight="1" x14ac:dyDescent="0.2">
      <c r="A185" s="202"/>
    </row>
    <row r="186" spans="1:1" s="125" customFormat="1" ht="15.5" customHeight="1" x14ac:dyDescent="0.2">
      <c r="A186" s="202"/>
    </row>
    <row r="187" spans="1:1" s="125" customFormat="1" ht="15.5" customHeight="1" x14ac:dyDescent="0.2">
      <c r="A187" s="202"/>
    </row>
    <row r="188" spans="1:1" s="125" customFormat="1" ht="15.5" customHeight="1" x14ac:dyDescent="0.2">
      <c r="A188" s="202"/>
    </row>
    <row r="189" spans="1:1" s="125" customFormat="1" ht="15.5" customHeight="1" x14ac:dyDescent="0.2">
      <c r="A189" s="202"/>
    </row>
    <row r="190" spans="1:1" s="125" customFormat="1" ht="15.5" customHeight="1" x14ac:dyDescent="0.2">
      <c r="A190" s="202"/>
    </row>
    <row r="191" spans="1:1" s="125" customFormat="1" ht="15.5" customHeight="1" x14ac:dyDescent="0.2">
      <c r="A191" s="202"/>
    </row>
    <row r="192" spans="1:1" s="125" customFormat="1" ht="15.5" customHeight="1" x14ac:dyDescent="0.2">
      <c r="A192" s="202"/>
    </row>
    <row r="193" spans="1:1" s="125" customFormat="1" ht="15.5" customHeight="1" x14ac:dyDescent="0.2">
      <c r="A193" s="202"/>
    </row>
    <row r="194" spans="1:1" s="125" customFormat="1" ht="15.5" customHeight="1" x14ac:dyDescent="0.2">
      <c r="A194" s="202"/>
    </row>
    <row r="195" spans="1:1" s="125" customFormat="1" ht="15.5" customHeight="1" x14ac:dyDescent="0.2">
      <c r="A195" s="202"/>
    </row>
    <row r="196" spans="1:1" s="125" customFormat="1" ht="15.5" customHeight="1" x14ac:dyDescent="0.2">
      <c r="A196" s="202"/>
    </row>
    <row r="197" spans="1:1" s="125" customFormat="1" ht="15.5" customHeight="1" x14ac:dyDescent="0.2">
      <c r="A197" s="202"/>
    </row>
    <row r="198" spans="1:1" s="125" customFormat="1" ht="15.5" customHeight="1" x14ac:dyDescent="0.2">
      <c r="A198" s="202"/>
    </row>
    <row r="199" spans="1:1" s="125" customFormat="1" ht="15.5" customHeight="1" x14ac:dyDescent="0.2">
      <c r="A199" s="202"/>
    </row>
    <row r="200" spans="1:1" s="125" customFormat="1" ht="15.5" customHeight="1" x14ac:dyDescent="0.2">
      <c r="A200" s="202"/>
    </row>
    <row r="201" spans="1:1" s="125" customFormat="1" ht="15.5" customHeight="1" x14ac:dyDescent="0.2">
      <c r="A201" s="202"/>
    </row>
    <row r="202" spans="1:1" s="125" customFormat="1" ht="15.5" customHeight="1" x14ac:dyDescent="0.2">
      <c r="A202" s="202"/>
    </row>
    <row r="203" spans="1:1" s="125" customFormat="1" ht="15.5" customHeight="1" x14ac:dyDescent="0.2">
      <c r="A203" s="202"/>
    </row>
    <row r="204" spans="1:1" s="125" customFormat="1" ht="15.5" customHeight="1" x14ac:dyDescent="0.2">
      <c r="A204" s="202"/>
    </row>
    <row r="205" spans="1:1" s="125" customFormat="1" ht="15.5" customHeight="1" x14ac:dyDescent="0.2">
      <c r="A205" s="202"/>
    </row>
    <row r="206" spans="1:1" s="125" customFormat="1" ht="15.5" customHeight="1" x14ac:dyDescent="0.2">
      <c r="A206" s="202"/>
    </row>
    <row r="207" spans="1:1" s="125" customFormat="1" ht="15.5" customHeight="1" x14ac:dyDescent="0.2">
      <c r="A207" s="202"/>
    </row>
    <row r="208" spans="1:1" s="125" customFormat="1" ht="15.5" customHeight="1" x14ac:dyDescent="0.2">
      <c r="A208" s="202"/>
    </row>
    <row r="209" spans="1:1" s="125" customFormat="1" ht="15.5" customHeight="1" x14ac:dyDescent="0.2">
      <c r="A209" s="202"/>
    </row>
    <row r="210" spans="1:1" s="125" customFormat="1" ht="15.5" customHeight="1" x14ac:dyDescent="0.2">
      <c r="A210" s="202"/>
    </row>
    <row r="211" spans="1:1" s="125" customFormat="1" ht="15.5" customHeight="1" x14ac:dyDescent="0.2">
      <c r="A211" s="202"/>
    </row>
    <row r="212" spans="1:1" s="125" customFormat="1" ht="15.5" customHeight="1" x14ac:dyDescent="0.2">
      <c r="A212" s="202"/>
    </row>
    <row r="213" spans="1:1" s="125" customFormat="1" ht="15.5" customHeight="1" x14ac:dyDescent="0.2">
      <c r="A213" s="202"/>
    </row>
    <row r="214" spans="1:1" s="125" customFormat="1" ht="15.5" customHeight="1" x14ac:dyDescent="0.2">
      <c r="A214" s="202"/>
    </row>
    <row r="215" spans="1:1" s="125" customFormat="1" ht="15.5" customHeight="1" x14ac:dyDescent="0.2">
      <c r="A215" s="202"/>
    </row>
    <row r="216" spans="1:1" s="125" customFormat="1" ht="15.5" customHeight="1" x14ac:dyDescent="0.2">
      <c r="A216" s="202"/>
    </row>
    <row r="217" spans="1:1" s="125" customFormat="1" ht="15.5" customHeight="1" x14ac:dyDescent="0.2">
      <c r="A217" s="202"/>
    </row>
    <row r="218" spans="1:1" s="125" customFormat="1" ht="15.5" customHeight="1" x14ac:dyDescent="0.2">
      <c r="A218" s="202"/>
    </row>
    <row r="219" spans="1:1" s="125" customFormat="1" ht="15.5" customHeight="1" x14ac:dyDescent="0.2">
      <c r="A219" s="202"/>
    </row>
    <row r="220" spans="1:1" s="125" customFormat="1" ht="15.5" customHeight="1" x14ac:dyDescent="0.2">
      <c r="A220" s="202"/>
    </row>
    <row r="221" spans="1:1" s="125" customFormat="1" ht="15.5" customHeight="1" x14ac:dyDescent="0.2">
      <c r="A221" s="202"/>
    </row>
    <row r="222" spans="1:1" s="125" customFormat="1" ht="15.5" customHeight="1" x14ac:dyDescent="0.2">
      <c r="A222" s="202"/>
    </row>
    <row r="223" spans="1:1" s="125" customFormat="1" ht="15.5" customHeight="1" x14ac:dyDescent="0.2">
      <c r="A223" s="202"/>
    </row>
    <row r="224" spans="1:1" s="125" customFormat="1" ht="15.5" customHeight="1" x14ac:dyDescent="0.2">
      <c r="A224" s="202"/>
    </row>
    <row r="225" spans="1:1" s="125" customFormat="1" ht="15.5" customHeight="1" x14ac:dyDescent="0.2">
      <c r="A225" s="202"/>
    </row>
    <row r="226" spans="1:1" s="125" customFormat="1" ht="15.5" customHeight="1" x14ac:dyDescent="0.2">
      <c r="A226" s="202"/>
    </row>
    <row r="227" spans="1:1" s="125" customFormat="1" ht="15.5" customHeight="1" x14ac:dyDescent="0.2">
      <c r="A227" s="202"/>
    </row>
    <row r="228" spans="1:1" s="125" customFormat="1" ht="15.5" customHeight="1" x14ac:dyDescent="0.2">
      <c r="A228" s="202"/>
    </row>
    <row r="229" spans="1:1" s="125" customFormat="1" ht="15.5" customHeight="1" x14ac:dyDescent="0.2">
      <c r="A229" s="202"/>
    </row>
    <row r="230" spans="1:1" s="125" customFormat="1" ht="15.5" customHeight="1" x14ac:dyDescent="0.2">
      <c r="A230" s="202"/>
    </row>
    <row r="231" spans="1:1" s="125" customFormat="1" ht="15.5" customHeight="1" x14ac:dyDescent="0.2">
      <c r="A231" s="202"/>
    </row>
    <row r="232" spans="1:1" s="125" customFormat="1" ht="15.5" customHeight="1" x14ac:dyDescent="0.2">
      <c r="A232" s="202"/>
    </row>
    <row r="233" spans="1:1" s="125" customFormat="1" ht="15.5" customHeight="1" x14ac:dyDescent="0.2">
      <c r="A233" s="202"/>
    </row>
    <row r="234" spans="1:1" s="125" customFormat="1" ht="15.5" customHeight="1" x14ac:dyDescent="0.2">
      <c r="A234" s="202"/>
    </row>
    <row r="235" spans="1:1" s="125" customFormat="1" ht="15.5" customHeight="1" x14ac:dyDescent="0.2">
      <c r="A235" s="202"/>
    </row>
    <row r="236" spans="1:1" s="125" customFormat="1" ht="15.5" customHeight="1" x14ac:dyDescent="0.2">
      <c r="A236" s="202"/>
    </row>
    <row r="237" spans="1:1" s="125" customFormat="1" ht="15.5" customHeight="1" x14ac:dyDescent="0.2">
      <c r="A237" s="202"/>
    </row>
    <row r="238" spans="1:1" s="125" customFormat="1" ht="15.5" customHeight="1" x14ac:dyDescent="0.2">
      <c r="A238" s="202"/>
    </row>
    <row r="239" spans="1:1" s="125" customFormat="1" ht="15.5" customHeight="1" x14ac:dyDescent="0.2">
      <c r="A239" s="202"/>
    </row>
    <row r="240" spans="1:1" s="125" customFormat="1" ht="15.5" customHeight="1" x14ac:dyDescent="0.2">
      <c r="A240" s="202"/>
    </row>
    <row r="241" spans="1:1" s="125" customFormat="1" ht="15.5" customHeight="1" x14ac:dyDescent="0.2">
      <c r="A241" s="202"/>
    </row>
    <row r="242" spans="1:1" s="125" customFormat="1" ht="15.5" customHeight="1" x14ac:dyDescent="0.2">
      <c r="A242" s="202"/>
    </row>
    <row r="243" spans="1:1" s="125" customFormat="1" ht="15.5" customHeight="1" x14ac:dyDescent="0.2">
      <c r="A243" s="202"/>
    </row>
    <row r="244" spans="1:1" s="125" customFormat="1" ht="15.5" customHeight="1" x14ac:dyDescent="0.2">
      <c r="A244" s="202"/>
    </row>
    <row r="245" spans="1:1" s="125" customFormat="1" ht="15.5" customHeight="1" x14ac:dyDescent="0.2">
      <c r="A245" s="202"/>
    </row>
    <row r="246" spans="1:1" s="125" customFormat="1" ht="15.5" customHeight="1" x14ac:dyDescent="0.2">
      <c r="A246" s="202"/>
    </row>
    <row r="247" spans="1:1" s="125" customFormat="1" ht="15.5" customHeight="1" x14ac:dyDescent="0.2">
      <c r="A247" s="202"/>
    </row>
    <row r="248" spans="1:1" s="125" customFormat="1" ht="15.5" customHeight="1" x14ac:dyDescent="0.2">
      <c r="A248" s="202"/>
    </row>
    <row r="249" spans="1:1" s="125" customFormat="1" ht="15.5" customHeight="1" x14ac:dyDescent="0.2">
      <c r="A249" s="202"/>
    </row>
    <row r="250" spans="1:1" s="125" customFormat="1" ht="15.5" customHeight="1" x14ac:dyDescent="0.2">
      <c r="A250" s="202"/>
    </row>
    <row r="251" spans="1:1" s="125" customFormat="1" ht="15.5" customHeight="1" x14ac:dyDescent="0.2">
      <c r="A251" s="202"/>
    </row>
    <row r="252" spans="1:1" s="125" customFormat="1" ht="15.5" customHeight="1" x14ac:dyDescent="0.2">
      <c r="A252" s="202"/>
    </row>
    <row r="253" spans="1:1" s="125" customFormat="1" ht="15.5" customHeight="1" x14ac:dyDescent="0.2">
      <c r="A253" s="202"/>
    </row>
    <row r="254" spans="1:1" s="125" customFormat="1" ht="15.5" customHeight="1" x14ac:dyDescent="0.2">
      <c r="A254" s="202"/>
    </row>
    <row r="255" spans="1:1" s="125" customFormat="1" ht="15.5" customHeight="1" x14ac:dyDescent="0.2">
      <c r="A255" s="202"/>
    </row>
    <row r="256" spans="1:1" s="125" customFormat="1" ht="15.5" customHeight="1" x14ac:dyDescent="0.2">
      <c r="A256" s="202"/>
    </row>
    <row r="257" spans="1:1" s="125" customFormat="1" ht="15.5" customHeight="1" x14ac:dyDescent="0.2">
      <c r="A257" s="202"/>
    </row>
    <row r="258" spans="1:1" s="125" customFormat="1" ht="15.5" customHeight="1" x14ac:dyDescent="0.2">
      <c r="A258" s="202"/>
    </row>
    <row r="259" spans="1:1" s="125" customFormat="1" ht="15.5" customHeight="1" x14ac:dyDescent="0.2">
      <c r="A259" s="202"/>
    </row>
    <row r="260" spans="1:1" s="125" customFormat="1" ht="15.5" customHeight="1" x14ac:dyDescent="0.2">
      <c r="A260" s="202"/>
    </row>
    <row r="261" spans="1:1" s="125" customFormat="1" ht="15.5" customHeight="1" x14ac:dyDescent="0.2">
      <c r="A261" s="202"/>
    </row>
    <row r="262" spans="1:1" s="125" customFormat="1" ht="15.5" customHeight="1" x14ac:dyDescent="0.2">
      <c r="A262" s="202"/>
    </row>
    <row r="263" spans="1:1" s="125" customFormat="1" ht="15.5" customHeight="1" x14ac:dyDescent="0.2">
      <c r="A263" s="202"/>
    </row>
    <row r="264" spans="1:1" s="125" customFormat="1" ht="15.5" customHeight="1" x14ac:dyDescent="0.2">
      <c r="A264" s="202"/>
    </row>
    <row r="265" spans="1:1" s="125" customFormat="1" ht="15.5" customHeight="1" x14ac:dyDescent="0.2">
      <c r="A265" s="202"/>
    </row>
    <row r="266" spans="1:1" s="125" customFormat="1" ht="15.5" customHeight="1" x14ac:dyDescent="0.2">
      <c r="A266" s="202"/>
    </row>
    <row r="267" spans="1:1" s="125" customFormat="1" ht="15.5" customHeight="1" x14ac:dyDescent="0.2">
      <c r="A267" s="202"/>
    </row>
    <row r="268" spans="1:1" s="125" customFormat="1" ht="15.5" customHeight="1" x14ac:dyDescent="0.2">
      <c r="A268" s="202"/>
    </row>
    <row r="269" spans="1:1" s="125" customFormat="1" ht="15.5" customHeight="1" x14ac:dyDescent="0.2">
      <c r="A269" s="202"/>
    </row>
    <row r="270" spans="1:1" s="125" customFormat="1" ht="15.5" customHeight="1" x14ac:dyDescent="0.2">
      <c r="A270" s="202"/>
    </row>
    <row r="271" spans="1:1" s="125" customFormat="1" ht="15.5" customHeight="1" x14ac:dyDescent="0.2">
      <c r="A271" s="202"/>
    </row>
    <row r="272" spans="1:1" s="125" customFormat="1" ht="15.5" customHeight="1" x14ac:dyDescent="0.2">
      <c r="A272" s="202"/>
    </row>
    <row r="273" spans="1:1" s="125" customFormat="1" ht="15.5" customHeight="1" x14ac:dyDescent="0.2">
      <c r="A273" s="202"/>
    </row>
    <row r="274" spans="1:1" s="125" customFormat="1" ht="15.5" customHeight="1" x14ac:dyDescent="0.2">
      <c r="A274" s="202"/>
    </row>
    <row r="275" spans="1:1" s="125" customFormat="1" ht="15.5" customHeight="1" x14ac:dyDescent="0.2">
      <c r="A275" s="202"/>
    </row>
    <row r="276" spans="1:1" s="125" customFormat="1" ht="15.5" customHeight="1" x14ac:dyDescent="0.2">
      <c r="A276" s="202"/>
    </row>
    <row r="277" spans="1:1" s="125" customFormat="1" ht="15.5" customHeight="1" x14ac:dyDescent="0.2">
      <c r="A277" s="202"/>
    </row>
    <row r="278" spans="1:1" s="125" customFormat="1" ht="15.5" customHeight="1" x14ac:dyDescent="0.2">
      <c r="A278" s="202"/>
    </row>
    <row r="279" spans="1:1" s="125" customFormat="1" ht="15.5" customHeight="1" x14ac:dyDescent="0.2">
      <c r="A279" s="202"/>
    </row>
    <row r="280" spans="1:1" s="125" customFormat="1" ht="15.5" customHeight="1" x14ac:dyDescent="0.2">
      <c r="A280" s="202"/>
    </row>
    <row r="281" spans="1:1" s="125" customFormat="1" ht="15.5" customHeight="1" x14ac:dyDescent="0.2">
      <c r="A281" s="202"/>
    </row>
    <row r="282" spans="1:1" s="125" customFormat="1" ht="15.5" customHeight="1" x14ac:dyDescent="0.2">
      <c r="A282" s="202"/>
    </row>
    <row r="283" spans="1:1" s="125" customFormat="1" ht="15.5" customHeight="1" x14ac:dyDescent="0.2">
      <c r="A283" s="202"/>
    </row>
    <row r="284" spans="1:1" s="125" customFormat="1" ht="15.5" customHeight="1" x14ac:dyDescent="0.2">
      <c r="A284" s="202"/>
    </row>
    <row r="285" spans="1:1" s="125" customFormat="1" ht="15.5" customHeight="1" x14ac:dyDescent="0.2">
      <c r="A285" s="202"/>
    </row>
    <row r="286" spans="1:1" s="125" customFormat="1" ht="15.5" customHeight="1" x14ac:dyDescent="0.2">
      <c r="A286" s="202"/>
    </row>
    <row r="287" spans="1:1" s="125" customFormat="1" ht="15.5" customHeight="1" x14ac:dyDescent="0.2">
      <c r="A287" s="202"/>
    </row>
    <row r="288" spans="1:1" s="125" customFormat="1" ht="15.5" customHeight="1" x14ac:dyDescent="0.2">
      <c r="A288" s="202"/>
    </row>
    <row r="289" spans="1:1" s="125" customFormat="1" ht="15.5" customHeight="1" x14ac:dyDescent="0.2">
      <c r="A289" s="202"/>
    </row>
    <row r="290" spans="1:1" s="125" customFormat="1" ht="15.5" customHeight="1" x14ac:dyDescent="0.2">
      <c r="A290" s="202"/>
    </row>
    <row r="291" spans="1:1" s="125" customFormat="1" ht="15.5" customHeight="1" x14ac:dyDescent="0.2">
      <c r="A291" s="202"/>
    </row>
    <row r="292" spans="1:1" s="125" customFormat="1" ht="15.5" customHeight="1" x14ac:dyDescent="0.2">
      <c r="A292" s="202"/>
    </row>
    <row r="293" spans="1:1" s="125" customFormat="1" ht="15.5" customHeight="1" x14ac:dyDescent="0.2">
      <c r="A293" s="202"/>
    </row>
    <row r="294" spans="1:1" s="125" customFormat="1" ht="15.5" customHeight="1" x14ac:dyDescent="0.2">
      <c r="A294" s="202"/>
    </row>
    <row r="295" spans="1:1" s="125" customFormat="1" ht="15.5" customHeight="1" x14ac:dyDescent="0.2">
      <c r="A295" s="202"/>
    </row>
    <row r="296" spans="1:1" s="125" customFormat="1" ht="15.5" customHeight="1" x14ac:dyDescent="0.2">
      <c r="A296" s="202"/>
    </row>
    <row r="297" spans="1:1" s="125" customFormat="1" ht="15.5" customHeight="1" x14ac:dyDescent="0.2">
      <c r="A297" s="202"/>
    </row>
    <row r="298" spans="1:1" s="125" customFormat="1" ht="15.5" customHeight="1" x14ac:dyDescent="0.2">
      <c r="A298" s="202"/>
    </row>
    <row r="299" spans="1:1" s="125" customFormat="1" ht="15.5" customHeight="1" x14ac:dyDescent="0.2">
      <c r="A299" s="202"/>
    </row>
    <row r="300" spans="1:1" s="125" customFormat="1" ht="15.5" customHeight="1" x14ac:dyDescent="0.2">
      <c r="A300" s="202"/>
    </row>
    <row r="301" spans="1:1" s="125" customFormat="1" ht="15.5" customHeight="1" x14ac:dyDescent="0.2">
      <c r="A301" s="202"/>
    </row>
    <row r="302" spans="1:1" s="125" customFormat="1" ht="15.5" customHeight="1" x14ac:dyDescent="0.2">
      <c r="A302" s="202"/>
    </row>
    <row r="303" spans="1:1" s="125" customFormat="1" ht="15.5" customHeight="1" x14ac:dyDescent="0.2">
      <c r="A303" s="202"/>
    </row>
    <row r="304" spans="1:1" s="125" customFormat="1" ht="15.5" customHeight="1" x14ac:dyDescent="0.2">
      <c r="A304" s="202"/>
    </row>
    <row r="305" spans="1:1" s="125" customFormat="1" ht="15.5" customHeight="1" x14ac:dyDescent="0.2">
      <c r="A305" s="202"/>
    </row>
    <row r="306" spans="1:1" s="125" customFormat="1" ht="15.5" customHeight="1" x14ac:dyDescent="0.2">
      <c r="A306" s="202"/>
    </row>
    <row r="307" spans="1:1" s="125" customFormat="1" ht="15.5" customHeight="1" x14ac:dyDescent="0.2">
      <c r="A307" s="202"/>
    </row>
    <row r="308" spans="1:1" s="125" customFormat="1" ht="15.5" customHeight="1" x14ac:dyDescent="0.2">
      <c r="A308" s="202"/>
    </row>
    <row r="309" spans="1:1" s="125" customFormat="1" ht="15.5" customHeight="1" x14ac:dyDescent="0.2">
      <c r="A309" s="202"/>
    </row>
    <row r="310" spans="1:1" s="125" customFormat="1" ht="15.5" customHeight="1" x14ac:dyDescent="0.2">
      <c r="A310" s="202"/>
    </row>
    <row r="311" spans="1:1" s="125" customFormat="1" ht="15.5" customHeight="1" x14ac:dyDescent="0.2">
      <c r="A311" s="202"/>
    </row>
    <row r="312" spans="1:1" s="125" customFormat="1" ht="15.5" customHeight="1" x14ac:dyDescent="0.2">
      <c r="A312" s="202"/>
    </row>
    <row r="313" spans="1:1" s="125" customFormat="1" ht="15.5" customHeight="1" x14ac:dyDescent="0.2">
      <c r="A313" s="202"/>
    </row>
    <row r="314" spans="1:1" s="125" customFormat="1" ht="15.5" customHeight="1" x14ac:dyDescent="0.2">
      <c r="A314" s="202"/>
    </row>
    <row r="315" spans="1:1" s="125" customFormat="1" ht="15.5" customHeight="1" x14ac:dyDescent="0.2">
      <c r="A315" s="202"/>
    </row>
    <row r="316" spans="1:1" s="125" customFormat="1" ht="15.5" customHeight="1" x14ac:dyDescent="0.2">
      <c r="A316" s="202"/>
    </row>
    <row r="317" spans="1:1" s="125" customFormat="1" ht="15.5" customHeight="1" x14ac:dyDescent="0.2">
      <c r="A317" s="202"/>
    </row>
    <row r="318" spans="1:1" s="125" customFormat="1" ht="15.5" customHeight="1" x14ac:dyDescent="0.2">
      <c r="A318" s="202"/>
    </row>
    <row r="319" spans="1:1" s="125" customFormat="1" ht="15.5" customHeight="1" x14ac:dyDescent="0.2">
      <c r="A319" s="202"/>
    </row>
    <row r="320" spans="1:1" s="125" customFormat="1" ht="15.5" customHeight="1" x14ac:dyDescent="0.2">
      <c r="A320" s="202"/>
    </row>
    <row r="321" spans="1:1" s="125" customFormat="1" ht="15.5" customHeight="1" x14ac:dyDescent="0.2">
      <c r="A321" s="202"/>
    </row>
    <row r="322" spans="1:1" s="125" customFormat="1" ht="15.5" customHeight="1" x14ac:dyDescent="0.2">
      <c r="A322" s="202"/>
    </row>
    <row r="323" spans="1:1" s="125" customFormat="1" ht="15.5" customHeight="1" x14ac:dyDescent="0.2">
      <c r="A323" s="202"/>
    </row>
    <row r="324" spans="1:1" s="125" customFormat="1" ht="15.5" customHeight="1" x14ac:dyDescent="0.2">
      <c r="A324" s="202"/>
    </row>
    <row r="325" spans="1:1" s="125" customFormat="1" ht="15.5" customHeight="1" x14ac:dyDescent="0.2">
      <c r="A325" s="202"/>
    </row>
    <row r="326" spans="1:1" s="125" customFormat="1" ht="15.5" customHeight="1" x14ac:dyDescent="0.2">
      <c r="A326" s="202"/>
    </row>
    <row r="327" spans="1:1" s="125" customFormat="1" ht="15.5" customHeight="1" x14ac:dyDescent="0.2">
      <c r="A327" s="202"/>
    </row>
    <row r="328" spans="1:1" s="125" customFormat="1" ht="15.5" customHeight="1" x14ac:dyDescent="0.2">
      <c r="A328" s="202"/>
    </row>
    <row r="329" spans="1:1" s="125" customFormat="1" ht="15.5" customHeight="1" x14ac:dyDescent="0.2">
      <c r="A329" s="202"/>
    </row>
    <row r="330" spans="1:1" s="125" customFormat="1" ht="15.5" customHeight="1" x14ac:dyDescent="0.2">
      <c r="A330" s="202"/>
    </row>
    <row r="331" spans="1:1" s="125" customFormat="1" ht="15.5" customHeight="1" x14ac:dyDescent="0.2">
      <c r="A331" s="202"/>
    </row>
    <row r="332" spans="1:1" s="125" customFormat="1" ht="15.5" customHeight="1" x14ac:dyDescent="0.2">
      <c r="A332" s="202"/>
    </row>
    <row r="333" spans="1:1" s="125" customFormat="1" ht="15.5" customHeight="1" x14ac:dyDescent="0.2">
      <c r="A333" s="202"/>
    </row>
    <row r="334" spans="1:1" s="125" customFormat="1" ht="15.5" customHeight="1" x14ac:dyDescent="0.2">
      <c r="A334" s="202"/>
    </row>
    <row r="335" spans="1:1" s="125" customFormat="1" ht="15.5" customHeight="1" x14ac:dyDescent="0.2">
      <c r="A335" s="202"/>
    </row>
    <row r="336" spans="1:1" s="125" customFormat="1" ht="15.5" customHeight="1" x14ac:dyDescent="0.2">
      <c r="A336" s="202"/>
    </row>
    <row r="337" spans="1:1" s="125" customFormat="1" ht="15.5" customHeight="1" x14ac:dyDescent="0.2">
      <c r="A337" s="202"/>
    </row>
    <row r="338" spans="1:1" s="125" customFormat="1" ht="15.5" customHeight="1" x14ac:dyDescent="0.2">
      <c r="A338" s="202"/>
    </row>
    <row r="339" spans="1:1" s="125" customFormat="1" ht="15.5" customHeight="1" x14ac:dyDescent="0.2">
      <c r="A339" s="202"/>
    </row>
    <row r="340" spans="1:1" s="125" customFormat="1" ht="15.5" customHeight="1" x14ac:dyDescent="0.2">
      <c r="A340" s="202"/>
    </row>
    <row r="341" spans="1:1" s="125" customFormat="1" ht="15.5" customHeight="1" x14ac:dyDescent="0.2">
      <c r="A341" s="202"/>
    </row>
    <row r="342" spans="1:1" s="125" customFormat="1" ht="15.5" customHeight="1" x14ac:dyDescent="0.2">
      <c r="A342" s="202"/>
    </row>
    <row r="343" spans="1:1" s="125" customFormat="1" ht="15.5" customHeight="1" x14ac:dyDescent="0.2">
      <c r="A343" s="202"/>
    </row>
    <row r="344" spans="1:1" s="125" customFormat="1" ht="15.5" customHeight="1" x14ac:dyDescent="0.2">
      <c r="A344" s="202"/>
    </row>
    <row r="345" spans="1:1" s="125" customFormat="1" ht="15.5" customHeight="1" x14ac:dyDescent="0.2">
      <c r="A345" s="202"/>
    </row>
    <row r="346" spans="1:1" s="125" customFormat="1" ht="15.5" customHeight="1" x14ac:dyDescent="0.2">
      <c r="A346" s="202"/>
    </row>
    <row r="347" spans="1:1" s="125" customFormat="1" ht="15.5" customHeight="1" x14ac:dyDescent="0.2">
      <c r="A347" s="202"/>
    </row>
    <row r="348" spans="1:1" s="125" customFormat="1" ht="15.5" customHeight="1" x14ac:dyDescent="0.2">
      <c r="A348" s="202"/>
    </row>
    <row r="349" spans="1:1" s="125" customFormat="1" ht="15.5" customHeight="1" x14ac:dyDescent="0.2">
      <c r="A349" s="202"/>
    </row>
    <row r="350" spans="1:1" s="125" customFormat="1" ht="15.5" customHeight="1" x14ac:dyDescent="0.2">
      <c r="A350" s="202"/>
    </row>
    <row r="351" spans="1:1" s="125" customFormat="1" ht="15.5" customHeight="1" x14ac:dyDescent="0.2">
      <c r="A351" s="202"/>
    </row>
    <row r="352" spans="1:1" s="125" customFormat="1" ht="15.5" customHeight="1" x14ac:dyDescent="0.2">
      <c r="A352" s="202"/>
    </row>
    <row r="353" spans="1:1" s="125" customFormat="1" ht="15.5" customHeight="1" x14ac:dyDescent="0.2">
      <c r="A353" s="202"/>
    </row>
    <row r="354" spans="1:1" s="125" customFormat="1" ht="15.5" customHeight="1" x14ac:dyDescent="0.2">
      <c r="A354" s="202"/>
    </row>
    <row r="355" spans="1:1" s="125" customFormat="1" ht="15.5" customHeight="1" x14ac:dyDescent="0.2">
      <c r="A355" s="202"/>
    </row>
    <row r="356" spans="1:1" s="125" customFormat="1" ht="15.5" customHeight="1" x14ac:dyDescent="0.2">
      <c r="A356" s="202"/>
    </row>
    <row r="357" spans="1:1" s="125" customFormat="1" ht="15.5" customHeight="1" x14ac:dyDescent="0.2">
      <c r="A357" s="202"/>
    </row>
    <row r="358" spans="1:1" s="125" customFormat="1" ht="15.5" customHeight="1" x14ac:dyDescent="0.2">
      <c r="A358" s="202"/>
    </row>
    <row r="359" spans="1:1" s="125" customFormat="1" ht="15.5" customHeight="1" x14ac:dyDescent="0.2">
      <c r="A359" s="202"/>
    </row>
    <row r="360" spans="1:1" s="125" customFormat="1" ht="15.5" customHeight="1" x14ac:dyDescent="0.2">
      <c r="A360" s="202"/>
    </row>
    <row r="361" spans="1:1" s="125" customFormat="1" ht="15.5" customHeight="1" x14ac:dyDescent="0.2">
      <c r="A361" s="202"/>
    </row>
    <row r="362" spans="1:1" s="125" customFormat="1" ht="15.5" customHeight="1" x14ac:dyDescent="0.2">
      <c r="A362" s="202"/>
    </row>
    <row r="363" spans="1:1" s="125" customFormat="1" ht="15.5" customHeight="1" x14ac:dyDescent="0.2">
      <c r="A363" s="202"/>
    </row>
    <row r="364" spans="1:1" s="125" customFormat="1" ht="15.5" customHeight="1" x14ac:dyDescent="0.2">
      <c r="A364" s="202"/>
    </row>
    <row r="365" spans="1:1" s="125" customFormat="1" ht="15.5" customHeight="1" x14ac:dyDescent="0.2">
      <c r="A365" s="202"/>
    </row>
    <row r="366" spans="1:1" s="125" customFormat="1" ht="15.5" customHeight="1" x14ac:dyDescent="0.2">
      <c r="A366" s="202"/>
    </row>
    <row r="367" spans="1:1" s="125" customFormat="1" ht="15.5" customHeight="1" x14ac:dyDescent="0.2">
      <c r="A367" s="202"/>
    </row>
    <row r="368" spans="1:1" s="125" customFormat="1" ht="15.5" customHeight="1" x14ac:dyDescent="0.2">
      <c r="A368" s="202"/>
    </row>
    <row r="369" spans="1:1" s="125" customFormat="1" ht="15.5" customHeight="1" x14ac:dyDescent="0.2">
      <c r="A369" s="202"/>
    </row>
    <row r="370" spans="1:1" s="125" customFormat="1" ht="15.5" customHeight="1" x14ac:dyDescent="0.2">
      <c r="A370" s="202"/>
    </row>
    <row r="371" spans="1:1" s="125" customFormat="1" ht="15.5" customHeight="1" x14ac:dyDescent="0.2">
      <c r="A371" s="202"/>
    </row>
    <row r="372" spans="1:1" s="125" customFormat="1" ht="15.5" customHeight="1" x14ac:dyDescent="0.2">
      <c r="A372" s="202"/>
    </row>
    <row r="373" spans="1:1" s="125" customFormat="1" ht="15.5" customHeight="1" x14ac:dyDescent="0.2">
      <c r="A373" s="202"/>
    </row>
    <row r="374" spans="1:1" s="125" customFormat="1" ht="15.5" customHeight="1" x14ac:dyDescent="0.2">
      <c r="A374" s="202"/>
    </row>
    <row r="375" spans="1:1" s="125" customFormat="1" ht="15.5" customHeight="1" x14ac:dyDescent="0.2">
      <c r="A375" s="202"/>
    </row>
    <row r="376" spans="1:1" s="125" customFormat="1" ht="15.5" customHeight="1" x14ac:dyDescent="0.2">
      <c r="A376" s="202"/>
    </row>
    <row r="377" spans="1:1" s="125" customFormat="1" ht="15.5" customHeight="1" x14ac:dyDescent="0.2">
      <c r="A377" s="202"/>
    </row>
    <row r="378" spans="1:1" s="125" customFormat="1" ht="15.5" customHeight="1" x14ac:dyDescent="0.2">
      <c r="A378" s="202"/>
    </row>
    <row r="379" spans="1:1" s="125" customFormat="1" ht="15.5" customHeight="1" x14ac:dyDescent="0.2">
      <c r="A379" s="202"/>
    </row>
    <row r="380" spans="1:1" s="125" customFormat="1" ht="15.5" customHeight="1" x14ac:dyDescent="0.2">
      <c r="A380" s="202"/>
    </row>
    <row r="381" spans="1:1" s="125" customFormat="1" ht="15.5" customHeight="1" x14ac:dyDescent="0.2">
      <c r="A381" s="202"/>
    </row>
    <row r="382" spans="1:1" s="125" customFormat="1" ht="15.5" customHeight="1" x14ac:dyDescent="0.2">
      <c r="A382" s="202"/>
    </row>
    <row r="383" spans="1:1" s="125" customFormat="1" ht="15.5" customHeight="1" x14ac:dyDescent="0.2">
      <c r="A383" s="202"/>
    </row>
    <row r="384" spans="1:1" s="125" customFormat="1" ht="15.5" customHeight="1" x14ac:dyDescent="0.2">
      <c r="A384" s="202"/>
    </row>
    <row r="385" spans="1:1" s="125" customFormat="1" ht="15.5" customHeight="1" x14ac:dyDescent="0.2">
      <c r="A385" s="202"/>
    </row>
    <row r="386" spans="1:1" s="125" customFormat="1" ht="15.5" customHeight="1" x14ac:dyDescent="0.2">
      <c r="A386" s="202"/>
    </row>
    <row r="387" spans="1:1" s="125" customFormat="1" ht="15.5" customHeight="1" x14ac:dyDescent="0.2">
      <c r="A387" s="202"/>
    </row>
    <row r="388" spans="1:1" s="125" customFormat="1" ht="15.5" customHeight="1" x14ac:dyDescent="0.2">
      <c r="A388" s="202"/>
    </row>
    <row r="389" spans="1:1" s="125" customFormat="1" ht="15.5" customHeight="1" x14ac:dyDescent="0.2">
      <c r="A389" s="202"/>
    </row>
    <row r="390" spans="1:1" s="125" customFormat="1" ht="15.5" customHeight="1" x14ac:dyDescent="0.2">
      <c r="A390" s="202"/>
    </row>
    <row r="391" spans="1:1" s="125" customFormat="1" ht="15.5" customHeight="1" x14ac:dyDescent="0.2">
      <c r="A391" s="202"/>
    </row>
    <row r="392" spans="1:1" s="125" customFormat="1" ht="15.5" customHeight="1" x14ac:dyDescent="0.2">
      <c r="A392" s="202"/>
    </row>
    <row r="393" spans="1:1" s="125" customFormat="1" ht="15.5" customHeight="1" x14ac:dyDescent="0.2">
      <c r="A393" s="202"/>
    </row>
    <row r="394" spans="1:1" s="125" customFormat="1" ht="15.5" customHeight="1" x14ac:dyDescent="0.2">
      <c r="A394" s="202"/>
    </row>
    <row r="395" spans="1:1" s="125" customFormat="1" ht="15.5" customHeight="1" x14ac:dyDescent="0.2">
      <c r="A395" s="202"/>
    </row>
    <row r="396" spans="1:1" s="125" customFormat="1" ht="15.5" customHeight="1" x14ac:dyDescent="0.2">
      <c r="A396" s="202"/>
    </row>
    <row r="397" spans="1:1" s="125" customFormat="1" ht="15.5" customHeight="1" x14ac:dyDescent="0.2">
      <c r="A397" s="202"/>
    </row>
    <row r="398" spans="1:1" s="125" customFormat="1" ht="15.5" customHeight="1" x14ac:dyDescent="0.2">
      <c r="A398" s="202"/>
    </row>
    <row r="399" spans="1:1" s="125" customFormat="1" ht="15.5" customHeight="1" x14ac:dyDescent="0.2">
      <c r="A399" s="218"/>
    </row>
    <row r="400" spans="1:1" s="125" customFormat="1" ht="15.5" customHeight="1" x14ac:dyDescent="0.2">
      <c r="A400" s="218"/>
    </row>
    <row r="401" spans="1:1" s="125" customFormat="1" ht="15.5" customHeight="1" x14ac:dyDescent="0.2">
      <c r="A401" s="220"/>
    </row>
    <row r="402" spans="1:1" s="125" customFormat="1" ht="15.5" customHeight="1" x14ac:dyDescent="0.2">
      <c r="A402" s="202"/>
    </row>
    <row r="403" spans="1:1" s="125" customFormat="1" ht="15.5" customHeight="1" x14ac:dyDescent="0.2">
      <c r="A403" s="202"/>
    </row>
    <row r="404" spans="1:1" s="125" customFormat="1" ht="15.5" customHeight="1" x14ac:dyDescent="0.2">
      <c r="A404" s="202"/>
    </row>
    <row r="405" spans="1:1" s="125" customFormat="1" ht="15.5" customHeight="1" x14ac:dyDescent="0.2">
      <c r="A405" s="218"/>
    </row>
    <row r="406" spans="1:1" s="125" customFormat="1" ht="15.5" customHeight="1" x14ac:dyDescent="0.2">
      <c r="A406" s="202"/>
    </row>
    <row r="407" spans="1:1" s="125" customFormat="1" ht="15.5" customHeight="1" x14ac:dyDescent="0.2">
      <c r="A407" s="202"/>
    </row>
    <row r="408" spans="1:1" s="125" customFormat="1" ht="15.5" customHeight="1" x14ac:dyDescent="0.2">
      <c r="A408" s="202"/>
    </row>
    <row r="409" spans="1:1" s="125" customFormat="1" ht="15.5" customHeight="1" x14ac:dyDescent="0.2">
      <c r="A409" s="202"/>
    </row>
    <row r="410" spans="1:1" s="125" customFormat="1" ht="15.5" customHeight="1" x14ac:dyDescent="0.2">
      <c r="A410" s="218"/>
    </row>
    <row r="411" spans="1:1" s="125" customFormat="1" ht="15.5" customHeight="1" x14ac:dyDescent="0.2">
      <c r="A411" s="218"/>
    </row>
    <row r="412" spans="1:1" s="125" customFormat="1" ht="15.5" customHeight="1" x14ac:dyDescent="0.2">
      <c r="A412" s="202"/>
    </row>
    <row r="413" spans="1:1" s="125" customFormat="1" ht="15.5" customHeight="1" x14ac:dyDescent="0.2">
      <c r="A413" s="217"/>
    </row>
    <row r="414" spans="1:1" s="125" customFormat="1" ht="15.5" customHeight="1" x14ac:dyDescent="0.2">
      <c r="A414" s="217"/>
    </row>
    <row r="415" spans="1:1" s="125" customFormat="1" ht="15.5" customHeight="1" x14ac:dyDescent="0.2">
      <c r="A415" s="217"/>
    </row>
    <row r="416" spans="1:1" s="125" customFormat="1" ht="15.5" customHeight="1" x14ac:dyDescent="0.2">
      <c r="A416" s="217"/>
    </row>
    <row r="417" spans="1:1" s="125" customFormat="1" ht="15.5" customHeight="1" x14ac:dyDescent="0.2">
      <c r="A417" s="217"/>
    </row>
    <row r="418" spans="1:1" s="125" customFormat="1" ht="15.5" customHeight="1" x14ac:dyDescent="0.2">
      <c r="A418" s="217"/>
    </row>
    <row r="419" spans="1:1" s="125" customFormat="1" ht="15.5" customHeight="1" x14ac:dyDescent="0.2">
      <c r="A419" s="217"/>
    </row>
    <row r="420" spans="1:1" s="125" customFormat="1" ht="15.5" customHeight="1" x14ac:dyDescent="0.2">
      <c r="A420" s="217"/>
    </row>
    <row r="421" spans="1:1" s="125" customFormat="1" ht="15.5" customHeight="1" x14ac:dyDescent="0.2">
      <c r="A421" s="217"/>
    </row>
    <row r="422" spans="1:1" s="125" customFormat="1" ht="15.5" customHeight="1" x14ac:dyDescent="0.2">
      <c r="A422" s="217"/>
    </row>
    <row r="423" spans="1:1" s="125" customFormat="1" ht="15.5" customHeight="1" x14ac:dyDescent="0.2">
      <c r="A423" s="217"/>
    </row>
    <row r="424" spans="1:1" s="125" customFormat="1" ht="15.5" customHeight="1" x14ac:dyDescent="0.2">
      <c r="A424" s="217"/>
    </row>
    <row r="425" spans="1:1" s="125" customFormat="1" ht="15.5" customHeight="1" x14ac:dyDescent="0.2">
      <c r="A425" s="217"/>
    </row>
    <row r="426" spans="1:1" s="125" customFormat="1" ht="15.5" customHeight="1" x14ac:dyDescent="0.2">
      <c r="A426" s="217"/>
    </row>
    <row r="427" spans="1:1" s="125" customFormat="1" ht="15.5" customHeight="1" x14ac:dyDescent="0.2">
      <c r="A427" s="217"/>
    </row>
    <row r="428" spans="1:1" s="125" customFormat="1" ht="15.5" customHeight="1" x14ac:dyDescent="0.2">
      <c r="A428" s="217"/>
    </row>
    <row r="429" spans="1:1" s="125" customFormat="1" ht="15.5" customHeight="1" x14ac:dyDescent="0.2">
      <c r="A429" s="217"/>
    </row>
    <row r="430" spans="1:1" s="125" customFormat="1" ht="15.5" customHeight="1" x14ac:dyDescent="0.2">
      <c r="A430" s="217"/>
    </row>
    <row r="431" spans="1:1" s="125" customFormat="1" ht="15.5" customHeight="1" x14ac:dyDescent="0.2">
      <c r="A431" s="217"/>
    </row>
    <row r="432" spans="1:1" s="125" customFormat="1" ht="15.5" customHeight="1" x14ac:dyDescent="0.2">
      <c r="A432" s="217"/>
    </row>
    <row r="433" spans="1:1" s="125" customFormat="1" ht="15.5" customHeight="1" x14ac:dyDescent="0.2">
      <c r="A433" s="202"/>
    </row>
    <row r="434" spans="1:1" s="125" customFormat="1" ht="15.5" customHeight="1" x14ac:dyDescent="0.2">
      <c r="A434" s="202"/>
    </row>
    <row r="435" spans="1:1" s="125" customFormat="1" ht="15.5" customHeight="1" x14ac:dyDescent="0.2">
      <c r="A435" s="202"/>
    </row>
    <row r="436" spans="1:1" s="125" customFormat="1" ht="15.5" customHeight="1" x14ac:dyDescent="0.2">
      <c r="A436" s="202"/>
    </row>
    <row r="437" spans="1:1" s="125" customFormat="1" ht="15.5" customHeight="1" x14ac:dyDescent="0.2">
      <c r="A437" s="202"/>
    </row>
    <row r="438" spans="1:1" s="125" customFormat="1" ht="15.5" customHeight="1" x14ac:dyDescent="0.2">
      <c r="A438" s="202"/>
    </row>
    <row r="439" spans="1:1" s="125" customFormat="1" ht="15.5" customHeight="1" x14ac:dyDescent="0.2">
      <c r="A439" s="202"/>
    </row>
    <row r="440" spans="1:1" s="125" customFormat="1" ht="15.5" customHeight="1" x14ac:dyDescent="0.2">
      <c r="A440" s="202"/>
    </row>
    <row r="441" spans="1:1" s="125" customFormat="1" ht="15.5" customHeight="1" x14ac:dyDescent="0.2">
      <c r="A441" s="202"/>
    </row>
    <row r="442" spans="1:1" s="125" customFormat="1" ht="15.5" customHeight="1" x14ac:dyDescent="0.2">
      <c r="A442" s="202"/>
    </row>
    <row r="443" spans="1:1" s="125" customFormat="1" ht="15.5" customHeight="1" x14ac:dyDescent="0.2">
      <c r="A443" s="202"/>
    </row>
    <row r="444" spans="1:1" s="125" customFormat="1" ht="15.5" customHeight="1" x14ac:dyDescent="0.2">
      <c r="A444" s="202"/>
    </row>
    <row r="445" spans="1:1" s="125" customFormat="1" ht="15.5" customHeight="1" x14ac:dyDescent="0.2">
      <c r="A445" s="202"/>
    </row>
    <row r="446" spans="1:1" s="125" customFormat="1" ht="15.5" customHeight="1" x14ac:dyDescent="0.2">
      <c r="A446" s="202"/>
    </row>
    <row r="447" spans="1:1" s="125" customFormat="1" ht="15.5" customHeight="1" x14ac:dyDescent="0.2">
      <c r="A447" s="202"/>
    </row>
    <row r="448" spans="1:1" s="125" customFormat="1" ht="15.5" customHeight="1" x14ac:dyDescent="0.2">
      <c r="A448" s="202"/>
    </row>
    <row r="449" spans="1:1" s="125" customFormat="1" ht="15.5" customHeight="1" x14ac:dyDescent="0.2">
      <c r="A449" s="202"/>
    </row>
    <row r="450" spans="1:1" s="125" customFormat="1" ht="15.5" customHeight="1" x14ac:dyDescent="0.2">
      <c r="A450" s="202"/>
    </row>
    <row r="451" spans="1:1" s="125" customFormat="1" ht="15.5" customHeight="1" x14ac:dyDescent="0.2">
      <c r="A451" s="202"/>
    </row>
    <row r="452" spans="1:1" s="125" customFormat="1" ht="15.5" customHeight="1" x14ac:dyDescent="0.2">
      <c r="A452" s="202"/>
    </row>
    <row r="453" spans="1:1" s="125" customFormat="1" ht="15.5" customHeight="1" x14ac:dyDescent="0.2">
      <c r="A453" s="202"/>
    </row>
    <row r="454" spans="1:1" s="125" customFormat="1" ht="15.5" customHeight="1" x14ac:dyDescent="0.2">
      <c r="A454" s="202"/>
    </row>
    <row r="455" spans="1:1" s="125" customFormat="1" ht="15.5" customHeight="1" x14ac:dyDescent="0.2">
      <c r="A455" s="202"/>
    </row>
    <row r="456" spans="1:1" s="125" customFormat="1" ht="15.5" customHeight="1" x14ac:dyDescent="0.2">
      <c r="A456" s="202"/>
    </row>
    <row r="457" spans="1:1" s="125" customFormat="1" ht="15.5" customHeight="1" x14ac:dyDescent="0.2">
      <c r="A457" s="202"/>
    </row>
    <row r="458" spans="1:1" s="125" customFormat="1" ht="15.5" customHeight="1" x14ac:dyDescent="0.2">
      <c r="A458" s="202"/>
    </row>
    <row r="459" spans="1:1" s="125" customFormat="1" ht="15.5" customHeight="1" x14ac:dyDescent="0.2">
      <c r="A459" s="202"/>
    </row>
    <row r="460" spans="1:1" s="125" customFormat="1" ht="15.5" customHeight="1" x14ac:dyDescent="0.2">
      <c r="A460" s="202"/>
    </row>
    <row r="461" spans="1:1" s="125" customFormat="1" ht="15.5" customHeight="1" x14ac:dyDescent="0.2">
      <c r="A461" s="202"/>
    </row>
    <row r="462" spans="1:1" s="125" customFormat="1" ht="15.5" customHeight="1" x14ac:dyDescent="0.2">
      <c r="A462" s="202"/>
    </row>
    <row r="463" spans="1:1" s="125" customFormat="1" ht="15.5" customHeight="1" x14ac:dyDescent="0.2">
      <c r="A463" s="202"/>
    </row>
    <row r="464" spans="1:1" s="125" customFormat="1" ht="15.5" customHeight="1" x14ac:dyDescent="0.2">
      <c r="A464" s="202"/>
    </row>
    <row r="465" spans="1:1" s="125" customFormat="1" ht="15.5" customHeight="1" x14ac:dyDescent="0.2">
      <c r="A465" s="202"/>
    </row>
    <row r="466" spans="1:1" s="125" customFormat="1" ht="15.5" customHeight="1" x14ac:dyDescent="0.2">
      <c r="A466" s="202"/>
    </row>
    <row r="467" spans="1:1" s="125" customFormat="1" ht="15.5" customHeight="1" x14ac:dyDescent="0.2">
      <c r="A467" s="202"/>
    </row>
    <row r="468" spans="1:1" s="125" customFormat="1" ht="15.5" customHeight="1" x14ac:dyDescent="0.2">
      <c r="A468" s="202"/>
    </row>
    <row r="469" spans="1:1" s="125" customFormat="1" ht="15.5" customHeight="1" x14ac:dyDescent="0.2">
      <c r="A469" s="202"/>
    </row>
    <row r="470" spans="1:1" s="125" customFormat="1" ht="15.5" customHeight="1" x14ac:dyDescent="0.2">
      <c r="A470" s="202"/>
    </row>
    <row r="471" spans="1:1" s="125" customFormat="1" ht="15.5" customHeight="1" x14ac:dyDescent="0.2">
      <c r="A471" s="202"/>
    </row>
    <row r="472" spans="1:1" s="125" customFormat="1" ht="15.5" customHeight="1" x14ac:dyDescent="0.2">
      <c r="A472" s="202"/>
    </row>
    <row r="473" spans="1:1" s="125" customFormat="1" ht="15.5" customHeight="1" x14ac:dyDescent="0.2">
      <c r="A473" s="202"/>
    </row>
    <row r="474" spans="1:1" s="125" customFormat="1" ht="15.5" customHeight="1" x14ac:dyDescent="0.2">
      <c r="A474" s="202"/>
    </row>
    <row r="475" spans="1:1" s="125" customFormat="1" ht="15.5" customHeight="1" x14ac:dyDescent="0.2">
      <c r="A475" s="202"/>
    </row>
    <row r="476" spans="1:1" s="125" customFormat="1" ht="15.5" customHeight="1" x14ac:dyDescent="0.2">
      <c r="A476" s="202"/>
    </row>
    <row r="477" spans="1:1" s="125" customFormat="1" ht="15.5" customHeight="1" x14ac:dyDescent="0.2">
      <c r="A477" s="202"/>
    </row>
    <row r="478" spans="1:1" s="125" customFormat="1" ht="15.5" customHeight="1" x14ac:dyDescent="0.2">
      <c r="A478" s="202"/>
    </row>
    <row r="479" spans="1:1" s="125" customFormat="1" ht="15.5" customHeight="1" x14ac:dyDescent="0.2">
      <c r="A479" s="202"/>
    </row>
    <row r="480" spans="1:1" s="125" customFormat="1" ht="15.5" customHeight="1" x14ac:dyDescent="0.2">
      <c r="A480" s="202"/>
    </row>
    <row r="481" spans="1:1" s="125" customFormat="1" ht="15.5" customHeight="1" x14ac:dyDescent="0.2">
      <c r="A481" s="202"/>
    </row>
    <row r="482" spans="1:1" s="125" customFormat="1" ht="15.5" customHeight="1" x14ac:dyDescent="0.2">
      <c r="A482" s="202"/>
    </row>
    <row r="483" spans="1:1" s="125" customFormat="1" ht="15.5" customHeight="1" x14ac:dyDescent="0.2">
      <c r="A483" s="202"/>
    </row>
    <row r="484" spans="1:1" s="125" customFormat="1" ht="15.5" customHeight="1" x14ac:dyDescent="0.2">
      <c r="A484" s="202"/>
    </row>
    <row r="485" spans="1:1" s="125" customFormat="1" ht="15.5" customHeight="1" x14ac:dyDescent="0.2">
      <c r="A485" s="202"/>
    </row>
    <row r="486" spans="1:1" s="125" customFormat="1" ht="15.5" customHeight="1" x14ac:dyDescent="0.2">
      <c r="A486" s="219"/>
    </row>
    <row r="487" spans="1:1" s="125" customFormat="1" ht="15.5" customHeight="1" x14ac:dyDescent="0.2">
      <c r="A487" s="219"/>
    </row>
    <row r="488" spans="1:1" s="125" customFormat="1" ht="15.5" customHeight="1" x14ac:dyDescent="0.2">
      <c r="A488" s="202"/>
    </row>
    <row r="489" spans="1:1" s="125" customFormat="1" ht="15.5" customHeight="1" x14ac:dyDescent="0.2">
      <c r="A489" s="218"/>
    </row>
    <row r="490" spans="1:1" s="125" customFormat="1" ht="15.5" customHeight="1" x14ac:dyDescent="0.2">
      <c r="A490" s="219"/>
    </row>
    <row r="491" spans="1:1" s="125" customFormat="1" ht="15.5" customHeight="1" x14ac:dyDescent="0.2">
      <c r="A491" s="202"/>
    </row>
    <row r="492" spans="1:1" s="125" customFormat="1" ht="15.5" customHeight="1" x14ac:dyDescent="0.2">
      <c r="A492" s="202"/>
    </row>
    <row r="493" spans="1:1" s="125" customFormat="1" ht="15.5" customHeight="1" x14ac:dyDescent="0.2">
      <c r="A493" s="202"/>
    </row>
    <row r="494" spans="1:1" s="125" customFormat="1" ht="15.5" customHeight="1" x14ac:dyDescent="0.2">
      <c r="A494" s="202"/>
    </row>
    <row r="495" spans="1:1" s="125" customFormat="1" ht="15.5" customHeight="1" x14ac:dyDescent="0.2">
      <c r="A495" s="219"/>
    </row>
    <row r="496" spans="1:1" s="125" customFormat="1" ht="15.5" customHeight="1" x14ac:dyDescent="0.2">
      <c r="A496" s="219"/>
    </row>
    <row r="497" spans="1:1" s="125" customFormat="1" ht="15.5" customHeight="1" x14ac:dyDescent="0.2">
      <c r="A497" s="219"/>
    </row>
    <row r="498" spans="1:1" s="125" customFormat="1" ht="15.5" customHeight="1" x14ac:dyDescent="0.2">
      <c r="A498" s="202"/>
    </row>
    <row r="499" spans="1:1" s="125" customFormat="1" ht="15.5" customHeight="1" x14ac:dyDescent="0.2">
      <c r="A499" s="219"/>
    </row>
    <row r="500" spans="1:1" s="125" customFormat="1" ht="15.5" customHeight="1" x14ac:dyDescent="0.2">
      <c r="A500" s="219"/>
    </row>
    <row r="501" spans="1:1" s="125" customFormat="1" ht="15.5" customHeight="1" x14ac:dyDescent="0.2">
      <c r="A501" s="202"/>
    </row>
    <row r="502" spans="1:1" s="125" customFormat="1" ht="15.5" customHeight="1" x14ac:dyDescent="0.2">
      <c r="A502" s="202"/>
    </row>
    <row r="503" spans="1:1" s="125" customFormat="1" ht="15.5" customHeight="1" x14ac:dyDescent="0.2">
      <c r="A503" s="202"/>
    </row>
    <row r="504" spans="1:1" s="125" customFormat="1" ht="15.5" customHeight="1" x14ac:dyDescent="0.2">
      <c r="A504" s="202"/>
    </row>
    <row r="505" spans="1:1" s="125" customFormat="1" ht="15.5" customHeight="1" x14ac:dyDescent="0.2">
      <c r="A505" s="202"/>
    </row>
    <row r="506" spans="1:1" s="125" customFormat="1" ht="15.5" customHeight="1" x14ac:dyDescent="0.2">
      <c r="A506" s="202"/>
    </row>
    <row r="507" spans="1:1" s="125" customFormat="1" ht="15.5" customHeight="1" x14ac:dyDescent="0.2">
      <c r="A507" s="202"/>
    </row>
    <row r="508" spans="1:1" s="125" customFormat="1" ht="15.5" customHeight="1" x14ac:dyDescent="0.2">
      <c r="A508" s="202"/>
    </row>
    <row r="509" spans="1:1" s="125" customFormat="1" ht="15.5" customHeight="1" x14ac:dyDescent="0.2">
      <c r="A509" s="202"/>
    </row>
    <row r="510" spans="1:1" s="125" customFormat="1" ht="15.5" customHeight="1" x14ac:dyDescent="0.2">
      <c r="A510" s="202"/>
    </row>
    <row r="511" spans="1:1" s="125" customFormat="1" ht="15.5" customHeight="1" x14ac:dyDescent="0.2">
      <c r="A511" s="202"/>
    </row>
    <row r="512" spans="1:1" s="125" customFormat="1" ht="15.5" customHeight="1" x14ac:dyDescent="0.2">
      <c r="A512" s="202"/>
    </row>
    <row r="513" spans="1:1" s="125" customFormat="1" ht="15.5" customHeight="1" x14ac:dyDescent="0.2">
      <c r="A513" s="202"/>
    </row>
    <row r="514" spans="1:1" s="125" customFormat="1" ht="15.5" customHeight="1" x14ac:dyDescent="0.2">
      <c r="A514" s="202"/>
    </row>
    <row r="515" spans="1:1" s="125" customFormat="1" ht="15.5" customHeight="1" x14ac:dyDescent="0.2">
      <c r="A515" s="202"/>
    </row>
    <row r="516" spans="1:1" s="125" customFormat="1" ht="15.5" customHeight="1" x14ac:dyDescent="0.2">
      <c r="A516" s="202"/>
    </row>
    <row r="517" spans="1:1" s="125" customFormat="1" ht="15.5" customHeight="1" x14ac:dyDescent="0.2">
      <c r="A517" s="202"/>
    </row>
    <row r="518" spans="1:1" s="125" customFormat="1" ht="15.5" customHeight="1" x14ac:dyDescent="0.2">
      <c r="A518" s="202"/>
    </row>
    <row r="519" spans="1:1" s="125" customFormat="1" ht="15.5" customHeight="1" x14ac:dyDescent="0.2">
      <c r="A519" s="202"/>
    </row>
    <row r="520" spans="1:1" s="125" customFormat="1" ht="15.5" customHeight="1" x14ac:dyDescent="0.2">
      <c r="A520" s="202"/>
    </row>
    <row r="521" spans="1:1" s="125" customFormat="1" ht="15.5" customHeight="1" x14ac:dyDescent="0.2">
      <c r="A521" s="202"/>
    </row>
    <row r="522" spans="1:1" s="125" customFormat="1" ht="15.5" customHeight="1" x14ac:dyDescent="0.2">
      <c r="A522" s="202"/>
    </row>
    <row r="523" spans="1:1" s="125" customFormat="1" ht="15.5" customHeight="1" x14ac:dyDescent="0.2">
      <c r="A523" s="202"/>
    </row>
    <row r="524" spans="1:1" s="125" customFormat="1" ht="15.5" customHeight="1" x14ac:dyDescent="0.2">
      <c r="A524" s="202"/>
    </row>
    <row r="525" spans="1:1" s="125" customFormat="1" ht="15.5" customHeight="1" x14ac:dyDescent="0.2">
      <c r="A525" s="202"/>
    </row>
    <row r="526" spans="1:1" s="125" customFormat="1" ht="15.5" customHeight="1" x14ac:dyDescent="0.2">
      <c r="A526" s="202"/>
    </row>
    <row r="527" spans="1:1" s="125" customFormat="1" ht="15.5" customHeight="1" x14ac:dyDescent="0.2">
      <c r="A527" s="202"/>
    </row>
    <row r="528" spans="1:1" s="125" customFormat="1" ht="15.5" customHeight="1" x14ac:dyDescent="0.2">
      <c r="A528" s="202"/>
    </row>
    <row r="529" spans="1:1" s="125" customFormat="1" ht="15.5" customHeight="1" x14ac:dyDescent="0.2">
      <c r="A529" s="202"/>
    </row>
    <row r="530" spans="1:1" s="125" customFormat="1" ht="15.5" customHeight="1" x14ac:dyDescent="0.2">
      <c r="A530" s="202"/>
    </row>
    <row r="531" spans="1:1" s="125" customFormat="1" ht="15.5" customHeight="1" x14ac:dyDescent="0.2">
      <c r="A531" s="202"/>
    </row>
    <row r="532" spans="1:1" s="125" customFormat="1" ht="15.5" customHeight="1" x14ac:dyDescent="0.2">
      <c r="A532" s="202"/>
    </row>
    <row r="533" spans="1:1" s="125" customFormat="1" ht="15.5" customHeight="1" x14ac:dyDescent="0.2">
      <c r="A533" s="202"/>
    </row>
    <row r="534" spans="1:1" s="125" customFormat="1" ht="15.5" customHeight="1" x14ac:dyDescent="0.2">
      <c r="A534" s="202"/>
    </row>
    <row r="535" spans="1:1" s="125" customFormat="1" ht="15.5" customHeight="1" x14ac:dyDescent="0.2">
      <c r="A535" s="202"/>
    </row>
    <row r="536" spans="1:1" s="125" customFormat="1" ht="15.5" customHeight="1" x14ac:dyDescent="0.2">
      <c r="A536" s="202"/>
    </row>
    <row r="537" spans="1:1" s="125" customFormat="1" ht="15.5" customHeight="1" x14ac:dyDescent="0.2">
      <c r="A537" s="202"/>
    </row>
    <row r="538" spans="1:1" s="125" customFormat="1" ht="15.5" customHeight="1" x14ac:dyDescent="0.2">
      <c r="A538" s="202"/>
    </row>
    <row r="539" spans="1:1" s="125" customFormat="1" ht="15.5" customHeight="1" x14ac:dyDescent="0.2">
      <c r="A539" s="202"/>
    </row>
    <row r="540" spans="1:1" s="125" customFormat="1" ht="15.5" customHeight="1" x14ac:dyDescent="0.2">
      <c r="A540" s="202"/>
    </row>
    <row r="541" spans="1:1" s="125" customFormat="1" ht="15.5" customHeight="1" x14ac:dyDescent="0.2">
      <c r="A541" s="202"/>
    </row>
    <row r="542" spans="1:1" s="125" customFormat="1" ht="15.5" customHeight="1" x14ac:dyDescent="0.2">
      <c r="A542" s="202"/>
    </row>
    <row r="543" spans="1:1" s="125" customFormat="1" ht="15.5" customHeight="1" x14ac:dyDescent="0.2">
      <c r="A543" s="202"/>
    </row>
    <row r="544" spans="1:1" s="125" customFormat="1" ht="15.5" customHeight="1" x14ac:dyDescent="0.2">
      <c r="A544" s="202"/>
    </row>
    <row r="545" spans="1:1" s="125" customFormat="1" ht="15.5" customHeight="1" x14ac:dyDescent="0.2">
      <c r="A545" s="202"/>
    </row>
    <row r="546" spans="1:1" s="125" customFormat="1" ht="15.5" customHeight="1" x14ac:dyDescent="0.2">
      <c r="A546" s="202"/>
    </row>
    <row r="547" spans="1:1" s="125" customFormat="1" ht="15.5" customHeight="1" x14ac:dyDescent="0.2">
      <c r="A547" s="202"/>
    </row>
    <row r="548" spans="1:1" s="125" customFormat="1" ht="15.5" customHeight="1" x14ac:dyDescent="0.2">
      <c r="A548" s="202"/>
    </row>
    <row r="549" spans="1:1" s="125" customFormat="1" ht="15.5" customHeight="1" x14ac:dyDescent="0.2">
      <c r="A549" s="202"/>
    </row>
    <row r="550" spans="1:1" s="125" customFormat="1" ht="15.5" customHeight="1" x14ac:dyDescent="0.2">
      <c r="A550" s="202"/>
    </row>
    <row r="551" spans="1:1" s="125" customFormat="1" ht="15.5" customHeight="1" x14ac:dyDescent="0.2">
      <c r="A551" s="202"/>
    </row>
    <row r="552" spans="1:1" s="125" customFormat="1" ht="15.5" customHeight="1" x14ac:dyDescent="0.2">
      <c r="A552" s="202"/>
    </row>
    <row r="553" spans="1:1" s="125" customFormat="1" ht="15.5" customHeight="1" x14ac:dyDescent="0.2">
      <c r="A553" s="202"/>
    </row>
    <row r="554" spans="1:1" s="125" customFormat="1" ht="15.5" customHeight="1" x14ac:dyDescent="0.2">
      <c r="A554" s="202"/>
    </row>
    <row r="555" spans="1:1" s="125" customFormat="1" ht="15.5" customHeight="1" x14ac:dyDescent="0.2">
      <c r="A555" s="202"/>
    </row>
    <row r="556" spans="1:1" s="125" customFormat="1" ht="15.5" customHeight="1" x14ac:dyDescent="0.2">
      <c r="A556" s="202"/>
    </row>
    <row r="557" spans="1:1" s="125" customFormat="1" ht="15.5" customHeight="1" x14ac:dyDescent="0.2">
      <c r="A557" s="202"/>
    </row>
    <row r="558" spans="1:1" s="125" customFormat="1" ht="15.5" customHeight="1" x14ac:dyDescent="0.2">
      <c r="A558" s="202"/>
    </row>
    <row r="559" spans="1:1" s="125" customFormat="1" ht="15.5" customHeight="1" x14ac:dyDescent="0.2">
      <c r="A559" s="202"/>
    </row>
    <row r="560" spans="1:1" s="125" customFormat="1" ht="15.5" customHeight="1" x14ac:dyDescent="0.2">
      <c r="A560" s="202"/>
    </row>
    <row r="561" spans="1:1" s="125" customFormat="1" ht="15.5" customHeight="1" x14ac:dyDescent="0.2">
      <c r="A561" s="202"/>
    </row>
    <row r="562" spans="1:1" s="125" customFormat="1" ht="15.5" customHeight="1" x14ac:dyDescent="0.2">
      <c r="A562" s="202"/>
    </row>
    <row r="563" spans="1:1" s="125" customFormat="1" ht="15.5" customHeight="1" x14ac:dyDescent="0.2">
      <c r="A563" s="202"/>
    </row>
    <row r="564" spans="1:1" s="125" customFormat="1" ht="15.5" customHeight="1" x14ac:dyDescent="0.2">
      <c r="A564" s="202"/>
    </row>
    <row r="565" spans="1:1" s="125" customFormat="1" ht="15.5" customHeight="1" x14ac:dyDescent="0.2">
      <c r="A565" s="202"/>
    </row>
    <row r="566" spans="1:1" s="125" customFormat="1" ht="15.5" customHeight="1" x14ac:dyDescent="0.2">
      <c r="A566" s="202"/>
    </row>
    <row r="567" spans="1:1" s="125" customFormat="1" ht="15.5" customHeight="1" x14ac:dyDescent="0.2">
      <c r="A567" s="202"/>
    </row>
    <row r="568" spans="1:1" s="125" customFormat="1" ht="15.5" customHeight="1" x14ac:dyDescent="0.2">
      <c r="A568" s="202"/>
    </row>
    <row r="569" spans="1:1" s="125" customFormat="1" ht="15.5" customHeight="1" x14ac:dyDescent="0.2">
      <c r="A569" s="202"/>
    </row>
    <row r="570" spans="1:1" s="125" customFormat="1" ht="15.5" customHeight="1" x14ac:dyDescent="0.2">
      <c r="A570" s="202"/>
    </row>
    <row r="571" spans="1:1" s="125" customFormat="1" ht="15.5" customHeight="1" x14ac:dyDescent="0.2">
      <c r="A571" s="202"/>
    </row>
    <row r="572" spans="1:1" s="125" customFormat="1" ht="15.5" customHeight="1" x14ac:dyDescent="0.2">
      <c r="A572" s="202"/>
    </row>
    <row r="573" spans="1:1" s="125" customFormat="1" ht="15.5" customHeight="1" x14ac:dyDescent="0.2">
      <c r="A573" s="202"/>
    </row>
    <row r="574" spans="1:1" s="125" customFormat="1" ht="15.5" customHeight="1" x14ac:dyDescent="0.2">
      <c r="A574" s="202"/>
    </row>
    <row r="575" spans="1:1" s="125" customFormat="1" ht="15.5" customHeight="1" x14ac:dyDescent="0.2">
      <c r="A575" s="202"/>
    </row>
    <row r="576" spans="1:1" s="125" customFormat="1" ht="15.5" customHeight="1" x14ac:dyDescent="0.2">
      <c r="A576" s="202"/>
    </row>
    <row r="577" spans="1:1" s="125" customFormat="1" ht="15.5" customHeight="1" x14ac:dyDescent="0.2">
      <c r="A577" s="202"/>
    </row>
    <row r="578" spans="1:1" s="125" customFormat="1" ht="15.5" customHeight="1" x14ac:dyDescent="0.2">
      <c r="A578" s="202"/>
    </row>
    <row r="579" spans="1:1" s="125" customFormat="1" ht="15.5" customHeight="1" x14ac:dyDescent="0.2">
      <c r="A579" s="202"/>
    </row>
    <row r="580" spans="1:1" s="125" customFormat="1" ht="15.5" customHeight="1" x14ac:dyDescent="0.2">
      <c r="A580" s="202"/>
    </row>
    <row r="581" spans="1:1" s="125" customFormat="1" ht="15.5" customHeight="1" x14ac:dyDescent="0.2">
      <c r="A581" s="202"/>
    </row>
    <row r="582" spans="1:1" s="125" customFormat="1" ht="15.5" customHeight="1" x14ac:dyDescent="0.2">
      <c r="A582" s="202"/>
    </row>
    <row r="583" spans="1:1" s="125" customFormat="1" ht="15.5" customHeight="1" x14ac:dyDescent="0.2">
      <c r="A583" s="202"/>
    </row>
    <row r="584" spans="1:1" s="125" customFormat="1" ht="15.5" customHeight="1" x14ac:dyDescent="0.2">
      <c r="A584" s="202"/>
    </row>
    <row r="585" spans="1:1" s="125" customFormat="1" ht="15.5" customHeight="1" x14ac:dyDescent="0.2">
      <c r="A585" s="202"/>
    </row>
    <row r="586" spans="1:1" s="125" customFormat="1" ht="15.5" customHeight="1" x14ac:dyDescent="0.2">
      <c r="A586" s="202"/>
    </row>
    <row r="587" spans="1:1" s="125" customFormat="1" ht="15.5" customHeight="1" x14ac:dyDescent="0.2">
      <c r="A587" s="202"/>
    </row>
    <row r="588" spans="1:1" s="125" customFormat="1" ht="15.5" customHeight="1" x14ac:dyDescent="0.2">
      <c r="A588" s="202"/>
    </row>
    <row r="589" spans="1:1" s="125" customFormat="1" ht="15.5" customHeight="1" x14ac:dyDescent="0.2">
      <c r="A589" s="202"/>
    </row>
    <row r="590" spans="1:1" s="125" customFormat="1" ht="15.5" customHeight="1" x14ac:dyDescent="0.2">
      <c r="A590" s="202"/>
    </row>
    <row r="591" spans="1:1" s="125" customFormat="1" ht="15.5" customHeight="1" x14ac:dyDescent="0.2">
      <c r="A591" s="202"/>
    </row>
    <row r="592" spans="1:1" s="125" customFormat="1" ht="15.5" customHeight="1" x14ac:dyDescent="0.2">
      <c r="A592" s="202"/>
    </row>
    <row r="593" spans="1:1" s="125" customFormat="1" ht="15.5" customHeight="1" x14ac:dyDescent="0.2">
      <c r="A593" s="202"/>
    </row>
    <row r="594" spans="1:1" s="125" customFormat="1" ht="15.5" customHeight="1" x14ac:dyDescent="0.2">
      <c r="A594" s="202"/>
    </row>
    <row r="595" spans="1:1" s="125" customFormat="1" ht="15.5" customHeight="1" x14ac:dyDescent="0.2">
      <c r="A595" s="202"/>
    </row>
    <row r="596" spans="1:1" s="125" customFormat="1" ht="15.5" customHeight="1" x14ac:dyDescent="0.2">
      <c r="A596" s="202"/>
    </row>
    <row r="597" spans="1:1" s="125" customFormat="1" ht="15.5" customHeight="1" x14ac:dyDescent="0.2">
      <c r="A597" s="202"/>
    </row>
    <row r="598" spans="1:1" s="125" customFormat="1" ht="15.5" customHeight="1" x14ac:dyDescent="0.2">
      <c r="A598" s="202"/>
    </row>
    <row r="599" spans="1:1" s="125" customFormat="1" ht="15.5" customHeight="1" x14ac:dyDescent="0.2">
      <c r="A599" s="202"/>
    </row>
    <row r="600" spans="1:1" s="125" customFormat="1" ht="15.5" customHeight="1" x14ac:dyDescent="0.2">
      <c r="A600" s="202"/>
    </row>
    <row r="601" spans="1:1" s="125" customFormat="1" ht="15.5" customHeight="1" x14ac:dyDescent="0.2">
      <c r="A601" s="202"/>
    </row>
    <row r="602" spans="1:1" s="125" customFormat="1" ht="15.5" customHeight="1" x14ac:dyDescent="0.2">
      <c r="A602" s="202"/>
    </row>
    <row r="603" spans="1:1" s="125" customFormat="1" ht="15.5" customHeight="1" x14ac:dyDescent="0.2">
      <c r="A603" s="202"/>
    </row>
    <row r="604" spans="1:1" s="125" customFormat="1" ht="15.5" customHeight="1" x14ac:dyDescent="0.2">
      <c r="A604" s="202"/>
    </row>
    <row r="605" spans="1:1" s="125" customFormat="1" ht="15.5" customHeight="1" x14ac:dyDescent="0.2">
      <c r="A605" s="202"/>
    </row>
    <row r="606" spans="1:1" s="125" customFormat="1" ht="15.5" customHeight="1" x14ac:dyDescent="0.2">
      <c r="A606" s="202"/>
    </row>
    <row r="607" spans="1:1" s="125" customFormat="1" ht="15.5" customHeight="1" x14ac:dyDescent="0.2">
      <c r="A607" s="202"/>
    </row>
    <row r="608" spans="1:1" s="125" customFormat="1" ht="15.5" customHeight="1" x14ac:dyDescent="0.2">
      <c r="A608" s="202"/>
    </row>
    <row r="609" spans="1:1" s="125" customFormat="1" ht="15.5" customHeight="1" x14ac:dyDescent="0.2">
      <c r="A609" s="202"/>
    </row>
    <row r="610" spans="1:1" s="125" customFormat="1" ht="15.5" customHeight="1" x14ac:dyDescent="0.2">
      <c r="A610" s="202"/>
    </row>
    <row r="611" spans="1:1" s="125" customFormat="1" ht="15.5" customHeight="1" x14ac:dyDescent="0.2">
      <c r="A611" s="202"/>
    </row>
    <row r="612" spans="1:1" s="125" customFormat="1" ht="15.5" customHeight="1" x14ac:dyDescent="0.2">
      <c r="A612" s="202"/>
    </row>
    <row r="613" spans="1:1" s="125" customFormat="1" ht="15.5" customHeight="1" x14ac:dyDescent="0.2">
      <c r="A613" s="202"/>
    </row>
    <row r="614" spans="1:1" s="125" customFormat="1" ht="15.5" customHeight="1" x14ac:dyDescent="0.2">
      <c r="A614" s="202"/>
    </row>
    <row r="615" spans="1:1" s="125" customFormat="1" ht="15.5" customHeight="1" x14ac:dyDescent="0.2">
      <c r="A615" s="202"/>
    </row>
    <row r="616" spans="1:1" s="125" customFormat="1" ht="15.5" customHeight="1" x14ac:dyDescent="0.2">
      <c r="A616" s="202"/>
    </row>
    <row r="617" spans="1:1" s="125" customFormat="1" ht="15.5" customHeight="1" x14ac:dyDescent="0.2">
      <c r="A617" s="202"/>
    </row>
    <row r="618" spans="1:1" s="125" customFormat="1" ht="15.5" customHeight="1" x14ac:dyDescent="0.2">
      <c r="A618" s="202"/>
    </row>
    <row r="619" spans="1:1" s="125" customFormat="1" ht="15.5" customHeight="1" x14ac:dyDescent="0.2">
      <c r="A619" s="202"/>
    </row>
    <row r="620" spans="1:1" s="125" customFormat="1" ht="15.5" customHeight="1" x14ac:dyDescent="0.2">
      <c r="A620" s="202"/>
    </row>
    <row r="621" spans="1:1" s="125" customFormat="1" ht="15.5" customHeight="1" x14ac:dyDescent="0.2">
      <c r="A621" s="202"/>
    </row>
    <row r="622" spans="1:1" s="125" customFormat="1" ht="15.5" customHeight="1" x14ac:dyDescent="0.2">
      <c r="A622" s="202"/>
    </row>
    <row r="623" spans="1:1" s="125" customFormat="1" ht="15.5" customHeight="1" x14ac:dyDescent="0.2">
      <c r="A623" s="202"/>
    </row>
    <row r="624" spans="1:1" s="125" customFormat="1" ht="15.5" customHeight="1" x14ac:dyDescent="0.2">
      <c r="A624" s="202"/>
    </row>
    <row r="625" spans="1:1" s="125" customFormat="1" ht="15.5" customHeight="1" x14ac:dyDescent="0.2">
      <c r="A625" s="202"/>
    </row>
    <row r="626" spans="1:1" s="125" customFormat="1" ht="15.5" customHeight="1" x14ac:dyDescent="0.2">
      <c r="A626" s="202"/>
    </row>
    <row r="627" spans="1:1" s="125" customFormat="1" ht="15.5" customHeight="1" x14ac:dyDescent="0.2">
      <c r="A627" s="202"/>
    </row>
    <row r="628" spans="1:1" s="125" customFormat="1" ht="15.5" customHeight="1" x14ac:dyDescent="0.2">
      <c r="A628" s="202"/>
    </row>
    <row r="629" spans="1:1" s="125" customFormat="1" ht="15.5" customHeight="1" x14ac:dyDescent="0.2">
      <c r="A629" s="202"/>
    </row>
    <row r="630" spans="1:1" s="125" customFormat="1" ht="15.5" customHeight="1" x14ac:dyDescent="0.2">
      <c r="A630" s="202"/>
    </row>
    <row r="631" spans="1:1" s="125" customFormat="1" ht="15.5" customHeight="1" x14ac:dyDescent="0.2">
      <c r="A631" s="202"/>
    </row>
    <row r="632" spans="1:1" s="125" customFormat="1" ht="15.5" customHeight="1" x14ac:dyDescent="0.2">
      <c r="A632" s="202"/>
    </row>
    <row r="633" spans="1:1" s="125" customFormat="1" ht="15.5" customHeight="1" x14ac:dyDescent="0.2">
      <c r="A633" s="202"/>
    </row>
    <row r="634" spans="1:1" s="125" customFormat="1" ht="15.5" customHeight="1" x14ac:dyDescent="0.2">
      <c r="A634" s="202"/>
    </row>
    <row r="635" spans="1:1" s="125" customFormat="1" ht="15.5" customHeight="1" x14ac:dyDescent="0.2">
      <c r="A635" s="202"/>
    </row>
    <row r="636" spans="1:1" s="125" customFormat="1" ht="15.5" customHeight="1" x14ac:dyDescent="0.2">
      <c r="A636" s="202"/>
    </row>
    <row r="637" spans="1:1" s="125" customFormat="1" ht="15.5" customHeight="1" x14ac:dyDescent="0.2">
      <c r="A637" s="202"/>
    </row>
    <row r="638" spans="1:1" s="125" customFormat="1" ht="15.5" customHeight="1" x14ac:dyDescent="0.2">
      <c r="A638" s="202"/>
    </row>
    <row r="639" spans="1:1" s="125" customFormat="1" ht="15.5" customHeight="1" x14ac:dyDescent="0.2">
      <c r="A639" s="202"/>
    </row>
    <row r="640" spans="1:1" s="125" customFormat="1" ht="15.5" customHeight="1" x14ac:dyDescent="0.2">
      <c r="A640" s="202"/>
    </row>
    <row r="641" spans="1:1" s="125" customFormat="1" ht="15.5" customHeight="1" x14ac:dyDescent="0.2">
      <c r="A641" s="202"/>
    </row>
    <row r="642" spans="1:1" s="125" customFormat="1" ht="15.5" customHeight="1" x14ac:dyDescent="0.2">
      <c r="A642" s="202"/>
    </row>
    <row r="643" spans="1:1" s="125" customFormat="1" ht="15.5" customHeight="1" x14ac:dyDescent="0.2">
      <c r="A643" s="202"/>
    </row>
    <row r="644" spans="1:1" s="125" customFormat="1" ht="15.5" customHeight="1" x14ac:dyDescent="0.2">
      <c r="A644" s="202"/>
    </row>
    <row r="645" spans="1:1" s="125" customFormat="1" ht="15.5" customHeight="1" x14ac:dyDescent="0.2">
      <c r="A645" s="202"/>
    </row>
    <row r="646" spans="1:1" s="125" customFormat="1" ht="15.5" customHeight="1" x14ac:dyDescent="0.2">
      <c r="A646" s="202"/>
    </row>
    <row r="647" spans="1:1" s="125" customFormat="1" ht="15.5" customHeight="1" x14ac:dyDescent="0.2">
      <c r="A647" s="202"/>
    </row>
    <row r="648" spans="1:1" s="125" customFormat="1" ht="15.5" customHeight="1" x14ac:dyDescent="0.2">
      <c r="A648" s="202"/>
    </row>
    <row r="649" spans="1:1" s="125" customFormat="1" ht="15.5" customHeight="1" x14ac:dyDescent="0.2">
      <c r="A649" s="202"/>
    </row>
    <row r="650" spans="1:1" s="125" customFormat="1" ht="15.5" customHeight="1" x14ac:dyDescent="0.2">
      <c r="A650" s="202"/>
    </row>
    <row r="651" spans="1:1" s="125" customFormat="1" ht="15.5" customHeight="1" x14ac:dyDescent="0.2">
      <c r="A651" s="202"/>
    </row>
    <row r="652" spans="1:1" s="125" customFormat="1" ht="15.5" customHeight="1" x14ac:dyDescent="0.2">
      <c r="A652" s="202"/>
    </row>
    <row r="653" spans="1:1" s="125" customFormat="1" ht="15.5" customHeight="1" x14ac:dyDescent="0.2">
      <c r="A653" s="202"/>
    </row>
    <row r="654" spans="1:1" s="125" customFormat="1" ht="15.5" customHeight="1" x14ac:dyDescent="0.2">
      <c r="A654" s="202"/>
    </row>
    <row r="655" spans="1:1" s="125" customFormat="1" ht="15.5" customHeight="1" x14ac:dyDescent="0.2">
      <c r="A655" s="202"/>
    </row>
    <row r="656" spans="1:1" s="125" customFormat="1" ht="15.5" customHeight="1" x14ac:dyDescent="0.2">
      <c r="A656" s="202"/>
    </row>
    <row r="657" spans="1:1" s="125" customFormat="1" ht="15.5" customHeight="1" x14ac:dyDescent="0.2">
      <c r="A657" s="202"/>
    </row>
    <row r="658" spans="1:1" s="125" customFormat="1" ht="15.5" customHeight="1" x14ac:dyDescent="0.2">
      <c r="A658" s="202"/>
    </row>
    <row r="659" spans="1:1" s="125" customFormat="1" ht="15.5" customHeight="1" x14ac:dyDescent="0.2">
      <c r="A659" s="202"/>
    </row>
    <row r="660" spans="1:1" s="125" customFormat="1" ht="15.5" customHeight="1" x14ac:dyDescent="0.2">
      <c r="A660" s="202"/>
    </row>
    <row r="661" spans="1:1" s="125" customFormat="1" ht="15.5" customHeight="1" x14ac:dyDescent="0.2">
      <c r="A661" s="202"/>
    </row>
    <row r="662" spans="1:1" s="125" customFormat="1" ht="15.5" customHeight="1" x14ac:dyDescent="0.2">
      <c r="A662" s="202"/>
    </row>
    <row r="663" spans="1:1" s="125" customFormat="1" ht="15.5" customHeight="1" x14ac:dyDescent="0.2">
      <c r="A663" s="202"/>
    </row>
    <row r="664" spans="1:1" s="125" customFormat="1" ht="15.5" customHeight="1" x14ac:dyDescent="0.2">
      <c r="A664" s="202"/>
    </row>
    <row r="665" spans="1:1" s="125" customFormat="1" ht="15.5" customHeight="1" x14ac:dyDescent="0.2">
      <c r="A665" s="202"/>
    </row>
    <row r="666" spans="1:1" s="125" customFormat="1" ht="15.5" customHeight="1" x14ac:dyDescent="0.2">
      <c r="A666" s="202"/>
    </row>
    <row r="667" spans="1:1" s="125" customFormat="1" ht="15.5" customHeight="1" x14ac:dyDescent="0.2">
      <c r="A667" s="202"/>
    </row>
    <row r="668" spans="1:1" s="125" customFormat="1" ht="15.5" customHeight="1" x14ac:dyDescent="0.2">
      <c r="A668" s="202"/>
    </row>
    <row r="669" spans="1:1" s="125" customFormat="1" ht="15.5" customHeight="1" x14ac:dyDescent="0.2">
      <c r="A669" s="202"/>
    </row>
    <row r="670" spans="1:1" s="125" customFormat="1" ht="15.5" customHeight="1" x14ac:dyDescent="0.2">
      <c r="A670" s="202"/>
    </row>
    <row r="671" spans="1:1" s="125" customFormat="1" ht="15.5" customHeight="1" x14ac:dyDescent="0.2">
      <c r="A671" s="202"/>
    </row>
    <row r="672" spans="1:1" s="125" customFormat="1" ht="15.5" customHeight="1" x14ac:dyDescent="0.2">
      <c r="A672" s="202"/>
    </row>
    <row r="673" spans="1:1" s="125" customFormat="1" ht="15.5" customHeight="1" x14ac:dyDescent="0.2">
      <c r="A673" s="202"/>
    </row>
    <row r="674" spans="1:1" s="125" customFormat="1" ht="15.5" customHeight="1" x14ac:dyDescent="0.2">
      <c r="A674" s="202"/>
    </row>
    <row r="675" spans="1:1" s="125" customFormat="1" ht="15.5" customHeight="1" x14ac:dyDescent="0.2">
      <c r="A675" s="202"/>
    </row>
    <row r="676" spans="1:1" s="125" customFormat="1" ht="15.5" customHeight="1" x14ac:dyDescent="0.2">
      <c r="A676" s="202"/>
    </row>
    <row r="677" spans="1:1" s="125" customFormat="1" ht="15.5" customHeight="1" x14ac:dyDescent="0.2">
      <c r="A677" s="202"/>
    </row>
    <row r="678" spans="1:1" s="125" customFormat="1" ht="15.5" customHeight="1" x14ac:dyDescent="0.2">
      <c r="A678" s="202"/>
    </row>
    <row r="679" spans="1:1" s="125" customFormat="1" ht="15.5" customHeight="1" x14ac:dyDescent="0.2">
      <c r="A679" s="202"/>
    </row>
    <row r="680" spans="1:1" s="125" customFormat="1" ht="15.5" customHeight="1" x14ac:dyDescent="0.2">
      <c r="A680" s="202"/>
    </row>
    <row r="681" spans="1:1" s="125" customFormat="1" ht="15.5" customHeight="1" x14ac:dyDescent="0.2">
      <c r="A681" s="202"/>
    </row>
    <row r="682" spans="1:1" s="125" customFormat="1" ht="15.5" customHeight="1" x14ac:dyDescent="0.2">
      <c r="A682" s="202"/>
    </row>
    <row r="683" spans="1:1" s="125" customFormat="1" ht="15.5" customHeight="1" x14ac:dyDescent="0.2">
      <c r="A683" s="202"/>
    </row>
    <row r="684" spans="1:1" s="125" customFormat="1" ht="15.5" customHeight="1" x14ac:dyDescent="0.2">
      <c r="A684" s="202"/>
    </row>
    <row r="685" spans="1:1" s="125" customFormat="1" ht="15.5" customHeight="1" x14ac:dyDescent="0.2">
      <c r="A685" s="202"/>
    </row>
    <row r="686" spans="1:1" s="125" customFormat="1" ht="15.5" customHeight="1" x14ac:dyDescent="0.2">
      <c r="A686" s="202"/>
    </row>
    <row r="687" spans="1:1" s="125" customFormat="1" ht="15.5" customHeight="1" x14ac:dyDescent="0.2">
      <c r="A687" s="202"/>
    </row>
    <row r="688" spans="1:1" s="125" customFormat="1" ht="15.5" customHeight="1" x14ac:dyDescent="0.2">
      <c r="A688" s="202"/>
    </row>
    <row r="689" spans="1:1" s="125" customFormat="1" ht="15.5" customHeight="1" x14ac:dyDescent="0.2">
      <c r="A689" s="202"/>
    </row>
    <row r="690" spans="1:1" s="125" customFormat="1" ht="15.5" customHeight="1" x14ac:dyDescent="0.2">
      <c r="A690" s="221"/>
    </row>
    <row r="691" spans="1:1" s="125" customFormat="1" ht="15.5" customHeight="1" x14ac:dyDescent="0.2">
      <c r="A691" s="221"/>
    </row>
    <row r="692" spans="1:1" s="125" customFormat="1" ht="15.5" customHeight="1" x14ac:dyDescent="0.2">
      <c r="A692" s="221"/>
    </row>
    <row r="693" spans="1:1" s="125" customFormat="1" ht="15.5" customHeight="1" x14ac:dyDescent="0.2">
      <c r="A693" s="221"/>
    </row>
    <row r="694" spans="1:1" s="125" customFormat="1" ht="15.5" customHeight="1" x14ac:dyDescent="0.2">
      <c r="A694" s="221"/>
    </row>
    <row r="695" spans="1:1" s="125" customFormat="1" ht="15.5" customHeight="1" x14ac:dyDescent="0.2">
      <c r="A695" s="221"/>
    </row>
    <row r="696" spans="1:1" s="125" customFormat="1" ht="15.5" customHeight="1" x14ac:dyDescent="0.2">
      <c r="A696" s="221"/>
    </row>
    <row r="697" spans="1:1" s="125" customFormat="1" ht="15.5" customHeight="1" x14ac:dyDescent="0.2">
      <c r="A697" s="221"/>
    </row>
    <row r="698" spans="1:1" s="125" customFormat="1" ht="15.5" customHeight="1" x14ac:dyDescent="0.2">
      <c r="A698" s="221"/>
    </row>
    <row r="699" spans="1:1" s="125" customFormat="1" ht="15.5" customHeight="1" x14ac:dyDescent="0.2">
      <c r="A699" s="221"/>
    </row>
    <row r="700" spans="1:1" s="125" customFormat="1" ht="15.5" customHeight="1" x14ac:dyDescent="0.2">
      <c r="A700" s="221"/>
    </row>
    <row r="701" spans="1:1" s="125" customFormat="1" ht="15.5" customHeight="1" x14ac:dyDescent="0.2">
      <c r="A701" s="219"/>
    </row>
    <row r="702" spans="1:1" s="125" customFormat="1" ht="15.5" customHeight="1" x14ac:dyDescent="0.2">
      <c r="A702" s="219"/>
    </row>
    <row r="703" spans="1:1" s="125" customFormat="1" ht="15.5" customHeight="1" x14ac:dyDescent="0.2">
      <c r="A703" s="219"/>
    </row>
    <row r="704" spans="1:1" s="125" customFormat="1" ht="15.5" customHeight="1" x14ac:dyDescent="0.2">
      <c r="A704" s="219"/>
    </row>
    <row r="705" spans="1:1" s="125" customFormat="1" ht="15.5" customHeight="1" x14ac:dyDescent="0.2">
      <c r="A705" s="219"/>
    </row>
    <row r="706" spans="1:1" s="125" customFormat="1" ht="15.5" customHeight="1" x14ac:dyDescent="0.2">
      <c r="A706" s="219"/>
    </row>
    <row r="707" spans="1:1" s="125" customFormat="1" ht="15.5" customHeight="1" x14ac:dyDescent="0.2">
      <c r="A707" s="219"/>
    </row>
    <row r="708" spans="1:1" s="125" customFormat="1" ht="15.5" customHeight="1" x14ac:dyDescent="0.2">
      <c r="A708" s="219"/>
    </row>
    <row r="709" spans="1:1" s="125" customFormat="1" ht="15.5" customHeight="1" x14ac:dyDescent="0.2">
      <c r="A709" s="219"/>
    </row>
    <row r="710" spans="1:1" s="125" customFormat="1" ht="15.5" customHeight="1" x14ac:dyDescent="0.2">
      <c r="A710" s="219"/>
    </row>
    <row r="711" spans="1:1" s="125" customFormat="1" ht="15.5" customHeight="1" x14ac:dyDescent="0.2">
      <c r="A711" s="219"/>
    </row>
    <row r="712" spans="1:1" s="125" customFormat="1" ht="15.5" customHeight="1" x14ac:dyDescent="0.2">
      <c r="A712" s="219"/>
    </row>
    <row r="713" spans="1:1" s="125" customFormat="1" ht="15.5" customHeight="1" x14ac:dyDescent="0.2">
      <c r="A713" s="219"/>
    </row>
    <row r="714" spans="1:1" s="125" customFormat="1" ht="15.5" customHeight="1" x14ac:dyDescent="0.2">
      <c r="A714" s="219"/>
    </row>
    <row r="715" spans="1:1" s="125" customFormat="1" ht="15.5" customHeight="1" x14ac:dyDescent="0.2">
      <c r="A715" s="219"/>
    </row>
    <row r="716" spans="1:1" s="125" customFormat="1" ht="15.5" customHeight="1" x14ac:dyDescent="0.2">
      <c r="A716" s="219"/>
    </row>
    <row r="717" spans="1:1" s="125" customFormat="1" ht="15.5" customHeight="1" x14ac:dyDescent="0.2">
      <c r="A717" s="222"/>
    </row>
    <row r="718" spans="1:1" s="125" customFormat="1" ht="15.5" customHeight="1" x14ac:dyDescent="0.2">
      <c r="A718" s="222"/>
    </row>
    <row r="719" spans="1:1" s="125" customFormat="1" ht="15.5" customHeight="1" x14ac:dyDescent="0.2">
      <c r="A719" s="202"/>
    </row>
    <row r="720" spans="1:1" s="125" customFormat="1" ht="15.5" customHeight="1" x14ac:dyDescent="0.2">
      <c r="A720" s="202"/>
    </row>
    <row r="721" spans="1:1" s="125" customFormat="1" ht="15.5" customHeight="1" x14ac:dyDescent="0.2">
      <c r="A721" s="219"/>
    </row>
    <row r="722" spans="1:1" s="125" customFormat="1" ht="15.5" customHeight="1" x14ac:dyDescent="0.2">
      <c r="A722" s="218"/>
    </row>
    <row r="723" spans="1:1" s="125" customFormat="1" ht="15.5" customHeight="1" x14ac:dyDescent="0.2">
      <c r="A723" s="218"/>
    </row>
    <row r="724" spans="1:1" s="125" customFormat="1" ht="15.5" customHeight="1" x14ac:dyDescent="0.2">
      <c r="A724" s="218"/>
    </row>
    <row r="725" spans="1:1" s="125" customFormat="1" ht="15.5" customHeight="1" x14ac:dyDescent="0.2">
      <c r="A725" s="218"/>
    </row>
    <row r="726" spans="1:1" s="125" customFormat="1" ht="15.5" customHeight="1" x14ac:dyDescent="0.2">
      <c r="A726" s="218"/>
    </row>
    <row r="727" spans="1:1" s="125" customFormat="1" ht="15.5" customHeight="1" x14ac:dyDescent="0.2">
      <c r="A727" s="218"/>
    </row>
    <row r="728" spans="1:1" s="125" customFormat="1" ht="15.5" customHeight="1" x14ac:dyDescent="0.2">
      <c r="A728" s="218"/>
    </row>
    <row r="729" spans="1:1" s="125" customFormat="1" ht="15.5" customHeight="1" x14ac:dyDescent="0.2">
      <c r="A729" s="218"/>
    </row>
    <row r="730" spans="1:1" s="125" customFormat="1" ht="15.5" customHeight="1" x14ac:dyDescent="0.2">
      <c r="A730" s="218"/>
    </row>
    <row r="731" spans="1:1" s="125" customFormat="1" ht="15.5" customHeight="1" x14ac:dyDescent="0.2">
      <c r="A731" s="218"/>
    </row>
    <row r="732" spans="1:1" s="125" customFormat="1" ht="15.5" customHeight="1" x14ac:dyDescent="0.2">
      <c r="A732" s="218"/>
    </row>
    <row r="733" spans="1:1" s="125" customFormat="1" ht="15.5" customHeight="1" x14ac:dyDescent="0.2">
      <c r="A733" s="218"/>
    </row>
    <row r="734" spans="1:1" s="125" customFormat="1" ht="15.5" customHeight="1" x14ac:dyDescent="0.2">
      <c r="A734" s="218"/>
    </row>
    <row r="735" spans="1:1" s="125" customFormat="1" ht="15.5" customHeight="1" x14ac:dyDescent="0.2">
      <c r="A735" s="218"/>
    </row>
    <row r="736" spans="1:1" s="125" customFormat="1" ht="15.5" customHeight="1" x14ac:dyDescent="0.2">
      <c r="A736" s="218"/>
    </row>
    <row r="737" spans="1:1" s="125" customFormat="1" ht="15.5" customHeight="1" x14ac:dyDescent="0.2">
      <c r="A737" s="218"/>
    </row>
    <row r="738" spans="1:1" s="125" customFormat="1" ht="15.5" customHeight="1" x14ac:dyDescent="0.2">
      <c r="A738" s="218"/>
    </row>
    <row r="739" spans="1:1" s="125" customFormat="1" ht="15.5" customHeight="1" x14ac:dyDescent="0.2">
      <c r="A739" s="218"/>
    </row>
    <row r="740" spans="1:1" s="125" customFormat="1" ht="15.5" customHeight="1" x14ac:dyDescent="0.2">
      <c r="A740" s="218"/>
    </row>
    <row r="741" spans="1:1" s="125" customFormat="1" ht="15.5" customHeight="1" x14ac:dyDescent="0.2">
      <c r="A741" s="218"/>
    </row>
    <row r="742" spans="1:1" s="125" customFormat="1" ht="15.5" customHeight="1" x14ac:dyDescent="0.2">
      <c r="A742" s="218"/>
    </row>
    <row r="743" spans="1:1" s="125" customFormat="1" ht="15.5" customHeight="1" x14ac:dyDescent="0.2">
      <c r="A743" s="218"/>
    </row>
    <row r="744" spans="1:1" s="125" customFormat="1" ht="15.5" customHeight="1" x14ac:dyDescent="0.2">
      <c r="A744" s="218"/>
    </row>
    <row r="745" spans="1:1" s="125" customFormat="1" ht="15.5" customHeight="1" x14ac:dyDescent="0.2">
      <c r="A745" s="218"/>
    </row>
    <row r="746" spans="1:1" s="125" customFormat="1" ht="15.5" customHeight="1" x14ac:dyDescent="0.2">
      <c r="A746" s="218"/>
    </row>
    <row r="747" spans="1:1" s="125" customFormat="1" ht="15.5" customHeight="1" x14ac:dyDescent="0.2">
      <c r="A747" s="218"/>
    </row>
    <row r="748" spans="1:1" s="125" customFormat="1" ht="15.5" customHeight="1" x14ac:dyDescent="0.2">
      <c r="A748" s="219"/>
    </row>
    <row r="749" spans="1:1" s="125" customFormat="1" ht="15.5" customHeight="1" x14ac:dyDescent="0.2">
      <c r="A749" s="202"/>
    </row>
    <row r="750" spans="1:1" s="125" customFormat="1" ht="15.5" customHeight="1" x14ac:dyDescent="0.2">
      <c r="A750" s="202"/>
    </row>
    <row r="751" spans="1:1" s="125" customFormat="1" ht="15.5" customHeight="1" x14ac:dyDescent="0.2">
      <c r="A751" s="202"/>
    </row>
    <row r="752" spans="1:1" s="125" customFormat="1" ht="15.5" customHeight="1" x14ac:dyDescent="0.2">
      <c r="A752" s="219"/>
    </row>
    <row r="753" spans="1:1" s="125" customFormat="1" ht="15.5" customHeight="1" x14ac:dyDescent="0.2">
      <c r="A753" s="219"/>
    </row>
    <row r="754" spans="1:1" s="125" customFormat="1" ht="15.5" customHeight="1" x14ac:dyDescent="0.2">
      <c r="A754" s="222"/>
    </row>
    <row r="755" spans="1:1" s="125" customFormat="1" ht="15.5" customHeight="1" x14ac:dyDescent="0.2">
      <c r="A755" s="219"/>
    </row>
    <row r="756" spans="1:1" s="125" customFormat="1" ht="15.5" customHeight="1" x14ac:dyDescent="0.2">
      <c r="A756" s="222"/>
    </row>
    <row r="757" spans="1:1" s="125" customFormat="1" ht="15.5" customHeight="1" x14ac:dyDescent="0.2">
      <c r="A757" s="202"/>
    </row>
    <row r="758" spans="1:1" s="125" customFormat="1" ht="15.5" customHeight="1" x14ac:dyDescent="0.2">
      <c r="A758" s="219"/>
    </row>
    <row r="759" spans="1:1" s="125" customFormat="1" ht="15.5" customHeight="1" x14ac:dyDescent="0.2">
      <c r="A759" s="202"/>
    </row>
    <row r="760" spans="1:1" s="125" customFormat="1" ht="15.5" customHeight="1" x14ac:dyDescent="0.2">
      <c r="A760" s="202"/>
    </row>
    <row r="761" spans="1:1" s="125" customFormat="1" ht="15.5" customHeight="1" x14ac:dyDescent="0.2">
      <c r="A761" s="202"/>
    </row>
    <row r="762" spans="1:1" s="125" customFormat="1" ht="15.5" customHeight="1" x14ac:dyDescent="0.2">
      <c r="A762" s="202"/>
    </row>
    <row r="763" spans="1:1" s="125" customFormat="1" ht="15.5" customHeight="1" x14ac:dyDescent="0.2">
      <c r="A763" s="202"/>
    </row>
    <row r="764" spans="1:1" s="125" customFormat="1" ht="15.5" customHeight="1" x14ac:dyDescent="0.2">
      <c r="A764" s="202"/>
    </row>
    <row r="765" spans="1:1" s="125" customFormat="1" ht="15.5" customHeight="1" x14ac:dyDescent="0.2">
      <c r="A765" s="202"/>
    </row>
    <row r="766" spans="1:1" s="125" customFormat="1" ht="15.5" customHeight="1" x14ac:dyDescent="0.2">
      <c r="A766" s="202"/>
    </row>
    <row r="767" spans="1:1" s="125" customFormat="1" ht="15.5" customHeight="1" x14ac:dyDescent="0.2">
      <c r="A767" s="202"/>
    </row>
    <row r="768" spans="1:1" s="125" customFormat="1" ht="15.5" customHeight="1" x14ac:dyDescent="0.2">
      <c r="A768" s="202"/>
    </row>
    <row r="769" spans="1:1" s="125" customFormat="1" ht="15.5" customHeight="1" x14ac:dyDescent="0.2">
      <c r="A769" s="202"/>
    </row>
    <row r="770" spans="1:1" s="125" customFormat="1" ht="15.5" customHeight="1" x14ac:dyDescent="0.2">
      <c r="A770" s="202"/>
    </row>
    <row r="771" spans="1:1" s="125" customFormat="1" ht="15.5" customHeight="1" x14ac:dyDescent="0.2">
      <c r="A771" s="202"/>
    </row>
    <row r="772" spans="1:1" s="125" customFormat="1" ht="15.5" customHeight="1" x14ac:dyDescent="0.2">
      <c r="A772" s="202"/>
    </row>
    <row r="773" spans="1:1" s="125" customFormat="1" ht="15.5" customHeight="1" x14ac:dyDescent="0.2">
      <c r="A773" s="202"/>
    </row>
    <row r="774" spans="1:1" s="125" customFormat="1" ht="15.5" customHeight="1" x14ac:dyDescent="0.2">
      <c r="A774" s="219"/>
    </row>
    <row r="775" spans="1:1" s="125" customFormat="1" ht="15.5" customHeight="1" x14ac:dyDescent="0.2">
      <c r="A775" s="219"/>
    </row>
    <row r="776" spans="1:1" s="125" customFormat="1" ht="15.5" customHeight="1" x14ac:dyDescent="0.2">
      <c r="A776" s="202"/>
    </row>
    <row r="777" spans="1:1" s="125" customFormat="1" ht="15.5" customHeight="1" x14ac:dyDescent="0.2">
      <c r="A777" s="218"/>
    </row>
    <row r="778" spans="1:1" s="125" customFormat="1" ht="15.5" customHeight="1" x14ac:dyDescent="0.2">
      <c r="A778" s="218"/>
    </row>
    <row r="779" spans="1:1" s="125" customFormat="1" ht="15.5" customHeight="1" x14ac:dyDescent="0.2">
      <c r="A779" s="219"/>
    </row>
    <row r="780" spans="1:1" s="125" customFormat="1" ht="15.5" customHeight="1" x14ac:dyDescent="0.2">
      <c r="A780" s="219"/>
    </row>
    <row r="781" spans="1:1" s="125" customFormat="1" ht="15.5" customHeight="1" x14ac:dyDescent="0.2">
      <c r="A781" s="202"/>
    </row>
    <row r="782" spans="1:1" s="125" customFormat="1" ht="15.5" customHeight="1" x14ac:dyDescent="0.2">
      <c r="A782" s="202"/>
    </row>
    <row r="783" spans="1:1" s="125" customFormat="1" ht="15.5" customHeight="1" x14ac:dyDescent="0.2">
      <c r="A783" s="202"/>
    </row>
    <row r="784" spans="1:1" s="125" customFormat="1" ht="15.5" customHeight="1" x14ac:dyDescent="0.2">
      <c r="A784" s="202"/>
    </row>
    <row r="785" spans="1:1" s="125" customFormat="1" ht="15.5" customHeight="1" x14ac:dyDescent="0.2">
      <c r="A785" s="202"/>
    </row>
    <row r="786" spans="1:1" s="125" customFormat="1" ht="15.5" customHeight="1" x14ac:dyDescent="0.2">
      <c r="A786" s="202"/>
    </row>
    <row r="787" spans="1:1" s="125" customFormat="1" ht="15.5" customHeight="1" x14ac:dyDescent="0.2">
      <c r="A787" s="202"/>
    </row>
    <row r="788" spans="1:1" s="125" customFormat="1" ht="15.5" customHeight="1" x14ac:dyDescent="0.2">
      <c r="A788" s="202"/>
    </row>
    <row r="789" spans="1:1" s="125" customFormat="1" ht="15.5" customHeight="1" x14ac:dyDescent="0.2">
      <c r="A789" s="202"/>
    </row>
    <row r="790" spans="1:1" s="125" customFormat="1" ht="15.5" customHeight="1" x14ac:dyDescent="0.2">
      <c r="A790" s="202"/>
    </row>
    <row r="791" spans="1:1" s="125" customFormat="1" ht="15.5" customHeight="1" x14ac:dyDescent="0.2">
      <c r="A791" s="202"/>
    </row>
    <row r="792" spans="1:1" s="125" customFormat="1" ht="15.5" customHeight="1" x14ac:dyDescent="0.2">
      <c r="A792" s="202"/>
    </row>
    <row r="793" spans="1:1" s="125" customFormat="1" ht="15.5" customHeight="1" x14ac:dyDescent="0.2">
      <c r="A793" s="202"/>
    </row>
    <row r="794" spans="1:1" s="125" customFormat="1" ht="15.5" customHeight="1" x14ac:dyDescent="0.2">
      <c r="A794" s="202"/>
    </row>
    <row r="795" spans="1:1" s="125" customFormat="1" ht="15.5" customHeight="1" x14ac:dyDescent="0.2">
      <c r="A795" s="202"/>
    </row>
    <row r="796" spans="1:1" s="125" customFormat="1" ht="15.5" customHeight="1" x14ac:dyDescent="0.2">
      <c r="A796" s="202"/>
    </row>
    <row r="797" spans="1:1" s="125" customFormat="1" ht="15.5" customHeight="1" x14ac:dyDescent="0.2">
      <c r="A797" s="202"/>
    </row>
    <row r="798" spans="1:1" s="125" customFormat="1" ht="15.5" customHeight="1" x14ac:dyDescent="0.2">
      <c r="A798" s="202"/>
    </row>
    <row r="799" spans="1:1" s="125" customFormat="1" ht="15.5" customHeight="1" x14ac:dyDescent="0.2">
      <c r="A799" s="202"/>
    </row>
    <row r="800" spans="1:1" s="125" customFormat="1" ht="15.5" customHeight="1" x14ac:dyDescent="0.2">
      <c r="A800" s="202"/>
    </row>
    <row r="801" spans="1:1" s="125" customFormat="1" ht="15.5" customHeight="1" x14ac:dyDescent="0.2">
      <c r="A801" s="202"/>
    </row>
    <row r="802" spans="1:1" s="125" customFormat="1" ht="15.5" customHeight="1" x14ac:dyDescent="0.2">
      <c r="A802" s="202"/>
    </row>
    <row r="803" spans="1:1" s="125" customFormat="1" ht="15.5" customHeight="1" x14ac:dyDescent="0.2">
      <c r="A803" s="202"/>
    </row>
    <row r="804" spans="1:1" s="125" customFormat="1" ht="15.5" customHeight="1" x14ac:dyDescent="0.2">
      <c r="A804" s="202"/>
    </row>
    <row r="805" spans="1:1" s="125" customFormat="1" ht="15.5" customHeight="1" x14ac:dyDescent="0.2">
      <c r="A805" s="202"/>
    </row>
    <row r="806" spans="1:1" s="125" customFormat="1" ht="15.5" customHeight="1" x14ac:dyDescent="0.2">
      <c r="A806" s="202"/>
    </row>
    <row r="807" spans="1:1" s="125" customFormat="1" ht="15.5" customHeight="1" x14ac:dyDescent="0.2">
      <c r="A807" s="202"/>
    </row>
    <row r="808" spans="1:1" s="125" customFormat="1" ht="15.5" customHeight="1" x14ac:dyDescent="0.2">
      <c r="A808" s="202"/>
    </row>
    <row r="809" spans="1:1" s="125" customFormat="1" ht="15.5" customHeight="1" x14ac:dyDescent="0.2">
      <c r="A809" s="202"/>
    </row>
    <row r="810" spans="1:1" s="125" customFormat="1" ht="15.5" customHeight="1" x14ac:dyDescent="0.2">
      <c r="A810" s="202"/>
    </row>
    <row r="811" spans="1:1" s="125" customFormat="1" ht="15.5" customHeight="1" x14ac:dyDescent="0.2">
      <c r="A811" s="217"/>
    </row>
    <row r="812" spans="1:1" s="125" customFormat="1" ht="15.5" customHeight="1" x14ac:dyDescent="0.2">
      <c r="A812" s="217"/>
    </row>
    <row r="813" spans="1:1" s="125" customFormat="1" ht="15.5" customHeight="1" x14ac:dyDescent="0.2">
      <c r="A813" s="217"/>
    </row>
    <row r="814" spans="1:1" s="125" customFormat="1" ht="15.5" customHeight="1" x14ac:dyDescent="0.2">
      <c r="A814" s="217"/>
    </row>
    <row r="815" spans="1:1" s="125" customFormat="1" ht="15.5" customHeight="1" x14ac:dyDescent="0.2">
      <c r="A815" s="217"/>
    </row>
    <row r="816" spans="1:1" s="125" customFormat="1" ht="15.5" customHeight="1" x14ac:dyDescent="0.2">
      <c r="A816" s="217"/>
    </row>
    <row r="817" spans="1:1" s="125" customFormat="1" ht="15.5" customHeight="1" x14ac:dyDescent="0.2">
      <c r="A817" s="217"/>
    </row>
    <row r="818" spans="1:1" s="125" customFormat="1" ht="15.5" customHeight="1" x14ac:dyDescent="0.2">
      <c r="A818" s="217"/>
    </row>
    <row r="819" spans="1:1" s="125" customFormat="1" ht="15.5" customHeight="1" x14ac:dyDescent="0.2">
      <c r="A819" s="217"/>
    </row>
    <row r="820" spans="1:1" s="125" customFormat="1" ht="15.5" customHeight="1" x14ac:dyDescent="0.2">
      <c r="A820" s="217"/>
    </row>
    <row r="821" spans="1:1" s="125" customFormat="1" ht="15.5" customHeight="1" x14ac:dyDescent="0.2">
      <c r="A821" s="217"/>
    </row>
    <row r="822" spans="1:1" s="125" customFormat="1" ht="15.5" customHeight="1" x14ac:dyDescent="0.2">
      <c r="A822" s="217"/>
    </row>
    <row r="823" spans="1:1" s="125" customFormat="1" ht="15.5" customHeight="1" x14ac:dyDescent="0.2">
      <c r="A823" s="217"/>
    </row>
    <row r="824" spans="1:1" s="125" customFormat="1" ht="15.5" customHeight="1" x14ac:dyDescent="0.2">
      <c r="A824" s="217"/>
    </row>
    <row r="825" spans="1:1" s="125" customFormat="1" ht="15.5" customHeight="1" x14ac:dyDescent="0.2">
      <c r="A825" s="217"/>
    </row>
    <row r="826" spans="1:1" s="125" customFormat="1" ht="15.5" customHeight="1" x14ac:dyDescent="0.2">
      <c r="A826" s="217"/>
    </row>
    <row r="827" spans="1:1" s="125" customFormat="1" ht="15.5" customHeight="1" x14ac:dyDescent="0.2">
      <c r="A827" s="217"/>
    </row>
    <row r="828" spans="1:1" s="125" customFormat="1" ht="15.5" customHeight="1" x14ac:dyDescent="0.2">
      <c r="A828" s="217"/>
    </row>
    <row r="829" spans="1:1" s="125" customFormat="1" ht="15.5" customHeight="1" x14ac:dyDescent="0.2">
      <c r="A829" s="217"/>
    </row>
    <row r="830" spans="1:1" s="125" customFormat="1" ht="15.5" customHeight="1" x14ac:dyDescent="0.2">
      <c r="A830" s="217"/>
    </row>
    <row r="831" spans="1:1" s="125" customFormat="1" ht="15.5" customHeight="1" x14ac:dyDescent="0.2">
      <c r="A831" s="217"/>
    </row>
    <row r="832" spans="1:1" s="125" customFormat="1" ht="15.5" customHeight="1" x14ac:dyDescent="0.2">
      <c r="A832" s="217"/>
    </row>
    <row r="833" spans="1:1" s="125" customFormat="1" ht="15.5" customHeight="1" x14ac:dyDescent="0.2">
      <c r="A833" s="217"/>
    </row>
    <row r="834" spans="1:1" s="125" customFormat="1" ht="15.5" customHeight="1" x14ac:dyDescent="0.2">
      <c r="A834" s="217"/>
    </row>
    <row r="835" spans="1:1" s="125" customFormat="1" ht="15.5" customHeight="1" x14ac:dyDescent="0.2">
      <c r="A835" s="217"/>
    </row>
    <row r="836" spans="1:1" s="125" customFormat="1" ht="15.5" customHeight="1" x14ac:dyDescent="0.2">
      <c r="A836" s="217"/>
    </row>
    <row r="837" spans="1:1" s="125" customFormat="1" ht="15.5" customHeight="1" x14ac:dyDescent="0.2">
      <c r="A837" s="217"/>
    </row>
    <row r="838" spans="1:1" s="125" customFormat="1" ht="15.5" customHeight="1" x14ac:dyDescent="0.2">
      <c r="A838" s="217"/>
    </row>
    <row r="839" spans="1:1" s="125" customFormat="1" ht="15.5" customHeight="1" x14ac:dyDescent="0.2">
      <c r="A839" s="217"/>
    </row>
    <row r="840" spans="1:1" s="125" customFormat="1" ht="15.5" customHeight="1" x14ac:dyDescent="0.2">
      <c r="A840" s="217"/>
    </row>
    <row r="841" spans="1:1" s="125" customFormat="1" ht="15.5" customHeight="1" x14ac:dyDescent="0.2">
      <c r="A841" s="217"/>
    </row>
    <row r="842" spans="1:1" s="125" customFormat="1" ht="15.5" customHeight="1" x14ac:dyDescent="0.2">
      <c r="A842" s="217"/>
    </row>
    <row r="843" spans="1:1" s="125" customFormat="1" ht="15.5" customHeight="1" x14ac:dyDescent="0.2">
      <c r="A843" s="217"/>
    </row>
    <row r="844" spans="1:1" s="125" customFormat="1" ht="15.5" customHeight="1" x14ac:dyDescent="0.2">
      <c r="A844" s="217"/>
    </row>
    <row r="845" spans="1:1" s="125" customFormat="1" ht="15.5" customHeight="1" x14ac:dyDescent="0.2">
      <c r="A845" s="217"/>
    </row>
    <row r="846" spans="1:1" s="125" customFormat="1" ht="15.5" customHeight="1" x14ac:dyDescent="0.2">
      <c r="A846" s="217"/>
    </row>
    <row r="847" spans="1:1" s="125" customFormat="1" ht="15.5" customHeight="1" x14ac:dyDescent="0.2">
      <c r="A847" s="217"/>
    </row>
    <row r="848" spans="1:1" s="125" customFormat="1" ht="15.5" customHeight="1" x14ac:dyDescent="0.2">
      <c r="A848" s="217"/>
    </row>
    <row r="849" spans="1:1" s="125" customFormat="1" ht="15.5" customHeight="1" x14ac:dyDescent="0.2">
      <c r="A849" s="217"/>
    </row>
    <row r="850" spans="1:1" s="125" customFormat="1" ht="15.5" customHeight="1" x14ac:dyDescent="0.2">
      <c r="A850" s="217"/>
    </row>
    <row r="851" spans="1:1" s="125" customFormat="1" ht="15.5" customHeight="1" x14ac:dyDescent="0.2">
      <c r="A851" s="217"/>
    </row>
    <row r="852" spans="1:1" s="125" customFormat="1" ht="15.5" customHeight="1" x14ac:dyDescent="0.2">
      <c r="A852" s="217"/>
    </row>
    <row r="853" spans="1:1" s="125" customFormat="1" ht="15.5" customHeight="1" x14ac:dyDescent="0.2">
      <c r="A853" s="217"/>
    </row>
    <row r="854" spans="1:1" s="125" customFormat="1" ht="15.5" customHeight="1" x14ac:dyDescent="0.2">
      <c r="A854" s="217"/>
    </row>
    <row r="855" spans="1:1" s="125" customFormat="1" ht="15.5" customHeight="1" x14ac:dyDescent="0.2">
      <c r="A855" s="217"/>
    </row>
    <row r="856" spans="1:1" s="125" customFormat="1" ht="15.5" customHeight="1" x14ac:dyDescent="0.2">
      <c r="A856" s="217"/>
    </row>
    <row r="857" spans="1:1" s="125" customFormat="1" ht="15.5" customHeight="1" x14ac:dyDescent="0.2">
      <c r="A857" s="217"/>
    </row>
    <row r="858" spans="1:1" s="125" customFormat="1" ht="15.5" customHeight="1" x14ac:dyDescent="0.2">
      <c r="A858" s="217"/>
    </row>
    <row r="859" spans="1:1" s="125" customFormat="1" ht="15.5" customHeight="1" x14ac:dyDescent="0.2">
      <c r="A859" s="217"/>
    </row>
    <row r="860" spans="1:1" s="125" customFormat="1" ht="15.5" customHeight="1" x14ac:dyDescent="0.2">
      <c r="A860" s="217"/>
    </row>
    <row r="861" spans="1:1" s="125" customFormat="1" ht="15.5" customHeight="1" x14ac:dyDescent="0.2">
      <c r="A861" s="217"/>
    </row>
    <row r="862" spans="1:1" s="125" customFormat="1" ht="15.5" customHeight="1" x14ac:dyDescent="0.2">
      <c r="A862" s="217"/>
    </row>
    <row r="863" spans="1:1" s="125" customFormat="1" ht="15.5" customHeight="1" x14ac:dyDescent="0.2">
      <c r="A863" s="217"/>
    </row>
    <row r="864" spans="1:1" s="125" customFormat="1" ht="15.5" customHeight="1" x14ac:dyDescent="0.2">
      <c r="A864" s="217"/>
    </row>
    <row r="865" spans="1:1" s="125" customFormat="1" ht="15.5" customHeight="1" x14ac:dyDescent="0.2">
      <c r="A865" s="217"/>
    </row>
    <row r="866" spans="1:1" s="125" customFormat="1" ht="15.5" customHeight="1" x14ac:dyDescent="0.2">
      <c r="A866" s="217"/>
    </row>
    <row r="867" spans="1:1" s="125" customFormat="1" ht="15.5" customHeight="1" x14ac:dyDescent="0.2">
      <c r="A867" s="217"/>
    </row>
    <row r="868" spans="1:1" s="125" customFormat="1" ht="15.5" customHeight="1" x14ac:dyDescent="0.2">
      <c r="A868" s="217"/>
    </row>
    <row r="869" spans="1:1" s="125" customFormat="1" ht="15.5" customHeight="1" x14ac:dyDescent="0.2">
      <c r="A869" s="217"/>
    </row>
    <row r="870" spans="1:1" s="125" customFormat="1" ht="15.5" customHeight="1" x14ac:dyDescent="0.2">
      <c r="A870" s="217"/>
    </row>
    <row r="871" spans="1:1" s="125" customFormat="1" ht="15.5" customHeight="1" x14ac:dyDescent="0.2">
      <c r="A871" s="217"/>
    </row>
    <row r="872" spans="1:1" s="125" customFormat="1" ht="15.5" customHeight="1" x14ac:dyDescent="0.2">
      <c r="A872" s="217"/>
    </row>
    <row r="873" spans="1:1" s="125" customFormat="1" ht="15.5" customHeight="1" x14ac:dyDescent="0.2">
      <c r="A873" s="217"/>
    </row>
    <row r="874" spans="1:1" s="125" customFormat="1" ht="15.5" customHeight="1" x14ac:dyDescent="0.2">
      <c r="A874" s="217"/>
    </row>
    <row r="875" spans="1:1" s="125" customFormat="1" ht="15.5" customHeight="1" x14ac:dyDescent="0.2">
      <c r="A875" s="217"/>
    </row>
    <row r="876" spans="1:1" s="125" customFormat="1" ht="15.5" customHeight="1" x14ac:dyDescent="0.2">
      <c r="A876" s="217"/>
    </row>
    <row r="877" spans="1:1" s="125" customFormat="1" ht="15.5" customHeight="1" x14ac:dyDescent="0.2">
      <c r="A877" s="217"/>
    </row>
    <row r="878" spans="1:1" s="125" customFormat="1" ht="15.5" customHeight="1" x14ac:dyDescent="0.2">
      <c r="A878" s="217"/>
    </row>
    <row r="879" spans="1:1" s="125" customFormat="1" ht="15.5" customHeight="1" x14ac:dyDescent="0.2">
      <c r="A879" s="217"/>
    </row>
    <row r="880" spans="1:1" s="125" customFormat="1" ht="15.5" customHeight="1" x14ac:dyDescent="0.2">
      <c r="A880" s="217"/>
    </row>
    <row r="881" spans="1:1" s="125" customFormat="1" ht="15.5" customHeight="1" x14ac:dyDescent="0.2">
      <c r="A881" s="217"/>
    </row>
    <row r="882" spans="1:1" s="125" customFormat="1" ht="15.5" customHeight="1" x14ac:dyDescent="0.2">
      <c r="A882" s="217"/>
    </row>
    <row r="883" spans="1:1" s="125" customFormat="1" ht="15.5" customHeight="1" x14ac:dyDescent="0.2">
      <c r="A883" s="217"/>
    </row>
    <row r="884" spans="1:1" s="125" customFormat="1" ht="15.5" customHeight="1" x14ac:dyDescent="0.2">
      <c r="A884" s="217"/>
    </row>
    <row r="885" spans="1:1" s="125" customFormat="1" ht="15.5" customHeight="1" x14ac:dyDescent="0.2">
      <c r="A885" s="217"/>
    </row>
    <row r="886" spans="1:1" s="125" customFormat="1" ht="15.5" customHeight="1" x14ac:dyDescent="0.2">
      <c r="A886" s="217"/>
    </row>
    <row r="887" spans="1:1" s="125" customFormat="1" ht="15.5" customHeight="1" x14ac:dyDescent="0.2">
      <c r="A887" s="217"/>
    </row>
    <row r="888" spans="1:1" s="125" customFormat="1" ht="15.5" customHeight="1" x14ac:dyDescent="0.2">
      <c r="A888" s="217"/>
    </row>
    <row r="889" spans="1:1" s="125" customFormat="1" ht="15.5" customHeight="1" x14ac:dyDescent="0.2">
      <c r="A889" s="217"/>
    </row>
    <row r="890" spans="1:1" s="125" customFormat="1" ht="15.5" customHeight="1" x14ac:dyDescent="0.2">
      <c r="A890" s="217"/>
    </row>
    <row r="891" spans="1:1" s="125" customFormat="1" ht="15.5" customHeight="1" x14ac:dyDescent="0.2">
      <c r="A891" s="217"/>
    </row>
    <row r="892" spans="1:1" s="125" customFormat="1" ht="15.5" customHeight="1" x14ac:dyDescent="0.2">
      <c r="A892" s="217"/>
    </row>
    <row r="893" spans="1:1" s="125" customFormat="1" ht="15.5" customHeight="1" x14ac:dyDescent="0.2">
      <c r="A893" s="217"/>
    </row>
    <row r="894" spans="1:1" s="125" customFormat="1" ht="15.5" customHeight="1" x14ac:dyDescent="0.2">
      <c r="A894" s="217"/>
    </row>
    <row r="895" spans="1:1" s="125" customFormat="1" ht="15.5" customHeight="1" x14ac:dyDescent="0.2">
      <c r="A895" s="217"/>
    </row>
    <row r="896" spans="1:1" s="125" customFormat="1" ht="15.5" customHeight="1" x14ac:dyDescent="0.2">
      <c r="A896" s="217"/>
    </row>
    <row r="897" spans="1:1" s="125" customFormat="1" ht="15.5" customHeight="1" x14ac:dyDescent="0.2">
      <c r="A897" s="217"/>
    </row>
    <row r="898" spans="1:1" s="125" customFormat="1" ht="15.5" customHeight="1" x14ac:dyDescent="0.2">
      <c r="A898" s="217"/>
    </row>
    <row r="899" spans="1:1" s="125" customFormat="1" ht="15.5" customHeight="1" x14ac:dyDescent="0.2">
      <c r="A899" s="217"/>
    </row>
    <row r="900" spans="1:1" s="125" customFormat="1" ht="15.5" customHeight="1" x14ac:dyDescent="0.2">
      <c r="A900" s="217"/>
    </row>
    <row r="901" spans="1:1" s="125" customFormat="1" ht="15.5" customHeight="1" x14ac:dyDescent="0.2">
      <c r="A901" s="217"/>
    </row>
    <row r="902" spans="1:1" s="125" customFormat="1" ht="15.5" customHeight="1" x14ac:dyDescent="0.2">
      <c r="A902" s="217"/>
    </row>
    <row r="903" spans="1:1" s="125" customFormat="1" ht="15.5" customHeight="1" x14ac:dyDescent="0.2">
      <c r="A903" s="217"/>
    </row>
    <row r="904" spans="1:1" s="125" customFormat="1" ht="15.5" customHeight="1" x14ac:dyDescent="0.2">
      <c r="A904" s="217"/>
    </row>
    <row r="905" spans="1:1" s="125" customFormat="1" ht="15.5" customHeight="1" x14ac:dyDescent="0.2">
      <c r="A905" s="217"/>
    </row>
    <row r="906" spans="1:1" s="125" customFormat="1" ht="15.5" customHeight="1" x14ac:dyDescent="0.2">
      <c r="A906" s="217"/>
    </row>
    <row r="907" spans="1:1" s="125" customFormat="1" ht="15.5" customHeight="1" x14ac:dyDescent="0.2">
      <c r="A907" s="217"/>
    </row>
    <row r="908" spans="1:1" s="125" customFormat="1" ht="15.5" customHeight="1" x14ac:dyDescent="0.2">
      <c r="A908" s="217"/>
    </row>
    <row r="909" spans="1:1" s="125" customFormat="1" ht="15.5" customHeight="1" x14ac:dyDescent="0.2">
      <c r="A909" s="217"/>
    </row>
    <row r="910" spans="1:1" s="125" customFormat="1" ht="15.5" customHeight="1" x14ac:dyDescent="0.2">
      <c r="A910" s="217"/>
    </row>
    <row r="911" spans="1:1" s="125" customFormat="1" ht="15.5" customHeight="1" x14ac:dyDescent="0.2">
      <c r="A911" s="217"/>
    </row>
    <row r="912" spans="1:1" s="125" customFormat="1" ht="15.5" customHeight="1" x14ac:dyDescent="0.2">
      <c r="A912" s="217"/>
    </row>
    <row r="913" spans="1:1" s="125" customFormat="1" ht="15.5" customHeight="1" x14ac:dyDescent="0.2">
      <c r="A913" s="217"/>
    </row>
    <row r="914" spans="1:1" s="125" customFormat="1" ht="15.5" customHeight="1" x14ac:dyDescent="0.2">
      <c r="A914" s="217"/>
    </row>
    <row r="915" spans="1:1" s="125" customFormat="1" ht="15.5" customHeight="1" x14ac:dyDescent="0.2">
      <c r="A915" s="217"/>
    </row>
    <row r="916" spans="1:1" s="125" customFormat="1" ht="15.5" customHeight="1" x14ac:dyDescent="0.2">
      <c r="A916" s="217"/>
    </row>
    <row r="917" spans="1:1" s="125" customFormat="1" ht="15.5" customHeight="1" x14ac:dyDescent="0.2">
      <c r="A917" s="217"/>
    </row>
    <row r="918" spans="1:1" s="125" customFormat="1" ht="15.5" customHeight="1" x14ac:dyDescent="0.2">
      <c r="A918" s="217"/>
    </row>
    <row r="919" spans="1:1" s="125" customFormat="1" ht="15.5" customHeight="1" x14ac:dyDescent="0.2">
      <c r="A919" s="217"/>
    </row>
    <row r="920" spans="1:1" s="125" customFormat="1" ht="15.5" customHeight="1" x14ac:dyDescent="0.2">
      <c r="A920" s="217"/>
    </row>
    <row r="921" spans="1:1" s="125" customFormat="1" ht="15.5" customHeight="1" x14ac:dyDescent="0.2">
      <c r="A921" s="217"/>
    </row>
    <row r="922" spans="1:1" s="125" customFormat="1" ht="15.5" customHeight="1" x14ac:dyDescent="0.2">
      <c r="A922" s="217"/>
    </row>
    <row r="923" spans="1:1" s="125" customFormat="1" ht="15.5" customHeight="1" x14ac:dyDescent="0.2">
      <c r="A923" s="217"/>
    </row>
    <row r="924" spans="1:1" s="125" customFormat="1" ht="15.5" customHeight="1" x14ac:dyDescent="0.2">
      <c r="A924" s="217"/>
    </row>
    <row r="925" spans="1:1" s="125" customFormat="1" ht="15.5" customHeight="1" x14ac:dyDescent="0.2">
      <c r="A925" s="217"/>
    </row>
    <row r="926" spans="1:1" s="125" customFormat="1" ht="15.5" customHeight="1" x14ac:dyDescent="0.2">
      <c r="A926" s="217"/>
    </row>
    <row r="927" spans="1:1" s="125" customFormat="1" ht="15.5" customHeight="1" x14ac:dyDescent="0.2">
      <c r="A927" s="217"/>
    </row>
    <row r="928" spans="1:1" s="125" customFormat="1" ht="15.5" customHeight="1" x14ac:dyDescent="0.2">
      <c r="A928" s="217"/>
    </row>
    <row r="929" spans="1:1" s="125" customFormat="1" ht="15.5" customHeight="1" x14ac:dyDescent="0.2">
      <c r="A929" s="217"/>
    </row>
    <row r="930" spans="1:1" s="125" customFormat="1" ht="15.5" customHeight="1" x14ac:dyDescent="0.2">
      <c r="A930" s="217"/>
    </row>
    <row r="931" spans="1:1" s="125" customFormat="1" ht="15.5" customHeight="1" x14ac:dyDescent="0.2">
      <c r="A931" s="217"/>
    </row>
    <row r="932" spans="1:1" s="125" customFormat="1" ht="15.5" customHeight="1" x14ac:dyDescent="0.2">
      <c r="A932" s="217"/>
    </row>
    <row r="933" spans="1:1" s="125" customFormat="1" ht="15.5" customHeight="1" x14ac:dyDescent="0.2">
      <c r="A933" s="217"/>
    </row>
    <row r="934" spans="1:1" s="125" customFormat="1" ht="15.5" customHeight="1" x14ac:dyDescent="0.2">
      <c r="A934" s="217"/>
    </row>
    <row r="935" spans="1:1" s="125" customFormat="1" ht="15.5" customHeight="1" x14ac:dyDescent="0.2">
      <c r="A935" s="217"/>
    </row>
    <row r="936" spans="1:1" s="125" customFormat="1" ht="15.5" customHeight="1" x14ac:dyDescent="0.2">
      <c r="A936" s="217"/>
    </row>
    <row r="937" spans="1:1" s="125" customFormat="1" ht="15.5" customHeight="1" x14ac:dyDescent="0.2">
      <c r="A937" s="217"/>
    </row>
    <row r="938" spans="1:1" s="125" customFormat="1" ht="15.5" customHeight="1" x14ac:dyDescent="0.2">
      <c r="A938" s="217"/>
    </row>
    <row r="939" spans="1:1" s="125" customFormat="1" ht="15.5" customHeight="1" x14ac:dyDescent="0.2">
      <c r="A939" s="217"/>
    </row>
    <row r="940" spans="1:1" s="125" customFormat="1" ht="15.5" customHeight="1" x14ac:dyDescent="0.2">
      <c r="A940" s="217"/>
    </row>
    <row r="941" spans="1:1" s="125" customFormat="1" ht="15.5" customHeight="1" x14ac:dyDescent="0.2">
      <c r="A941" s="217"/>
    </row>
    <row r="942" spans="1:1" s="125" customFormat="1" ht="15.5" customHeight="1" x14ac:dyDescent="0.2">
      <c r="A942" s="217"/>
    </row>
    <row r="943" spans="1:1" s="125" customFormat="1" ht="15.5" customHeight="1" x14ac:dyDescent="0.2">
      <c r="A943" s="217"/>
    </row>
    <row r="944" spans="1:1" s="125" customFormat="1" ht="15.5" customHeight="1" x14ac:dyDescent="0.2">
      <c r="A944" s="217"/>
    </row>
    <row r="945" spans="1:1" s="125" customFormat="1" ht="15.5" customHeight="1" x14ac:dyDescent="0.2">
      <c r="A945" s="217"/>
    </row>
    <row r="946" spans="1:1" s="125" customFormat="1" ht="15.5" customHeight="1" x14ac:dyDescent="0.2">
      <c r="A946" s="217"/>
    </row>
    <row r="947" spans="1:1" s="125" customFormat="1" ht="15.5" customHeight="1" x14ac:dyDescent="0.2">
      <c r="A947" s="217"/>
    </row>
    <row r="948" spans="1:1" s="125" customFormat="1" ht="15.5" customHeight="1" x14ac:dyDescent="0.2">
      <c r="A948" s="217"/>
    </row>
    <row r="949" spans="1:1" s="125" customFormat="1" ht="15.5" customHeight="1" x14ac:dyDescent="0.2">
      <c r="A949" s="217"/>
    </row>
    <row r="950" spans="1:1" s="125" customFormat="1" ht="15.5" customHeight="1" x14ac:dyDescent="0.2">
      <c r="A950" s="217"/>
    </row>
    <row r="951" spans="1:1" s="125" customFormat="1" ht="15.5" customHeight="1" x14ac:dyDescent="0.2">
      <c r="A951" s="217"/>
    </row>
    <row r="952" spans="1:1" s="125" customFormat="1" ht="15.5" customHeight="1" x14ac:dyDescent="0.2">
      <c r="A952" s="217"/>
    </row>
    <row r="953" spans="1:1" s="125" customFormat="1" ht="15.5" customHeight="1" x14ac:dyDescent="0.2">
      <c r="A953" s="217"/>
    </row>
    <row r="954" spans="1:1" s="125" customFormat="1" ht="15.5" customHeight="1" x14ac:dyDescent="0.2">
      <c r="A954" s="217"/>
    </row>
    <row r="955" spans="1:1" s="125" customFormat="1" ht="15.5" customHeight="1" x14ac:dyDescent="0.2">
      <c r="A955" s="217"/>
    </row>
    <row r="956" spans="1:1" s="125" customFormat="1" ht="15.5" customHeight="1" x14ac:dyDescent="0.2">
      <c r="A956" s="217"/>
    </row>
    <row r="957" spans="1:1" s="125" customFormat="1" ht="15.5" customHeight="1" x14ac:dyDescent="0.2">
      <c r="A957" s="217"/>
    </row>
    <row r="958" spans="1:1" s="125" customFormat="1" ht="15.5" customHeight="1" x14ac:dyDescent="0.2">
      <c r="A958" s="217"/>
    </row>
    <row r="959" spans="1:1" s="125" customFormat="1" ht="15.5" customHeight="1" x14ac:dyDescent="0.2">
      <c r="A959" s="217"/>
    </row>
    <row r="960" spans="1:1" s="125" customFormat="1" ht="15.5" customHeight="1" x14ac:dyDescent="0.2">
      <c r="A960" s="217"/>
    </row>
    <row r="961" spans="1:1" s="125" customFormat="1" ht="15.5" customHeight="1" x14ac:dyDescent="0.2">
      <c r="A961" s="217"/>
    </row>
    <row r="962" spans="1:1" s="125" customFormat="1" ht="15.5" customHeight="1" x14ac:dyDescent="0.2">
      <c r="A962" s="217"/>
    </row>
    <row r="963" spans="1:1" s="125" customFormat="1" ht="15.5" customHeight="1" x14ac:dyDescent="0.2">
      <c r="A963" s="217"/>
    </row>
    <row r="964" spans="1:1" s="125" customFormat="1" ht="15.5" customHeight="1" x14ac:dyDescent="0.2">
      <c r="A964" s="217"/>
    </row>
    <row r="965" spans="1:1" s="125" customFormat="1" ht="15.5" customHeight="1" x14ac:dyDescent="0.2">
      <c r="A965" s="217"/>
    </row>
    <row r="966" spans="1:1" s="125" customFormat="1" ht="15.5" customHeight="1" x14ac:dyDescent="0.2">
      <c r="A966" s="217"/>
    </row>
    <row r="967" spans="1:1" s="125" customFormat="1" ht="15.5" customHeight="1" x14ac:dyDescent="0.2">
      <c r="A967" s="217"/>
    </row>
    <row r="968" spans="1:1" s="125" customFormat="1" ht="15.5" customHeight="1" x14ac:dyDescent="0.2">
      <c r="A968" s="217"/>
    </row>
    <row r="969" spans="1:1" s="125" customFormat="1" ht="15.5" customHeight="1" x14ac:dyDescent="0.2">
      <c r="A969" s="217"/>
    </row>
    <row r="970" spans="1:1" s="125" customFormat="1" ht="15.5" customHeight="1" x14ac:dyDescent="0.2">
      <c r="A970" s="217"/>
    </row>
    <row r="971" spans="1:1" s="125" customFormat="1" ht="15.5" customHeight="1" x14ac:dyDescent="0.2">
      <c r="A971" s="202"/>
    </row>
    <row r="972" spans="1:1" s="125" customFormat="1" ht="15.5" customHeight="1" x14ac:dyDescent="0.2">
      <c r="A972" s="202"/>
    </row>
    <row r="973" spans="1:1" s="125" customFormat="1" ht="15.5" customHeight="1" x14ac:dyDescent="0.2">
      <c r="A973" s="202"/>
    </row>
    <row r="974" spans="1:1" s="125" customFormat="1" ht="15.5" customHeight="1" x14ac:dyDescent="0.2">
      <c r="A974" s="202"/>
    </row>
    <row r="975" spans="1:1" s="125" customFormat="1" ht="15.5" customHeight="1" x14ac:dyDescent="0.2">
      <c r="A975" s="202"/>
    </row>
    <row r="976" spans="1:1" s="125" customFormat="1" ht="15.5" customHeight="1" x14ac:dyDescent="0.2">
      <c r="A976" s="202"/>
    </row>
    <row r="977" spans="1:1" s="125" customFormat="1" ht="15.5" customHeight="1" x14ac:dyDescent="0.2">
      <c r="A977" s="202"/>
    </row>
    <row r="978" spans="1:1" s="125" customFormat="1" ht="15.5" customHeight="1" x14ac:dyDescent="0.2">
      <c r="A978" s="202"/>
    </row>
    <row r="979" spans="1:1" s="125" customFormat="1" ht="15.5" customHeight="1" x14ac:dyDescent="0.2">
      <c r="A979" s="202"/>
    </row>
    <row r="980" spans="1:1" s="125" customFormat="1" ht="15.5" customHeight="1" x14ac:dyDescent="0.2">
      <c r="A980" s="202"/>
    </row>
    <row r="981" spans="1:1" s="125" customFormat="1" ht="15.5" customHeight="1" x14ac:dyDescent="0.2">
      <c r="A981" s="202"/>
    </row>
    <row r="982" spans="1:1" s="125" customFormat="1" ht="15.5" customHeight="1" x14ac:dyDescent="0.2">
      <c r="A982" s="202"/>
    </row>
    <row r="983" spans="1:1" s="125" customFormat="1" ht="15.5" customHeight="1" x14ac:dyDescent="0.2">
      <c r="A983" s="202"/>
    </row>
    <row r="984" spans="1:1" s="125" customFormat="1" ht="15.5" customHeight="1" x14ac:dyDescent="0.2">
      <c r="A984" s="202"/>
    </row>
    <row r="985" spans="1:1" s="125" customFormat="1" ht="15.5" customHeight="1" x14ac:dyDescent="0.2">
      <c r="A985" s="202"/>
    </row>
    <row r="986" spans="1:1" s="125" customFormat="1" ht="15.5" customHeight="1" x14ac:dyDescent="0.2">
      <c r="A986" s="202"/>
    </row>
    <row r="987" spans="1:1" s="125" customFormat="1" ht="15.5" customHeight="1" x14ac:dyDescent="0.2">
      <c r="A987" s="202"/>
    </row>
    <row r="988" spans="1:1" s="125" customFormat="1" ht="15.5" customHeight="1" x14ac:dyDescent="0.2">
      <c r="A988" s="202"/>
    </row>
    <row r="989" spans="1:1" s="125" customFormat="1" ht="15.5" customHeight="1" x14ac:dyDescent="0.2">
      <c r="A989" s="202"/>
    </row>
    <row r="990" spans="1:1" s="125" customFormat="1" ht="15.5" customHeight="1" x14ac:dyDescent="0.2">
      <c r="A990" s="202"/>
    </row>
    <row r="991" spans="1:1" s="125" customFormat="1" ht="15.5" customHeight="1" x14ac:dyDescent="0.2">
      <c r="A991" s="202"/>
    </row>
    <row r="992" spans="1:1" s="125" customFormat="1" ht="15.5" customHeight="1" x14ac:dyDescent="0.2">
      <c r="A992" s="202"/>
    </row>
    <row r="993" spans="1:1" s="125" customFormat="1" ht="15.5" customHeight="1" x14ac:dyDescent="0.2">
      <c r="A993" s="202"/>
    </row>
    <row r="994" spans="1:1" s="125" customFormat="1" ht="15.5" customHeight="1" x14ac:dyDescent="0.2">
      <c r="A994" s="202"/>
    </row>
    <row r="995" spans="1:1" s="125" customFormat="1" ht="15.5" customHeight="1" x14ac:dyDescent="0.2">
      <c r="A995" s="202"/>
    </row>
    <row r="996" spans="1:1" s="125" customFormat="1" ht="15.5" customHeight="1" x14ac:dyDescent="0.2">
      <c r="A996" s="202"/>
    </row>
    <row r="997" spans="1:1" s="125" customFormat="1" ht="15.5" customHeight="1" x14ac:dyDescent="0.2">
      <c r="A997" s="202"/>
    </row>
    <row r="998" spans="1:1" s="125" customFormat="1" ht="15.5" customHeight="1" x14ac:dyDescent="0.2">
      <c r="A998" s="202"/>
    </row>
    <row r="999" spans="1:1" s="125" customFormat="1" ht="15.5" customHeight="1" x14ac:dyDescent="0.2">
      <c r="A999" s="202"/>
    </row>
    <row r="1000" spans="1:1" s="125" customFormat="1" ht="15.5" customHeight="1" x14ac:dyDescent="0.2">
      <c r="A1000" s="202"/>
    </row>
    <row r="1001" spans="1:1" s="125" customFormat="1" ht="15.5" customHeight="1" x14ac:dyDescent="0.2">
      <c r="A1001" s="202"/>
    </row>
    <row r="1002" spans="1:1" s="125" customFormat="1" ht="15.5" customHeight="1" x14ac:dyDescent="0.2">
      <c r="A1002" s="202"/>
    </row>
    <row r="1003" spans="1:1" s="125" customFormat="1" ht="15.5" customHeight="1" x14ac:dyDescent="0.2">
      <c r="A1003" s="202"/>
    </row>
    <row r="1004" spans="1:1" s="125" customFormat="1" ht="15.5" customHeight="1" x14ac:dyDescent="0.2">
      <c r="A1004" s="202"/>
    </row>
    <row r="1005" spans="1:1" s="125" customFormat="1" ht="15.5" customHeight="1" x14ac:dyDescent="0.2">
      <c r="A1005" s="202"/>
    </row>
    <row r="1006" spans="1:1" s="125" customFormat="1" ht="15.5" customHeight="1" x14ac:dyDescent="0.2">
      <c r="A1006" s="202"/>
    </row>
    <row r="1007" spans="1:1" s="125" customFormat="1" ht="15.5" customHeight="1" x14ac:dyDescent="0.2">
      <c r="A1007" s="202"/>
    </row>
    <row r="1008" spans="1:1" s="125" customFormat="1" ht="15.5" customHeight="1" x14ac:dyDescent="0.2">
      <c r="A1008" s="202"/>
    </row>
    <row r="1009" spans="1:1" s="125" customFormat="1" ht="15.5" customHeight="1" x14ac:dyDescent="0.2">
      <c r="A1009" s="202"/>
    </row>
    <row r="1010" spans="1:1" s="125" customFormat="1" ht="15.5" customHeight="1" x14ac:dyDescent="0.2">
      <c r="A1010" s="202"/>
    </row>
    <row r="1011" spans="1:1" s="125" customFormat="1" ht="15.5" customHeight="1" x14ac:dyDescent="0.2">
      <c r="A1011" s="202"/>
    </row>
    <row r="1012" spans="1:1" s="125" customFormat="1" ht="15.5" customHeight="1" x14ac:dyDescent="0.2">
      <c r="A1012" s="202"/>
    </row>
    <row r="1013" spans="1:1" s="125" customFormat="1" ht="15.5" customHeight="1" x14ac:dyDescent="0.2">
      <c r="A1013" s="202"/>
    </row>
    <row r="1014" spans="1:1" s="125" customFormat="1" ht="15.5" customHeight="1" x14ac:dyDescent="0.2">
      <c r="A1014" s="202"/>
    </row>
    <row r="1015" spans="1:1" s="125" customFormat="1" ht="15.5" customHeight="1" x14ac:dyDescent="0.2">
      <c r="A1015" s="202"/>
    </row>
    <row r="1016" spans="1:1" s="125" customFormat="1" ht="15.5" customHeight="1" x14ac:dyDescent="0.2">
      <c r="A1016" s="202"/>
    </row>
    <row r="1017" spans="1:1" s="125" customFormat="1" ht="15.5" customHeight="1" x14ac:dyDescent="0.2">
      <c r="A1017" s="202"/>
    </row>
    <row r="1018" spans="1:1" s="125" customFormat="1" ht="15.5" customHeight="1" x14ac:dyDescent="0.2">
      <c r="A1018" s="202"/>
    </row>
    <row r="1019" spans="1:1" s="125" customFormat="1" ht="15.5" customHeight="1" x14ac:dyDescent="0.2">
      <c r="A1019" s="202"/>
    </row>
    <row r="1020" spans="1:1" s="125" customFormat="1" ht="15.5" customHeight="1" x14ac:dyDescent="0.2">
      <c r="A1020" s="202"/>
    </row>
    <row r="1021" spans="1:1" s="125" customFormat="1" ht="15.5" customHeight="1" x14ac:dyDescent="0.2">
      <c r="A1021" s="202"/>
    </row>
    <row r="1022" spans="1:1" s="125" customFormat="1" ht="15.5" customHeight="1" x14ac:dyDescent="0.2">
      <c r="A1022" s="217"/>
    </row>
    <row r="1023" spans="1:1" s="125" customFormat="1" ht="15.5" customHeight="1" x14ac:dyDescent="0.2">
      <c r="A1023" s="217"/>
    </row>
    <row r="1024" spans="1:1" s="125" customFormat="1" ht="15.5" customHeight="1" x14ac:dyDescent="0.2">
      <c r="A1024" s="217"/>
    </row>
    <row r="1025" spans="1:1" s="125" customFormat="1" ht="15.5" customHeight="1" x14ac:dyDescent="0.2">
      <c r="A1025" s="217"/>
    </row>
    <row r="1026" spans="1:1" s="125" customFormat="1" ht="15.5" customHeight="1" x14ac:dyDescent="0.2">
      <c r="A1026" s="217"/>
    </row>
    <row r="1027" spans="1:1" s="125" customFormat="1" ht="15.5" customHeight="1" x14ac:dyDescent="0.2">
      <c r="A1027" s="217"/>
    </row>
    <row r="1028" spans="1:1" s="125" customFormat="1" ht="15.5" customHeight="1" x14ac:dyDescent="0.2">
      <c r="A1028" s="217"/>
    </row>
    <row r="1029" spans="1:1" s="125" customFormat="1" ht="15.5" customHeight="1" x14ac:dyDescent="0.2">
      <c r="A1029" s="202"/>
    </row>
    <row r="1030" spans="1:1" s="125" customFormat="1" ht="15.5" customHeight="1" x14ac:dyDescent="0.2">
      <c r="A1030" s="202"/>
    </row>
    <row r="1031" spans="1:1" s="125" customFormat="1" ht="15.5" customHeight="1" x14ac:dyDescent="0.2">
      <c r="A1031" s="202"/>
    </row>
    <row r="1032" spans="1:1" s="125" customFormat="1" ht="15.5" customHeight="1" x14ac:dyDescent="0.2">
      <c r="A1032" s="202"/>
    </row>
    <row r="1033" spans="1:1" s="125" customFormat="1" ht="15.5" customHeight="1" x14ac:dyDescent="0.2">
      <c r="A1033" s="202"/>
    </row>
    <row r="1034" spans="1:1" s="125" customFormat="1" ht="15.5" customHeight="1" x14ac:dyDescent="0.2">
      <c r="A1034" s="202"/>
    </row>
    <row r="1035" spans="1:1" s="125" customFormat="1" ht="15.5" customHeight="1" x14ac:dyDescent="0.2">
      <c r="A1035" s="202"/>
    </row>
    <row r="1036" spans="1:1" s="125" customFormat="1" ht="15.5" customHeight="1" x14ac:dyDescent="0.2">
      <c r="A1036" s="202"/>
    </row>
    <row r="1037" spans="1:1" s="125" customFormat="1" ht="15.5" customHeight="1" x14ac:dyDescent="0.2">
      <c r="A1037" s="202"/>
    </row>
    <row r="1038" spans="1:1" s="125" customFormat="1" ht="15.5" customHeight="1" x14ac:dyDescent="0.2">
      <c r="A1038" s="202"/>
    </row>
    <row r="1039" spans="1:1" s="125" customFormat="1" ht="15.5" customHeight="1" x14ac:dyDescent="0.2">
      <c r="A1039" s="202"/>
    </row>
    <row r="1040" spans="1:1" s="125" customFormat="1" ht="15.5" customHeight="1" x14ac:dyDescent="0.2">
      <c r="A1040" s="202"/>
    </row>
    <row r="1041" spans="1:1" s="125" customFormat="1" ht="15.5" customHeight="1" x14ac:dyDescent="0.2">
      <c r="A1041" s="202"/>
    </row>
    <row r="1042" spans="1:1" s="125" customFormat="1" ht="15.5" customHeight="1" x14ac:dyDescent="0.2">
      <c r="A1042" s="202"/>
    </row>
    <row r="1043" spans="1:1" s="125" customFormat="1" ht="15.5" customHeight="1" x14ac:dyDescent="0.2">
      <c r="A1043" s="202"/>
    </row>
    <row r="1044" spans="1:1" s="125" customFormat="1" ht="15.5" customHeight="1" x14ac:dyDescent="0.2">
      <c r="A1044" s="202"/>
    </row>
    <row r="1045" spans="1:1" s="125" customFormat="1" ht="15.5" customHeight="1" x14ac:dyDescent="0.2">
      <c r="A1045" s="202"/>
    </row>
    <row r="1046" spans="1:1" s="125" customFormat="1" ht="15.5" customHeight="1" x14ac:dyDescent="0.2">
      <c r="A1046" s="202"/>
    </row>
    <row r="1047" spans="1:1" s="125" customFormat="1" ht="15.5" customHeight="1" x14ac:dyDescent="0.2">
      <c r="A1047" s="202"/>
    </row>
    <row r="1048" spans="1:1" s="125" customFormat="1" ht="15.5" customHeight="1" x14ac:dyDescent="0.2">
      <c r="A1048" s="202"/>
    </row>
    <row r="1049" spans="1:1" s="125" customFormat="1" ht="15.5" customHeight="1" x14ac:dyDescent="0.2">
      <c r="A1049" s="202"/>
    </row>
    <row r="1050" spans="1:1" s="125" customFormat="1" ht="15.5" customHeight="1" x14ac:dyDescent="0.2">
      <c r="A1050" s="202"/>
    </row>
    <row r="1051" spans="1:1" s="125" customFormat="1" ht="15.5" customHeight="1" x14ac:dyDescent="0.2">
      <c r="A1051" s="202"/>
    </row>
    <row r="1052" spans="1:1" s="125" customFormat="1" ht="15.5" customHeight="1" x14ac:dyDescent="0.2">
      <c r="A1052" s="202"/>
    </row>
    <row r="1053" spans="1:1" s="125" customFormat="1" ht="15.5" customHeight="1" x14ac:dyDescent="0.2">
      <c r="A1053" s="202"/>
    </row>
    <row r="1054" spans="1:1" s="125" customFormat="1" ht="15.5" customHeight="1" x14ac:dyDescent="0.2">
      <c r="A1054" s="202"/>
    </row>
    <row r="1055" spans="1:1" s="125" customFormat="1" ht="15.5" customHeight="1" x14ac:dyDescent="0.2">
      <c r="A1055" s="202"/>
    </row>
    <row r="1056" spans="1:1" s="125" customFormat="1" ht="15.5" customHeight="1" x14ac:dyDescent="0.2">
      <c r="A1056" s="202"/>
    </row>
    <row r="1057" spans="1:1" s="125" customFormat="1" ht="15.5" customHeight="1" x14ac:dyDescent="0.2">
      <c r="A1057" s="202"/>
    </row>
    <row r="1058" spans="1:1" s="125" customFormat="1" ht="15.5" customHeight="1" x14ac:dyDescent="0.2">
      <c r="A1058" s="202"/>
    </row>
    <row r="1059" spans="1:1" s="125" customFormat="1" ht="15.5" customHeight="1" x14ac:dyDescent="0.2">
      <c r="A1059" s="202"/>
    </row>
    <row r="1060" spans="1:1" s="125" customFormat="1" ht="15.5" customHeight="1" x14ac:dyDescent="0.2">
      <c r="A1060" s="202"/>
    </row>
    <row r="1061" spans="1:1" s="125" customFormat="1" ht="15.5" customHeight="1" x14ac:dyDescent="0.2">
      <c r="A1061" s="202"/>
    </row>
    <row r="1062" spans="1:1" s="125" customFormat="1" ht="15.5" customHeight="1" x14ac:dyDescent="0.2">
      <c r="A1062" s="202"/>
    </row>
    <row r="1063" spans="1:1" s="125" customFormat="1" ht="15.5" customHeight="1" x14ac:dyDescent="0.2">
      <c r="A1063" s="202"/>
    </row>
    <row r="1064" spans="1:1" s="125" customFormat="1" ht="15.5" customHeight="1" x14ac:dyDescent="0.2">
      <c r="A1064" s="202"/>
    </row>
    <row r="1065" spans="1:1" s="125" customFormat="1" ht="15.5" customHeight="1" x14ac:dyDescent="0.2">
      <c r="A1065" s="202"/>
    </row>
    <row r="1066" spans="1:1" s="125" customFormat="1" ht="15.5" customHeight="1" x14ac:dyDescent="0.2">
      <c r="A1066" s="202"/>
    </row>
    <row r="1067" spans="1:1" s="125" customFormat="1" ht="15.5" customHeight="1" x14ac:dyDescent="0.2">
      <c r="A1067" s="202"/>
    </row>
    <row r="1068" spans="1:1" s="125" customFormat="1" ht="15.5" customHeight="1" x14ac:dyDescent="0.2">
      <c r="A1068" s="202"/>
    </row>
    <row r="1069" spans="1:1" s="125" customFormat="1" ht="15.5" customHeight="1" x14ac:dyDescent="0.2">
      <c r="A1069" s="202"/>
    </row>
    <row r="1070" spans="1:1" s="125" customFormat="1" ht="15.5" customHeight="1" x14ac:dyDescent="0.2">
      <c r="A1070" s="217"/>
    </row>
    <row r="1071" spans="1:1" s="125" customFormat="1" ht="15.5" customHeight="1" x14ac:dyDescent="0.2">
      <c r="A1071" s="217"/>
    </row>
    <row r="1072" spans="1:1" s="125" customFormat="1" ht="15.5" customHeight="1" x14ac:dyDescent="0.2">
      <c r="A1072" s="217"/>
    </row>
    <row r="1073" spans="1:1" s="125" customFormat="1" ht="15.5" customHeight="1" x14ac:dyDescent="0.2">
      <c r="A1073" s="217"/>
    </row>
    <row r="1074" spans="1:1" s="125" customFormat="1" ht="15.5" customHeight="1" x14ac:dyDescent="0.2">
      <c r="A1074" s="217"/>
    </row>
    <row r="1075" spans="1:1" s="125" customFormat="1" ht="15.5" customHeight="1" x14ac:dyDescent="0.2">
      <c r="A1075" s="217"/>
    </row>
    <row r="1076" spans="1:1" s="125" customFormat="1" ht="15.5" customHeight="1" x14ac:dyDescent="0.2">
      <c r="A1076" s="217"/>
    </row>
    <row r="1077" spans="1:1" s="125" customFormat="1" ht="15.5" customHeight="1" x14ac:dyDescent="0.2">
      <c r="A1077" s="217"/>
    </row>
    <row r="1078" spans="1:1" s="125" customFormat="1" ht="15.5" customHeight="1" x14ac:dyDescent="0.2">
      <c r="A1078" s="217"/>
    </row>
    <row r="1079" spans="1:1" s="125" customFormat="1" ht="15.5" customHeight="1" x14ac:dyDescent="0.2">
      <c r="A1079" s="217"/>
    </row>
    <row r="1080" spans="1:1" s="125" customFormat="1" ht="15.5" customHeight="1" x14ac:dyDescent="0.2">
      <c r="A1080" s="217"/>
    </row>
    <row r="1081" spans="1:1" s="125" customFormat="1" ht="15.5" customHeight="1" x14ac:dyDescent="0.2">
      <c r="A1081" s="217"/>
    </row>
    <row r="1082" spans="1:1" s="125" customFormat="1" ht="15.5" customHeight="1" x14ac:dyDescent="0.2">
      <c r="A1082" s="217"/>
    </row>
    <row r="1083" spans="1:1" s="125" customFormat="1" ht="15.5" customHeight="1" x14ac:dyDescent="0.2">
      <c r="A1083" s="217"/>
    </row>
    <row r="1084" spans="1:1" s="125" customFormat="1" ht="15.5" customHeight="1" x14ac:dyDescent="0.2">
      <c r="A1084" s="217"/>
    </row>
    <row r="1085" spans="1:1" s="125" customFormat="1" ht="15.5" customHeight="1" x14ac:dyDescent="0.2">
      <c r="A1085" s="219"/>
    </row>
    <row r="1086" spans="1:1" s="125" customFormat="1" ht="15.5" customHeight="1" x14ac:dyDescent="0.2">
      <c r="A1086" s="218"/>
    </row>
    <row r="1087" spans="1:1" s="125" customFormat="1" ht="15.5" customHeight="1" x14ac:dyDescent="0.2">
      <c r="A1087" s="219"/>
    </row>
    <row r="1088" spans="1:1" s="125" customFormat="1" ht="15.5" customHeight="1" x14ac:dyDescent="0.2">
      <c r="A1088" s="219"/>
    </row>
    <row r="1089" spans="1:1" s="125" customFormat="1" ht="15.5" customHeight="1" x14ac:dyDescent="0.2">
      <c r="A1089" s="219"/>
    </row>
    <row r="1090" spans="1:1" s="125" customFormat="1" ht="15.5" customHeight="1" x14ac:dyDescent="0.2">
      <c r="A1090" s="219"/>
    </row>
    <row r="1091" spans="1:1" s="125" customFormat="1" ht="15.5" customHeight="1" x14ac:dyDescent="0.2">
      <c r="A1091" s="219"/>
    </row>
    <row r="1092" spans="1:1" s="125" customFormat="1" ht="15.5" customHeight="1" x14ac:dyDescent="0.2">
      <c r="A1092" s="219"/>
    </row>
    <row r="1093" spans="1:1" s="125" customFormat="1" ht="15.5" customHeight="1" x14ac:dyDescent="0.2">
      <c r="A1093" s="219"/>
    </row>
    <row r="1094" spans="1:1" s="125" customFormat="1" ht="15.5" customHeight="1" x14ac:dyDescent="0.2">
      <c r="A1094" s="218"/>
    </row>
    <row r="1095" spans="1:1" s="125" customFormat="1" ht="15.5" customHeight="1" x14ac:dyDescent="0.2">
      <c r="A1095" s="218"/>
    </row>
    <row r="1096" spans="1:1" s="125" customFormat="1" ht="15.5" customHeight="1" x14ac:dyDescent="0.2">
      <c r="A1096" s="218"/>
    </row>
    <row r="1097" spans="1:1" s="125" customFormat="1" ht="15.5" customHeight="1" x14ac:dyDescent="0.2">
      <c r="A1097" s="202"/>
    </row>
    <row r="1098" spans="1:1" s="125" customFormat="1" ht="15.5" customHeight="1" x14ac:dyDescent="0.2">
      <c r="A1098" s="223"/>
    </row>
    <row r="1099" spans="1:1" s="125" customFormat="1" ht="15.5" customHeight="1" x14ac:dyDescent="0.2">
      <c r="A1099" s="202"/>
    </row>
    <row r="1100" spans="1:1" s="125" customFormat="1" ht="15.5" customHeight="1" x14ac:dyDescent="0.2">
      <c r="A1100" s="223"/>
    </row>
    <row r="1101" spans="1:1" s="125" customFormat="1" ht="15.5" customHeight="1" x14ac:dyDescent="0.2">
      <c r="A1101" s="202"/>
    </row>
    <row r="1102" spans="1:1" s="125" customFormat="1" ht="15.5" customHeight="1" x14ac:dyDescent="0.2">
      <c r="A1102" s="202"/>
    </row>
    <row r="1103" spans="1:1" s="125" customFormat="1" ht="15.5" customHeight="1" x14ac:dyDescent="0.2">
      <c r="A1103" s="202"/>
    </row>
    <row r="1104" spans="1:1" s="125" customFormat="1" ht="15.5" customHeight="1" x14ac:dyDescent="0.2">
      <c r="A1104" s="219"/>
    </row>
    <row r="1105" spans="1:1" s="125" customFormat="1" ht="15.5" customHeight="1" x14ac:dyDescent="0.2">
      <c r="A1105" s="218"/>
    </row>
    <row r="1106" spans="1:1" s="125" customFormat="1" ht="15.5" customHeight="1" x14ac:dyDescent="0.2">
      <c r="A1106" s="219"/>
    </row>
    <row r="1107" spans="1:1" s="125" customFormat="1" ht="15.5" customHeight="1" x14ac:dyDescent="0.2">
      <c r="A1107" s="219"/>
    </row>
    <row r="1108" spans="1:1" s="125" customFormat="1" ht="15.5" customHeight="1" x14ac:dyDescent="0.2">
      <c r="A1108" s="219"/>
    </row>
    <row r="1109" spans="1:1" s="125" customFormat="1" ht="15.5" customHeight="1" x14ac:dyDescent="0.2">
      <c r="A1109" s="219"/>
    </row>
    <row r="1110" spans="1:1" s="125" customFormat="1" ht="15.5" customHeight="1" x14ac:dyDescent="0.2">
      <c r="A1110" s="219"/>
    </row>
    <row r="1111" spans="1:1" s="125" customFormat="1" ht="15.5" customHeight="1" x14ac:dyDescent="0.2">
      <c r="A1111" s="219"/>
    </row>
    <row r="1112" spans="1:1" s="125" customFormat="1" ht="15.5" customHeight="1" x14ac:dyDescent="0.2">
      <c r="A1112" s="219"/>
    </row>
    <row r="1113" spans="1:1" s="125" customFormat="1" ht="15.5" customHeight="1" x14ac:dyDescent="0.2">
      <c r="A1113" s="219"/>
    </row>
    <row r="1114" spans="1:1" s="125" customFormat="1" ht="15.5" customHeight="1" x14ac:dyDescent="0.2">
      <c r="A1114" s="219"/>
    </row>
    <row r="1115" spans="1:1" s="125" customFormat="1" ht="15.5" customHeight="1" x14ac:dyDescent="0.2">
      <c r="A1115" s="218"/>
    </row>
    <row r="1116" spans="1:1" s="125" customFormat="1" ht="15.5" customHeight="1" x14ac:dyDescent="0.2">
      <c r="A1116" s="219"/>
    </row>
    <row r="1117" spans="1:1" s="125" customFormat="1" ht="15.5" customHeight="1" x14ac:dyDescent="0.2">
      <c r="A1117" s="219"/>
    </row>
    <row r="1118" spans="1:1" s="125" customFormat="1" ht="15.5" customHeight="1" x14ac:dyDescent="0.2">
      <c r="A1118" s="219"/>
    </row>
    <row r="1119" spans="1:1" s="125" customFormat="1" ht="15.5" customHeight="1" x14ac:dyDescent="0.2">
      <c r="A1119" s="219"/>
    </row>
    <row r="1120" spans="1:1" s="125" customFormat="1" ht="15.5" customHeight="1" x14ac:dyDescent="0.2">
      <c r="A1120" s="219"/>
    </row>
    <row r="1121" spans="1:1" s="125" customFormat="1" ht="15.5" customHeight="1" x14ac:dyDescent="0.2">
      <c r="A1121" s="219"/>
    </row>
    <row r="1122" spans="1:1" s="125" customFormat="1" ht="15.5" customHeight="1" x14ac:dyDescent="0.2">
      <c r="A1122" s="219"/>
    </row>
    <row r="1123" spans="1:1" s="125" customFormat="1" ht="15.5" customHeight="1" x14ac:dyDescent="0.2">
      <c r="A1123" s="219"/>
    </row>
    <row r="1124" spans="1:1" s="125" customFormat="1" ht="15.5" customHeight="1" x14ac:dyDescent="0.2">
      <c r="A1124" s="218"/>
    </row>
    <row r="1125" spans="1:1" s="125" customFormat="1" ht="15.5" customHeight="1" x14ac:dyDescent="0.2">
      <c r="A1125" s="218"/>
    </row>
    <row r="1126" spans="1:1" s="125" customFormat="1" ht="15.5" customHeight="1" x14ac:dyDescent="0.2">
      <c r="A1126" s="218"/>
    </row>
    <row r="1127" spans="1:1" s="125" customFormat="1" ht="15.5" customHeight="1" x14ac:dyDescent="0.2">
      <c r="A1127" s="218"/>
    </row>
    <row r="1128" spans="1:1" s="125" customFormat="1" ht="15.5" customHeight="1" x14ac:dyDescent="0.2">
      <c r="A1128" s="218"/>
    </row>
    <row r="1129" spans="1:1" s="125" customFormat="1" ht="15.5" customHeight="1" x14ac:dyDescent="0.2">
      <c r="A1129" s="218"/>
    </row>
    <row r="1130" spans="1:1" s="125" customFormat="1" ht="15.5" customHeight="1" x14ac:dyDescent="0.2">
      <c r="A1130" s="218"/>
    </row>
    <row r="1131" spans="1:1" s="125" customFormat="1" ht="15.5" customHeight="1" x14ac:dyDescent="0.2">
      <c r="A1131" s="218"/>
    </row>
    <row r="1132" spans="1:1" s="125" customFormat="1" ht="15.5" customHeight="1" x14ac:dyDescent="0.2">
      <c r="A1132" s="218"/>
    </row>
    <row r="1133" spans="1:1" s="125" customFormat="1" ht="15.5" customHeight="1" x14ac:dyDescent="0.2">
      <c r="A1133" s="218"/>
    </row>
    <row r="1134" spans="1:1" s="125" customFormat="1" ht="15.5" customHeight="1" x14ac:dyDescent="0.2">
      <c r="A1134" s="218"/>
    </row>
    <row r="1135" spans="1:1" s="125" customFormat="1" ht="15.5" customHeight="1" x14ac:dyDescent="0.2">
      <c r="A1135" s="218"/>
    </row>
    <row r="1136" spans="1:1" s="125" customFormat="1" ht="15.5" customHeight="1" x14ac:dyDescent="0.2">
      <c r="A1136" s="218"/>
    </row>
    <row r="1137" spans="1:1" s="125" customFormat="1" ht="15.5" customHeight="1" x14ac:dyDescent="0.2">
      <c r="A1137" s="218"/>
    </row>
    <row r="1138" spans="1:1" s="125" customFormat="1" ht="15.5" customHeight="1" x14ac:dyDescent="0.2">
      <c r="A1138" s="219"/>
    </row>
    <row r="1139" spans="1:1" s="125" customFormat="1" ht="15.5" customHeight="1" x14ac:dyDescent="0.2">
      <c r="A1139" s="218"/>
    </row>
    <row r="1140" spans="1:1" s="125" customFormat="1" ht="15.5" customHeight="1" x14ac:dyDescent="0.2">
      <c r="A1140" s="219"/>
    </row>
    <row r="1141" spans="1:1" s="125" customFormat="1" ht="15.5" customHeight="1" x14ac:dyDescent="0.2">
      <c r="A1141" s="218"/>
    </row>
    <row r="1142" spans="1:1" s="125" customFormat="1" ht="15.5" customHeight="1" x14ac:dyDescent="0.2">
      <c r="A1142" s="218"/>
    </row>
    <row r="1143" spans="1:1" s="125" customFormat="1" ht="15.5" customHeight="1" x14ac:dyDescent="0.2">
      <c r="A1143" s="219"/>
    </row>
    <row r="1144" spans="1:1" s="125" customFormat="1" ht="15.5" customHeight="1" x14ac:dyDescent="0.2">
      <c r="A1144" s="219"/>
    </row>
    <row r="1145" spans="1:1" s="125" customFormat="1" ht="15.5" customHeight="1" x14ac:dyDescent="0.2">
      <c r="A1145" s="219"/>
    </row>
    <row r="1146" spans="1:1" s="125" customFormat="1" ht="15.5" customHeight="1" x14ac:dyDescent="0.2">
      <c r="A1146" s="219"/>
    </row>
    <row r="1147" spans="1:1" s="125" customFormat="1" ht="15.5" customHeight="1" x14ac:dyDescent="0.2">
      <c r="A1147" s="219"/>
    </row>
    <row r="1148" spans="1:1" s="125" customFormat="1" ht="15.5" customHeight="1" x14ac:dyDescent="0.2">
      <c r="A1148" s="219"/>
    </row>
    <row r="1149" spans="1:1" s="125" customFormat="1" ht="15.5" customHeight="1" x14ac:dyDescent="0.2">
      <c r="A1149" s="219"/>
    </row>
    <row r="1150" spans="1:1" s="125" customFormat="1" ht="15.5" customHeight="1" x14ac:dyDescent="0.2">
      <c r="A1150" s="219"/>
    </row>
    <row r="1151" spans="1:1" s="125" customFormat="1" ht="15.5" customHeight="1" x14ac:dyDescent="0.2">
      <c r="A1151" s="219"/>
    </row>
    <row r="1152" spans="1:1" s="125" customFormat="1" ht="15.5" customHeight="1" x14ac:dyDescent="0.2">
      <c r="A1152" s="219"/>
    </row>
    <row r="1153" spans="1:1" s="125" customFormat="1" ht="15.5" customHeight="1" x14ac:dyDescent="0.2">
      <c r="A1153" s="219"/>
    </row>
    <row r="1154" spans="1:1" s="125" customFormat="1" ht="15.5" customHeight="1" x14ac:dyDescent="0.2">
      <c r="A1154" s="221"/>
    </row>
    <row r="1155" spans="1:1" s="125" customFormat="1" ht="15.5" customHeight="1" x14ac:dyDescent="0.2">
      <c r="A1155" s="221"/>
    </row>
    <row r="1156" spans="1:1" s="125" customFormat="1" ht="15.5" customHeight="1" x14ac:dyDescent="0.2">
      <c r="A1156" s="219"/>
    </row>
    <row r="1157" spans="1:1" s="125" customFormat="1" ht="15.5" customHeight="1" x14ac:dyDescent="0.2">
      <c r="A1157" s="219"/>
    </row>
    <row r="1158" spans="1:1" s="125" customFormat="1" ht="15.5" customHeight="1" x14ac:dyDescent="0.2">
      <c r="A1158" s="219"/>
    </row>
    <row r="1159" spans="1:1" s="125" customFormat="1" ht="15.5" customHeight="1" x14ac:dyDescent="0.2">
      <c r="A1159" s="202"/>
    </row>
    <row r="1160" spans="1:1" s="125" customFormat="1" ht="15.5" customHeight="1" x14ac:dyDescent="0.2">
      <c r="A1160" s="202"/>
    </row>
    <row r="1161" spans="1:1" s="125" customFormat="1" ht="15.5" customHeight="1" x14ac:dyDescent="0.2">
      <c r="A1161" s="202"/>
    </row>
    <row r="1162" spans="1:1" s="125" customFormat="1" ht="15.5" customHeight="1" x14ac:dyDescent="0.2">
      <c r="A1162" s="202"/>
    </row>
    <row r="1163" spans="1:1" s="125" customFormat="1" ht="15.5" customHeight="1" x14ac:dyDescent="0.2">
      <c r="A1163" s="202"/>
    </row>
    <row r="1164" spans="1:1" s="125" customFormat="1" ht="15.5" customHeight="1" x14ac:dyDescent="0.2">
      <c r="A1164" s="202"/>
    </row>
    <row r="1165" spans="1:1" s="125" customFormat="1" ht="15.5" customHeight="1" x14ac:dyDescent="0.2">
      <c r="A1165" s="202"/>
    </row>
    <row r="1166" spans="1:1" s="125" customFormat="1" ht="15.5" customHeight="1" x14ac:dyDescent="0.2">
      <c r="A1166" s="202"/>
    </row>
    <row r="1167" spans="1:1" s="125" customFormat="1" ht="15.5" customHeight="1" x14ac:dyDescent="0.2">
      <c r="A1167" s="202"/>
    </row>
    <row r="1168" spans="1:1" s="125" customFormat="1" ht="15.5" customHeight="1" x14ac:dyDescent="0.2">
      <c r="A1168" s="202"/>
    </row>
    <row r="1169" spans="1:1" s="125" customFormat="1" ht="15.5" customHeight="1" x14ac:dyDescent="0.2">
      <c r="A1169" s="202"/>
    </row>
    <row r="1170" spans="1:1" s="125" customFormat="1" ht="15.5" customHeight="1" x14ac:dyDescent="0.2">
      <c r="A1170" s="202"/>
    </row>
    <row r="1171" spans="1:1" s="125" customFormat="1" ht="15.5" customHeight="1" x14ac:dyDescent="0.2">
      <c r="A1171" s="202"/>
    </row>
    <row r="1172" spans="1:1" s="125" customFormat="1" ht="15.5" customHeight="1" x14ac:dyDescent="0.2">
      <c r="A1172" s="202"/>
    </row>
    <row r="1173" spans="1:1" s="125" customFormat="1" ht="15.5" customHeight="1" x14ac:dyDescent="0.2">
      <c r="A1173" s="202"/>
    </row>
    <row r="1174" spans="1:1" s="125" customFormat="1" ht="15.5" customHeight="1" x14ac:dyDescent="0.2">
      <c r="A1174" s="202"/>
    </row>
    <row r="1175" spans="1:1" s="125" customFormat="1" ht="15.5" customHeight="1" x14ac:dyDescent="0.2">
      <c r="A1175" s="202"/>
    </row>
    <row r="1176" spans="1:1" s="125" customFormat="1" ht="15.5" customHeight="1" x14ac:dyDescent="0.2">
      <c r="A1176" s="202"/>
    </row>
    <row r="1177" spans="1:1" s="125" customFormat="1" ht="15.5" customHeight="1" x14ac:dyDescent="0.2">
      <c r="A1177" s="202"/>
    </row>
    <row r="1178" spans="1:1" s="125" customFormat="1" ht="15.5" customHeight="1" x14ac:dyDescent="0.2">
      <c r="A1178" s="202"/>
    </row>
    <row r="1179" spans="1:1" s="125" customFormat="1" ht="15.5" customHeight="1" x14ac:dyDescent="0.2">
      <c r="A1179" s="218"/>
    </row>
    <row r="1180" spans="1:1" s="125" customFormat="1" ht="15.5" customHeight="1" x14ac:dyDescent="0.2">
      <c r="A1180" s="219"/>
    </row>
    <row r="1181" spans="1:1" s="125" customFormat="1" ht="15.5" customHeight="1" x14ac:dyDescent="0.2">
      <c r="A1181" s="219"/>
    </row>
    <row r="1182" spans="1:1" s="125" customFormat="1" ht="15.5" customHeight="1" x14ac:dyDescent="0.2">
      <c r="A1182" s="218"/>
    </row>
    <row r="1183" spans="1:1" s="125" customFormat="1" ht="15.5" customHeight="1" x14ac:dyDescent="0.2">
      <c r="A1183" s="219"/>
    </row>
    <row r="1184" spans="1:1" s="125" customFormat="1" ht="15.5" customHeight="1" x14ac:dyDescent="0.2">
      <c r="A1184" s="202"/>
    </row>
    <row r="1185" spans="1:1" s="125" customFormat="1" ht="15.5" customHeight="1" x14ac:dyDescent="0.2">
      <c r="A1185" s="202"/>
    </row>
    <row r="1186" spans="1:1" s="125" customFormat="1" ht="15.5" customHeight="1" x14ac:dyDescent="0.2">
      <c r="A1186" s="202"/>
    </row>
    <row r="1187" spans="1:1" s="125" customFormat="1" ht="15.5" customHeight="1" x14ac:dyDescent="0.2">
      <c r="A1187" s="202"/>
    </row>
    <row r="1188" spans="1:1" s="125" customFormat="1" ht="15.5" customHeight="1" x14ac:dyDescent="0.2">
      <c r="A1188" s="202"/>
    </row>
    <row r="1189" spans="1:1" s="125" customFormat="1" ht="15.5" customHeight="1" x14ac:dyDescent="0.2">
      <c r="A1189" s="202"/>
    </row>
    <row r="1190" spans="1:1" s="125" customFormat="1" ht="15.5" customHeight="1" x14ac:dyDescent="0.2">
      <c r="A1190" s="202"/>
    </row>
    <row r="1191" spans="1:1" s="125" customFormat="1" ht="15.5" customHeight="1" x14ac:dyDescent="0.2">
      <c r="A1191" s="202"/>
    </row>
    <row r="1192" spans="1:1" s="125" customFormat="1" ht="15.5" customHeight="1" x14ac:dyDescent="0.2">
      <c r="A1192" s="202"/>
    </row>
    <row r="1193" spans="1:1" s="125" customFormat="1" ht="15.5" customHeight="1" x14ac:dyDescent="0.2">
      <c r="A1193" s="202"/>
    </row>
    <row r="1194" spans="1:1" s="125" customFormat="1" ht="15.5" customHeight="1" x14ac:dyDescent="0.2">
      <c r="A1194" s="202"/>
    </row>
    <row r="1195" spans="1:1" s="125" customFormat="1" ht="15.5" customHeight="1" x14ac:dyDescent="0.2">
      <c r="A1195" s="202"/>
    </row>
    <row r="1196" spans="1:1" s="125" customFormat="1" ht="15.5" customHeight="1" x14ac:dyDescent="0.2">
      <c r="A1196" s="202"/>
    </row>
    <row r="1197" spans="1:1" s="125" customFormat="1" ht="15.5" customHeight="1" x14ac:dyDescent="0.2">
      <c r="A1197" s="202"/>
    </row>
    <row r="1198" spans="1:1" s="125" customFormat="1" ht="15.5" customHeight="1" x14ac:dyDescent="0.2">
      <c r="A1198" s="202"/>
    </row>
    <row r="1199" spans="1:1" s="125" customFormat="1" ht="15.5" customHeight="1" x14ac:dyDescent="0.2">
      <c r="A1199" s="202"/>
    </row>
    <row r="1200" spans="1:1" s="125" customFormat="1" ht="15.5" customHeight="1" x14ac:dyDescent="0.2">
      <c r="A1200" s="202"/>
    </row>
    <row r="1201" spans="1:1" s="125" customFormat="1" ht="15.5" customHeight="1" x14ac:dyDescent="0.2">
      <c r="A1201" s="202"/>
    </row>
    <row r="1202" spans="1:1" s="125" customFormat="1" ht="15.5" customHeight="1" x14ac:dyDescent="0.2">
      <c r="A1202" s="202"/>
    </row>
    <row r="1203" spans="1:1" s="125" customFormat="1" ht="15.5" customHeight="1" x14ac:dyDescent="0.2">
      <c r="A1203" s="202"/>
    </row>
    <row r="1204" spans="1:1" s="125" customFormat="1" ht="15.5" customHeight="1" x14ac:dyDescent="0.2">
      <c r="A1204" s="202"/>
    </row>
    <row r="1205" spans="1:1" s="125" customFormat="1" ht="15.5" customHeight="1" x14ac:dyDescent="0.2">
      <c r="A1205" s="218"/>
    </row>
    <row r="1206" spans="1:1" s="125" customFormat="1" ht="15.5" customHeight="1" x14ac:dyDescent="0.2">
      <c r="A1206" s="219"/>
    </row>
    <row r="1207" spans="1:1" s="125" customFormat="1" ht="15.5" customHeight="1" x14ac:dyDescent="0.2">
      <c r="A1207" s="219"/>
    </row>
    <row r="1208" spans="1:1" s="125" customFormat="1" ht="15.5" customHeight="1" x14ac:dyDescent="0.2">
      <c r="A1208" s="202"/>
    </row>
    <row r="1209" spans="1:1" s="125" customFormat="1" ht="15.5" customHeight="1" x14ac:dyDescent="0.2">
      <c r="A1209" s="219"/>
    </row>
    <row r="1210" spans="1:1" s="125" customFormat="1" ht="15.5" customHeight="1" x14ac:dyDescent="0.2">
      <c r="A1210" s="219"/>
    </row>
    <row r="1211" spans="1:1" s="125" customFormat="1" ht="15.5" customHeight="1" x14ac:dyDescent="0.2">
      <c r="A1211" s="202"/>
    </row>
    <row r="1212" spans="1:1" s="125" customFormat="1" ht="15.5" customHeight="1" x14ac:dyDescent="0.2">
      <c r="A1212" s="202"/>
    </row>
    <row r="1213" spans="1:1" s="125" customFormat="1" ht="15.5" customHeight="1" x14ac:dyDescent="0.2">
      <c r="A1213" s="202"/>
    </row>
    <row r="1214" spans="1:1" s="125" customFormat="1" ht="15.5" customHeight="1" x14ac:dyDescent="0.2">
      <c r="A1214" s="202"/>
    </row>
    <row r="1215" spans="1:1" s="125" customFormat="1" ht="15.5" customHeight="1" x14ac:dyDescent="0.2">
      <c r="A1215" s="202"/>
    </row>
    <row r="1216" spans="1:1" s="125" customFormat="1" ht="15.5" customHeight="1" x14ac:dyDescent="0.2">
      <c r="A1216" s="202"/>
    </row>
    <row r="1217" spans="1:1" s="125" customFormat="1" ht="15.5" customHeight="1" x14ac:dyDescent="0.2">
      <c r="A1217" s="202"/>
    </row>
    <row r="1218" spans="1:1" s="125" customFormat="1" ht="15.5" customHeight="1" x14ac:dyDescent="0.2">
      <c r="A1218" s="202"/>
    </row>
    <row r="1219" spans="1:1" s="125" customFormat="1" ht="15.5" customHeight="1" x14ac:dyDescent="0.2">
      <c r="A1219" s="202"/>
    </row>
    <row r="1220" spans="1:1" s="125" customFormat="1" ht="15.5" customHeight="1" x14ac:dyDescent="0.2">
      <c r="A1220" s="219"/>
    </row>
    <row r="1221" spans="1:1" s="125" customFormat="1" ht="15.5" customHeight="1" x14ac:dyDescent="0.2">
      <c r="A1221" s="218"/>
    </row>
    <row r="1222" spans="1:1" s="125" customFormat="1" ht="15.5" customHeight="1" x14ac:dyDescent="0.2">
      <c r="A1222" s="219"/>
    </row>
    <row r="1223" spans="1:1" s="125" customFormat="1" ht="15.5" customHeight="1" x14ac:dyDescent="0.2">
      <c r="A1223" s="202"/>
    </row>
    <row r="1224" spans="1:1" s="125" customFormat="1" ht="15.5" customHeight="1" x14ac:dyDescent="0.2">
      <c r="A1224" s="202"/>
    </row>
    <row r="1225" spans="1:1" s="125" customFormat="1" ht="15.5" customHeight="1" x14ac:dyDescent="0.2">
      <c r="A1225" s="202"/>
    </row>
    <row r="1226" spans="1:1" s="125" customFormat="1" ht="15.5" customHeight="1" x14ac:dyDescent="0.2">
      <c r="A1226" s="202"/>
    </row>
    <row r="1227" spans="1:1" s="125" customFormat="1" ht="15.5" customHeight="1" x14ac:dyDescent="0.2">
      <c r="A1227" s="202"/>
    </row>
    <row r="1228" spans="1:1" s="125" customFormat="1" ht="15.5" customHeight="1" x14ac:dyDescent="0.2">
      <c r="A1228" s="202"/>
    </row>
    <row r="1229" spans="1:1" s="125" customFormat="1" ht="15.5" customHeight="1" x14ac:dyDescent="0.2">
      <c r="A1229" s="202"/>
    </row>
    <row r="1230" spans="1:1" s="125" customFormat="1" ht="15.5" customHeight="1" x14ac:dyDescent="0.2">
      <c r="A1230" s="202"/>
    </row>
    <row r="1231" spans="1:1" s="125" customFormat="1" ht="15.5" customHeight="1" x14ac:dyDescent="0.2">
      <c r="A1231" s="202"/>
    </row>
    <row r="1232" spans="1:1" s="125" customFormat="1" ht="15.5" customHeight="1" x14ac:dyDescent="0.2">
      <c r="A1232" s="202"/>
    </row>
    <row r="1233" spans="1:1" s="125" customFormat="1" ht="15.5" customHeight="1" x14ac:dyDescent="0.2">
      <c r="A1233" s="202"/>
    </row>
    <row r="1234" spans="1:1" s="125" customFormat="1" ht="15.5" customHeight="1" x14ac:dyDescent="0.2">
      <c r="A1234" s="202"/>
    </row>
    <row r="1235" spans="1:1" s="125" customFormat="1" ht="15.5" customHeight="1" x14ac:dyDescent="0.2">
      <c r="A1235" s="202"/>
    </row>
    <row r="1236" spans="1:1" s="125" customFormat="1" ht="15.5" customHeight="1" x14ac:dyDescent="0.2">
      <c r="A1236" s="202"/>
    </row>
    <row r="1237" spans="1:1" s="125" customFormat="1" ht="15.5" customHeight="1" x14ac:dyDescent="0.2">
      <c r="A1237" s="202"/>
    </row>
    <row r="1238" spans="1:1" s="125" customFormat="1" ht="15.5" customHeight="1" x14ac:dyDescent="0.2">
      <c r="A1238" s="202"/>
    </row>
    <row r="1239" spans="1:1" s="125" customFormat="1" ht="15.5" customHeight="1" x14ac:dyDescent="0.2">
      <c r="A1239" s="202"/>
    </row>
    <row r="1240" spans="1:1" s="125" customFormat="1" ht="15.5" customHeight="1" x14ac:dyDescent="0.2">
      <c r="A1240" s="202"/>
    </row>
    <row r="1241" spans="1:1" s="125" customFormat="1" ht="15.5" customHeight="1" x14ac:dyDescent="0.2">
      <c r="A1241" s="202"/>
    </row>
    <row r="1242" spans="1:1" s="125" customFormat="1" ht="15.5" customHeight="1" x14ac:dyDescent="0.2">
      <c r="A1242" s="202"/>
    </row>
    <row r="1243" spans="1:1" s="125" customFormat="1" ht="15.5" customHeight="1" x14ac:dyDescent="0.2">
      <c r="A1243" s="202"/>
    </row>
    <row r="1244" spans="1:1" s="125" customFormat="1" ht="15.5" customHeight="1" x14ac:dyDescent="0.2">
      <c r="A1244" s="202"/>
    </row>
    <row r="1245" spans="1:1" s="125" customFormat="1" ht="15.5" customHeight="1" x14ac:dyDescent="0.2">
      <c r="A1245" s="202"/>
    </row>
    <row r="1246" spans="1:1" s="125" customFormat="1" ht="15.5" customHeight="1" x14ac:dyDescent="0.2">
      <c r="A1246" s="202"/>
    </row>
    <row r="1247" spans="1:1" s="125" customFormat="1" ht="15.5" customHeight="1" x14ac:dyDescent="0.2">
      <c r="A1247" s="202"/>
    </row>
    <row r="1248" spans="1:1" s="125" customFormat="1" ht="15.5" customHeight="1" x14ac:dyDescent="0.2">
      <c r="A1248" s="202"/>
    </row>
    <row r="1249" spans="1:1" s="125" customFormat="1" ht="15.5" customHeight="1" x14ac:dyDescent="0.2">
      <c r="A1249" s="202"/>
    </row>
    <row r="1250" spans="1:1" s="125" customFormat="1" ht="15.5" customHeight="1" x14ac:dyDescent="0.2">
      <c r="A1250" s="202"/>
    </row>
    <row r="1251" spans="1:1" s="125" customFormat="1" ht="15.5" customHeight="1" x14ac:dyDescent="0.2">
      <c r="A1251" s="202"/>
    </row>
    <row r="1252" spans="1:1" s="125" customFormat="1" ht="15.5" customHeight="1" x14ac:dyDescent="0.2">
      <c r="A1252" s="202"/>
    </row>
    <row r="1253" spans="1:1" s="125" customFormat="1" ht="15.5" customHeight="1" x14ac:dyDescent="0.2">
      <c r="A1253" s="202"/>
    </row>
    <row r="1254" spans="1:1" s="125" customFormat="1" ht="15.5" customHeight="1" x14ac:dyDescent="0.2">
      <c r="A1254" s="202"/>
    </row>
    <row r="1255" spans="1:1" s="125" customFormat="1" ht="15.5" customHeight="1" x14ac:dyDescent="0.2">
      <c r="A1255" s="202"/>
    </row>
    <row r="1256" spans="1:1" s="125" customFormat="1" ht="15.5" customHeight="1" x14ac:dyDescent="0.2">
      <c r="A1256" s="202"/>
    </row>
    <row r="1257" spans="1:1" s="125" customFormat="1" ht="15.5" customHeight="1" x14ac:dyDescent="0.2">
      <c r="A1257" s="202"/>
    </row>
    <row r="1258" spans="1:1" s="125" customFormat="1" ht="15.5" customHeight="1" x14ac:dyDescent="0.2">
      <c r="A1258" s="202"/>
    </row>
    <row r="1259" spans="1:1" s="125" customFormat="1" ht="15.5" customHeight="1" x14ac:dyDescent="0.2">
      <c r="A1259" s="202"/>
    </row>
    <row r="1260" spans="1:1" s="125" customFormat="1" ht="15.5" customHeight="1" x14ac:dyDescent="0.2">
      <c r="A1260" s="202"/>
    </row>
    <row r="1261" spans="1:1" s="125" customFormat="1" ht="15.5" customHeight="1" x14ac:dyDescent="0.2">
      <c r="A1261" s="202"/>
    </row>
    <row r="1262" spans="1:1" s="125" customFormat="1" ht="15.5" customHeight="1" x14ac:dyDescent="0.2">
      <c r="A1262" s="202"/>
    </row>
    <row r="1263" spans="1:1" s="125" customFormat="1" ht="15.5" customHeight="1" x14ac:dyDescent="0.2">
      <c r="A1263" s="202"/>
    </row>
    <row r="1264" spans="1:1" s="125" customFormat="1" ht="15.5" customHeight="1" x14ac:dyDescent="0.2">
      <c r="A1264" s="202"/>
    </row>
    <row r="1265" spans="1:1" s="125" customFormat="1" ht="15.5" customHeight="1" x14ac:dyDescent="0.2">
      <c r="A1265" s="202"/>
    </row>
    <row r="1266" spans="1:1" s="125" customFormat="1" ht="15.5" customHeight="1" x14ac:dyDescent="0.2">
      <c r="A1266" s="202"/>
    </row>
    <row r="1267" spans="1:1" s="125" customFormat="1" ht="15.5" customHeight="1" x14ac:dyDescent="0.2">
      <c r="A1267" s="202"/>
    </row>
    <row r="1268" spans="1:1" s="125" customFormat="1" ht="15.5" customHeight="1" x14ac:dyDescent="0.2">
      <c r="A1268" s="202"/>
    </row>
    <row r="1269" spans="1:1" s="125" customFormat="1" ht="15.5" customHeight="1" x14ac:dyDescent="0.2">
      <c r="A1269" s="202"/>
    </row>
    <row r="1270" spans="1:1" s="125" customFormat="1" ht="15.5" customHeight="1" x14ac:dyDescent="0.2">
      <c r="A1270" s="202"/>
    </row>
    <row r="1271" spans="1:1" s="125" customFormat="1" ht="15.5" customHeight="1" x14ac:dyDescent="0.2">
      <c r="A1271" s="202"/>
    </row>
    <row r="1272" spans="1:1" s="125" customFormat="1" ht="15.5" customHeight="1" x14ac:dyDescent="0.2">
      <c r="A1272" s="202"/>
    </row>
    <row r="1273" spans="1:1" s="125" customFormat="1" ht="15.5" customHeight="1" x14ac:dyDescent="0.2">
      <c r="A1273" s="202"/>
    </row>
    <row r="1274" spans="1:1" s="125" customFormat="1" ht="15.5" customHeight="1" x14ac:dyDescent="0.2">
      <c r="A1274" s="202"/>
    </row>
    <row r="1275" spans="1:1" s="125" customFormat="1" ht="15.5" customHeight="1" x14ac:dyDescent="0.2">
      <c r="A1275" s="202"/>
    </row>
    <row r="1276" spans="1:1" s="125" customFormat="1" ht="15.5" customHeight="1" x14ac:dyDescent="0.2">
      <c r="A1276" s="202"/>
    </row>
    <row r="1277" spans="1:1" s="125" customFormat="1" ht="15.5" customHeight="1" x14ac:dyDescent="0.2">
      <c r="A1277" s="202"/>
    </row>
    <row r="1278" spans="1:1" s="125" customFormat="1" ht="15.5" customHeight="1" x14ac:dyDescent="0.2">
      <c r="A1278" s="202"/>
    </row>
    <row r="1279" spans="1:1" s="125" customFormat="1" ht="15.5" customHeight="1" x14ac:dyDescent="0.2">
      <c r="A1279" s="202"/>
    </row>
    <row r="1280" spans="1:1" s="125" customFormat="1" ht="15.5" customHeight="1" x14ac:dyDescent="0.2">
      <c r="A1280" s="202"/>
    </row>
    <row r="1281" spans="1:1" s="125" customFormat="1" ht="15.5" customHeight="1" x14ac:dyDescent="0.2">
      <c r="A1281" s="202"/>
    </row>
    <row r="1282" spans="1:1" s="125" customFormat="1" ht="15.5" customHeight="1" x14ac:dyDescent="0.2">
      <c r="A1282" s="202"/>
    </row>
    <row r="1283" spans="1:1" s="125" customFormat="1" ht="15.5" customHeight="1" x14ac:dyDescent="0.2">
      <c r="A1283" s="202"/>
    </row>
    <row r="1284" spans="1:1" s="125" customFormat="1" ht="15.5" customHeight="1" x14ac:dyDescent="0.2">
      <c r="A1284" s="202"/>
    </row>
    <row r="1285" spans="1:1" s="125" customFormat="1" ht="15.5" customHeight="1" x14ac:dyDescent="0.2">
      <c r="A1285" s="202"/>
    </row>
    <row r="1286" spans="1:1" s="125" customFormat="1" ht="15.5" customHeight="1" x14ac:dyDescent="0.2">
      <c r="A1286" s="202"/>
    </row>
    <row r="1287" spans="1:1" s="125" customFormat="1" ht="15.5" customHeight="1" x14ac:dyDescent="0.2">
      <c r="A1287" s="202"/>
    </row>
    <row r="1288" spans="1:1" s="125" customFormat="1" ht="15.5" customHeight="1" x14ac:dyDescent="0.2">
      <c r="A1288" s="202"/>
    </row>
    <row r="1289" spans="1:1" s="125" customFormat="1" ht="15.5" customHeight="1" x14ac:dyDescent="0.2">
      <c r="A1289" s="202"/>
    </row>
    <row r="1290" spans="1:1" s="125" customFormat="1" ht="15.5" customHeight="1" x14ac:dyDescent="0.2">
      <c r="A1290" s="202"/>
    </row>
    <row r="1291" spans="1:1" s="125" customFormat="1" ht="15.5" customHeight="1" x14ac:dyDescent="0.2">
      <c r="A1291" s="202"/>
    </row>
    <row r="1292" spans="1:1" s="125" customFormat="1" ht="15.5" customHeight="1" x14ac:dyDescent="0.2">
      <c r="A1292" s="202"/>
    </row>
    <row r="1293" spans="1:1" s="125" customFormat="1" ht="15.5" customHeight="1" x14ac:dyDescent="0.2">
      <c r="A1293" s="202"/>
    </row>
    <row r="1294" spans="1:1" s="125" customFormat="1" ht="15.5" customHeight="1" x14ac:dyDescent="0.2">
      <c r="A1294" s="202"/>
    </row>
    <row r="1295" spans="1:1" s="125" customFormat="1" ht="15.5" customHeight="1" x14ac:dyDescent="0.2">
      <c r="A1295" s="202"/>
    </row>
    <row r="1296" spans="1:1" s="125" customFormat="1" ht="15.5" customHeight="1" x14ac:dyDescent="0.2">
      <c r="A1296" s="202"/>
    </row>
    <row r="1297" spans="1:1" s="125" customFormat="1" ht="15.5" customHeight="1" x14ac:dyDescent="0.2">
      <c r="A1297" s="202"/>
    </row>
    <row r="1298" spans="1:1" s="125" customFormat="1" ht="15.5" customHeight="1" x14ac:dyDescent="0.2">
      <c r="A1298" s="202"/>
    </row>
    <row r="1299" spans="1:1" s="125" customFormat="1" ht="15.5" customHeight="1" x14ac:dyDescent="0.2">
      <c r="A1299" s="202"/>
    </row>
    <row r="1300" spans="1:1" s="125" customFormat="1" ht="15.5" customHeight="1" x14ac:dyDescent="0.2">
      <c r="A1300" s="202"/>
    </row>
    <row r="1301" spans="1:1" s="125" customFormat="1" ht="15.5" customHeight="1" x14ac:dyDescent="0.2">
      <c r="A1301" s="202"/>
    </row>
    <row r="1302" spans="1:1" s="125" customFormat="1" ht="15.5" customHeight="1" x14ac:dyDescent="0.2">
      <c r="A1302" s="202"/>
    </row>
    <row r="1303" spans="1:1" s="125" customFormat="1" ht="15.5" customHeight="1" x14ac:dyDescent="0.2">
      <c r="A1303" s="202"/>
    </row>
    <row r="1304" spans="1:1" s="125" customFormat="1" ht="15.5" customHeight="1" x14ac:dyDescent="0.2">
      <c r="A1304" s="202"/>
    </row>
    <row r="1305" spans="1:1" s="125" customFormat="1" ht="15.5" customHeight="1" x14ac:dyDescent="0.2">
      <c r="A1305" s="202"/>
    </row>
    <row r="1306" spans="1:1" s="125" customFormat="1" ht="15.5" customHeight="1" x14ac:dyDescent="0.2">
      <c r="A1306" s="202"/>
    </row>
    <row r="1307" spans="1:1" s="125" customFormat="1" ht="15.5" customHeight="1" x14ac:dyDescent="0.2">
      <c r="A1307" s="202"/>
    </row>
    <row r="1308" spans="1:1" s="125" customFormat="1" ht="15.5" customHeight="1" x14ac:dyDescent="0.2">
      <c r="A1308" s="202"/>
    </row>
    <row r="1309" spans="1:1" s="125" customFormat="1" ht="15.5" customHeight="1" x14ac:dyDescent="0.2">
      <c r="A1309" s="202"/>
    </row>
    <row r="1310" spans="1:1" s="125" customFormat="1" ht="15.5" customHeight="1" x14ac:dyDescent="0.2">
      <c r="A1310" s="202"/>
    </row>
    <row r="1311" spans="1:1" s="125" customFormat="1" ht="15.5" customHeight="1" x14ac:dyDescent="0.2">
      <c r="A1311" s="202"/>
    </row>
    <row r="1312" spans="1:1" s="125" customFormat="1" ht="15.5" customHeight="1" x14ac:dyDescent="0.2">
      <c r="A1312" s="202"/>
    </row>
    <row r="1313" spans="1:1" s="125" customFormat="1" ht="15.5" customHeight="1" x14ac:dyDescent="0.2">
      <c r="A1313" s="202"/>
    </row>
    <row r="1314" spans="1:1" s="125" customFormat="1" ht="15.5" customHeight="1" x14ac:dyDescent="0.2">
      <c r="A1314" s="202"/>
    </row>
    <row r="1315" spans="1:1" s="125" customFormat="1" ht="15.5" customHeight="1" x14ac:dyDescent="0.2">
      <c r="A1315" s="202"/>
    </row>
    <row r="1316" spans="1:1" s="125" customFormat="1" ht="15.5" customHeight="1" x14ac:dyDescent="0.2">
      <c r="A1316" s="202"/>
    </row>
    <row r="1317" spans="1:1" s="125" customFormat="1" ht="15.5" customHeight="1" x14ac:dyDescent="0.2">
      <c r="A1317" s="202"/>
    </row>
    <row r="1318" spans="1:1" s="125" customFormat="1" ht="15.5" customHeight="1" x14ac:dyDescent="0.2">
      <c r="A1318" s="202"/>
    </row>
    <row r="1319" spans="1:1" s="125" customFormat="1" ht="15.5" customHeight="1" x14ac:dyDescent="0.2">
      <c r="A1319" s="202"/>
    </row>
    <row r="1320" spans="1:1" s="125" customFormat="1" ht="15.5" customHeight="1" x14ac:dyDescent="0.2">
      <c r="A1320" s="202"/>
    </row>
    <row r="1321" spans="1:1" s="125" customFormat="1" ht="15.5" customHeight="1" x14ac:dyDescent="0.2">
      <c r="A1321" s="202"/>
    </row>
    <row r="1322" spans="1:1" s="125" customFormat="1" ht="15.5" customHeight="1" x14ac:dyDescent="0.2">
      <c r="A1322" s="202"/>
    </row>
    <row r="1323" spans="1:1" s="125" customFormat="1" ht="15.5" customHeight="1" x14ac:dyDescent="0.2">
      <c r="A1323" s="202"/>
    </row>
    <row r="1324" spans="1:1" s="125" customFormat="1" ht="15.5" customHeight="1" x14ac:dyDescent="0.2">
      <c r="A1324" s="202"/>
    </row>
    <row r="1325" spans="1:1" s="125" customFormat="1" ht="15.5" customHeight="1" x14ac:dyDescent="0.2">
      <c r="A1325" s="202"/>
    </row>
    <row r="1326" spans="1:1" s="125" customFormat="1" ht="15.5" customHeight="1" x14ac:dyDescent="0.2">
      <c r="A1326" s="219"/>
    </row>
    <row r="1327" spans="1:1" s="125" customFormat="1" ht="15.5" customHeight="1" x14ac:dyDescent="0.2">
      <c r="A1327" s="222"/>
    </row>
    <row r="1328" spans="1:1" s="125" customFormat="1" ht="15.5" customHeight="1" x14ac:dyDescent="0.2">
      <c r="A1328" s="202"/>
    </row>
    <row r="1329" spans="1:1" s="125" customFormat="1" ht="15.5" customHeight="1" x14ac:dyDescent="0.2">
      <c r="A1329" s="202"/>
    </row>
    <row r="1330" spans="1:1" s="125" customFormat="1" ht="15.5" customHeight="1" x14ac:dyDescent="0.2">
      <c r="A1330" s="202"/>
    </row>
  </sheetData>
  <mergeCells count="9">
    <mergeCell ref="AK1:AL1"/>
    <mergeCell ref="AN1:AO1"/>
    <mergeCell ref="A1:B1"/>
    <mergeCell ref="D1:E1"/>
    <mergeCell ref="T37:U37"/>
    <mergeCell ref="L1:M1"/>
    <mergeCell ref="S1:W1"/>
    <mergeCell ref="G1:J1"/>
    <mergeCell ref="AH1:AI1"/>
  </mergeCells>
  <pageMargins left="1" right="1" top="1" bottom="1" header="0.25" footer="0.25"/>
  <pageSetup orientation="portrait"/>
  <headerFooter>
    <oddFooter>&amp;C&amp;"Helvetica,Regular"&amp;12&amp;K000000&amp;P</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IV55"/>
  <sheetViews>
    <sheetView showGridLines="0" workbookViewId="0">
      <selection sqref="A1:B1"/>
    </sheetView>
  </sheetViews>
  <sheetFormatPr baseColWidth="10" defaultColWidth="16.33203125" defaultRowHeight="15.5" customHeight="1" x14ac:dyDescent="0.2"/>
  <cols>
    <col min="1" max="256" width="16.33203125" style="224" customWidth="1"/>
  </cols>
  <sheetData>
    <row r="1" spans="1:2" ht="58" customHeight="1" x14ac:dyDescent="0.2">
      <c r="A1" s="699" t="s">
        <v>2868</v>
      </c>
      <c r="B1" s="699"/>
    </row>
    <row r="2" spans="1:2" ht="41.75" customHeight="1" x14ac:dyDescent="0.2">
      <c r="A2" s="225"/>
      <c r="B2" s="226" t="s">
        <v>2868</v>
      </c>
    </row>
    <row r="3" spans="1:2" ht="14" customHeight="1" x14ac:dyDescent="0.2">
      <c r="A3" s="126" t="s">
        <v>468</v>
      </c>
      <c r="B3" s="127">
        <f>COUNTIF('Master List of UJ Complaints'!$D$22:$D$1516,A3)</f>
        <v>1</v>
      </c>
    </row>
    <row r="4" spans="1:2" ht="14" customHeight="1" x14ac:dyDescent="0.2">
      <c r="A4" s="126" t="s">
        <v>2728</v>
      </c>
      <c r="B4" s="127">
        <f>COUNTIF('Master List of UJ Complaints'!$D$22:$D$1516,A4)</f>
        <v>0</v>
      </c>
    </row>
    <row r="5" spans="1:2" ht="14" customHeight="1" x14ac:dyDescent="0.2">
      <c r="A5" s="126" t="s">
        <v>809</v>
      </c>
      <c r="B5" s="127">
        <f>COUNTIF('Master List of UJ Complaints'!$D$22:$D$1516,A5)</f>
        <v>0</v>
      </c>
    </row>
    <row r="6" spans="1:2" ht="14" customHeight="1" x14ac:dyDescent="0.2">
      <c r="A6" s="126" t="s">
        <v>747</v>
      </c>
      <c r="B6" s="127">
        <f>COUNTIF('Master List of UJ Complaints'!$D$22:$D$1516,A6)</f>
        <v>0</v>
      </c>
    </row>
    <row r="7" spans="1:2" ht="14" customHeight="1" x14ac:dyDescent="0.2">
      <c r="A7" s="126" t="s">
        <v>2810</v>
      </c>
      <c r="B7" s="127">
        <f>COUNTIF('Master List of UJ Complaints'!$D$22:$D$1516,A7)</f>
        <v>0</v>
      </c>
    </row>
    <row r="8" spans="1:2" ht="14" customHeight="1" x14ac:dyDescent="0.2">
      <c r="A8" s="126" t="s">
        <v>2788</v>
      </c>
      <c r="B8" s="127">
        <f>COUNTIF('Master List of UJ Complaints'!$D$22:$D$1516,A8)</f>
        <v>1</v>
      </c>
    </row>
    <row r="9" spans="1:2" ht="14" customHeight="1" x14ac:dyDescent="0.2">
      <c r="A9" s="126" t="s">
        <v>199</v>
      </c>
      <c r="B9" s="127">
        <f>COUNTIF('Master List of UJ Complaints'!$D$22:$D$1516,A9)</f>
        <v>0</v>
      </c>
    </row>
    <row r="10" spans="1:2" ht="14" customHeight="1" x14ac:dyDescent="0.2">
      <c r="A10" s="126" t="s">
        <v>1271</v>
      </c>
      <c r="B10" s="127">
        <f>COUNTIF('Master List of UJ Complaints'!$D$22:$D$1516,A10)</f>
        <v>1</v>
      </c>
    </row>
    <row r="11" spans="1:2" ht="14" customHeight="1" x14ac:dyDescent="0.2">
      <c r="A11" s="126" t="s">
        <v>843</v>
      </c>
      <c r="B11" s="127">
        <f>COUNTIF('Master List of UJ Complaints'!$D$22:$D$1516,A11)</f>
        <v>1</v>
      </c>
    </row>
    <row r="12" spans="1:2" ht="14" customHeight="1" x14ac:dyDescent="0.2">
      <c r="A12" s="126" t="s">
        <v>209</v>
      </c>
      <c r="B12" s="127">
        <f>COUNTIF('Master List of UJ Complaints'!$D$22:$D$1516,A12)</f>
        <v>0</v>
      </c>
    </row>
    <row r="13" spans="1:2" ht="14" customHeight="1" x14ac:dyDescent="0.2">
      <c r="A13" s="126" t="s">
        <v>886</v>
      </c>
      <c r="B13" s="127">
        <f>COUNTIF('Master List of UJ Complaints'!$D$22:$D$1516,A13)</f>
        <v>0</v>
      </c>
    </row>
    <row r="14" spans="1:2" ht="14" customHeight="1" x14ac:dyDescent="0.2">
      <c r="A14" s="126" t="s">
        <v>2867</v>
      </c>
      <c r="B14" s="127">
        <f>COUNTIF('Master List of UJ Complaints'!$D$22:$D$1516,A14)</f>
        <v>0</v>
      </c>
    </row>
    <row r="15" spans="1:2" ht="14" customHeight="1" x14ac:dyDescent="0.2">
      <c r="A15" s="126" t="s">
        <v>1754</v>
      </c>
      <c r="B15" s="127">
        <f>COUNTIF('Master List of UJ Complaints'!$D$22:$D$1516,A15)</f>
        <v>1</v>
      </c>
    </row>
    <row r="16" spans="1:2" ht="14" customHeight="1" x14ac:dyDescent="0.2">
      <c r="A16" s="126" t="s">
        <v>82</v>
      </c>
      <c r="B16" s="127">
        <f>COUNTIF('Master List of UJ Complaints'!$D$22:$D$1516,A16)</f>
        <v>1</v>
      </c>
    </row>
    <row r="17" spans="1:2" ht="14" customHeight="1" x14ac:dyDescent="0.2">
      <c r="A17" s="126" t="s">
        <v>652</v>
      </c>
      <c r="B17" s="127">
        <f>COUNTIF('Master List of UJ Complaints'!$D$22:$D$1516,A17)</f>
        <v>2</v>
      </c>
    </row>
    <row r="18" spans="1:2" ht="14" customHeight="1" x14ac:dyDescent="0.2">
      <c r="A18" s="126" t="s">
        <v>261</v>
      </c>
      <c r="B18" s="127">
        <f>COUNTIF('Master List of UJ Complaints'!$D$22:$D$1516,A18)</f>
        <v>21</v>
      </c>
    </row>
    <row r="19" spans="1:2" ht="14" customHeight="1" x14ac:dyDescent="0.2">
      <c r="A19" s="126" t="s">
        <v>642</v>
      </c>
      <c r="B19" s="127">
        <f>COUNTIF('Master List of UJ Complaints'!$D$22:$D$1516,A19)</f>
        <v>4</v>
      </c>
    </row>
    <row r="20" spans="1:2" ht="14" customHeight="1" x14ac:dyDescent="0.2">
      <c r="A20" s="126" t="s">
        <v>137</v>
      </c>
      <c r="B20" s="127">
        <f>COUNTIF('Master List of UJ Complaints'!$D$22:$D$1516,A20)</f>
        <v>1</v>
      </c>
    </row>
    <row r="21" spans="1:2" ht="14" customHeight="1" x14ac:dyDescent="0.2">
      <c r="A21" s="126" t="s">
        <v>1226</v>
      </c>
      <c r="B21" s="127">
        <f>COUNTIF('Master List of UJ Complaints'!$D$22:$D$1516,A21)</f>
        <v>1</v>
      </c>
    </row>
    <row r="22" spans="1:2" ht="14" customHeight="1" x14ac:dyDescent="0.2">
      <c r="A22" s="126" t="s">
        <v>356</v>
      </c>
      <c r="B22" s="127">
        <f>COUNTIF('Master List of UJ Complaints'!$D$22:$D$1516,A22)</f>
        <v>0</v>
      </c>
    </row>
    <row r="23" spans="1:2" ht="14" customHeight="1" x14ac:dyDescent="0.2">
      <c r="A23" s="126" t="s">
        <v>712</v>
      </c>
      <c r="B23" s="127">
        <f>COUNTIF('Master List of UJ Complaints'!$D$22:$D$1516,A23)</f>
        <v>1</v>
      </c>
    </row>
    <row r="24" spans="1:2" ht="14" customHeight="1" x14ac:dyDescent="0.2">
      <c r="A24" s="126" t="s">
        <v>701</v>
      </c>
      <c r="B24" s="127">
        <f>COUNTIF('Master List of UJ Complaints'!$D$22:$D$1516,A24)</f>
        <v>3</v>
      </c>
    </row>
    <row r="25" spans="1:2" ht="14" customHeight="1" x14ac:dyDescent="0.2">
      <c r="A25" s="126" t="s">
        <v>387</v>
      </c>
      <c r="B25" s="127">
        <f>COUNTIF('Master List of UJ Complaints'!$D$22:$D$1516,A25)</f>
        <v>1</v>
      </c>
    </row>
    <row r="26" spans="1:2" ht="14" customHeight="1" x14ac:dyDescent="0.2">
      <c r="A26" s="126" t="s">
        <v>125</v>
      </c>
      <c r="B26" s="127">
        <f>COUNTIF('Master List of UJ Complaints'!$D$22:$D$1516,A26)</f>
        <v>0</v>
      </c>
    </row>
    <row r="27" spans="1:2" ht="14" customHeight="1" x14ac:dyDescent="0.2">
      <c r="A27" s="126" t="s">
        <v>852</v>
      </c>
      <c r="B27" s="127">
        <f>COUNTIF('Master List of UJ Complaints'!$D$22:$D$1516,A27)</f>
        <v>17</v>
      </c>
    </row>
    <row r="28" spans="1:2" ht="14" customHeight="1" x14ac:dyDescent="0.2">
      <c r="A28" s="126" t="s">
        <v>1917</v>
      </c>
      <c r="B28" s="127">
        <f>COUNTIF('Master List of UJ Complaints'!$D$22:$D$1516,A28)</f>
        <v>1</v>
      </c>
    </row>
    <row r="29" spans="1:2" ht="14" customHeight="1" x14ac:dyDescent="0.2">
      <c r="A29" s="126" t="s">
        <v>773</v>
      </c>
      <c r="B29" s="127">
        <f>COUNTIF('Master List of UJ Complaints'!$D$22:$D$1516,A29)</f>
        <v>1</v>
      </c>
    </row>
    <row r="30" spans="1:2" ht="14" customHeight="1" x14ac:dyDescent="0.2">
      <c r="A30" s="126" t="s">
        <v>241</v>
      </c>
      <c r="B30" s="127">
        <f>COUNTIF('Master List of UJ Complaints'!$D$22:$D$1516,A30)</f>
        <v>2</v>
      </c>
    </row>
    <row r="31" spans="1:2" ht="14" customHeight="1" x14ac:dyDescent="0.2">
      <c r="A31" s="126" t="s">
        <v>136</v>
      </c>
      <c r="B31" s="127">
        <f>COUNTIF('Master List of UJ Complaints'!$D$22:$D$1516,A31)</f>
        <v>4</v>
      </c>
    </row>
    <row r="32" spans="1:2" ht="14" customHeight="1" x14ac:dyDescent="0.2">
      <c r="A32" s="126" t="s">
        <v>1276</v>
      </c>
      <c r="B32" s="127">
        <f>COUNTIF('Master List of UJ Complaints'!$D$22:$D$1516,A32)</f>
        <v>0</v>
      </c>
    </row>
    <row r="33" spans="1:2" ht="14" customHeight="1" x14ac:dyDescent="0.2">
      <c r="A33" s="126" t="s">
        <v>81</v>
      </c>
      <c r="B33" s="127">
        <f>COUNTIF('Master List of UJ Complaints'!$D$22:$D$1516,A33)</f>
        <v>2</v>
      </c>
    </row>
    <row r="34" spans="1:2" ht="14" customHeight="1" x14ac:dyDescent="0.2">
      <c r="A34" s="126" t="s">
        <v>994</v>
      </c>
      <c r="B34" s="127">
        <f>COUNTIF('Master List of UJ Complaints'!$D$22:$D$1516,A34)</f>
        <v>2</v>
      </c>
    </row>
    <row r="35" spans="1:2" ht="14" customHeight="1" x14ac:dyDescent="0.2">
      <c r="A35" s="126" t="s">
        <v>1190</v>
      </c>
      <c r="B35" s="127">
        <f>COUNTIF('Master List of UJ Complaints'!$D$22:$D$1516,A35)</f>
        <v>1</v>
      </c>
    </row>
    <row r="36" spans="1:2" ht="14" customHeight="1" x14ac:dyDescent="0.2">
      <c r="A36" s="126" t="s">
        <v>369</v>
      </c>
      <c r="B36" s="127">
        <f>COUNTIF('Master List of UJ Complaints'!$D$22:$D$1516,A36)</f>
        <v>0</v>
      </c>
    </row>
    <row r="37" spans="1:2" ht="14" customHeight="1" x14ac:dyDescent="0.2">
      <c r="A37" s="126" t="s">
        <v>1066</v>
      </c>
      <c r="B37" s="127">
        <f>COUNTIF('Master List of UJ Complaints'!$D$22:$D$1516,A37)</f>
        <v>6</v>
      </c>
    </row>
    <row r="38" spans="1:2" ht="14" customHeight="1" x14ac:dyDescent="0.2">
      <c r="A38" s="126" t="s">
        <v>821</v>
      </c>
      <c r="B38" s="127">
        <f>COUNTIF('Master List of UJ Complaints'!$D$22:$D$1516,A38)</f>
        <v>5</v>
      </c>
    </row>
    <row r="39" spans="1:2" ht="14" customHeight="1" x14ac:dyDescent="0.2">
      <c r="A39" s="126" t="s">
        <v>1199</v>
      </c>
      <c r="B39" s="127">
        <f>COUNTIF('Master List of UJ Complaints'!$D$22:$D$1516,A39)</f>
        <v>6</v>
      </c>
    </row>
    <row r="40" spans="1:2" ht="14" customHeight="1" x14ac:dyDescent="0.2">
      <c r="A40" s="126" t="s">
        <v>1308</v>
      </c>
      <c r="B40" s="127">
        <f>COUNTIF('Master List of UJ Complaints'!$D$22:$D$1516,A40)</f>
        <v>7</v>
      </c>
    </row>
    <row r="41" spans="1:2" ht="14" customHeight="1" x14ac:dyDescent="0.2">
      <c r="A41" s="126" t="s">
        <v>567</v>
      </c>
      <c r="B41" s="127">
        <f>COUNTIF('Master List of UJ Complaints'!$D$22:$D$1516,A41)</f>
        <v>12</v>
      </c>
    </row>
    <row r="42" spans="1:2" ht="14" customHeight="1" x14ac:dyDescent="0.2">
      <c r="A42" s="126" t="s">
        <v>153</v>
      </c>
      <c r="B42" s="127">
        <f>COUNTIF('Master List of UJ Complaints'!$D$22:$D$1516,A42)</f>
        <v>370</v>
      </c>
    </row>
    <row r="43" spans="1:2" ht="14" customHeight="1" x14ac:dyDescent="0.2">
      <c r="A43" s="126" t="s">
        <v>188</v>
      </c>
      <c r="B43" s="127">
        <f>COUNTIF('Master List of UJ Complaints'!$D$22:$D$1516,A43)</f>
        <v>18</v>
      </c>
    </row>
    <row r="44" spans="1:2" ht="14" customHeight="1" x14ac:dyDescent="0.2">
      <c r="A44" s="182" t="s">
        <v>529</v>
      </c>
      <c r="B44" s="127">
        <f>COUNTIF('Master List of UJ Complaints'!$D$22:$D$1516,A44)</f>
        <v>10</v>
      </c>
    </row>
    <row r="45" spans="1:2" ht="14" customHeight="1" x14ac:dyDescent="0.2">
      <c r="A45" s="126" t="s">
        <v>92</v>
      </c>
      <c r="B45" s="127">
        <f>COUNTIF('Master List of UJ Complaints'!$D$22:$D$1516,A45)</f>
        <v>58</v>
      </c>
    </row>
    <row r="46" spans="1:2" ht="14" customHeight="1" x14ac:dyDescent="0.2">
      <c r="A46" s="126" t="s">
        <v>91</v>
      </c>
      <c r="B46" s="127">
        <f>COUNTIF('Master List of UJ Complaints'!$D$22:$D$1516,A46)</f>
        <v>4</v>
      </c>
    </row>
    <row r="47" spans="1:2" ht="14" customHeight="1" x14ac:dyDescent="0.2">
      <c r="A47" s="126" t="s">
        <v>1052</v>
      </c>
      <c r="B47" s="127">
        <f>COUNTIF('Master List of UJ Complaints'!$D$22:$D$1516,A47)</f>
        <v>42</v>
      </c>
    </row>
    <row r="48" spans="1:2" ht="14" customHeight="1" x14ac:dyDescent="0.2">
      <c r="A48" s="126" t="s">
        <v>678</v>
      </c>
      <c r="B48" s="127">
        <f>COUNTIF('Master List of UJ Complaints'!$D$22:$D$1516,A48)</f>
        <v>33</v>
      </c>
    </row>
    <row r="49" spans="1:2" ht="14" customHeight="1" x14ac:dyDescent="0.2">
      <c r="A49" s="126" t="s">
        <v>132</v>
      </c>
      <c r="B49" s="127">
        <f>COUNTIF('Master List of UJ Complaints'!$D$22:$D$1516,A49)</f>
        <v>40</v>
      </c>
    </row>
    <row r="50" spans="1:2" ht="14" customHeight="1" x14ac:dyDescent="0.2">
      <c r="A50" s="126" t="s">
        <v>69</v>
      </c>
      <c r="B50" s="127">
        <f>COUNTIF('Master List of UJ Complaints'!$D$22:$D$1516,A50)</f>
        <v>51</v>
      </c>
    </row>
    <row r="51" spans="1:2" ht="14" customHeight="1" x14ac:dyDescent="0.2">
      <c r="A51" s="126" t="s">
        <v>117</v>
      </c>
      <c r="B51" s="127">
        <f>COUNTIF('Master List of UJ Complaints'!$D$22:$D$1516,A51)</f>
        <v>38</v>
      </c>
    </row>
    <row r="52" spans="1:2" ht="14" customHeight="1" x14ac:dyDescent="0.2">
      <c r="A52" s="126" t="s">
        <v>182</v>
      </c>
      <c r="B52" s="127">
        <f>COUNTIF('Master List of UJ Complaints'!$D$22:$D$1516,A52)</f>
        <v>49</v>
      </c>
    </row>
    <row r="53" spans="1:2" ht="14" customHeight="1" x14ac:dyDescent="0.2">
      <c r="A53" s="126" t="s">
        <v>270</v>
      </c>
      <c r="B53" s="127">
        <f>COUNTIF('Master List of UJ Complaints'!$D$22:$D$1516,A53)</f>
        <v>75</v>
      </c>
    </row>
    <row r="54" spans="1:2" ht="14" customHeight="1" x14ac:dyDescent="0.2">
      <c r="A54" s="126" t="s">
        <v>409</v>
      </c>
      <c r="B54" s="127">
        <f>COUNTIF('Master List of UJ Complaints'!$D$22:$D$1516,A54)</f>
        <v>178</v>
      </c>
    </row>
    <row r="55" spans="1:2" ht="14" customHeight="1" x14ac:dyDescent="0.2">
      <c r="A55" s="126" t="s">
        <v>124</v>
      </c>
      <c r="B55" s="127">
        <f>COUNTIF('Master List of UJ Complaints'!$D$22:$D$1516,A55)</f>
        <v>315</v>
      </c>
    </row>
  </sheetData>
  <mergeCells count="1">
    <mergeCell ref="A1:B1"/>
  </mergeCells>
  <pageMargins left="1" right="1" top="1" bottom="1" header="0.25" footer="0.25"/>
  <pageSetup orientation="portrait"/>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IV16"/>
  <sheetViews>
    <sheetView showGridLines="0" workbookViewId="0">
      <selection sqref="A1:B1"/>
    </sheetView>
  </sheetViews>
  <sheetFormatPr baseColWidth="10" defaultColWidth="16.33203125" defaultRowHeight="15.5" customHeight="1" x14ac:dyDescent="0.2"/>
  <cols>
    <col min="1" max="256" width="16.33203125" style="227" customWidth="1"/>
  </cols>
  <sheetData>
    <row r="1" spans="1:2" ht="18" customHeight="1" x14ac:dyDescent="0.2">
      <c r="A1" s="699" t="s">
        <v>2869</v>
      </c>
      <c r="B1" s="699"/>
    </row>
    <row r="2" spans="1:2" ht="15.5" customHeight="1" x14ac:dyDescent="0.2">
      <c r="A2" s="228"/>
      <c r="B2" s="229" t="s">
        <v>2870</v>
      </c>
    </row>
    <row r="3" spans="1:2" ht="15.5" customHeight="1" x14ac:dyDescent="0.2">
      <c r="A3" s="230" t="s">
        <v>182</v>
      </c>
      <c r="B3" s="231">
        <v>23</v>
      </c>
    </row>
    <row r="4" spans="1:2" ht="15.25" customHeight="1" x14ac:dyDescent="0.2">
      <c r="A4" s="232" t="s">
        <v>91</v>
      </c>
      <c r="B4" s="233">
        <v>13</v>
      </c>
    </row>
    <row r="5" spans="1:2" ht="28.25" customHeight="1" x14ac:dyDescent="0.2">
      <c r="A5" s="234" t="s">
        <v>2871</v>
      </c>
      <c r="B5" s="233">
        <v>10</v>
      </c>
    </row>
    <row r="6" spans="1:2" ht="15.25" customHeight="1" x14ac:dyDescent="0.2">
      <c r="A6" s="232" t="s">
        <v>124</v>
      </c>
      <c r="B6" s="233">
        <v>5</v>
      </c>
    </row>
    <row r="7" spans="1:2" ht="15.25" customHeight="1" x14ac:dyDescent="0.2">
      <c r="A7" s="232" t="s">
        <v>136</v>
      </c>
      <c r="B7" s="233">
        <v>5</v>
      </c>
    </row>
    <row r="8" spans="1:2" ht="15.25" customHeight="1" x14ac:dyDescent="0.2">
      <c r="A8" s="232" t="s">
        <v>270</v>
      </c>
      <c r="B8" s="233">
        <v>1</v>
      </c>
    </row>
    <row r="9" spans="1:2" ht="15.25" customHeight="1" x14ac:dyDescent="0.2">
      <c r="A9" s="232" t="s">
        <v>701</v>
      </c>
      <c r="B9" s="233">
        <v>1</v>
      </c>
    </row>
    <row r="10" spans="1:2" ht="15.25" customHeight="1" x14ac:dyDescent="0.2">
      <c r="A10" s="232" t="s">
        <v>2872</v>
      </c>
      <c r="B10" s="233">
        <v>1</v>
      </c>
    </row>
    <row r="11" spans="1:2" ht="15.25" customHeight="1" x14ac:dyDescent="0.2">
      <c r="A11" s="232" t="s">
        <v>821</v>
      </c>
      <c r="B11" s="233">
        <v>1</v>
      </c>
    </row>
    <row r="12" spans="1:2" ht="15.25" customHeight="1" x14ac:dyDescent="0.2">
      <c r="A12" s="232" t="s">
        <v>567</v>
      </c>
      <c r="B12" s="233">
        <v>1</v>
      </c>
    </row>
    <row r="13" spans="1:2" ht="15.25" customHeight="1" x14ac:dyDescent="0.2">
      <c r="A13" s="232" t="s">
        <v>261</v>
      </c>
      <c r="B13" s="233">
        <v>1</v>
      </c>
    </row>
    <row r="14" spans="1:2" ht="15.25" customHeight="1" x14ac:dyDescent="0.2">
      <c r="A14" s="232" t="s">
        <v>1271</v>
      </c>
      <c r="B14" s="233">
        <v>1</v>
      </c>
    </row>
    <row r="15" spans="1:2" ht="15.25" customHeight="1" x14ac:dyDescent="0.2">
      <c r="A15" s="232" t="s">
        <v>153</v>
      </c>
      <c r="B15" s="233">
        <v>1</v>
      </c>
    </row>
    <row r="16" spans="1:2" ht="15.25" customHeight="1" x14ac:dyDescent="0.2">
      <c r="A16" s="232" t="s">
        <v>1052</v>
      </c>
      <c r="B16" s="233">
        <v>1</v>
      </c>
    </row>
  </sheetData>
  <mergeCells count="1">
    <mergeCell ref="A1:B1"/>
  </mergeCells>
  <pageMargins left="1" right="1" top="1" bottom="1" header="0.25" footer="0.25"/>
  <pageSetup orientation="portrait"/>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A1:IV1232"/>
  <sheetViews>
    <sheetView showGridLines="0" workbookViewId="0"/>
  </sheetViews>
  <sheetFormatPr baseColWidth="10" defaultColWidth="8.83203125" defaultRowHeight="15.5" customHeight="1" x14ac:dyDescent="0.2"/>
  <cols>
    <col min="1" max="2" width="9.6640625" style="235" customWidth="1"/>
    <col min="3" max="256" width="8.83203125" style="235" customWidth="1"/>
  </cols>
  <sheetData>
    <row r="1" spans="1:2" ht="16" customHeight="1" x14ac:dyDescent="0.2">
      <c r="A1" s="18" t="s">
        <v>1076</v>
      </c>
      <c r="B1" s="19">
        <v>1</v>
      </c>
    </row>
    <row r="2" spans="1:2" ht="16" customHeight="1" x14ac:dyDescent="0.2">
      <c r="A2" s="18" t="s">
        <v>154</v>
      </c>
      <c r="B2" s="19">
        <v>1</v>
      </c>
    </row>
    <row r="3" spans="1:2" ht="16" customHeight="1" x14ac:dyDescent="0.2">
      <c r="A3" s="18" t="s">
        <v>460</v>
      </c>
      <c r="B3" s="19">
        <v>1</v>
      </c>
    </row>
    <row r="4" spans="1:2" ht="16" customHeight="1" x14ac:dyDescent="0.2">
      <c r="A4" s="18" t="s">
        <v>866</v>
      </c>
      <c r="B4" s="19">
        <v>1</v>
      </c>
    </row>
    <row r="5" spans="1:2" ht="16" customHeight="1" x14ac:dyDescent="0.2">
      <c r="A5" s="18" t="s">
        <v>702</v>
      </c>
      <c r="B5" s="19">
        <v>1</v>
      </c>
    </row>
    <row r="6" spans="1:2" ht="16" customHeight="1" x14ac:dyDescent="0.2">
      <c r="A6" s="31" t="s">
        <v>92</v>
      </c>
      <c r="B6" s="32">
        <v>1</v>
      </c>
    </row>
    <row r="7" spans="1:2" ht="16" customHeight="1" x14ac:dyDescent="0.2">
      <c r="A7" s="18" t="s">
        <v>132</v>
      </c>
      <c r="B7" s="19">
        <v>2</v>
      </c>
    </row>
    <row r="8" spans="1:2" ht="16" customHeight="1" x14ac:dyDescent="0.2">
      <c r="A8" s="18" t="s">
        <v>331</v>
      </c>
      <c r="B8" s="19">
        <v>2</v>
      </c>
    </row>
    <row r="9" spans="1:2" ht="16" customHeight="1" x14ac:dyDescent="0.2">
      <c r="A9" s="18" t="s">
        <v>324</v>
      </c>
      <c r="B9" s="19">
        <v>2</v>
      </c>
    </row>
    <row r="10" spans="1:2" ht="16" customHeight="1" x14ac:dyDescent="0.2">
      <c r="A10" s="18" t="s">
        <v>183</v>
      </c>
      <c r="B10" s="19">
        <v>3</v>
      </c>
    </row>
    <row r="11" spans="1:2" ht="16" customHeight="1" x14ac:dyDescent="0.2">
      <c r="A11" s="18" t="s">
        <v>137</v>
      </c>
      <c r="B11" s="19">
        <v>3</v>
      </c>
    </row>
    <row r="12" spans="1:2" ht="16" customHeight="1" x14ac:dyDescent="0.2">
      <c r="A12" s="18" t="s">
        <v>82</v>
      </c>
      <c r="B12" s="19">
        <v>5</v>
      </c>
    </row>
    <row r="13" spans="1:2" ht="16" customHeight="1" x14ac:dyDescent="0.2">
      <c r="A13" s="18" t="s">
        <v>210</v>
      </c>
      <c r="B13" s="19">
        <v>6</v>
      </c>
    </row>
    <row r="14" spans="1:2" ht="16" customHeight="1" x14ac:dyDescent="0.2">
      <c r="A14" s="18" t="s">
        <v>236</v>
      </c>
      <c r="B14" s="19">
        <v>6</v>
      </c>
    </row>
    <row r="15" spans="1:2" ht="16" customHeight="1" x14ac:dyDescent="0.2">
      <c r="A15" s="18" t="s">
        <v>302</v>
      </c>
      <c r="B15" s="19">
        <v>7</v>
      </c>
    </row>
    <row r="16" spans="1:2" ht="16" customHeight="1" x14ac:dyDescent="0.2">
      <c r="A16" s="18" t="s">
        <v>70</v>
      </c>
      <c r="B16" s="19">
        <v>8</v>
      </c>
    </row>
    <row r="17" spans="1:2" ht="15.5" hidden="1" customHeight="1" x14ac:dyDescent="0.2">
      <c r="A17" s="18" t="s">
        <v>154</v>
      </c>
      <c r="B17" s="20"/>
    </row>
    <row r="18" spans="1:2" ht="15.5" hidden="1" customHeight="1" x14ac:dyDescent="0.2">
      <c r="A18" s="18" t="s">
        <v>154</v>
      </c>
      <c r="B18" s="20"/>
    </row>
    <row r="19" spans="1:2" ht="15.5" hidden="1" customHeight="1" x14ac:dyDescent="0.2">
      <c r="A19" s="18" t="s">
        <v>154</v>
      </c>
      <c r="B19" s="20"/>
    </row>
    <row r="20" spans="1:2" ht="15.5" hidden="1" customHeight="1" x14ac:dyDescent="0.2">
      <c r="A20" s="18" t="s">
        <v>70</v>
      </c>
      <c r="B20" s="20"/>
    </row>
    <row r="21" spans="1:2" ht="15.5" hidden="1" customHeight="1" x14ac:dyDescent="0.2">
      <c r="A21" s="18" t="s">
        <v>70</v>
      </c>
      <c r="B21" s="20"/>
    </row>
    <row r="22" spans="1:2" ht="15.5" hidden="1" customHeight="1" x14ac:dyDescent="0.2">
      <c r="A22" s="18" t="s">
        <v>70</v>
      </c>
      <c r="B22" s="20"/>
    </row>
    <row r="23" spans="1:2" ht="15.5" hidden="1" customHeight="1" x14ac:dyDescent="0.2">
      <c r="A23" s="31" t="s">
        <v>70</v>
      </c>
      <c r="B23" s="33"/>
    </row>
    <row r="24" spans="1:2" ht="15.5" hidden="1" customHeight="1" x14ac:dyDescent="0.2">
      <c r="A24" s="31" t="s">
        <v>70</v>
      </c>
      <c r="B24" s="33"/>
    </row>
    <row r="25" spans="1:2" ht="15.5" hidden="1" customHeight="1" x14ac:dyDescent="0.2">
      <c r="A25" s="31" t="s">
        <v>70</v>
      </c>
      <c r="B25" s="33"/>
    </row>
    <row r="26" spans="1:2" ht="15.5" hidden="1" customHeight="1" x14ac:dyDescent="0.2">
      <c r="A26" s="31" t="s">
        <v>70</v>
      </c>
      <c r="B26" s="33"/>
    </row>
    <row r="27" spans="1:2" ht="15.5" hidden="1" customHeight="1" x14ac:dyDescent="0.2">
      <c r="A27" s="31" t="s">
        <v>70</v>
      </c>
      <c r="B27" s="33"/>
    </row>
    <row r="28" spans="1:2" ht="15.5" hidden="1" customHeight="1" x14ac:dyDescent="0.2">
      <c r="A28" s="31" t="s">
        <v>70</v>
      </c>
      <c r="B28" s="33"/>
    </row>
    <row r="29" spans="1:2" ht="15.5" hidden="1" customHeight="1" x14ac:dyDescent="0.2">
      <c r="A29" s="31" t="s">
        <v>70</v>
      </c>
      <c r="B29" s="33"/>
    </row>
    <row r="30" spans="1:2" ht="15.5" hidden="1" customHeight="1" x14ac:dyDescent="0.2">
      <c r="A30" s="31" t="s">
        <v>70</v>
      </c>
      <c r="B30" s="33"/>
    </row>
    <row r="31" spans="1:2" ht="15.5" hidden="1" customHeight="1" x14ac:dyDescent="0.2">
      <c r="A31" s="31" t="s">
        <v>70</v>
      </c>
      <c r="B31" s="33"/>
    </row>
    <row r="32" spans="1:2" ht="15.5" hidden="1" customHeight="1" x14ac:dyDescent="0.2">
      <c r="A32" s="31" t="s">
        <v>70</v>
      </c>
      <c r="B32" s="33"/>
    </row>
    <row r="33" spans="1:2" ht="15.5" hidden="1" customHeight="1" x14ac:dyDescent="0.2">
      <c r="A33" s="31" t="s">
        <v>70</v>
      </c>
      <c r="B33" s="33"/>
    </row>
    <row r="34" spans="1:2" ht="15.5" hidden="1" customHeight="1" x14ac:dyDescent="0.2">
      <c r="A34" s="31" t="s">
        <v>70</v>
      </c>
      <c r="B34" s="33"/>
    </row>
    <row r="35" spans="1:2" ht="15.5" hidden="1" customHeight="1" x14ac:dyDescent="0.2">
      <c r="A35" s="18" t="s">
        <v>70</v>
      </c>
      <c r="B35" s="20"/>
    </row>
    <row r="36" spans="1:2" ht="15.5" hidden="1" customHeight="1" x14ac:dyDescent="0.2">
      <c r="A36" s="18" t="s">
        <v>70</v>
      </c>
      <c r="B36" s="20"/>
    </row>
    <row r="37" spans="1:2" ht="15.5" hidden="1" customHeight="1" x14ac:dyDescent="0.2">
      <c r="A37" s="18" t="s">
        <v>70</v>
      </c>
      <c r="B37" s="20"/>
    </row>
    <row r="38" spans="1:2" ht="15.5" hidden="1" customHeight="1" x14ac:dyDescent="0.2">
      <c r="A38" s="18" t="s">
        <v>70</v>
      </c>
      <c r="B38" s="20"/>
    </row>
    <row r="39" spans="1:2" ht="15.5" hidden="1" customHeight="1" x14ac:dyDescent="0.2">
      <c r="A39" s="18" t="s">
        <v>70</v>
      </c>
      <c r="B39" s="20"/>
    </row>
    <row r="40" spans="1:2" ht="15.5" hidden="1" customHeight="1" x14ac:dyDescent="0.2">
      <c r="A40" s="18" t="s">
        <v>70</v>
      </c>
      <c r="B40" s="20"/>
    </row>
    <row r="41" spans="1:2" ht="15.5" hidden="1" customHeight="1" x14ac:dyDescent="0.2">
      <c r="A41" s="18" t="s">
        <v>70</v>
      </c>
      <c r="B41" s="20"/>
    </row>
    <row r="42" spans="1:2" ht="15.5" hidden="1" customHeight="1" x14ac:dyDescent="0.2">
      <c r="A42" s="18" t="s">
        <v>70</v>
      </c>
      <c r="B42" s="20"/>
    </row>
    <row r="43" spans="1:2" ht="15.5" hidden="1" customHeight="1" x14ac:dyDescent="0.2">
      <c r="A43" s="18" t="s">
        <v>70</v>
      </c>
      <c r="B43" s="20"/>
    </row>
    <row r="44" spans="1:2" ht="15.5" hidden="1" customHeight="1" x14ac:dyDescent="0.2">
      <c r="A44" s="18" t="s">
        <v>70</v>
      </c>
      <c r="B44" s="20"/>
    </row>
    <row r="45" spans="1:2" ht="15.5" hidden="1" customHeight="1" x14ac:dyDescent="0.2">
      <c r="A45" s="18" t="s">
        <v>70</v>
      </c>
      <c r="B45" s="20"/>
    </row>
    <row r="46" spans="1:2" ht="15.5" hidden="1" customHeight="1" x14ac:dyDescent="0.2">
      <c r="A46" s="18" t="s">
        <v>70</v>
      </c>
      <c r="B46" s="20"/>
    </row>
    <row r="47" spans="1:2" ht="15.5" hidden="1" customHeight="1" x14ac:dyDescent="0.2">
      <c r="A47" s="18" t="s">
        <v>70</v>
      </c>
      <c r="B47" s="20"/>
    </row>
    <row r="48" spans="1:2" ht="15.5" hidden="1" customHeight="1" x14ac:dyDescent="0.2">
      <c r="A48" s="18" t="s">
        <v>70</v>
      </c>
      <c r="B48" s="20"/>
    </row>
    <row r="49" spans="1:2" ht="15.5" hidden="1" customHeight="1" x14ac:dyDescent="0.2">
      <c r="A49" s="18" t="s">
        <v>70</v>
      </c>
      <c r="B49" s="20"/>
    </row>
    <row r="50" spans="1:2" ht="15.5" hidden="1" customHeight="1" x14ac:dyDescent="0.2">
      <c r="A50" s="18" t="s">
        <v>70</v>
      </c>
      <c r="B50" s="20"/>
    </row>
    <row r="51" spans="1:2" ht="15.5" hidden="1" customHeight="1" x14ac:dyDescent="0.2">
      <c r="A51" s="18" t="s">
        <v>70</v>
      </c>
      <c r="B51" s="20"/>
    </row>
    <row r="52" spans="1:2" ht="15.5" hidden="1" customHeight="1" x14ac:dyDescent="0.2">
      <c r="A52" s="18" t="s">
        <v>70</v>
      </c>
      <c r="B52" s="20"/>
    </row>
    <row r="53" spans="1:2" ht="15.5" hidden="1" customHeight="1" x14ac:dyDescent="0.2">
      <c r="A53" s="18" t="s">
        <v>70</v>
      </c>
      <c r="B53" s="20"/>
    </row>
    <row r="54" spans="1:2" ht="15.5" hidden="1" customHeight="1" x14ac:dyDescent="0.2">
      <c r="A54" s="18" t="s">
        <v>70</v>
      </c>
      <c r="B54" s="20"/>
    </row>
    <row r="55" spans="1:2" ht="15.5" hidden="1" customHeight="1" x14ac:dyDescent="0.2">
      <c r="A55" s="18" t="s">
        <v>70</v>
      </c>
      <c r="B55" s="20"/>
    </row>
    <row r="56" spans="1:2" ht="15.5" hidden="1" customHeight="1" x14ac:dyDescent="0.2">
      <c r="A56" s="18" t="s">
        <v>70</v>
      </c>
      <c r="B56" s="20"/>
    </row>
    <row r="57" spans="1:2" ht="15.5" hidden="1" customHeight="1" x14ac:dyDescent="0.2">
      <c r="A57" s="18" t="s">
        <v>70</v>
      </c>
      <c r="B57" s="20"/>
    </row>
    <row r="58" spans="1:2" ht="15.5" hidden="1" customHeight="1" x14ac:dyDescent="0.2">
      <c r="A58" s="18" t="s">
        <v>70</v>
      </c>
      <c r="B58" s="20"/>
    </row>
    <row r="59" spans="1:2" ht="15.5" hidden="1" customHeight="1" x14ac:dyDescent="0.2">
      <c r="A59" s="18" t="s">
        <v>70</v>
      </c>
      <c r="B59" s="20"/>
    </row>
    <row r="60" spans="1:2" ht="15.5" hidden="1" customHeight="1" x14ac:dyDescent="0.2">
      <c r="A60" s="18" t="s">
        <v>70</v>
      </c>
      <c r="B60" s="20"/>
    </row>
    <row r="61" spans="1:2" ht="15.5" hidden="1" customHeight="1" x14ac:dyDescent="0.2">
      <c r="A61" s="18" t="s">
        <v>70</v>
      </c>
      <c r="B61" s="20"/>
    </row>
    <row r="62" spans="1:2" ht="15.5" hidden="1" customHeight="1" x14ac:dyDescent="0.2">
      <c r="A62" s="18" t="s">
        <v>70</v>
      </c>
      <c r="B62" s="20"/>
    </row>
    <row r="63" spans="1:2" ht="15.5" hidden="1" customHeight="1" x14ac:dyDescent="0.2">
      <c r="A63" s="50" t="s">
        <v>70</v>
      </c>
      <c r="B63" s="52"/>
    </row>
    <row r="64" spans="1:2" ht="15.5" hidden="1" customHeight="1" x14ac:dyDescent="0.2">
      <c r="A64" s="61" t="s">
        <v>70</v>
      </c>
      <c r="B64" s="68"/>
    </row>
    <row r="65" spans="1:2" ht="15.5" hidden="1" customHeight="1" x14ac:dyDescent="0.2">
      <c r="A65" s="18" t="s">
        <v>70</v>
      </c>
      <c r="B65" s="20"/>
    </row>
    <row r="66" spans="1:2" ht="15.5" hidden="1" customHeight="1" x14ac:dyDescent="0.2">
      <c r="A66" s="18" t="s">
        <v>70</v>
      </c>
      <c r="B66" s="20"/>
    </row>
    <row r="67" spans="1:2" ht="15.5" hidden="1" customHeight="1" x14ac:dyDescent="0.2">
      <c r="A67" s="18" t="s">
        <v>70</v>
      </c>
      <c r="B67" s="20"/>
    </row>
    <row r="68" spans="1:2" ht="15.5" hidden="1" customHeight="1" x14ac:dyDescent="0.2">
      <c r="A68" s="18" t="s">
        <v>70</v>
      </c>
      <c r="B68" s="20"/>
    </row>
    <row r="69" spans="1:2" ht="15.5" hidden="1" customHeight="1" x14ac:dyDescent="0.2">
      <c r="A69" s="18" t="s">
        <v>70</v>
      </c>
      <c r="B69" s="20"/>
    </row>
    <row r="70" spans="1:2" ht="15.5" hidden="1" customHeight="1" x14ac:dyDescent="0.2">
      <c r="A70" s="18" t="s">
        <v>70</v>
      </c>
      <c r="B70" s="20"/>
    </row>
    <row r="71" spans="1:2" ht="15.5" hidden="1" customHeight="1" x14ac:dyDescent="0.2">
      <c r="A71" s="18" t="s">
        <v>70</v>
      </c>
      <c r="B71" s="20"/>
    </row>
    <row r="72" spans="1:2" ht="15.5" hidden="1" customHeight="1" x14ac:dyDescent="0.2">
      <c r="A72" s="18" t="s">
        <v>70</v>
      </c>
      <c r="B72" s="20"/>
    </row>
    <row r="73" spans="1:2" ht="15.5" hidden="1" customHeight="1" x14ac:dyDescent="0.2">
      <c r="A73" s="18" t="s">
        <v>70</v>
      </c>
      <c r="B73" s="20"/>
    </row>
    <row r="74" spans="1:2" ht="15.5" hidden="1" customHeight="1" x14ac:dyDescent="0.2">
      <c r="A74" s="18" t="s">
        <v>70</v>
      </c>
      <c r="B74" s="20"/>
    </row>
    <row r="75" spans="1:2" ht="15.5" hidden="1" customHeight="1" x14ac:dyDescent="0.2">
      <c r="A75" s="18" t="s">
        <v>70</v>
      </c>
      <c r="B75" s="20"/>
    </row>
    <row r="76" spans="1:2" ht="15.5" hidden="1" customHeight="1" x14ac:dyDescent="0.2">
      <c r="A76" s="18" t="s">
        <v>70</v>
      </c>
      <c r="B76" s="20"/>
    </row>
    <row r="77" spans="1:2" ht="15.5" hidden="1" customHeight="1" x14ac:dyDescent="0.2">
      <c r="A77" s="18" t="s">
        <v>70</v>
      </c>
      <c r="B77" s="20"/>
    </row>
    <row r="78" spans="1:2" ht="15.5" hidden="1" customHeight="1" x14ac:dyDescent="0.2">
      <c r="A78" s="18" t="s">
        <v>70</v>
      </c>
      <c r="B78" s="20"/>
    </row>
    <row r="79" spans="1:2" ht="15.5" hidden="1" customHeight="1" x14ac:dyDescent="0.2">
      <c r="A79" s="18" t="s">
        <v>70</v>
      </c>
      <c r="B79" s="20"/>
    </row>
    <row r="80" spans="1:2" ht="15.5" hidden="1" customHeight="1" x14ac:dyDescent="0.2">
      <c r="A80" s="18" t="s">
        <v>70</v>
      </c>
      <c r="B80" s="20"/>
    </row>
    <row r="81" spans="1:2" ht="15.5" hidden="1" customHeight="1" x14ac:dyDescent="0.2">
      <c r="A81" s="18" t="s">
        <v>70</v>
      </c>
      <c r="B81" s="20"/>
    </row>
    <row r="82" spans="1:2" ht="15.5" hidden="1" customHeight="1" x14ac:dyDescent="0.2">
      <c r="A82" s="18" t="s">
        <v>70</v>
      </c>
      <c r="B82" s="20"/>
    </row>
    <row r="83" spans="1:2" ht="15.5" hidden="1" customHeight="1" x14ac:dyDescent="0.2">
      <c r="A83" s="18" t="s">
        <v>70</v>
      </c>
      <c r="B83" s="20"/>
    </row>
    <row r="84" spans="1:2" ht="15.5" hidden="1" customHeight="1" x14ac:dyDescent="0.2">
      <c r="A84" s="18" t="s">
        <v>70</v>
      </c>
      <c r="B84" s="20"/>
    </row>
    <row r="85" spans="1:2" ht="15.5" hidden="1" customHeight="1" x14ac:dyDescent="0.2">
      <c r="A85" s="18" t="s">
        <v>70</v>
      </c>
      <c r="B85" s="20"/>
    </row>
    <row r="86" spans="1:2" ht="15.5" hidden="1" customHeight="1" x14ac:dyDescent="0.2">
      <c r="A86" s="18" t="s">
        <v>70</v>
      </c>
      <c r="B86" s="20"/>
    </row>
    <row r="87" spans="1:2" ht="15.5" hidden="1" customHeight="1" x14ac:dyDescent="0.2">
      <c r="A87" s="18" t="s">
        <v>70</v>
      </c>
      <c r="B87" s="20"/>
    </row>
    <row r="88" spans="1:2" ht="15.5" hidden="1" customHeight="1" x14ac:dyDescent="0.2">
      <c r="A88" s="18" t="s">
        <v>70</v>
      </c>
      <c r="B88" s="20"/>
    </row>
    <row r="89" spans="1:2" ht="15.5" hidden="1" customHeight="1" x14ac:dyDescent="0.2">
      <c r="A89" s="18" t="s">
        <v>70</v>
      </c>
      <c r="B89" s="20"/>
    </row>
    <row r="90" spans="1:2" ht="15.5" hidden="1" customHeight="1" x14ac:dyDescent="0.2">
      <c r="A90" s="18" t="s">
        <v>70</v>
      </c>
      <c r="B90" s="20"/>
    </row>
    <row r="91" spans="1:2" ht="15.5" hidden="1" customHeight="1" x14ac:dyDescent="0.2">
      <c r="A91" s="18" t="s">
        <v>70</v>
      </c>
      <c r="B91" s="20"/>
    </row>
    <row r="92" spans="1:2" ht="15.5" hidden="1" customHeight="1" x14ac:dyDescent="0.2">
      <c r="A92" s="18" t="s">
        <v>70</v>
      </c>
      <c r="B92" s="20"/>
    </row>
    <row r="93" spans="1:2" ht="15.5" hidden="1" customHeight="1" x14ac:dyDescent="0.2">
      <c r="A93" s="18" t="s">
        <v>183</v>
      </c>
      <c r="B93" s="20"/>
    </row>
    <row r="94" spans="1:2" ht="15.5" hidden="1" customHeight="1" x14ac:dyDescent="0.2">
      <c r="A94" s="18" t="s">
        <v>183</v>
      </c>
      <c r="B94" s="20"/>
    </row>
    <row r="95" spans="1:2" ht="15.5" hidden="1" customHeight="1" x14ac:dyDescent="0.2">
      <c r="A95" s="18" t="s">
        <v>183</v>
      </c>
      <c r="B95" s="20"/>
    </row>
    <row r="96" spans="1:2" ht="15.5" hidden="1" customHeight="1" x14ac:dyDescent="0.2">
      <c r="A96" s="18" t="s">
        <v>183</v>
      </c>
      <c r="B96" s="20"/>
    </row>
    <row r="97" spans="1:2" ht="15.5" hidden="1" customHeight="1" x14ac:dyDescent="0.2">
      <c r="A97" s="18" t="s">
        <v>183</v>
      </c>
      <c r="B97" s="20"/>
    </row>
    <row r="98" spans="1:2" ht="15.5" hidden="1" customHeight="1" x14ac:dyDescent="0.2">
      <c r="A98" s="18" t="s">
        <v>183</v>
      </c>
      <c r="B98" s="20"/>
    </row>
    <row r="99" spans="1:2" ht="15.5" hidden="1" customHeight="1" x14ac:dyDescent="0.2">
      <c r="A99" s="18" t="s">
        <v>183</v>
      </c>
      <c r="B99" s="20"/>
    </row>
    <row r="100" spans="1:2" ht="15.5" hidden="1" customHeight="1" x14ac:dyDescent="0.2">
      <c r="A100" s="18" t="s">
        <v>183</v>
      </c>
      <c r="B100" s="20"/>
    </row>
    <row r="101" spans="1:2" ht="15.5" hidden="1" customHeight="1" x14ac:dyDescent="0.2">
      <c r="A101" s="18" t="s">
        <v>183</v>
      </c>
      <c r="B101" s="20"/>
    </row>
    <row r="102" spans="1:2" ht="15.5" hidden="1" customHeight="1" x14ac:dyDescent="0.2">
      <c r="A102" s="18" t="s">
        <v>183</v>
      </c>
      <c r="B102" s="20"/>
    </row>
    <row r="103" spans="1:2" ht="15.5" hidden="1" customHeight="1" x14ac:dyDescent="0.2">
      <c r="A103" s="18" t="s">
        <v>183</v>
      </c>
      <c r="B103" s="20"/>
    </row>
    <row r="104" spans="1:2" ht="15.5" hidden="1" customHeight="1" x14ac:dyDescent="0.2">
      <c r="A104" s="18" t="s">
        <v>183</v>
      </c>
      <c r="B104" s="20"/>
    </row>
    <row r="105" spans="1:2" ht="15.5" hidden="1" customHeight="1" x14ac:dyDescent="0.2">
      <c r="A105" s="18" t="s">
        <v>183</v>
      </c>
      <c r="B105" s="20"/>
    </row>
    <row r="106" spans="1:2" ht="15.5" hidden="1" customHeight="1" x14ac:dyDescent="0.2">
      <c r="A106" s="18" t="s">
        <v>183</v>
      </c>
      <c r="B106" s="20"/>
    </row>
    <row r="107" spans="1:2" ht="15.5" hidden="1" customHeight="1" x14ac:dyDescent="0.2">
      <c r="A107" s="18" t="s">
        <v>183</v>
      </c>
      <c r="B107" s="20"/>
    </row>
    <row r="108" spans="1:2" ht="15.5" hidden="1" customHeight="1" x14ac:dyDescent="0.2">
      <c r="A108" s="18" t="s">
        <v>183</v>
      </c>
      <c r="B108" s="20"/>
    </row>
    <row r="109" spans="1:2" ht="15.5" hidden="1" customHeight="1" x14ac:dyDescent="0.2">
      <c r="A109" s="18" t="s">
        <v>183</v>
      </c>
      <c r="B109" s="20"/>
    </row>
    <row r="110" spans="1:2" ht="15.5" hidden="1" customHeight="1" x14ac:dyDescent="0.2">
      <c r="A110" s="18" t="s">
        <v>183</v>
      </c>
      <c r="B110" s="20"/>
    </row>
    <row r="111" spans="1:2" ht="15.5" hidden="1" customHeight="1" x14ac:dyDescent="0.2">
      <c r="A111" s="18" t="s">
        <v>183</v>
      </c>
      <c r="B111" s="20"/>
    </row>
    <row r="112" spans="1:2" ht="15.5" hidden="1" customHeight="1" x14ac:dyDescent="0.2">
      <c r="A112" s="18" t="s">
        <v>183</v>
      </c>
      <c r="B112" s="20"/>
    </row>
    <row r="113" spans="1:2" ht="15.5" hidden="1" customHeight="1" x14ac:dyDescent="0.2">
      <c r="A113" s="18" t="s">
        <v>183</v>
      </c>
      <c r="B113" s="20"/>
    </row>
    <row r="114" spans="1:2" ht="15.5" hidden="1" customHeight="1" x14ac:dyDescent="0.2">
      <c r="A114" s="18" t="s">
        <v>183</v>
      </c>
      <c r="B114" s="20"/>
    </row>
    <row r="115" spans="1:2" ht="15.5" hidden="1" customHeight="1" x14ac:dyDescent="0.2">
      <c r="A115" s="18" t="s">
        <v>183</v>
      </c>
      <c r="B115" s="20"/>
    </row>
    <row r="116" spans="1:2" ht="15.5" hidden="1" customHeight="1" x14ac:dyDescent="0.2">
      <c r="A116" s="18" t="s">
        <v>183</v>
      </c>
      <c r="B116" s="20"/>
    </row>
    <row r="117" spans="1:2" ht="15.5" hidden="1" customHeight="1" x14ac:dyDescent="0.2">
      <c r="A117" s="18" t="s">
        <v>183</v>
      </c>
      <c r="B117" s="20"/>
    </row>
    <row r="118" spans="1:2" ht="15.5" hidden="1" customHeight="1" x14ac:dyDescent="0.2">
      <c r="A118" s="18" t="s">
        <v>183</v>
      </c>
      <c r="B118" s="20"/>
    </row>
    <row r="119" spans="1:2" ht="15.5" hidden="1" customHeight="1" x14ac:dyDescent="0.2">
      <c r="A119" s="18" t="s">
        <v>183</v>
      </c>
      <c r="B119" s="20"/>
    </row>
    <row r="120" spans="1:2" ht="15.5" hidden="1" customHeight="1" x14ac:dyDescent="0.2">
      <c r="A120" s="18" t="s">
        <v>183</v>
      </c>
      <c r="B120" s="20"/>
    </row>
    <row r="121" spans="1:2" ht="15.5" hidden="1" customHeight="1" x14ac:dyDescent="0.2">
      <c r="A121" s="18" t="s">
        <v>183</v>
      </c>
      <c r="B121" s="20"/>
    </row>
    <row r="122" spans="1:2" ht="15.5" hidden="1" customHeight="1" x14ac:dyDescent="0.2">
      <c r="A122" s="18" t="s">
        <v>183</v>
      </c>
      <c r="B122" s="20"/>
    </row>
    <row r="123" spans="1:2" ht="15.5" hidden="1" customHeight="1" x14ac:dyDescent="0.2">
      <c r="A123" s="18" t="s">
        <v>183</v>
      </c>
      <c r="B123" s="20"/>
    </row>
    <row r="124" spans="1:2" ht="15.5" hidden="1" customHeight="1" x14ac:dyDescent="0.2">
      <c r="A124" s="18" t="s">
        <v>183</v>
      </c>
      <c r="B124" s="20"/>
    </row>
    <row r="125" spans="1:2" ht="15.5" hidden="1" customHeight="1" x14ac:dyDescent="0.2">
      <c r="A125" s="18" t="s">
        <v>183</v>
      </c>
      <c r="B125" s="20"/>
    </row>
    <row r="126" spans="1:2" ht="15.5" hidden="1" customHeight="1" x14ac:dyDescent="0.2">
      <c r="A126" s="18" t="s">
        <v>183</v>
      </c>
      <c r="B126" s="20"/>
    </row>
    <row r="127" spans="1:2" ht="15.5" hidden="1" customHeight="1" x14ac:dyDescent="0.2">
      <c r="A127" s="18" t="s">
        <v>183</v>
      </c>
      <c r="B127" s="20"/>
    </row>
    <row r="128" spans="1:2" ht="15.5" hidden="1" customHeight="1" x14ac:dyDescent="0.2">
      <c r="A128" s="18" t="s">
        <v>183</v>
      </c>
      <c r="B128" s="20"/>
    </row>
    <row r="129" spans="1:2" ht="15.5" hidden="1" customHeight="1" x14ac:dyDescent="0.2">
      <c r="A129" s="18" t="s">
        <v>183</v>
      </c>
      <c r="B129" s="20"/>
    </row>
    <row r="130" spans="1:2" ht="15.5" hidden="1" customHeight="1" x14ac:dyDescent="0.2">
      <c r="A130" s="18" t="s">
        <v>183</v>
      </c>
      <c r="B130" s="20"/>
    </row>
    <row r="131" spans="1:2" ht="15.5" hidden="1" customHeight="1" x14ac:dyDescent="0.2">
      <c r="A131" s="18" t="s">
        <v>183</v>
      </c>
      <c r="B131" s="20"/>
    </row>
    <row r="132" spans="1:2" ht="15.5" hidden="1" customHeight="1" x14ac:dyDescent="0.2">
      <c r="A132" s="18" t="s">
        <v>183</v>
      </c>
      <c r="B132" s="20"/>
    </row>
    <row r="133" spans="1:2" ht="15.5" hidden="1" customHeight="1" x14ac:dyDescent="0.2">
      <c r="A133" s="18" t="s">
        <v>183</v>
      </c>
      <c r="B133" s="20"/>
    </row>
    <row r="134" spans="1:2" ht="15.5" hidden="1" customHeight="1" x14ac:dyDescent="0.2">
      <c r="A134" s="18" t="s">
        <v>183</v>
      </c>
      <c r="B134" s="20"/>
    </row>
    <row r="135" spans="1:2" ht="15.5" hidden="1" customHeight="1" x14ac:dyDescent="0.2">
      <c r="A135" s="18" t="s">
        <v>183</v>
      </c>
      <c r="B135" s="20"/>
    </row>
    <row r="136" spans="1:2" ht="15.5" hidden="1" customHeight="1" x14ac:dyDescent="0.2">
      <c r="A136" s="18" t="s">
        <v>183</v>
      </c>
      <c r="B136" s="20"/>
    </row>
    <row r="137" spans="1:2" ht="15.5" hidden="1" customHeight="1" x14ac:dyDescent="0.2">
      <c r="A137" s="18" t="s">
        <v>183</v>
      </c>
      <c r="B137" s="20"/>
    </row>
    <row r="138" spans="1:2" ht="15.5" hidden="1" customHeight="1" x14ac:dyDescent="0.2">
      <c r="A138" s="18" t="s">
        <v>183</v>
      </c>
      <c r="B138" s="20"/>
    </row>
    <row r="139" spans="1:2" ht="15.5" hidden="1" customHeight="1" x14ac:dyDescent="0.2">
      <c r="A139" s="18" t="s">
        <v>183</v>
      </c>
      <c r="B139" s="20"/>
    </row>
    <row r="140" spans="1:2" ht="15.5" hidden="1" customHeight="1" x14ac:dyDescent="0.2">
      <c r="A140" s="18" t="s">
        <v>183</v>
      </c>
      <c r="B140" s="20"/>
    </row>
    <row r="141" spans="1:2" ht="15.5" hidden="1" customHeight="1" x14ac:dyDescent="0.2">
      <c r="A141" s="18" t="s">
        <v>183</v>
      </c>
      <c r="B141" s="20"/>
    </row>
    <row r="142" spans="1:2" ht="15.5" hidden="1" customHeight="1" x14ac:dyDescent="0.2">
      <c r="A142" s="18" t="s">
        <v>183</v>
      </c>
      <c r="B142" s="20"/>
    </row>
    <row r="143" spans="1:2" ht="15.5" hidden="1" customHeight="1" x14ac:dyDescent="0.2">
      <c r="A143" s="18" t="s">
        <v>183</v>
      </c>
      <c r="B143" s="20"/>
    </row>
    <row r="144" spans="1:2" ht="15.5" hidden="1" customHeight="1" x14ac:dyDescent="0.2">
      <c r="A144" s="18" t="s">
        <v>183</v>
      </c>
      <c r="B144" s="20"/>
    </row>
    <row r="145" spans="1:2" ht="15.5" hidden="1" customHeight="1" x14ac:dyDescent="0.2">
      <c r="A145" s="18" t="s">
        <v>183</v>
      </c>
      <c r="B145" s="20"/>
    </row>
    <row r="146" spans="1:2" ht="15.5" hidden="1" customHeight="1" x14ac:dyDescent="0.2">
      <c r="A146" s="18" t="s">
        <v>183</v>
      </c>
      <c r="B146" s="20"/>
    </row>
    <row r="147" spans="1:2" ht="15.5" hidden="1" customHeight="1" x14ac:dyDescent="0.2">
      <c r="A147" s="18" t="s">
        <v>183</v>
      </c>
      <c r="B147" s="20"/>
    </row>
    <row r="148" spans="1:2" ht="15.5" hidden="1" customHeight="1" x14ac:dyDescent="0.2">
      <c r="A148" s="18" t="s">
        <v>183</v>
      </c>
      <c r="B148" s="20"/>
    </row>
    <row r="149" spans="1:2" ht="15.5" hidden="1" customHeight="1" x14ac:dyDescent="0.2">
      <c r="A149" s="18" t="s">
        <v>183</v>
      </c>
      <c r="B149" s="20"/>
    </row>
    <row r="150" spans="1:2" ht="15.5" hidden="1" customHeight="1" x14ac:dyDescent="0.2">
      <c r="A150" s="18" t="s">
        <v>183</v>
      </c>
      <c r="B150" s="20"/>
    </row>
    <row r="151" spans="1:2" ht="15.5" hidden="1" customHeight="1" x14ac:dyDescent="0.2">
      <c r="A151" s="18" t="s">
        <v>183</v>
      </c>
      <c r="B151" s="20"/>
    </row>
    <row r="152" spans="1:2" ht="15.5" hidden="1" customHeight="1" x14ac:dyDescent="0.2">
      <c r="A152" s="18" t="s">
        <v>183</v>
      </c>
      <c r="B152" s="20"/>
    </row>
    <row r="153" spans="1:2" ht="15.5" hidden="1" customHeight="1" x14ac:dyDescent="0.2">
      <c r="A153" s="18" t="s">
        <v>183</v>
      </c>
      <c r="B153" s="20"/>
    </row>
    <row r="154" spans="1:2" ht="15.5" hidden="1" customHeight="1" x14ac:dyDescent="0.2">
      <c r="A154" s="18" t="s">
        <v>183</v>
      </c>
      <c r="B154" s="20"/>
    </row>
    <row r="155" spans="1:2" ht="15.5" hidden="1" customHeight="1" x14ac:dyDescent="0.2">
      <c r="A155" s="18" t="s">
        <v>183</v>
      </c>
      <c r="B155" s="20"/>
    </row>
    <row r="156" spans="1:2" ht="15.5" hidden="1" customHeight="1" x14ac:dyDescent="0.2">
      <c r="A156" s="18" t="s">
        <v>183</v>
      </c>
      <c r="B156" s="20"/>
    </row>
    <row r="157" spans="1:2" ht="15.5" hidden="1" customHeight="1" x14ac:dyDescent="0.2">
      <c r="A157" s="18" t="s">
        <v>183</v>
      </c>
      <c r="B157" s="20"/>
    </row>
    <row r="158" spans="1:2" ht="15.5" hidden="1" customHeight="1" x14ac:dyDescent="0.2">
      <c r="A158" s="18" t="s">
        <v>183</v>
      </c>
      <c r="B158" s="20"/>
    </row>
    <row r="159" spans="1:2" ht="15.5" hidden="1" customHeight="1" x14ac:dyDescent="0.2">
      <c r="A159" s="18" t="s">
        <v>183</v>
      </c>
      <c r="B159" s="20"/>
    </row>
    <row r="160" spans="1:2" ht="15.5" hidden="1" customHeight="1" x14ac:dyDescent="0.2">
      <c r="A160" s="18" t="s">
        <v>183</v>
      </c>
      <c r="B160" s="20"/>
    </row>
    <row r="161" spans="1:2" ht="15.5" hidden="1" customHeight="1" x14ac:dyDescent="0.2">
      <c r="A161" s="18" t="s">
        <v>183</v>
      </c>
      <c r="B161" s="20"/>
    </row>
    <row r="162" spans="1:2" ht="15.5" hidden="1" customHeight="1" x14ac:dyDescent="0.2">
      <c r="A162" s="18" t="s">
        <v>183</v>
      </c>
      <c r="B162" s="20"/>
    </row>
    <row r="163" spans="1:2" ht="15.5" hidden="1" customHeight="1" x14ac:dyDescent="0.2">
      <c r="A163" s="18" t="s">
        <v>183</v>
      </c>
      <c r="B163" s="20"/>
    </row>
    <row r="164" spans="1:2" ht="15.5" hidden="1" customHeight="1" x14ac:dyDescent="0.2">
      <c r="A164" s="18" t="s">
        <v>183</v>
      </c>
      <c r="B164" s="20"/>
    </row>
    <row r="165" spans="1:2" ht="15.5" hidden="1" customHeight="1" x14ac:dyDescent="0.2">
      <c r="A165" s="18" t="s">
        <v>183</v>
      </c>
      <c r="B165" s="20"/>
    </row>
    <row r="166" spans="1:2" ht="15.5" hidden="1" customHeight="1" x14ac:dyDescent="0.2">
      <c r="A166" s="18" t="s">
        <v>183</v>
      </c>
      <c r="B166" s="20"/>
    </row>
    <row r="167" spans="1:2" ht="15.5" hidden="1" customHeight="1" x14ac:dyDescent="0.2">
      <c r="A167" s="18" t="s">
        <v>183</v>
      </c>
      <c r="B167" s="20"/>
    </row>
    <row r="168" spans="1:2" ht="15.5" hidden="1" customHeight="1" x14ac:dyDescent="0.2">
      <c r="A168" s="18" t="s">
        <v>183</v>
      </c>
      <c r="B168" s="20"/>
    </row>
    <row r="169" spans="1:2" ht="15.5" hidden="1" customHeight="1" x14ac:dyDescent="0.2">
      <c r="A169" s="18" t="s">
        <v>183</v>
      </c>
      <c r="B169" s="20"/>
    </row>
    <row r="170" spans="1:2" ht="15.5" hidden="1" customHeight="1" x14ac:dyDescent="0.2">
      <c r="A170" s="18" t="s">
        <v>183</v>
      </c>
      <c r="B170" s="20"/>
    </row>
    <row r="171" spans="1:2" ht="15.5" hidden="1" customHeight="1" x14ac:dyDescent="0.2">
      <c r="A171" s="18" t="s">
        <v>183</v>
      </c>
      <c r="B171" s="20"/>
    </row>
    <row r="172" spans="1:2" ht="15.5" hidden="1" customHeight="1" x14ac:dyDescent="0.2">
      <c r="A172" s="18" t="s">
        <v>183</v>
      </c>
      <c r="B172" s="20"/>
    </row>
    <row r="173" spans="1:2" ht="15.5" hidden="1" customHeight="1" x14ac:dyDescent="0.2">
      <c r="A173" s="18" t="s">
        <v>183</v>
      </c>
      <c r="B173" s="20"/>
    </row>
    <row r="174" spans="1:2" ht="15.5" hidden="1" customHeight="1" x14ac:dyDescent="0.2">
      <c r="A174" s="18" t="s">
        <v>183</v>
      </c>
      <c r="B174" s="20"/>
    </row>
    <row r="175" spans="1:2" ht="15.5" hidden="1" customHeight="1" x14ac:dyDescent="0.2">
      <c r="A175" s="18" t="s">
        <v>183</v>
      </c>
      <c r="B175" s="20"/>
    </row>
    <row r="176" spans="1:2" ht="15.5" hidden="1" customHeight="1" x14ac:dyDescent="0.2">
      <c r="A176" s="18" t="s">
        <v>183</v>
      </c>
      <c r="B176" s="20"/>
    </row>
    <row r="177" spans="1:2" ht="15.5" hidden="1" customHeight="1" x14ac:dyDescent="0.2">
      <c r="A177" s="18" t="s">
        <v>183</v>
      </c>
      <c r="B177" s="20"/>
    </row>
    <row r="178" spans="1:2" ht="15.5" hidden="1" customHeight="1" x14ac:dyDescent="0.2">
      <c r="A178" s="18" t="s">
        <v>183</v>
      </c>
      <c r="B178" s="20"/>
    </row>
    <row r="179" spans="1:2" ht="15.5" hidden="1" customHeight="1" x14ac:dyDescent="0.2">
      <c r="A179" s="18" t="s">
        <v>183</v>
      </c>
      <c r="B179" s="20"/>
    </row>
    <row r="180" spans="1:2" ht="15.5" hidden="1" customHeight="1" x14ac:dyDescent="0.2">
      <c r="A180" s="18" t="s">
        <v>183</v>
      </c>
      <c r="B180" s="20"/>
    </row>
    <row r="181" spans="1:2" ht="15.5" hidden="1" customHeight="1" x14ac:dyDescent="0.2">
      <c r="A181" s="18" t="s">
        <v>183</v>
      </c>
      <c r="B181" s="20"/>
    </row>
    <row r="182" spans="1:2" ht="15.5" hidden="1" customHeight="1" x14ac:dyDescent="0.2">
      <c r="A182" s="18" t="s">
        <v>183</v>
      </c>
      <c r="B182" s="20"/>
    </row>
    <row r="183" spans="1:2" ht="15.5" hidden="1" customHeight="1" x14ac:dyDescent="0.2">
      <c r="A183" s="18" t="s">
        <v>183</v>
      </c>
      <c r="B183" s="20"/>
    </row>
    <row r="184" spans="1:2" ht="15.5" hidden="1" customHeight="1" x14ac:dyDescent="0.2">
      <c r="A184" s="18" t="s">
        <v>183</v>
      </c>
      <c r="B184" s="20"/>
    </row>
    <row r="185" spans="1:2" ht="15.5" hidden="1" customHeight="1" x14ac:dyDescent="0.2">
      <c r="A185" s="18" t="s">
        <v>183</v>
      </c>
      <c r="B185" s="20"/>
    </row>
    <row r="186" spans="1:2" ht="15.5" hidden="1" customHeight="1" x14ac:dyDescent="0.2">
      <c r="A186" s="18" t="s">
        <v>183</v>
      </c>
      <c r="B186" s="20"/>
    </row>
    <row r="187" spans="1:2" ht="15.5" hidden="1" customHeight="1" x14ac:dyDescent="0.2">
      <c r="A187" s="18" t="s">
        <v>183</v>
      </c>
      <c r="B187" s="20"/>
    </row>
    <row r="188" spans="1:2" ht="15.5" hidden="1" customHeight="1" x14ac:dyDescent="0.2">
      <c r="A188" s="18" t="s">
        <v>183</v>
      </c>
      <c r="B188" s="20"/>
    </row>
    <row r="189" spans="1:2" ht="15.5" hidden="1" customHeight="1" x14ac:dyDescent="0.2">
      <c r="A189" s="18" t="s">
        <v>183</v>
      </c>
      <c r="B189" s="20"/>
    </row>
    <row r="190" spans="1:2" ht="15.5" hidden="1" customHeight="1" x14ac:dyDescent="0.2">
      <c r="A190" s="18" t="s">
        <v>183</v>
      </c>
      <c r="B190" s="20"/>
    </row>
    <row r="191" spans="1:2" ht="15.5" hidden="1" customHeight="1" x14ac:dyDescent="0.2">
      <c r="A191" s="18" t="s">
        <v>183</v>
      </c>
      <c r="B191" s="20"/>
    </row>
    <row r="192" spans="1:2" ht="15.5" hidden="1" customHeight="1" x14ac:dyDescent="0.2">
      <c r="A192" s="18" t="s">
        <v>183</v>
      </c>
      <c r="B192" s="20"/>
    </row>
    <row r="193" spans="1:2" ht="15.5" hidden="1" customHeight="1" x14ac:dyDescent="0.2">
      <c r="A193" s="18" t="s">
        <v>183</v>
      </c>
      <c r="B193" s="20"/>
    </row>
    <row r="194" spans="1:2" ht="15.5" hidden="1" customHeight="1" x14ac:dyDescent="0.2">
      <c r="A194" s="18" t="s">
        <v>183</v>
      </c>
      <c r="B194" s="20"/>
    </row>
    <row r="195" spans="1:2" ht="15.5" hidden="1" customHeight="1" x14ac:dyDescent="0.2">
      <c r="A195" s="18" t="s">
        <v>183</v>
      </c>
      <c r="B195" s="20"/>
    </row>
    <row r="196" spans="1:2" ht="15.5" hidden="1" customHeight="1" x14ac:dyDescent="0.2">
      <c r="A196" s="18" t="s">
        <v>183</v>
      </c>
      <c r="B196" s="20"/>
    </row>
    <row r="197" spans="1:2" ht="15.5" hidden="1" customHeight="1" x14ac:dyDescent="0.2">
      <c r="A197" s="18" t="s">
        <v>183</v>
      </c>
      <c r="B197" s="20"/>
    </row>
    <row r="198" spans="1:2" ht="15.5" hidden="1" customHeight="1" x14ac:dyDescent="0.2">
      <c r="A198" s="18" t="s">
        <v>183</v>
      </c>
      <c r="B198" s="20"/>
    </row>
    <row r="199" spans="1:2" ht="15.5" hidden="1" customHeight="1" x14ac:dyDescent="0.2">
      <c r="A199" s="18" t="s">
        <v>183</v>
      </c>
      <c r="B199" s="20"/>
    </row>
    <row r="200" spans="1:2" ht="15.5" hidden="1" customHeight="1" x14ac:dyDescent="0.2">
      <c r="A200" s="18" t="s">
        <v>183</v>
      </c>
      <c r="B200" s="20"/>
    </row>
    <row r="201" spans="1:2" ht="15.5" hidden="1" customHeight="1" x14ac:dyDescent="0.2">
      <c r="A201" s="18" t="s">
        <v>183</v>
      </c>
      <c r="B201" s="20"/>
    </row>
    <row r="202" spans="1:2" ht="15.5" hidden="1" customHeight="1" x14ac:dyDescent="0.2">
      <c r="A202" s="18" t="s">
        <v>183</v>
      </c>
      <c r="B202" s="20"/>
    </row>
    <row r="203" spans="1:2" ht="15.5" hidden="1" customHeight="1" x14ac:dyDescent="0.2">
      <c r="A203" s="18" t="s">
        <v>183</v>
      </c>
      <c r="B203" s="20"/>
    </row>
    <row r="204" spans="1:2" ht="15.5" hidden="1" customHeight="1" x14ac:dyDescent="0.2">
      <c r="A204" s="18" t="s">
        <v>183</v>
      </c>
      <c r="B204" s="20"/>
    </row>
    <row r="205" spans="1:2" ht="15.5" hidden="1" customHeight="1" x14ac:dyDescent="0.2">
      <c r="A205" s="18" t="s">
        <v>183</v>
      </c>
      <c r="B205" s="20"/>
    </row>
    <row r="206" spans="1:2" ht="15.5" hidden="1" customHeight="1" x14ac:dyDescent="0.2">
      <c r="A206" s="18" t="s">
        <v>183</v>
      </c>
      <c r="B206" s="20"/>
    </row>
    <row r="207" spans="1:2" ht="15.5" hidden="1" customHeight="1" x14ac:dyDescent="0.2">
      <c r="A207" s="18" t="s">
        <v>183</v>
      </c>
      <c r="B207" s="20"/>
    </row>
    <row r="208" spans="1:2" ht="15.5" hidden="1" customHeight="1" x14ac:dyDescent="0.2">
      <c r="A208" s="18" t="s">
        <v>183</v>
      </c>
      <c r="B208" s="20"/>
    </row>
    <row r="209" spans="1:2" ht="15.5" hidden="1" customHeight="1" x14ac:dyDescent="0.2">
      <c r="A209" s="18" t="s">
        <v>183</v>
      </c>
      <c r="B209" s="20"/>
    </row>
    <row r="210" spans="1:2" ht="15.5" hidden="1" customHeight="1" x14ac:dyDescent="0.2">
      <c r="A210" s="18" t="s">
        <v>183</v>
      </c>
      <c r="B210" s="20"/>
    </row>
    <row r="211" spans="1:2" ht="15.5" hidden="1" customHeight="1" x14ac:dyDescent="0.2">
      <c r="A211" s="18" t="s">
        <v>183</v>
      </c>
      <c r="B211" s="20"/>
    </row>
    <row r="212" spans="1:2" ht="15.5" hidden="1" customHeight="1" x14ac:dyDescent="0.2">
      <c r="A212" s="18" t="s">
        <v>183</v>
      </c>
      <c r="B212" s="20"/>
    </row>
    <row r="213" spans="1:2" ht="15.5" hidden="1" customHeight="1" x14ac:dyDescent="0.2">
      <c r="A213" s="18" t="s">
        <v>183</v>
      </c>
      <c r="B213" s="20"/>
    </row>
    <row r="214" spans="1:2" ht="15.5" hidden="1" customHeight="1" x14ac:dyDescent="0.2">
      <c r="A214" s="18" t="s">
        <v>183</v>
      </c>
      <c r="B214" s="20"/>
    </row>
    <row r="215" spans="1:2" ht="15.5" hidden="1" customHeight="1" x14ac:dyDescent="0.2">
      <c r="A215" s="18" t="s">
        <v>183</v>
      </c>
      <c r="B215" s="20"/>
    </row>
    <row r="216" spans="1:2" ht="15.5" hidden="1" customHeight="1" x14ac:dyDescent="0.2">
      <c r="A216" s="18" t="s">
        <v>183</v>
      </c>
      <c r="B216" s="20"/>
    </row>
    <row r="217" spans="1:2" ht="15.5" hidden="1" customHeight="1" x14ac:dyDescent="0.2">
      <c r="A217" s="18" t="s">
        <v>183</v>
      </c>
      <c r="B217" s="20"/>
    </row>
    <row r="218" spans="1:2" ht="15.5" hidden="1" customHeight="1" x14ac:dyDescent="0.2">
      <c r="A218" s="18" t="s">
        <v>183</v>
      </c>
      <c r="B218" s="20"/>
    </row>
    <row r="219" spans="1:2" ht="15.5" hidden="1" customHeight="1" x14ac:dyDescent="0.2">
      <c r="A219" s="18" t="s">
        <v>183</v>
      </c>
      <c r="B219" s="20"/>
    </row>
    <row r="220" spans="1:2" ht="15.5" hidden="1" customHeight="1" x14ac:dyDescent="0.2">
      <c r="A220" s="18" t="s">
        <v>183</v>
      </c>
      <c r="B220" s="20"/>
    </row>
    <row r="221" spans="1:2" ht="15.5" hidden="1" customHeight="1" x14ac:dyDescent="0.2">
      <c r="A221" s="18" t="s">
        <v>183</v>
      </c>
      <c r="B221" s="20"/>
    </row>
    <row r="222" spans="1:2" ht="15.5" hidden="1" customHeight="1" x14ac:dyDescent="0.2">
      <c r="A222" s="18" t="s">
        <v>183</v>
      </c>
      <c r="B222" s="20"/>
    </row>
    <row r="223" spans="1:2" ht="15.5" hidden="1" customHeight="1" x14ac:dyDescent="0.2">
      <c r="A223" s="18" t="s">
        <v>183</v>
      </c>
      <c r="B223" s="20"/>
    </row>
    <row r="224" spans="1:2" ht="15.5" hidden="1" customHeight="1" x14ac:dyDescent="0.2">
      <c r="A224" s="18" t="s">
        <v>183</v>
      </c>
      <c r="B224" s="20"/>
    </row>
    <row r="225" spans="1:2" ht="15.5" hidden="1" customHeight="1" x14ac:dyDescent="0.2">
      <c r="A225" s="18" t="s">
        <v>183</v>
      </c>
      <c r="B225" s="20"/>
    </row>
    <row r="226" spans="1:2" ht="15.5" hidden="1" customHeight="1" x14ac:dyDescent="0.2">
      <c r="A226" s="18" t="s">
        <v>183</v>
      </c>
      <c r="B226" s="20"/>
    </row>
    <row r="227" spans="1:2" ht="15.5" hidden="1" customHeight="1" x14ac:dyDescent="0.2">
      <c r="A227" s="18" t="s">
        <v>183</v>
      </c>
      <c r="B227" s="20"/>
    </row>
    <row r="228" spans="1:2" ht="15.5" hidden="1" customHeight="1" x14ac:dyDescent="0.2">
      <c r="A228" s="18" t="s">
        <v>183</v>
      </c>
      <c r="B228" s="20"/>
    </row>
    <row r="229" spans="1:2" ht="15.5" hidden="1" customHeight="1" x14ac:dyDescent="0.2">
      <c r="A229" s="18" t="s">
        <v>183</v>
      </c>
      <c r="B229" s="20"/>
    </row>
    <row r="230" spans="1:2" ht="15.5" hidden="1" customHeight="1" x14ac:dyDescent="0.2">
      <c r="A230" s="18" t="s">
        <v>183</v>
      </c>
      <c r="B230" s="20"/>
    </row>
    <row r="231" spans="1:2" ht="15.5" hidden="1" customHeight="1" x14ac:dyDescent="0.2">
      <c r="A231" s="18" t="s">
        <v>183</v>
      </c>
      <c r="B231" s="20"/>
    </row>
    <row r="232" spans="1:2" ht="15.5" hidden="1" customHeight="1" x14ac:dyDescent="0.2">
      <c r="A232" s="18" t="s">
        <v>183</v>
      </c>
      <c r="B232" s="20"/>
    </row>
    <row r="233" spans="1:2" ht="15.5" hidden="1" customHeight="1" x14ac:dyDescent="0.2">
      <c r="A233" s="18" t="s">
        <v>183</v>
      </c>
      <c r="B233" s="20"/>
    </row>
    <row r="234" spans="1:2" ht="15.5" hidden="1" customHeight="1" x14ac:dyDescent="0.2">
      <c r="A234" s="18" t="s">
        <v>183</v>
      </c>
      <c r="B234" s="20"/>
    </row>
    <row r="235" spans="1:2" ht="15.5" hidden="1" customHeight="1" x14ac:dyDescent="0.2">
      <c r="A235" s="18" t="s">
        <v>183</v>
      </c>
      <c r="B235" s="20"/>
    </row>
    <row r="236" spans="1:2" ht="15.5" hidden="1" customHeight="1" x14ac:dyDescent="0.2">
      <c r="A236" s="18" t="s">
        <v>183</v>
      </c>
      <c r="B236" s="20"/>
    </row>
    <row r="237" spans="1:2" ht="15.5" hidden="1" customHeight="1" x14ac:dyDescent="0.2">
      <c r="A237" s="18" t="s">
        <v>183</v>
      </c>
      <c r="B237" s="20"/>
    </row>
    <row r="238" spans="1:2" ht="15.5" hidden="1" customHeight="1" x14ac:dyDescent="0.2">
      <c r="A238" s="18" t="s">
        <v>183</v>
      </c>
      <c r="B238" s="20"/>
    </row>
    <row r="239" spans="1:2" ht="15.5" hidden="1" customHeight="1" x14ac:dyDescent="0.2">
      <c r="A239" s="18" t="s">
        <v>183</v>
      </c>
      <c r="B239" s="20"/>
    </row>
    <row r="240" spans="1:2" ht="15.5" hidden="1" customHeight="1" x14ac:dyDescent="0.2">
      <c r="A240" s="18" t="s">
        <v>183</v>
      </c>
      <c r="B240" s="20"/>
    </row>
    <row r="241" spans="1:2" ht="15.5" hidden="1" customHeight="1" x14ac:dyDescent="0.2">
      <c r="A241" s="18" t="s">
        <v>183</v>
      </c>
      <c r="B241" s="20"/>
    </row>
    <row r="242" spans="1:2" ht="15.5" hidden="1" customHeight="1" x14ac:dyDescent="0.2">
      <c r="A242" s="18" t="s">
        <v>183</v>
      </c>
      <c r="B242" s="20"/>
    </row>
    <row r="243" spans="1:2" ht="15.5" hidden="1" customHeight="1" x14ac:dyDescent="0.2">
      <c r="A243" s="18" t="s">
        <v>183</v>
      </c>
      <c r="B243" s="20"/>
    </row>
    <row r="244" spans="1:2" ht="15.5" hidden="1" customHeight="1" x14ac:dyDescent="0.2">
      <c r="A244" s="18" t="s">
        <v>183</v>
      </c>
      <c r="B244" s="20"/>
    </row>
    <row r="245" spans="1:2" ht="15.5" hidden="1" customHeight="1" x14ac:dyDescent="0.2">
      <c r="A245" s="18" t="s">
        <v>183</v>
      </c>
      <c r="B245" s="20"/>
    </row>
    <row r="246" spans="1:2" ht="15.5" hidden="1" customHeight="1" x14ac:dyDescent="0.2">
      <c r="A246" s="18" t="s">
        <v>183</v>
      </c>
      <c r="B246" s="20"/>
    </row>
    <row r="247" spans="1:2" ht="15.5" hidden="1" customHeight="1" x14ac:dyDescent="0.2">
      <c r="A247" s="18" t="s">
        <v>183</v>
      </c>
      <c r="B247" s="20"/>
    </row>
    <row r="248" spans="1:2" ht="15.5" hidden="1" customHeight="1" x14ac:dyDescent="0.2">
      <c r="A248" s="18" t="s">
        <v>183</v>
      </c>
      <c r="B248" s="20"/>
    </row>
    <row r="249" spans="1:2" ht="15.5" hidden="1" customHeight="1" x14ac:dyDescent="0.2">
      <c r="A249" s="18" t="s">
        <v>183</v>
      </c>
      <c r="B249" s="20"/>
    </row>
    <row r="250" spans="1:2" ht="15.5" hidden="1" customHeight="1" x14ac:dyDescent="0.2">
      <c r="A250" s="18" t="s">
        <v>183</v>
      </c>
      <c r="B250" s="20"/>
    </row>
    <row r="251" spans="1:2" ht="15.5" hidden="1" customHeight="1" x14ac:dyDescent="0.2">
      <c r="A251" s="18" t="s">
        <v>183</v>
      </c>
      <c r="B251" s="20"/>
    </row>
    <row r="252" spans="1:2" ht="15.5" hidden="1" customHeight="1" x14ac:dyDescent="0.2">
      <c r="A252" s="18" t="s">
        <v>183</v>
      </c>
      <c r="B252" s="20"/>
    </row>
    <row r="253" spans="1:2" ht="15.5" hidden="1" customHeight="1" x14ac:dyDescent="0.2">
      <c r="A253" s="18" t="s">
        <v>183</v>
      </c>
      <c r="B253" s="20"/>
    </row>
    <row r="254" spans="1:2" ht="15.5" hidden="1" customHeight="1" x14ac:dyDescent="0.2">
      <c r="A254" s="18" t="s">
        <v>183</v>
      </c>
      <c r="B254" s="20"/>
    </row>
    <row r="255" spans="1:2" ht="15.5" hidden="1" customHeight="1" x14ac:dyDescent="0.2">
      <c r="A255" s="18" t="s">
        <v>183</v>
      </c>
      <c r="B255" s="20"/>
    </row>
    <row r="256" spans="1:2" ht="15.5" hidden="1" customHeight="1" x14ac:dyDescent="0.2">
      <c r="A256" s="18" t="s">
        <v>183</v>
      </c>
      <c r="B256" s="20"/>
    </row>
    <row r="257" spans="1:2" ht="15.5" hidden="1" customHeight="1" x14ac:dyDescent="0.2">
      <c r="A257" s="18" t="s">
        <v>183</v>
      </c>
      <c r="B257" s="20"/>
    </row>
    <row r="258" spans="1:2" ht="15.5" hidden="1" customHeight="1" x14ac:dyDescent="0.2">
      <c r="A258" s="18" t="s">
        <v>183</v>
      </c>
      <c r="B258" s="20"/>
    </row>
    <row r="259" spans="1:2" ht="15.5" hidden="1" customHeight="1" x14ac:dyDescent="0.2">
      <c r="A259" s="18" t="s">
        <v>183</v>
      </c>
      <c r="B259" s="20"/>
    </row>
    <row r="260" spans="1:2" ht="15.5" hidden="1" customHeight="1" x14ac:dyDescent="0.2">
      <c r="A260" s="18" t="s">
        <v>183</v>
      </c>
      <c r="B260" s="20"/>
    </row>
    <row r="261" spans="1:2" ht="15.5" hidden="1" customHeight="1" x14ac:dyDescent="0.2">
      <c r="A261" s="18" t="s">
        <v>183</v>
      </c>
      <c r="B261" s="20"/>
    </row>
    <row r="262" spans="1:2" ht="15.5" hidden="1" customHeight="1" x14ac:dyDescent="0.2">
      <c r="A262" s="18" t="s">
        <v>183</v>
      </c>
      <c r="B262" s="20"/>
    </row>
    <row r="263" spans="1:2" ht="15.5" hidden="1" customHeight="1" x14ac:dyDescent="0.2">
      <c r="A263" s="18" t="s">
        <v>183</v>
      </c>
      <c r="B263" s="20"/>
    </row>
    <row r="264" spans="1:2" ht="15.5" hidden="1" customHeight="1" x14ac:dyDescent="0.2">
      <c r="A264" s="18" t="s">
        <v>183</v>
      </c>
      <c r="B264" s="20"/>
    </row>
    <row r="265" spans="1:2" ht="15.5" hidden="1" customHeight="1" x14ac:dyDescent="0.2">
      <c r="A265" s="18" t="s">
        <v>183</v>
      </c>
      <c r="B265" s="20"/>
    </row>
    <row r="266" spans="1:2" ht="15.5" hidden="1" customHeight="1" x14ac:dyDescent="0.2">
      <c r="A266" s="18" t="s">
        <v>183</v>
      </c>
      <c r="B266" s="20"/>
    </row>
    <row r="267" spans="1:2" ht="15.5" hidden="1" customHeight="1" x14ac:dyDescent="0.2">
      <c r="A267" s="18" t="s">
        <v>183</v>
      </c>
      <c r="B267" s="20"/>
    </row>
    <row r="268" spans="1:2" ht="15.5" hidden="1" customHeight="1" x14ac:dyDescent="0.2">
      <c r="A268" s="18" t="s">
        <v>183</v>
      </c>
      <c r="B268" s="20"/>
    </row>
    <row r="269" spans="1:2" ht="15.5" hidden="1" customHeight="1" x14ac:dyDescent="0.2">
      <c r="A269" s="18" t="s">
        <v>183</v>
      </c>
      <c r="B269" s="20"/>
    </row>
    <row r="270" spans="1:2" ht="15.5" hidden="1" customHeight="1" x14ac:dyDescent="0.2">
      <c r="A270" s="18" t="s">
        <v>183</v>
      </c>
      <c r="B270" s="20"/>
    </row>
    <row r="271" spans="1:2" ht="15.5" hidden="1" customHeight="1" x14ac:dyDescent="0.2">
      <c r="A271" s="18" t="s">
        <v>183</v>
      </c>
      <c r="B271" s="20"/>
    </row>
    <row r="272" spans="1:2" ht="15.5" hidden="1" customHeight="1" x14ac:dyDescent="0.2">
      <c r="A272" s="18" t="s">
        <v>183</v>
      </c>
      <c r="B272" s="20"/>
    </row>
    <row r="273" spans="1:2" ht="15.5" hidden="1" customHeight="1" x14ac:dyDescent="0.2">
      <c r="A273" s="18" t="s">
        <v>183</v>
      </c>
      <c r="B273" s="20"/>
    </row>
    <row r="274" spans="1:2" ht="15.5" hidden="1" customHeight="1" x14ac:dyDescent="0.2">
      <c r="A274" s="18" t="s">
        <v>183</v>
      </c>
      <c r="B274" s="20"/>
    </row>
    <row r="275" spans="1:2" ht="15.5" hidden="1" customHeight="1" x14ac:dyDescent="0.2">
      <c r="A275" s="18" t="s">
        <v>183</v>
      </c>
      <c r="B275" s="20"/>
    </row>
    <row r="276" spans="1:2" ht="15.5" hidden="1" customHeight="1" x14ac:dyDescent="0.2">
      <c r="A276" s="18" t="s">
        <v>183</v>
      </c>
      <c r="B276" s="20"/>
    </row>
    <row r="277" spans="1:2" ht="15.5" hidden="1" customHeight="1" x14ac:dyDescent="0.2">
      <c r="A277" s="18" t="s">
        <v>183</v>
      </c>
      <c r="B277" s="20"/>
    </row>
    <row r="278" spans="1:2" ht="15.5" hidden="1" customHeight="1" x14ac:dyDescent="0.2">
      <c r="A278" s="18" t="s">
        <v>183</v>
      </c>
      <c r="B278" s="20"/>
    </row>
    <row r="279" spans="1:2" ht="15.5" hidden="1" customHeight="1" x14ac:dyDescent="0.2">
      <c r="A279" s="18" t="s">
        <v>183</v>
      </c>
      <c r="B279" s="20"/>
    </row>
    <row r="280" spans="1:2" ht="15.5" hidden="1" customHeight="1" x14ac:dyDescent="0.2">
      <c r="A280" s="18" t="s">
        <v>183</v>
      </c>
      <c r="B280" s="20"/>
    </row>
    <row r="281" spans="1:2" ht="15.5" hidden="1" customHeight="1" x14ac:dyDescent="0.2">
      <c r="A281" s="18" t="s">
        <v>183</v>
      </c>
      <c r="B281" s="20"/>
    </row>
    <row r="282" spans="1:2" ht="15.5" hidden="1" customHeight="1" x14ac:dyDescent="0.2">
      <c r="A282" s="18" t="s">
        <v>183</v>
      </c>
      <c r="B282" s="20"/>
    </row>
    <row r="283" spans="1:2" ht="15.5" hidden="1" customHeight="1" x14ac:dyDescent="0.2">
      <c r="A283" s="18" t="s">
        <v>183</v>
      </c>
      <c r="B283" s="20"/>
    </row>
    <row r="284" spans="1:2" ht="15.5" hidden="1" customHeight="1" x14ac:dyDescent="0.2">
      <c r="A284" s="18" t="s">
        <v>183</v>
      </c>
      <c r="B284" s="20"/>
    </row>
    <row r="285" spans="1:2" ht="15.5" hidden="1" customHeight="1" x14ac:dyDescent="0.2">
      <c r="A285" s="18" t="s">
        <v>183</v>
      </c>
      <c r="B285" s="20"/>
    </row>
    <row r="286" spans="1:2" ht="15.5" hidden="1" customHeight="1" x14ac:dyDescent="0.2">
      <c r="A286" s="18" t="s">
        <v>183</v>
      </c>
      <c r="B286" s="20"/>
    </row>
    <row r="287" spans="1:2" ht="15.5" hidden="1" customHeight="1" x14ac:dyDescent="0.2">
      <c r="A287" s="18" t="s">
        <v>183</v>
      </c>
      <c r="B287" s="20"/>
    </row>
    <row r="288" spans="1:2" ht="15.5" hidden="1" customHeight="1" x14ac:dyDescent="0.2">
      <c r="A288" s="18" t="s">
        <v>183</v>
      </c>
      <c r="B288" s="20"/>
    </row>
    <row r="289" spans="1:2" ht="15.5" hidden="1" customHeight="1" x14ac:dyDescent="0.2">
      <c r="A289" s="18" t="s">
        <v>183</v>
      </c>
      <c r="B289" s="20"/>
    </row>
    <row r="290" spans="1:2" ht="15.5" hidden="1" customHeight="1" x14ac:dyDescent="0.2">
      <c r="A290" s="18" t="s">
        <v>183</v>
      </c>
      <c r="B290" s="20"/>
    </row>
    <row r="291" spans="1:2" ht="15.5" hidden="1" customHeight="1" x14ac:dyDescent="0.2">
      <c r="A291" s="18" t="s">
        <v>183</v>
      </c>
      <c r="B291" s="20"/>
    </row>
    <row r="292" spans="1:2" ht="15.5" hidden="1" customHeight="1" x14ac:dyDescent="0.2">
      <c r="A292" s="18" t="s">
        <v>183</v>
      </c>
      <c r="B292" s="20"/>
    </row>
    <row r="293" spans="1:2" ht="15.5" hidden="1" customHeight="1" x14ac:dyDescent="0.2">
      <c r="A293" s="18" t="s">
        <v>183</v>
      </c>
      <c r="B293" s="20"/>
    </row>
    <row r="294" spans="1:2" ht="15.5" hidden="1" customHeight="1" x14ac:dyDescent="0.2">
      <c r="A294" s="18" t="s">
        <v>183</v>
      </c>
      <c r="B294" s="20"/>
    </row>
    <row r="295" spans="1:2" ht="15.5" hidden="1" customHeight="1" x14ac:dyDescent="0.2">
      <c r="A295" s="18" t="s">
        <v>183</v>
      </c>
      <c r="B295" s="20"/>
    </row>
    <row r="296" spans="1:2" ht="15.5" hidden="1" customHeight="1" x14ac:dyDescent="0.2">
      <c r="A296" s="18" t="s">
        <v>183</v>
      </c>
      <c r="B296" s="20"/>
    </row>
    <row r="297" spans="1:2" ht="15.5" hidden="1" customHeight="1" x14ac:dyDescent="0.2">
      <c r="A297" s="18" t="s">
        <v>183</v>
      </c>
      <c r="B297" s="20"/>
    </row>
    <row r="298" spans="1:2" ht="15.5" hidden="1" customHeight="1" x14ac:dyDescent="0.2">
      <c r="A298" s="18" t="s">
        <v>183</v>
      </c>
      <c r="B298" s="20"/>
    </row>
    <row r="299" spans="1:2" ht="15.5" hidden="1" customHeight="1" x14ac:dyDescent="0.2">
      <c r="A299" s="18" t="s">
        <v>183</v>
      </c>
      <c r="B299" s="20"/>
    </row>
    <row r="300" spans="1:2" ht="15.5" hidden="1" customHeight="1" x14ac:dyDescent="0.2">
      <c r="A300" s="18" t="s">
        <v>183</v>
      </c>
      <c r="B300" s="20"/>
    </row>
    <row r="301" spans="1:2" ht="15.5" hidden="1" customHeight="1" x14ac:dyDescent="0.2">
      <c r="A301" s="18" t="s">
        <v>183</v>
      </c>
      <c r="B301" s="20"/>
    </row>
    <row r="302" spans="1:2" ht="15.5" hidden="1" customHeight="1" x14ac:dyDescent="0.2">
      <c r="A302" s="18" t="s">
        <v>183</v>
      </c>
      <c r="B302" s="20"/>
    </row>
    <row r="303" spans="1:2" ht="15.5" hidden="1" customHeight="1" x14ac:dyDescent="0.2">
      <c r="A303" s="18" t="s">
        <v>183</v>
      </c>
      <c r="B303" s="20"/>
    </row>
    <row r="304" spans="1:2" ht="15.5" hidden="1" customHeight="1" x14ac:dyDescent="0.2">
      <c r="A304" s="18" t="s">
        <v>183</v>
      </c>
      <c r="B304" s="20"/>
    </row>
    <row r="305" spans="1:2" ht="15.5" hidden="1" customHeight="1" x14ac:dyDescent="0.2">
      <c r="A305" s="18" t="s">
        <v>183</v>
      </c>
      <c r="B305" s="20"/>
    </row>
    <row r="306" spans="1:2" ht="15.5" hidden="1" customHeight="1" x14ac:dyDescent="0.2">
      <c r="A306" s="18" t="s">
        <v>183</v>
      </c>
      <c r="B306" s="20"/>
    </row>
    <row r="307" spans="1:2" ht="15.5" hidden="1" customHeight="1" x14ac:dyDescent="0.2">
      <c r="A307" s="18" t="s">
        <v>91</v>
      </c>
      <c r="B307" s="20"/>
    </row>
    <row r="308" spans="1:2" ht="15.5" hidden="1" customHeight="1" x14ac:dyDescent="0.2">
      <c r="A308" s="18" t="s">
        <v>91</v>
      </c>
      <c r="B308" s="20"/>
    </row>
    <row r="309" spans="1:2" ht="15.5" hidden="1" customHeight="1" x14ac:dyDescent="0.2">
      <c r="A309" s="18" t="s">
        <v>91</v>
      </c>
      <c r="B309" s="20"/>
    </row>
    <row r="310" spans="1:2" ht="15.5" hidden="1" customHeight="1" x14ac:dyDescent="0.2">
      <c r="A310" s="18" t="s">
        <v>2862</v>
      </c>
      <c r="B310" s="20"/>
    </row>
    <row r="311" spans="1:2" ht="15.5" hidden="1" customHeight="1" x14ac:dyDescent="0.2">
      <c r="A311" s="18" t="s">
        <v>460</v>
      </c>
      <c r="B311" s="20"/>
    </row>
    <row r="312" spans="1:2" ht="15.5" hidden="1" customHeight="1" x14ac:dyDescent="0.2">
      <c r="A312" s="18" t="s">
        <v>460</v>
      </c>
      <c r="B312" s="20"/>
    </row>
    <row r="313" spans="1:2" ht="15.5" hidden="1" customHeight="1" x14ac:dyDescent="0.2">
      <c r="A313" s="18" t="s">
        <v>460</v>
      </c>
      <c r="B313" s="20"/>
    </row>
    <row r="314" spans="1:2" ht="15.5" hidden="1" customHeight="1" x14ac:dyDescent="0.2">
      <c r="A314" s="18" t="s">
        <v>460</v>
      </c>
      <c r="B314" s="20"/>
    </row>
    <row r="315" spans="1:2" ht="15.5" hidden="1" customHeight="1" x14ac:dyDescent="0.2">
      <c r="A315" s="18" t="s">
        <v>460</v>
      </c>
      <c r="B315" s="20"/>
    </row>
    <row r="316" spans="1:2" ht="15.5" hidden="1" customHeight="1" x14ac:dyDescent="0.2">
      <c r="A316" s="18" t="s">
        <v>460</v>
      </c>
      <c r="B316" s="20"/>
    </row>
    <row r="317" spans="1:2" ht="15.5" hidden="1" customHeight="1" x14ac:dyDescent="0.2">
      <c r="A317" s="17" t="s">
        <v>1755</v>
      </c>
      <c r="B317" s="42"/>
    </row>
    <row r="318" spans="1:2" ht="15.5" hidden="1" customHeight="1" x14ac:dyDescent="0.2">
      <c r="A318" s="18" t="s">
        <v>866</v>
      </c>
      <c r="B318" s="20"/>
    </row>
    <row r="319" spans="1:2" ht="15.5" hidden="1" customHeight="1" x14ac:dyDescent="0.2">
      <c r="A319" s="18" t="s">
        <v>866</v>
      </c>
      <c r="B319" s="20"/>
    </row>
    <row r="320" spans="1:2" ht="15.5" hidden="1" customHeight="1" x14ac:dyDescent="0.2">
      <c r="A320" s="18" t="s">
        <v>866</v>
      </c>
      <c r="B320" s="20"/>
    </row>
    <row r="321" spans="1:2" ht="15.5" hidden="1" customHeight="1" x14ac:dyDescent="0.2">
      <c r="A321" s="18" t="s">
        <v>82</v>
      </c>
      <c r="B321" s="20"/>
    </row>
    <row r="322" spans="1:2" ht="15.5" hidden="1" customHeight="1" x14ac:dyDescent="0.2">
      <c r="A322" s="18" t="s">
        <v>82</v>
      </c>
      <c r="B322" s="20"/>
    </row>
    <row r="323" spans="1:2" ht="15.5" hidden="1" customHeight="1" x14ac:dyDescent="0.2">
      <c r="A323" s="18" t="s">
        <v>82</v>
      </c>
      <c r="B323" s="20"/>
    </row>
    <row r="324" spans="1:2" ht="15.5" hidden="1" customHeight="1" x14ac:dyDescent="0.2">
      <c r="A324" s="18" t="s">
        <v>82</v>
      </c>
      <c r="B324" s="20"/>
    </row>
    <row r="325" spans="1:2" ht="15.5" hidden="1" customHeight="1" x14ac:dyDescent="0.2">
      <c r="A325" s="18" t="s">
        <v>82</v>
      </c>
      <c r="B325" s="20"/>
    </row>
    <row r="326" spans="1:2" ht="15.5" hidden="1" customHeight="1" x14ac:dyDescent="0.2">
      <c r="A326" s="18" t="s">
        <v>82</v>
      </c>
      <c r="B326" s="20"/>
    </row>
    <row r="327" spans="1:2" ht="15.5" hidden="1" customHeight="1" x14ac:dyDescent="0.2">
      <c r="A327" s="18" t="s">
        <v>82</v>
      </c>
      <c r="B327" s="20"/>
    </row>
    <row r="328" spans="1:2" ht="15.5" hidden="1" customHeight="1" x14ac:dyDescent="0.2">
      <c r="A328" s="18" t="s">
        <v>82</v>
      </c>
      <c r="B328" s="20"/>
    </row>
    <row r="329" spans="1:2" ht="15.5" hidden="1" customHeight="1" x14ac:dyDescent="0.2">
      <c r="A329" s="31" t="s">
        <v>82</v>
      </c>
      <c r="B329" s="33"/>
    </row>
    <row r="330" spans="1:2" ht="15.5" hidden="1" customHeight="1" x14ac:dyDescent="0.2">
      <c r="A330" s="31" t="s">
        <v>82</v>
      </c>
      <c r="B330" s="33"/>
    </row>
    <row r="331" spans="1:2" ht="15.5" hidden="1" customHeight="1" x14ac:dyDescent="0.2">
      <c r="A331" s="31" t="s">
        <v>82</v>
      </c>
      <c r="B331" s="33"/>
    </row>
    <row r="332" spans="1:2" ht="15.5" hidden="1" customHeight="1" x14ac:dyDescent="0.2">
      <c r="A332" s="31" t="s">
        <v>82</v>
      </c>
      <c r="B332" s="33"/>
    </row>
    <row r="333" spans="1:2" ht="15.5" hidden="1" customHeight="1" x14ac:dyDescent="0.2">
      <c r="A333" s="31" t="s">
        <v>82</v>
      </c>
      <c r="B333" s="33"/>
    </row>
    <row r="334" spans="1:2" ht="15.5" hidden="1" customHeight="1" x14ac:dyDescent="0.2">
      <c r="A334" s="31" t="s">
        <v>82</v>
      </c>
      <c r="B334" s="33"/>
    </row>
    <row r="335" spans="1:2" ht="15.5" hidden="1" customHeight="1" x14ac:dyDescent="0.2">
      <c r="A335" s="31" t="s">
        <v>82</v>
      </c>
      <c r="B335" s="33"/>
    </row>
    <row r="336" spans="1:2" ht="15.5" hidden="1" customHeight="1" x14ac:dyDescent="0.2">
      <c r="A336" s="18" t="s">
        <v>82</v>
      </c>
      <c r="B336" s="20"/>
    </row>
    <row r="337" spans="1:2" ht="15.5" hidden="1" customHeight="1" x14ac:dyDescent="0.2">
      <c r="A337" s="18" t="s">
        <v>82</v>
      </c>
      <c r="B337" s="20"/>
    </row>
    <row r="338" spans="1:2" ht="15.5" hidden="1" customHeight="1" x14ac:dyDescent="0.2">
      <c r="A338" s="18" t="s">
        <v>82</v>
      </c>
      <c r="B338" s="20"/>
    </row>
    <row r="339" spans="1:2" ht="15.5" hidden="1" customHeight="1" x14ac:dyDescent="0.2">
      <c r="A339" s="18" t="s">
        <v>82</v>
      </c>
      <c r="B339" s="20"/>
    </row>
    <row r="340" spans="1:2" ht="15.5" hidden="1" customHeight="1" x14ac:dyDescent="0.2">
      <c r="A340" s="18" t="s">
        <v>82</v>
      </c>
      <c r="B340" s="20"/>
    </row>
    <row r="341" spans="1:2" ht="15.5" hidden="1" customHeight="1" x14ac:dyDescent="0.2">
      <c r="A341" s="18" t="s">
        <v>82</v>
      </c>
      <c r="B341" s="20"/>
    </row>
    <row r="342" spans="1:2" ht="15.5" hidden="1" customHeight="1" x14ac:dyDescent="0.2">
      <c r="A342" s="18" t="s">
        <v>82</v>
      </c>
      <c r="B342" s="20"/>
    </row>
    <row r="343" spans="1:2" ht="15.5" hidden="1" customHeight="1" x14ac:dyDescent="0.2">
      <c r="A343" s="18" t="s">
        <v>82</v>
      </c>
      <c r="B343" s="20"/>
    </row>
    <row r="344" spans="1:2" ht="15.5" hidden="1" customHeight="1" x14ac:dyDescent="0.2">
      <c r="A344" s="18" t="s">
        <v>82</v>
      </c>
      <c r="B344" s="20"/>
    </row>
    <row r="345" spans="1:2" ht="15.5" hidden="1" customHeight="1" x14ac:dyDescent="0.2">
      <c r="A345" s="18" t="s">
        <v>82</v>
      </c>
      <c r="B345" s="20"/>
    </row>
    <row r="346" spans="1:2" ht="15.5" hidden="1" customHeight="1" x14ac:dyDescent="0.2">
      <c r="A346" s="18" t="s">
        <v>82</v>
      </c>
      <c r="B346" s="20"/>
    </row>
    <row r="347" spans="1:2" ht="15.5" hidden="1" customHeight="1" x14ac:dyDescent="0.2">
      <c r="A347" s="18" t="s">
        <v>82</v>
      </c>
      <c r="B347" s="20"/>
    </row>
    <row r="348" spans="1:2" ht="15.5" hidden="1" customHeight="1" x14ac:dyDescent="0.2">
      <c r="A348" s="18" t="s">
        <v>82</v>
      </c>
      <c r="B348" s="20"/>
    </row>
    <row r="349" spans="1:2" ht="15.5" hidden="1" customHeight="1" x14ac:dyDescent="0.2">
      <c r="A349" s="18" t="s">
        <v>82</v>
      </c>
      <c r="B349" s="20"/>
    </row>
    <row r="350" spans="1:2" ht="15.5" hidden="1" customHeight="1" x14ac:dyDescent="0.2">
      <c r="A350" s="18" t="s">
        <v>82</v>
      </c>
      <c r="B350" s="20"/>
    </row>
    <row r="351" spans="1:2" ht="15.5" hidden="1" customHeight="1" x14ac:dyDescent="0.2">
      <c r="A351" s="18" t="s">
        <v>82</v>
      </c>
      <c r="B351" s="20"/>
    </row>
    <row r="352" spans="1:2" ht="15.5" hidden="1" customHeight="1" x14ac:dyDescent="0.2">
      <c r="A352" s="18" t="s">
        <v>82</v>
      </c>
      <c r="B352" s="20"/>
    </row>
    <row r="353" spans="1:2" ht="15.5" hidden="1" customHeight="1" x14ac:dyDescent="0.2">
      <c r="A353" s="18" t="s">
        <v>82</v>
      </c>
      <c r="B353" s="20"/>
    </row>
    <row r="354" spans="1:2" ht="15.5" hidden="1" customHeight="1" x14ac:dyDescent="0.2">
      <c r="A354" s="18" t="s">
        <v>82</v>
      </c>
      <c r="B354" s="20"/>
    </row>
    <row r="355" spans="1:2" ht="15.5" hidden="1" customHeight="1" x14ac:dyDescent="0.2">
      <c r="A355" s="18" t="s">
        <v>82</v>
      </c>
      <c r="B355" s="20"/>
    </row>
    <row r="356" spans="1:2" ht="15.5" hidden="1" customHeight="1" x14ac:dyDescent="0.2">
      <c r="A356" s="18" t="s">
        <v>82</v>
      </c>
      <c r="B356" s="20"/>
    </row>
    <row r="357" spans="1:2" ht="15.5" hidden="1" customHeight="1" x14ac:dyDescent="0.2">
      <c r="A357" s="18" t="s">
        <v>82</v>
      </c>
      <c r="B357" s="20"/>
    </row>
    <row r="358" spans="1:2" ht="15.5" hidden="1" customHeight="1" x14ac:dyDescent="0.2">
      <c r="A358" s="18" t="s">
        <v>82</v>
      </c>
      <c r="B358" s="20"/>
    </row>
    <row r="359" spans="1:2" ht="15.5" hidden="1" customHeight="1" x14ac:dyDescent="0.2">
      <c r="A359" s="18" t="s">
        <v>82</v>
      </c>
      <c r="B359" s="20"/>
    </row>
    <row r="360" spans="1:2" ht="15.5" hidden="1" customHeight="1" x14ac:dyDescent="0.2">
      <c r="A360" s="18" t="s">
        <v>82</v>
      </c>
      <c r="B360" s="20"/>
    </row>
    <row r="361" spans="1:2" ht="15.5" hidden="1" customHeight="1" x14ac:dyDescent="0.2">
      <c r="A361" s="18" t="s">
        <v>82</v>
      </c>
      <c r="B361" s="20"/>
    </row>
    <row r="362" spans="1:2" ht="15.5" hidden="1" customHeight="1" x14ac:dyDescent="0.2">
      <c r="A362" s="18" t="s">
        <v>82</v>
      </c>
      <c r="B362" s="20"/>
    </row>
    <row r="363" spans="1:2" ht="15.5" hidden="1" customHeight="1" x14ac:dyDescent="0.2">
      <c r="A363" s="18" t="s">
        <v>82</v>
      </c>
      <c r="B363" s="20"/>
    </row>
    <row r="364" spans="1:2" ht="15.5" hidden="1" customHeight="1" x14ac:dyDescent="0.2">
      <c r="A364" s="18" t="s">
        <v>82</v>
      </c>
      <c r="B364" s="20"/>
    </row>
    <row r="365" spans="1:2" ht="15.5" hidden="1" customHeight="1" x14ac:dyDescent="0.2">
      <c r="A365" s="18" t="s">
        <v>82</v>
      </c>
      <c r="B365" s="20"/>
    </row>
    <row r="366" spans="1:2" ht="15.5" hidden="1" customHeight="1" x14ac:dyDescent="0.2">
      <c r="A366" s="18" t="s">
        <v>82</v>
      </c>
      <c r="B366" s="20"/>
    </row>
    <row r="367" spans="1:2" ht="15.5" hidden="1" customHeight="1" x14ac:dyDescent="0.2">
      <c r="A367" s="18" t="s">
        <v>82</v>
      </c>
      <c r="B367" s="20"/>
    </row>
    <row r="368" spans="1:2" ht="15.5" hidden="1" customHeight="1" x14ac:dyDescent="0.2">
      <c r="A368" s="18" t="s">
        <v>82</v>
      </c>
      <c r="B368" s="20"/>
    </row>
    <row r="369" spans="1:2" ht="15.5" hidden="1" customHeight="1" x14ac:dyDescent="0.2">
      <c r="A369" s="18" t="s">
        <v>82</v>
      </c>
      <c r="B369" s="20"/>
    </row>
    <row r="370" spans="1:2" ht="15.5" hidden="1" customHeight="1" x14ac:dyDescent="0.2">
      <c r="A370" s="18" t="s">
        <v>82</v>
      </c>
      <c r="B370" s="20"/>
    </row>
    <row r="371" spans="1:2" ht="15.5" hidden="1" customHeight="1" x14ac:dyDescent="0.2">
      <c r="A371" s="18" t="s">
        <v>82</v>
      </c>
      <c r="B371" s="20"/>
    </row>
    <row r="372" spans="1:2" ht="15.5" hidden="1" customHeight="1" x14ac:dyDescent="0.2">
      <c r="A372" s="18" t="s">
        <v>82</v>
      </c>
      <c r="B372" s="20"/>
    </row>
    <row r="373" spans="1:2" ht="15.5" hidden="1" customHeight="1" x14ac:dyDescent="0.2">
      <c r="A373" s="18" t="s">
        <v>82</v>
      </c>
      <c r="B373" s="20"/>
    </row>
    <row r="374" spans="1:2" ht="15.5" hidden="1" customHeight="1" x14ac:dyDescent="0.2">
      <c r="A374" s="18" t="s">
        <v>82</v>
      </c>
      <c r="B374" s="20"/>
    </row>
    <row r="375" spans="1:2" ht="15.5" hidden="1" customHeight="1" x14ac:dyDescent="0.2">
      <c r="A375" s="18" t="s">
        <v>82</v>
      </c>
      <c r="B375" s="20"/>
    </row>
    <row r="376" spans="1:2" ht="15.5" hidden="1" customHeight="1" x14ac:dyDescent="0.2">
      <c r="A376" s="18" t="s">
        <v>82</v>
      </c>
      <c r="B376" s="20"/>
    </row>
    <row r="377" spans="1:2" ht="15.5" hidden="1" customHeight="1" x14ac:dyDescent="0.2">
      <c r="A377" s="18" t="s">
        <v>82</v>
      </c>
      <c r="B377" s="20"/>
    </row>
    <row r="378" spans="1:2" ht="15.5" hidden="1" customHeight="1" x14ac:dyDescent="0.2">
      <c r="A378" s="18" t="s">
        <v>82</v>
      </c>
      <c r="B378" s="20"/>
    </row>
    <row r="379" spans="1:2" ht="15.5" hidden="1" customHeight="1" x14ac:dyDescent="0.2">
      <c r="A379" s="18" t="s">
        <v>82</v>
      </c>
      <c r="B379" s="20"/>
    </row>
    <row r="380" spans="1:2" ht="15.5" hidden="1" customHeight="1" x14ac:dyDescent="0.2">
      <c r="A380" s="18" t="s">
        <v>82</v>
      </c>
      <c r="B380" s="20"/>
    </row>
    <row r="381" spans="1:2" ht="15.5" hidden="1" customHeight="1" x14ac:dyDescent="0.2">
      <c r="A381" s="18" t="s">
        <v>82</v>
      </c>
      <c r="B381" s="20"/>
    </row>
    <row r="382" spans="1:2" ht="15.5" hidden="1" customHeight="1" x14ac:dyDescent="0.2">
      <c r="A382" s="18" t="s">
        <v>82</v>
      </c>
      <c r="B382" s="20"/>
    </row>
    <row r="383" spans="1:2" ht="15.5" hidden="1" customHeight="1" x14ac:dyDescent="0.2">
      <c r="A383" s="18" t="s">
        <v>82</v>
      </c>
      <c r="B383" s="20"/>
    </row>
    <row r="384" spans="1:2" ht="15.5" hidden="1" customHeight="1" x14ac:dyDescent="0.2">
      <c r="A384" s="18" t="s">
        <v>82</v>
      </c>
      <c r="B384" s="20"/>
    </row>
    <row r="385" spans="1:2" ht="15.5" hidden="1" customHeight="1" x14ac:dyDescent="0.2">
      <c r="A385" s="18" t="s">
        <v>82</v>
      </c>
      <c r="B385" s="20"/>
    </row>
    <row r="386" spans="1:2" ht="15.5" hidden="1" customHeight="1" x14ac:dyDescent="0.2">
      <c r="A386" s="18" t="s">
        <v>82</v>
      </c>
      <c r="B386" s="20"/>
    </row>
    <row r="387" spans="1:2" ht="15.5" hidden="1" customHeight="1" x14ac:dyDescent="0.2">
      <c r="A387" s="18" t="s">
        <v>82</v>
      </c>
      <c r="B387" s="20"/>
    </row>
    <row r="388" spans="1:2" ht="15.5" hidden="1" customHeight="1" x14ac:dyDescent="0.2">
      <c r="A388" s="18" t="s">
        <v>82</v>
      </c>
      <c r="B388" s="20"/>
    </row>
    <row r="389" spans="1:2" ht="15.5" hidden="1" customHeight="1" x14ac:dyDescent="0.2">
      <c r="A389" s="18" t="s">
        <v>82</v>
      </c>
      <c r="B389" s="20"/>
    </row>
    <row r="390" spans="1:2" ht="15.5" hidden="1" customHeight="1" x14ac:dyDescent="0.2">
      <c r="A390" s="18" t="s">
        <v>82</v>
      </c>
      <c r="B390" s="20"/>
    </row>
    <row r="391" spans="1:2" ht="15.5" hidden="1" customHeight="1" x14ac:dyDescent="0.2">
      <c r="A391" s="18" t="s">
        <v>82</v>
      </c>
      <c r="B391" s="20"/>
    </row>
    <row r="392" spans="1:2" ht="15.5" hidden="1" customHeight="1" x14ac:dyDescent="0.2">
      <c r="A392" s="18" t="s">
        <v>82</v>
      </c>
      <c r="B392" s="20"/>
    </row>
    <row r="393" spans="1:2" ht="15.5" hidden="1" customHeight="1" x14ac:dyDescent="0.2">
      <c r="A393" s="18" t="s">
        <v>82</v>
      </c>
      <c r="B393" s="20"/>
    </row>
    <row r="394" spans="1:2" ht="15.5" hidden="1" customHeight="1" x14ac:dyDescent="0.2">
      <c r="A394" s="18" t="s">
        <v>82</v>
      </c>
      <c r="B394" s="20"/>
    </row>
    <row r="395" spans="1:2" ht="15.5" hidden="1" customHeight="1" x14ac:dyDescent="0.2">
      <c r="A395" s="18" t="s">
        <v>82</v>
      </c>
      <c r="B395" s="20"/>
    </row>
    <row r="396" spans="1:2" ht="15.5" hidden="1" customHeight="1" x14ac:dyDescent="0.2">
      <c r="A396" s="18" t="s">
        <v>302</v>
      </c>
      <c r="B396" s="20"/>
    </row>
    <row r="397" spans="1:2" ht="15.5" hidden="1" customHeight="1" x14ac:dyDescent="0.2">
      <c r="A397" s="18" t="s">
        <v>302</v>
      </c>
      <c r="B397" s="20"/>
    </row>
    <row r="398" spans="1:2" ht="15.5" hidden="1" customHeight="1" x14ac:dyDescent="0.2">
      <c r="A398" s="18" t="s">
        <v>302</v>
      </c>
      <c r="B398" s="20"/>
    </row>
    <row r="399" spans="1:2" ht="15.5" hidden="1" customHeight="1" x14ac:dyDescent="0.2">
      <c r="A399" s="18" t="s">
        <v>302</v>
      </c>
      <c r="B399" s="20"/>
    </row>
    <row r="400" spans="1:2" ht="15.5" hidden="1" customHeight="1" x14ac:dyDescent="0.2">
      <c r="A400" s="18" t="s">
        <v>302</v>
      </c>
      <c r="B400" s="20"/>
    </row>
    <row r="401" spans="1:2" ht="15.5" hidden="1" customHeight="1" x14ac:dyDescent="0.2">
      <c r="A401" s="18" t="s">
        <v>302</v>
      </c>
      <c r="B401" s="20"/>
    </row>
    <row r="402" spans="1:2" ht="15.5" hidden="1" customHeight="1" x14ac:dyDescent="0.2">
      <c r="A402" s="18" t="s">
        <v>302</v>
      </c>
      <c r="B402" s="20"/>
    </row>
    <row r="403" spans="1:2" ht="15.5" hidden="1" customHeight="1" x14ac:dyDescent="0.2">
      <c r="A403" s="18" t="s">
        <v>302</v>
      </c>
      <c r="B403" s="20"/>
    </row>
    <row r="404" spans="1:2" ht="15.5" hidden="1" customHeight="1" x14ac:dyDescent="0.2">
      <c r="A404" s="18" t="s">
        <v>302</v>
      </c>
      <c r="B404" s="20"/>
    </row>
    <row r="405" spans="1:2" ht="15.5" hidden="1" customHeight="1" x14ac:dyDescent="0.2">
      <c r="A405" s="18" t="s">
        <v>302</v>
      </c>
      <c r="B405" s="20"/>
    </row>
    <row r="406" spans="1:2" ht="15.5" hidden="1" customHeight="1" x14ac:dyDescent="0.2">
      <c r="A406" s="18" t="s">
        <v>302</v>
      </c>
      <c r="B406" s="20"/>
    </row>
    <row r="407" spans="1:2" ht="15.5" hidden="1" customHeight="1" x14ac:dyDescent="0.2">
      <c r="A407" s="18" t="s">
        <v>302</v>
      </c>
      <c r="B407" s="20"/>
    </row>
    <row r="408" spans="1:2" ht="15.5" hidden="1" customHeight="1" x14ac:dyDescent="0.2">
      <c r="A408" s="18" t="s">
        <v>302</v>
      </c>
      <c r="B408" s="20"/>
    </row>
    <row r="409" spans="1:2" ht="15.5" hidden="1" customHeight="1" x14ac:dyDescent="0.2">
      <c r="A409" s="18" t="s">
        <v>302</v>
      </c>
      <c r="B409" s="20"/>
    </row>
    <row r="410" spans="1:2" ht="15.5" hidden="1" customHeight="1" x14ac:dyDescent="0.2">
      <c r="A410" s="18" t="s">
        <v>302</v>
      </c>
      <c r="B410" s="20"/>
    </row>
    <row r="411" spans="1:2" ht="15.5" hidden="1" customHeight="1" x14ac:dyDescent="0.2">
      <c r="A411" s="18" t="s">
        <v>302</v>
      </c>
      <c r="B411" s="20"/>
    </row>
    <row r="412" spans="1:2" ht="15.5" hidden="1" customHeight="1" x14ac:dyDescent="0.2">
      <c r="A412" s="18" t="s">
        <v>302</v>
      </c>
      <c r="B412" s="20"/>
    </row>
    <row r="413" spans="1:2" ht="15.5" hidden="1" customHeight="1" x14ac:dyDescent="0.2">
      <c r="A413" s="18" t="s">
        <v>302</v>
      </c>
      <c r="B413" s="20"/>
    </row>
    <row r="414" spans="1:2" ht="15.5" hidden="1" customHeight="1" x14ac:dyDescent="0.2">
      <c r="A414" s="18" t="s">
        <v>302</v>
      </c>
      <c r="B414" s="20"/>
    </row>
    <row r="415" spans="1:2" ht="15.5" hidden="1" customHeight="1" x14ac:dyDescent="0.2">
      <c r="A415" s="18" t="s">
        <v>302</v>
      </c>
      <c r="B415" s="20"/>
    </row>
    <row r="416" spans="1:2" ht="15.5" hidden="1" customHeight="1" x14ac:dyDescent="0.2">
      <c r="A416" s="18" t="s">
        <v>302</v>
      </c>
      <c r="B416" s="20"/>
    </row>
    <row r="417" spans="1:2" ht="15.5" hidden="1" customHeight="1" x14ac:dyDescent="0.2">
      <c r="A417" s="18" t="s">
        <v>302</v>
      </c>
      <c r="B417" s="20"/>
    </row>
    <row r="418" spans="1:2" ht="15.5" hidden="1" customHeight="1" x14ac:dyDescent="0.2">
      <c r="A418" s="18" t="s">
        <v>302</v>
      </c>
      <c r="B418" s="20"/>
    </row>
    <row r="419" spans="1:2" ht="15.5" hidden="1" customHeight="1" x14ac:dyDescent="0.2">
      <c r="A419" s="18" t="s">
        <v>302</v>
      </c>
      <c r="B419" s="20"/>
    </row>
    <row r="420" spans="1:2" ht="15.5" hidden="1" customHeight="1" x14ac:dyDescent="0.2">
      <c r="A420" s="18" t="s">
        <v>302</v>
      </c>
      <c r="B420" s="20"/>
    </row>
    <row r="421" spans="1:2" ht="15.5" hidden="1" customHeight="1" x14ac:dyDescent="0.2">
      <c r="A421" s="18" t="s">
        <v>302</v>
      </c>
      <c r="B421" s="20"/>
    </row>
    <row r="422" spans="1:2" ht="15.5" hidden="1" customHeight="1" x14ac:dyDescent="0.2">
      <c r="A422" s="18" t="s">
        <v>302</v>
      </c>
      <c r="B422" s="20"/>
    </row>
    <row r="423" spans="1:2" ht="15.5" hidden="1" customHeight="1" x14ac:dyDescent="0.2">
      <c r="A423" s="18" t="s">
        <v>302</v>
      </c>
      <c r="B423" s="20"/>
    </row>
    <row r="424" spans="1:2" ht="15.5" hidden="1" customHeight="1" x14ac:dyDescent="0.2">
      <c r="A424" s="18" t="s">
        <v>302</v>
      </c>
      <c r="B424" s="20"/>
    </row>
    <row r="425" spans="1:2" ht="15.5" hidden="1" customHeight="1" x14ac:dyDescent="0.2">
      <c r="A425" s="18" t="s">
        <v>302</v>
      </c>
      <c r="B425" s="20"/>
    </row>
    <row r="426" spans="1:2" ht="15.5" hidden="1" customHeight="1" x14ac:dyDescent="0.2">
      <c r="A426" s="18" t="s">
        <v>302</v>
      </c>
      <c r="B426" s="20"/>
    </row>
    <row r="427" spans="1:2" ht="15.5" hidden="1" customHeight="1" x14ac:dyDescent="0.2">
      <c r="A427" s="18" t="s">
        <v>302</v>
      </c>
      <c r="B427" s="20"/>
    </row>
    <row r="428" spans="1:2" ht="15.5" hidden="1" customHeight="1" x14ac:dyDescent="0.2">
      <c r="A428" s="18" t="s">
        <v>302</v>
      </c>
      <c r="B428" s="20"/>
    </row>
    <row r="429" spans="1:2" ht="15.5" hidden="1" customHeight="1" x14ac:dyDescent="0.2">
      <c r="A429" s="18" t="s">
        <v>302</v>
      </c>
      <c r="B429" s="20"/>
    </row>
    <row r="430" spans="1:2" ht="15.5" hidden="1" customHeight="1" x14ac:dyDescent="0.2">
      <c r="A430" s="18" t="s">
        <v>302</v>
      </c>
      <c r="B430" s="20"/>
    </row>
    <row r="431" spans="1:2" ht="15.5" hidden="1" customHeight="1" x14ac:dyDescent="0.2">
      <c r="A431" s="18" t="s">
        <v>302</v>
      </c>
      <c r="B431" s="20"/>
    </row>
    <row r="432" spans="1:2" ht="15.5" hidden="1" customHeight="1" x14ac:dyDescent="0.2">
      <c r="A432" s="18" t="s">
        <v>302</v>
      </c>
      <c r="B432" s="20"/>
    </row>
    <row r="433" spans="1:2" ht="15.5" hidden="1" customHeight="1" x14ac:dyDescent="0.2">
      <c r="A433" s="18" t="s">
        <v>302</v>
      </c>
      <c r="B433" s="20"/>
    </row>
    <row r="434" spans="1:2" ht="15.5" hidden="1" customHeight="1" x14ac:dyDescent="0.2">
      <c r="A434" s="18" t="s">
        <v>302</v>
      </c>
      <c r="B434" s="20"/>
    </row>
    <row r="435" spans="1:2" ht="15.5" hidden="1" customHeight="1" x14ac:dyDescent="0.2">
      <c r="A435" s="18" t="s">
        <v>302</v>
      </c>
      <c r="B435" s="20"/>
    </row>
    <row r="436" spans="1:2" ht="15.5" hidden="1" customHeight="1" x14ac:dyDescent="0.2">
      <c r="A436" s="18" t="s">
        <v>302</v>
      </c>
      <c r="B436" s="20"/>
    </row>
    <row r="437" spans="1:2" ht="15.5" hidden="1" customHeight="1" x14ac:dyDescent="0.2">
      <c r="A437" s="18" t="s">
        <v>302</v>
      </c>
      <c r="B437" s="20"/>
    </row>
    <row r="438" spans="1:2" ht="15.5" hidden="1" customHeight="1" x14ac:dyDescent="0.2">
      <c r="A438" s="18" t="s">
        <v>302</v>
      </c>
      <c r="B438" s="20"/>
    </row>
    <row r="439" spans="1:2" ht="15.5" hidden="1" customHeight="1" x14ac:dyDescent="0.2">
      <c r="A439" s="18" t="s">
        <v>302</v>
      </c>
      <c r="B439" s="20"/>
    </row>
    <row r="440" spans="1:2" ht="15.5" hidden="1" customHeight="1" x14ac:dyDescent="0.2">
      <c r="A440" s="18" t="s">
        <v>302</v>
      </c>
      <c r="B440" s="20"/>
    </row>
    <row r="441" spans="1:2" ht="15.5" hidden="1" customHeight="1" x14ac:dyDescent="0.2">
      <c r="A441" s="18" t="s">
        <v>302</v>
      </c>
      <c r="B441" s="20"/>
    </row>
    <row r="442" spans="1:2" ht="15.5" hidden="1" customHeight="1" x14ac:dyDescent="0.2">
      <c r="A442" s="18" t="s">
        <v>302</v>
      </c>
      <c r="B442" s="20"/>
    </row>
    <row r="443" spans="1:2" ht="15.5" hidden="1" customHeight="1" x14ac:dyDescent="0.2">
      <c r="A443" s="18" t="s">
        <v>302</v>
      </c>
      <c r="B443" s="20"/>
    </row>
    <row r="444" spans="1:2" ht="15.5" hidden="1" customHeight="1" x14ac:dyDescent="0.2">
      <c r="A444" s="18" t="s">
        <v>302</v>
      </c>
      <c r="B444" s="20"/>
    </row>
    <row r="445" spans="1:2" ht="15.5" hidden="1" customHeight="1" x14ac:dyDescent="0.2">
      <c r="A445" s="18" t="s">
        <v>302</v>
      </c>
      <c r="B445" s="20"/>
    </row>
    <row r="446" spans="1:2" ht="15.5" hidden="1" customHeight="1" x14ac:dyDescent="0.2">
      <c r="A446" s="18" t="s">
        <v>302</v>
      </c>
      <c r="B446" s="20"/>
    </row>
    <row r="447" spans="1:2" ht="15.5" hidden="1" customHeight="1" x14ac:dyDescent="0.2">
      <c r="A447" s="18" t="s">
        <v>302</v>
      </c>
      <c r="B447" s="20"/>
    </row>
    <row r="448" spans="1:2" ht="15.5" hidden="1" customHeight="1" x14ac:dyDescent="0.2">
      <c r="A448" s="18" t="s">
        <v>302</v>
      </c>
      <c r="B448" s="20"/>
    </row>
    <row r="449" spans="1:2" ht="15.5" hidden="1" customHeight="1" x14ac:dyDescent="0.2">
      <c r="A449" s="18" t="s">
        <v>302</v>
      </c>
      <c r="B449" s="20"/>
    </row>
    <row r="450" spans="1:2" ht="15.5" hidden="1" customHeight="1" x14ac:dyDescent="0.2">
      <c r="A450" s="18" t="s">
        <v>302</v>
      </c>
      <c r="B450" s="20"/>
    </row>
    <row r="451" spans="1:2" ht="15.5" hidden="1" customHeight="1" x14ac:dyDescent="0.2">
      <c r="A451" s="18" t="s">
        <v>302</v>
      </c>
      <c r="B451" s="20"/>
    </row>
    <row r="452" spans="1:2" ht="15.5" hidden="1" customHeight="1" x14ac:dyDescent="0.2">
      <c r="A452" s="18" t="s">
        <v>302</v>
      </c>
      <c r="B452" s="20"/>
    </row>
    <row r="453" spans="1:2" ht="15.5" hidden="1" customHeight="1" x14ac:dyDescent="0.2">
      <c r="A453" s="18" t="s">
        <v>302</v>
      </c>
      <c r="B453" s="20"/>
    </row>
    <row r="454" spans="1:2" ht="15.5" hidden="1" customHeight="1" x14ac:dyDescent="0.2">
      <c r="A454" s="18" t="s">
        <v>302</v>
      </c>
      <c r="B454" s="20"/>
    </row>
    <row r="455" spans="1:2" ht="15.5" hidden="1" customHeight="1" x14ac:dyDescent="0.2">
      <c r="A455" s="18" t="s">
        <v>302</v>
      </c>
      <c r="B455" s="20"/>
    </row>
    <row r="456" spans="1:2" ht="15.5" hidden="1" customHeight="1" x14ac:dyDescent="0.2">
      <c r="A456" s="18" t="s">
        <v>302</v>
      </c>
      <c r="B456" s="20"/>
    </row>
    <row r="457" spans="1:2" ht="15.5" hidden="1" customHeight="1" x14ac:dyDescent="0.2">
      <c r="A457" s="18" t="s">
        <v>302</v>
      </c>
      <c r="B457" s="20"/>
    </row>
    <row r="458" spans="1:2" ht="15.5" hidden="1" customHeight="1" x14ac:dyDescent="0.2">
      <c r="A458" s="18" t="s">
        <v>302</v>
      </c>
      <c r="B458" s="20"/>
    </row>
    <row r="459" spans="1:2" ht="15.5" hidden="1" customHeight="1" x14ac:dyDescent="0.2">
      <c r="A459" s="18" t="s">
        <v>302</v>
      </c>
      <c r="B459" s="20"/>
    </row>
    <row r="460" spans="1:2" ht="15.5" hidden="1" customHeight="1" x14ac:dyDescent="0.2">
      <c r="A460" s="18" t="s">
        <v>302</v>
      </c>
      <c r="B460" s="20"/>
    </row>
    <row r="461" spans="1:2" ht="15.5" hidden="1" customHeight="1" x14ac:dyDescent="0.2">
      <c r="A461" s="18" t="s">
        <v>302</v>
      </c>
      <c r="B461" s="20"/>
    </row>
    <row r="462" spans="1:2" ht="15.5" hidden="1" customHeight="1" x14ac:dyDescent="0.2">
      <c r="A462" s="18" t="s">
        <v>302</v>
      </c>
      <c r="B462" s="20"/>
    </row>
    <row r="463" spans="1:2" ht="15.5" hidden="1" customHeight="1" x14ac:dyDescent="0.2">
      <c r="A463" s="18" t="s">
        <v>302</v>
      </c>
      <c r="B463" s="20"/>
    </row>
    <row r="464" spans="1:2" ht="15.5" hidden="1" customHeight="1" x14ac:dyDescent="0.2">
      <c r="A464" s="18" t="s">
        <v>302</v>
      </c>
      <c r="B464" s="20"/>
    </row>
    <row r="465" spans="1:2" ht="15.5" hidden="1" customHeight="1" x14ac:dyDescent="0.2">
      <c r="A465" s="18" t="s">
        <v>302</v>
      </c>
      <c r="B465" s="20"/>
    </row>
    <row r="466" spans="1:2" ht="15.5" hidden="1" customHeight="1" x14ac:dyDescent="0.2">
      <c r="A466" s="18" t="s">
        <v>302</v>
      </c>
      <c r="B466" s="20"/>
    </row>
    <row r="467" spans="1:2" ht="15.5" hidden="1" customHeight="1" x14ac:dyDescent="0.2">
      <c r="A467" s="18" t="s">
        <v>302</v>
      </c>
      <c r="B467" s="20"/>
    </row>
    <row r="468" spans="1:2" ht="15.5" hidden="1" customHeight="1" x14ac:dyDescent="0.2">
      <c r="A468" s="18" t="s">
        <v>302</v>
      </c>
      <c r="B468" s="20"/>
    </row>
    <row r="469" spans="1:2" ht="15.5" hidden="1" customHeight="1" x14ac:dyDescent="0.2">
      <c r="A469" s="18" t="s">
        <v>302</v>
      </c>
      <c r="B469" s="20"/>
    </row>
    <row r="470" spans="1:2" ht="15.5" hidden="1" customHeight="1" x14ac:dyDescent="0.2">
      <c r="A470" s="18" t="s">
        <v>302</v>
      </c>
      <c r="B470" s="20"/>
    </row>
    <row r="471" spans="1:2" ht="15.5" hidden="1" customHeight="1" x14ac:dyDescent="0.2">
      <c r="A471" s="18" t="s">
        <v>302</v>
      </c>
      <c r="B471" s="20"/>
    </row>
    <row r="472" spans="1:2" ht="15.5" hidden="1" customHeight="1" x14ac:dyDescent="0.2">
      <c r="A472" s="18" t="s">
        <v>302</v>
      </c>
      <c r="B472" s="20"/>
    </row>
    <row r="473" spans="1:2" ht="15.5" hidden="1" customHeight="1" x14ac:dyDescent="0.2">
      <c r="A473" s="18" t="s">
        <v>302</v>
      </c>
      <c r="B473" s="20"/>
    </row>
    <row r="474" spans="1:2" ht="15.5" hidden="1" customHeight="1" x14ac:dyDescent="0.2">
      <c r="A474" s="18" t="s">
        <v>302</v>
      </c>
      <c r="B474" s="20"/>
    </row>
    <row r="475" spans="1:2" ht="15.5" hidden="1" customHeight="1" x14ac:dyDescent="0.2">
      <c r="A475" s="18" t="s">
        <v>302</v>
      </c>
      <c r="B475" s="20"/>
    </row>
    <row r="476" spans="1:2" ht="15.5" hidden="1" customHeight="1" x14ac:dyDescent="0.2">
      <c r="A476" s="18" t="s">
        <v>302</v>
      </c>
      <c r="B476" s="20"/>
    </row>
    <row r="477" spans="1:2" ht="15.5" hidden="1" customHeight="1" x14ac:dyDescent="0.2">
      <c r="A477" s="18" t="s">
        <v>302</v>
      </c>
      <c r="B477" s="20"/>
    </row>
    <row r="478" spans="1:2" ht="15.5" hidden="1" customHeight="1" x14ac:dyDescent="0.2">
      <c r="A478" s="18" t="s">
        <v>302</v>
      </c>
      <c r="B478" s="20"/>
    </row>
    <row r="479" spans="1:2" ht="15.5" hidden="1" customHeight="1" x14ac:dyDescent="0.2">
      <c r="A479" s="18" t="s">
        <v>302</v>
      </c>
      <c r="B479" s="20"/>
    </row>
    <row r="480" spans="1:2" ht="15.5" hidden="1" customHeight="1" x14ac:dyDescent="0.2">
      <c r="A480" s="18" t="s">
        <v>302</v>
      </c>
      <c r="B480" s="20"/>
    </row>
    <row r="481" spans="1:2" ht="15.5" hidden="1" customHeight="1" x14ac:dyDescent="0.2">
      <c r="A481" s="18" t="s">
        <v>302</v>
      </c>
      <c r="B481" s="20"/>
    </row>
    <row r="482" spans="1:2" ht="15.5" hidden="1" customHeight="1" x14ac:dyDescent="0.2">
      <c r="A482" s="18" t="s">
        <v>302</v>
      </c>
      <c r="B482" s="20"/>
    </row>
    <row r="483" spans="1:2" ht="15.5" hidden="1" customHeight="1" x14ac:dyDescent="0.2">
      <c r="A483" s="18" t="s">
        <v>302</v>
      </c>
      <c r="B483" s="20"/>
    </row>
    <row r="484" spans="1:2" ht="15.5" hidden="1" customHeight="1" x14ac:dyDescent="0.2">
      <c r="A484" s="18" t="s">
        <v>302</v>
      </c>
      <c r="B484" s="20"/>
    </row>
    <row r="485" spans="1:2" ht="15.5" hidden="1" customHeight="1" x14ac:dyDescent="0.2">
      <c r="A485" s="18" t="s">
        <v>302</v>
      </c>
      <c r="B485" s="20"/>
    </row>
    <row r="486" spans="1:2" ht="15.5" hidden="1" customHeight="1" x14ac:dyDescent="0.2">
      <c r="A486" s="18" t="s">
        <v>302</v>
      </c>
      <c r="B486" s="20"/>
    </row>
    <row r="487" spans="1:2" ht="15.5" hidden="1" customHeight="1" x14ac:dyDescent="0.2">
      <c r="A487" s="18" t="s">
        <v>302</v>
      </c>
      <c r="B487" s="20"/>
    </row>
    <row r="488" spans="1:2" ht="15.5" hidden="1" customHeight="1" x14ac:dyDescent="0.2">
      <c r="A488" s="18" t="s">
        <v>302</v>
      </c>
      <c r="B488" s="20"/>
    </row>
    <row r="489" spans="1:2" ht="15.5" hidden="1" customHeight="1" x14ac:dyDescent="0.2">
      <c r="A489" s="18" t="s">
        <v>302</v>
      </c>
      <c r="B489" s="20"/>
    </row>
    <row r="490" spans="1:2" ht="15.5" hidden="1" customHeight="1" x14ac:dyDescent="0.2">
      <c r="A490" s="18" t="s">
        <v>302</v>
      </c>
      <c r="B490" s="20"/>
    </row>
    <row r="491" spans="1:2" ht="15.5" hidden="1" customHeight="1" x14ac:dyDescent="0.2">
      <c r="A491" s="18" t="s">
        <v>302</v>
      </c>
      <c r="B491" s="20"/>
    </row>
    <row r="492" spans="1:2" ht="15.5" hidden="1" customHeight="1" x14ac:dyDescent="0.2">
      <c r="A492" s="18" t="s">
        <v>302</v>
      </c>
      <c r="B492" s="20"/>
    </row>
    <row r="493" spans="1:2" ht="15.5" hidden="1" customHeight="1" x14ac:dyDescent="0.2">
      <c r="A493" s="18" t="s">
        <v>302</v>
      </c>
      <c r="B493" s="20"/>
    </row>
    <row r="494" spans="1:2" ht="15.5" hidden="1" customHeight="1" x14ac:dyDescent="0.2">
      <c r="A494" s="18" t="s">
        <v>302</v>
      </c>
      <c r="B494" s="20"/>
    </row>
    <row r="495" spans="1:2" ht="15.5" hidden="1" customHeight="1" x14ac:dyDescent="0.2">
      <c r="A495" s="18" t="s">
        <v>302</v>
      </c>
      <c r="B495" s="20"/>
    </row>
    <row r="496" spans="1:2" ht="15.5" hidden="1" customHeight="1" x14ac:dyDescent="0.2">
      <c r="A496" s="18" t="s">
        <v>302</v>
      </c>
      <c r="B496" s="20"/>
    </row>
    <row r="497" spans="1:2" ht="15.5" hidden="1" customHeight="1" x14ac:dyDescent="0.2">
      <c r="A497" s="18" t="s">
        <v>302</v>
      </c>
      <c r="B497" s="20"/>
    </row>
    <row r="498" spans="1:2" ht="15.5" hidden="1" customHeight="1" x14ac:dyDescent="0.2">
      <c r="A498" s="18" t="s">
        <v>302</v>
      </c>
      <c r="B498" s="20"/>
    </row>
    <row r="499" spans="1:2" ht="15.5" hidden="1" customHeight="1" x14ac:dyDescent="0.2">
      <c r="A499" s="18" t="s">
        <v>302</v>
      </c>
      <c r="B499" s="20"/>
    </row>
    <row r="500" spans="1:2" ht="15.5" hidden="1" customHeight="1" x14ac:dyDescent="0.2">
      <c r="A500" s="18" t="s">
        <v>302</v>
      </c>
      <c r="B500" s="20"/>
    </row>
    <row r="501" spans="1:2" ht="15.5" hidden="1" customHeight="1" x14ac:dyDescent="0.2">
      <c r="A501" s="18" t="s">
        <v>302</v>
      </c>
      <c r="B501" s="20"/>
    </row>
    <row r="502" spans="1:2" ht="15.5" hidden="1" customHeight="1" x14ac:dyDescent="0.2">
      <c r="A502" s="18" t="s">
        <v>302</v>
      </c>
      <c r="B502" s="20"/>
    </row>
    <row r="503" spans="1:2" ht="15.5" hidden="1" customHeight="1" x14ac:dyDescent="0.2">
      <c r="A503" s="18" t="s">
        <v>302</v>
      </c>
      <c r="B503" s="20"/>
    </row>
    <row r="504" spans="1:2" ht="15.5" hidden="1" customHeight="1" x14ac:dyDescent="0.2">
      <c r="A504" s="18" t="s">
        <v>302</v>
      </c>
      <c r="B504" s="20"/>
    </row>
    <row r="505" spans="1:2" ht="15.5" hidden="1" customHeight="1" x14ac:dyDescent="0.2">
      <c r="A505" s="18" t="s">
        <v>302</v>
      </c>
      <c r="B505" s="20"/>
    </row>
    <row r="506" spans="1:2" ht="15.5" hidden="1" customHeight="1" x14ac:dyDescent="0.2">
      <c r="A506" s="18" t="s">
        <v>302</v>
      </c>
      <c r="B506" s="20"/>
    </row>
    <row r="507" spans="1:2" ht="15.5" hidden="1" customHeight="1" x14ac:dyDescent="0.2">
      <c r="A507" s="18" t="s">
        <v>302</v>
      </c>
      <c r="B507" s="20"/>
    </row>
    <row r="508" spans="1:2" ht="15.5" hidden="1" customHeight="1" x14ac:dyDescent="0.2">
      <c r="A508" s="18" t="s">
        <v>302</v>
      </c>
      <c r="B508" s="20"/>
    </row>
    <row r="509" spans="1:2" ht="15.5" hidden="1" customHeight="1" x14ac:dyDescent="0.2">
      <c r="A509" s="18" t="s">
        <v>302</v>
      </c>
      <c r="B509" s="20"/>
    </row>
    <row r="510" spans="1:2" ht="15.5" hidden="1" customHeight="1" x14ac:dyDescent="0.2">
      <c r="A510" s="18" t="s">
        <v>302</v>
      </c>
      <c r="B510" s="20"/>
    </row>
    <row r="511" spans="1:2" ht="15.5" hidden="1" customHeight="1" x14ac:dyDescent="0.2">
      <c r="A511" s="18" t="s">
        <v>302</v>
      </c>
      <c r="B511" s="20"/>
    </row>
    <row r="512" spans="1:2" ht="15.5" hidden="1" customHeight="1" x14ac:dyDescent="0.2">
      <c r="A512" s="18" t="s">
        <v>302</v>
      </c>
      <c r="B512" s="20"/>
    </row>
    <row r="513" spans="1:2" ht="15.5" hidden="1" customHeight="1" x14ac:dyDescent="0.2">
      <c r="A513" s="18" t="s">
        <v>302</v>
      </c>
      <c r="B513" s="20"/>
    </row>
    <row r="514" spans="1:2" ht="15.5" hidden="1" customHeight="1" x14ac:dyDescent="0.2">
      <c r="A514" s="18" t="s">
        <v>302</v>
      </c>
      <c r="B514" s="20"/>
    </row>
    <row r="515" spans="1:2" ht="15.5" hidden="1" customHeight="1" x14ac:dyDescent="0.2">
      <c r="A515" s="18" t="s">
        <v>302</v>
      </c>
      <c r="B515" s="20"/>
    </row>
    <row r="516" spans="1:2" ht="15.5" hidden="1" customHeight="1" x14ac:dyDescent="0.2">
      <c r="A516" s="18" t="s">
        <v>302</v>
      </c>
      <c r="B516" s="20"/>
    </row>
    <row r="517" spans="1:2" ht="15.5" hidden="1" customHeight="1" x14ac:dyDescent="0.2">
      <c r="A517" s="18" t="s">
        <v>302</v>
      </c>
      <c r="B517" s="20"/>
    </row>
    <row r="518" spans="1:2" ht="15.5" hidden="1" customHeight="1" x14ac:dyDescent="0.2">
      <c r="A518" s="18" t="s">
        <v>302</v>
      </c>
      <c r="B518" s="20"/>
    </row>
    <row r="519" spans="1:2" ht="15.5" hidden="1" customHeight="1" x14ac:dyDescent="0.2">
      <c r="A519" s="18" t="s">
        <v>302</v>
      </c>
      <c r="B519" s="20"/>
    </row>
    <row r="520" spans="1:2" ht="15.5" hidden="1" customHeight="1" x14ac:dyDescent="0.2">
      <c r="A520" s="18" t="s">
        <v>302</v>
      </c>
      <c r="B520" s="20"/>
    </row>
    <row r="521" spans="1:2" ht="15.5" hidden="1" customHeight="1" x14ac:dyDescent="0.2">
      <c r="A521" s="18" t="s">
        <v>302</v>
      </c>
      <c r="B521" s="20"/>
    </row>
    <row r="522" spans="1:2" ht="15.5" hidden="1" customHeight="1" x14ac:dyDescent="0.2">
      <c r="A522" s="18" t="s">
        <v>302</v>
      </c>
      <c r="B522" s="20"/>
    </row>
    <row r="523" spans="1:2" ht="15.5" hidden="1" customHeight="1" x14ac:dyDescent="0.2">
      <c r="A523" s="18" t="s">
        <v>302</v>
      </c>
      <c r="B523" s="20"/>
    </row>
    <row r="524" spans="1:2" ht="15.5" hidden="1" customHeight="1" x14ac:dyDescent="0.2">
      <c r="A524" s="18" t="s">
        <v>302</v>
      </c>
      <c r="B524" s="20"/>
    </row>
    <row r="525" spans="1:2" ht="15.5" hidden="1" customHeight="1" x14ac:dyDescent="0.2">
      <c r="A525" s="18" t="s">
        <v>302</v>
      </c>
      <c r="B525" s="20"/>
    </row>
    <row r="526" spans="1:2" ht="15.5" hidden="1" customHeight="1" x14ac:dyDescent="0.2">
      <c r="A526" s="18" t="s">
        <v>302</v>
      </c>
      <c r="B526" s="20"/>
    </row>
    <row r="527" spans="1:2" ht="15.5" hidden="1" customHeight="1" x14ac:dyDescent="0.2">
      <c r="A527" s="18" t="s">
        <v>302</v>
      </c>
      <c r="B527" s="20"/>
    </row>
    <row r="528" spans="1:2" ht="15.5" hidden="1" customHeight="1" x14ac:dyDescent="0.2">
      <c r="A528" s="18" t="s">
        <v>302</v>
      </c>
      <c r="B528" s="20"/>
    </row>
    <row r="529" spans="1:2" ht="15.5" hidden="1" customHeight="1" x14ac:dyDescent="0.2">
      <c r="A529" s="18" t="s">
        <v>302</v>
      </c>
      <c r="B529" s="20"/>
    </row>
    <row r="530" spans="1:2" ht="15.5" hidden="1" customHeight="1" x14ac:dyDescent="0.2">
      <c r="A530" s="18" t="s">
        <v>302</v>
      </c>
      <c r="B530" s="20"/>
    </row>
    <row r="531" spans="1:2" ht="15.5" hidden="1" customHeight="1" x14ac:dyDescent="0.2">
      <c r="A531" s="18" t="s">
        <v>302</v>
      </c>
      <c r="B531" s="20"/>
    </row>
    <row r="532" spans="1:2" ht="15.5" hidden="1" customHeight="1" x14ac:dyDescent="0.2">
      <c r="A532" s="18" t="s">
        <v>302</v>
      </c>
      <c r="B532" s="20"/>
    </row>
    <row r="533" spans="1:2" ht="15.5" hidden="1" customHeight="1" x14ac:dyDescent="0.2">
      <c r="A533" s="18" t="s">
        <v>302</v>
      </c>
      <c r="B533" s="20"/>
    </row>
    <row r="534" spans="1:2" ht="15.5" hidden="1" customHeight="1" x14ac:dyDescent="0.2">
      <c r="A534" s="18" t="s">
        <v>302</v>
      </c>
      <c r="B534" s="20"/>
    </row>
    <row r="535" spans="1:2" ht="15.5" hidden="1" customHeight="1" x14ac:dyDescent="0.2">
      <c r="A535" s="18" t="s">
        <v>302</v>
      </c>
      <c r="B535" s="20"/>
    </row>
    <row r="536" spans="1:2" ht="15.5" hidden="1" customHeight="1" x14ac:dyDescent="0.2">
      <c r="A536" s="18" t="s">
        <v>302</v>
      </c>
      <c r="B536" s="20"/>
    </row>
    <row r="537" spans="1:2" ht="15.5" hidden="1" customHeight="1" x14ac:dyDescent="0.2">
      <c r="A537" s="18" t="s">
        <v>302</v>
      </c>
      <c r="B537" s="20"/>
    </row>
    <row r="538" spans="1:2" ht="15.5" hidden="1" customHeight="1" x14ac:dyDescent="0.2">
      <c r="A538" s="18" t="s">
        <v>302</v>
      </c>
      <c r="B538" s="20"/>
    </row>
    <row r="539" spans="1:2" ht="15.5" hidden="1" customHeight="1" x14ac:dyDescent="0.2">
      <c r="A539" s="18" t="s">
        <v>302</v>
      </c>
      <c r="B539" s="20"/>
    </row>
    <row r="540" spans="1:2" ht="15.5" hidden="1" customHeight="1" x14ac:dyDescent="0.2">
      <c r="A540" s="18" t="s">
        <v>302</v>
      </c>
      <c r="B540" s="20"/>
    </row>
    <row r="541" spans="1:2" ht="15.5" hidden="1" customHeight="1" x14ac:dyDescent="0.2">
      <c r="A541" s="18" t="s">
        <v>302</v>
      </c>
      <c r="B541" s="20"/>
    </row>
    <row r="542" spans="1:2" ht="15.5" hidden="1" customHeight="1" x14ac:dyDescent="0.2">
      <c r="A542" s="18" t="s">
        <v>302</v>
      </c>
      <c r="B542" s="20"/>
    </row>
    <row r="543" spans="1:2" ht="15.5" hidden="1" customHeight="1" x14ac:dyDescent="0.2">
      <c r="A543" s="18" t="s">
        <v>302</v>
      </c>
      <c r="B543" s="20"/>
    </row>
    <row r="544" spans="1:2" ht="15.5" hidden="1" customHeight="1" x14ac:dyDescent="0.2">
      <c r="A544" s="18" t="s">
        <v>302</v>
      </c>
      <c r="B544" s="20"/>
    </row>
    <row r="545" spans="1:2" ht="15.5" hidden="1" customHeight="1" x14ac:dyDescent="0.2">
      <c r="A545" s="18" t="s">
        <v>302</v>
      </c>
      <c r="B545" s="20"/>
    </row>
    <row r="546" spans="1:2" ht="15.5" hidden="1" customHeight="1" x14ac:dyDescent="0.2">
      <c r="A546" s="18" t="s">
        <v>302</v>
      </c>
      <c r="B546" s="20"/>
    </row>
    <row r="547" spans="1:2" ht="15.5" hidden="1" customHeight="1" x14ac:dyDescent="0.2">
      <c r="A547" s="18" t="s">
        <v>302</v>
      </c>
      <c r="B547" s="20"/>
    </row>
    <row r="548" spans="1:2" ht="15.5" hidden="1" customHeight="1" x14ac:dyDescent="0.2">
      <c r="A548" s="18" t="s">
        <v>302</v>
      </c>
      <c r="B548" s="20"/>
    </row>
    <row r="549" spans="1:2" ht="15.5" hidden="1" customHeight="1" x14ac:dyDescent="0.2">
      <c r="A549" s="18" t="s">
        <v>302</v>
      </c>
      <c r="B549" s="20"/>
    </row>
    <row r="550" spans="1:2" ht="15.5" hidden="1" customHeight="1" x14ac:dyDescent="0.2">
      <c r="A550" s="18" t="s">
        <v>302</v>
      </c>
      <c r="B550" s="20"/>
    </row>
    <row r="551" spans="1:2" ht="15.5" hidden="1" customHeight="1" x14ac:dyDescent="0.2">
      <c r="A551" s="18" t="s">
        <v>302</v>
      </c>
      <c r="B551" s="20"/>
    </row>
    <row r="552" spans="1:2" ht="15.5" hidden="1" customHeight="1" x14ac:dyDescent="0.2">
      <c r="A552" s="18" t="s">
        <v>302</v>
      </c>
      <c r="B552" s="20"/>
    </row>
    <row r="553" spans="1:2" ht="15.5" hidden="1" customHeight="1" x14ac:dyDescent="0.2">
      <c r="A553" s="18" t="s">
        <v>302</v>
      </c>
      <c r="B553" s="20"/>
    </row>
    <row r="554" spans="1:2" ht="15.5" hidden="1" customHeight="1" x14ac:dyDescent="0.2">
      <c r="A554" s="18" t="s">
        <v>302</v>
      </c>
      <c r="B554" s="20"/>
    </row>
    <row r="555" spans="1:2" ht="15.5" hidden="1" customHeight="1" x14ac:dyDescent="0.2">
      <c r="A555" s="18" t="s">
        <v>302</v>
      </c>
      <c r="B555" s="20"/>
    </row>
    <row r="556" spans="1:2" ht="15.5" hidden="1" customHeight="1" x14ac:dyDescent="0.2">
      <c r="A556" s="18" t="s">
        <v>302</v>
      </c>
      <c r="B556" s="20"/>
    </row>
    <row r="557" spans="1:2" ht="15.5" hidden="1" customHeight="1" x14ac:dyDescent="0.2">
      <c r="A557" s="18" t="s">
        <v>302</v>
      </c>
      <c r="B557" s="20"/>
    </row>
    <row r="558" spans="1:2" ht="15.5" hidden="1" customHeight="1" x14ac:dyDescent="0.2">
      <c r="A558" s="18" t="s">
        <v>302</v>
      </c>
      <c r="B558" s="20"/>
    </row>
    <row r="559" spans="1:2" ht="15.5" hidden="1" customHeight="1" x14ac:dyDescent="0.2">
      <c r="A559" s="18" t="s">
        <v>302</v>
      </c>
      <c r="B559" s="20"/>
    </row>
    <row r="560" spans="1:2" ht="15.5" hidden="1" customHeight="1" x14ac:dyDescent="0.2">
      <c r="A560" s="18" t="s">
        <v>302</v>
      </c>
      <c r="B560" s="20"/>
    </row>
    <row r="561" spans="1:2" ht="15.5" hidden="1" customHeight="1" x14ac:dyDescent="0.2">
      <c r="A561" s="18" t="s">
        <v>302</v>
      </c>
      <c r="B561" s="20"/>
    </row>
    <row r="562" spans="1:2" ht="15.5" hidden="1" customHeight="1" x14ac:dyDescent="0.2">
      <c r="A562" s="18" t="s">
        <v>302</v>
      </c>
      <c r="B562" s="20"/>
    </row>
    <row r="563" spans="1:2" ht="15.5" hidden="1" customHeight="1" x14ac:dyDescent="0.2">
      <c r="A563" s="18" t="s">
        <v>302</v>
      </c>
      <c r="B563" s="20"/>
    </row>
    <row r="564" spans="1:2" ht="15.5" hidden="1" customHeight="1" x14ac:dyDescent="0.2">
      <c r="A564" s="18" t="s">
        <v>302</v>
      </c>
      <c r="B564" s="20"/>
    </row>
    <row r="565" spans="1:2" ht="15.5" hidden="1" customHeight="1" x14ac:dyDescent="0.2">
      <c r="A565" s="18" t="s">
        <v>302</v>
      </c>
      <c r="B565" s="20"/>
    </row>
    <row r="566" spans="1:2" ht="15.5" hidden="1" customHeight="1" x14ac:dyDescent="0.2">
      <c r="A566" s="18" t="s">
        <v>302</v>
      </c>
      <c r="B566" s="20"/>
    </row>
    <row r="567" spans="1:2" ht="15.5" hidden="1" customHeight="1" x14ac:dyDescent="0.2">
      <c r="A567" s="18" t="s">
        <v>302</v>
      </c>
      <c r="B567" s="20"/>
    </row>
    <row r="568" spans="1:2" ht="15.5" hidden="1" customHeight="1" x14ac:dyDescent="0.2">
      <c r="A568" s="18" t="s">
        <v>302</v>
      </c>
      <c r="B568" s="20"/>
    </row>
    <row r="569" spans="1:2" ht="15.5" hidden="1" customHeight="1" x14ac:dyDescent="0.2">
      <c r="A569" s="18" t="s">
        <v>302</v>
      </c>
      <c r="B569" s="20"/>
    </row>
    <row r="570" spans="1:2" ht="15.5" hidden="1" customHeight="1" x14ac:dyDescent="0.2">
      <c r="A570" s="18" t="s">
        <v>302</v>
      </c>
      <c r="B570" s="20"/>
    </row>
    <row r="571" spans="1:2" ht="15.5" hidden="1" customHeight="1" x14ac:dyDescent="0.2">
      <c r="A571" s="18" t="s">
        <v>302</v>
      </c>
      <c r="B571" s="20"/>
    </row>
    <row r="572" spans="1:2" ht="15.5" hidden="1" customHeight="1" x14ac:dyDescent="0.2">
      <c r="A572" s="18" t="s">
        <v>302</v>
      </c>
      <c r="B572" s="20"/>
    </row>
    <row r="573" spans="1:2" ht="15.5" hidden="1" customHeight="1" x14ac:dyDescent="0.2">
      <c r="A573" s="18" t="s">
        <v>302</v>
      </c>
      <c r="B573" s="20"/>
    </row>
    <row r="574" spans="1:2" ht="15.5" hidden="1" customHeight="1" x14ac:dyDescent="0.2">
      <c r="A574" s="18" t="s">
        <v>302</v>
      </c>
      <c r="B574" s="20"/>
    </row>
    <row r="575" spans="1:2" ht="15.5" hidden="1" customHeight="1" x14ac:dyDescent="0.2">
      <c r="A575" s="18" t="s">
        <v>302</v>
      </c>
      <c r="B575" s="20"/>
    </row>
    <row r="576" spans="1:2" ht="15.5" hidden="1" customHeight="1" x14ac:dyDescent="0.2">
      <c r="A576" s="18" t="s">
        <v>302</v>
      </c>
      <c r="B576" s="20"/>
    </row>
    <row r="577" spans="1:2" ht="15.5" hidden="1" customHeight="1" x14ac:dyDescent="0.2">
      <c r="A577" s="18" t="s">
        <v>302</v>
      </c>
      <c r="B577" s="20"/>
    </row>
    <row r="578" spans="1:2" ht="15.5" hidden="1" customHeight="1" x14ac:dyDescent="0.2">
      <c r="A578" s="18" t="s">
        <v>302</v>
      </c>
      <c r="B578" s="20"/>
    </row>
    <row r="579" spans="1:2" ht="15.5" hidden="1" customHeight="1" x14ac:dyDescent="0.2">
      <c r="A579" s="18" t="s">
        <v>302</v>
      </c>
      <c r="B579" s="20"/>
    </row>
    <row r="580" spans="1:2" ht="15.5" hidden="1" customHeight="1" x14ac:dyDescent="0.2">
      <c r="A580" s="18" t="s">
        <v>302</v>
      </c>
      <c r="B580" s="20"/>
    </row>
    <row r="581" spans="1:2" ht="15.5" hidden="1" customHeight="1" x14ac:dyDescent="0.2">
      <c r="A581" s="18" t="s">
        <v>302</v>
      </c>
      <c r="B581" s="20"/>
    </row>
    <row r="582" spans="1:2" ht="15.5" hidden="1" customHeight="1" x14ac:dyDescent="0.2">
      <c r="A582" s="18" t="s">
        <v>302</v>
      </c>
      <c r="B582" s="20"/>
    </row>
    <row r="583" spans="1:2" ht="15.5" hidden="1" customHeight="1" x14ac:dyDescent="0.2">
      <c r="A583" s="18" t="s">
        <v>302</v>
      </c>
      <c r="B583" s="20"/>
    </row>
    <row r="584" spans="1:2" ht="15.5" hidden="1" customHeight="1" x14ac:dyDescent="0.2">
      <c r="A584" s="18" t="s">
        <v>302</v>
      </c>
      <c r="B584" s="20"/>
    </row>
    <row r="585" spans="1:2" ht="15.5" hidden="1" customHeight="1" x14ac:dyDescent="0.2">
      <c r="A585" s="18" t="s">
        <v>302</v>
      </c>
      <c r="B585" s="20"/>
    </row>
    <row r="586" spans="1:2" ht="15.5" hidden="1" customHeight="1" x14ac:dyDescent="0.2">
      <c r="A586" s="18" t="s">
        <v>302</v>
      </c>
      <c r="B586" s="20"/>
    </row>
    <row r="587" spans="1:2" ht="15.5" hidden="1" customHeight="1" x14ac:dyDescent="0.2">
      <c r="A587" s="18" t="s">
        <v>302</v>
      </c>
      <c r="B587" s="20"/>
    </row>
    <row r="588" spans="1:2" ht="15.5" hidden="1" customHeight="1" x14ac:dyDescent="0.2">
      <c r="A588" s="18" t="s">
        <v>302</v>
      </c>
      <c r="B588" s="20"/>
    </row>
    <row r="589" spans="1:2" ht="15.5" hidden="1" customHeight="1" x14ac:dyDescent="0.2">
      <c r="A589" s="18" t="s">
        <v>302</v>
      </c>
      <c r="B589" s="20"/>
    </row>
    <row r="590" spans="1:2" ht="15.5" hidden="1" customHeight="1" x14ac:dyDescent="0.2">
      <c r="A590" s="18" t="s">
        <v>302</v>
      </c>
      <c r="B590" s="20"/>
    </row>
    <row r="591" spans="1:2" ht="15.5" hidden="1" customHeight="1" x14ac:dyDescent="0.2">
      <c r="A591" s="18" t="s">
        <v>302</v>
      </c>
      <c r="B591" s="20"/>
    </row>
    <row r="592" spans="1:2" ht="15.5" hidden="1" customHeight="1" x14ac:dyDescent="0.2">
      <c r="A592" s="18" t="s">
        <v>302</v>
      </c>
      <c r="B592" s="20"/>
    </row>
    <row r="593" spans="1:2" ht="15.5" hidden="1" customHeight="1" x14ac:dyDescent="0.2">
      <c r="A593" s="18" t="s">
        <v>302</v>
      </c>
      <c r="B593" s="20"/>
    </row>
    <row r="594" spans="1:2" ht="15.5" hidden="1" customHeight="1" x14ac:dyDescent="0.2">
      <c r="A594" s="18" t="s">
        <v>302</v>
      </c>
      <c r="B594" s="20"/>
    </row>
    <row r="595" spans="1:2" ht="15.5" hidden="1" customHeight="1" x14ac:dyDescent="0.2">
      <c r="A595" s="18" t="s">
        <v>302</v>
      </c>
      <c r="B595" s="20"/>
    </row>
    <row r="596" spans="1:2" ht="15.5" hidden="1" customHeight="1" x14ac:dyDescent="0.2">
      <c r="A596" s="18" t="s">
        <v>302</v>
      </c>
      <c r="B596" s="20"/>
    </row>
    <row r="597" spans="1:2" ht="15.5" hidden="1" customHeight="1" x14ac:dyDescent="0.2">
      <c r="A597" s="18" t="s">
        <v>302</v>
      </c>
      <c r="B597" s="20"/>
    </row>
    <row r="598" spans="1:2" ht="15.5" hidden="1" customHeight="1" x14ac:dyDescent="0.2">
      <c r="A598" s="18" t="s">
        <v>302</v>
      </c>
      <c r="B598" s="20"/>
    </row>
    <row r="599" spans="1:2" ht="15.5" hidden="1" customHeight="1" x14ac:dyDescent="0.2">
      <c r="A599" s="18" t="s">
        <v>302</v>
      </c>
      <c r="B599" s="20"/>
    </row>
    <row r="600" spans="1:2" ht="15.5" hidden="1" customHeight="1" x14ac:dyDescent="0.2">
      <c r="A600" s="18" t="s">
        <v>302</v>
      </c>
      <c r="B600" s="20"/>
    </row>
    <row r="601" spans="1:2" ht="15.5" hidden="1" customHeight="1" x14ac:dyDescent="0.2">
      <c r="A601" s="18" t="s">
        <v>302</v>
      </c>
      <c r="B601" s="20"/>
    </row>
    <row r="602" spans="1:2" ht="15.5" hidden="1" customHeight="1" x14ac:dyDescent="0.2">
      <c r="A602" s="18" t="s">
        <v>302</v>
      </c>
      <c r="B602" s="20"/>
    </row>
    <row r="603" spans="1:2" ht="15.5" hidden="1" customHeight="1" x14ac:dyDescent="0.2">
      <c r="A603" s="18" t="s">
        <v>302</v>
      </c>
      <c r="B603" s="20"/>
    </row>
    <row r="604" spans="1:2" ht="15.5" hidden="1" customHeight="1" x14ac:dyDescent="0.2">
      <c r="A604" s="18" t="s">
        <v>302</v>
      </c>
      <c r="B604" s="20"/>
    </row>
    <row r="605" spans="1:2" ht="15.5" hidden="1" customHeight="1" x14ac:dyDescent="0.2">
      <c r="A605" s="18" t="s">
        <v>302</v>
      </c>
      <c r="B605" s="20"/>
    </row>
    <row r="606" spans="1:2" ht="15.5" hidden="1" customHeight="1" x14ac:dyDescent="0.2">
      <c r="A606" s="18" t="s">
        <v>302</v>
      </c>
      <c r="B606" s="20"/>
    </row>
    <row r="607" spans="1:2" ht="15.5" hidden="1" customHeight="1" x14ac:dyDescent="0.2">
      <c r="A607" s="18" t="s">
        <v>302</v>
      </c>
      <c r="B607" s="20"/>
    </row>
    <row r="608" spans="1:2" ht="15.5" hidden="1" customHeight="1" x14ac:dyDescent="0.2">
      <c r="A608" s="18" t="s">
        <v>302</v>
      </c>
      <c r="B608" s="20"/>
    </row>
    <row r="609" spans="1:2" ht="15.5" hidden="1" customHeight="1" x14ac:dyDescent="0.2">
      <c r="A609" s="18" t="s">
        <v>302</v>
      </c>
      <c r="B609" s="20"/>
    </row>
    <row r="610" spans="1:2" ht="15.5" hidden="1" customHeight="1" x14ac:dyDescent="0.2">
      <c r="A610" s="18" t="s">
        <v>302</v>
      </c>
      <c r="B610" s="20"/>
    </row>
    <row r="611" spans="1:2" ht="15.5" hidden="1" customHeight="1" x14ac:dyDescent="0.2">
      <c r="A611" s="18" t="s">
        <v>302</v>
      </c>
      <c r="B611" s="20"/>
    </row>
    <row r="612" spans="1:2" ht="15.5" hidden="1" customHeight="1" x14ac:dyDescent="0.2">
      <c r="A612" s="18" t="s">
        <v>302</v>
      </c>
      <c r="B612" s="20"/>
    </row>
    <row r="613" spans="1:2" ht="15.5" hidden="1" customHeight="1" x14ac:dyDescent="0.2">
      <c r="A613" s="18" t="s">
        <v>302</v>
      </c>
      <c r="B613" s="20"/>
    </row>
    <row r="614" spans="1:2" ht="15.5" hidden="1" customHeight="1" x14ac:dyDescent="0.2">
      <c r="A614" s="18" t="s">
        <v>302</v>
      </c>
      <c r="B614" s="20"/>
    </row>
    <row r="615" spans="1:2" ht="15.5" hidden="1" customHeight="1" x14ac:dyDescent="0.2">
      <c r="A615" s="18" t="s">
        <v>302</v>
      </c>
      <c r="B615" s="20"/>
    </row>
    <row r="616" spans="1:2" ht="15.5" hidden="1" customHeight="1" x14ac:dyDescent="0.2">
      <c r="A616" s="18" t="s">
        <v>302</v>
      </c>
      <c r="B616" s="20"/>
    </row>
    <row r="617" spans="1:2" ht="15.5" hidden="1" customHeight="1" x14ac:dyDescent="0.2">
      <c r="A617" s="18" t="s">
        <v>302</v>
      </c>
      <c r="B617" s="20"/>
    </row>
    <row r="618" spans="1:2" ht="15.5" hidden="1" customHeight="1" x14ac:dyDescent="0.2">
      <c r="A618" s="18" t="s">
        <v>302</v>
      </c>
      <c r="B618" s="20"/>
    </row>
    <row r="619" spans="1:2" ht="15.5" hidden="1" customHeight="1" x14ac:dyDescent="0.2">
      <c r="A619" s="18" t="s">
        <v>302</v>
      </c>
      <c r="B619" s="20"/>
    </row>
    <row r="620" spans="1:2" ht="15.5" hidden="1" customHeight="1" x14ac:dyDescent="0.2">
      <c r="A620" s="18" t="s">
        <v>302</v>
      </c>
      <c r="B620" s="20"/>
    </row>
    <row r="621" spans="1:2" ht="15.5" hidden="1" customHeight="1" x14ac:dyDescent="0.2">
      <c r="A621" s="18" t="s">
        <v>302</v>
      </c>
      <c r="B621" s="20"/>
    </row>
    <row r="622" spans="1:2" ht="15.5" hidden="1" customHeight="1" x14ac:dyDescent="0.2">
      <c r="A622" s="18" t="s">
        <v>302</v>
      </c>
      <c r="B622" s="20"/>
    </row>
    <row r="623" spans="1:2" ht="15.5" hidden="1" customHeight="1" x14ac:dyDescent="0.2">
      <c r="A623" s="18" t="s">
        <v>302</v>
      </c>
      <c r="B623" s="20"/>
    </row>
    <row r="624" spans="1:2" ht="15.5" hidden="1" customHeight="1" x14ac:dyDescent="0.2">
      <c r="A624" s="18" t="s">
        <v>302</v>
      </c>
      <c r="B624" s="20"/>
    </row>
    <row r="625" spans="1:2" ht="15.5" hidden="1" customHeight="1" x14ac:dyDescent="0.2">
      <c r="A625" s="18" t="s">
        <v>302</v>
      </c>
      <c r="B625" s="20"/>
    </row>
    <row r="626" spans="1:2" ht="15.5" hidden="1" customHeight="1" x14ac:dyDescent="0.2">
      <c r="A626" s="18" t="s">
        <v>302</v>
      </c>
      <c r="B626" s="20"/>
    </row>
    <row r="627" spans="1:2" ht="15.5" hidden="1" customHeight="1" x14ac:dyDescent="0.2">
      <c r="A627" s="18" t="s">
        <v>302</v>
      </c>
      <c r="B627" s="20"/>
    </row>
    <row r="628" spans="1:2" ht="15.5" hidden="1" customHeight="1" x14ac:dyDescent="0.2">
      <c r="A628" s="18" t="s">
        <v>302</v>
      </c>
      <c r="B628" s="20"/>
    </row>
    <row r="629" spans="1:2" ht="15.5" hidden="1" customHeight="1" x14ac:dyDescent="0.2">
      <c r="A629" s="18" t="s">
        <v>302</v>
      </c>
      <c r="B629" s="20"/>
    </row>
    <row r="630" spans="1:2" ht="15.5" hidden="1" customHeight="1" x14ac:dyDescent="0.2">
      <c r="A630" s="18" t="s">
        <v>302</v>
      </c>
      <c r="B630" s="20"/>
    </row>
    <row r="631" spans="1:2" ht="15.5" hidden="1" customHeight="1" x14ac:dyDescent="0.2">
      <c r="A631" s="18" t="s">
        <v>302</v>
      </c>
      <c r="B631" s="20"/>
    </row>
    <row r="632" spans="1:2" ht="15.5" hidden="1" customHeight="1" x14ac:dyDescent="0.2">
      <c r="A632" s="18" t="s">
        <v>302</v>
      </c>
      <c r="B632" s="20"/>
    </row>
    <row r="633" spans="1:2" ht="15.5" hidden="1" customHeight="1" x14ac:dyDescent="0.2">
      <c r="A633" s="18" t="s">
        <v>302</v>
      </c>
      <c r="B633" s="20"/>
    </row>
    <row r="634" spans="1:2" ht="15.5" hidden="1" customHeight="1" x14ac:dyDescent="0.2">
      <c r="A634" s="18" t="s">
        <v>302</v>
      </c>
      <c r="B634" s="20"/>
    </row>
    <row r="635" spans="1:2" ht="15.5" hidden="1" customHeight="1" x14ac:dyDescent="0.2">
      <c r="A635" s="18" t="s">
        <v>302</v>
      </c>
      <c r="B635" s="20"/>
    </row>
    <row r="636" spans="1:2" ht="15.5" hidden="1" customHeight="1" x14ac:dyDescent="0.2">
      <c r="A636" s="18" t="s">
        <v>302</v>
      </c>
      <c r="B636" s="20"/>
    </row>
    <row r="637" spans="1:2" ht="15.5" hidden="1" customHeight="1" x14ac:dyDescent="0.2">
      <c r="A637" s="18" t="s">
        <v>302</v>
      </c>
      <c r="B637" s="20"/>
    </row>
    <row r="638" spans="1:2" ht="15.5" hidden="1" customHeight="1" x14ac:dyDescent="0.2">
      <c r="A638" s="18" t="s">
        <v>302</v>
      </c>
      <c r="B638" s="20"/>
    </row>
    <row r="639" spans="1:2" ht="15.5" hidden="1" customHeight="1" x14ac:dyDescent="0.2">
      <c r="A639" s="18" t="s">
        <v>302</v>
      </c>
      <c r="B639" s="20"/>
    </row>
    <row r="640" spans="1:2" ht="15.5" hidden="1" customHeight="1" x14ac:dyDescent="0.2">
      <c r="A640" s="18" t="s">
        <v>302</v>
      </c>
      <c r="B640" s="20"/>
    </row>
    <row r="641" spans="1:2" ht="15.5" hidden="1" customHeight="1" x14ac:dyDescent="0.2">
      <c r="A641" s="18" t="s">
        <v>302</v>
      </c>
      <c r="B641" s="20"/>
    </row>
    <row r="642" spans="1:2" ht="15.5" hidden="1" customHeight="1" x14ac:dyDescent="0.2">
      <c r="A642" s="18" t="s">
        <v>302</v>
      </c>
      <c r="B642" s="20"/>
    </row>
    <row r="643" spans="1:2" ht="15.5" hidden="1" customHeight="1" x14ac:dyDescent="0.2">
      <c r="A643" s="18" t="s">
        <v>302</v>
      </c>
      <c r="B643" s="20"/>
    </row>
    <row r="644" spans="1:2" ht="15.5" hidden="1" customHeight="1" x14ac:dyDescent="0.2">
      <c r="A644" s="18" t="s">
        <v>302</v>
      </c>
      <c r="B644" s="20"/>
    </row>
    <row r="645" spans="1:2" ht="15.5" hidden="1" customHeight="1" x14ac:dyDescent="0.2">
      <c r="A645" s="18" t="s">
        <v>302</v>
      </c>
      <c r="B645" s="20"/>
    </row>
    <row r="646" spans="1:2" ht="15.5" hidden="1" customHeight="1" x14ac:dyDescent="0.2">
      <c r="A646" s="18" t="s">
        <v>302</v>
      </c>
      <c r="B646" s="20"/>
    </row>
    <row r="647" spans="1:2" ht="15.5" hidden="1" customHeight="1" x14ac:dyDescent="0.2">
      <c r="A647" s="18" t="s">
        <v>302</v>
      </c>
      <c r="B647" s="20"/>
    </row>
    <row r="648" spans="1:2" ht="15.5" hidden="1" customHeight="1" x14ac:dyDescent="0.2">
      <c r="A648" s="18" t="s">
        <v>302</v>
      </c>
      <c r="B648" s="20"/>
    </row>
    <row r="649" spans="1:2" ht="15.5" hidden="1" customHeight="1" x14ac:dyDescent="0.2">
      <c r="A649" s="18" t="s">
        <v>302</v>
      </c>
      <c r="B649" s="20"/>
    </row>
    <row r="650" spans="1:2" ht="15.5" hidden="1" customHeight="1" x14ac:dyDescent="0.2">
      <c r="A650" s="18" t="s">
        <v>737</v>
      </c>
      <c r="B650" s="20"/>
    </row>
    <row r="651" spans="1:2" ht="15.5" hidden="1" customHeight="1" x14ac:dyDescent="0.2">
      <c r="A651" s="18" t="s">
        <v>737</v>
      </c>
      <c r="B651" s="20"/>
    </row>
    <row r="652" spans="1:2" ht="15.5" hidden="1" customHeight="1" x14ac:dyDescent="0.2">
      <c r="A652" s="18" t="s">
        <v>737</v>
      </c>
      <c r="B652" s="20"/>
    </row>
    <row r="653" spans="1:2" ht="15.5" hidden="1" customHeight="1" x14ac:dyDescent="0.2">
      <c r="A653" s="18" t="s">
        <v>204</v>
      </c>
      <c r="B653" s="20"/>
    </row>
    <row r="654" spans="1:2" ht="15.5" hidden="1" customHeight="1" x14ac:dyDescent="0.2">
      <c r="A654" s="18" t="s">
        <v>204</v>
      </c>
      <c r="B654" s="20"/>
    </row>
    <row r="655" spans="1:2" ht="15.5" hidden="1" customHeight="1" x14ac:dyDescent="0.2">
      <c r="A655" s="18" t="s">
        <v>1009</v>
      </c>
      <c r="B655" s="20"/>
    </row>
    <row r="656" spans="1:2" ht="15.5" hidden="1" customHeight="1" x14ac:dyDescent="0.2">
      <c r="A656" s="18" t="s">
        <v>132</v>
      </c>
      <c r="B656" s="20"/>
    </row>
    <row r="657" spans="1:2" ht="15.5" hidden="1" customHeight="1" x14ac:dyDescent="0.2">
      <c r="A657" s="18" t="s">
        <v>1931</v>
      </c>
      <c r="B657" s="20"/>
    </row>
    <row r="658" spans="1:2" ht="15.5" hidden="1" customHeight="1" x14ac:dyDescent="0.2">
      <c r="A658" s="18" t="s">
        <v>233</v>
      </c>
      <c r="B658" s="20"/>
    </row>
    <row r="659" spans="1:2" ht="15.5" hidden="1" customHeight="1" x14ac:dyDescent="0.2">
      <c r="A659" s="18" t="s">
        <v>613</v>
      </c>
      <c r="B659" s="20"/>
    </row>
    <row r="660" spans="1:2" ht="15.5" hidden="1" customHeight="1" x14ac:dyDescent="0.2">
      <c r="A660" s="18" t="s">
        <v>331</v>
      </c>
      <c r="B660" s="20"/>
    </row>
    <row r="661" spans="1:2" ht="15.5" hidden="1" customHeight="1" x14ac:dyDescent="0.2">
      <c r="A661" s="18" t="s">
        <v>331</v>
      </c>
      <c r="B661" s="20"/>
    </row>
    <row r="662" spans="1:2" ht="15.5" hidden="1" customHeight="1" x14ac:dyDescent="0.2">
      <c r="A662" s="18" t="s">
        <v>331</v>
      </c>
      <c r="B662" s="20"/>
    </row>
    <row r="663" spans="1:2" ht="15.5" hidden="1" customHeight="1" x14ac:dyDescent="0.2">
      <c r="A663" s="18" t="s">
        <v>331</v>
      </c>
      <c r="B663" s="20"/>
    </row>
    <row r="664" spans="1:2" ht="15.5" hidden="1" customHeight="1" x14ac:dyDescent="0.2">
      <c r="A664" s="18" t="s">
        <v>331</v>
      </c>
      <c r="B664" s="20"/>
    </row>
    <row r="665" spans="1:2" ht="15.5" hidden="1" customHeight="1" x14ac:dyDescent="0.2">
      <c r="A665" s="18" t="s">
        <v>331</v>
      </c>
      <c r="B665" s="20"/>
    </row>
    <row r="666" spans="1:2" ht="15.5" hidden="1" customHeight="1" x14ac:dyDescent="0.2">
      <c r="A666" s="18" t="s">
        <v>331</v>
      </c>
      <c r="B666" s="20"/>
    </row>
    <row r="667" spans="1:2" ht="15.5" hidden="1" customHeight="1" x14ac:dyDescent="0.2">
      <c r="A667" s="18" t="s">
        <v>331</v>
      </c>
      <c r="B667" s="20"/>
    </row>
    <row r="668" spans="1:2" ht="15.5" hidden="1" customHeight="1" x14ac:dyDescent="0.2">
      <c r="A668" s="18" t="s">
        <v>331</v>
      </c>
      <c r="B668" s="20"/>
    </row>
    <row r="669" spans="1:2" ht="15.5" hidden="1" customHeight="1" x14ac:dyDescent="0.2">
      <c r="A669" s="18" t="s">
        <v>331</v>
      </c>
      <c r="B669" s="20"/>
    </row>
    <row r="670" spans="1:2" ht="15.5" hidden="1" customHeight="1" x14ac:dyDescent="0.2">
      <c r="A670" s="18" t="s">
        <v>331</v>
      </c>
      <c r="B670" s="20"/>
    </row>
    <row r="671" spans="1:2" ht="15.5" hidden="1" customHeight="1" x14ac:dyDescent="0.2">
      <c r="A671" s="18" t="s">
        <v>331</v>
      </c>
      <c r="B671" s="20"/>
    </row>
    <row r="672" spans="1:2" ht="15.5" hidden="1" customHeight="1" x14ac:dyDescent="0.2">
      <c r="A672" s="18" t="s">
        <v>331</v>
      </c>
      <c r="B672" s="20"/>
    </row>
    <row r="673" spans="1:2" ht="15.5" hidden="1" customHeight="1" x14ac:dyDescent="0.2">
      <c r="A673" s="18" t="s">
        <v>729</v>
      </c>
      <c r="B673" s="20"/>
    </row>
    <row r="674" spans="1:2" ht="15.5" hidden="1" customHeight="1" x14ac:dyDescent="0.2">
      <c r="A674" s="18" t="s">
        <v>125</v>
      </c>
      <c r="B674" s="20"/>
    </row>
    <row r="675" spans="1:2" ht="15.5" hidden="1" customHeight="1" x14ac:dyDescent="0.2">
      <c r="A675" s="18" t="s">
        <v>125</v>
      </c>
      <c r="B675" s="20"/>
    </row>
    <row r="676" spans="1:2" ht="15.5" hidden="1" customHeight="1" x14ac:dyDescent="0.2">
      <c r="A676" s="18" t="s">
        <v>702</v>
      </c>
      <c r="B676" s="20"/>
    </row>
    <row r="677" spans="1:2" ht="15.5" hidden="1" customHeight="1" x14ac:dyDescent="0.2">
      <c r="A677" s="18" t="s">
        <v>702</v>
      </c>
      <c r="B677" s="20"/>
    </row>
    <row r="678" spans="1:2" ht="15.5" hidden="1" customHeight="1" x14ac:dyDescent="0.2">
      <c r="A678" s="18" t="s">
        <v>200</v>
      </c>
      <c r="B678" s="20"/>
    </row>
    <row r="679" spans="1:2" ht="15.5" hidden="1" customHeight="1" x14ac:dyDescent="0.2">
      <c r="A679" s="18" t="s">
        <v>1749</v>
      </c>
      <c r="B679" s="20"/>
    </row>
    <row r="680" spans="1:2" ht="15.5" hidden="1" customHeight="1" x14ac:dyDescent="0.2">
      <c r="A680" s="18" t="s">
        <v>1749</v>
      </c>
      <c r="B680" s="20"/>
    </row>
    <row r="681" spans="1:2" ht="15.5" hidden="1" customHeight="1" x14ac:dyDescent="0.2">
      <c r="A681" s="31" t="s">
        <v>92</v>
      </c>
      <c r="B681" s="33"/>
    </row>
    <row r="682" spans="1:2" ht="15.5" hidden="1" customHeight="1" x14ac:dyDescent="0.2">
      <c r="A682" s="31" t="s">
        <v>92</v>
      </c>
      <c r="B682" s="33"/>
    </row>
    <row r="683" spans="1:2" ht="15.5" hidden="1" customHeight="1" x14ac:dyDescent="0.2">
      <c r="A683" s="31" t="s">
        <v>92</v>
      </c>
      <c r="B683" s="33"/>
    </row>
    <row r="684" spans="1:2" ht="15.5" hidden="1" customHeight="1" x14ac:dyDescent="0.2">
      <c r="A684" s="31" t="s">
        <v>92</v>
      </c>
      <c r="B684" s="33"/>
    </row>
    <row r="685" spans="1:2" ht="15.5" hidden="1" customHeight="1" x14ac:dyDescent="0.2">
      <c r="A685" s="31" t="s">
        <v>92</v>
      </c>
      <c r="B685" s="33"/>
    </row>
    <row r="686" spans="1:2" ht="15.5" hidden="1" customHeight="1" x14ac:dyDescent="0.2">
      <c r="A686" s="31" t="s">
        <v>92</v>
      </c>
      <c r="B686" s="33"/>
    </row>
    <row r="687" spans="1:2" ht="15.5" hidden="1" customHeight="1" x14ac:dyDescent="0.2">
      <c r="A687" s="31" t="s">
        <v>92</v>
      </c>
      <c r="B687" s="33"/>
    </row>
    <row r="688" spans="1:2" ht="15.5" hidden="1" customHeight="1" x14ac:dyDescent="0.2">
      <c r="A688" s="31" t="s">
        <v>92</v>
      </c>
      <c r="B688" s="33"/>
    </row>
    <row r="689" spans="1:2" ht="15.5" hidden="1" customHeight="1" x14ac:dyDescent="0.2">
      <c r="A689" s="31" t="s">
        <v>92</v>
      </c>
      <c r="B689" s="33"/>
    </row>
    <row r="690" spans="1:2" ht="15.5" hidden="1" customHeight="1" x14ac:dyDescent="0.2">
      <c r="A690" s="31" t="s">
        <v>92</v>
      </c>
      <c r="B690" s="33"/>
    </row>
    <row r="691" spans="1:2" ht="15.5" hidden="1" customHeight="1" x14ac:dyDescent="0.2">
      <c r="A691" s="31" t="s">
        <v>92</v>
      </c>
      <c r="B691" s="33"/>
    </row>
    <row r="692" spans="1:2" ht="15.5" hidden="1" customHeight="1" x14ac:dyDescent="0.2">
      <c r="A692" s="31" t="s">
        <v>92</v>
      </c>
      <c r="B692" s="33"/>
    </row>
    <row r="693" spans="1:2" ht="15.5" hidden="1" customHeight="1" x14ac:dyDescent="0.2">
      <c r="A693" s="31" t="s">
        <v>92</v>
      </c>
      <c r="B693" s="33"/>
    </row>
    <row r="694" spans="1:2" ht="15.5" hidden="1" customHeight="1" x14ac:dyDescent="0.2">
      <c r="A694" s="31" t="s">
        <v>92</v>
      </c>
      <c r="B694" s="33"/>
    </row>
    <row r="695" spans="1:2" ht="15.5" hidden="1" customHeight="1" x14ac:dyDescent="0.2">
      <c r="A695" s="31" t="s">
        <v>92</v>
      </c>
      <c r="B695" s="33"/>
    </row>
    <row r="696" spans="1:2" ht="15.5" hidden="1" customHeight="1" x14ac:dyDescent="0.2">
      <c r="A696" s="31" t="s">
        <v>92</v>
      </c>
      <c r="B696" s="33"/>
    </row>
    <row r="697" spans="1:2" ht="15.5" hidden="1" customHeight="1" x14ac:dyDescent="0.2">
      <c r="A697" s="31" t="s">
        <v>92</v>
      </c>
      <c r="B697" s="33"/>
    </row>
    <row r="698" spans="1:2" ht="15.5" hidden="1" customHeight="1" x14ac:dyDescent="0.2">
      <c r="A698" s="31" t="s">
        <v>92</v>
      </c>
      <c r="B698" s="33"/>
    </row>
    <row r="699" spans="1:2" ht="15.5" hidden="1" customHeight="1" x14ac:dyDescent="0.2">
      <c r="A699" s="31" t="s">
        <v>92</v>
      </c>
      <c r="B699" s="33"/>
    </row>
    <row r="700" spans="1:2" ht="15.5" hidden="1" customHeight="1" x14ac:dyDescent="0.2">
      <c r="A700" s="31" t="s">
        <v>92</v>
      </c>
      <c r="B700" s="33"/>
    </row>
    <row r="701" spans="1:2" ht="15.5" hidden="1" customHeight="1" x14ac:dyDescent="0.2">
      <c r="A701" s="31" t="s">
        <v>92</v>
      </c>
      <c r="B701" s="33"/>
    </row>
    <row r="702" spans="1:2" ht="15.5" hidden="1" customHeight="1" x14ac:dyDescent="0.2">
      <c r="A702" s="31" t="s">
        <v>92</v>
      </c>
      <c r="B702" s="33"/>
    </row>
    <row r="703" spans="1:2" ht="15.5" hidden="1" customHeight="1" x14ac:dyDescent="0.2">
      <c r="A703" s="31" t="s">
        <v>92</v>
      </c>
      <c r="B703" s="33"/>
    </row>
    <row r="704" spans="1:2" ht="15.5" hidden="1" customHeight="1" x14ac:dyDescent="0.2">
      <c r="A704" s="31" t="s">
        <v>92</v>
      </c>
      <c r="B704" s="33"/>
    </row>
    <row r="705" spans="1:2" ht="15.5" hidden="1" customHeight="1" x14ac:dyDescent="0.2">
      <c r="A705" s="31" t="s">
        <v>92</v>
      </c>
      <c r="B705" s="33"/>
    </row>
    <row r="706" spans="1:2" ht="15.5" hidden="1" customHeight="1" x14ac:dyDescent="0.2">
      <c r="A706" s="31" t="s">
        <v>92</v>
      </c>
      <c r="B706" s="33"/>
    </row>
    <row r="707" spans="1:2" ht="15.5" hidden="1" customHeight="1" x14ac:dyDescent="0.2">
      <c r="A707" s="31" t="s">
        <v>92</v>
      </c>
      <c r="B707" s="33"/>
    </row>
    <row r="708" spans="1:2" ht="15.5" hidden="1" customHeight="1" x14ac:dyDescent="0.2">
      <c r="A708" s="31" t="s">
        <v>92</v>
      </c>
      <c r="B708" s="33"/>
    </row>
    <row r="709" spans="1:2" ht="15.5" hidden="1" customHeight="1" x14ac:dyDescent="0.2">
      <c r="A709" s="31" t="s">
        <v>92</v>
      </c>
      <c r="B709" s="33"/>
    </row>
    <row r="710" spans="1:2" ht="15.5" hidden="1" customHeight="1" x14ac:dyDescent="0.2">
      <c r="A710" s="31" t="s">
        <v>92</v>
      </c>
      <c r="B710" s="33"/>
    </row>
    <row r="711" spans="1:2" ht="15.5" hidden="1" customHeight="1" x14ac:dyDescent="0.2">
      <c r="A711" s="31" t="s">
        <v>92</v>
      </c>
      <c r="B711" s="33"/>
    </row>
    <row r="712" spans="1:2" ht="15.5" hidden="1" customHeight="1" x14ac:dyDescent="0.2">
      <c r="A712" s="31" t="s">
        <v>92</v>
      </c>
      <c r="B712" s="33"/>
    </row>
    <row r="713" spans="1:2" ht="15.5" hidden="1" customHeight="1" x14ac:dyDescent="0.2">
      <c r="A713" s="31" t="s">
        <v>92</v>
      </c>
      <c r="B713" s="33"/>
    </row>
    <row r="714" spans="1:2" ht="15.5" hidden="1" customHeight="1" x14ac:dyDescent="0.2">
      <c r="A714" s="31" t="s">
        <v>92</v>
      </c>
      <c r="B714" s="33"/>
    </row>
    <row r="715" spans="1:2" ht="15.5" hidden="1" customHeight="1" x14ac:dyDescent="0.2">
      <c r="A715" s="31" t="s">
        <v>92</v>
      </c>
      <c r="B715" s="33"/>
    </row>
    <row r="716" spans="1:2" ht="15.5" hidden="1" customHeight="1" x14ac:dyDescent="0.2">
      <c r="A716" s="31" t="s">
        <v>92</v>
      </c>
      <c r="B716" s="33"/>
    </row>
    <row r="717" spans="1:2" ht="15.5" hidden="1" customHeight="1" x14ac:dyDescent="0.2">
      <c r="A717" s="31" t="s">
        <v>92</v>
      </c>
      <c r="B717" s="33"/>
    </row>
    <row r="718" spans="1:2" ht="15.5" hidden="1" customHeight="1" x14ac:dyDescent="0.2">
      <c r="A718" s="31" t="s">
        <v>92</v>
      </c>
      <c r="B718" s="33"/>
    </row>
    <row r="719" spans="1:2" ht="15.5" hidden="1" customHeight="1" x14ac:dyDescent="0.2">
      <c r="A719" s="31" t="s">
        <v>92</v>
      </c>
      <c r="B719" s="33"/>
    </row>
    <row r="720" spans="1:2" ht="15.5" hidden="1" customHeight="1" x14ac:dyDescent="0.2">
      <c r="A720" s="31" t="s">
        <v>92</v>
      </c>
      <c r="B720" s="33"/>
    </row>
    <row r="721" spans="1:2" ht="15.5" hidden="1" customHeight="1" x14ac:dyDescent="0.2">
      <c r="A721" s="31" t="s">
        <v>92</v>
      </c>
      <c r="B721" s="33"/>
    </row>
    <row r="722" spans="1:2" ht="15.5" hidden="1" customHeight="1" x14ac:dyDescent="0.2">
      <c r="A722" s="31" t="s">
        <v>92</v>
      </c>
      <c r="B722" s="33"/>
    </row>
    <row r="723" spans="1:2" ht="15.5" hidden="1" customHeight="1" x14ac:dyDescent="0.2">
      <c r="A723" s="31" t="s">
        <v>92</v>
      </c>
      <c r="B723" s="33"/>
    </row>
    <row r="724" spans="1:2" ht="15.5" hidden="1" customHeight="1" x14ac:dyDescent="0.2">
      <c r="A724" s="31" t="s">
        <v>92</v>
      </c>
      <c r="B724" s="33"/>
    </row>
    <row r="725" spans="1:2" ht="15.5" hidden="1" customHeight="1" x14ac:dyDescent="0.2">
      <c r="A725" s="31" t="s">
        <v>92</v>
      </c>
      <c r="B725" s="33"/>
    </row>
    <row r="726" spans="1:2" ht="15.5" hidden="1" customHeight="1" x14ac:dyDescent="0.2">
      <c r="A726" s="31" t="s">
        <v>92</v>
      </c>
      <c r="B726" s="33"/>
    </row>
    <row r="727" spans="1:2" ht="15.5" hidden="1" customHeight="1" x14ac:dyDescent="0.2">
      <c r="A727" s="31" t="s">
        <v>92</v>
      </c>
      <c r="B727" s="33"/>
    </row>
    <row r="728" spans="1:2" ht="15.5" hidden="1" customHeight="1" x14ac:dyDescent="0.2">
      <c r="A728" s="31" t="s">
        <v>92</v>
      </c>
      <c r="B728" s="33"/>
    </row>
    <row r="729" spans="1:2" ht="15.5" hidden="1" customHeight="1" x14ac:dyDescent="0.2">
      <c r="A729" s="31" t="s">
        <v>92</v>
      </c>
      <c r="B729" s="33"/>
    </row>
    <row r="730" spans="1:2" ht="15.5" hidden="1" customHeight="1" x14ac:dyDescent="0.2">
      <c r="A730" s="31" t="s">
        <v>92</v>
      </c>
      <c r="B730" s="33"/>
    </row>
    <row r="731" spans="1:2" ht="15.5" hidden="1" customHeight="1" x14ac:dyDescent="0.2">
      <c r="A731" s="31" t="s">
        <v>92</v>
      </c>
      <c r="B731" s="33"/>
    </row>
    <row r="732" spans="1:2" ht="15.5" hidden="1" customHeight="1" x14ac:dyDescent="0.2">
      <c r="A732" s="31" t="s">
        <v>92</v>
      </c>
      <c r="B732" s="33"/>
    </row>
    <row r="733" spans="1:2" ht="15.5" hidden="1" customHeight="1" x14ac:dyDescent="0.2">
      <c r="A733" s="31" t="s">
        <v>92</v>
      </c>
      <c r="B733" s="33"/>
    </row>
    <row r="734" spans="1:2" ht="15.5" hidden="1" customHeight="1" x14ac:dyDescent="0.2">
      <c r="A734" s="31" t="s">
        <v>92</v>
      </c>
      <c r="B734" s="33"/>
    </row>
    <row r="735" spans="1:2" ht="15.5" hidden="1" customHeight="1" x14ac:dyDescent="0.2">
      <c r="A735" s="31" t="s">
        <v>92</v>
      </c>
      <c r="B735" s="33"/>
    </row>
    <row r="736" spans="1:2" ht="15.5" hidden="1" customHeight="1" x14ac:dyDescent="0.2">
      <c r="A736" s="31" t="s">
        <v>92</v>
      </c>
      <c r="B736" s="33"/>
    </row>
    <row r="737" spans="1:2" ht="15.5" hidden="1" customHeight="1" x14ac:dyDescent="0.2">
      <c r="A737" s="31" t="s">
        <v>92</v>
      </c>
      <c r="B737" s="33"/>
    </row>
    <row r="738" spans="1:2" ht="15.5" hidden="1" customHeight="1" x14ac:dyDescent="0.2">
      <c r="A738" s="31" t="s">
        <v>92</v>
      </c>
      <c r="B738" s="33"/>
    </row>
    <row r="739" spans="1:2" ht="15.5" hidden="1" customHeight="1" x14ac:dyDescent="0.2">
      <c r="A739" s="31" t="s">
        <v>92</v>
      </c>
      <c r="B739" s="33"/>
    </row>
    <row r="740" spans="1:2" ht="15.5" hidden="1" customHeight="1" x14ac:dyDescent="0.2">
      <c r="A740" s="31" t="s">
        <v>92</v>
      </c>
      <c r="B740" s="33"/>
    </row>
    <row r="741" spans="1:2" ht="15.5" hidden="1" customHeight="1" x14ac:dyDescent="0.2">
      <c r="A741" s="31" t="s">
        <v>92</v>
      </c>
      <c r="B741" s="33"/>
    </row>
    <row r="742" spans="1:2" ht="15.5" hidden="1" customHeight="1" x14ac:dyDescent="0.2">
      <c r="A742" s="31" t="s">
        <v>92</v>
      </c>
      <c r="B742" s="33"/>
    </row>
    <row r="743" spans="1:2" ht="15.5" hidden="1" customHeight="1" x14ac:dyDescent="0.2">
      <c r="A743" s="31" t="s">
        <v>92</v>
      </c>
      <c r="B743" s="33"/>
    </row>
    <row r="744" spans="1:2" ht="15.5" hidden="1" customHeight="1" x14ac:dyDescent="0.2">
      <c r="A744" s="31" t="s">
        <v>92</v>
      </c>
      <c r="B744" s="33"/>
    </row>
    <row r="745" spans="1:2" ht="15.5" hidden="1" customHeight="1" x14ac:dyDescent="0.2">
      <c r="A745" s="31" t="s">
        <v>92</v>
      </c>
      <c r="B745" s="33"/>
    </row>
    <row r="746" spans="1:2" ht="15.5" hidden="1" customHeight="1" x14ac:dyDescent="0.2">
      <c r="A746" s="31" t="s">
        <v>92</v>
      </c>
      <c r="B746" s="33"/>
    </row>
    <row r="747" spans="1:2" ht="15.5" hidden="1" customHeight="1" x14ac:dyDescent="0.2">
      <c r="A747" s="31" t="s">
        <v>92</v>
      </c>
      <c r="B747" s="33"/>
    </row>
    <row r="748" spans="1:2" ht="15.5" hidden="1" customHeight="1" x14ac:dyDescent="0.2">
      <c r="A748" s="31" t="s">
        <v>92</v>
      </c>
      <c r="B748" s="33"/>
    </row>
    <row r="749" spans="1:2" ht="15.5" hidden="1" customHeight="1" x14ac:dyDescent="0.2">
      <c r="A749" s="31" t="s">
        <v>92</v>
      </c>
      <c r="B749" s="33"/>
    </row>
    <row r="750" spans="1:2" ht="15.5" hidden="1" customHeight="1" x14ac:dyDescent="0.2">
      <c r="A750" s="31" t="s">
        <v>92</v>
      </c>
      <c r="B750" s="33"/>
    </row>
    <row r="751" spans="1:2" ht="15.5" hidden="1" customHeight="1" x14ac:dyDescent="0.2">
      <c r="A751" s="31" t="s">
        <v>92</v>
      </c>
      <c r="B751" s="33"/>
    </row>
    <row r="752" spans="1:2" ht="15.5" hidden="1" customHeight="1" x14ac:dyDescent="0.2">
      <c r="A752" s="31" t="s">
        <v>92</v>
      </c>
      <c r="B752" s="33"/>
    </row>
    <row r="753" spans="1:2" ht="15.5" hidden="1" customHeight="1" x14ac:dyDescent="0.2">
      <c r="A753" s="31" t="s">
        <v>92</v>
      </c>
      <c r="B753" s="33"/>
    </row>
    <row r="754" spans="1:2" ht="15.5" hidden="1" customHeight="1" x14ac:dyDescent="0.2">
      <c r="A754" s="31" t="s">
        <v>92</v>
      </c>
      <c r="B754" s="33"/>
    </row>
    <row r="755" spans="1:2" ht="15.5" hidden="1" customHeight="1" x14ac:dyDescent="0.2">
      <c r="A755" s="31" t="s">
        <v>92</v>
      </c>
      <c r="B755" s="33"/>
    </row>
    <row r="756" spans="1:2" ht="15.5" hidden="1" customHeight="1" x14ac:dyDescent="0.2">
      <c r="A756" s="31" t="s">
        <v>92</v>
      </c>
      <c r="B756" s="33"/>
    </row>
    <row r="757" spans="1:2" ht="15.5" hidden="1" customHeight="1" x14ac:dyDescent="0.2">
      <c r="A757" s="31" t="s">
        <v>92</v>
      </c>
      <c r="B757" s="33"/>
    </row>
    <row r="758" spans="1:2" ht="15.5" hidden="1" customHeight="1" x14ac:dyDescent="0.2">
      <c r="A758" s="31" t="s">
        <v>92</v>
      </c>
      <c r="B758" s="33"/>
    </row>
    <row r="759" spans="1:2" ht="15.5" hidden="1" customHeight="1" x14ac:dyDescent="0.2">
      <c r="A759" s="31" t="s">
        <v>92</v>
      </c>
      <c r="B759" s="33"/>
    </row>
    <row r="760" spans="1:2" ht="15.5" hidden="1" customHeight="1" x14ac:dyDescent="0.2">
      <c r="A760" s="31" t="s">
        <v>92</v>
      </c>
      <c r="B760" s="33"/>
    </row>
    <row r="761" spans="1:2" ht="15.5" hidden="1" customHeight="1" x14ac:dyDescent="0.2">
      <c r="A761" s="31" t="s">
        <v>92</v>
      </c>
      <c r="B761" s="33"/>
    </row>
    <row r="762" spans="1:2" ht="15.5" hidden="1" customHeight="1" x14ac:dyDescent="0.2">
      <c r="A762" s="31" t="s">
        <v>92</v>
      </c>
      <c r="B762" s="33"/>
    </row>
    <row r="763" spans="1:2" ht="15.5" hidden="1" customHeight="1" x14ac:dyDescent="0.2">
      <c r="A763" s="31" t="s">
        <v>92</v>
      </c>
      <c r="B763" s="33"/>
    </row>
    <row r="764" spans="1:2" ht="15.5" hidden="1" customHeight="1" x14ac:dyDescent="0.2">
      <c r="A764" s="31" t="s">
        <v>92</v>
      </c>
      <c r="B764" s="33"/>
    </row>
    <row r="765" spans="1:2" ht="15.5" hidden="1" customHeight="1" x14ac:dyDescent="0.2">
      <c r="A765" s="31" t="s">
        <v>92</v>
      </c>
      <c r="B765" s="33"/>
    </row>
    <row r="766" spans="1:2" ht="15.5" hidden="1" customHeight="1" x14ac:dyDescent="0.2">
      <c r="A766" s="31" t="s">
        <v>92</v>
      </c>
      <c r="B766" s="33"/>
    </row>
    <row r="767" spans="1:2" ht="15.5" hidden="1" customHeight="1" x14ac:dyDescent="0.2">
      <c r="A767" s="31" t="s">
        <v>92</v>
      </c>
      <c r="B767" s="33"/>
    </row>
    <row r="768" spans="1:2" ht="15.5" hidden="1" customHeight="1" x14ac:dyDescent="0.2">
      <c r="A768" s="31" t="s">
        <v>92</v>
      </c>
      <c r="B768" s="33"/>
    </row>
    <row r="769" spans="1:2" ht="15.5" hidden="1" customHeight="1" x14ac:dyDescent="0.2">
      <c r="A769" s="31" t="s">
        <v>92</v>
      </c>
      <c r="B769" s="33"/>
    </row>
    <row r="770" spans="1:2" ht="15.5" hidden="1" customHeight="1" x14ac:dyDescent="0.2">
      <c r="A770" s="31" t="s">
        <v>92</v>
      </c>
      <c r="B770" s="33"/>
    </row>
    <row r="771" spans="1:2" ht="15.5" hidden="1" customHeight="1" x14ac:dyDescent="0.2">
      <c r="A771" s="31" t="s">
        <v>92</v>
      </c>
      <c r="B771" s="33"/>
    </row>
    <row r="772" spans="1:2" ht="15.5" hidden="1" customHeight="1" x14ac:dyDescent="0.2">
      <c r="A772" s="31" t="s">
        <v>92</v>
      </c>
      <c r="B772" s="33"/>
    </row>
    <row r="773" spans="1:2" ht="15.5" hidden="1" customHeight="1" x14ac:dyDescent="0.2">
      <c r="A773" s="31" t="s">
        <v>92</v>
      </c>
      <c r="B773" s="33"/>
    </row>
    <row r="774" spans="1:2" ht="15.5" hidden="1" customHeight="1" x14ac:dyDescent="0.2">
      <c r="A774" s="31" t="s">
        <v>92</v>
      </c>
      <c r="B774" s="33"/>
    </row>
    <row r="775" spans="1:2" ht="15.5" hidden="1" customHeight="1" x14ac:dyDescent="0.2">
      <c r="A775" s="31" t="s">
        <v>92</v>
      </c>
      <c r="B775" s="33"/>
    </row>
    <row r="776" spans="1:2" ht="15.5" hidden="1" customHeight="1" x14ac:dyDescent="0.2">
      <c r="A776" s="31" t="s">
        <v>92</v>
      </c>
      <c r="B776" s="33"/>
    </row>
    <row r="777" spans="1:2" ht="15.5" hidden="1" customHeight="1" x14ac:dyDescent="0.2">
      <c r="A777" s="31" t="s">
        <v>92</v>
      </c>
      <c r="B777" s="33"/>
    </row>
    <row r="778" spans="1:2" ht="15.5" hidden="1" customHeight="1" x14ac:dyDescent="0.2">
      <c r="A778" s="31" t="s">
        <v>92</v>
      </c>
      <c r="B778" s="33"/>
    </row>
    <row r="779" spans="1:2" ht="15.5" hidden="1" customHeight="1" x14ac:dyDescent="0.2">
      <c r="A779" s="31" t="s">
        <v>92</v>
      </c>
      <c r="B779" s="33"/>
    </row>
    <row r="780" spans="1:2" ht="15.5" hidden="1" customHeight="1" x14ac:dyDescent="0.2">
      <c r="A780" s="31" t="s">
        <v>92</v>
      </c>
      <c r="B780" s="33"/>
    </row>
    <row r="781" spans="1:2" ht="15.5" hidden="1" customHeight="1" x14ac:dyDescent="0.2">
      <c r="A781" s="31" t="s">
        <v>92</v>
      </c>
      <c r="B781" s="33"/>
    </row>
    <row r="782" spans="1:2" ht="15.5" hidden="1" customHeight="1" x14ac:dyDescent="0.2">
      <c r="A782" s="31" t="s">
        <v>92</v>
      </c>
      <c r="B782" s="33"/>
    </row>
    <row r="783" spans="1:2" ht="15.5" hidden="1" customHeight="1" x14ac:dyDescent="0.2">
      <c r="A783" s="31" t="s">
        <v>92</v>
      </c>
      <c r="B783" s="33"/>
    </row>
    <row r="784" spans="1:2" ht="15.5" hidden="1" customHeight="1" x14ac:dyDescent="0.2">
      <c r="A784" s="31" t="s">
        <v>92</v>
      </c>
      <c r="B784" s="33"/>
    </row>
    <row r="785" spans="1:2" ht="15.5" hidden="1" customHeight="1" x14ac:dyDescent="0.2">
      <c r="A785" s="31" t="s">
        <v>92</v>
      </c>
      <c r="B785" s="33"/>
    </row>
    <row r="786" spans="1:2" ht="15.5" hidden="1" customHeight="1" x14ac:dyDescent="0.2">
      <c r="A786" s="31" t="s">
        <v>92</v>
      </c>
      <c r="B786" s="33"/>
    </row>
    <row r="787" spans="1:2" ht="15.5" hidden="1" customHeight="1" x14ac:dyDescent="0.2">
      <c r="A787" s="31" t="s">
        <v>92</v>
      </c>
      <c r="B787" s="33"/>
    </row>
    <row r="788" spans="1:2" ht="15.5" hidden="1" customHeight="1" x14ac:dyDescent="0.2">
      <c r="A788" s="31" t="s">
        <v>92</v>
      </c>
      <c r="B788" s="33"/>
    </row>
    <row r="789" spans="1:2" ht="15.5" hidden="1" customHeight="1" x14ac:dyDescent="0.2">
      <c r="A789" s="31" t="s">
        <v>92</v>
      </c>
      <c r="B789" s="33"/>
    </row>
    <row r="790" spans="1:2" ht="15.5" hidden="1" customHeight="1" x14ac:dyDescent="0.2">
      <c r="A790" s="31" t="s">
        <v>92</v>
      </c>
      <c r="B790" s="33"/>
    </row>
    <row r="791" spans="1:2" ht="15.5" hidden="1" customHeight="1" x14ac:dyDescent="0.2">
      <c r="A791" s="31" t="s">
        <v>92</v>
      </c>
      <c r="B791" s="33"/>
    </row>
    <row r="792" spans="1:2" ht="15.5" hidden="1" customHeight="1" x14ac:dyDescent="0.2">
      <c r="A792" s="31" t="s">
        <v>92</v>
      </c>
      <c r="B792" s="33"/>
    </row>
    <row r="793" spans="1:2" ht="15.5" hidden="1" customHeight="1" x14ac:dyDescent="0.2">
      <c r="A793" s="31" t="s">
        <v>92</v>
      </c>
      <c r="B793" s="33"/>
    </row>
    <row r="794" spans="1:2" ht="15.5" hidden="1" customHeight="1" x14ac:dyDescent="0.2">
      <c r="A794" s="31" t="s">
        <v>92</v>
      </c>
      <c r="B794" s="33"/>
    </row>
    <row r="795" spans="1:2" ht="15.5" hidden="1" customHeight="1" x14ac:dyDescent="0.2">
      <c r="A795" s="31" t="s">
        <v>92</v>
      </c>
      <c r="B795" s="33"/>
    </row>
    <row r="796" spans="1:2" ht="15.5" hidden="1" customHeight="1" x14ac:dyDescent="0.2">
      <c r="A796" s="31" t="s">
        <v>92</v>
      </c>
      <c r="B796" s="33"/>
    </row>
    <row r="797" spans="1:2" ht="15.5" hidden="1" customHeight="1" x14ac:dyDescent="0.2">
      <c r="A797" s="31" t="s">
        <v>92</v>
      </c>
      <c r="B797" s="33"/>
    </row>
    <row r="798" spans="1:2" ht="15.5" hidden="1" customHeight="1" x14ac:dyDescent="0.2">
      <c r="A798" s="31" t="s">
        <v>92</v>
      </c>
      <c r="B798" s="33"/>
    </row>
    <row r="799" spans="1:2" ht="15.5" hidden="1" customHeight="1" x14ac:dyDescent="0.2">
      <c r="A799" s="31" t="s">
        <v>92</v>
      </c>
      <c r="B799" s="33"/>
    </row>
    <row r="800" spans="1:2" ht="15.5" hidden="1" customHeight="1" x14ac:dyDescent="0.2">
      <c r="A800" s="31" t="s">
        <v>92</v>
      </c>
      <c r="B800" s="33"/>
    </row>
    <row r="801" spans="1:2" ht="15.5" hidden="1" customHeight="1" x14ac:dyDescent="0.2">
      <c r="A801" s="31" t="s">
        <v>92</v>
      </c>
      <c r="B801" s="33"/>
    </row>
    <row r="802" spans="1:2" ht="15.5" hidden="1" customHeight="1" x14ac:dyDescent="0.2">
      <c r="A802" s="31" t="s">
        <v>92</v>
      </c>
      <c r="B802" s="33"/>
    </row>
    <row r="803" spans="1:2" ht="15.5" hidden="1" customHeight="1" x14ac:dyDescent="0.2">
      <c r="A803" s="31" t="s">
        <v>92</v>
      </c>
      <c r="B803" s="33"/>
    </row>
    <row r="804" spans="1:2" ht="15.5" hidden="1" customHeight="1" x14ac:dyDescent="0.2">
      <c r="A804" s="31" t="s">
        <v>92</v>
      </c>
      <c r="B804" s="33"/>
    </row>
    <row r="805" spans="1:2" ht="15.5" hidden="1" customHeight="1" x14ac:dyDescent="0.2">
      <c r="A805" s="31" t="s">
        <v>92</v>
      </c>
      <c r="B805" s="33"/>
    </row>
    <row r="806" spans="1:2" ht="15.5" hidden="1" customHeight="1" x14ac:dyDescent="0.2">
      <c r="A806" s="31" t="s">
        <v>92</v>
      </c>
      <c r="B806" s="33"/>
    </row>
    <row r="807" spans="1:2" ht="15.5" hidden="1" customHeight="1" x14ac:dyDescent="0.2">
      <c r="A807" s="31" t="s">
        <v>92</v>
      </c>
      <c r="B807" s="33"/>
    </row>
    <row r="808" spans="1:2" ht="15.5" hidden="1" customHeight="1" x14ac:dyDescent="0.2">
      <c r="A808" s="31" t="s">
        <v>92</v>
      </c>
      <c r="B808" s="33"/>
    </row>
    <row r="809" spans="1:2" ht="15.5" hidden="1" customHeight="1" x14ac:dyDescent="0.2">
      <c r="A809" s="31" t="s">
        <v>92</v>
      </c>
      <c r="B809" s="33"/>
    </row>
    <row r="810" spans="1:2" ht="15.5" hidden="1" customHeight="1" x14ac:dyDescent="0.2">
      <c r="A810" s="31" t="s">
        <v>92</v>
      </c>
      <c r="B810" s="33"/>
    </row>
    <row r="811" spans="1:2" ht="15.5" hidden="1" customHeight="1" x14ac:dyDescent="0.2">
      <c r="A811" s="31" t="s">
        <v>92</v>
      </c>
      <c r="B811" s="33"/>
    </row>
    <row r="812" spans="1:2" ht="15.5" hidden="1" customHeight="1" x14ac:dyDescent="0.2">
      <c r="A812" s="31" t="s">
        <v>92</v>
      </c>
      <c r="B812" s="33"/>
    </row>
    <row r="813" spans="1:2" ht="15.5" hidden="1" customHeight="1" x14ac:dyDescent="0.2">
      <c r="A813" s="31" t="s">
        <v>92</v>
      </c>
      <c r="B813" s="33"/>
    </row>
    <row r="814" spans="1:2" ht="15.5" hidden="1" customHeight="1" x14ac:dyDescent="0.2">
      <c r="A814" s="31" t="s">
        <v>92</v>
      </c>
      <c r="B814" s="33"/>
    </row>
    <row r="815" spans="1:2" ht="15.5" hidden="1" customHeight="1" x14ac:dyDescent="0.2">
      <c r="A815" s="31" t="s">
        <v>92</v>
      </c>
      <c r="B815" s="33"/>
    </row>
    <row r="816" spans="1:2" ht="15.5" hidden="1" customHeight="1" x14ac:dyDescent="0.2">
      <c r="A816" s="31" t="s">
        <v>92</v>
      </c>
      <c r="B816" s="33"/>
    </row>
    <row r="817" spans="1:2" ht="15.5" hidden="1" customHeight="1" x14ac:dyDescent="0.2">
      <c r="A817" s="31" t="s">
        <v>92</v>
      </c>
      <c r="B817" s="33"/>
    </row>
    <row r="818" spans="1:2" ht="15.5" hidden="1" customHeight="1" x14ac:dyDescent="0.2">
      <c r="A818" s="31" t="s">
        <v>92</v>
      </c>
      <c r="B818" s="33"/>
    </row>
    <row r="819" spans="1:2" ht="15.5" hidden="1" customHeight="1" x14ac:dyDescent="0.2">
      <c r="A819" s="31" t="s">
        <v>92</v>
      </c>
      <c r="B819" s="33"/>
    </row>
    <row r="820" spans="1:2" ht="15.5" hidden="1" customHeight="1" x14ac:dyDescent="0.2">
      <c r="A820" s="31" t="s">
        <v>92</v>
      </c>
      <c r="B820" s="33"/>
    </row>
    <row r="821" spans="1:2" ht="15.5" hidden="1" customHeight="1" x14ac:dyDescent="0.2">
      <c r="A821" s="31" t="s">
        <v>92</v>
      </c>
      <c r="B821" s="33"/>
    </row>
    <row r="822" spans="1:2" ht="15.5" hidden="1" customHeight="1" x14ac:dyDescent="0.2">
      <c r="A822" s="31" t="s">
        <v>92</v>
      </c>
      <c r="B822" s="33"/>
    </row>
    <row r="823" spans="1:2" ht="15.5" hidden="1" customHeight="1" x14ac:dyDescent="0.2">
      <c r="A823" s="31" t="s">
        <v>92</v>
      </c>
      <c r="B823" s="33"/>
    </row>
    <row r="824" spans="1:2" ht="15.5" hidden="1" customHeight="1" x14ac:dyDescent="0.2">
      <c r="A824" s="31" t="s">
        <v>92</v>
      </c>
      <c r="B824" s="33"/>
    </row>
    <row r="825" spans="1:2" ht="15.5" hidden="1" customHeight="1" x14ac:dyDescent="0.2">
      <c r="A825" s="31" t="s">
        <v>92</v>
      </c>
      <c r="B825" s="33"/>
    </row>
    <row r="826" spans="1:2" ht="15.5" hidden="1" customHeight="1" x14ac:dyDescent="0.2">
      <c r="A826" s="31" t="s">
        <v>92</v>
      </c>
      <c r="B826" s="33"/>
    </row>
    <row r="827" spans="1:2" ht="15.5" hidden="1" customHeight="1" x14ac:dyDescent="0.2">
      <c r="A827" s="31" t="s">
        <v>92</v>
      </c>
      <c r="B827" s="33"/>
    </row>
    <row r="828" spans="1:2" ht="15.5" hidden="1" customHeight="1" x14ac:dyDescent="0.2">
      <c r="A828" s="31" t="s">
        <v>92</v>
      </c>
      <c r="B828" s="33"/>
    </row>
    <row r="829" spans="1:2" ht="15.5" hidden="1" customHeight="1" x14ac:dyDescent="0.2">
      <c r="A829" s="31" t="s">
        <v>92</v>
      </c>
      <c r="B829" s="33"/>
    </row>
    <row r="830" spans="1:2" ht="15.5" hidden="1" customHeight="1" x14ac:dyDescent="0.2">
      <c r="A830" s="31" t="s">
        <v>92</v>
      </c>
      <c r="B830" s="33"/>
    </row>
    <row r="831" spans="1:2" ht="15.5" hidden="1" customHeight="1" x14ac:dyDescent="0.2">
      <c r="A831" s="31" t="s">
        <v>92</v>
      </c>
      <c r="B831" s="33"/>
    </row>
    <row r="832" spans="1:2" ht="15.5" hidden="1" customHeight="1" x14ac:dyDescent="0.2">
      <c r="A832" s="31" t="s">
        <v>92</v>
      </c>
      <c r="B832" s="33"/>
    </row>
    <row r="833" spans="1:2" ht="15.5" hidden="1" customHeight="1" x14ac:dyDescent="0.2">
      <c r="A833" s="31" t="s">
        <v>92</v>
      </c>
      <c r="B833" s="33"/>
    </row>
    <row r="834" spans="1:2" ht="15.5" hidden="1" customHeight="1" x14ac:dyDescent="0.2">
      <c r="A834" s="31" t="s">
        <v>92</v>
      </c>
      <c r="B834" s="33"/>
    </row>
    <row r="835" spans="1:2" ht="15.5" hidden="1" customHeight="1" x14ac:dyDescent="0.2">
      <c r="A835" s="31" t="s">
        <v>92</v>
      </c>
      <c r="B835" s="33"/>
    </row>
    <row r="836" spans="1:2" ht="15.5" hidden="1" customHeight="1" x14ac:dyDescent="0.2">
      <c r="A836" s="31" t="s">
        <v>92</v>
      </c>
      <c r="B836" s="33"/>
    </row>
    <row r="837" spans="1:2" ht="15.5" hidden="1" customHeight="1" x14ac:dyDescent="0.2">
      <c r="A837" s="31" t="s">
        <v>92</v>
      </c>
      <c r="B837" s="33"/>
    </row>
    <row r="838" spans="1:2" ht="15.5" hidden="1" customHeight="1" x14ac:dyDescent="0.2">
      <c r="A838" s="31" t="s">
        <v>92</v>
      </c>
      <c r="B838" s="33"/>
    </row>
    <row r="839" spans="1:2" ht="15.5" hidden="1" customHeight="1" x14ac:dyDescent="0.2">
      <c r="A839" s="31" t="s">
        <v>92</v>
      </c>
      <c r="B839" s="33"/>
    </row>
    <row r="840" spans="1:2" ht="15.5" hidden="1" customHeight="1" x14ac:dyDescent="0.2">
      <c r="A840" s="31" t="s">
        <v>92</v>
      </c>
      <c r="B840" s="33"/>
    </row>
    <row r="841" spans="1:2" ht="15.5" hidden="1" customHeight="1" x14ac:dyDescent="0.2">
      <c r="A841" s="31" t="s">
        <v>92</v>
      </c>
      <c r="B841" s="33"/>
    </row>
    <row r="842" spans="1:2" ht="15.5" hidden="1" customHeight="1" x14ac:dyDescent="0.2">
      <c r="A842" s="31" t="s">
        <v>92</v>
      </c>
      <c r="B842" s="33"/>
    </row>
    <row r="843" spans="1:2" ht="15.5" hidden="1" customHeight="1" x14ac:dyDescent="0.2">
      <c r="A843" s="31" t="s">
        <v>92</v>
      </c>
      <c r="B843" s="33"/>
    </row>
    <row r="844" spans="1:2" ht="15.5" hidden="1" customHeight="1" x14ac:dyDescent="0.2">
      <c r="A844" s="31" t="s">
        <v>92</v>
      </c>
      <c r="B844" s="33"/>
    </row>
    <row r="845" spans="1:2" ht="15.5" hidden="1" customHeight="1" x14ac:dyDescent="0.2">
      <c r="A845" s="31" t="s">
        <v>92</v>
      </c>
      <c r="B845" s="33"/>
    </row>
    <row r="846" spans="1:2" ht="15.5" hidden="1" customHeight="1" x14ac:dyDescent="0.2">
      <c r="A846" s="31" t="s">
        <v>92</v>
      </c>
      <c r="B846" s="33"/>
    </row>
    <row r="847" spans="1:2" ht="15.5" hidden="1" customHeight="1" x14ac:dyDescent="0.2">
      <c r="A847" s="18" t="s">
        <v>92</v>
      </c>
      <c r="B847" s="20"/>
    </row>
    <row r="848" spans="1:2" ht="15.5" hidden="1" customHeight="1" x14ac:dyDescent="0.2">
      <c r="A848" s="18" t="s">
        <v>92</v>
      </c>
      <c r="B848" s="20"/>
    </row>
    <row r="849" spans="1:2" ht="15.5" hidden="1" customHeight="1" x14ac:dyDescent="0.2">
      <c r="A849" s="18" t="s">
        <v>92</v>
      </c>
      <c r="B849" s="20"/>
    </row>
    <row r="850" spans="1:2" ht="15.5" hidden="1" customHeight="1" x14ac:dyDescent="0.2">
      <c r="A850" s="18" t="s">
        <v>92</v>
      </c>
      <c r="B850" s="20"/>
    </row>
    <row r="851" spans="1:2" ht="15.5" hidden="1" customHeight="1" x14ac:dyDescent="0.2">
      <c r="A851" s="18" t="s">
        <v>92</v>
      </c>
      <c r="B851" s="20"/>
    </row>
    <row r="852" spans="1:2" ht="15.5" hidden="1" customHeight="1" x14ac:dyDescent="0.2">
      <c r="A852" s="18" t="s">
        <v>92</v>
      </c>
      <c r="B852" s="20"/>
    </row>
    <row r="853" spans="1:2" ht="15.5" hidden="1" customHeight="1" x14ac:dyDescent="0.2">
      <c r="A853" s="18" t="s">
        <v>92</v>
      </c>
      <c r="B853" s="20"/>
    </row>
    <row r="854" spans="1:2" ht="15.5" hidden="1" customHeight="1" x14ac:dyDescent="0.2">
      <c r="A854" s="18" t="s">
        <v>92</v>
      </c>
      <c r="B854" s="20"/>
    </row>
    <row r="855" spans="1:2" ht="15.5" hidden="1" customHeight="1" x14ac:dyDescent="0.2">
      <c r="A855" s="18" t="s">
        <v>92</v>
      </c>
      <c r="B855" s="20"/>
    </row>
    <row r="856" spans="1:2" ht="15.5" hidden="1" customHeight="1" x14ac:dyDescent="0.2">
      <c r="A856" s="18" t="s">
        <v>92</v>
      </c>
      <c r="B856" s="20"/>
    </row>
    <row r="857" spans="1:2" ht="15.5" hidden="1" customHeight="1" x14ac:dyDescent="0.2">
      <c r="A857" s="18" t="s">
        <v>92</v>
      </c>
      <c r="B857" s="20"/>
    </row>
    <row r="858" spans="1:2" ht="15.5" hidden="1" customHeight="1" x14ac:dyDescent="0.2">
      <c r="A858" s="18" t="s">
        <v>92</v>
      </c>
      <c r="B858" s="20"/>
    </row>
    <row r="859" spans="1:2" ht="15.5" hidden="1" customHeight="1" x14ac:dyDescent="0.2">
      <c r="A859" s="31" t="s">
        <v>92</v>
      </c>
      <c r="B859" s="33"/>
    </row>
    <row r="860" spans="1:2" ht="15.5" hidden="1" customHeight="1" x14ac:dyDescent="0.2">
      <c r="A860" s="31" t="s">
        <v>92</v>
      </c>
      <c r="B860" s="33"/>
    </row>
    <row r="861" spans="1:2" ht="15.5" hidden="1" customHeight="1" x14ac:dyDescent="0.2">
      <c r="A861" s="31" t="s">
        <v>92</v>
      </c>
      <c r="B861" s="33"/>
    </row>
    <row r="862" spans="1:2" ht="15.5" hidden="1" customHeight="1" x14ac:dyDescent="0.2">
      <c r="A862" s="31" t="s">
        <v>92</v>
      </c>
      <c r="B862" s="33"/>
    </row>
    <row r="863" spans="1:2" ht="15.5" hidden="1" customHeight="1" x14ac:dyDescent="0.2">
      <c r="A863" s="31" t="s">
        <v>92</v>
      </c>
      <c r="B863" s="33"/>
    </row>
    <row r="864" spans="1:2" ht="15.5" hidden="1" customHeight="1" x14ac:dyDescent="0.2">
      <c r="A864" s="31" t="s">
        <v>92</v>
      </c>
      <c r="B864" s="33"/>
    </row>
    <row r="865" spans="1:2" ht="15.5" hidden="1" customHeight="1" x14ac:dyDescent="0.2">
      <c r="A865" s="31" t="s">
        <v>92</v>
      </c>
      <c r="B865" s="33"/>
    </row>
    <row r="866" spans="1:2" ht="15.5" hidden="1" customHeight="1" x14ac:dyDescent="0.2">
      <c r="A866" s="31" t="s">
        <v>92</v>
      </c>
      <c r="B866" s="33"/>
    </row>
    <row r="867" spans="1:2" ht="15.5" hidden="1" customHeight="1" x14ac:dyDescent="0.2">
      <c r="A867" s="31" t="s">
        <v>92</v>
      </c>
      <c r="B867" s="33"/>
    </row>
    <row r="868" spans="1:2" ht="15.5" hidden="1" customHeight="1" x14ac:dyDescent="0.2">
      <c r="A868" s="31" t="s">
        <v>92</v>
      </c>
      <c r="B868" s="33"/>
    </row>
    <row r="869" spans="1:2" ht="15.5" hidden="1" customHeight="1" x14ac:dyDescent="0.2">
      <c r="A869" s="31" t="s">
        <v>92</v>
      </c>
      <c r="B869" s="33"/>
    </row>
    <row r="870" spans="1:2" ht="15.5" hidden="1" customHeight="1" x14ac:dyDescent="0.2">
      <c r="A870" s="31" t="s">
        <v>92</v>
      </c>
      <c r="B870" s="33"/>
    </row>
    <row r="871" spans="1:2" ht="15.5" hidden="1" customHeight="1" x14ac:dyDescent="0.2">
      <c r="A871" s="31" t="s">
        <v>92</v>
      </c>
      <c r="B871" s="33"/>
    </row>
    <row r="872" spans="1:2" ht="15.5" hidden="1" customHeight="1" x14ac:dyDescent="0.2">
      <c r="A872" s="31" t="s">
        <v>92</v>
      </c>
      <c r="B872" s="33"/>
    </row>
    <row r="873" spans="1:2" ht="15.5" hidden="1" customHeight="1" x14ac:dyDescent="0.2">
      <c r="A873" s="31" t="s">
        <v>92</v>
      </c>
      <c r="B873" s="33"/>
    </row>
    <row r="874" spans="1:2" ht="15.5" hidden="1" customHeight="1" x14ac:dyDescent="0.2">
      <c r="A874" s="84" t="s">
        <v>92</v>
      </c>
      <c r="B874" s="100"/>
    </row>
    <row r="875" spans="1:2" ht="15.5" hidden="1" customHeight="1" x14ac:dyDescent="0.2">
      <c r="A875" s="18" t="s">
        <v>92</v>
      </c>
      <c r="B875" s="20"/>
    </row>
    <row r="876" spans="1:2" ht="15.5" hidden="1" customHeight="1" x14ac:dyDescent="0.2">
      <c r="A876" s="18" t="s">
        <v>92</v>
      </c>
      <c r="B876" s="20"/>
    </row>
    <row r="877" spans="1:2" ht="15.5" hidden="1" customHeight="1" x14ac:dyDescent="0.2">
      <c r="A877" s="18" t="s">
        <v>92</v>
      </c>
      <c r="B877" s="20"/>
    </row>
    <row r="878" spans="1:2" ht="15.5" hidden="1" customHeight="1" x14ac:dyDescent="0.2">
      <c r="A878" s="18" t="s">
        <v>92</v>
      </c>
      <c r="B878" s="20"/>
    </row>
    <row r="879" spans="1:2" ht="15.5" hidden="1" customHeight="1" x14ac:dyDescent="0.2">
      <c r="A879" s="18" t="s">
        <v>92</v>
      </c>
      <c r="B879" s="20"/>
    </row>
    <row r="880" spans="1:2" ht="15.5" hidden="1" customHeight="1" x14ac:dyDescent="0.2">
      <c r="A880" s="18" t="s">
        <v>92</v>
      </c>
      <c r="B880" s="20"/>
    </row>
    <row r="881" spans="1:2" ht="15.5" hidden="1" customHeight="1" x14ac:dyDescent="0.2">
      <c r="A881" s="18" t="s">
        <v>92</v>
      </c>
      <c r="B881" s="20"/>
    </row>
    <row r="882" spans="1:2" ht="15.5" hidden="1" customHeight="1" x14ac:dyDescent="0.2">
      <c r="A882" s="18" t="s">
        <v>92</v>
      </c>
      <c r="B882" s="20"/>
    </row>
    <row r="883" spans="1:2" ht="15.5" hidden="1" customHeight="1" x14ac:dyDescent="0.2">
      <c r="A883" s="18" t="s">
        <v>92</v>
      </c>
      <c r="B883" s="20"/>
    </row>
    <row r="884" spans="1:2" ht="15.5" hidden="1" customHeight="1" x14ac:dyDescent="0.2">
      <c r="A884" s="18" t="s">
        <v>92</v>
      </c>
      <c r="B884" s="20"/>
    </row>
    <row r="885" spans="1:2" ht="15.5" hidden="1" customHeight="1" x14ac:dyDescent="0.2">
      <c r="A885" s="18" t="s">
        <v>92</v>
      </c>
      <c r="B885" s="20"/>
    </row>
    <row r="886" spans="1:2" ht="15.5" hidden="1" customHeight="1" x14ac:dyDescent="0.2">
      <c r="A886" s="18" t="s">
        <v>92</v>
      </c>
      <c r="B886" s="20"/>
    </row>
    <row r="887" spans="1:2" ht="15.5" hidden="1" customHeight="1" x14ac:dyDescent="0.2">
      <c r="A887" s="18" t="s">
        <v>92</v>
      </c>
      <c r="B887" s="20"/>
    </row>
    <row r="888" spans="1:2" ht="15.5" hidden="1" customHeight="1" x14ac:dyDescent="0.2">
      <c r="A888" s="18" t="s">
        <v>92</v>
      </c>
      <c r="B888" s="20"/>
    </row>
    <row r="889" spans="1:2" ht="15.5" hidden="1" customHeight="1" x14ac:dyDescent="0.2">
      <c r="A889" s="18" t="s">
        <v>92</v>
      </c>
      <c r="B889" s="20"/>
    </row>
    <row r="890" spans="1:2" ht="15.5" hidden="1" customHeight="1" x14ac:dyDescent="0.2">
      <c r="A890" s="18" t="s">
        <v>92</v>
      </c>
      <c r="B890" s="20"/>
    </row>
    <row r="891" spans="1:2" ht="15.5" hidden="1" customHeight="1" x14ac:dyDescent="0.2">
      <c r="A891" s="18" t="s">
        <v>92</v>
      </c>
      <c r="B891" s="20"/>
    </row>
    <row r="892" spans="1:2" ht="15.5" hidden="1" customHeight="1" x14ac:dyDescent="0.2">
      <c r="A892" s="18" t="s">
        <v>92</v>
      </c>
      <c r="B892" s="20"/>
    </row>
    <row r="893" spans="1:2" ht="15.5" hidden="1" customHeight="1" x14ac:dyDescent="0.2">
      <c r="A893" s="18" t="s">
        <v>92</v>
      </c>
      <c r="B893" s="20"/>
    </row>
    <row r="894" spans="1:2" ht="15.5" hidden="1" customHeight="1" x14ac:dyDescent="0.2">
      <c r="A894" s="18" t="s">
        <v>92</v>
      </c>
      <c r="B894" s="20"/>
    </row>
    <row r="895" spans="1:2" ht="15.5" hidden="1" customHeight="1" x14ac:dyDescent="0.2">
      <c r="A895" s="18" t="s">
        <v>92</v>
      </c>
      <c r="B895" s="20"/>
    </row>
    <row r="896" spans="1:2" ht="15.5" hidden="1" customHeight="1" x14ac:dyDescent="0.2">
      <c r="A896" s="18" t="s">
        <v>92</v>
      </c>
      <c r="B896" s="20"/>
    </row>
    <row r="897" spans="1:2" ht="15.5" hidden="1" customHeight="1" x14ac:dyDescent="0.2">
      <c r="A897" s="18" t="s">
        <v>92</v>
      </c>
      <c r="B897" s="20"/>
    </row>
    <row r="898" spans="1:2" ht="15.5" hidden="1" customHeight="1" x14ac:dyDescent="0.2">
      <c r="A898" s="18" t="s">
        <v>92</v>
      </c>
      <c r="B898" s="20"/>
    </row>
    <row r="899" spans="1:2" ht="15.5" hidden="1" customHeight="1" x14ac:dyDescent="0.2">
      <c r="A899" s="18" t="s">
        <v>92</v>
      </c>
      <c r="B899" s="20"/>
    </row>
    <row r="900" spans="1:2" ht="15.5" hidden="1" customHeight="1" x14ac:dyDescent="0.2">
      <c r="A900" s="18" t="s">
        <v>92</v>
      </c>
      <c r="B900" s="20"/>
    </row>
    <row r="901" spans="1:2" ht="15.5" hidden="1" customHeight="1" x14ac:dyDescent="0.2">
      <c r="A901" s="18" t="s">
        <v>92</v>
      </c>
      <c r="B901" s="20"/>
    </row>
    <row r="902" spans="1:2" ht="15.5" hidden="1" customHeight="1" x14ac:dyDescent="0.2">
      <c r="A902" s="18" t="s">
        <v>92</v>
      </c>
      <c r="B902" s="20"/>
    </row>
    <row r="903" spans="1:2" ht="15.5" hidden="1" customHeight="1" x14ac:dyDescent="0.2">
      <c r="A903" s="18" t="s">
        <v>92</v>
      </c>
      <c r="B903" s="20"/>
    </row>
    <row r="904" spans="1:2" ht="15.5" hidden="1" customHeight="1" x14ac:dyDescent="0.2">
      <c r="A904" s="18" t="s">
        <v>92</v>
      </c>
      <c r="B904" s="20"/>
    </row>
    <row r="905" spans="1:2" ht="15.5" hidden="1" customHeight="1" x14ac:dyDescent="0.2">
      <c r="A905" s="18" t="s">
        <v>92</v>
      </c>
      <c r="B905" s="20"/>
    </row>
    <row r="906" spans="1:2" ht="15.5" hidden="1" customHeight="1" x14ac:dyDescent="0.2">
      <c r="A906" s="18" t="s">
        <v>92</v>
      </c>
      <c r="B906" s="20"/>
    </row>
    <row r="907" spans="1:2" ht="15.5" hidden="1" customHeight="1" x14ac:dyDescent="0.2">
      <c r="A907" s="18" t="s">
        <v>92</v>
      </c>
      <c r="B907" s="20"/>
    </row>
    <row r="908" spans="1:2" ht="15.5" hidden="1" customHeight="1" x14ac:dyDescent="0.2">
      <c r="A908" s="18" t="s">
        <v>92</v>
      </c>
      <c r="B908" s="20"/>
    </row>
    <row r="909" spans="1:2" ht="15.5" hidden="1" customHeight="1" x14ac:dyDescent="0.2">
      <c r="A909" s="18" t="s">
        <v>92</v>
      </c>
      <c r="B909" s="20"/>
    </row>
    <row r="910" spans="1:2" ht="15.5" hidden="1" customHeight="1" x14ac:dyDescent="0.2">
      <c r="A910" s="18" t="s">
        <v>92</v>
      </c>
      <c r="B910" s="20"/>
    </row>
    <row r="911" spans="1:2" ht="15.5" hidden="1" customHeight="1" x14ac:dyDescent="0.2">
      <c r="A911" s="18" t="s">
        <v>92</v>
      </c>
      <c r="B911" s="20"/>
    </row>
    <row r="912" spans="1:2" ht="15.5" hidden="1" customHeight="1" x14ac:dyDescent="0.2">
      <c r="A912" s="18" t="s">
        <v>92</v>
      </c>
      <c r="B912" s="20"/>
    </row>
    <row r="913" spans="1:2" ht="15.5" hidden="1" customHeight="1" x14ac:dyDescent="0.2">
      <c r="A913" s="18" t="s">
        <v>92</v>
      </c>
      <c r="B913" s="20"/>
    </row>
    <row r="914" spans="1:2" ht="15.5" hidden="1" customHeight="1" x14ac:dyDescent="0.2">
      <c r="A914" s="18" t="s">
        <v>92</v>
      </c>
      <c r="B914" s="20"/>
    </row>
    <row r="915" spans="1:2" ht="15.5" hidden="1" customHeight="1" x14ac:dyDescent="0.2">
      <c r="A915" s="18" t="s">
        <v>92</v>
      </c>
      <c r="B915" s="20"/>
    </row>
    <row r="916" spans="1:2" ht="15.5" hidden="1" customHeight="1" x14ac:dyDescent="0.2">
      <c r="A916" s="18" t="s">
        <v>92</v>
      </c>
      <c r="B916" s="20"/>
    </row>
    <row r="917" spans="1:2" ht="15.5" hidden="1" customHeight="1" x14ac:dyDescent="0.2">
      <c r="A917" s="18" t="s">
        <v>92</v>
      </c>
      <c r="B917" s="20"/>
    </row>
    <row r="918" spans="1:2" ht="15.5" hidden="1" customHeight="1" x14ac:dyDescent="0.2">
      <c r="A918" s="18" t="s">
        <v>92</v>
      </c>
      <c r="B918" s="20"/>
    </row>
    <row r="919" spans="1:2" ht="15.5" hidden="1" customHeight="1" x14ac:dyDescent="0.2">
      <c r="A919" s="18" t="s">
        <v>92</v>
      </c>
      <c r="B919" s="20"/>
    </row>
    <row r="920" spans="1:2" ht="15.5" hidden="1" customHeight="1" x14ac:dyDescent="0.2">
      <c r="A920" s="18" t="s">
        <v>92</v>
      </c>
      <c r="B920" s="20"/>
    </row>
    <row r="921" spans="1:2" ht="15.5" hidden="1" customHeight="1" x14ac:dyDescent="0.2">
      <c r="A921" s="18" t="s">
        <v>92</v>
      </c>
      <c r="B921" s="20"/>
    </row>
    <row r="922" spans="1:2" ht="15.5" hidden="1" customHeight="1" x14ac:dyDescent="0.2">
      <c r="A922" s="18" t="s">
        <v>92</v>
      </c>
      <c r="B922" s="20"/>
    </row>
    <row r="923" spans="1:2" ht="15.5" hidden="1" customHeight="1" x14ac:dyDescent="0.2">
      <c r="A923" s="18" t="s">
        <v>92</v>
      </c>
      <c r="B923" s="20"/>
    </row>
    <row r="924" spans="1:2" ht="15.5" hidden="1" customHeight="1" x14ac:dyDescent="0.2">
      <c r="A924" s="18" t="s">
        <v>92</v>
      </c>
      <c r="B924" s="20"/>
    </row>
    <row r="925" spans="1:2" ht="15.5" hidden="1" customHeight="1" x14ac:dyDescent="0.2">
      <c r="A925" s="18" t="s">
        <v>92</v>
      </c>
      <c r="B925" s="20"/>
    </row>
    <row r="926" spans="1:2" ht="15.5" hidden="1" customHeight="1" x14ac:dyDescent="0.2">
      <c r="A926" s="18" t="s">
        <v>92</v>
      </c>
      <c r="B926" s="20"/>
    </row>
    <row r="927" spans="1:2" ht="15.5" hidden="1" customHeight="1" x14ac:dyDescent="0.2">
      <c r="A927" s="18" t="s">
        <v>92</v>
      </c>
      <c r="B927" s="20"/>
    </row>
    <row r="928" spans="1:2" ht="15.5" hidden="1" customHeight="1" x14ac:dyDescent="0.2">
      <c r="A928" s="18" t="s">
        <v>92</v>
      </c>
      <c r="B928" s="20"/>
    </row>
    <row r="929" spans="1:2" ht="15.5" hidden="1" customHeight="1" x14ac:dyDescent="0.2">
      <c r="A929" s="18" t="s">
        <v>92</v>
      </c>
      <c r="B929" s="20"/>
    </row>
    <row r="930" spans="1:2" ht="15.5" hidden="1" customHeight="1" x14ac:dyDescent="0.2">
      <c r="A930" s="18" t="s">
        <v>92</v>
      </c>
      <c r="B930" s="20"/>
    </row>
    <row r="931" spans="1:2" ht="15.5" hidden="1" customHeight="1" x14ac:dyDescent="0.2">
      <c r="A931" s="18" t="s">
        <v>92</v>
      </c>
      <c r="B931" s="20"/>
    </row>
    <row r="932" spans="1:2" ht="15.5" hidden="1" customHeight="1" x14ac:dyDescent="0.2">
      <c r="A932" s="18" t="s">
        <v>92</v>
      </c>
      <c r="B932" s="20"/>
    </row>
    <row r="933" spans="1:2" ht="15.5" hidden="1" customHeight="1" x14ac:dyDescent="0.2">
      <c r="A933" s="18" t="s">
        <v>92</v>
      </c>
      <c r="B933" s="20"/>
    </row>
    <row r="934" spans="1:2" ht="15.5" hidden="1" customHeight="1" x14ac:dyDescent="0.2">
      <c r="A934" s="18" t="s">
        <v>92</v>
      </c>
      <c r="B934" s="20"/>
    </row>
    <row r="935" spans="1:2" ht="15.5" hidden="1" customHeight="1" x14ac:dyDescent="0.2">
      <c r="A935" s="18" t="s">
        <v>92</v>
      </c>
      <c r="B935" s="20"/>
    </row>
    <row r="936" spans="1:2" ht="15.5" hidden="1" customHeight="1" x14ac:dyDescent="0.2">
      <c r="A936" s="18" t="s">
        <v>92</v>
      </c>
      <c r="B936" s="20"/>
    </row>
    <row r="937" spans="1:2" ht="15.5" hidden="1" customHeight="1" x14ac:dyDescent="0.2">
      <c r="A937" s="18" t="s">
        <v>92</v>
      </c>
      <c r="B937" s="20"/>
    </row>
    <row r="938" spans="1:2" ht="15.5" hidden="1" customHeight="1" x14ac:dyDescent="0.2">
      <c r="A938" s="18" t="s">
        <v>92</v>
      </c>
      <c r="B938" s="20"/>
    </row>
    <row r="939" spans="1:2" ht="15.5" hidden="1" customHeight="1" x14ac:dyDescent="0.2">
      <c r="A939" s="18" t="s">
        <v>92</v>
      </c>
      <c r="B939" s="20"/>
    </row>
    <row r="940" spans="1:2" ht="15.5" hidden="1" customHeight="1" x14ac:dyDescent="0.2">
      <c r="A940" s="18" t="s">
        <v>92</v>
      </c>
      <c r="B940" s="20"/>
    </row>
    <row r="941" spans="1:2" ht="15.5" hidden="1" customHeight="1" x14ac:dyDescent="0.2">
      <c r="A941" s="18" t="s">
        <v>92</v>
      </c>
      <c r="B941" s="20"/>
    </row>
    <row r="942" spans="1:2" ht="15.5" hidden="1" customHeight="1" x14ac:dyDescent="0.2">
      <c r="A942" s="18" t="s">
        <v>92</v>
      </c>
      <c r="B942" s="20"/>
    </row>
    <row r="943" spans="1:2" ht="15.5" hidden="1" customHeight="1" x14ac:dyDescent="0.2">
      <c r="A943" s="18" t="s">
        <v>92</v>
      </c>
      <c r="B943" s="20"/>
    </row>
    <row r="944" spans="1:2" ht="15.5" hidden="1" customHeight="1" x14ac:dyDescent="0.2">
      <c r="A944" s="18" t="s">
        <v>92</v>
      </c>
      <c r="B944" s="20"/>
    </row>
    <row r="945" spans="1:2" ht="15.5" hidden="1" customHeight="1" x14ac:dyDescent="0.2">
      <c r="A945" s="18" t="s">
        <v>92</v>
      </c>
      <c r="B945" s="20"/>
    </row>
    <row r="946" spans="1:2" ht="15.5" hidden="1" customHeight="1" x14ac:dyDescent="0.2">
      <c r="A946" s="18" t="s">
        <v>92</v>
      </c>
      <c r="B946" s="20"/>
    </row>
    <row r="947" spans="1:2" ht="15.5" hidden="1" customHeight="1" x14ac:dyDescent="0.2">
      <c r="A947" s="18" t="s">
        <v>92</v>
      </c>
      <c r="B947" s="20"/>
    </row>
    <row r="948" spans="1:2" ht="15.5" hidden="1" customHeight="1" x14ac:dyDescent="0.2">
      <c r="A948" s="18" t="s">
        <v>92</v>
      </c>
      <c r="B948" s="20"/>
    </row>
    <row r="949" spans="1:2" ht="15.5" hidden="1" customHeight="1" x14ac:dyDescent="0.2">
      <c r="A949" s="18" t="s">
        <v>92</v>
      </c>
      <c r="B949" s="20"/>
    </row>
    <row r="950" spans="1:2" ht="15.5" hidden="1" customHeight="1" x14ac:dyDescent="0.2">
      <c r="A950" s="18" t="s">
        <v>92</v>
      </c>
      <c r="B950" s="20"/>
    </row>
    <row r="951" spans="1:2" ht="15.5" hidden="1" customHeight="1" x14ac:dyDescent="0.2">
      <c r="A951" s="18" t="s">
        <v>92</v>
      </c>
      <c r="B951" s="20"/>
    </row>
    <row r="952" spans="1:2" ht="15.5" hidden="1" customHeight="1" x14ac:dyDescent="0.2">
      <c r="A952" s="18" t="s">
        <v>92</v>
      </c>
      <c r="B952" s="20"/>
    </row>
    <row r="953" spans="1:2" ht="15.5" hidden="1" customHeight="1" x14ac:dyDescent="0.2">
      <c r="A953" s="18" t="s">
        <v>92</v>
      </c>
      <c r="B953" s="20"/>
    </row>
    <row r="954" spans="1:2" ht="15.5" hidden="1" customHeight="1" x14ac:dyDescent="0.2">
      <c r="A954" s="18" t="s">
        <v>92</v>
      </c>
      <c r="B954" s="20"/>
    </row>
    <row r="955" spans="1:2" ht="15.5" hidden="1" customHeight="1" x14ac:dyDescent="0.2">
      <c r="A955" s="18" t="s">
        <v>92</v>
      </c>
      <c r="B955" s="20"/>
    </row>
    <row r="956" spans="1:2" ht="15.5" hidden="1" customHeight="1" x14ac:dyDescent="0.2">
      <c r="A956" s="18" t="s">
        <v>92</v>
      </c>
      <c r="B956" s="20"/>
    </row>
    <row r="957" spans="1:2" ht="15.5" hidden="1" customHeight="1" x14ac:dyDescent="0.2">
      <c r="A957" s="18" t="s">
        <v>92</v>
      </c>
      <c r="B957" s="20"/>
    </row>
    <row r="958" spans="1:2" ht="15.5" hidden="1" customHeight="1" x14ac:dyDescent="0.2">
      <c r="A958" s="18" t="s">
        <v>92</v>
      </c>
      <c r="B958" s="20"/>
    </row>
    <row r="959" spans="1:2" ht="15.5" hidden="1" customHeight="1" x14ac:dyDescent="0.2">
      <c r="A959" s="18" t="s">
        <v>92</v>
      </c>
      <c r="B959" s="20"/>
    </row>
    <row r="960" spans="1:2" ht="15.5" hidden="1" customHeight="1" x14ac:dyDescent="0.2">
      <c r="A960" s="18" t="s">
        <v>92</v>
      </c>
      <c r="B960" s="20"/>
    </row>
    <row r="961" spans="1:2" ht="15.5" hidden="1" customHeight="1" x14ac:dyDescent="0.2">
      <c r="A961" s="18" t="s">
        <v>92</v>
      </c>
      <c r="B961" s="20"/>
    </row>
    <row r="962" spans="1:2" ht="15.5" hidden="1" customHeight="1" x14ac:dyDescent="0.2">
      <c r="A962" s="18" t="s">
        <v>92</v>
      </c>
      <c r="B962" s="20"/>
    </row>
    <row r="963" spans="1:2" ht="15.5" hidden="1" customHeight="1" x14ac:dyDescent="0.2">
      <c r="A963" s="18" t="s">
        <v>92</v>
      </c>
      <c r="B963" s="20"/>
    </row>
    <row r="964" spans="1:2" ht="15.5" hidden="1" customHeight="1" x14ac:dyDescent="0.2">
      <c r="A964" s="18" t="s">
        <v>92</v>
      </c>
      <c r="B964" s="20"/>
    </row>
    <row r="965" spans="1:2" ht="15.5" hidden="1" customHeight="1" x14ac:dyDescent="0.2">
      <c r="A965" s="18" t="s">
        <v>92</v>
      </c>
      <c r="B965" s="20"/>
    </row>
    <row r="966" spans="1:2" ht="15.5" hidden="1" customHeight="1" x14ac:dyDescent="0.2">
      <c r="A966" s="18" t="s">
        <v>92</v>
      </c>
      <c r="B966" s="20"/>
    </row>
    <row r="967" spans="1:2" ht="15.5" hidden="1" customHeight="1" x14ac:dyDescent="0.2">
      <c r="A967" s="18" t="s">
        <v>92</v>
      </c>
      <c r="B967" s="20"/>
    </row>
    <row r="968" spans="1:2" ht="15.5" hidden="1" customHeight="1" x14ac:dyDescent="0.2">
      <c r="A968" s="18" t="s">
        <v>92</v>
      </c>
      <c r="B968" s="20"/>
    </row>
    <row r="969" spans="1:2" ht="15.5" hidden="1" customHeight="1" x14ac:dyDescent="0.2">
      <c r="A969" s="18" t="s">
        <v>92</v>
      </c>
      <c r="B969" s="20"/>
    </row>
    <row r="970" spans="1:2" ht="15.5" hidden="1" customHeight="1" x14ac:dyDescent="0.2">
      <c r="A970" s="18" t="s">
        <v>92</v>
      </c>
      <c r="B970" s="20"/>
    </row>
    <row r="971" spans="1:2" ht="15.5" hidden="1" customHeight="1" x14ac:dyDescent="0.2">
      <c r="A971" s="18" t="s">
        <v>92</v>
      </c>
      <c r="B971" s="20"/>
    </row>
    <row r="972" spans="1:2" ht="15.5" hidden="1" customHeight="1" x14ac:dyDescent="0.2">
      <c r="A972" s="18" t="s">
        <v>92</v>
      </c>
      <c r="B972" s="20"/>
    </row>
    <row r="973" spans="1:2" ht="15.5" hidden="1" customHeight="1" x14ac:dyDescent="0.2">
      <c r="A973" s="18" t="s">
        <v>92</v>
      </c>
      <c r="B973" s="20"/>
    </row>
    <row r="974" spans="1:2" ht="15.5" hidden="1" customHeight="1" x14ac:dyDescent="0.2">
      <c r="A974" s="18" t="s">
        <v>92</v>
      </c>
      <c r="B974" s="20"/>
    </row>
    <row r="975" spans="1:2" ht="15.5" hidden="1" customHeight="1" x14ac:dyDescent="0.2">
      <c r="A975" s="18" t="s">
        <v>92</v>
      </c>
      <c r="B975" s="20"/>
    </row>
    <row r="976" spans="1:2" ht="15.5" hidden="1" customHeight="1" x14ac:dyDescent="0.2">
      <c r="A976" s="18" t="s">
        <v>92</v>
      </c>
      <c r="B976" s="20"/>
    </row>
    <row r="977" spans="1:2" ht="15.5" hidden="1" customHeight="1" x14ac:dyDescent="0.2">
      <c r="A977" s="18" t="s">
        <v>92</v>
      </c>
      <c r="B977" s="20"/>
    </row>
    <row r="978" spans="1:2" ht="15.5" hidden="1" customHeight="1" x14ac:dyDescent="0.2">
      <c r="A978" s="18" t="s">
        <v>92</v>
      </c>
      <c r="B978" s="20"/>
    </row>
    <row r="979" spans="1:2" ht="15.5" hidden="1" customHeight="1" x14ac:dyDescent="0.2">
      <c r="A979" s="18" t="s">
        <v>92</v>
      </c>
      <c r="B979" s="20"/>
    </row>
    <row r="980" spans="1:2" ht="15.5" hidden="1" customHeight="1" x14ac:dyDescent="0.2">
      <c r="A980" s="18" t="s">
        <v>92</v>
      </c>
      <c r="B980" s="20"/>
    </row>
    <row r="981" spans="1:2" ht="15.5" hidden="1" customHeight="1" x14ac:dyDescent="0.2">
      <c r="A981" s="18" t="s">
        <v>92</v>
      </c>
      <c r="B981" s="20"/>
    </row>
    <row r="982" spans="1:2" ht="15.5" hidden="1" customHeight="1" x14ac:dyDescent="0.2">
      <c r="A982" s="18" t="s">
        <v>92</v>
      </c>
      <c r="B982" s="20"/>
    </row>
    <row r="983" spans="1:2" ht="15.5" hidden="1" customHeight="1" x14ac:dyDescent="0.2">
      <c r="A983" s="18" t="s">
        <v>92</v>
      </c>
      <c r="B983" s="20"/>
    </row>
    <row r="984" spans="1:2" ht="15.5" hidden="1" customHeight="1" x14ac:dyDescent="0.2">
      <c r="A984" s="18" t="s">
        <v>92</v>
      </c>
      <c r="B984" s="20"/>
    </row>
    <row r="985" spans="1:2" ht="15.5" hidden="1" customHeight="1" x14ac:dyDescent="0.2">
      <c r="A985" s="18" t="s">
        <v>92</v>
      </c>
      <c r="B985" s="20"/>
    </row>
    <row r="986" spans="1:2" ht="15.5" hidden="1" customHeight="1" x14ac:dyDescent="0.2">
      <c r="A986" s="18" t="s">
        <v>92</v>
      </c>
      <c r="B986" s="20"/>
    </row>
    <row r="987" spans="1:2" ht="15.5" hidden="1" customHeight="1" x14ac:dyDescent="0.2">
      <c r="A987" s="18" t="s">
        <v>92</v>
      </c>
      <c r="B987" s="20"/>
    </row>
    <row r="988" spans="1:2" ht="15.5" hidden="1" customHeight="1" x14ac:dyDescent="0.2">
      <c r="A988" s="18" t="s">
        <v>92</v>
      </c>
      <c r="B988" s="20"/>
    </row>
    <row r="989" spans="1:2" ht="15.5" hidden="1" customHeight="1" x14ac:dyDescent="0.2">
      <c r="A989" s="18" t="s">
        <v>92</v>
      </c>
      <c r="B989" s="20"/>
    </row>
    <row r="990" spans="1:2" ht="15.5" hidden="1" customHeight="1" x14ac:dyDescent="0.2">
      <c r="A990" s="18" t="s">
        <v>92</v>
      </c>
      <c r="B990" s="20"/>
    </row>
    <row r="991" spans="1:2" ht="15.5" hidden="1" customHeight="1" x14ac:dyDescent="0.2">
      <c r="A991" s="18" t="s">
        <v>92</v>
      </c>
      <c r="B991" s="20"/>
    </row>
    <row r="992" spans="1:2" ht="15.5" hidden="1" customHeight="1" x14ac:dyDescent="0.2">
      <c r="A992" s="18" t="s">
        <v>92</v>
      </c>
      <c r="B992" s="20"/>
    </row>
    <row r="993" spans="1:2" ht="15.5" hidden="1" customHeight="1" x14ac:dyDescent="0.2">
      <c r="A993" s="18" t="s">
        <v>92</v>
      </c>
      <c r="B993" s="20"/>
    </row>
    <row r="994" spans="1:2" ht="15.5" hidden="1" customHeight="1" x14ac:dyDescent="0.2">
      <c r="A994" s="18" t="s">
        <v>92</v>
      </c>
      <c r="B994" s="20"/>
    </row>
    <row r="995" spans="1:2" ht="15.5" hidden="1" customHeight="1" x14ac:dyDescent="0.2">
      <c r="A995" s="18" t="s">
        <v>92</v>
      </c>
      <c r="B995" s="20"/>
    </row>
    <row r="996" spans="1:2" ht="15.5" hidden="1" customHeight="1" x14ac:dyDescent="0.2">
      <c r="A996" s="18" t="s">
        <v>92</v>
      </c>
      <c r="B996" s="20"/>
    </row>
    <row r="997" spans="1:2" ht="15.5" hidden="1" customHeight="1" x14ac:dyDescent="0.2">
      <c r="A997" s="18" t="s">
        <v>92</v>
      </c>
      <c r="B997" s="20"/>
    </row>
    <row r="998" spans="1:2" ht="15.5" hidden="1" customHeight="1" x14ac:dyDescent="0.2">
      <c r="A998" s="18" t="s">
        <v>92</v>
      </c>
      <c r="B998" s="20"/>
    </row>
    <row r="999" spans="1:2" ht="15.5" hidden="1" customHeight="1" x14ac:dyDescent="0.2">
      <c r="A999" s="18" t="s">
        <v>92</v>
      </c>
      <c r="B999" s="20"/>
    </row>
    <row r="1000" spans="1:2" ht="15.5" hidden="1" customHeight="1" x14ac:dyDescent="0.2">
      <c r="A1000" s="18" t="s">
        <v>92</v>
      </c>
      <c r="B1000" s="20"/>
    </row>
    <row r="1001" spans="1:2" ht="15.5" hidden="1" customHeight="1" x14ac:dyDescent="0.2">
      <c r="A1001" s="18" t="s">
        <v>92</v>
      </c>
      <c r="B1001" s="20"/>
    </row>
    <row r="1002" spans="1:2" ht="15.5" hidden="1" customHeight="1" x14ac:dyDescent="0.2">
      <c r="A1002" s="18" t="s">
        <v>92</v>
      </c>
      <c r="B1002" s="20"/>
    </row>
    <row r="1003" spans="1:2" ht="15.5" hidden="1" customHeight="1" x14ac:dyDescent="0.2">
      <c r="A1003" s="18" t="s">
        <v>92</v>
      </c>
      <c r="B1003" s="20"/>
    </row>
    <row r="1004" spans="1:2" ht="15.5" hidden="1" customHeight="1" x14ac:dyDescent="0.2">
      <c r="A1004" s="18" t="s">
        <v>92</v>
      </c>
      <c r="B1004" s="20"/>
    </row>
    <row r="1005" spans="1:2" ht="15.5" hidden="1" customHeight="1" x14ac:dyDescent="0.2">
      <c r="A1005" s="18" t="s">
        <v>92</v>
      </c>
      <c r="B1005" s="20"/>
    </row>
    <row r="1006" spans="1:2" ht="15.5" hidden="1" customHeight="1" x14ac:dyDescent="0.2">
      <c r="A1006" s="18" t="s">
        <v>92</v>
      </c>
      <c r="B1006" s="20"/>
    </row>
    <row r="1007" spans="1:2" ht="15.5" hidden="1" customHeight="1" x14ac:dyDescent="0.2">
      <c r="A1007" s="18" t="s">
        <v>92</v>
      </c>
      <c r="B1007" s="20"/>
    </row>
    <row r="1008" spans="1:2" ht="15.5" hidden="1" customHeight="1" x14ac:dyDescent="0.2">
      <c r="A1008" s="18" t="s">
        <v>92</v>
      </c>
      <c r="B1008" s="20"/>
    </row>
    <row r="1009" spans="1:2" ht="15.5" hidden="1" customHeight="1" x14ac:dyDescent="0.2">
      <c r="A1009" s="18" t="s">
        <v>92</v>
      </c>
      <c r="B1009" s="20"/>
    </row>
    <row r="1010" spans="1:2" ht="15.5" hidden="1" customHeight="1" x14ac:dyDescent="0.2">
      <c r="A1010" s="18" t="s">
        <v>92</v>
      </c>
      <c r="B1010" s="20"/>
    </row>
    <row r="1011" spans="1:2" ht="15.5" hidden="1" customHeight="1" x14ac:dyDescent="0.2">
      <c r="A1011" s="18" t="s">
        <v>92</v>
      </c>
      <c r="B1011" s="20"/>
    </row>
    <row r="1012" spans="1:2" ht="15.5" hidden="1" customHeight="1" x14ac:dyDescent="0.2">
      <c r="A1012" s="18" t="s">
        <v>92</v>
      </c>
      <c r="B1012" s="20"/>
    </row>
    <row r="1013" spans="1:2" ht="15.5" hidden="1" customHeight="1" x14ac:dyDescent="0.2">
      <c r="A1013" s="18" t="s">
        <v>92</v>
      </c>
      <c r="B1013" s="20"/>
    </row>
    <row r="1014" spans="1:2" ht="15.5" hidden="1" customHeight="1" x14ac:dyDescent="0.2">
      <c r="A1014" s="18" t="s">
        <v>92</v>
      </c>
      <c r="B1014" s="20"/>
    </row>
    <row r="1015" spans="1:2" ht="15.5" hidden="1" customHeight="1" x14ac:dyDescent="0.2">
      <c r="A1015" s="18" t="s">
        <v>92</v>
      </c>
      <c r="B1015" s="20"/>
    </row>
    <row r="1016" spans="1:2" ht="15.5" hidden="1" customHeight="1" x14ac:dyDescent="0.2">
      <c r="A1016" s="18" t="s">
        <v>92</v>
      </c>
      <c r="B1016" s="20"/>
    </row>
    <row r="1017" spans="1:2" ht="15.5" hidden="1" customHeight="1" x14ac:dyDescent="0.2">
      <c r="A1017" s="18" t="s">
        <v>92</v>
      </c>
      <c r="B1017" s="20"/>
    </row>
    <row r="1018" spans="1:2" ht="15.5" hidden="1" customHeight="1" x14ac:dyDescent="0.2">
      <c r="A1018" s="18" t="s">
        <v>92</v>
      </c>
      <c r="B1018" s="20"/>
    </row>
    <row r="1019" spans="1:2" ht="15.5" hidden="1" customHeight="1" x14ac:dyDescent="0.2">
      <c r="A1019" s="18" t="s">
        <v>92</v>
      </c>
      <c r="B1019" s="20"/>
    </row>
    <row r="1020" spans="1:2" ht="15.5" hidden="1" customHeight="1" x14ac:dyDescent="0.2">
      <c r="A1020" s="18" t="s">
        <v>92</v>
      </c>
      <c r="B1020" s="20"/>
    </row>
    <row r="1021" spans="1:2" ht="15.5" hidden="1" customHeight="1" x14ac:dyDescent="0.2">
      <c r="A1021" s="18" t="s">
        <v>92</v>
      </c>
      <c r="B1021" s="20"/>
    </row>
    <row r="1022" spans="1:2" ht="15.5" hidden="1" customHeight="1" x14ac:dyDescent="0.2">
      <c r="A1022" s="18" t="s">
        <v>92</v>
      </c>
      <c r="B1022" s="20"/>
    </row>
    <row r="1023" spans="1:2" ht="15.5" hidden="1" customHeight="1" x14ac:dyDescent="0.2">
      <c r="A1023" s="18" t="s">
        <v>92</v>
      </c>
      <c r="B1023" s="20"/>
    </row>
    <row r="1024" spans="1:2" ht="15.5" hidden="1" customHeight="1" x14ac:dyDescent="0.2">
      <c r="A1024" s="18" t="s">
        <v>92</v>
      </c>
      <c r="B1024" s="20"/>
    </row>
    <row r="1025" spans="1:2" ht="15.5" hidden="1" customHeight="1" x14ac:dyDescent="0.2">
      <c r="A1025" s="18" t="s">
        <v>92</v>
      </c>
      <c r="B1025" s="20"/>
    </row>
    <row r="1026" spans="1:2" ht="15.5" hidden="1" customHeight="1" x14ac:dyDescent="0.2">
      <c r="A1026" s="18" t="s">
        <v>92</v>
      </c>
      <c r="B1026" s="20"/>
    </row>
    <row r="1027" spans="1:2" ht="15.5" hidden="1" customHeight="1" x14ac:dyDescent="0.2">
      <c r="A1027" s="18" t="s">
        <v>92</v>
      </c>
      <c r="B1027" s="20"/>
    </row>
    <row r="1028" spans="1:2" ht="15.5" hidden="1" customHeight="1" x14ac:dyDescent="0.2">
      <c r="A1028" s="18" t="s">
        <v>92</v>
      </c>
      <c r="B1028" s="20"/>
    </row>
    <row r="1029" spans="1:2" ht="15.5" hidden="1" customHeight="1" x14ac:dyDescent="0.2">
      <c r="A1029" s="18" t="s">
        <v>92</v>
      </c>
      <c r="B1029" s="20"/>
    </row>
    <row r="1030" spans="1:2" ht="15.5" hidden="1" customHeight="1" x14ac:dyDescent="0.2">
      <c r="A1030" s="18" t="s">
        <v>92</v>
      </c>
      <c r="B1030" s="20"/>
    </row>
    <row r="1031" spans="1:2" ht="15.5" hidden="1" customHeight="1" x14ac:dyDescent="0.2">
      <c r="A1031" s="18" t="s">
        <v>92</v>
      </c>
      <c r="B1031" s="20"/>
    </row>
    <row r="1032" spans="1:2" ht="15.5" hidden="1" customHeight="1" x14ac:dyDescent="0.2">
      <c r="A1032" s="18" t="s">
        <v>92</v>
      </c>
      <c r="B1032" s="20"/>
    </row>
    <row r="1033" spans="1:2" ht="15.5" hidden="1" customHeight="1" x14ac:dyDescent="0.2">
      <c r="A1033" s="18" t="s">
        <v>92</v>
      </c>
      <c r="B1033" s="20"/>
    </row>
    <row r="1034" spans="1:2" ht="15.5" hidden="1" customHeight="1" x14ac:dyDescent="0.2">
      <c r="A1034" s="18" t="s">
        <v>92</v>
      </c>
      <c r="B1034" s="20"/>
    </row>
    <row r="1035" spans="1:2" ht="15.5" hidden="1" customHeight="1" x14ac:dyDescent="0.2">
      <c r="A1035" s="18" t="s">
        <v>92</v>
      </c>
      <c r="B1035" s="20"/>
    </row>
    <row r="1036" spans="1:2" ht="15.5" hidden="1" customHeight="1" x14ac:dyDescent="0.2">
      <c r="A1036" s="18" t="s">
        <v>92</v>
      </c>
      <c r="B1036" s="20"/>
    </row>
    <row r="1037" spans="1:2" ht="15.5" hidden="1" customHeight="1" x14ac:dyDescent="0.2">
      <c r="A1037" s="18" t="s">
        <v>92</v>
      </c>
      <c r="B1037" s="20"/>
    </row>
    <row r="1038" spans="1:2" ht="15.5" hidden="1" customHeight="1" x14ac:dyDescent="0.2">
      <c r="A1038" s="18" t="s">
        <v>92</v>
      </c>
      <c r="B1038" s="20"/>
    </row>
    <row r="1039" spans="1:2" ht="15.5" hidden="1" customHeight="1" x14ac:dyDescent="0.2">
      <c r="A1039" s="18" t="s">
        <v>92</v>
      </c>
      <c r="B1039" s="20"/>
    </row>
    <row r="1040" spans="1:2" ht="15.5" hidden="1" customHeight="1" x14ac:dyDescent="0.2">
      <c r="A1040" s="18" t="s">
        <v>92</v>
      </c>
      <c r="B1040" s="20"/>
    </row>
    <row r="1041" spans="1:2" ht="15.5" hidden="1" customHeight="1" x14ac:dyDescent="0.2">
      <c r="A1041" s="18" t="s">
        <v>92</v>
      </c>
      <c r="B1041" s="20"/>
    </row>
    <row r="1042" spans="1:2" ht="15.5" hidden="1" customHeight="1" x14ac:dyDescent="0.2">
      <c r="A1042" s="18" t="s">
        <v>92</v>
      </c>
      <c r="B1042" s="20"/>
    </row>
    <row r="1043" spans="1:2" ht="15.5" hidden="1" customHeight="1" x14ac:dyDescent="0.2">
      <c r="A1043" s="18" t="s">
        <v>92</v>
      </c>
      <c r="B1043" s="20"/>
    </row>
    <row r="1044" spans="1:2" ht="15.5" hidden="1" customHeight="1" x14ac:dyDescent="0.2">
      <c r="A1044" s="18" t="s">
        <v>92</v>
      </c>
      <c r="B1044" s="20"/>
    </row>
    <row r="1045" spans="1:2" ht="15.5" hidden="1" customHeight="1" x14ac:dyDescent="0.2">
      <c r="A1045" s="18" t="s">
        <v>92</v>
      </c>
      <c r="B1045" s="20"/>
    </row>
    <row r="1046" spans="1:2" ht="15.5" hidden="1" customHeight="1" x14ac:dyDescent="0.2">
      <c r="A1046" s="18" t="s">
        <v>92</v>
      </c>
      <c r="B1046" s="20"/>
    </row>
    <row r="1047" spans="1:2" ht="15.5" hidden="1" customHeight="1" x14ac:dyDescent="0.2">
      <c r="A1047" s="18" t="s">
        <v>92</v>
      </c>
      <c r="B1047" s="20"/>
    </row>
    <row r="1048" spans="1:2" ht="15.5" hidden="1" customHeight="1" x14ac:dyDescent="0.2">
      <c r="A1048" s="18" t="s">
        <v>92</v>
      </c>
      <c r="B1048" s="20"/>
    </row>
    <row r="1049" spans="1:2" ht="15.5" hidden="1" customHeight="1" x14ac:dyDescent="0.2">
      <c r="A1049" s="18" t="s">
        <v>92</v>
      </c>
      <c r="B1049" s="20"/>
    </row>
    <row r="1050" spans="1:2" ht="15.5" hidden="1" customHeight="1" x14ac:dyDescent="0.2">
      <c r="A1050" s="18" t="s">
        <v>92</v>
      </c>
      <c r="B1050" s="20"/>
    </row>
    <row r="1051" spans="1:2" ht="15.5" hidden="1" customHeight="1" x14ac:dyDescent="0.2">
      <c r="A1051" s="18" t="s">
        <v>92</v>
      </c>
      <c r="B1051" s="20"/>
    </row>
    <row r="1052" spans="1:2" ht="15.5" hidden="1" customHeight="1" x14ac:dyDescent="0.2">
      <c r="A1052" s="18" t="s">
        <v>92</v>
      </c>
      <c r="B1052" s="20"/>
    </row>
    <row r="1053" spans="1:2" ht="15.5" hidden="1" customHeight="1" x14ac:dyDescent="0.2">
      <c r="A1053" s="18" t="s">
        <v>92</v>
      </c>
      <c r="B1053" s="20"/>
    </row>
    <row r="1054" spans="1:2" ht="15.5" hidden="1" customHeight="1" x14ac:dyDescent="0.2">
      <c r="A1054" s="18" t="s">
        <v>92</v>
      </c>
      <c r="B1054" s="20"/>
    </row>
    <row r="1055" spans="1:2" ht="15.5" hidden="1" customHeight="1" x14ac:dyDescent="0.2">
      <c r="A1055" s="18" t="s">
        <v>92</v>
      </c>
      <c r="B1055" s="20"/>
    </row>
    <row r="1056" spans="1:2" ht="15.5" hidden="1" customHeight="1" x14ac:dyDescent="0.2">
      <c r="A1056" s="18" t="s">
        <v>92</v>
      </c>
      <c r="B1056" s="20"/>
    </row>
    <row r="1057" spans="1:2" ht="15.5" hidden="1" customHeight="1" x14ac:dyDescent="0.2">
      <c r="A1057" s="18" t="s">
        <v>92</v>
      </c>
      <c r="B1057" s="20"/>
    </row>
    <row r="1058" spans="1:2" ht="15.5" hidden="1" customHeight="1" x14ac:dyDescent="0.2">
      <c r="A1058" s="18" t="s">
        <v>92</v>
      </c>
      <c r="B1058" s="20"/>
    </row>
    <row r="1059" spans="1:2" ht="15.5" hidden="1" customHeight="1" x14ac:dyDescent="0.2">
      <c r="A1059" s="18" t="s">
        <v>92</v>
      </c>
      <c r="B1059" s="20"/>
    </row>
    <row r="1060" spans="1:2" ht="15.5" hidden="1" customHeight="1" x14ac:dyDescent="0.2">
      <c r="A1060" s="18" t="s">
        <v>92</v>
      </c>
      <c r="B1060" s="20"/>
    </row>
    <row r="1061" spans="1:2" ht="15.5" hidden="1" customHeight="1" x14ac:dyDescent="0.2">
      <c r="A1061" s="18" t="s">
        <v>92</v>
      </c>
      <c r="B1061" s="20"/>
    </row>
    <row r="1062" spans="1:2" ht="15.5" hidden="1" customHeight="1" x14ac:dyDescent="0.2">
      <c r="A1062" s="18" t="s">
        <v>92</v>
      </c>
      <c r="B1062" s="20"/>
    </row>
    <row r="1063" spans="1:2" ht="15.5" hidden="1" customHeight="1" x14ac:dyDescent="0.2">
      <c r="A1063" s="18" t="s">
        <v>92</v>
      </c>
      <c r="B1063" s="20"/>
    </row>
    <row r="1064" spans="1:2" ht="15.5" hidden="1" customHeight="1" x14ac:dyDescent="0.2">
      <c r="A1064" s="18" t="s">
        <v>92</v>
      </c>
      <c r="B1064" s="20"/>
    </row>
    <row r="1065" spans="1:2" ht="15.5" hidden="1" customHeight="1" x14ac:dyDescent="0.2">
      <c r="A1065" s="18" t="s">
        <v>210</v>
      </c>
      <c r="B1065" s="20"/>
    </row>
    <row r="1066" spans="1:2" ht="15.5" hidden="1" customHeight="1" x14ac:dyDescent="0.2">
      <c r="A1066" s="18" t="s">
        <v>210</v>
      </c>
      <c r="B1066" s="20"/>
    </row>
    <row r="1067" spans="1:2" ht="15.5" hidden="1" customHeight="1" x14ac:dyDescent="0.2">
      <c r="A1067" s="18" t="s">
        <v>210</v>
      </c>
      <c r="B1067" s="20"/>
    </row>
    <row r="1068" spans="1:2" ht="15.5" hidden="1" customHeight="1" x14ac:dyDescent="0.2">
      <c r="A1068" s="18" t="s">
        <v>210</v>
      </c>
      <c r="B1068" s="20"/>
    </row>
    <row r="1069" spans="1:2" ht="15.5" hidden="1" customHeight="1" x14ac:dyDescent="0.2">
      <c r="A1069" s="18" t="s">
        <v>210</v>
      </c>
      <c r="B1069" s="20"/>
    </row>
    <row r="1070" spans="1:2" ht="15.5" hidden="1" customHeight="1" x14ac:dyDescent="0.2">
      <c r="A1070" s="18" t="s">
        <v>210</v>
      </c>
      <c r="B1070" s="20"/>
    </row>
    <row r="1071" spans="1:2" ht="15.5" hidden="1" customHeight="1" x14ac:dyDescent="0.2">
      <c r="A1071" s="18" t="s">
        <v>210</v>
      </c>
      <c r="B1071" s="20"/>
    </row>
    <row r="1072" spans="1:2" ht="15.5" hidden="1" customHeight="1" x14ac:dyDescent="0.2">
      <c r="A1072" s="18" t="s">
        <v>210</v>
      </c>
      <c r="B1072" s="20"/>
    </row>
    <row r="1073" spans="1:2" ht="15.5" hidden="1" customHeight="1" x14ac:dyDescent="0.2">
      <c r="A1073" s="18" t="s">
        <v>210</v>
      </c>
      <c r="B1073" s="20"/>
    </row>
    <row r="1074" spans="1:2" ht="15.5" hidden="1" customHeight="1" x14ac:dyDescent="0.2">
      <c r="A1074" s="50" t="s">
        <v>210</v>
      </c>
      <c r="B1074" s="52"/>
    </row>
    <row r="1075" spans="1:2" ht="15.5" hidden="1" customHeight="1" x14ac:dyDescent="0.2">
      <c r="A1075" s="84" t="s">
        <v>210</v>
      </c>
      <c r="B1075" s="100"/>
    </row>
    <row r="1076" spans="1:2" ht="15.5" hidden="1" customHeight="1" x14ac:dyDescent="0.2">
      <c r="A1076" s="18" t="s">
        <v>324</v>
      </c>
      <c r="B1076" s="20"/>
    </row>
    <row r="1077" spans="1:2" ht="15.5" hidden="1" customHeight="1" x14ac:dyDescent="0.2">
      <c r="A1077" s="18" t="s">
        <v>324</v>
      </c>
      <c r="B1077" s="20"/>
    </row>
    <row r="1078" spans="1:2" ht="15.5" hidden="1" customHeight="1" x14ac:dyDescent="0.2">
      <c r="A1078" s="18" t="s">
        <v>324</v>
      </c>
      <c r="B1078" s="20"/>
    </row>
    <row r="1079" spans="1:2" ht="15.5" hidden="1" customHeight="1" x14ac:dyDescent="0.2">
      <c r="A1079" s="18" t="s">
        <v>324</v>
      </c>
      <c r="B1079" s="20"/>
    </row>
    <row r="1080" spans="1:2" ht="15.5" hidden="1" customHeight="1" x14ac:dyDescent="0.2">
      <c r="A1080" s="18" t="s">
        <v>324</v>
      </c>
      <c r="B1080" s="20"/>
    </row>
    <row r="1081" spans="1:2" ht="15.5" hidden="1" customHeight="1" x14ac:dyDescent="0.2">
      <c r="A1081" s="18" t="s">
        <v>324</v>
      </c>
      <c r="B1081" s="20"/>
    </row>
    <row r="1082" spans="1:2" ht="15.5" hidden="1" customHeight="1" x14ac:dyDescent="0.2">
      <c r="A1082" s="18" t="s">
        <v>324</v>
      </c>
      <c r="B1082" s="20"/>
    </row>
    <row r="1083" spans="1:2" ht="15.5" hidden="1" customHeight="1" x14ac:dyDescent="0.2">
      <c r="A1083" s="18" t="s">
        <v>324</v>
      </c>
      <c r="B1083" s="20"/>
    </row>
    <row r="1084" spans="1:2" ht="15.5" hidden="1" customHeight="1" x14ac:dyDescent="0.2">
      <c r="A1084" s="18" t="s">
        <v>324</v>
      </c>
      <c r="B1084" s="20"/>
    </row>
    <row r="1085" spans="1:2" ht="15.5" hidden="1" customHeight="1" x14ac:dyDescent="0.2">
      <c r="A1085" s="18" t="s">
        <v>324</v>
      </c>
      <c r="B1085" s="20"/>
    </row>
    <row r="1086" spans="1:2" ht="15.5" hidden="1" customHeight="1" x14ac:dyDescent="0.2">
      <c r="A1086" s="18" t="s">
        <v>324</v>
      </c>
      <c r="B1086" s="20"/>
    </row>
    <row r="1087" spans="1:2" ht="15.5" hidden="1" customHeight="1" x14ac:dyDescent="0.2">
      <c r="A1087" s="50" t="s">
        <v>324</v>
      </c>
      <c r="B1087" s="52"/>
    </row>
    <row r="1088" spans="1:2" ht="15.5" hidden="1" customHeight="1" x14ac:dyDescent="0.2">
      <c r="A1088" s="18" t="s">
        <v>324</v>
      </c>
      <c r="B1088" s="20"/>
    </row>
    <row r="1089" spans="1:2" ht="15.5" hidden="1" customHeight="1" x14ac:dyDescent="0.2">
      <c r="A1089" s="18" t="s">
        <v>324</v>
      </c>
      <c r="B1089" s="20"/>
    </row>
    <row r="1090" spans="1:2" ht="15.5" hidden="1" customHeight="1" x14ac:dyDescent="0.2">
      <c r="A1090" s="18" t="s">
        <v>324</v>
      </c>
      <c r="B1090" s="20"/>
    </row>
    <row r="1091" spans="1:2" ht="15.5" hidden="1" customHeight="1" x14ac:dyDescent="0.2">
      <c r="A1091" s="18" t="s">
        <v>324</v>
      </c>
      <c r="B1091" s="20"/>
    </row>
    <row r="1092" spans="1:2" ht="15.5" hidden="1" customHeight="1" x14ac:dyDescent="0.2">
      <c r="A1092" s="18" t="s">
        <v>324</v>
      </c>
      <c r="B1092" s="20"/>
    </row>
    <row r="1093" spans="1:2" ht="15.5" hidden="1" customHeight="1" x14ac:dyDescent="0.2">
      <c r="A1093" s="18" t="s">
        <v>324</v>
      </c>
      <c r="B1093" s="20"/>
    </row>
    <row r="1094" spans="1:2" ht="15.5" hidden="1" customHeight="1" x14ac:dyDescent="0.2">
      <c r="A1094" s="18" t="s">
        <v>324</v>
      </c>
      <c r="B1094" s="20"/>
    </row>
    <row r="1095" spans="1:2" ht="15.5" hidden="1" customHeight="1" x14ac:dyDescent="0.2">
      <c r="A1095" s="18" t="s">
        <v>324</v>
      </c>
      <c r="B1095" s="20"/>
    </row>
    <row r="1096" spans="1:2" ht="15.5" hidden="1" customHeight="1" x14ac:dyDescent="0.2">
      <c r="A1096" s="18" t="s">
        <v>324</v>
      </c>
      <c r="B1096" s="20"/>
    </row>
    <row r="1097" spans="1:2" ht="15.5" hidden="1" customHeight="1" x14ac:dyDescent="0.2">
      <c r="A1097" s="18" t="s">
        <v>324</v>
      </c>
      <c r="B1097" s="20"/>
    </row>
    <row r="1098" spans="1:2" ht="15.5" hidden="1" customHeight="1" x14ac:dyDescent="0.2">
      <c r="A1098" s="18" t="s">
        <v>324</v>
      </c>
      <c r="B1098" s="20"/>
    </row>
    <row r="1099" spans="1:2" ht="18" hidden="1" customHeight="1" x14ac:dyDescent="0.2">
      <c r="A1099" s="18" t="s">
        <v>324</v>
      </c>
      <c r="B1099" s="20"/>
    </row>
    <row r="1100" spans="1:2" ht="15.5" hidden="1" customHeight="1" x14ac:dyDescent="0.2">
      <c r="A1100" s="18" t="s">
        <v>324</v>
      </c>
      <c r="B1100" s="20"/>
    </row>
    <row r="1101" spans="1:2" ht="15.5" hidden="1" customHeight="1" x14ac:dyDescent="0.2">
      <c r="A1101" s="18" t="s">
        <v>324</v>
      </c>
      <c r="B1101" s="20"/>
    </row>
    <row r="1102" spans="1:2" ht="15.5" hidden="1" customHeight="1" x14ac:dyDescent="0.2">
      <c r="A1102" s="18" t="s">
        <v>324</v>
      </c>
      <c r="B1102" s="20"/>
    </row>
    <row r="1103" spans="1:2" ht="15.5" hidden="1" customHeight="1" x14ac:dyDescent="0.2">
      <c r="A1103" s="18" t="s">
        <v>324</v>
      </c>
      <c r="B1103" s="20"/>
    </row>
    <row r="1104" spans="1:2" ht="15.5" hidden="1" customHeight="1" x14ac:dyDescent="0.2">
      <c r="A1104" s="18" t="s">
        <v>324</v>
      </c>
      <c r="B1104" s="20"/>
    </row>
    <row r="1105" spans="1:2" ht="15.5" hidden="1" customHeight="1" x14ac:dyDescent="0.2">
      <c r="A1105" s="18" t="s">
        <v>324</v>
      </c>
      <c r="B1105" s="20"/>
    </row>
    <row r="1106" spans="1:2" ht="15.5" hidden="1" customHeight="1" x14ac:dyDescent="0.2">
      <c r="A1106" s="18" t="s">
        <v>324</v>
      </c>
      <c r="B1106" s="20"/>
    </row>
    <row r="1107" spans="1:2" ht="15.5" hidden="1" customHeight="1" x14ac:dyDescent="0.2">
      <c r="A1107" s="18" t="s">
        <v>324</v>
      </c>
      <c r="B1107" s="20"/>
    </row>
    <row r="1108" spans="1:2" ht="15.5" hidden="1" customHeight="1" x14ac:dyDescent="0.2">
      <c r="A1108" s="18" t="s">
        <v>324</v>
      </c>
      <c r="B1108" s="20"/>
    </row>
    <row r="1109" spans="1:2" ht="15.5" hidden="1" customHeight="1" x14ac:dyDescent="0.2">
      <c r="A1109" s="18" t="s">
        <v>193</v>
      </c>
      <c r="B1109" s="20"/>
    </row>
    <row r="1110" spans="1:2" ht="15.5" hidden="1" customHeight="1" x14ac:dyDescent="0.2">
      <c r="A1110" s="18" t="s">
        <v>236</v>
      </c>
      <c r="B1110" s="20"/>
    </row>
    <row r="1111" spans="1:2" ht="15.5" hidden="1" customHeight="1" x14ac:dyDescent="0.2">
      <c r="A1111" s="18" t="s">
        <v>236</v>
      </c>
      <c r="B1111" s="20"/>
    </row>
    <row r="1112" spans="1:2" ht="15.5" hidden="1" customHeight="1" x14ac:dyDescent="0.2">
      <c r="A1112" s="18" t="s">
        <v>236</v>
      </c>
      <c r="B1112" s="20"/>
    </row>
    <row r="1113" spans="1:2" ht="15.5" hidden="1" customHeight="1" x14ac:dyDescent="0.2">
      <c r="A1113" s="18" t="s">
        <v>236</v>
      </c>
      <c r="B1113" s="20"/>
    </row>
    <row r="1114" spans="1:2" ht="15.5" hidden="1" customHeight="1" x14ac:dyDescent="0.2">
      <c r="A1114" s="18" t="s">
        <v>236</v>
      </c>
      <c r="B1114" s="20"/>
    </row>
    <row r="1115" spans="1:2" ht="15.5" hidden="1" customHeight="1" x14ac:dyDescent="0.2">
      <c r="A1115" s="18" t="s">
        <v>236</v>
      </c>
      <c r="B1115" s="20"/>
    </row>
    <row r="1116" spans="1:2" ht="15.5" hidden="1" customHeight="1" x14ac:dyDescent="0.2">
      <c r="A1116" s="18" t="s">
        <v>236</v>
      </c>
      <c r="B1116" s="20"/>
    </row>
    <row r="1117" spans="1:2" ht="15.5" hidden="1" customHeight="1" x14ac:dyDescent="0.2">
      <c r="A1117" s="18" t="s">
        <v>236</v>
      </c>
      <c r="B1117" s="20"/>
    </row>
    <row r="1118" spans="1:2" ht="15.5" hidden="1" customHeight="1" x14ac:dyDescent="0.2">
      <c r="A1118" s="18" t="s">
        <v>236</v>
      </c>
      <c r="B1118" s="20"/>
    </row>
    <row r="1119" spans="1:2" ht="15.5" hidden="1" customHeight="1" x14ac:dyDescent="0.2">
      <c r="A1119" s="18" t="s">
        <v>852</v>
      </c>
      <c r="B1119" s="20"/>
    </row>
    <row r="1120" spans="1:2" ht="15.5" hidden="1" customHeight="1" x14ac:dyDescent="0.2">
      <c r="A1120" s="18" t="s">
        <v>852</v>
      </c>
      <c r="B1120" s="20"/>
    </row>
    <row r="1121" spans="1:2" ht="15.5" hidden="1" customHeight="1" x14ac:dyDescent="0.2">
      <c r="A1121" s="18" t="s">
        <v>852</v>
      </c>
      <c r="B1121" s="20"/>
    </row>
    <row r="1122" spans="1:2" ht="15.5" hidden="1" customHeight="1" x14ac:dyDescent="0.2">
      <c r="A1122" s="18" t="s">
        <v>852</v>
      </c>
      <c r="B1122" s="20"/>
    </row>
    <row r="1123" spans="1:2" ht="15.5" hidden="1" customHeight="1" x14ac:dyDescent="0.2">
      <c r="A1123" s="18" t="s">
        <v>852</v>
      </c>
      <c r="B1123" s="20"/>
    </row>
    <row r="1124" spans="1:2" ht="15.5" hidden="1" customHeight="1" x14ac:dyDescent="0.2">
      <c r="A1124" s="18" t="s">
        <v>852</v>
      </c>
      <c r="B1124" s="20"/>
    </row>
    <row r="1125" spans="1:2" ht="15.5" hidden="1" customHeight="1" x14ac:dyDescent="0.2">
      <c r="A1125" s="18" t="s">
        <v>852</v>
      </c>
      <c r="B1125" s="20"/>
    </row>
    <row r="1126" spans="1:2" ht="15.5" hidden="1" customHeight="1" x14ac:dyDescent="0.2">
      <c r="A1126" s="18" t="s">
        <v>852</v>
      </c>
      <c r="B1126" s="20"/>
    </row>
    <row r="1127" spans="1:2" ht="15.5" hidden="1" customHeight="1" x14ac:dyDescent="0.2">
      <c r="A1127" s="18" t="s">
        <v>852</v>
      </c>
      <c r="B1127" s="20"/>
    </row>
    <row r="1128" spans="1:2" ht="15.5" hidden="1" customHeight="1" x14ac:dyDescent="0.2">
      <c r="A1128" s="18" t="s">
        <v>852</v>
      </c>
      <c r="B1128" s="20"/>
    </row>
    <row r="1129" spans="1:2" ht="15.5" hidden="1" customHeight="1" x14ac:dyDescent="0.2">
      <c r="A1129" s="18" t="s">
        <v>852</v>
      </c>
      <c r="B1129" s="20"/>
    </row>
    <row r="1130" spans="1:2" ht="15.5" hidden="1" customHeight="1" x14ac:dyDescent="0.2">
      <c r="A1130" s="18" t="s">
        <v>852</v>
      </c>
      <c r="B1130" s="20"/>
    </row>
    <row r="1131" spans="1:2" ht="15.5" hidden="1" customHeight="1" x14ac:dyDescent="0.2">
      <c r="A1131" s="18" t="s">
        <v>852</v>
      </c>
      <c r="B1131" s="20"/>
    </row>
    <row r="1132" spans="1:2" ht="15.5" hidden="1" customHeight="1" x14ac:dyDescent="0.2">
      <c r="A1132" s="18" t="s">
        <v>852</v>
      </c>
      <c r="B1132" s="20"/>
    </row>
    <row r="1133" spans="1:2" ht="15.5" hidden="1" customHeight="1" x14ac:dyDescent="0.2">
      <c r="A1133" s="18" t="s">
        <v>852</v>
      </c>
      <c r="B1133" s="20"/>
    </row>
    <row r="1134" spans="1:2" ht="15.5" hidden="1" customHeight="1" x14ac:dyDescent="0.2">
      <c r="A1134" s="18" t="s">
        <v>852</v>
      </c>
      <c r="B1134" s="20"/>
    </row>
    <row r="1135" spans="1:2" ht="15.5" hidden="1" customHeight="1" x14ac:dyDescent="0.2">
      <c r="A1135" s="18" t="s">
        <v>852</v>
      </c>
      <c r="B1135" s="20"/>
    </row>
    <row r="1136" spans="1:2" ht="15.5" hidden="1" customHeight="1" x14ac:dyDescent="0.2">
      <c r="A1136" s="18" t="s">
        <v>852</v>
      </c>
      <c r="B1136" s="20"/>
    </row>
    <row r="1137" spans="1:2" ht="15.5" hidden="1" customHeight="1" x14ac:dyDescent="0.2">
      <c r="A1137" s="18" t="s">
        <v>852</v>
      </c>
      <c r="B1137" s="20"/>
    </row>
    <row r="1138" spans="1:2" ht="15.5" hidden="1" customHeight="1" x14ac:dyDescent="0.2">
      <c r="A1138" s="18" t="s">
        <v>852</v>
      </c>
      <c r="B1138" s="20"/>
    </row>
    <row r="1139" spans="1:2" ht="15.5" hidden="1" customHeight="1" x14ac:dyDescent="0.2">
      <c r="A1139" s="18" t="s">
        <v>852</v>
      </c>
      <c r="B1139" s="20"/>
    </row>
    <row r="1140" spans="1:2" ht="15.5" hidden="1" customHeight="1" x14ac:dyDescent="0.2">
      <c r="A1140" s="18" t="s">
        <v>852</v>
      </c>
      <c r="B1140" s="20"/>
    </row>
    <row r="1141" spans="1:2" ht="15.5" hidden="1" customHeight="1" x14ac:dyDescent="0.2">
      <c r="A1141" s="18" t="s">
        <v>852</v>
      </c>
      <c r="B1141" s="20"/>
    </row>
    <row r="1142" spans="1:2" ht="15.5" hidden="1" customHeight="1" x14ac:dyDescent="0.2">
      <c r="A1142" s="18" t="s">
        <v>852</v>
      </c>
      <c r="B1142" s="20"/>
    </row>
    <row r="1143" spans="1:2" ht="15.5" hidden="1" customHeight="1" x14ac:dyDescent="0.2">
      <c r="A1143" s="18" t="s">
        <v>852</v>
      </c>
      <c r="B1143" s="20"/>
    </row>
    <row r="1144" spans="1:2" ht="15.5" hidden="1" customHeight="1" x14ac:dyDescent="0.2">
      <c r="A1144" s="18" t="s">
        <v>852</v>
      </c>
      <c r="B1144" s="20"/>
    </row>
    <row r="1145" spans="1:2" ht="15.5" hidden="1" customHeight="1" x14ac:dyDescent="0.2">
      <c r="A1145" s="18" t="s">
        <v>852</v>
      </c>
      <c r="B1145" s="20"/>
    </row>
    <row r="1146" spans="1:2" ht="15.5" hidden="1" customHeight="1" x14ac:dyDescent="0.2">
      <c r="A1146" s="18" t="s">
        <v>137</v>
      </c>
      <c r="B1146" s="20"/>
    </row>
    <row r="1147" spans="1:2" ht="15.5" hidden="1" customHeight="1" x14ac:dyDescent="0.2">
      <c r="A1147" s="18" t="s">
        <v>137</v>
      </c>
      <c r="B1147" s="20"/>
    </row>
    <row r="1148" spans="1:2" ht="15.5" hidden="1" customHeight="1" x14ac:dyDescent="0.2">
      <c r="A1148" s="18" t="s">
        <v>137</v>
      </c>
      <c r="B1148" s="20"/>
    </row>
    <row r="1149" spans="1:2" ht="15.5" hidden="1" customHeight="1" x14ac:dyDescent="0.2">
      <c r="A1149" s="18" t="s">
        <v>137</v>
      </c>
      <c r="B1149" s="20"/>
    </row>
    <row r="1150" spans="1:2" ht="15.5" hidden="1" customHeight="1" x14ac:dyDescent="0.2">
      <c r="A1150" s="18" t="s">
        <v>137</v>
      </c>
      <c r="B1150" s="20"/>
    </row>
    <row r="1151" spans="1:2" ht="15.5" hidden="1" customHeight="1" x14ac:dyDescent="0.2">
      <c r="A1151" s="18" t="s">
        <v>137</v>
      </c>
      <c r="B1151" s="20"/>
    </row>
    <row r="1152" spans="1:2" ht="15.5" hidden="1" customHeight="1" x14ac:dyDescent="0.2">
      <c r="A1152" s="18" t="s">
        <v>137</v>
      </c>
      <c r="B1152" s="20"/>
    </row>
    <row r="1153" spans="1:2" ht="15.5" hidden="1" customHeight="1" x14ac:dyDescent="0.2">
      <c r="A1153" s="18" t="s">
        <v>137</v>
      </c>
      <c r="B1153" s="20"/>
    </row>
    <row r="1154" spans="1:2" ht="15.5" hidden="1" customHeight="1" x14ac:dyDescent="0.2">
      <c r="A1154" s="18" t="s">
        <v>137</v>
      </c>
      <c r="B1154" s="20"/>
    </row>
    <row r="1155" spans="1:2" ht="15.5" hidden="1" customHeight="1" x14ac:dyDescent="0.2">
      <c r="A1155" s="18" t="s">
        <v>137</v>
      </c>
      <c r="B1155" s="20"/>
    </row>
    <row r="1156" spans="1:2" ht="15.5" hidden="1" customHeight="1" x14ac:dyDescent="0.2">
      <c r="A1156" s="18" t="s">
        <v>137</v>
      </c>
      <c r="B1156" s="20"/>
    </row>
    <row r="1157" spans="1:2" ht="15.5" hidden="1" customHeight="1" x14ac:dyDescent="0.2">
      <c r="A1157" s="18" t="s">
        <v>137</v>
      </c>
      <c r="B1157" s="20"/>
    </row>
    <row r="1158" spans="1:2" ht="15.5" hidden="1" customHeight="1" x14ac:dyDescent="0.2">
      <c r="A1158" s="18" t="s">
        <v>137</v>
      </c>
      <c r="B1158" s="20"/>
    </row>
    <row r="1159" spans="1:2" ht="15.5" hidden="1" customHeight="1" x14ac:dyDescent="0.2">
      <c r="A1159" s="18" t="s">
        <v>137</v>
      </c>
      <c r="B1159" s="20"/>
    </row>
    <row r="1160" spans="1:2" ht="15.5" hidden="1" customHeight="1" x14ac:dyDescent="0.2">
      <c r="A1160" s="18" t="s">
        <v>137</v>
      </c>
      <c r="B1160" s="20"/>
    </row>
    <row r="1161" spans="1:2" ht="15.5" hidden="1" customHeight="1" x14ac:dyDescent="0.2">
      <c r="A1161" s="18" t="s">
        <v>137</v>
      </c>
      <c r="B1161" s="20"/>
    </row>
    <row r="1162" spans="1:2" ht="15.5" hidden="1" customHeight="1" x14ac:dyDescent="0.2">
      <c r="A1162" s="18" t="s">
        <v>137</v>
      </c>
      <c r="B1162" s="20"/>
    </row>
    <row r="1163" spans="1:2" ht="15.5" hidden="1" customHeight="1" x14ac:dyDescent="0.2">
      <c r="A1163" s="18" t="s">
        <v>137</v>
      </c>
      <c r="B1163" s="20"/>
    </row>
    <row r="1164" spans="1:2" ht="15.5" hidden="1" customHeight="1" x14ac:dyDescent="0.2">
      <c r="A1164" s="18" t="s">
        <v>137</v>
      </c>
      <c r="B1164" s="20"/>
    </row>
    <row r="1165" spans="1:2" ht="15.5" hidden="1" customHeight="1" x14ac:dyDescent="0.2">
      <c r="A1165" s="18" t="s">
        <v>137</v>
      </c>
      <c r="B1165" s="20"/>
    </row>
    <row r="1166" spans="1:2" ht="15.5" hidden="1" customHeight="1" x14ac:dyDescent="0.2">
      <c r="A1166" s="18" t="s">
        <v>137</v>
      </c>
      <c r="B1166" s="20"/>
    </row>
    <row r="1167" spans="1:2" ht="15.5" hidden="1" customHeight="1" x14ac:dyDescent="0.2">
      <c r="A1167" s="18" t="s">
        <v>137</v>
      </c>
      <c r="B1167" s="20"/>
    </row>
    <row r="1168" spans="1:2" ht="15.5" hidden="1" customHeight="1" x14ac:dyDescent="0.2">
      <c r="A1168" s="18" t="s">
        <v>137</v>
      </c>
      <c r="B1168" s="20"/>
    </row>
    <row r="1169" spans="1:2" ht="15.5" hidden="1" customHeight="1" x14ac:dyDescent="0.2">
      <c r="A1169" s="18" t="s">
        <v>137</v>
      </c>
      <c r="B1169" s="20"/>
    </row>
    <row r="1170" spans="1:2" ht="15.5" hidden="1" customHeight="1" x14ac:dyDescent="0.2">
      <c r="A1170" s="18" t="s">
        <v>137</v>
      </c>
      <c r="B1170" s="20"/>
    </row>
    <row r="1171" spans="1:2" ht="15.5" hidden="1" customHeight="1" x14ac:dyDescent="0.2">
      <c r="A1171" s="18" t="s">
        <v>137</v>
      </c>
      <c r="B1171" s="20"/>
    </row>
    <row r="1172" spans="1:2" ht="15.5" hidden="1" customHeight="1" x14ac:dyDescent="0.2">
      <c r="A1172" s="18" t="s">
        <v>137</v>
      </c>
      <c r="B1172" s="20"/>
    </row>
    <row r="1173" spans="1:2" ht="15.5" hidden="1" customHeight="1" x14ac:dyDescent="0.2">
      <c r="A1173" s="18" t="s">
        <v>137</v>
      </c>
      <c r="B1173" s="20"/>
    </row>
    <row r="1174" spans="1:2" ht="15.5" hidden="1" customHeight="1" x14ac:dyDescent="0.2">
      <c r="A1174" s="18" t="s">
        <v>137</v>
      </c>
      <c r="B1174" s="20"/>
    </row>
    <row r="1175" spans="1:2" ht="15.5" hidden="1" customHeight="1" x14ac:dyDescent="0.2">
      <c r="A1175" s="18" t="s">
        <v>137</v>
      </c>
      <c r="B1175" s="20"/>
    </row>
    <row r="1176" spans="1:2" ht="15.5" hidden="1" customHeight="1" x14ac:dyDescent="0.2">
      <c r="A1176" s="18" t="s">
        <v>137</v>
      </c>
      <c r="B1176" s="20"/>
    </row>
    <row r="1177" spans="1:2" ht="15.5" hidden="1" customHeight="1" x14ac:dyDescent="0.2">
      <c r="A1177" s="18" t="s">
        <v>137</v>
      </c>
      <c r="B1177" s="20"/>
    </row>
    <row r="1178" spans="1:2" ht="15.5" hidden="1" customHeight="1" x14ac:dyDescent="0.2">
      <c r="A1178" s="18" t="s">
        <v>137</v>
      </c>
      <c r="B1178" s="20"/>
    </row>
    <row r="1179" spans="1:2" ht="15.5" hidden="1" customHeight="1" x14ac:dyDescent="0.2">
      <c r="A1179" s="18" t="s">
        <v>137</v>
      </c>
      <c r="B1179" s="20"/>
    </row>
    <row r="1180" spans="1:2" ht="15.5" hidden="1" customHeight="1" x14ac:dyDescent="0.2">
      <c r="A1180" s="18" t="s">
        <v>137</v>
      </c>
      <c r="B1180" s="20"/>
    </row>
    <row r="1181" spans="1:2" ht="15.5" hidden="1" customHeight="1" x14ac:dyDescent="0.2">
      <c r="A1181" s="18" t="s">
        <v>137</v>
      </c>
      <c r="B1181" s="20"/>
    </row>
    <row r="1182" spans="1:2" ht="15.5" hidden="1" customHeight="1" x14ac:dyDescent="0.2">
      <c r="A1182" s="18" t="s">
        <v>137</v>
      </c>
      <c r="B1182" s="20"/>
    </row>
    <row r="1183" spans="1:2" ht="15.5" hidden="1" customHeight="1" x14ac:dyDescent="0.2">
      <c r="A1183" s="18" t="s">
        <v>137</v>
      </c>
      <c r="B1183" s="20"/>
    </row>
    <row r="1184" spans="1:2" ht="15.5" hidden="1" customHeight="1" x14ac:dyDescent="0.2">
      <c r="A1184" s="18" t="s">
        <v>137</v>
      </c>
      <c r="B1184" s="20"/>
    </row>
    <row r="1185" spans="1:2" ht="15.5" hidden="1" customHeight="1" x14ac:dyDescent="0.2">
      <c r="A1185" s="18" t="s">
        <v>137</v>
      </c>
      <c r="B1185" s="20"/>
    </row>
    <row r="1186" spans="1:2" ht="15.5" hidden="1" customHeight="1" x14ac:dyDescent="0.2">
      <c r="A1186" s="18" t="s">
        <v>137</v>
      </c>
      <c r="B1186" s="20"/>
    </row>
    <row r="1187" spans="1:2" ht="15.5" hidden="1" customHeight="1" x14ac:dyDescent="0.2">
      <c r="A1187" s="18" t="s">
        <v>137</v>
      </c>
      <c r="B1187" s="20"/>
    </row>
    <row r="1188" spans="1:2" ht="15.5" hidden="1" customHeight="1" x14ac:dyDescent="0.2">
      <c r="A1188" s="18" t="s">
        <v>137</v>
      </c>
      <c r="B1188" s="20"/>
    </row>
    <row r="1189" spans="1:2" ht="15.5" hidden="1" customHeight="1" x14ac:dyDescent="0.2">
      <c r="A1189" s="18" t="s">
        <v>137</v>
      </c>
      <c r="B1189" s="20"/>
    </row>
    <row r="1190" spans="1:2" ht="15.5" hidden="1" customHeight="1" x14ac:dyDescent="0.2">
      <c r="A1190" s="18" t="s">
        <v>137</v>
      </c>
      <c r="B1190" s="20"/>
    </row>
    <row r="1191" spans="1:2" ht="15.5" hidden="1" customHeight="1" x14ac:dyDescent="0.2">
      <c r="A1191" s="18" t="s">
        <v>137</v>
      </c>
      <c r="B1191" s="20"/>
    </row>
    <row r="1192" spans="1:2" ht="15.5" hidden="1" customHeight="1" x14ac:dyDescent="0.2">
      <c r="A1192" s="18" t="s">
        <v>137</v>
      </c>
      <c r="B1192" s="20"/>
    </row>
    <row r="1193" spans="1:2" ht="15.5" hidden="1" customHeight="1" x14ac:dyDescent="0.2">
      <c r="A1193" s="18" t="s">
        <v>137</v>
      </c>
      <c r="B1193" s="20"/>
    </row>
    <row r="1194" spans="1:2" ht="15.5" hidden="1" customHeight="1" x14ac:dyDescent="0.2">
      <c r="A1194" s="18" t="s">
        <v>137</v>
      </c>
      <c r="B1194" s="20"/>
    </row>
    <row r="1195" spans="1:2" ht="15.5" hidden="1" customHeight="1" x14ac:dyDescent="0.2">
      <c r="A1195" s="18" t="s">
        <v>137</v>
      </c>
      <c r="B1195" s="20"/>
    </row>
    <row r="1196" spans="1:2" ht="15.5" hidden="1" customHeight="1" x14ac:dyDescent="0.2">
      <c r="A1196" s="18" t="s">
        <v>137</v>
      </c>
      <c r="B1196" s="20"/>
    </row>
    <row r="1197" spans="1:2" ht="15.5" hidden="1" customHeight="1" x14ac:dyDescent="0.2">
      <c r="A1197" s="18" t="s">
        <v>137</v>
      </c>
      <c r="B1197" s="20"/>
    </row>
    <row r="1198" spans="1:2" ht="15.5" hidden="1" customHeight="1" x14ac:dyDescent="0.2">
      <c r="A1198" s="18" t="s">
        <v>137</v>
      </c>
      <c r="B1198" s="20"/>
    </row>
    <row r="1199" spans="1:2" ht="15.5" hidden="1" customHeight="1" x14ac:dyDescent="0.2">
      <c r="A1199" s="18" t="s">
        <v>137</v>
      </c>
      <c r="B1199" s="20"/>
    </row>
    <row r="1200" spans="1:2" ht="15.5" hidden="1" customHeight="1" x14ac:dyDescent="0.2">
      <c r="A1200" s="18" t="s">
        <v>137</v>
      </c>
      <c r="B1200" s="20"/>
    </row>
    <row r="1201" spans="1:2" ht="15.5" hidden="1" customHeight="1" x14ac:dyDescent="0.2">
      <c r="A1201" s="18" t="s">
        <v>137</v>
      </c>
      <c r="B1201" s="20"/>
    </row>
    <row r="1202" spans="1:2" ht="15.5" hidden="1" customHeight="1" x14ac:dyDescent="0.2">
      <c r="A1202" s="18" t="s">
        <v>137</v>
      </c>
      <c r="B1202" s="20"/>
    </row>
    <row r="1203" spans="1:2" ht="15.5" hidden="1" customHeight="1" x14ac:dyDescent="0.2">
      <c r="A1203" s="18" t="s">
        <v>137</v>
      </c>
      <c r="B1203" s="20"/>
    </row>
    <row r="1204" spans="1:2" ht="15.5" hidden="1" customHeight="1" x14ac:dyDescent="0.2">
      <c r="A1204" s="18" t="s">
        <v>137</v>
      </c>
      <c r="B1204" s="20"/>
    </row>
    <row r="1205" spans="1:2" ht="15.5" hidden="1" customHeight="1" x14ac:dyDescent="0.2">
      <c r="A1205" s="18" t="s">
        <v>137</v>
      </c>
      <c r="B1205" s="20"/>
    </row>
    <row r="1206" spans="1:2" ht="15.5" hidden="1" customHeight="1" x14ac:dyDescent="0.2">
      <c r="A1206" s="18" t="s">
        <v>137</v>
      </c>
      <c r="B1206" s="20"/>
    </row>
    <row r="1207" spans="1:2" ht="15.5" hidden="1" customHeight="1" x14ac:dyDescent="0.2">
      <c r="A1207" s="18" t="s">
        <v>137</v>
      </c>
      <c r="B1207" s="20"/>
    </row>
    <row r="1208" spans="1:2" ht="15.5" hidden="1" customHeight="1" x14ac:dyDescent="0.2">
      <c r="A1208" s="18" t="s">
        <v>137</v>
      </c>
      <c r="B1208" s="20"/>
    </row>
    <row r="1209" spans="1:2" ht="15.5" hidden="1" customHeight="1" x14ac:dyDescent="0.2">
      <c r="A1209" s="18" t="s">
        <v>137</v>
      </c>
      <c r="B1209" s="20"/>
    </row>
    <row r="1210" spans="1:2" ht="15.5" hidden="1" customHeight="1" x14ac:dyDescent="0.2">
      <c r="A1210" s="18" t="s">
        <v>137</v>
      </c>
      <c r="B1210" s="20"/>
    </row>
    <row r="1211" spans="1:2" ht="15.5" hidden="1" customHeight="1" x14ac:dyDescent="0.2">
      <c r="A1211" s="18" t="s">
        <v>137</v>
      </c>
      <c r="B1211" s="20"/>
    </row>
    <row r="1212" spans="1:2" ht="15.5" hidden="1" customHeight="1" x14ac:dyDescent="0.2">
      <c r="A1212" s="18" t="s">
        <v>137</v>
      </c>
      <c r="B1212" s="20"/>
    </row>
    <row r="1213" spans="1:2" ht="15.5" hidden="1" customHeight="1" x14ac:dyDescent="0.2">
      <c r="A1213" s="18" t="s">
        <v>137</v>
      </c>
      <c r="B1213" s="20"/>
    </row>
    <row r="1214" spans="1:2" ht="15.5" hidden="1" customHeight="1" x14ac:dyDescent="0.2">
      <c r="A1214" s="18" t="s">
        <v>137</v>
      </c>
      <c r="B1214" s="20"/>
    </row>
    <row r="1215" spans="1:2" ht="15.5" hidden="1" customHeight="1" x14ac:dyDescent="0.2">
      <c r="A1215" s="18" t="s">
        <v>137</v>
      </c>
      <c r="B1215" s="20"/>
    </row>
    <row r="1216" spans="1:2" ht="15.5" hidden="1" customHeight="1" x14ac:dyDescent="0.2">
      <c r="A1216" s="18" t="s">
        <v>137</v>
      </c>
      <c r="B1216" s="20"/>
    </row>
    <row r="1217" spans="1:2" ht="15.5" hidden="1" customHeight="1" x14ac:dyDescent="0.2">
      <c r="A1217" s="18" t="s">
        <v>137</v>
      </c>
      <c r="B1217" s="20"/>
    </row>
    <row r="1218" spans="1:2" ht="15.5" hidden="1" customHeight="1" x14ac:dyDescent="0.2">
      <c r="A1218" s="18" t="s">
        <v>137</v>
      </c>
      <c r="B1218" s="20"/>
    </row>
    <row r="1219" spans="1:2" ht="15.5" hidden="1" customHeight="1" x14ac:dyDescent="0.2">
      <c r="A1219" s="18" t="s">
        <v>137</v>
      </c>
      <c r="B1219" s="20"/>
    </row>
    <row r="1220" spans="1:2" ht="15.5" hidden="1" customHeight="1" x14ac:dyDescent="0.2">
      <c r="A1220" s="18" t="s">
        <v>137</v>
      </c>
      <c r="B1220" s="20"/>
    </row>
    <row r="1221" spans="1:2" ht="15.5" hidden="1" customHeight="1" x14ac:dyDescent="0.2">
      <c r="A1221" s="18" t="s">
        <v>137</v>
      </c>
      <c r="B1221" s="20"/>
    </row>
    <row r="1222" spans="1:2" ht="15.5" hidden="1" customHeight="1" x14ac:dyDescent="0.2">
      <c r="A1222" s="18" t="s">
        <v>137</v>
      </c>
      <c r="B1222" s="20"/>
    </row>
    <row r="1223" spans="1:2" ht="15.5" hidden="1" customHeight="1" x14ac:dyDescent="0.2">
      <c r="A1223" s="18" t="s">
        <v>137</v>
      </c>
      <c r="B1223" s="20"/>
    </row>
    <row r="1224" spans="1:2" ht="15.5" hidden="1" customHeight="1" x14ac:dyDescent="0.2">
      <c r="A1224" s="18" t="s">
        <v>137</v>
      </c>
      <c r="B1224" s="20"/>
    </row>
    <row r="1225" spans="1:2" ht="15.5" hidden="1" customHeight="1" x14ac:dyDescent="0.2">
      <c r="A1225" s="18" t="s">
        <v>137</v>
      </c>
      <c r="B1225" s="20"/>
    </row>
    <row r="1226" spans="1:2" ht="15.5" hidden="1" customHeight="1" x14ac:dyDescent="0.2">
      <c r="A1226" s="18" t="s">
        <v>137</v>
      </c>
      <c r="B1226" s="20"/>
    </row>
    <row r="1227" spans="1:2" ht="15.5" hidden="1" customHeight="1" x14ac:dyDescent="0.2">
      <c r="A1227" s="18" t="s">
        <v>137</v>
      </c>
      <c r="B1227" s="20"/>
    </row>
    <row r="1228" spans="1:2" ht="15.5" hidden="1" customHeight="1" x14ac:dyDescent="0.2">
      <c r="A1228" s="18" t="s">
        <v>137</v>
      </c>
      <c r="B1228" s="20"/>
    </row>
    <row r="1229" spans="1:2" ht="15.5" hidden="1" customHeight="1" x14ac:dyDescent="0.2">
      <c r="A1229" s="18" t="s">
        <v>137</v>
      </c>
      <c r="B1229" s="20"/>
    </row>
    <row r="1230" spans="1:2" ht="15.5" hidden="1" customHeight="1" x14ac:dyDescent="0.2">
      <c r="A1230" s="18" t="s">
        <v>137</v>
      </c>
      <c r="B1230" s="20"/>
    </row>
    <row r="1231" spans="1:2" ht="15.5" hidden="1" customHeight="1" x14ac:dyDescent="0.2">
      <c r="A1231" s="18" t="s">
        <v>137</v>
      </c>
      <c r="B1231" s="20"/>
    </row>
    <row r="1232" spans="1:2" ht="15.5" hidden="1" customHeight="1" x14ac:dyDescent="0.2">
      <c r="A1232" s="18" t="s">
        <v>69</v>
      </c>
      <c r="B1232" s="20"/>
    </row>
  </sheetData>
  <pageMargins left="1" right="1" top="1" bottom="1" header="0.25" footer="0.25"/>
  <pageSetup orientation="portrait"/>
  <headerFooter>
    <oddFooter>&amp;C&amp;"Helvetica,Regular"&amp;12&amp;K000000&amp;P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pageSetUpPr fitToPage="1"/>
  </sheetPr>
  <dimension ref="A1:IV36"/>
  <sheetViews>
    <sheetView showGridLines="0" workbookViewId="0">
      <selection sqref="A1:B1"/>
    </sheetView>
  </sheetViews>
  <sheetFormatPr baseColWidth="10" defaultColWidth="16.33203125" defaultRowHeight="15.5" customHeight="1" x14ac:dyDescent="0.2"/>
  <cols>
    <col min="1" max="256" width="16.33203125" style="236" customWidth="1"/>
  </cols>
  <sheetData>
    <row r="1" spans="1:2" ht="54.25" customHeight="1" x14ac:dyDescent="0.2">
      <c r="A1" s="699" t="s">
        <v>2873</v>
      </c>
      <c r="B1" s="699"/>
    </row>
    <row r="2" spans="1:2" ht="15.75" customHeight="1" x14ac:dyDescent="0.2">
      <c r="A2" s="225"/>
      <c r="B2" s="237" t="s">
        <v>2873</v>
      </c>
    </row>
    <row r="3" spans="1:2" ht="14" customHeight="1" x14ac:dyDescent="0.2">
      <c r="A3" s="126" t="s">
        <v>793</v>
      </c>
      <c r="B3" s="127">
        <f>COUNTIF('Master List of UJ Complaints'!$E$22:$E$1516,A3)</f>
        <v>0</v>
      </c>
    </row>
    <row r="4" spans="1:2" ht="14" customHeight="1" x14ac:dyDescent="0.2">
      <c r="A4" s="126" t="s">
        <v>2862</v>
      </c>
      <c r="B4" s="127">
        <f>COUNTIF('Master List of UJ Complaints'!$E$22:$E$1516,A4)</f>
        <v>0</v>
      </c>
    </row>
    <row r="5" spans="1:2" ht="14" customHeight="1" x14ac:dyDescent="0.2">
      <c r="A5" s="126" t="s">
        <v>1755</v>
      </c>
      <c r="B5" s="127">
        <f>COUNTIF('Master List of UJ Complaints'!$E$22:$E$1516,A5)</f>
        <v>0</v>
      </c>
    </row>
    <row r="6" spans="1:2" ht="14" customHeight="1" x14ac:dyDescent="0.2">
      <c r="A6" s="126" t="s">
        <v>1009</v>
      </c>
      <c r="B6" s="127">
        <f>COUNTIF('Master List of UJ Complaints'!$E$22:$E$1516,A6)</f>
        <v>1</v>
      </c>
    </row>
    <row r="7" spans="1:2" ht="14" customHeight="1" x14ac:dyDescent="0.2">
      <c r="A7" s="126" t="s">
        <v>1931</v>
      </c>
      <c r="B7" s="127">
        <f>COUNTIF('Master List of UJ Complaints'!$E$22:$E$1516,A7)</f>
        <v>0</v>
      </c>
    </row>
    <row r="8" spans="1:2" ht="14" customHeight="1" x14ac:dyDescent="0.2">
      <c r="A8" s="126" t="s">
        <v>233</v>
      </c>
      <c r="B8" s="127">
        <f>COUNTIF('Master List of UJ Complaints'!$E$22:$E$1516,A8)</f>
        <v>0</v>
      </c>
    </row>
    <row r="9" spans="1:2" ht="14" customHeight="1" x14ac:dyDescent="0.2">
      <c r="A9" s="126" t="s">
        <v>613</v>
      </c>
      <c r="B9" s="127">
        <f>COUNTIF('Master List of UJ Complaints'!$E$22:$E$1516,A9)</f>
        <v>0</v>
      </c>
    </row>
    <row r="10" spans="1:2" ht="14" customHeight="1" x14ac:dyDescent="0.2">
      <c r="A10" s="126" t="s">
        <v>729</v>
      </c>
      <c r="B10" s="127">
        <f>COUNTIF('Master List of UJ Complaints'!$E$22:$E$1516,A10)</f>
        <v>1</v>
      </c>
    </row>
    <row r="11" spans="1:2" ht="14" customHeight="1" x14ac:dyDescent="0.2">
      <c r="A11" s="126" t="s">
        <v>200</v>
      </c>
      <c r="B11" s="127">
        <f>COUNTIF('Master List of UJ Complaints'!$E$22:$E$1516,A11)</f>
        <v>0</v>
      </c>
    </row>
    <row r="12" spans="1:2" ht="14" customHeight="1" x14ac:dyDescent="0.2">
      <c r="A12" s="126" t="s">
        <v>193</v>
      </c>
      <c r="B12" s="127">
        <f>COUNTIF('Master List of UJ Complaints'!$E$22:$E$1516,A12)</f>
        <v>1</v>
      </c>
    </row>
    <row r="13" spans="1:2" ht="14" customHeight="1" x14ac:dyDescent="0.2">
      <c r="A13" s="126" t="s">
        <v>69</v>
      </c>
      <c r="B13" s="127">
        <f>COUNTIF('Master List of UJ Complaints'!$E$22:$E$1516,A13)</f>
        <v>0</v>
      </c>
    </row>
    <row r="14" spans="1:2" ht="14" customHeight="1" x14ac:dyDescent="0.2">
      <c r="A14" s="126" t="s">
        <v>204</v>
      </c>
      <c r="B14" s="127">
        <f>COUNTIF('Master List of UJ Complaints'!$E$22:$E$1516,A14)</f>
        <v>1</v>
      </c>
    </row>
    <row r="15" spans="1:2" ht="14" customHeight="1" x14ac:dyDescent="0.2">
      <c r="A15" s="126" t="s">
        <v>125</v>
      </c>
      <c r="B15" s="127">
        <f>COUNTIF('Master List of UJ Complaints'!$E$22:$E$1516,A15)</f>
        <v>1</v>
      </c>
    </row>
    <row r="16" spans="1:2" ht="14" customHeight="1" x14ac:dyDescent="0.2">
      <c r="A16" s="126" t="s">
        <v>1749</v>
      </c>
      <c r="B16" s="127">
        <f>COUNTIF('Master List of UJ Complaints'!$E$22:$E$1516,A16)</f>
        <v>1</v>
      </c>
    </row>
    <row r="17" spans="1:2" ht="14" customHeight="1" x14ac:dyDescent="0.2">
      <c r="A17" s="126" t="s">
        <v>91</v>
      </c>
      <c r="B17" s="127">
        <f>COUNTIF('Master List of UJ Complaints'!$E$22:$E$1516,A17)</f>
        <v>1</v>
      </c>
    </row>
    <row r="18" spans="1:2" ht="14" customHeight="1" x14ac:dyDescent="0.2">
      <c r="A18" s="126" t="s">
        <v>737</v>
      </c>
      <c r="B18" s="127">
        <f>COUNTIF('Master List of UJ Complaints'!$E$22:$E$1516,A18)</f>
        <v>1</v>
      </c>
    </row>
    <row r="19" spans="1:2" ht="14" customHeight="1" x14ac:dyDescent="0.2">
      <c r="A19" s="126" t="s">
        <v>132</v>
      </c>
      <c r="B19" s="127">
        <f>COUNTIF('Master List of UJ Complaints'!$E$22:$E$1516,A19)</f>
        <v>2</v>
      </c>
    </row>
    <row r="20" spans="1:2" ht="14" customHeight="1" x14ac:dyDescent="0.2">
      <c r="A20" s="126" t="s">
        <v>702</v>
      </c>
      <c r="B20" s="127">
        <f>COUNTIF('Master List of UJ Complaints'!$E$22:$E$1516,A20)</f>
        <v>2</v>
      </c>
    </row>
    <row r="21" spans="1:2" ht="14" customHeight="1" x14ac:dyDescent="0.2">
      <c r="A21" s="126" t="s">
        <v>154</v>
      </c>
      <c r="B21" s="127">
        <f>COUNTIF('Master List of UJ Complaints'!$E$22:$E$1516,A21)</f>
        <v>28</v>
      </c>
    </row>
    <row r="22" spans="1:2" ht="14" customHeight="1" x14ac:dyDescent="0.2">
      <c r="A22" s="126" t="s">
        <v>866</v>
      </c>
      <c r="B22" s="127">
        <f>COUNTIF('Master List of UJ Complaints'!$E$22:$E$1516,A22)</f>
        <v>5</v>
      </c>
    </row>
    <row r="23" spans="1:2" ht="14" customHeight="1" x14ac:dyDescent="0.2">
      <c r="A23" s="126" t="s">
        <v>460</v>
      </c>
      <c r="B23" s="127">
        <f>COUNTIF('Master List of UJ Complaints'!$E$22:$E$1516,A23)</f>
        <v>4</v>
      </c>
    </row>
    <row r="24" spans="1:2" ht="14" customHeight="1" x14ac:dyDescent="0.2">
      <c r="A24" s="126" t="s">
        <v>331</v>
      </c>
      <c r="B24" s="127">
        <f>COUNTIF('Master List of UJ Complaints'!$E$22:$E$1516,A24)</f>
        <v>4</v>
      </c>
    </row>
    <row r="25" spans="1:2" ht="14" customHeight="1" x14ac:dyDescent="0.2">
      <c r="A25" s="126" t="s">
        <v>236</v>
      </c>
      <c r="B25" s="127">
        <f>COUNTIF('Master List of UJ Complaints'!$E$22:$E$1516,A25)</f>
        <v>7</v>
      </c>
    </row>
    <row r="26" spans="1:2" ht="14" customHeight="1" x14ac:dyDescent="0.2">
      <c r="A26" s="126" t="s">
        <v>210</v>
      </c>
      <c r="B26" s="127">
        <f>COUNTIF('Master List of UJ Complaints'!$E$22:$E$1516,A26)</f>
        <v>91</v>
      </c>
    </row>
    <row r="27" spans="1:2" ht="14" customHeight="1" x14ac:dyDescent="0.2">
      <c r="A27" s="126" t="s">
        <v>852</v>
      </c>
      <c r="B27" s="127">
        <f>COUNTIF('Master List of UJ Complaints'!$E$22:$E$1516,A27)</f>
        <v>13</v>
      </c>
    </row>
    <row r="28" spans="1:2" ht="14" customHeight="1" x14ac:dyDescent="0.2">
      <c r="A28" s="126" t="s">
        <v>270</v>
      </c>
      <c r="B28" s="127">
        <f>COUNTIF('Master List of UJ Complaints'!$E$22:$E$1516,A28)</f>
        <v>72</v>
      </c>
    </row>
    <row r="29" spans="1:2" ht="14" customHeight="1" x14ac:dyDescent="0.2">
      <c r="A29" s="126" t="s">
        <v>324</v>
      </c>
      <c r="B29" s="127">
        <f>COUNTIF('Master List of UJ Complaints'!$E$22:$E$1516,A29)</f>
        <v>20</v>
      </c>
    </row>
    <row r="30" spans="1:2" ht="14" customHeight="1" x14ac:dyDescent="0.2">
      <c r="A30" s="126" t="s">
        <v>1076</v>
      </c>
      <c r="B30" s="127">
        <f>COUNTIF('Master List of UJ Complaints'!$E$22:$E$1516,A30)</f>
        <v>67</v>
      </c>
    </row>
    <row r="31" spans="1:2" ht="14" customHeight="1" x14ac:dyDescent="0.2">
      <c r="A31" s="126" t="s">
        <v>70</v>
      </c>
      <c r="B31" s="127">
        <f>COUNTIF('Master List of UJ Complaints'!$E$22:$E$1516,A31)</f>
        <v>35</v>
      </c>
    </row>
    <row r="32" spans="1:2" ht="14" customHeight="1" x14ac:dyDescent="0.2">
      <c r="A32" s="126" t="s">
        <v>137</v>
      </c>
      <c r="B32" s="127">
        <f>COUNTIF('Master List of UJ Complaints'!$E$22:$E$1516,A32)</f>
        <v>43</v>
      </c>
    </row>
    <row r="33" spans="1:2" ht="14" customHeight="1" x14ac:dyDescent="0.2">
      <c r="A33" s="126" t="s">
        <v>82</v>
      </c>
      <c r="B33" s="127">
        <f>COUNTIF('Master List of UJ Complaints'!$E$22:$E$1516,A33)</f>
        <v>93</v>
      </c>
    </row>
    <row r="34" spans="1:2" ht="14" customHeight="1" x14ac:dyDescent="0.2">
      <c r="A34" s="126" t="s">
        <v>183</v>
      </c>
      <c r="B34" s="127">
        <f>COUNTIF('Master List of UJ Complaints'!$E$22:$E$1516,A34)</f>
        <v>214</v>
      </c>
    </row>
    <row r="35" spans="1:2" ht="14" customHeight="1" x14ac:dyDescent="0.2">
      <c r="A35" s="126" t="s">
        <v>302</v>
      </c>
      <c r="B35" s="127">
        <f>COUNTIF('Master List of UJ Complaints'!$E$22:$E$1516,A35)</f>
        <v>584</v>
      </c>
    </row>
    <row r="36" spans="1:2" ht="14" customHeight="1" x14ac:dyDescent="0.2">
      <c r="A36" s="126" t="s">
        <v>92</v>
      </c>
      <c r="B36" s="127">
        <f>COUNTIF('Master List of UJ Complaints'!$E$22:$E$1516,A36)</f>
        <v>200</v>
      </c>
    </row>
  </sheetData>
  <mergeCells count="1">
    <mergeCell ref="A1:B1"/>
  </mergeCells>
  <pageMargins left="1" right="1" top="1" bottom="1" header="0.25" footer="0.25"/>
  <pageSetup orientation="portrait"/>
  <headerFooter>
    <oddFooter>&amp;C&amp;"Helvetica,Regular"&amp;12&amp;K000000&amp;P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1:IV15"/>
  <sheetViews>
    <sheetView showGridLines="0" workbookViewId="0">
      <selection activeCell="L26" sqref="L26"/>
    </sheetView>
  </sheetViews>
  <sheetFormatPr baseColWidth="10" defaultColWidth="16.33203125" defaultRowHeight="15.5" customHeight="1" x14ac:dyDescent="0.2"/>
  <cols>
    <col min="1" max="1" width="19.33203125" style="238" customWidth="1"/>
    <col min="2" max="2" width="32.83203125" style="238" customWidth="1"/>
    <col min="3" max="256" width="16.33203125" style="238" customWidth="1"/>
  </cols>
  <sheetData>
    <row r="1" spans="1:2" ht="88.25" customHeight="1" x14ac:dyDescent="0.2">
      <c r="A1" s="700" t="s">
        <v>2874</v>
      </c>
      <c r="B1" s="700"/>
    </row>
    <row r="2" spans="1:2" ht="16.75" customHeight="1" x14ac:dyDescent="0.2">
      <c r="A2" s="239" t="s">
        <v>270</v>
      </c>
      <c r="B2" s="240">
        <v>1</v>
      </c>
    </row>
    <row r="3" spans="1:2" ht="16.75" customHeight="1" x14ac:dyDescent="0.2">
      <c r="A3" s="239" t="s">
        <v>701</v>
      </c>
      <c r="B3" s="240">
        <v>1</v>
      </c>
    </row>
    <row r="4" spans="1:2" ht="16.75" customHeight="1" x14ac:dyDescent="0.2">
      <c r="A4" s="239" t="s">
        <v>369</v>
      </c>
      <c r="B4" s="240">
        <v>1</v>
      </c>
    </row>
    <row r="5" spans="1:2" ht="16.75" customHeight="1" x14ac:dyDescent="0.2">
      <c r="A5" s="239" t="s">
        <v>567</v>
      </c>
      <c r="B5" s="240">
        <v>1</v>
      </c>
    </row>
    <row r="6" spans="1:2" ht="16.75" customHeight="1" x14ac:dyDescent="0.2">
      <c r="A6" s="239" t="s">
        <v>261</v>
      </c>
      <c r="B6" s="240">
        <v>1</v>
      </c>
    </row>
    <row r="7" spans="1:2" ht="16.75" customHeight="1" x14ac:dyDescent="0.2">
      <c r="A7" s="239" t="s">
        <v>1271</v>
      </c>
      <c r="B7" s="240">
        <v>1</v>
      </c>
    </row>
    <row r="8" spans="1:2" ht="16.75" customHeight="1" x14ac:dyDescent="0.2">
      <c r="A8" s="239" t="s">
        <v>1052</v>
      </c>
      <c r="B8" s="240">
        <v>1</v>
      </c>
    </row>
    <row r="9" spans="1:2" ht="16.75" customHeight="1" x14ac:dyDescent="0.2">
      <c r="A9" s="239" t="s">
        <v>153</v>
      </c>
      <c r="B9" s="240">
        <v>2</v>
      </c>
    </row>
    <row r="10" spans="1:2" ht="16.75" customHeight="1" x14ac:dyDescent="0.2">
      <c r="A10" s="239" t="s">
        <v>132</v>
      </c>
      <c r="B10" s="240">
        <v>4</v>
      </c>
    </row>
    <row r="11" spans="1:2" ht="16.75" customHeight="1" x14ac:dyDescent="0.2">
      <c r="A11" s="239" t="s">
        <v>136</v>
      </c>
      <c r="B11" s="240">
        <v>5</v>
      </c>
    </row>
    <row r="12" spans="1:2" ht="16.75" customHeight="1" x14ac:dyDescent="0.2">
      <c r="A12" s="239" t="s">
        <v>124</v>
      </c>
      <c r="B12" s="240">
        <v>8</v>
      </c>
    </row>
    <row r="13" spans="1:2" ht="16.75" customHeight="1" x14ac:dyDescent="0.2">
      <c r="A13" s="239" t="s">
        <v>2875</v>
      </c>
      <c r="B13" s="240">
        <v>11</v>
      </c>
    </row>
    <row r="14" spans="1:2" ht="16.75" customHeight="1" x14ac:dyDescent="0.2">
      <c r="A14" s="239" t="s">
        <v>91</v>
      </c>
      <c r="B14" s="240">
        <v>13</v>
      </c>
    </row>
    <row r="15" spans="1:2" ht="16.75" customHeight="1" x14ac:dyDescent="0.2">
      <c r="A15" s="239" t="s">
        <v>182</v>
      </c>
      <c r="B15" s="240">
        <v>23</v>
      </c>
    </row>
  </sheetData>
  <mergeCells count="1">
    <mergeCell ref="A1:B1"/>
  </mergeCells>
  <pageMargins left="1" right="1" top="1" bottom="1" header="0.25" footer="0.25"/>
  <pageSetup orientation="portrait"/>
  <headerFooter>
    <oddFooter>&amp;C&amp;"Helvetica,Regular"&amp;12&amp;K000000&amp;P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IV39"/>
  <sheetViews>
    <sheetView showGridLines="0" workbookViewId="0">
      <pane ySplit="1" topLeftCell="A2" activePane="bottomLeft" state="frozen"/>
      <selection pane="bottomLeft" sqref="A1:B1"/>
    </sheetView>
  </sheetViews>
  <sheetFormatPr baseColWidth="10" defaultColWidth="16.33203125" defaultRowHeight="15.5" customHeight="1" x14ac:dyDescent="0.2"/>
  <cols>
    <col min="1" max="256" width="16.33203125" style="241" customWidth="1"/>
  </cols>
  <sheetData>
    <row r="1" spans="1:2" ht="16.5" customHeight="1" x14ac:dyDescent="0.2">
      <c r="A1" s="701" t="s">
        <v>2876</v>
      </c>
      <c r="B1" s="690"/>
    </row>
    <row r="2" spans="1:2" ht="14" customHeight="1" x14ac:dyDescent="0.2">
      <c r="A2" s="242">
        <v>1957</v>
      </c>
      <c r="B2" s="127">
        <v>1</v>
      </c>
    </row>
    <row r="3" spans="1:2" ht="14" customHeight="1" x14ac:dyDescent="0.2">
      <c r="A3" s="243" t="s">
        <v>2877</v>
      </c>
      <c r="B3" s="244"/>
    </row>
    <row r="4" spans="1:2" ht="14" customHeight="1" x14ac:dyDescent="0.2">
      <c r="A4" s="242">
        <v>1983</v>
      </c>
      <c r="B4" s="127">
        <v>1</v>
      </c>
    </row>
    <row r="5" spans="1:2" ht="14" customHeight="1" x14ac:dyDescent="0.2">
      <c r="A5" s="242">
        <v>1984</v>
      </c>
      <c r="B5" s="244"/>
    </row>
    <row r="6" spans="1:2" ht="14" customHeight="1" x14ac:dyDescent="0.2">
      <c r="A6" s="242">
        <v>1985</v>
      </c>
      <c r="B6" s="244"/>
    </row>
    <row r="7" spans="1:2" ht="14" customHeight="1" x14ac:dyDescent="0.2">
      <c r="A7" s="242">
        <v>1986</v>
      </c>
      <c r="B7" s="127">
        <v>283</v>
      </c>
    </row>
    <row r="8" spans="1:2" ht="14" customHeight="1" x14ac:dyDescent="0.2">
      <c r="A8" s="242">
        <v>1987</v>
      </c>
      <c r="B8" s="244"/>
    </row>
    <row r="9" spans="1:2" ht="14" customHeight="1" x14ac:dyDescent="0.2">
      <c r="A9" s="242">
        <v>1988</v>
      </c>
      <c r="B9" s="127">
        <v>69</v>
      </c>
    </row>
    <row r="10" spans="1:2" ht="14" customHeight="1" x14ac:dyDescent="0.2">
      <c r="A10" s="242">
        <v>1989</v>
      </c>
      <c r="B10" s="244"/>
    </row>
    <row r="11" spans="1:2" ht="14" customHeight="1" x14ac:dyDescent="0.2">
      <c r="A11" s="242">
        <v>1990</v>
      </c>
      <c r="B11" s="244"/>
    </row>
    <row r="12" spans="1:2" ht="14" customHeight="1" x14ac:dyDescent="0.2">
      <c r="A12" s="242">
        <v>1991</v>
      </c>
      <c r="B12" s="244"/>
    </row>
    <row r="13" spans="1:2" ht="14" customHeight="1" x14ac:dyDescent="0.2">
      <c r="A13" s="242">
        <v>1992</v>
      </c>
      <c r="B13" s="244"/>
    </row>
    <row r="14" spans="1:2" ht="14" customHeight="1" x14ac:dyDescent="0.2">
      <c r="A14" s="242">
        <v>1993</v>
      </c>
      <c r="B14" s="127">
        <v>1</v>
      </c>
    </row>
    <row r="15" spans="1:2" ht="14" customHeight="1" x14ac:dyDescent="0.2">
      <c r="A15" s="242">
        <v>1994</v>
      </c>
      <c r="B15" s="127">
        <v>9</v>
      </c>
    </row>
    <row r="16" spans="1:2" ht="14" customHeight="1" x14ac:dyDescent="0.2">
      <c r="A16" s="242">
        <v>1995</v>
      </c>
      <c r="B16" s="127">
        <v>13</v>
      </c>
    </row>
    <row r="17" spans="1:2" ht="14" customHeight="1" x14ac:dyDescent="0.2">
      <c r="A17" s="242">
        <v>1996</v>
      </c>
      <c r="B17" s="127">
        <v>30</v>
      </c>
    </row>
    <row r="18" spans="1:2" ht="14" customHeight="1" x14ac:dyDescent="0.2">
      <c r="A18" s="242">
        <v>1997</v>
      </c>
      <c r="B18" s="127">
        <v>54</v>
      </c>
    </row>
    <row r="19" spans="1:2" ht="14" customHeight="1" x14ac:dyDescent="0.2">
      <c r="A19" s="242">
        <v>1998</v>
      </c>
      <c r="B19" s="127">
        <v>53</v>
      </c>
    </row>
    <row r="20" spans="1:2" ht="14" customHeight="1" x14ac:dyDescent="0.2">
      <c r="A20" s="242">
        <v>1999</v>
      </c>
      <c r="B20" s="127">
        <v>94</v>
      </c>
    </row>
    <row r="21" spans="1:2" ht="14" customHeight="1" x14ac:dyDescent="0.2">
      <c r="A21" s="242">
        <v>2000</v>
      </c>
      <c r="B21" s="127">
        <v>13</v>
      </c>
    </row>
    <row r="22" spans="1:2" ht="14" customHeight="1" x14ac:dyDescent="0.2">
      <c r="A22" s="242">
        <v>2001</v>
      </c>
      <c r="B22" s="127">
        <v>88</v>
      </c>
    </row>
    <row r="23" spans="1:2" ht="14" customHeight="1" x14ac:dyDescent="0.2">
      <c r="A23" s="242">
        <v>2002</v>
      </c>
      <c r="B23" s="127">
        <v>5</v>
      </c>
    </row>
    <row r="24" spans="1:2" ht="14" customHeight="1" x14ac:dyDescent="0.2">
      <c r="A24" s="242">
        <v>2003</v>
      </c>
      <c r="B24" s="127">
        <v>67</v>
      </c>
    </row>
    <row r="25" spans="1:2" ht="14" customHeight="1" x14ac:dyDescent="0.2">
      <c r="A25" s="242">
        <v>2004</v>
      </c>
      <c r="B25" s="127">
        <v>39</v>
      </c>
    </row>
    <row r="26" spans="1:2" ht="14" customHeight="1" x14ac:dyDescent="0.2">
      <c r="A26" s="242">
        <v>2005</v>
      </c>
      <c r="B26" s="127">
        <v>79</v>
      </c>
    </row>
    <row r="27" spans="1:2" ht="14" customHeight="1" x14ac:dyDescent="0.2">
      <c r="A27" s="242">
        <v>2006</v>
      </c>
      <c r="B27" s="127">
        <v>59</v>
      </c>
    </row>
    <row r="28" spans="1:2" ht="14" customHeight="1" x14ac:dyDescent="0.2">
      <c r="A28" s="242">
        <v>2007</v>
      </c>
      <c r="B28" s="127">
        <v>67</v>
      </c>
    </row>
    <row r="29" spans="1:2" ht="14" customHeight="1" x14ac:dyDescent="0.2">
      <c r="A29" s="242">
        <v>2008</v>
      </c>
      <c r="B29" s="127">
        <v>197</v>
      </c>
    </row>
    <row r="30" spans="1:2" ht="14" customHeight="1" x14ac:dyDescent="0.2">
      <c r="A30" s="242">
        <v>2009</v>
      </c>
      <c r="B30" s="127">
        <v>41</v>
      </c>
    </row>
    <row r="31" spans="1:2" ht="14" customHeight="1" x14ac:dyDescent="0.2">
      <c r="A31" s="242">
        <v>2010</v>
      </c>
      <c r="B31" s="127">
        <v>16</v>
      </c>
    </row>
    <row r="32" spans="1:2" ht="14" customHeight="1" x14ac:dyDescent="0.2">
      <c r="A32" s="242">
        <v>2011</v>
      </c>
      <c r="B32" s="127">
        <v>20</v>
      </c>
    </row>
    <row r="33" spans="1:2" ht="14" customHeight="1" x14ac:dyDescent="0.2">
      <c r="A33" s="242">
        <v>2012</v>
      </c>
      <c r="B33" s="127">
        <v>13</v>
      </c>
    </row>
    <row r="34" spans="1:2" ht="14" customHeight="1" x14ac:dyDescent="0.2">
      <c r="A34" s="242">
        <v>2013</v>
      </c>
      <c r="B34" s="127">
        <v>12</v>
      </c>
    </row>
    <row r="35" spans="1:2" ht="14" customHeight="1" x14ac:dyDescent="0.2">
      <c r="A35" s="245">
        <v>2014</v>
      </c>
      <c r="B35" s="127">
        <v>50</v>
      </c>
    </row>
    <row r="36" spans="1:2" ht="14" customHeight="1" x14ac:dyDescent="0.2">
      <c r="A36" s="245">
        <v>2015</v>
      </c>
      <c r="B36" s="127">
        <v>9</v>
      </c>
    </row>
    <row r="37" spans="1:2" ht="14" customHeight="1" x14ac:dyDescent="0.2">
      <c r="A37" s="245">
        <v>2016</v>
      </c>
      <c r="B37" s="127">
        <v>22</v>
      </c>
    </row>
    <row r="38" spans="1:2" ht="14" customHeight="1" x14ac:dyDescent="0.2">
      <c r="A38" s="166"/>
      <c r="B38" s="244"/>
    </row>
    <row r="39" spans="1:2" ht="14.5" customHeight="1" x14ac:dyDescent="0.2">
      <c r="A39" s="246"/>
      <c r="B39" s="247"/>
    </row>
  </sheetData>
  <mergeCells count="1">
    <mergeCell ref="A1:B1"/>
  </mergeCells>
  <pageMargins left="1" right="1" top="1" bottom="1" header="0.25" footer="0.25"/>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IV34"/>
  <sheetViews>
    <sheetView showGridLines="0" workbookViewId="0">
      <pane ySplit="1" topLeftCell="A2" activePane="bottomLeft" state="frozen"/>
      <selection pane="bottomLeft" sqref="A1:B1"/>
    </sheetView>
  </sheetViews>
  <sheetFormatPr baseColWidth="10" defaultColWidth="16.33203125" defaultRowHeight="15.5" customHeight="1" x14ac:dyDescent="0.2"/>
  <cols>
    <col min="1" max="256" width="16.33203125" style="248" customWidth="1"/>
  </cols>
  <sheetData>
    <row r="1" spans="1:2" ht="16.5" customHeight="1" x14ac:dyDescent="0.2">
      <c r="A1" s="701" t="s">
        <v>2878</v>
      </c>
      <c r="B1" s="690"/>
    </row>
    <row r="2" spans="1:2" ht="14" customHeight="1" x14ac:dyDescent="0.2">
      <c r="A2" s="242">
        <v>1961</v>
      </c>
      <c r="B2" s="127">
        <v>1</v>
      </c>
    </row>
    <row r="3" spans="1:2" ht="14" customHeight="1" x14ac:dyDescent="0.2">
      <c r="A3" s="243" t="s">
        <v>2877</v>
      </c>
      <c r="B3" s="244"/>
    </row>
    <row r="4" spans="1:2" ht="14" customHeight="1" x14ac:dyDescent="0.2">
      <c r="A4" s="242">
        <v>1988</v>
      </c>
      <c r="B4" s="127">
        <v>1</v>
      </c>
    </row>
    <row r="5" spans="1:2" ht="14" customHeight="1" x14ac:dyDescent="0.2">
      <c r="A5" s="242">
        <v>1989</v>
      </c>
      <c r="B5" s="127">
        <v>0</v>
      </c>
    </row>
    <row r="6" spans="1:2" ht="14" customHeight="1" x14ac:dyDescent="0.2">
      <c r="A6" s="242">
        <v>1990</v>
      </c>
      <c r="B6" s="127">
        <v>1</v>
      </c>
    </row>
    <row r="7" spans="1:2" ht="14" customHeight="1" x14ac:dyDescent="0.2">
      <c r="A7" s="242">
        <v>1991</v>
      </c>
      <c r="B7" s="127">
        <v>0</v>
      </c>
    </row>
    <row r="8" spans="1:2" ht="14" customHeight="1" x14ac:dyDescent="0.2">
      <c r="A8" s="242">
        <v>1992</v>
      </c>
      <c r="B8" s="127">
        <v>0</v>
      </c>
    </row>
    <row r="9" spans="1:2" ht="14" customHeight="1" x14ac:dyDescent="0.2">
      <c r="A9" s="242">
        <v>1993</v>
      </c>
      <c r="B9" s="127">
        <v>1</v>
      </c>
    </row>
    <row r="10" spans="1:2" ht="14" customHeight="1" x14ac:dyDescent="0.2">
      <c r="A10" s="242">
        <v>1994</v>
      </c>
      <c r="B10" s="127">
        <v>1</v>
      </c>
    </row>
    <row r="11" spans="1:2" ht="14" customHeight="1" x14ac:dyDescent="0.2">
      <c r="A11" s="242">
        <v>1995</v>
      </c>
      <c r="B11" s="127">
        <v>1</v>
      </c>
    </row>
    <row r="12" spans="1:2" ht="14" customHeight="1" x14ac:dyDescent="0.2">
      <c r="A12" s="242">
        <v>1996</v>
      </c>
      <c r="B12" s="127">
        <v>0</v>
      </c>
    </row>
    <row r="13" spans="1:2" ht="14" customHeight="1" x14ac:dyDescent="0.2">
      <c r="A13" s="242">
        <v>1997</v>
      </c>
      <c r="B13" s="127">
        <v>2</v>
      </c>
    </row>
    <row r="14" spans="1:2" ht="14" customHeight="1" x14ac:dyDescent="0.2">
      <c r="A14" s="242">
        <v>1998</v>
      </c>
      <c r="B14" s="127">
        <v>0</v>
      </c>
    </row>
    <row r="15" spans="1:2" ht="14" customHeight="1" x14ac:dyDescent="0.2">
      <c r="A15" s="242">
        <v>1999</v>
      </c>
      <c r="B15" s="127">
        <v>2</v>
      </c>
    </row>
    <row r="16" spans="1:2" ht="14" customHeight="1" x14ac:dyDescent="0.2">
      <c r="A16" s="242">
        <v>2000</v>
      </c>
      <c r="B16" s="127">
        <v>0</v>
      </c>
    </row>
    <row r="17" spans="1:2" ht="14" customHeight="1" x14ac:dyDescent="0.2">
      <c r="A17" s="242">
        <v>2001</v>
      </c>
      <c r="B17" s="127">
        <v>4</v>
      </c>
    </row>
    <row r="18" spans="1:2" ht="14" customHeight="1" x14ac:dyDescent="0.2">
      <c r="A18" s="242">
        <v>2002</v>
      </c>
      <c r="B18" s="127">
        <v>0</v>
      </c>
    </row>
    <row r="19" spans="1:2" ht="14" customHeight="1" x14ac:dyDescent="0.2">
      <c r="A19" s="242">
        <v>2003</v>
      </c>
      <c r="B19" s="127">
        <v>0</v>
      </c>
    </row>
    <row r="20" spans="1:2" ht="14" customHeight="1" x14ac:dyDescent="0.2">
      <c r="A20" s="242">
        <v>2004</v>
      </c>
      <c r="B20" s="127">
        <v>1</v>
      </c>
    </row>
    <row r="21" spans="1:2" ht="14" customHeight="1" x14ac:dyDescent="0.2">
      <c r="A21" s="242">
        <v>2005</v>
      </c>
      <c r="B21" s="127">
        <v>7</v>
      </c>
    </row>
    <row r="22" spans="1:2" ht="14" customHeight="1" x14ac:dyDescent="0.2">
      <c r="A22" s="242">
        <v>2006</v>
      </c>
      <c r="B22" s="127">
        <v>0</v>
      </c>
    </row>
    <row r="23" spans="1:2" ht="14" customHeight="1" x14ac:dyDescent="0.2">
      <c r="A23" s="242">
        <v>2007</v>
      </c>
      <c r="B23" s="127">
        <v>2</v>
      </c>
    </row>
    <row r="24" spans="1:2" ht="14" customHeight="1" x14ac:dyDescent="0.2">
      <c r="A24" s="242">
        <v>2008</v>
      </c>
      <c r="B24" s="127">
        <v>2</v>
      </c>
    </row>
    <row r="25" spans="1:2" ht="14" customHeight="1" x14ac:dyDescent="0.2">
      <c r="A25" s="242">
        <v>2009</v>
      </c>
      <c r="B25" s="127">
        <v>3</v>
      </c>
    </row>
    <row r="26" spans="1:2" ht="14" customHeight="1" x14ac:dyDescent="0.2">
      <c r="A26" s="242">
        <v>2010</v>
      </c>
      <c r="B26" s="127">
        <v>1</v>
      </c>
    </row>
    <row r="27" spans="1:2" ht="14" customHeight="1" x14ac:dyDescent="0.2">
      <c r="A27" s="242">
        <v>2011</v>
      </c>
      <c r="B27" s="127">
        <v>1</v>
      </c>
    </row>
    <row r="28" spans="1:2" ht="14" customHeight="1" x14ac:dyDescent="0.2">
      <c r="A28" s="242">
        <v>2012</v>
      </c>
      <c r="B28" s="127">
        <v>1</v>
      </c>
    </row>
    <row r="29" spans="1:2" ht="14" customHeight="1" x14ac:dyDescent="0.2">
      <c r="A29" s="242">
        <v>2013</v>
      </c>
      <c r="B29" s="127">
        <v>4</v>
      </c>
    </row>
    <row r="30" spans="1:2" ht="14" customHeight="1" x14ac:dyDescent="0.2">
      <c r="A30" s="245">
        <v>2014</v>
      </c>
      <c r="B30" s="127">
        <v>2</v>
      </c>
    </row>
    <row r="31" spans="1:2" ht="14" customHeight="1" x14ac:dyDescent="0.2">
      <c r="A31" s="245">
        <v>2015</v>
      </c>
      <c r="B31" s="127">
        <v>3</v>
      </c>
    </row>
    <row r="32" spans="1:2" ht="14" customHeight="1" x14ac:dyDescent="0.2">
      <c r="A32" s="245">
        <v>2016</v>
      </c>
      <c r="B32" s="127">
        <v>5</v>
      </c>
    </row>
    <row r="33" spans="1:2" ht="14" customHeight="1" x14ac:dyDescent="0.2">
      <c r="A33" s="166"/>
      <c r="B33" s="244"/>
    </row>
    <row r="34" spans="1:2" ht="14.5" customHeight="1" x14ac:dyDescent="0.2">
      <c r="A34" s="249" t="s">
        <v>2879</v>
      </c>
      <c r="B34" s="250">
        <f>SUM(B2:B32)</f>
        <v>46</v>
      </c>
    </row>
  </sheetData>
  <mergeCells count="1">
    <mergeCell ref="A1:B1"/>
  </mergeCells>
  <pageMargins left="1" right="1" top="1" bottom="1" header="0.25" footer="0.25"/>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pageSetUpPr fitToPage="1"/>
  </sheetPr>
  <dimension ref="A1"/>
  <sheetViews>
    <sheetView showGridLines="0" workbookViewId="0"/>
  </sheetViews>
  <sheetFormatPr baseColWidth="10" defaultColWidth="10" defaultRowHeight="13" customHeight="1" x14ac:dyDescent="0.2"/>
  <cols>
    <col min="1" max="256" width="10" customWidth="1"/>
  </cols>
  <sheetData/>
  <pageMargins left="1" right="1" top="1" bottom="1" header="0.25" footer="0.25"/>
  <pageSetup orientation="portrait"/>
  <headerFooter>
    <oddFooter>&amp;C&amp;"Helvetica,Regular"&amp;12&amp;K000000&amp;P</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IV14"/>
  <sheetViews>
    <sheetView showGridLines="0" workbookViewId="0"/>
  </sheetViews>
  <sheetFormatPr baseColWidth="10" defaultColWidth="8.83203125" defaultRowHeight="15" customHeight="1" x14ac:dyDescent="0.2"/>
  <cols>
    <col min="1" max="1" width="35" style="367" customWidth="1"/>
    <col min="2" max="2" width="101.33203125" style="367" customWidth="1"/>
    <col min="3" max="256" width="8.83203125" style="367" customWidth="1"/>
  </cols>
  <sheetData>
    <row r="1" spans="1:58" ht="16" customHeight="1" x14ac:dyDescent="0.2">
      <c r="A1" s="66" t="s">
        <v>3143</v>
      </c>
      <c r="B1" s="68"/>
      <c r="C1" s="68"/>
      <c r="D1" s="68"/>
      <c r="E1" s="68"/>
      <c r="F1" s="68"/>
      <c r="G1" s="68"/>
      <c r="H1" s="68"/>
      <c r="I1" s="68"/>
      <c r="J1" s="68"/>
      <c r="K1" s="68"/>
      <c r="L1" s="68"/>
      <c r="M1" s="68"/>
      <c r="N1" s="68"/>
      <c r="O1" s="68"/>
      <c r="P1" s="68"/>
      <c r="Q1" s="68"/>
      <c r="R1" s="68"/>
      <c r="S1" s="68"/>
      <c r="T1" s="68"/>
      <c r="U1" s="68"/>
      <c r="V1" s="68"/>
      <c r="W1" s="68"/>
      <c r="X1" s="68"/>
      <c r="Y1" s="68"/>
      <c r="Z1" s="68"/>
      <c r="AA1" s="68"/>
      <c r="AB1" s="68"/>
      <c r="AC1" s="68"/>
      <c r="AD1" s="68"/>
      <c r="AE1" s="68"/>
      <c r="AF1" s="68"/>
      <c r="AG1" s="68"/>
      <c r="AH1" s="68"/>
      <c r="AI1" s="68"/>
      <c r="AJ1" s="68"/>
      <c r="AK1" s="68"/>
      <c r="AL1" s="68"/>
      <c r="AM1" s="68"/>
      <c r="AN1" s="68"/>
      <c r="AO1" s="68"/>
      <c r="AP1" s="68"/>
      <c r="AQ1" s="68"/>
      <c r="AR1" s="68"/>
      <c r="AS1" s="68"/>
      <c r="AT1" s="68"/>
      <c r="AU1" s="68"/>
      <c r="AV1" s="68"/>
      <c r="AW1" s="68"/>
      <c r="AX1" s="68"/>
      <c r="AY1" s="68"/>
      <c r="AZ1" s="68"/>
      <c r="BA1" s="68"/>
      <c r="BB1" s="68"/>
      <c r="BC1" s="68"/>
      <c r="BD1" s="68"/>
      <c r="BE1" s="68"/>
      <c r="BF1" s="68"/>
    </row>
    <row r="2" spans="1:58" ht="16" customHeight="1" x14ac:dyDescent="0.2">
      <c r="A2" s="68"/>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row>
    <row r="3" spans="1:58" ht="16" customHeight="1" x14ac:dyDescent="0.2">
      <c r="A3" s="68"/>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c r="AG3" s="68"/>
      <c r="AH3" s="68"/>
      <c r="AI3" s="68"/>
      <c r="AJ3" s="68"/>
      <c r="AK3" s="68"/>
      <c r="AL3" s="68"/>
      <c r="AM3" s="68"/>
      <c r="AN3" s="68"/>
      <c r="AO3" s="68"/>
      <c r="AP3" s="68"/>
      <c r="AQ3" s="68"/>
      <c r="AR3" s="68"/>
      <c r="AS3" s="68"/>
      <c r="AT3" s="68"/>
      <c r="AU3" s="68"/>
      <c r="AV3" s="68"/>
      <c r="AW3" s="68"/>
      <c r="AX3" s="68"/>
      <c r="AY3" s="68"/>
      <c r="AZ3" s="68"/>
      <c r="BA3" s="68"/>
      <c r="BB3" s="68"/>
      <c r="BC3" s="68"/>
      <c r="BD3" s="68"/>
      <c r="BE3" s="68"/>
      <c r="BF3" s="68"/>
    </row>
    <row r="4" spans="1:58" ht="16" customHeight="1" x14ac:dyDescent="0.2">
      <c r="A4" s="61" t="s">
        <v>3144</v>
      </c>
      <c r="B4" s="61" t="s">
        <v>3145</v>
      </c>
      <c r="C4" s="68"/>
      <c r="D4" s="68"/>
      <c r="E4" s="68"/>
      <c r="F4" s="68"/>
      <c r="G4" s="68"/>
      <c r="H4" s="68"/>
      <c r="I4" s="68"/>
      <c r="J4" s="68"/>
      <c r="K4" s="68"/>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row>
    <row r="5" spans="1:58" ht="16" customHeight="1" x14ac:dyDescent="0.2">
      <c r="A5" s="61" t="s">
        <v>467</v>
      </c>
      <c r="B5" s="61" t="s">
        <v>3146</v>
      </c>
      <c r="C5" s="68"/>
      <c r="D5" s="68"/>
      <c r="E5" s="68"/>
      <c r="F5" s="68"/>
      <c r="G5" s="68"/>
      <c r="H5" s="68"/>
      <c r="I5" s="68"/>
      <c r="J5" s="68"/>
      <c r="K5" s="68"/>
      <c r="L5" s="68"/>
      <c r="M5" s="68"/>
      <c r="N5" s="68"/>
      <c r="O5" s="68"/>
      <c r="P5" s="68"/>
      <c r="Q5" s="68"/>
      <c r="R5" s="68"/>
      <c r="S5" s="68"/>
      <c r="T5" s="68"/>
      <c r="U5" s="68"/>
      <c r="V5" s="68"/>
      <c r="W5" s="68"/>
      <c r="X5" s="68"/>
      <c r="Y5" s="68"/>
      <c r="Z5" s="68"/>
      <c r="AA5" s="68"/>
      <c r="AB5" s="68"/>
      <c r="AC5" s="68"/>
      <c r="AD5" s="68"/>
      <c r="AE5" s="68"/>
      <c r="AF5" s="68"/>
      <c r="AG5" s="68"/>
      <c r="AH5" s="68"/>
      <c r="AI5" s="68"/>
      <c r="AJ5" s="68"/>
      <c r="AK5" s="68"/>
      <c r="AL5" s="68"/>
      <c r="AM5" s="68"/>
      <c r="AN5" s="68"/>
      <c r="AO5" s="68"/>
      <c r="AP5" s="68"/>
      <c r="AQ5" s="68"/>
      <c r="AR5" s="68"/>
      <c r="AS5" s="68"/>
      <c r="AT5" s="68"/>
      <c r="AU5" s="68"/>
      <c r="AV5" s="68"/>
      <c r="AW5" s="68"/>
      <c r="AX5" s="68"/>
      <c r="AY5" s="68"/>
      <c r="AZ5" s="68"/>
      <c r="BA5" s="68"/>
      <c r="BB5" s="68"/>
      <c r="BC5" s="68"/>
      <c r="BD5" s="68"/>
      <c r="BE5" s="68"/>
      <c r="BF5" s="68"/>
    </row>
    <row r="6" spans="1:58" ht="16" customHeight="1" x14ac:dyDescent="0.2">
      <c r="A6" s="61" t="s">
        <v>818</v>
      </c>
      <c r="B6" s="61" t="s">
        <v>3147</v>
      </c>
      <c r="C6" s="68"/>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row>
    <row r="7" spans="1:58" ht="16" customHeight="1" x14ac:dyDescent="0.2">
      <c r="A7" s="61" t="s">
        <v>3148</v>
      </c>
      <c r="B7" s="68"/>
      <c r="C7" s="68"/>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row>
    <row r="8" spans="1:58" ht="16" customHeight="1" x14ac:dyDescent="0.2">
      <c r="A8" s="61" t="s">
        <v>3149</v>
      </c>
      <c r="B8" s="61" t="s">
        <v>3150</v>
      </c>
      <c r="C8" s="68"/>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row>
    <row r="9" spans="1:58" ht="16" customHeight="1" x14ac:dyDescent="0.2">
      <c r="A9" s="61" t="s">
        <v>3151</v>
      </c>
      <c r="B9" s="61" t="s">
        <v>3152</v>
      </c>
      <c r="C9" s="68"/>
      <c r="D9" s="68"/>
      <c r="E9" s="68"/>
      <c r="F9" s="6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row>
    <row r="10" spans="1:58" ht="16" customHeight="1" x14ac:dyDescent="0.2">
      <c r="A10" s="66" t="s">
        <v>641</v>
      </c>
      <c r="B10" s="368" t="s">
        <v>3153</v>
      </c>
      <c r="C10" s="68"/>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row>
    <row r="11" spans="1:58" ht="16" customHeight="1" x14ac:dyDescent="0.2">
      <c r="A11" s="61" t="s">
        <v>3154</v>
      </c>
      <c r="B11" s="61" t="s">
        <v>3155</v>
      </c>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row>
    <row r="12" spans="1:58" ht="16" customHeight="1" x14ac:dyDescent="0.2">
      <c r="A12" s="61" t="s">
        <v>3156</v>
      </c>
      <c r="B12" s="61" t="s">
        <v>3157</v>
      </c>
      <c r="C12" s="68"/>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row>
    <row r="13" spans="1:58" ht="16" customHeight="1" x14ac:dyDescent="0.2">
      <c r="A13" s="61" t="s">
        <v>3158</v>
      </c>
      <c r="B13" s="61" t="s">
        <v>3159</v>
      </c>
      <c r="C13" s="68"/>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row>
    <row r="14" spans="1:58" ht="16" customHeight="1" x14ac:dyDescent="0.2">
      <c r="A14" s="369"/>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row>
  </sheetData>
  <pageMargins left="0.7" right="0.7" top="0.75" bottom="0.75" header="0.3" footer="0.3"/>
  <pageSetup orientation="portrait"/>
  <headerFooter>
    <oddFooter>&amp;C&amp;"Helvetica,Regular"&amp;12&amp;K000000&amp;P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IV21"/>
  <sheetViews>
    <sheetView showGridLines="0" workbookViewId="0">
      <pane xSplit="1" ySplit="1" topLeftCell="B2" activePane="bottomRight" state="frozen"/>
      <selection pane="topRight"/>
      <selection pane="bottomLeft"/>
      <selection pane="bottomRight" activeCell="B2" sqref="B2"/>
    </sheetView>
  </sheetViews>
  <sheetFormatPr baseColWidth="10" defaultColWidth="16.33203125" defaultRowHeight="15.5" customHeight="1" x14ac:dyDescent="0.2"/>
  <cols>
    <col min="1" max="1" width="58.83203125" style="370" customWidth="1"/>
    <col min="2" max="256" width="16.33203125" style="370" customWidth="1"/>
  </cols>
  <sheetData>
    <row r="1" spans="1:5" ht="15.5" customHeight="1" x14ac:dyDescent="0.2">
      <c r="A1" s="228"/>
      <c r="B1" s="228"/>
      <c r="C1" s="228"/>
      <c r="D1" s="228"/>
      <c r="E1" s="228"/>
    </row>
    <row r="2" spans="1:5" ht="15.5" customHeight="1" x14ac:dyDescent="0.2">
      <c r="A2" s="371"/>
      <c r="B2" s="372"/>
      <c r="C2" s="373"/>
      <c r="D2" s="373"/>
      <c r="E2" s="373"/>
    </row>
    <row r="3" spans="1:5" ht="15.25" customHeight="1" x14ac:dyDescent="0.2">
      <c r="A3" s="232" t="s">
        <v>3160</v>
      </c>
      <c r="B3" s="374" t="s">
        <v>3161</v>
      </c>
      <c r="C3" s="292" t="s">
        <v>3162</v>
      </c>
      <c r="D3" s="271"/>
      <c r="E3" s="271"/>
    </row>
    <row r="4" spans="1:5" ht="15.25" customHeight="1" x14ac:dyDescent="0.2">
      <c r="A4" s="232" t="s">
        <v>3163</v>
      </c>
      <c r="B4" s="374" t="s">
        <v>3164</v>
      </c>
      <c r="C4" s="271"/>
      <c r="D4" s="271"/>
      <c r="E4" s="271"/>
    </row>
    <row r="5" spans="1:5" ht="15.25" customHeight="1" x14ac:dyDescent="0.2">
      <c r="A5" s="232" t="s">
        <v>3165</v>
      </c>
      <c r="B5" s="374" t="s">
        <v>3166</v>
      </c>
      <c r="C5" s="271"/>
      <c r="D5" s="271"/>
      <c r="E5" s="271"/>
    </row>
    <row r="6" spans="1:5" ht="15.25" customHeight="1" x14ac:dyDescent="0.2">
      <c r="A6" s="365"/>
      <c r="B6" s="366"/>
      <c r="C6" s="271"/>
      <c r="D6" s="271"/>
      <c r="E6" s="271"/>
    </row>
    <row r="7" spans="1:5" ht="41.25" customHeight="1" x14ac:dyDescent="0.2">
      <c r="A7" s="234" t="s">
        <v>3167</v>
      </c>
      <c r="B7" s="374" t="s">
        <v>3168</v>
      </c>
      <c r="C7" s="271"/>
      <c r="D7" s="271"/>
      <c r="E7" s="271"/>
    </row>
    <row r="8" spans="1:5" ht="15.25" customHeight="1" x14ac:dyDescent="0.2">
      <c r="A8" s="232" t="s">
        <v>3169</v>
      </c>
      <c r="B8" s="374" t="s">
        <v>3170</v>
      </c>
      <c r="C8" s="271"/>
      <c r="D8" s="271"/>
      <c r="E8" s="271"/>
    </row>
    <row r="9" spans="1:5" ht="15.25" customHeight="1" x14ac:dyDescent="0.2">
      <c r="A9" s="232" t="s">
        <v>3171</v>
      </c>
      <c r="B9" s="374" t="s">
        <v>3172</v>
      </c>
      <c r="C9" s="271"/>
      <c r="D9" s="271"/>
      <c r="E9" s="271"/>
    </row>
    <row r="10" spans="1:5" ht="41.25" customHeight="1" x14ac:dyDescent="0.2">
      <c r="A10" s="234" t="s">
        <v>3173</v>
      </c>
      <c r="B10" s="374" t="s">
        <v>3174</v>
      </c>
      <c r="C10" s="271"/>
      <c r="D10" s="271"/>
      <c r="E10" s="271"/>
    </row>
    <row r="11" spans="1:5" ht="15.25" customHeight="1" x14ac:dyDescent="0.2">
      <c r="A11" s="232" t="s">
        <v>3175</v>
      </c>
      <c r="B11" s="374" t="s">
        <v>3176</v>
      </c>
      <c r="C11" s="271"/>
      <c r="D11" s="271"/>
      <c r="E11" s="271"/>
    </row>
    <row r="12" spans="1:5" ht="15.25" customHeight="1" x14ac:dyDescent="0.2">
      <c r="A12" s="232" t="s">
        <v>3177</v>
      </c>
      <c r="B12" s="374" t="s">
        <v>3178</v>
      </c>
      <c r="C12" s="271"/>
      <c r="D12" s="271"/>
      <c r="E12" s="271"/>
    </row>
    <row r="13" spans="1:5" ht="15.25" customHeight="1" x14ac:dyDescent="0.2">
      <c r="A13" s="290" t="s">
        <v>3179</v>
      </c>
      <c r="B13" s="366"/>
      <c r="C13" s="271"/>
      <c r="D13" s="271"/>
      <c r="E13" s="271"/>
    </row>
    <row r="14" spans="1:5" ht="15.25" customHeight="1" x14ac:dyDescent="0.2">
      <c r="A14" s="364"/>
      <c r="B14" s="366"/>
      <c r="C14" s="271"/>
      <c r="D14" s="271"/>
      <c r="E14" s="271"/>
    </row>
    <row r="15" spans="1:5" ht="15.25" customHeight="1" x14ac:dyDescent="0.2">
      <c r="A15" s="290" t="s">
        <v>3180</v>
      </c>
      <c r="B15" s="366"/>
      <c r="C15" s="271"/>
      <c r="D15" s="271"/>
      <c r="E15" s="271"/>
    </row>
    <row r="16" spans="1:5" ht="15.25" customHeight="1" x14ac:dyDescent="0.2">
      <c r="A16" s="290" t="s">
        <v>3179</v>
      </c>
      <c r="B16" s="366"/>
      <c r="C16" s="271"/>
      <c r="D16" s="271"/>
      <c r="E16" s="271"/>
    </row>
    <row r="17" spans="1:5" ht="15.25" customHeight="1" x14ac:dyDescent="0.2">
      <c r="A17" s="290" t="s">
        <v>3181</v>
      </c>
      <c r="B17" s="366"/>
      <c r="C17" s="271"/>
      <c r="D17" s="271"/>
      <c r="E17" s="271"/>
    </row>
    <row r="18" spans="1:5" ht="15.25" customHeight="1" x14ac:dyDescent="0.2">
      <c r="A18" s="290" t="s">
        <v>3182</v>
      </c>
      <c r="B18" s="366"/>
      <c r="C18" s="271"/>
      <c r="D18" s="271"/>
      <c r="E18" s="271"/>
    </row>
    <row r="19" spans="1:5" ht="15.25" customHeight="1" x14ac:dyDescent="0.2">
      <c r="A19" s="364"/>
      <c r="B19" s="366"/>
      <c r="C19" s="271"/>
      <c r="D19" s="271"/>
      <c r="E19" s="271"/>
    </row>
    <row r="20" spans="1:5" ht="15.25" customHeight="1" x14ac:dyDescent="0.2">
      <c r="A20" s="364"/>
      <c r="B20" s="366"/>
      <c r="C20" s="271"/>
      <c r="D20" s="271"/>
      <c r="E20" s="271"/>
    </row>
    <row r="21" spans="1:5" ht="15.25" customHeight="1" x14ac:dyDescent="0.2">
      <c r="A21" s="364"/>
      <c r="B21" s="366"/>
      <c r="C21" s="271"/>
      <c r="D21" s="271"/>
      <c r="E21" s="271"/>
    </row>
  </sheetData>
  <hyperlinks>
    <hyperlink ref="A13" r:id="rId1" xr:uid="{00000000-0004-0000-0C00-000000000000}"/>
    <hyperlink ref="A16" r:id="rId2" xr:uid="{00000000-0004-0000-0C00-000001000000}"/>
  </hyperlinks>
  <pageMargins left="1" right="1" top="1" bottom="1" header="0.25" footer="0.25"/>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Master List of UJ Complaints</vt:lpstr>
      <vt:lpstr>Non-UJ cases I had to delete (C</vt:lpstr>
      <vt:lpstr>Tables</vt:lpstr>
      <vt:lpstr>Plots - Number of complaints ta</vt:lpstr>
      <vt:lpstr>Plots - Table 2</vt:lpstr>
      <vt:lpstr>Plots - Table 1-2</vt:lpstr>
      <vt:lpstr>Plots - Number of complaints fi</vt:lpstr>
      <vt:lpstr>Plots - Table 2_ Number of UJ-B</vt:lpstr>
      <vt:lpstr>Plots - Table 1</vt:lpstr>
      <vt:lpstr>Plots - Table 1-1</vt:lpstr>
      <vt:lpstr>Plots - Drawings</vt:lpstr>
      <vt:lpstr>Potentially add these people</vt:lpstr>
      <vt:lpstr>Quotes on themes discussed in 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Bruce Tsai</cp:lastModifiedBy>
  <dcterms:created xsi:type="dcterms:W3CDTF">2018-10-02T23:22:34Z</dcterms:created>
  <dcterms:modified xsi:type="dcterms:W3CDTF">2019-12-20T07:52:38Z</dcterms:modified>
</cp:coreProperties>
</file>